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moodys-my.sharepoint.com/personal/kassj_moodys_com/Documents/Documents/"/>
    </mc:Choice>
  </mc:AlternateContent>
  <xr:revisionPtr revIDLastSave="0" documentId="8_{1F8AE31B-DC4E-4DA0-A52D-7842D608A6C4}" xr6:coauthVersionLast="47" xr6:coauthVersionMax="47" xr10:uidLastSave="{00000000-0000-0000-0000-000000000000}"/>
  <bookViews>
    <workbookView xWindow="28680" yWindow="-120" windowWidth="29040" windowHeight="15720" xr2:uid="{18721036-B1AA-4686-86E2-4424C96909CF}"/>
  </bookViews>
  <sheets>
    <sheet name="field_dictionary" sheetId="1" r:id="rId1"/>
    <sheet name="OrbisGeneric_mapping" sheetId="4" r:id="rId2"/>
    <sheet name="Collibra" sheetId="3" r:id="rId3"/>
  </sheets>
  <definedNames>
    <definedName name="_xlnm._FilterDatabase" localSheetId="2" hidden="1">Collibra!$A$1:$P$4546</definedName>
    <definedName name="_xlnm._FilterDatabase" localSheetId="0" hidden="1">field_dictionary!$A$1:$AB$5097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97" i="1" l="1"/>
  <c r="G5041" i="1"/>
  <c r="F5041" i="1"/>
  <c r="G5040" i="1"/>
  <c r="F5040" i="1"/>
  <c r="G5039" i="1"/>
  <c r="F5039" i="1"/>
  <c r="G5037" i="1"/>
  <c r="F5037" i="1"/>
  <c r="G5035" i="1"/>
  <c r="F5035" i="1"/>
  <c r="G5034" i="1"/>
  <c r="F5034" i="1"/>
  <c r="G5033" i="1"/>
  <c r="F5033" i="1"/>
  <c r="G5032" i="1"/>
  <c r="F5032" i="1"/>
  <c r="G5031" i="1"/>
  <c r="F5031" i="1"/>
  <c r="G5030" i="1"/>
  <c r="F5030" i="1"/>
  <c r="G5029" i="1"/>
  <c r="F5029" i="1"/>
  <c r="G3471" i="1"/>
  <c r="F3471" i="1"/>
  <c r="G3085" i="1"/>
  <c r="F3085" i="1"/>
  <c r="G3080" i="1"/>
  <c r="F3080"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5" i="1"/>
  <c r="E3054" i="1"/>
  <c r="E3053" i="1"/>
  <c r="E3052" i="1"/>
  <c r="E3051" i="1"/>
  <c r="E3050"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F2982" i="1" s="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4" i="1"/>
  <c r="E2953" i="1"/>
  <c r="E2952" i="1"/>
  <c r="E2951" i="1"/>
  <c r="E2950" i="1"/>
  <c r="F2950" i="1" s="1"/>
  <c r="E2949" i="1"/>
  <c r="E2948" i="1"/>
  <c r="E2947" i="1"/>
  <c r="E2946" i="1"/>
  <c r="E2945" i="1"/>
  <c r="E2943" i="1"/>
  <c r="E2944" i="1"/>
  <c r="E2942" i="1"/>
  <c r="E2941" i="1"/>
  <c r="E2940" i="1"/>
  <c r="E2939" i="1"/>
  <c r="E2938" i="1"/>
  <c r="E2937" i="1"/>
  <c r="F2937" i="1" s="1"/>
  <c r="E2936" i="1"/>
  <c r="E2935" i="1"/>
  <c r="E2934" i="1"/>
  <c r="E2933" i="1"/>
  <c r="E2932" i="1"/>
  <c r="E2931" i="1"/>
  <c r="E2930" i="1"/>
  <c r="E2929" i="1"/>
  <c r="E2928" i="1"/>
  <c r="E2927" i="1"/>
  <c r="E2926" i="1"/>
  <c r="E2925" i="1"/>
  <c r="E2924" i="1"/>
  <c r="E2923" i="1"/>
  <c r="E2922" i="1"/>
  <c r="E2921" i="1"/>
  <c r="E2919" i="1"/>
  <c r="E2918" i="1"/>
  <c r="E2917" i="1"/>
  <c r="E2916" i="1"/>
  <c r="E2915" i="1"/>
  <c r="E2914"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G2824" i="1" s="1"/>
  <c r="E2823"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4" i="1"/>
  <c r="E2783" i="1"/>
  <c r="E2782" i="1"/>
  <c r="E2781" i="1"/>
  <c r="E2780" i="1"/>
  <c r="E2779"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F2750" i="1" s="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49" i="1"/>
  <c r="E2648" i="1"/>
  <c r="E2647" i="1"/>
  <c r="E2646" i="1"/>
  <c r="E2645" i="1"/>
  <c r="E2644"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F2516" i="1" s="1"/>
  <c r="E2515" i="1"/>
  <c r="E2513" i="1"/>
  <c r="E2512" i="1"/>
  <c r="E2511" i="1"/>
  <c r="E2510" i="1"/>
  <c r="E2509" i="1"/>
  <c r="E2508" i="1"/>
  <c r="E2506" i="1"/>
  <c r="E2505" i="1"/>
  <c r="E2504" i="1"/>
  <c r="E2503" i="1"/>
  <c r="E2502" i="1"/>
  <c r="E2501" i="1"/>
  <c r="E2500" i="1"/>
  <c r="E2499" i="1"/>
  <c r="E2498" i="1"/>
  <c r="E2497" i="1"/>
  <c r="E2496" i="1"/>
  <c r="E2495" i="1"/>
  <c r="E2494" i="1"/>
  <c r="E2493" i="1"/>
  <c r="E2492" i="1"/>
  <c r="G2492" i="1" s="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3" i="1"/>
  <c r="E2412" i="1"/>
  <c r="E2411" i="1"/>
  <c r="E2410" i="1"/>
  <c r="E2409" i="1"/>
  <c r="E2408" i="1"/>
  <c r="E2407" i="1"/>
  <c r="E2406" i="1"/>
  <c r="E2405" i="1"/>
  <c r="E2404" i="1"/>
  <c r="E2403" i="1"/>
  <c r="E2154" i="1"/>
  <c r="E2153" i="1"/>
  <c r="E2152" i="1"/>
  <c r="E2151" i="1"/>
  <c r="E2150" i="1"/>
  <c r="E2149" i="1"/>
  <c r="E2148" i="1"/>
  <c r="E2147" i="1"/>
  <c r="E2146" i="1"/>
  <c r="E2145" i="1"/>
  <c r="E2144" i="1"/>
  <c r="E2143" i="1"/>
  <c r="E2142" i="1"/>
  <c r="E2141" i="1"/>
  <c r="E2140" i="1"/>
  <c r="E2139" i="1"/>
  <c r="E2138" i="1"/>
  <c r="E2137" i="1"/>
  <c r="E2136" i="1"/>
  <c r="E2135" i="1"/>
  <c r="E2134" i="1"/>
  <c r="E2133" i="1"/>
  <c r="E2131" i="1"/>
  <c r="G2131" i="1" s="1"/>
  <c r="E2130" i="1"/>
  <c r="G2130" i="1" s="1"/>
  <c r="E2129" i="1"/>
  <c r="E2128" i="1"/>
  <c r="E2127" i="1"/>
  <c r="E2126" i="1"/>
  <c r="E2125"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5" i="1"/>
  <c r="E2034" i="1"/>
  <c r="E2033" i="1"/>
  <c r="E2032" i="1"/>
  <c r="E2031" i="1"/>
  <c r="E2030" i="1"/>
  <c r="E2029" i="1"/>
  <c r="E2026" i="1"/>
  <c r="E2025" i="1"/>
  <c r="E2024" i="1"/>
  <c r="E2023" i="1"/>
  <c r="E2022" i="1"/>
  <c r="E2021" i="1"/>
  <c r="E2020" i="1"/>
  <c r="F2020" i="1" s="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F1996" i="1" s="1"/>
  <c r="E1995" i="1"/>
  <c r="E1994" i="1"/>
  <c r="E1993" i="1"/>
  <c r="E1992" i="1"/>
  <c r="E1991" i="1"/>
  <c r="E1990" i="1"/>
  <c r="E1989" i="1"/>
  <c r="F1989" i="1" s="1"/>
  <c r="E1988" i="1"/>
  <c r="E1987" i="1"/>
  <c r="E1986"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39" i="1"/>
  <c r="E1938" i="1"/>
  <c r="E1937" i="1"/>
  <c r="E1936" i="1"/>
  <c r="E1935" i="1"/>
  <c r="E1934" i="1"/>
  <c r="E1933"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G1896" i="1" s="1"/>
  <c r="E1895" i="1"/>
  <c r="E1894" i="1"/>
  <c r="E1893" i="1"/>
  <c r="E1892" i="1"/>
  <c r="E1891" i="1"/>
  <c r="E1887" i="1"/>
  <c r="E1886" i="1"/>
  <c r="E1885" i="1"/>
  <c r="E1884" i="1"/>
  <c r="E1883" i="1"/>
  <c r="E1882" i="1"/>
  <c r="E1881" i="1"/>
  <c r="E1880" i="1"/>
  <c r="E1879" i="1"/>
  <c r="F1879" i="1" s="1"/>
  <c r="E1878" i="1"/>
  <c r="F1878" i="1" s="1"/>
  <c r="E1877" i="1"/>
  <c r="E1876" i="1"/>
  <c r="E1875" i="1"/>
  <c r="E1874" i="1"/>
  <c r="E1873" i="1"/>
  <c r="E1872" i="1"/>
  <c r="E1871" i="1"/>
  <c r="E1870" i="1"/>
  <c r="E1869" i="1"/>
  <c r="E1868" i="1"/>
  <c r="E1867" i="1"/>
  <c r="E1866" i="1"/>
  <c r="E1865" i="1"/>
  <c r="E1864" i="1"/>
  <c r="E1863" i="1"/>
  <c r="E1862" i="1"/>
  <c r="E1861" i="1"/>
  <c r="E1860" i="1"/>
  <c r="E1859" i="1"/>
  <c r="E1858" i="1"/>
  <c r="E1857" i="1"/>
  <c r="E1856" i="1"/>
  <c r="F1856" i="1" s="1"/>
  <c r="E1855" i="1"/>
  <c r="E1854" i="1"/>
  <c r="E1853" i="1"/>
  <c r="E1852" i="1"/>
  <c r="E1851" i="1"/>
  <c r="E1850" i="1"/>
  <c r="E1849" i="1"/>
  <c r="E1848" i="1"/>
  <c r="E1847" i="1"/>
  <c r="E1846" i="1"/>
  <c r="E1844" i="1"/>
  <c r="E1843" i="1"/>
  <c r="E1842" i="1"/>
  <c r="E1841" i="1"/>
  <c r="E1840" i="1"/>
  <c r="E1839" i="1"/>
  <c r="E1838"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F1803" i="1" s="1"/>
  <c r="E1802" i="1"/>
  <c r="G1802" i="1" s="1"/>
  <c r="E1801" i="1"/>
  <c r="F1801" i="1" s="1"/>
  <c r="E1800" i="1"/>
  <c r="E1799" i="1"/>
  <c r="E1798" i="1"/>
  <c r="E1797" i="1"/>
  <c r="E1796" i="1"/>
  <c r="E1795"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8" i="1"/>
  <c r="E1747" i="1"/>
  <c r="E1746" i="1"/>
  <c r="E1745" i="1"/>
  <c r="E1744" i="1"/>
  <c r="E1743" i="1"/>
  <c r="E1742" i="1"/>
  <c r="E1739" i="1"/>
  <c r="E1738" i="1"/>
  <c r="E1737" i="1"/>
  <c r="E1736" i="1"/>
  <c r="E1735" i="1"/>
  <c r="E1734" i="1"/>
  <c r="E1733" i="1"/>
  <c r="E1732" i="1"/>
  <c r="E1731" i="1"/>
  <c r="E1730" i="1"/>
  <c r="E1729" i="1"/>
  <c r="F1729" i="1" s="1"/>
  <c r="E1728" i="1"/>
  <c r="E1727" i="1"/>
  <c r="E1726" i="1"/>
  <c r="E1725" i="1"/>
  <c r="E1724" i="1"/>
  <c r="E1723" i="1"/>
  <c r="E1722" i="1"/>
  <c r="E1721" i="1"/>
  <c r="E1720" i="1"/>
  <c r="E1719" i="1"/>
  <c r="E1718" i="1"/>
  <c r="E1717" i="1"/>
  <c r="E1716" i="1"/>
  <c r="E1715" i="1"/>
  <c r="F1715" i="1" s="1"/>
  <c r="E1714" i="1"/>
  <c r="E1713" i="1"/>
  <c r="E1712" i="1"/>
  <c r="E1711" i="1"/>
  <c r="E1710" i="1"/>
  <c r="E1709" i="1"/>
  <c r="E1708" i="1"/>
  <c r="E1707" i="1"/>
  <c r="E1706" i="1"/>
  <c r="E1705" i="1"/>
  <c r="E1704" i="1"/>
  <c r="E1703" i="1"/>
  <c r="E1702" i="1"/>
  <c r="E1701" i="1"/>
  <c r="E1700" i="1"/>
  <c r="E1699" i="1"/>
  <c r="E1695" i="1"/>
  <c r="E1694" i="1"/>
  <c r="E1693" i="1"/>
  <c r="E1692" i="1"/>
  <c r="E1691" i="1"/>
  <c r="E1690" i="1"/>
  <c r="E1689" i="1"/>
  <c r="G1689" i="1" s="1"/>
  <c r="E1688" i="1"/>
  <c r="E1687" i="1"/>
  <c r="E1686" i="1"/>
  <c r="E1685" i="1"/>
  <c r="E1684" i="1"/>
  <c r="E1683" i="1"/>
  <c r="E1682" i="1"/>
  <c r="E1681" i="1"/>
  <c r="E1680" i="1"/>
  <c r="E1679" i="1"/>
  <c r="E1678" i="1"/>
  <c r="E1677" i="1"/>
  <c r="E1676" i="1"/>
  <c r="E1580" i="1"/>
  <c r="E1579"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G1547" i="1" s="1"/>
  <c r="E1546" i="1"/>
  <c r="E1545" i="1"/>
  <c r="E1541" i="1"/>
  <c r="E1540" i="1"/>
  <c r="E1539" i="1"/>
  <c r="E1538" i="1"/>
  <c r="E1537" i="1"/>
  <c r="E1536" i="1"/>
  <c r="E1535" i="1"/>
  <c r="E1534" i="1"/>
  <c r="E1533" i="1"/>
  <c r="E1532" i="1"/>
  <c r="E1531"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F1497" i="1" s="1"/>
  <c r="E1493" i="1"/>
  <c r="E1492" i="1"/>
  <c r="E1491" i="1"/>
  <c r="E1490" i="1"/>
  <c r="E1489" i="1"/>
  <c r="E1488" i="1"/>
  <c r="E1487" i="1"/>
  <c r="G1487" i="1" s="1"/>
  <c r="E1486" i="1"/>
  <c r="E1485" i="1"/>
  <c r="E1484" i="1"/>
  <c r="E1483" i="1"/>
  <c r="E1479" i="1"/>
  <c r="E1478" i="1"/>
  <c r="E1477" i="1"/>
  <c r="E1476" i="1"/>
  <c r="E1475" i="1"/>
  <c r="E1474" i="1"/>
  <c r="E1473" i="1"/>
  <c r="E1472" i="1"/>
  <c r="E1471" i="1"/>
  <c r="F1471" i="1" s="1"/>
  <c r="E1470" i="1"/>
  <c r="E1469" i="1"/>
  <c r="E1468" i="1"/>
  <c r="E1467" i="1"/>
  <c r="E1466" i="1"/>
  <c r="E1465" i="1"/>
  <c r="E1464" i="1"/>
  <c r="E1463" i="1"/>
  <c r="E1462" i="1"/>
  <c r="E1461" i="1"/>
  <c r="E1460" i="1"/>
  <c r="E1459" i="1"/>
  <c r="E1458" i="1"/>
  <c r="E1457" i="1"/>
  <c r="E1456" i="1"/>
  <c r="E1455" i="1"/>
  <c r="E1454" i="1"/>
  <c r="E1453" i="1"/>
  <c r="E1452" i="1"/>
  <c r="E1451" i="1"/>
  <c r="E1450" i="1"/>
  <c r="E1446" i="1"/>
  <c r="E1445" i="1"/>
  <c r="E1444" i="1"/>
  <c r="E1443" i="1"/>
  <c r="E1442" i="1"/>
  <c r="E1441" i="1"/>
  <c r="E1440" i="1"/>
  <c r="E1439" i="1"/>
  <c r="E1438" i="1"/>
  <c r="E1437" i="1"/>
  <c r="E1436" i="1"/>
  <c r="E1432" i="1"/>
  <c r="E1431" i="1"/>
  <c r="E1430" i="1"/>
  <c r="E1429" i="1"/>
  <c r="E1428" i="1"/>
  <c r="E1427" i="1"/>
  <c r="E1426" i="1"/>
  <c r="E1425" i="1"/>
  <c r="E1424" i="1"/>
  <c r="E1423" i="1"/>
  <c r="E1422" i="1"/>
  <c r="E1421" i="1"/>
  <c r="E1420" i="1"/>
  <c r="G1420" i="1" s="1"/>
  <c r="E1419" i="1"/>
  <c r="E1418" i="1"/>
  <c r="E1417" i="1"/>
  <c r="E1416" i="1"/>
  <c r="E1415" i="1"/>
  <c r="E1414" i="1"/>
  <c r="E1413" i="1"/>
  <c r="E1412" i="1"/>
  <c r="G1412" i="1" s="1"/>
  <c r="E1411" i="1"/>
  <c r="E1410" i="1"/>
  <c r="E1409" i="1"/>
  <c r="E1408" i="1"/>
  <c r="E1407" i="1"/>
  <c r="E1406" i="1"/>
  <c r="E1405" i="1"/>
  <c r="E1404" i="1"/>
  <c r="E1403" i="1"/>
  <c r="E1402" i="1"/>
  <c r="E1398" i="1"/>
  <c r="E1397" i="1"/>
  <c r="E1396" i="1"/>
  <c r="E1395" i="1"/>
  <c r="E1394" i="1"/>
  <c r="E1393" i="1"/>
  <c r="E1392" i="1"/>
  <c r="E1391" i="1"/>
  <c r="E1390" i="1"/>
  <c r="E1389" i="1"/>
  <c r="E1388" i="1"/>
  <c r="E1384" i="1"/>
  <c r="E1383" i="1"/>
  <c r="E1382" i="1"/>
  <c r="E1381" i="1"/>
  <c r="E1380" i="1"/>
  <c r="E1379" i="1"/>
  <c r="E1378" i="1"/>
  <c r="E1377" i="1"/>
  <c r="E1376" i="1"/>
  <c r="E1375" i="1"/>
  <c r="E1374" i="1"/>
  <c r="E1373" i="1"/>
  <c r="E1372" i="1"/>
  <c r="E1371" i="1"/>
  <c r="E1370" i="1"/>
  <c r="E1369" i="1"/>
  <c r="F1369" i="1" s="1"/>
  <c r="E1368" i="1"/>
  <c r="E1367" i="1"/>
  <c r="E1366" i="1"/>
  <c r="E1365" i="1"/>
  <c r="E1364" i="1"/>
  <c r="E1363" i="1"/>
  <c r="E1362" i="1"/>
  <c r="E1361" i="1"/>
  <c r="E1360" i="1"/>
  <c r="E1359" i="1"/>
  <c r="E1358" i="1"/>
  <c r="E1357" i="1"/>
  <c r="E1356" i="1"/>
  <c r="E1355" i="1"/>
  <c r="E1354" i="1"/>
  <c r="E1350" i="1"/>
  <c r="E1349" i="1"/>
  <c r="E1348" i="1"/>
  <c r="E1347" i="1"/>
  <c r="E1346" i="1"/>
  <c r="E1345" i="1"/>
  <c r="E1344" i="1"/>
  <c r="F1344" i="1" s="1"/>
  <c r="E1343" i="1"/>
  <c r="E1342" i="1"/>
  <c r="E929" i="1"/>
  <c r="E436" i="1"/>
  <c r="E4867" i="1"/>
  <c r="E4866" i="1"/>
  <c r="E4865" i="1"/>
  <c r="E4864" i="1"/>
  <c r="E4863" i="1"/>
  <c r="E4860" i="1"/>
  <c r="E4859" i="1"/>
  <c r="E4858" i="1"/>
  <c r="E4857" i="1"/>
  <c r="E4856" i="1"/>
  <c r="E4855" i="1"/>
  <c r="E4854" i="1"/>
  <c r="E4853" i="1"/>
  <c r="E4852" i="1"/>
  <c r="E4851" i="1"/>
  <c r="E4850" i="1"/>
  <c r="E4849" i="1"/>
  <c r="E4848" i="1"/>
  <c r="E4847" i="1"/>
  <c r="E3554" i="1"/>
  <c r="E3553" i="1"/>
  <c r="E3552" i="1"/>
  <c r="E3551" i="1"/>
  <c r="E3550" i="1"/>
  <c r="E3549" i="1"/>
  <c r="E3548" i="1"/>
  <c r="E3547" i="1"/>
  <c r="E3543" i="1"/>
  <c r="E3542" i="1"/>
  <c r="E3541" i="1"/>
  <c r="E3539" i="1"/>
  <c r="E3537" i="1"/>
  <c r="E3536" i="1"/>
  <c r="E3535" i="1"/>
  <c r="E3534" i="1"/>
  <c r="E3533" i="1"/>
  <c r="E3532" i="1"/>
  <c r="E3531" i="1"/>
  <c r="E3530" i="1"/>
  <c r="E3529" i="1"/>
  <c r="E3528" i="1"/>
  <c r="E3527" i="1"/>
  <c r="E3526" i="1"/>
  <c r="E2265" i="1"/>
  <c r="E2264" i="1"/>
  <c r="E2260" i="1"/>
  <c r="E2259" i="1"/>
  <c r="E2258" i="1"/>
  <c r="E2257" i="1"/>
  <c r="E2256" i="1"/>
  <c r="E2255" i="1"/>
  <c r="E2254" i="1"/>
  <c r="E2253" i="1"/>
  <c r="E2249" i="1"/>
  <c r="E2248" i="1"/>
  <c r="E2247" i="1"/>
  <c r="E2246" i="1"/>
  <c r="E2245" i="1"/>
  <c r="E2244" i="1"/>
  <c r="E2243" i="1"/>
  <c r="E2239" i="1"/>
  <c r="E2238" i="1"/>
  <c r="E2237" i="1"/>
  <c r="E2236" i="1"/>
  <c r="E2235" i="1"/>
  <c r="E2234" i="1"/>
  <c r="E2233" i="1"/>
  <c r="G2233" i="1" s="1"/>
  <c r="E2232" i="1"/>
  <c r="E2231" i="1"/>
  <c r="G2231" i="1" s="1"/>
  <c r="E2230" i="1"/>
  <c r="E2229" i="1"/>
  <c r="E2228" i="1"/>
  <c r="E2227" i="1"/>
  <c r="E2226" i="1"/>
  <c r="E2225" i="1"/>
  <c r="E2224" i="1"/>
  <c r="E2220" i="1"/>
  <c r="E2219" i="1"/>
  <c r="E2218" i="1"/>
  <c r="E2217" i="1"/>
  <c r="E2216" i="1"/>
  <c r="E2215" i="1"/>
  <c r="E2214" i="1"/>
  <c r="E2213" i="1"/>
  <c r="E2212" i="1"/>
  <c r="E2211" i="1"/>
  <c r="E2210" i="1"/>
  <c r="E25" i="1"/>
  <c r="E23" i="1"/>
  <c r="G23" i="1" s="1"/>
  <c r="E19" i="1"/>
  <c r="E18" i="1"/>
  <c r="E15" i="1"/>
  <c r="E14" i="1"/>
  <c r="E10" i="1"/>
  <c r="E6" i="1"/>
  <c r="E5" i="1"/>
  <c r="E4" i="1"/>
  <c r="E3" i="1"/>
  <c r="E2" i="1"/>
  <c r="C2105" i="4"/>
  <c r="C2104" i="4"/>
  <c r="C2103"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5" i="4"/>
  <c r="C1994" i="4"/>
  <c r="C1993" i="4"/>
  <c r="C1989" i="4"/>
  <c r="C1985" i="4"/>
  <c r="C1977" i="4"/>
  <c r="C1976" i="4"/>
  <c r="C1973" i="4"/>
  <c r="C1972" i="4"/>
  <c r="C1971" i="4"/>
  <c r="C1968" i="4"/>
  <c r="C1967" i="4"/>
  <c r="C1963" i="4"/>
  <c r="C1959" i="4"/>
  <c r="C1958" i="4"/>
  <c r="C1955" i="4"/>
  <c r="C1954" i="4"/>
  <c r="C1953" i="4"/>
  <c r="C1950" i="4"/>
  <c r="C1949" i="4"/>
  <c r="C1945" i="4"/>
  <c r="C1942" i="4"/>
  <c r="C1941" i="4"/>
  <c r="C1933" i="4"/>
  <c r="C1932"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18" i="4"/>
  <c r="C1796" i="4"/>
  <c r="C1795" i="4"/>
  <c r="C1792" i="4"/>
  <c r="C1791" i="4"/>
  <c r="C1774" i="4"/>
  <c r="C1766" i="4"/>
  <c r="C1761" i="4"/>
  <c r="C1760" i="4"/>
  <c r="C1752" i="4"/>
  <c r="C1751" i="4"/>
  <c r="C1744" i="4"/>
  <c r="C1739" i="4"/>
  <c r="C1730" i="4"/>
  <c r="C1709" i="4"/>
  <c r="C1708" i="4"/>
  <c r="C1707" i="4"/>
  <c r="C1703" i="4"/>
  <c r="C1700" i="4"/>
  <c r="C1699" i="4"/>
  <c r="C1691" i="4"/>
  <c r="C1690" i="4"/>
  <c r="C1687" i="4"/>
  <c r="C1686" i="4"/>
  <c r="C1685" i="4"/>
  <c r="C1681" i="4"/>
  <c r="C1678" i="4"/>
  <c r="C1677" i="4"/>
  <c r="C1674" i="4"/>
  <c r="C1672" i="4"/>
  <c r="C1665" i="4"/>
  <c r="C1664" i="4"/>
  <c r="C1663" i="4"/>
  <c r="C1659" i="4"/>
  <c r="C1651" i="4"/>
  <c r="C1647" i="4"/>
  <c r="C1642" i="4"/>
  <c r="C1641" i="4"/>
  <c r="C1638" i="4"/>
  <c r="C1637" i="4"/>
  <c r="C1635" i="4"/>
  <c r="C1634" i="4"/>
  <c r="C1633" i="4"/>
  <c r="C1630" i="4"/>
  <c r="C1629" i="4"/>
  <c r="C1628" i="4"/>
  <c r="C1624" i="4"/>
  <c r="C1623" i="4"/>
  <c r="C1622" i="4"/>
  <c r="C1621" i="4"/>
  <c r="C1620" i="4"/>
  <c r="C1619" i="4"/>
  <c r="C1615" i="4"/>
  <c r="C1612" i="4"/>
  <c r="C1611" i="4"/>
  <c r="C1607" i="4"/>
  <c r="C1603" i="4"/>
  <c r="C1602" i="4"/>
  <c r="C1599" i="4"/>
  <c r="C1598" i="4"/>
  <c r="C1597" i="4"/>
  <c r="C1584" i="4"/>
  <c r="C1582" i="4"/>
  <c r="C1581" i="4"/>
  <c r="C1580" i="4"/>
  <c r="C1577" i="4"/>
  <c r="C1576" i="4"/>
  <c r="C1554" i="4"/>
  <c r="C1546" i="4"/>
  <c r="C1540" i="4"/>
  <c r="C1532" i="4"/>
  <c r="C1531" i="4"/>
  <c r="C1519" i="4"/>
  <c r="C1518" i="4"/>
  <c r="C1488" i="4"/>
  <c r="C1487" i="4"/>
  <c r="C1475" i="4"/>
  <c r="C1472" i="4"/>
  <c r="C1471" i="4"/>
  <c r="C1470" i="4"/>
  <c r="C1467" i="4"/>
  <c r="C1466" i="4"/>
  <c r="C1465" i="4"/>
  <c r="C1461" i="4"/>
  <c r="C1449" i="4"/>
  <c r="C1448" i="4"/>
  <c r="C1445" i="4"/>
  <c r="C1444" i="4"/>
  <c r="C1443" i="4"/>
  <c r="C1440" i="4"/>
  <c r="C1439" i="4"/>
  <c r="C1438" i="4"/>
  <c r="C1432" i="4"/>
  <c r="C1430" i="4"/>
  <c r="C1311" i="4"/>
  <c r="C1300" i="4"/>
  <c r="C1299" i="4"/>
  <c r="C1295" i="4"/>
  <c r="C1294" i="4"/>
  <c r="C1290" i="4"/>
  <c r="C1289" i="4"/>
  <c r="C1260" i="4"/>
  <c r="C1251" i="4"/>
  <c r="C1246" i="4"/>
  <c r="C1245" i="4"/>
  <c r="C1233" i="4"/>
  <c r="C1232" i="4"/>
  <c r="C1207" i="4"/>
  <c r="C1206" i="4"/>
  <c r="C1203" i="4"/>
  <c r="C1202" i="4"/>
  <c r="C1201" i="4"/>
  <c r="C1198" i="4"/>
  <c r="C1197" i="4"/>
  <c r="C1193" i="4"/>
  <c r="C1190" i="4"/>
  <c r="C1188" i="4"/>
  <c r="C1186" i="4"/>
  <c r="C1181" i="4"/>
  <c r="C1180" i="4"/>
  <c r="C1179" i="4"/>
  <c r="C1176" i="4"/>
  <c r="C1175" i="4"/>
  <c r="C1167" i="4"/>
  <c r="C1166" i="4"/>
  <c r="C1052" i="4"/>
  <c r="C1048" i="4"/>
  <c r="C1047" i="4"/>
  <c r="C1044" i="4"/>
  <c r="C1009" i="4"/>
  <c r="C1008" i="4"/>
  <c r="C999" i="4"/>
  <c r="C987" i="4"/>
  <c r="C986" i="4"/>
  <c r="C983" i="4"/>
  <c r="C982" i="4"/>
  <c r="C948" i="4"/>
  <c r="C946" i="4"/>
  <c r="C944" i="4"/>
  <c r="C939" i="4"/>
  <c r="C938" i="4"/>
  <c r="C937" i="4"/>
  <c r="C933" i="4"/>
  <c r="C930" i="4"/>
  <c r="C916" i="4"/>
  <c r="C915" i="4"/>
  <c r="C912" i="4"/>
  <c r="C911" i="4"/>
  <c r="C910" i="4"/>
  <c r="C909" i="4"/>
  <c r="C907" i="4"/>
  <c r="C904" i="4"/>
  <c r="C903" i="4"/>
  <c r="C902" i="4"/>
  <c r="C900" i="4"/>
  <c r="C899" i="4"/>
  <c r="C898" i="4"/>
  <c r="C895" i="4"/>
  <c r="C894" i="4"/>
  <c r="C893" i="4"/>
  <c r="C889" i="4"/>
  <c r="C881" i="4"/>
  <c r="C880" i="4"/>
  <c r="C876" i="4"/>
  <c r="C873" i="4"/>
  <c r="C872" i="4"/>
  <c r="C871" i="4"/>
  <c r="C867" i="4"/>
  <c r="C866" i="4"/>
  <c r="C865" i="4"/>
  <c r="C856" i="4"/>
  <c r="C855" i="4"/>
  <c r="C854" i="4"/>
  <c r="C851" i="4"/>
  <c r="C850" i="4"/>
  <c r="C849" i="4"/>
  <c r="C846" i="4"/>
  <c r="C845" i="4"/>
  <c r="C844" i="4"/>
  <c r="C843" i="4"/>
  <c r="C832" i="4"/>
  <c r="C831" i="4"/>
  <c r="C830" i="4"/>
  <c r="C829" i="4"/>
  <c r="C828" i="4"/>
  <c r="C827" i="4"/>
  <c r="C826" i="4"/>
  <c r="C825" i="4"/>
  <c r="C824" i="4"/>
  <c r="C823" i="4"/>
  <c r="C822" i="4"/>
  <c r="C821" i="4"/>
  <c r="C820" i="4"/>
  <c r="C819" i="4"/>
  <c r="C813" i="4"/>
  <c r="C783" i="4"/>
  <c r="C782" i="4"/>
  <c r="C775" i="4"/>
  <c r="C774" i="4"/>
  <c r="C773" i="4"/>
  <c r="C772" i="4"/>
  <c r="C770" i="4"/>
  <c r="C769" i="4"/>
  <c r="C768" i="4"/>
  <c r="C767" i="4"/>
  <c r="C766" i="4"/>
  <c r="C762" i="4"/>
  <c r="C753" i="4"/>
  <c r="C752" i="4"/>
  <c r="C751" i="4"/>
  <c r="C749" i="4"/>
  <c r="C748" i="4"/>
  <c r="C747" i="4"/>
  <c r="C746" i="4"/>
  <c r="C740" i="4"/>
  <c r="C735"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2" i="4"/>
  <c r="C630" i="4"/>
  <c r="C629" i="4"/>
  <c r="C612" i="4"/>
  <c r="C608" i="4"/>
  <c r="C607" i="4"/>
  <c r="C605" i="4"/>
  <c r="C603" i="4"/>
  <c r="C598" i="4"/>
  <c r="C586" i="4"/>
  <c r="C578" i="4"/>
  <c r="C577" i="4"/>
  <c r="C573" i="4"/>
  <c r="C564" i="4"/>
  <c r="C563" i="4"/>
  <c r="C556" i="4"/>
  <c r="C542" i="4"/>
  <c r="C541" i="4"/>
  <c r="C531" i="4"/>
  <c r="C507" i="4"/>
  <c r="C498" i="4"/>
  <c r="C497" i="4"/>
  <c r="C489" i="4"/>
  <c r="C488" i="4"/>
  <c r="C454" i="4"/>
  <c r="C444" i="4"/>
  <c r="C437" i="4"/>
  <c r="C432" i="4"/>
  <c r="C431" i="4"/>
  <c r="C421" i="4"/>
  <c r="C420" i="4"/>
  <c r="C393" i="4"/>
  <c r="C388" i="4"/>
  <c r="C387"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5" i="4"/>
  <c r="C234" i="4"/>
  <c r="C233" i="4"/>
  <c r="C232" i="4"/>
  <c r="C231" i="4"/>
  <c r="C230" i="4"/>
  <c r="C229" i="4"/>
  <c r="C228" i="4"/>
  <c r="C227" i="4"/>
  <c r="C226" i="4"/>
  <c r="C225" i="4"/>
  <c r="C224" i="4"/>
  <c r="C223" i="4"/>
  <c r="C221" i="4"/>
  <c r="C218" i="4"/>
  <c r="C216" i="4"/>
  <c r="C213" i="4"/>
  <c r="C212" i="4"/>
  <c r="C211" i="4"/>
  <c r="C208" i="4"/>
  <c r="C207" i="4"/>
  <c r="C202" i="4"/>
  <c r="C199" i="4"/>
  <c r="C194" i="4"/>
  <c r="C191" i="4"/>
  <c r="C190" i="4"/>
  <c r="C189" i="4"/>
  <c r="C185" i="4"/>
  <c r="C182" i="4"/>
  <c r="C181" i="4"/>
  <c r="C179" i="4"/>
  <c r="C178" i="4"/>
  <c r="C177" i="4"/>
  <c r="C176" i="4"/>
  <c r="C173" i="4"/>
  <c r="C172" i="4"/>
  <c r="C169" i="4"/>
  <c r="C168" i="4"/>
  <c r="C167" i="4"/>
  <c r="C164" i="4"/>
  <c r="C163" i="4"/>
  <c r="C162" i="4"/>
  <c r="C160"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B2105" i="4"/>
  <c r="B2104" i="4"/>
  <c r="B2103" i="4"/>
  <c r="B2102" i="4"/>
  <c r="C2102" i="4" s="1"/>
  <c r="B2101" i="4"/>
  <c r="C2101" i="4" s="1"/>
  <c r="B2100" i="4"/>
  <c r="B2099" i="4"/>
  <c r="B2098" i="4"/>
  <c r="B2097" i="4"/>
  <c r="B2096" i="4"/>
  <c r="B2095" i="4"/>
  <c r="B2094" i="4"/>
  <c r="B2093" i="4"/>
  <c r="B2092" i="4"/>
  <c r="B2091" i="4"/>
  <c r="B2090" i="4"/>
  <c r="B2089" i="4"/>
  <c r="B2088" i="4"/>
  <c r="B2087" i="4"/>
  <c r="B2086" i="4"/>
  <c r="B2085" i="4"/>
  <c r="B2084" i="4"/>
  <c r="B2083" i="4"/>
  <c r="B2082" i="4"/>
  <c r="B2081" i="4"/>
  <c r="B2080" i="4"/>
  <c r="B2079" i="4"/>
  <c r="B2078" i="4"/>
  <c r="B2077" i="4"/>
  <c r="B2076" i="4"/>
  <c r="B2075" i="4"/>
  <c r="B2074" i="4"/>
  <c r="B2073" i="4"/>
  <c r="B2072" i="4"/>
  <c r="B2071" i="4"/>
  <c r="B2070" i="4"/>
  <c r="B2069" i="4"/>
  <c r="B2068" i="4"/>
  <c r="B2067" i="4"/>
  <c r="B2066" i="4"/>
  <c r="B2065" i="4"/>
  <c r="B2064" i="4"/>
  <c r="B2063" i="4"/>
  <c r="B2062" i="4"/>
  <c r="B2061" i="4"/>
  <c r="B2060" i="4"/>
  <c r="B2059" i="4"/>
  <c r="B2058" i="4"/>
  <c r="B2057" i="4"/>
  <c r="B2056" i="4"/>
  <c r="B2055" i="4"/>
  <c r="B2054" i="4"/>
  <c r="B2053" i="4"/>
  <c r="B2052" i="4"/>
  <c r="B2051" i="4"/>
  <c r="B2050" i="4"/>
  <c r="B2049" i="4"/>
  <c r="B2048" i="4"/>
  <c r="B2047" i="4"/>
  <c r="B2046" i="4"/>
  <c r="B2045" i="4"/>
  <c r="B2044" i="4"/>
  <c r="B2043" i="4"/>
  <c r="B2042" i="4"/>
  <c r="B2041" i="4"/>
  <c r="B2040" i="4"/>
  <c r="B2039" i="4"/>
  <c r="B2038" i="4"/>
  <c r="B2037" i="4"/>
  <c r="B2036" i="4"/>
  <c r="B2035" i="4"/>
  <c r="B2034" i="4"/>
  <c r="B2033" i="4"/>
  <c r="B2032" i="4"/>
  <c r="B2031" i="4"/>
  <c r="B2030" i="4"/>
  <c r="B2029" i="4"/>
  <c r="B2028" i="4"/>
  <c r="B2027" i="4"/>
  <c r="B2026" i="4"/>
  <c r="B2025" i="4"/>
  <c r="B2024" i="4"/>
  <c r="B2023" i="4"/>
  <c r="B2022" i="4"/>
  <c r="B2021" i="4"/>
  <c r="B2020" i="4"/>
  <c r="B2019" i="4"/>
  <c r="B2018" i="4"/>
  <c r="B2017" i="4"/>
  <c r="B2016" i="4"/>
  <c r="B2015" i="4"/>
  <c r="B2014" i="4"/>
  <c r="B2013" i="4"/>
  <c r="B2012" i="4"/>
  <c r="B2011" i="4"/>
  <c r="B2010" i="4"/>
  <c r="B2009" i="4"/>
  <c r="B2008" i="4"/>
  <c r="B2007" i="4"/>
  <c r="B2006" i="4"/>
  <c r="B2005" i="4"/>
  <c r="B2004" i="4"/>
  <c r="B2003" i="4"/>
  <c r="B2002" i="4"/>
  <c r="B2001" i="4"/>
  <c r="B2000" i="4"/>
  <c r="B1999" i="4"/>
  <c r="B1998" i="4"/>
  <c r="B1997" i="4"/>
  <c r="B1996" i="4"/>
  <c r="C1996" i="4" s="1"/>
  <c r="B1995" i="4"/>
  <c r="B1994" i="4"/>
  <c r="B1993" i="4"/>
  <c r="B1992" i="4"/>
  <c r="C1992" i="4" s="1"/>
  <c r="B1991" i="4"/>
  <c r="C1991" i="4" s="1"/>
  <c r="B1990" i="4"/>
  <c r="C1990" i="4" s="1"/>
  <c r="B1989" i="4"/>
  <c r="B1988" i="4"/>
  <c r="C1988" i="4" s="1"/>
  <c r="B1987" i="4"/>
  <c r="C1987" i="4" s="1"/>
  <c r="B1986" i="4"/>
  <c r="C1986" i="4" s="1"/>
  <c r="B1985" i="4"/>
  <c r="B1984" i="4"/>
  <c r="C1984" i="4" s="1"/>
  <c r="B1983" i="4"/>
  <c r="C1983" i="4" s="1"/>
  <c r="B1982" i="4"/>
  <c r="C1982" i="4" s="1"/>
  <c r="B1981" i="4"/>
  <c r="C1981" i="4" s="1"/>
  <c r="B1980" i="4"/>
  <c r="C1980" i="4" s="1"/>
  <c r="B1979" i="4"/>
  <c r="C1979" i="4" s="1"/>
  <c r="B1978" i="4"/>
  <c r="C1978" i="4" s="1"/>
  <c r="B1977" i="4"/>
  <c r="B1976" i="4"/>
  <c r="B1975" i="4"/>
  <c r="C1975" i="4" s="1"/>
  <c r="B1974" i="4"/>
  <c r="C1974" i="4" s="1"/>
  <c r="B1973" i="4"/>
  <c r="B1972" i="4"/>
  <c r="B1971" i="4"/>
  <c r="B1970" i="4"/>
  <c r="C1970" i="4" s="1"/>
  <c r="B1969" i="4"/>
  <c r="C1969" i="4" s="1"/>
  <c r="B1968" i="4"/>
  <c r="B1967" i="4"/>
  <c r="B1966" i="4"/>
  <c r="C1966" i="4" s="1"/>
  <c r="B1965" i="4"/>
  <c r="C1965" i="4" s="1"/>
  <c r="B1964" i="4"/>
  <c r="C1964" i="4" s="1"/>
  <c r="B1963" i="4"/>
  <c r="B1962" i="4"/>
  <c r="C1962" i="4" s="1"/>
  <c r="B1961" i="4"/>
  <c r="C1961" i="4" s="1"/>
  <c r="B1960" i="4"/>
  <c r="C1960" i="4" s="1"/>
  <c r="B1959" i="4"/>
  <c r="B1958" i="4"/>
  <c r="B1957" i="4"/>
  <c r="C1957" i="4" s="1"/>
  <c r="B1956" i="4"/>
  <c r="C1956" i="4" s="1"/>
  <c r="B1955" i="4"/>
  <c r="B1954" i="4"/>
  <c r="B1953" i="4"/>
  <c r="B1952" i="4"/>
  <c r="C1952" i="4" s="1"/>
  <c r="B1951" i="4"/>
  <c r="C1951" i="4" s="1"/>
  <c r="B1950" i="4"/>
  <c r="B1949" i="4"/>
  <c r="B1948" i="4"/>
  <c r="C1948" i="4" s="1"/>
  <c r="B1947" i="4"/>
  <c r="C1947" i="4" s="1"/>
  <c r="B1946" i="4"/>
  <c r="C1946" i="4" s="1"/>
  <c r="B1945" i="4"/>
  <c r="B1944" i="4"/>
  <c r="C1944" i="4" s="1"/>
  <c r="B1943" i="4"/>
  <c r="C1943" i="4" s="1"/>
  <c r="B1942" i="4"/>
  <c r="B1941" i="4"/>
  <c r="B1940" i="4"/>
  <c r="C1940" i="4" s="1"/>
  <c r="B1939" i="4"/>
  <c r="C1939" i="4" s="1"/>
  <c r="B1938" i="4"/>
  <c r="C1938" i="4" s="1"/>
  <c r="B1937" i="4"/>
  <c r="C1937" i="4" s="1"/>
  <c r="B1936" i="4"/>
  <c r="C1936" i="4" s="1"/>
  <c r="B1935" i="4"/>
  <c r="C1935" i="4" s="1"/>
  <c r="B1934" i="4"/>
  <c r="C1934" i="4" s="1"/>
  <c r="B1933" i="4"/>
  <c r="B1932" i="4"/>
  <c r="B1931" i="4"/>
  <c r="C1931" i="4" s="1"/>
  <c r="B1930" i="4"/>
  <c r="C1930" i="4" s="1"/>
  <c r="B1929" i="4"/>
  <c r="B1928" i="4"/>
  <c r="B1927" i="4"/>
  <c r="B1926" i="4"/>
  <c r="B1925" i="4"/>
  <c r="B1924" i="4"/>
  <c r="B1923" i="4"/>
  <c r="B1922" i="4"/>
  <c r="B1921" i="4"/>
  <c r="B1920" i="4"/>
  <c r="B1919" i="4"/>
  <c r="B1918" i="4"/>
  <c r="B1917" i="4"/>
  <c r="B1916" i="4"/>
  <c r="B1915" i="4"/>
  <c r="B1914" i="4"/>
  <c r="B1913" i="4"/>
  <c r="B1912" i="4"/>
  <c r="B1911" i="4"/>
  <c r="B1910" i="4"/>
  <c r="B1909" i="4"/>
  <c r="B1908" i="4"/>
  <c r="B1907" i="4"/>
  <c r="B1906" i="4"/>
  <c r="B1905" i="4"/>
  <c r="B1904" i="4"/>
  <c r="B1903" i="4"/>
  <c r="B1902" i="4"/>
  <c r="B1901" i="4"/>
  <c r="B1900" i="4"/>
  <c r="B1899" i="4"/>
  <c r="B1898" i="4"/>
  <c r="B1897" i="4"/>
  <c r="B1896" i="4"/>
  <c r="B1895" i="4"/>
  <c r="B1894" i="4"/>
  <c r="B1893" i="4"/>
  <c r="B1892" i="4"/>
  <c r="B1891" i="4"/>
  <c r="B1890" i="4"/>
  <c r="B1889" i="4"/>
  <c r="B1888" i="4"/>
  <c r="B1887" i="4"/>
  <c r="B1886" i="4"/>
  <c r="B1885" i="4"/>
  <c r="B1884" i="4"/>
  <c r="B1883" i="4"/>
  <c r="B1882" i="4"/>
  <c r="B1881" i="4"/>
  <c r="B1880" i="4"/>
  <c r="B1879" i="4"/>
  <c r="B1878" i="4"/>
  <c r="B1877" i="4"/>
  <c r="B1876" i="4"/>
  <c r="B1875" i="4"/>
  <c r="B1874" i="4"/>
  <c r="B1873" i="4"/>
  <c r="B1872" i="4"/>
  <c r="B1871" i="4"/>
  <c r="B1870" i="4"/>
  <c r="B1869" i="4"/>
  <c r="B1868" i="4"/>
  <c r="B1867" i="4"/>
  <c r="B1866" i="4"/>
  <c r="B1865" i="4"/>
  <c r="B1864" i="4"/>
  <c r="B1863" i="4"/>
  <c r="B1862" i="4"/>
  <c r="B1861" i="4"/>
  <c r="B1860" i="4"/>
  <c r="B1859" i="4"/>
  <c r="B1858" i="4"/>
  <c r="B1857" i="4"/>
  <c r="B1856" i="4"/>
  <c r="B1855" i="4"/>
  <c r="B1854" i="4"/>
  <c r="B1853" i="4"/>
  <c r="B1852" i="4"/>
  <c r="B1851" i="4"/>
  <c r="B1850" i="4"/>
  <c r="B1849" i="4"/>
  <c r="B1848" i="4"/>
  <c r="B1847" i="4"/>
  <c r="B1846" i="4"/>
  <c r="B1845" i="4"/>
  <c r="B1844" i="4"/>
  <c r="B1843" i="4"/>
  <c r="B1842" i="4"/>
  <c r="B1841" i="4"/>
  <c r="B1840" i="4"/>
  <c r="B1839" i="4"/>
  <c r="B1838" i="4"/>
  <c r="B1837" i="4"/>
  <c r="B1836" i="4"/>
  <c r="B1835" i="4"/>
  <c r="B1834" i="4"/>
  <c r="B1833" i="4"/>
  <c r="B1832" i="4"/>
  <c r="B1831" i="4"/>
  <c r="B1830" i="4"/>
  <c r="B1829" i="4"/>
  <c r="B1828" i="4"/>
  <c r="C1828" i="4" s="1"/>
  <c r="B1827" i="4"/>
  <c r="C1827" i="4" s="1"/>
  <c r="B1826" i="4"/>
  <c r="C1826" i="4" s="1"/>
  <c r="B1825" i="4"/>
  <c r="C1825" i="4" s="1"/>
  <c r="B1824" i="4"/>
  <c r="C1824" i="4" s="1"/>
  <c r="B1823" i="4"/>
  <c r="C1823" i="4" s="1"/>
  <c r="B1822" i="4"/>
  <c r="C1822" i="4" s="1"/>
  <c r="B1821" i="4"/>
  <c r="C1821" i="4" s="1"/>
  <c r="B1820" i="4"/>
  <c r="C1820" i="4" s="1"/>
  <c r="B1819" i="4"/>
  <c r="C1819" i="4" s="1"/>
  <c r="B1818" i="4"/>
  <c r="B1817" i="4"/>
  <c r="C1817" i="4" s="1"/>
  <c r="B1816" i="4"/>
  <c r="C1816" i="4" s="1"/>
  <c r="B1815" i="4"/>
  <c r="C1815" i="4" s="1"/>
  <c r="B1814" i="4"/>
  <c r="C1814" i="4" s="1"/>
  <c r="B1813" i="4"/>
  <c r="C1813" i="4" s="1"/>
  <c r="B1812" i="4"/>
  <c r="C1812" i="4" s="1"/>
  <c r="B1811" i="4"/>
  <c r="C1811" i="4" s="1"/>
  <c r="B1810" i="4"/>
  <c r="C1810" i="4" s="1"/>
  <c r="B1809" i="4"/>
  <c r="C1809" i="4" s="1"/>
  <c r="B1808" i="4"/>
  <c r="C1808" i="4" s="1"/>
  <c r="B1807" i="4"/>
  <c r="C1807" i="4" s="1"/>
  <c r="B1806" i="4"/>
  <c r="C1806" i="4" s="1"/>
  <c r="B1805" i="4"/>
  <c r="C1805" i="4" s="1"/>
  <c r="B1804" i="4"/>
  <c r="C1804" i="4" s="1"/>
  <c r="B1803" i="4"/>
  <c r="C1803" i="4" s="1"/>
  <c r="B1802" i="4"/>
  <c r="C1802" i="4" s="1"/>
  <c r="B1801" i="4"/>
  <c r="C1801" i="4" s="1"/>
  <c r="B1800" i="4"/>
  <c r="C1800" i="4" s="1"/>
  <c r="B1799" i="4"/>
  <c r="C1799" i="4" s="1"/>
  <c r="B1798" i="4"/>
  <c r="C1798" i="4" s="1"/>
  <c r="B1797" i="4"/>
  <c r="C1797" i="4" s="1"/>
  <c r="B1796" i="4"/>
  <c r="B1795" i="4"/>
  <c r="B1794" i="4"/>
  <c r="C1794" i="4" s="1"/>
  <c r="B1793" i="4"/>
  <c r="C1793" i="4" s="1"/>
  <c r="B1792" i="4"/>
  <c r="B1791" i="4"/>
  <c r="B1790" i="4"/>
  <c r="C1790" i="4" s="1"/>
  <c r="B1789" i="4"/>
  <c r="C1789" i="4" s="1"/>
  <c r="B1788" i="4"/>
  <c r="C1788" i="4" s="1"/>
  <c r="B1787" i="4"/>
  <c r="C1787" i="4" s="1"/>
  <c r="B1786" i="4"/>
  <c r="C1786" i="4" s="1"/>
  <c r="B1785" i="4"/>
  <c r="C1785" i="4" s="1"/>
  <c r="B1784" i="4"/>
  <c r="C1784" i="4" s="1"/>
  <c r="B1783" i="4"/>
  <c r="C1783" i="4" s="1"/>
  <c r="B1782" i="4"/>
  <c r="C1782" i="4" s="1"/>
  <c r="B1781" i="4"/>
  <c r="C1781" i="4" s="1"/>
  <c r="B1780" i="4"/>
  <c r="C1780" i="4" s="1"/>
  <c r="B1779" i="4"/>
  <c r="C1779" i="4" s="1"/>
  <c r="B1778" i="4"/>
  <c r="C1778" i="4" s="1"/>
  <c r="B1777" i="4"/>
  <c r="C1777" i="4" s="1"/>
  <c r="B1776" i="4"/>
  <c r="C1776" i="4" s="1"/>
  <c r="B1775" i="4"/>
  <c r="C1775" i="4" s="1"/>
  <c r="B1774" i="4"/>
  <c r="B1773" i="4"/>
  <c r="C1773" i="4" s="1"/>
  <c r="B1772" i="4"/>
  <c r="C1772" i="4" s="1"/>
  <c r="B1771" i="4"/>
  <c r="C1771" i="4" s="1"/>
  <c r="B1770" i="4"/>
  <c r="C1770" i="4" s="1"/>
  <c r="B1769" i="4"/>
  <c r="C1769" i="4" s="1"/>
  <c r="B1768" i="4"/>
  <c r="C1768" i="4" s="1"/>
  <c r="B1767" i="4"/>
  <c r="C1767" i="4" s="1"/>
  <c r="B1766" i="4"/>
  <c r="B1765" i="4"/>
  <c r="C1765" i="4" s="1"/>
  <c r="B1764" i="4"/>
  <c r="C1764" i="4" s="1"/>
  <c r="B1763" i="4"/>
  <c r="C1763" i="4" s="1"/>
  <c r="B1762" i="4"/>
  <c r="C1762" i="4" s="1"/>
  <c r="B1761" i="4"/>
  <c r="B1760" i="4"/>
  <c r="B1759" i="4"/>
  <c r="C1759" i="4" s="1"/>
  <c r="B1758" i="4"/>
  <c r="C1758" i="4" s="1"/>
  <c r="B1757" i="4"/>
  <c r="C1757" i="4" s="1"/>
  <c r="B1756" i="4"/>
  <c r="C1756" i="4" s="1"/>
  <c r="B1755" i="4"/>
  <c r="C1755" i="4" s="1"/>
  <c r="B1754" i="4"/>
  <c r="C1754" i="4" s="1"/>
  <c r="B1753" i="4"/>
  <c r="C1753" i="4" s="1"/>
  <c r="B1752" i="4"/>
  <c r="B1751" i="4"/>
  <c r="B1750" i="4"/>
  <c r="C1750" i="4" s="1"/>
  <c r="B1749" i="4"/>
  <c r="C1749" i="4" s="1"/>
  <c r="B1748" i="4"/>
  <c r="C1748" i="4" s="1"/>
  <c r="B1747" i="4"/>
  <c r="C1747" i="4" s="1"/>
  <c r="B1746" i="4"/>
  <c r="C1746" i="4" s="1"/>
  <c r="B1745" i="4"/>
  <c r="C1745" i="4" s="1"/>
  <c r="B1744" i="4"/>
  <c r="B1743" i="4"/>
  <c r="C1743" i="4" s="1"/>
  <c r="B1742" i="4"/>
  <c r="C1742" i="4" s="1"/>
  <c r="B1741" i="4"/>
  <c r="C1741" i="4" s="1"/>
  <c r="B1740" i="4"/>
  <c r="C1740" i="4" s="1"/>
  <c r="B1739" i="4"/>
  <c r="B1738" i="4"/>
  <c r="C1738" i="4" s="1"/>
  <c r="B1737" i="4"/>
  <c r="C1737" i="4" s="1"/>
  <c r="B1736" i="4"/>
  <c r="C1736" i="4" s="1"/>
  <c r="B1735" i="4"/>
  <c r="C1735" i="4" s="1"/>
  <c r="B1734" i="4"/>
  <c r="C1734" i="4" s="1"/>
  <c r="B1733" i="4"/>
  <c r="C1733" i="4" s="1"/>
  <c r="B1732" i="4"/>
  <c r="C1732" i="4" s="1"/>
  <c r="B1731" i="4"/>
  <c r="C1731" i="4" s="1"/>
  <c r="B1730" i="4"/>
  <c r="B1729" i="4"/>
  <c r="C1729" i="4" s="1"/>
  <c r="B1728" i="4"/>
  <c r="C1728" i="4" s="1"/>
  <c r="B1727" i="4"/>
  <c r="C1727" i="4" s="1"/>
  <c r="B1726" i="4"/>
  <c r="C1726" i="4" s="1"/>
  <c r="B1725" i="4"/>
  <c r="C1725" i="4" s="1"/>
  <c r="B1724" i="4"/>
  <c r="C1724" i="4" s="1"/>
  <c r="B1723" i="4"/>
  <c r="C1723" i="4" s="1"/>
  <c r="B1722" i="4"/>
  <c r="C1722" i="4" s="1"/>
  <c r="B1721" i="4"/>
  <c r="C1721" i="4" s="1"/>
  <c r="B1720" i="4"/>
  <c r="C1720" i="4" s="1"/>
  <c r="B1719" i="4"/>
  <c r="C1719" i="4" s="1"/>
  <c r="B1718" i="4"/>
  <c r="C1718" i="4" s="1"/>
  <c r="B1717" i="4"/>
  <c r="C1717" i="4" s="1"/>
  <c r="B1716" i="4"/>
  <c r="C1716" i="4" s="1"/>
  <c r="B1715" i="4"/>
  <c r="C1715" i="4" s="1"/>
  <c r="B1714" i="4"/>
  <c r="C1714" i="4" s="1"/>
  <c r="B1713" i="4"/>
  <c r="C1713" i="4" s="1"/>
  <c r="B1712" i="4"/>
  <c r="C1712" i="4" s="1"/>
  <c r="B1711" i="4"/>
  <c r="C1711" i="4" s="1"/>
  <c r="B1710" i="4"/>
  <c r="C1710" i="4" s="1"/>
  <c r="B1709" i="4"/>
  <c r="B1708" i="4"/>
  <c r="B1707" i="4"/>
  <c r="B1706" i="4"/>
  <c r="C1706" i="4" s="1"/>
  <c r="B1705" i="4"/>
  <c r="C1705" i="4" s="1"/>
  <c r="B1704" i="4"/>
  <c r="C1704" i="4" s="1"/>
  <c r="B1703" i="4"/>
  <c r="B1702" i="4"/>
  <c r="C1702" i="4" s="1"/>
  <c r="B1701" i="4"/>
  <c r="C1701" i="4" s="1"/>
  <c r="B1700" i="4"/>
  <c r="B1699" i="4"/>
  <c r="B1698" i="4"/>
  <c r="C1698" i="4" s="1"/>
  <c r="B1697" i="4"/>
  <c r="C1697" i="4" s="1"/>
  <c r="B1696" i="4"/>
  <c r="C1696" i="4" s="1"/>
  <c r="B1695" i="4"/>
  <c r="C1695" i="4" s="1"/>
  <c r="B1694" i="4"/>
  <c r="C1694" i="4" s="1"/>
  <c r="B1693" i="4"/>
  <c r="C1693" i="4" s="1"/>
  <c r="B1692" i="4"/>
  <c r="C1692" i="4" s="1"/>
  <c r="B1691" i="4"/>
  <c r="B1690" i="4"/>
  <c r="B1689" i="4"/>
  <c r="C1689" i="4" s="1"/>
  <c r="B1688" i="4"/>
  <c r="C1688" i="4" s="1"/>
  <c r="B1687" i="4"/>
  <c r="B1686" i="4"/>
  <c r="B1685" i="4"/>
  <c r="B1684" i="4"/>
  <c r="C1684" i="4" s="1"/>
  <c r="B1683" i="4"/>
  <c r="C1683" i="4" s="1"/>
  <c r="B1682" i="4"/>
  <c r="C1682" i="4" s="1"/>
  <c r="B1681" i="4"/>
  <c r="B1680" i="4"/>
  <c r="C1680" i="4" s="1"/>
  <c r="B1679" i="4"/>
  <c r="C1679" i="4" s="1"/>
  <c r="B1678" i="4"/>
  <c r="B1677" i="4"/>
  <c r="B1676" i="4"/>
  <c r="C1676" i="4" s="1"/>
  <c r="B1675" i="4"/>
  <c r="C1675" i="4" s="1"/>
  <c r="B1674" i="4"/>
  <c r="B1673" i="4"/>
  <c r="C1673" i="4" s="1"/>
  <c r="B1672" i="4"/>
  <c r="B1671" i="4"/>
  <c r="C1671" i="4" s="1"/>
  <c r="B1670" i="4"/>
  <c r="C1670" i="4" s="1"/>
  <c r="B1669" i="4"/>
  <c r="C1669" i="4" s="1"/>
  <c r="B1668" i="4"/>
  <c r="C1668" i="4" s="1"/>
  <c r="B1667" i="4"/>
  <c r="C1667" i="4" s="1"/>
  <c r="B1666" i="4"/>
  <c r="C1666" i="4" s="1"/>
  <c r="B1665" i="4"/>
  <c r="B1664" i="4"/>
  <c r="B1663" i="4"/>
  <c r="B1662" i="4"/>
  <c r="C1662" i="4" s="1"/>
  <c r="B1661" i="4"/>
  <c r="C1661" i="4" s="1"/>
  <c r="B1660" i="4"/>
  <c r="C1660" i="4" s="1"/>
  <c r="B1659" i="4"/>
  <c r="B1658" i="4"/>
  <c r="C1658" i="4" s="1"/>
  <c r="B1657" i="4"/>
  <c r="C1657" i="4" s="1"/>
  <c r="B1656" i="4"/>
  <c r="C1656" i="4" s="1"/>
  <c r="B1655" i="4"/>
  <c r="C1655" i="4" s="1"/>
  <c r="B1654" i="4"/>
  <c r="C1654" i="4" s="1"/>
  <c r="B1653" i="4"/>
  <c r="C1653" i="4" s="1"/>
  <c r="B1652" i="4"/>
  <c r="C1652" i="4" s="1"/>
  <c r="B1651" i="4"/>
  <c r="B1650" i="4"/>
  <c r="C1650" i="4" s="1"/>
  <c r="B1649" i="4"/>
  <c r="C1649" i="4" s="1"/>
  <c r="B1648" i="4"/>
  <c r="C1648" i="4" s="1"/>
  <c r="B1647" i="4"/>
  <c r="B1646" i="4"/>
  <c r="C1646" i="4" s="1"/>
  <c r="B1645" i="4"/>
  <c r="C1645" i="4" s="1"/>
  <c r="B1644" i="4"/>
  <c r="C1644" i="4" s="1"/>
  <c r="B1643" i="4"/>
  <c r="C1643" i="4" s="1"/>
  <c r="B1642" i="4"/>
  <c r="B1641" i="4"/>
  <c r="B1640" i="4"/>
  <c r="C1640" i="4" s="1"/>
  <c r="B1639" i="4"/>
  <c r="C1639" i="4" s="1"/>
  <c r="B1638" i="4"/>
  <c r="B1637" i="4"/>
  <c r="B1636" i="4"/>
  <c r="C1636" i="4" s="1"/>
  <c r="B1635" i="4"/>
  <c r="B1634" i="4"/>
  <c r="B1633" i="4"/>
  <c r="B1632" i="4"/>
  <c r="C1632" i="4" s="1"/>
  <c r="B1631" i="4"/>
  <c r="C1631" i="4" s="1"/>
  <c r="B1630" i="4"/>
  <c r="B1629" i="4"/>
  <c r="B1628" i="4"/>
  <c r="B1627" i="4"/>
  <c r="C1627" i="4" s="1"/>
  <c r="B1626" i="4"/>
  <c r="C1626" i="4" s="1"/>
  <c r="B1625" i="4"/>
  <c r="C1625" i="4" s="1"/>
  <c r="B1624" i="4"/>
  <c r="B1623" i="4"/>
  <c r="B1622" i="4"/>
  <c r="B1621" i="4"/>
  <c r="B1620" i="4"/>
  <c r="B1619" i="4"/>
  <c r="B1618" i="4"/>
  <c r="C1618" i="4" s="1"/>
  <c r="B1617" i="4"/>
  <c r="C1617" i="4" s="1"/>
  <c r="B1616" i="4"/>
  <c r="C1616" i="4" s="1"/>
  <c r="B1615" i="4"/>
  <c r="B1614" i="4"/>
  <c r="C1614" i="4" s="1"/>
  <c r="B1613" i="4"/>
  <c r="C1613" i="4" s="1"/>
  <c r="B1612" i="4"/>
  <c r="B1611" i="4"/>
  <c r="B1610" i="4"/>
  <c r="C1610" i="4" s="1"/>
  <c r="B1609" i="4"/>
  <c r="C1609" i="4" s="1"/>
  <c r="B1608" i="4"/>
  <c r="C1608" i="4" s="1"/>
  <c r="B1607" i="4"/>
  <c r="B1606" i="4"/>
  <c r="C1606" i="4" s="1"/>
  <c r="B1605" i="4"/>
  <c r="C1605" i="4" s="1"/>
  <c r="B1604" i="4"/>
  <c r="C1604" i="4" s="1"/>
  <c r="B1603" i="4"/>
  <c r="B1602" i="4"/>
  <c r="B1601" i="4"/>
  <c r="C1601" i="4" s="1"/>
  <c r="B1600" i="4"/>
  <c r="C1600" i="4" s="1"/>
  <c r="B1599" i="4"/>
  <c r="B1598" i="4"/>
  <c r="B1597" i="4"/>
  <c r="B1596" i="4"/>
  <c r="C1596" i="4" s="1"/>
  <c r="B1595" i="4"/>
  <c r="C1595" i="4" s="1"/>
  <c r="B1594" i="4"/>
  <c r="C1594" i="4" s="1"/>
  <c r="B1593" i="4"/>
  <c r="C1593" i="4" s="1"/>
  <c r="B1592" i="4"/>
  <c r="C1592" i="4" s="1"/>
  <c r="B1591" i="4"/>
  <c r="C1591" i="4" s="1"/>
  <c r="B1590" i="4"/>
  <c r="C1590" i="4" s="1"/>
  <c r="B1589" i="4"/>
  <c r="C1589" i="4" s="1"/>
  <c r="B1588" i="4"/>
  <c r="C1588" i="4" s="1"/>
  <c r="B1587" i="4"/>
  <c r="C1587" i="4" s="1"/>
  <c r="B1586" i="4"/>
  <c r="C1586" i="4" s="1"/>
  <c r="B1585" i="4"/>
  <c r="C1585" i="4" s="1"/>
  <c r="B1584" i="4"/>
  <c r="B1583" i="4"/>
  <c r="C1583" i="4" s="1"/>
  <c r="B1582" i="4"/>
  <c r="B1581" i="4"/>
  <c r="B1580" i="4"/>
  <c r="B1579" i="4"/>
  <c r="C1579" i="4" s="1"/>
  <c r="B1578" i="4"/>
  <c r="C1578" i="4" s="1"/>
  <c r="B1577" i="4"/>
  <c r="B1576" i="4"/>
  <c r="B1575" i="4"/>
  <c r="C1575" i="4" s="1"/>
  <c r="B1574" i="4"/>
  <c r="C1574" i="4" s="1"/>
  <c r="B1573" i="4"/>
  <c r="C1573" i="4" s="1"/>
  <c r="B1572" i="4"/>
  <c r="C1572" i="4" s="1"/>
  <c r="B1571" i="4"/>
  <c r="C1571" i="4" s="1"/>
  <c r="B1570" i="4"/>
  <c r="C1570" i="4" s="1"/>
  <c r="B1569" i="4"/>
  <c r="C1569" i="4" s="1"/>
  <c r="B1568" i="4"/>
  <c r="C1568" i="4" s="1"/>
  <c r="B1567" i="4"/>
  <c r="C1567" i="4" s="1"/>
  <c r="B1566" i="4"/>
  <c r="C1566" i="4" s="1"/>
  <c r="B1565" i="4"/>
  <c r="C1565" i="4" s="1"/>
  <c r="B1564" i="4"/>
  <c r="C1564" i="4" s="1"/>
  <c r="B1563" i="4"/>
  <c r="C1563" i="4" s="1"/>
  <c r="B1562" i="4"/>
  <c r="C1562" i="4" s="1"/>
  <c r="B1561" i="4"/>
  <c r="C1561" i="4" s="1"/>
  <c r="B1560" i="4"/>
  <c r="C1560" i="4" s="1"/>
  <c r="B1559" i="4"/>
  <c r="C1559" i="4" s="1"/>
  <c r="B1558" i="4"/>
  <c r="C1558" i="4" s="1"/>
  <c r="B1557" i="4"/>
  <c r="C1557" i="4" s="1"/>
  <c r="B1556" i="4"/>
  <c r="C1556" i="4" s="1"/>
  <c r="B1555" i="4"/>
  <c r="C1555" i="4" s="1"/>
  <c r="B1554" i="4"/>
  <c r="B1553" i="4"/>
  <c r="C1553" i="4" s="1"/>
  <c r="B1552" i="4"/>
  <c r="C1552" i="4" s="1"/>
  <c r="B1551" i="4"/>
  <c r="C1551" i="4" s="1"/>
  <c r="B1550" i="4"/>
  <c r="C1550" i="4" s="1"/>
  <c r="B1549" i="4"/>
  <c r="C1549" i="4" s="1"/>
  <c r="B1548" i="4"/>
  <c r="C1548" i="4" s="1"/>
  <c r="B1547" i="4"/>
  <c r="C1547" i="4" s="1"/>
  <c r="B1546" i="4"/>
  <c r="B1545" i="4"/>
  <c r="C1545" i="4" s="1"/>
  <c r="B1544" i="4"/>
  <c r="C1544" i="4" s="1"/>
  <c r="B1543" i="4"/>
  <c r="C1543" i="4" s="1"/>
  <c r="B1542" i="4"/>
  <c r="C1542" i="4" s="1"/>
  <c r="B1541" i="4"/>
  <c r="C1541" i="4" s="1"/>
  <c r="B1540" i="4"/>
  <c r="B1539" i="4"/>
  <c r="C1539" i="4" s="1"/>
  <c r="B1538" i="4"/>
  <c r="C1538" i="4" s="1"/>
  <c r="B1537" i="4"/>
  <c r="C1537" i="4" s="1"/>
  <c r="B1536" i="4"/>
  <c r="C1536" i="4" s="1"/>
  <c r="B1535" i="4"/>
  <c r="C1535" i="4" s="1"/>
  <c r="B1534" i="4"/>
  <c r="C1534" i="4" s="1"/>
  <c r="B1533" i="4"/>
  <c r="C1533" i="4" s="1"/>
  <c r="B1532" i="4"/>
  <c r="B1531" i="4"/>
  <c r="B1530" i="4"/>
  <c r="C1530" i="4" s="1"/>
  <c r="B1529" i="4"/>
  <c r="C1529" i="4" s="1"/>
  <c r="B1528" i="4"/>
  <c r="C1528" i="4" s="1"/>
  <c r="B1527" i="4"/>
  <c r="C1527" i="4" s="1"/>
  <c r="B1526" i="4"/>
  <c r="C1526" i="4" s="1"/>
  <c r="B1525" i="4"/>
  <c r="C1525" i="4" s="1"/>
  <c r="B1524" i="4"/>
  <c r="C1524" i="4" s="1"/>
  <c r="B1523" i="4"/>
  <c r="C1523" i="4" s="1"/>
  <c r="B1522" i="4"/>
  <c r="C1522" i="4" s="1"/>
  <c r="B1521" i="4"/>
  <c r="C1521" i="4" s="1"/>
  <c r="B1520" i="4"/>
  <c r="C1520" i="4" s="1"/>
  <c r="B1519" i="4"/>
  <c r="B1518" i="4"/>
  <c r="B1517" i="4"/>
  <c r="C1517" i="4" s="1"/>
  <c r="B1516" i="4"/>
  <c r="C1516" i="4" s="1"/>
  <c r="B1515" i="4"/>
  <c r="C1515" i="4" s="1"/>
  <c r="B1514" i="4"/>
  <c r="C1514" i="4" s="1"/>
  <c r="B1513" i="4"/>
  <c r="C1513" i="4" s="1"/>
  <c r="B1512" i="4"/>
  <c r="C1512" i="4" s="1"/>
  <c r="B1511" i="4"/>
  <c r="C1511" i="4" s="1"/>
  <c r="B1510" i="4"/>
  <c r="C1510" i="4" s="1"/>
  <c r="B1509" i="4"/>
  <c r="C1509" i="4" s="1"/>
  <c r="B1508" i="4"/>
  <c r="C1508" i="4" s="1"/>
  <c r="B1507" i="4"/>
  <c r="C1507" i="4" s="1"/>
  <c r="B1506" i="4"/>
  <c r="C1506" i="4" s="1"/>
  <c r="B1505" i="4"/>
  <c r="C1505" i="4" s="1"/>
  <c r="B1504" i="4"/>
  <c r="C1504" i="4" s="1"/>
  <c r="B1503" i="4"/>
  <c r="C1503" i="4" s="1"/>
  <c r="B1502" i="4"/>
  <c r="C1502" i="4" s="1"/>
  <c r="B1501" i="4"/>
  <c r="C1501" i="4" s="1"/>
  <c r="B1500" i="4"/>
  <c r="C1500" i="4" s="1"/>
  <c r="B1499" i="4"/>
  <c r="C1499" i="4" s="1"/>
  <c r="B1498" i="4"/>
  <c r="C1498" i="4" s="1"/>
  <c r="B1497" i="4"/>
  <c r="C1497" i="4" s="1"/>
  <c r="B1496" i="4"/>
  <c r="C1496" i="4" s="1"/>
  <c r="B1495" i="4"/>
  <c r="C1495" i="4" s="1"/>
  <c r="B1494" i="4"/>
  <c r="C1494" i="4" s="1"/>
  <c r="B1493" i="4"/>
  <c r="C1493" i="4" s="1"/>
  <c r="B1492" i="4"/>
  <c r="C1492" i="4" s="1"/>
  <c r="B1491" i="4"/>
  <c r="C1491" i="4" s="1"/>
  <c r="B1490" i="4"/>
  <c r="C1490" i="4" s="1"/>
  <c r="B1489" i="4"/>
  <c r="C1489" i="4" s="1"/>
  <c r="B1488" i="4"/>
  <c r="B1487" i="4"/>
  <c r="B1486" i="4"/>
  <c r="C1486" i="4" s="1"/>
  <c r="B1485" i="4"/>
  <c r="C1485" i="4" s="1"/>
  <c r="B1484" i="4"/>
  <c r="C1484" i="4" s="1"/>
  <c r="B1483" i="4"/>
  <c r="C1483" i="4" s="1"/>
  <c r="B1482" i="4"/>
  <c r="C1482" i="4" s="1"/>
  <c r="B1481" i="4"/>
  <c r="C1481" i="4" s="1"/>
  <c r="B1480" i="4"/>
  <c r="C1480" i="4" s="1"/>
  <c r="B1479" i="4"/>
  <c r="C1479" i="4" s="1"/>
  <c r="B1478" i="4"/>
  <c r="C1478" i="4" s="1"/>
  <c r="B1477" i="4"/>
  <c r="C1477" i="4" s="1"/>
  <c r="B1476" i="4"/>
  <c r="C1476" i="4" s="1"/>
  <c r="B1475" i="4"/>
  <c r="B1474" i="4"/>
  <c r="C1474" i="4" s="1"/>
  <c r="B1473" i="4"/>
  <c r="C1473" i="4" s="1"/>
  <c r="B1472" i="4"/>
  <c r="B1471" i="4"/>
  <c r="B1470" i="4"/>
  <c r="B1469" i="4"/>
  <c r="C1469" i="4" s="1"/>
  <c r="B1468" i="4"/>
  <c r="C1468" i="4" s="1"/>
  <c r="B1467" i="4"/>
  <c r="B1466" i="4"/>
  <c r="B1465" i="4"/>
  <c r="B1464" i="4"/>
  <c r="C1464" i="4" s="1"/>
  <c r="B1463" i="4"/>
  <c r="C1463" i="4" s="1"/>
  <c r="B1462" i="4"/>
  <c r="C1462" i="4" s="1"/>
  <c r="B1461" i="4"/>
  <c r="B1460" i="4"/>
  <c r="C1460" i="4" s="1"/>
  <c r="B1459" i="4"/>
  <c r="C1459" i="4" s="1"/>
  <c r="B1458" i="4"/>
  <c r="C1458" i="4" s="1"/>
  <c r="B1457" i="4"/>
  <c r="C1457" i="4" s="1"/>
  <c r="B1456" i="4"/>
  <c r="C1456" i="4" s="1"/>
  <c r="B1455" i="4"/>
  <c r="C1455" i="4" s="1"/>
  <c r="B1454" i="4"/>
  <c r="C1454" i="4" s="1"/>
  <c r="B1453" i="4"/>
  <c r="C1453" i="4" s="1"/>
  <c r="B1452" i="4"/>
  <c r="C1452" i="4" s="1"/>
  <c r="B1451" i="4"/>
  <c r="C1451" i="4" s="1"/>
  <c r="B1450" i="4"/>
  <c r="C1450" i="4" s="1"/>
  <c r="B1449" i="4"/>
  <c r="B1448" i="4"/>
  <c r="B1447" i="4"/>
  <c r="C1447" i="4" s="1"/>
  <c r="B1446" i="4"/>
  <c r="C1446" i="4" s="1"/>
  <c r="B1445" i="4"/>
  <c r="B1444" i="4"/>
  <c r="B1443" i="4"/>
  <c r="B1442" i="4"/>
  <c r="C1442" i="4" s="1"/>
  <c r="B1441" i="4"/>
  <c r="C1441" i="4" s="1"/>
  <c r="B1440" i="4"/>
  <c r="B1439" i="4"/>
  <c r="B1438" i="4"/>
  <c r="B1437" i="4"/>
  <c r="C1437" i="4" s="1"/>
  <c r="B1436" i="4"/>
  <c r="C1436" i="4" s="1"/>
  <c r="B1435" i="4"/>
  <c r="C1435" i="4" s="1"/>
  <c r="B1434" i="4"/>
  <c r="C1434" i="4" s="1"/>
  <c r="B1433" i="4"/>
  <c r="C1433" i="4" s="1"/>
  <c r="B1432" i="4"/>
  <c r="B1431" i="4"/>
  <c r="C1431" i="4" s="1"/>
  <c r="B1430" i="4"/>
  <c r="B1429" i="4"/>
  <c r="C1429" i="4" s="1"/>
  <c r="B1428" i="4"/>
  <c r="C1428" i="4" s="1"/>
  <c r="B1427" i="4"/>
  <c r="C1427" i="4" s="1"/>
  <c r="B1426" i="4"/>
  <c r="C1426" i="4" s="1"/>
  <c r="B1425" i="4"/>
  <c r="C1425" i="4" s="1"/>
  <c r="B1424" i="4"/>
  <c r="C1424" i="4" s="1"/>
  <c r="B1423" i="4"/>
  <c r="C1423" i="4" s="1"/>
  <c r="B1422" i="4"/>
  <c r="C1422" i="4" s="1"/>
  <c r="B1421" i="4"/>
  <c r="C1421" i="4" s="1"/>
  <c r="B1420" i="4"/>
  <c r="C1420" i="4" s="1"/>
  <c r="B1419" i="4"/>
  <c r="C1419" i="4" s="1"/>
  <c r="B1418" i="4"/>
  <c r="C1418" i="4" s="1"/>
  <c r="B1417" i="4"/>
  <c r="C1417" i="4" s="1"/>
  <c r="B1416" i="4"/>
  <c r="C1416" i="4" s="1"/>
  <c r="B1415" i="4"/>
  <c r="C1415" i="4" s="1"/>
  <c r="B1414" i="4"/>
  <c r="C1414" i="4" s="1"/>
  <c r="B1413" i="4"/>
  <c r="C1413" i="4" s="1"/>
  <c r="B1412" i="4"/>
  <c r="C1412" i="4" s="1"/>
  <c r="B1411" i="4"/>
  <c r="C1411" i="4" s="1"/>
  <c r="B1410" i="4"/>
  <c r="C1410" i="4" s="1"/>
  <c r="B1409" i="4"/>
  <c r="C1409" i="4" s="1"/>
  <c r="B1408" i="4"/>
  <c r="C1408" i="4" s="1"/>
  <c r="B1407" i="4"/>
  <c r="C1407" i="4" s="1"/>
  <c r="B1406" i="4"/>
  <c r="C1406" i="4" s="1"/>
  <c r="B1405" i="4"/>
  <c r="C1405" i="4" s="1"/>
  <c r="B1404" i="4"/>
  <c r="C1404" i="4" s="1"/>
  <c r="B1403" i="4"/>
  <c r="C1403" i="4" s="1"/>
  <c r="B1402" i="4"/>
  <c r="C1402" i="4" s="1"/>
  <c r="B1401" i="4"/>
  <c r="C1401" i="4" s="1"/>
  <c r="B1400" i="4"/>
  <c r="C1400" i="4" s="1"/>
  <c r="B1399" i="4"/>
  <c r="C1399" i="4" s="1"/>
  <c r="B1398" i="4"/>
  <c r="C1398" i="4" s="1"/>
  <c r="B1397" i="4"/>
  <c r="C1397" i="4" s="1"/>
  <c r="B1396" i="4"/>
  <c r="C1396" i="4" s="1"/>
  <c r="B1395" i="4"/>
  <c r="C1395" i="4" s="1"/>
  <c r="B1394" i="4"/>
  <c r="C1394" i="4" s="1"/>
  <c r="B1393" i="4"/>
  <c r="C1393" i="4" s="1"/>
  <c r="B1392" i="4"/>
  <c r="C1392" i="4" s="1"/>
  <c r="B1391" i="4"/>
  <c r="C1391" i="4" s="1"/>
  <c r="B1390" i="4"/>
  <c r="C1390" i="4" s="1"/>
  <c r="B1389" i="4"/>
  <c r="C1389" i="4" s="1"/>
  <c r="B1388" i="4"/>
  <c r="C1388" i="4" s="1"/>
  <c r="B1387" i="4"/>
  <c r="C1387" i="4" s="1"/>
  <c r="B1386" i="4"/>
  <c r="C1386" i="4" s="1"/>
  <c r="B1385" i="4"/>
  <c r="C1385" i="4" s="1"/>
  <c r="B1384" i="4"/>
  <c r="C1384" i="4" s="1"/>
  <c r="B1383" i="4"/>
  <c r="C1383" i="4" s="1"/>
  <c r="B1382" i="4"/>
  <c r="C1382" i="4" s="1"/>
  <c r="B1381" i="4"/>
  <c r="C1381" i="4" s="1"/>
  <c r="B1380" i="4"/>
  <c r="C1380" i="4" s="1"/>
  <c r="B1379" i="4"/>
  <c r="C1379" i="4" s="1"/>
  <c r="B1378" i="4"/>
  <c r="C1378" i="4" s="1"/>
  <c r="B1377" i="4"/>
  <c r="C1377" i="4" s="1"/>
  <c r="B1376" i="4"/>
  <c r="C1376" i="4" s="1"/>
  <c r="B1375" i="4"/>
  <c r="C1375" i="4" s="1"/>
  <c r="B1374" i="4"/>
  <c r="C1374" i="4" s="1"/>
  <c r="B1373" i="4"/>
  <c r="C1373" i="4" s="1"/>
  <c r="B1372" i="4"/>
  <c r="C1372" i="4" s="1"/>
  <c r="B1371" i="4"/>
  <c r="C1371" i="4" s="1"/>
  <c r="B1370" i="4"/>
  <c r="C1370" i="4" s="1"/>
  <c r="B1369" i="4"/>
  <c r="C1369" i="4" s="1"/>
  <c r="B1368" i="4"/>
  <c r="C1368" i="4" s="1"/>
  <c r="B1367" i="4"/>
  <c r="C1367" i="4" s="1"/>
  <c r="B1366" i="4"/>
  <c r="C1366" i="4" s="1"/>
  <c r="B1365" i="4"/>
  <c r="C1365" i="4" s="1"/>
  <c r="B1364" i="4"/>
  <c r="C1364" i="4" s="1"/>
  <c r="B1363" i="4"/>
  <c r="C1363" i="4" s="1"/>
  <c r="B1362" i="4"/>
  <c r="C1362" i="4" s="1"/>
  <c r="B1361" i="4"/>
  <c r="C1361" i="4" s="1"/>
  <c r="B1360" i="4"/>
  <c r="C1360" i="4" s="1"/>
  <c r="B1359" i="4"/>
  <c r="C1359" i="4" s="1"/>
  <c r="B1358" i="4"/>
  <c r="C1358" i="4" s="1"/>
  <c r="B1357" i="4"/>
  <c r="C1357" i="4" s="1"/>
  <c r="B1356" i="4"/>
  <c r="C1356" i="4" s="1"/>
  <c r="B1355" i="4"/>
  <c r="C1355" i="4" s="1"/>
  <c r="B1354" i="4"/>
  <c r="C1354" i="4" s="1"/>
  <c r="B1353" i="4"/>
  <c r="C1353" i="4" s="1"/>
  <c r="B1352" i="4"/>
  <c r="C1352" i="4" s="1"/>
  <c r="B1351" i="4"/>
  <c r="C1351" i="4" s="1"/>
  <c r="B1350" i="4"/>
  <c r="C1350" i="4" s="1"/>
  <c r="B1349" i="4"/>
  <c r="C1349" i="4" s="1"/>
  <c r="B1348" i="4"/>
  <c r="C1348" i="4" s="1"/>
  <c r="B1347" i="4"/>
  <c r="C1347" i="4" s="1"/>
  <c r="B1346" i="4"/>
  <c r="C1346" i="4" s="1"/>
  <c r="B1345" i="4"/>
  <c r="C1345" i="4" s="1"/>
  <c r="B1344" i="4"/>
  <c r="C1344" i="4" s="1"/>
  <c r="B1343" i="4"/>
  <c r="C1343" i="4" s="1"/>
  <c r="B1342" i="4"/>
  <c r="C1342" i="4" s="1"/>
  <c r="B1341" i="4"/>
  <c r="C1341" i="4" s="1"/>
  <c r="B1340" i="4"/>
  <c r="C1340" i="4" s="1"/>
  <c r="B1339" i="4"/>
  <c r="C1339" i="4" s="1"/>
  <c r="B1338" i="4"/>
  <c r="C1338" i="4" s="1"/>
  <c r="B1337" i="4"/>
  <c r="C1337" i="4" s="1"/>
  <c r="B1336" i="4"/>
  <c r="C1336" i="4" s="1"/>
  <c r="B1335" i="4"/>
  <c r="C1335" i="4" s="1"/>
  <c r="B1334" i="4"/>
  <c r="C1334" i="4" s="1"/>
  <c r="B1333" i="4"/>
  <c r="C1333" i="4" s="1"/>
  <c r="B1332" i="4"/>
  <c r="C1332" i="4" s="1"/>
  <c r="B1331" i="4"/>
  <c r="C1331" i="4" s="1"/>
  <c r="B1330" i="4"/>
  <c r="C1330" i="4" s="1"/>
  <c r="B1329" i="4"/>
  <c r="C1329" i="4" s="1"/>
  <c r="B1328" i="4"/>
  <c r="C1328" i="4" s="1"/>
  <c r="B1327" i="4"/>
  <c r="C1327" i="4" s="1"/>
  <c r="B1326" i="4"/>
  <c r="C1326" i="4" s="1"/>
  <c r="B1325" i="4"/>
  <c r="C1325" i="4" s="1"/>
  <c r="B1324" i="4"/>
  <c r="C1324" i="4" s="1"/>
  <c r="B1323" i="4"/>
  <c r="C1323" i="4" s="1"/>
  <c r="B1322" i="4"/>
  <c r="C1322" i="4" s="1"/>
  <c r="B1321" i="4"/>
  <c r="C1321" i="4" s="1"/>
  <c r="B1320" i="4"/>
  <c r="C1320" i="4" s="1"/>
  <c r="B1319" i="4"/>
  <c r="C1319" i="4" s="1"/>
  <c r="B1318" i="4"/>
  <c r="C1318" i="4" s="1"/>
  <c r="B1317" i="4"/>
  <c r="C1317" i="4" s="1"/>
  <c r="B1316" i="4"/>
  <c r="C1316" i="4" s="1"/>
  <c r="B1315" i="4"/>
  <c r="C1315" i="4" s="1"/>
  <c r="B1314" i="4"/>
  <c r="C1314" i="4" s="1"/>
  <c r="B1313" i="4"/>
  <c r="C1313" i="4" s="1"/>
  <c r="B1312" i="4"/>
  <c r="C1312" i="4" s="1"/>
  <c r="B1311" i="4"/>
  <c r="B1310" i="4"/>
  <c r="C1310" i="4" s="1"/>
  <c r="B1309" i="4"/>
  <c r="C1309" i="4" s="1"/>
  <c r="B1308" i="4"/>
  <c r="C1308" i="4" s="1"/>
  <c r="B1307" i="4"/>
  <c r="C1307" i="4" s="1"/>
  <c r="B1306" i="4"/>
  <c r="C1306" i="4" s="1"/>
  <c r="B1305" i="4"/>
  <c r="C1305" i="4" s="1"/>
  <c r="B1304" i="4"/>
  <c r="C1304" i="4" s="1"/>
  <c r="B1303" i="4"/>
  <c r="C1303" i="4" s="1"/>
  <c r="B1302" i="4"/>
  <c r="C1302" i="4" s="1"/>
  <c r="B1301" i="4"/>
  <c r="C1301" i="4" s="1"/>
  <c r="B1300" i="4"/>
  <c r="B1299" i="4"/>
  <c r="B1298" i="4"/>
  <c r="C1298" i="4" s="1"/>
  <c r="B1297" i="4"/>
  <c r="C1297" i="4" s="1"/>
  <c r="B1296" i="4"/>
  <c r="C1296" i="4" s="1"/>
  <c r="B1295" i="4"/>
  <c r="B1294" i="4"/>
  <c r="B1293" i="4"/>
  <c r="C1293" i="4" s="1"/>
  <c r="B1292" i="4"/>
  <c r="C1292" i="4" s="1"/>
  <c r="B1291" i="4"/>
  <c r="C1291" i="4" s="1"/>
  <c r="B1290" i="4"/>
  <c r="B1289" i="4"/>
  <c r="B1288" i="4"/>
  <c r="C1288" i="4" s="1"/>
  <c r="B1287" i="4"/>
  <c r="C1287" i="4" s="1"/>
  <c r="B1286" i="4"/>
  <c r="C1286" i="4" s="1"/>
  <c r="B1285" i="4"/>
  <c r="C1285" i="4" s="1"/>
  <c r="B1284" i="4"/>
  <c r="C1284" i="4" s="1"/>
  <c r="B1283" i="4"/>
  <c r="C1283" i="4" s="1"/>
  <c r="B1282" i="4"/>
  <c r="C1282" i="4" s="1"/>
  <c r="B1281" i="4"/>
  <c r="C1281" i="4" s="1"/>
  <c r="B1280" i="4"/>
  <c r="C1280" i="4" s="1"/>
  <c r="B1279" i="4"/>
  <c r="C1279" i="4" s="1"/>
  <c r="B1278" i="4"/>
  <c r="C1278" i="4" s="1"/>
  <c r="B1277" i="4"/>
  <c r="C1277" i="4" s="1"/>
  <c r="B1276" i="4"/>
  <c r="C1276" i="4" s="1"/>
  <c r="B1275" i="4"/>
  <c r="C1275" i="4" s="1"/>
  <c r="B1274" i="4"/>
  <c r="C1274" i="4" s="1"/>
  <c r="B1273" i="4"/>
  <c r="C1273" i="4" s="1"/>
  <c r="B1272" i="4"/>
  <c r="C1272" i="4" s="1"/>
  <c r="B1271" i="4"/>
  <c r="C1271" i="4" s="1"/>
  <c r="B1270" i="4"/>
  <c r="C1270" i="4" s="1"/>
  <c r="B1269" i="4"/>
  <c r="C1269" i="4" s="1"/>
  <c r="B1268" i="4"/>
  <c r="C1268" i="4" s="1"/>
  <c r="B1267" i="4"/>
  <c r="C1267" i="4" s="1"/>
  <c r="B1266" i="4"/>
  <c r="C1266" i="4" s="1"/>
  <c r="B1265" i="4"/>
  <c r="C1265" i="4" s="1"/>
  <c r="B1264" i="4"/>
  <c r="C1264" i="4" s="1"/>
  <c r="B1263" i="4"/>
  <c r="C1263" i="4" s="1"/>
  <c r="B1262" i="4"/>
  <c r="C1262" i="4" s="1"/>
  <c r="B1261" i="4"/>
  <c r="C1261" i="4" s="1"/>
  <c r="B1260" i="4"/>
  <c r="B1259" i="4"/>
  <c r="C1259" i="4" s="1"/>
  <c r="B1258" i="4"/>
  <c r="C1258" i="4" s="1"/>
  <c r="B1257" i="4"/>
  <c r="C1257" i="4" s="1"/>
  <c r="B1256" i="4"/>
  <c r="C1256" i="4" s="1"/>
  <c r="B1255" i="4"/>
  <c r="C1255" i="4" s="1"/>
  <c r="B1254" i="4"/>
  <c r="C1254" i="4" s="1"/>
  <c r="B1253" i="4"/>
  <c r="C1253" i="4" s="1"/>
  <c r="B1252" i="4"/>
  <c r="C1252" i="4" s="1"/>
  <c r="B1251" i="4"/>
  <c r="B1250" i="4"/>
  <c r="C1250" i="4" s="1"/>
  <c r="B1249" i="4"/>
  <c r="C1249" i="4" s="1"/>
  <c r="B1248" i="4"/>
  <c r="C1248" i="4" s="1"/>
  <c r="B1247" i="4"/>
  <c r="C1247" i="4" s="1"/>
  <c r="B1246" i="4"/>
  <c r="B1245" i="4"/>
  <c r="B1244" i="4"/>
  <c r="C1244" i="4" s="1"/>
  <c r="B1243" i="4"/>
  <c r="C1243" i="4" s="1"/>
  <c r="B1242" i="4"/>
  <c r="C1242" i="4" s="1"/>
  <c r="B1241" i="4"/>
  <c r="C1241" i="4" s="1"/>
  <c r="B1240" i="4"/>
  <c r="C1240" i="4" s="1"/>
  <c r="B1239" i="4"/>
  <c r="C1239" i="4" s="1"/>
  <c r="B1238" i="4"/>
  <c r="C1238" i="4" s="1"/>
  <c r="B1237" i="4"/>
  <c r="C1237" i="4" s="1"/>
  <c r="B1236" i="4"/>
  <c r="C1236" i="4" s="1"/>
  <c r="B1235" i="4"/>
  <c r="C1235" i="4" s="1"/>
  <c r="B1234" i="4"/>
  <c r="C1234" i="4" s="1"/>
  <c r="B1233" i="4"/>
  <c r="B1232" i="4"/>
  <c r="B1231" i="4"/>
  <c r="C1231" i="4" s="1"/>
  <c r="B1230" i="4"/>
  <c r="C1230" i="4" s="1"/>
  <c r="B1229" i="4"/>
  <c r="C1229" i="4" s="1"/>
  <c r="B1228" i="4"/>
  <c r="C1228" i="4" s="1"/>
  <c r="B1227" i="4"/>
  <c r="C1227" i="4" s="1"/>
  <c r="B1226" i="4"/>
  <c r="C1226" i="4" s="1"/>
  <c r="B1225" i="4"/>
  <c r="C1225" i="4" s="1"/>
  <c r="B1224" i="4"/>
  <c r="C1224" i="4" s="1"/>
  <c r="B1223" i="4"/>
  <c r="C1223" i="4" s="1"/>
  <c r="B1222" i="4"/>
  <c r="C1222" i="4" s="1"/>
  <c r="B1221" i="4"/>
  <c r="C1221" i="4" s="1"/>
  <c r="B1220" i="4"/>
  <c r="C1220" i="4" s="1"/>
  <c r="B1219" i="4"/>
  <c r="C1219" i="4" s="1"/>
  <c r="B1218" i="4"/>
  <c r="C1218" i="4" s="1"/>
  <c r="B1217" i="4"/>
  <c r="C1217" i="4" s="1"/>
  <c r="B1216" i="4"/>
  <c r="C1216" i="4" s="1"/>
  <c r="B1215" i="4"/>
  <c r="C1215" i="4" s="1"/>
  <c r="B1214" i="4"/>
  <c r="C1214" i="4" s="1"/>
  <c r="B1213" i="4"/>
  <c r="C1213" i="4" s="1"/>
  <c r="B1212" i="4"/>
  <c r="C1212" i="4" s="1"/>
  <c r="B1211" i="4"/>
  <c r="C1211" i="4" s="1"/>
  <c r="B1210" i="4"/>
  <c r="C1210" i="4" s="1"/>
  <c r="B1209" i="4"/>
  <c r="C1209" i="4" s="1"/>
  <c r="B1208" i="4"/>
  <c r="C1208" i="4" s="1"/>
  <c r="B1207" i="4"/>
  <c r="B1206" i="4"/>
  <c r="B1205" i="4"/>
  <c r="C1205" i="4" s="1"/>
  <c r="B1204" i="4"/>
  <c r="C1204" i="4" s="1"/>
  <c r="B1203" i="4"/>
  <c r="B1202" i="4"/>
  <c r="B1201" i="4"/>
  <c r="B1200" i="4"/>
  <c r="C1200" i="4" s="1"/>
  <c r="B1199" i="4"/>
  <c r="C1199" i="4" s="1"/>
  <c r="B1198" i="4"/>
  <c r="B1197" i="4"/>
  <c r="B1196" i="4"/>
  <c r="C1196" i="4" s="1"/>
  <c r="B1195" i="4"/>
  <c r="C1195" i="4" s="1"/>
  <c r="B1194" i="4"/>
  <c r="C1194" i="4" s="1"/>
  <c r="B1193" i="4"/>
  <c r="B1192" i="4"/>
  <c r="C1192" i="4" s="1"/>
  <c r="B1191" i="4"/>
  <c r="C1191" i="4" s="1"/>
  <c r="B1190" i="4"/>
  <c r="B1189" i="4"/>
  <c r="C1189" i="4" s="1"/>
  <c r="B1188" i="4"/>
  <c r="B1187" i="4"/>
  <c r="C1187" i="4" s="1"/>
  <c r="B1186" i="4"/>
  <c r="B1185" i="4"/>
  <c r="C1185" i="4" s="1"/>
  <c r="B1184" i="4"/>
  <c r="C1184" i="4" s="1"/>
  <c r="B1183" i="4"/>
  <c r="C1183" i="4" s="1"/>
  <c r="B1182" i="4"/>
  <c r="C1182" i="4" s="1"/>
  <c r="B1181" i="4"/>
  <c r="B1180" i="4"/>
  <c r="B1179" i="4"/>
  <c r="B1178" i="4"/>
  <c r="C1178" i="4" s="1"/>
  <c r="B1177" i="4"/>
  <c r="C1177" i="4" s="1"/>
  <c r="B1176" i="4"/>
  <c r="B1175" i="4"/>
  <c r="B1174" i="4"/>
  <c r="C1174" i="4" s="1"/>
  <c r="B1173" i="4"/>
  <c r="C1173" i="4" s="1"/>
  <c r="B1172" i="4"/>
  <c r="C1172" i="4" s="1"/>
  <c r="B1171" i="4"/>
  <c r="C1171" i="4" s="1"/>
  <c r="B1170" i="4"/>
  <c r="C1170" i="4" s="1"/>
  <c r="B1169" i="4"/>
  <c r="C1169" i="4" s="1"/>
  <c r="B1168" i="4"/>
  <c r="C1168" i="4" s="1"/>
  <c r="B1167" i="4"/>
  <c r="B1166" i="4"/>
  <c r="B1165" i="4"/>
  <c r="C1165" i="4" s="1"/>
  <c r="B1164" i="4"/>
  <c r="C1164" i="4" s="1"/>
  <c r="B1163" i="4"/>
  <c r="C1163" i="4" s="1"/>
  <c r="B1162" i="4"/>
  <c r="C1162" i="4" s="1"/>
  <c r="B1161" i="4"/>
  <c r="C1161" i="4" s="1"/>
  <c r="B1160" i="4"/>
  <c r="C1160" i="4" s="1"/>
  <c r="B1159" i="4"/>
  <c r="C1159" i="4" s="1"/>
  <c r="B1158" i="4"/>
  <c r="C1158" i="4" s="1"/>
  <c r="B1157" i="4"/>
  <c r="C1157" i="4" s="1"/>
  <c r="B1156" i="4"/>
  <c r="C1156" i="4" s="1"/>
  <c r="B1155" i="4"/>
  <c r="C1155" i="4" s="1"/>
  <c r="B1154" i="4"/>
  <c r="C1154" i="4" s="1"/>
  <c r="B1153" i="4"/>
  <c r="C1153" i="4" s="1"/>
  <c r="B1152" i="4"/>
  <c r="C1152" i="4" s="1"/>
  <c r="B1151" i="4"/>
  <c r="C1151" i="4" s="1"/>
  <c r="B1150" i="4"/>
  <c r="C1150" i="4" s="1"/>
  <c r="B1149" i="4"/>
  <c r="C1149" i="4" s="1"/>
  <c r="B1148" i="4"/>
  <c r="C1148" i="4" s="1"/>
  <c r="B1147" i="4"/>
  <c r="C1147" i="4" s="1"/>
  <c r="B1146" i="4"/>
  <c r="C1146" i="4" s="1"/>
  <c r="B1145" i="4"/>
  <c r="C1145" i="4" s="1"/>
  <c r="B1144" i="4"/>
  <c r="C1144" i="4" s="1"/>
  <c r="B1143" i="4"/>
  <c r="C1143" i="4" s="1"/>
  <c r="B1142" i="4"/>
  <c r="C1142" i="4" s="1"/>
  <c r="B1141" i="4"/>
  <c r="C1141" i="4" s="1"/>
  <c r="B1140" i="4"/>
  <c r="C1140" i="4" s="1"/>
  <c r="B1139" i="4"/>
  <c r="C1139" i="4" s="1"/>
  <c r="B1138" i="4"/>
  <c r="C1138" i="4" s="1"/>
  <c r="B1137" i="4"/>
  <c r="C1137" i="4" s="1"/>
  <c r="B1136" i="4"/>
  <c r="C1136" i="4" s="1"/>
  <c r="B1135" i="4"/>
  <c r="C1135" i="4" s="1"/>
  <c r="B1134" i="4"/>
  <c r="C1134" i="4" s="1"/>
  <c r="B1133" i="4"/>
  <c r="C1133" i="4" s="1"/>
  <c r="B1132" i="4"/>
  <c r="C1132" i="4" s="1"/>
  <c r="B1131" i="4"/>
  <c r="C1131" i="4" s="1"/>
  <c r="B1130" i="4"/>
  <c r="C1130" i="4" s="1"/>
  <c r="B1129" i="4"/>
  <c r="C1129" i="4" s="1"/>
  <c r="B1128" i="4"/>
  <c r="C1128" i="4" s="1"/>
  <c r="B1127" i="4"/>
  <c r="C1127" i="4" s="1"/>
  <c r="B1126" i="4"/>
  <c r="C1126" i="4" s="1"/>
  <c r="B1125" i="4"/>
  <c r="C1125" i="4" s="1"/>
  <c r="B1124" i="4"/>
  <c r="C1124" i="4" s="1"/>
  <c r="B1123" i="4"/>
  <c r="C1123" i="4" s="1"/>
  <c r="B1122" i="4"/>
  <c r="C1122" i="4" s="1"/>
  <c r="B1121" i="4"/>
  <c r="C1121" i="4" s="1"/>
  <c r="B1120" i="4"/>
  <c r="C1120" i="4" s="1"/>
  <c r="B1119" i="4"/>
  <c r="C1119" i="4" s="1"/>
  <c r="B1118" i="4"/>
  <c r="C1118" i="4" s="1"/>
  <c r="B1117" i="4"/>
  <c r="C1117" i="4" s="1"/>
  <c r="B1116" i="4"/>
  <c r="C1116" i="4" s="1"/>
  <c r="B1115" i="4"/>
  <c r="C1115" i="4" s="1"/>
  <c r="B1114" i="4"/>
  <c r="C1114" i="4" s="1"/>
  <c r="B1113" i="4"/>
  <c r="C1113" i="4" s="1"/>
  <c r="B1112" i="4"/>
  <c r="C1112" i="4" s="1"/>
  <c r="B1111" i="4"/>
  <c r="C1111" i="4" s="1"/>
  <c r="B1110" i="4"/>
  <c r="C1110" i="4" s="1"/>
  <c r="B1109" i="4"/>
  <c r="C1109" i="4" s="1"/>
  <c r="B1108" i="4"/>
  <c r="C1108" i="4" s="1"/>
  <c r="B1107" i="4"/>
  <c r="C1107" i="4" s="1"/>
  <c r="B1106" i="4"/>
  <c r="C1106" i="4" s="1"/>
  <c r="B1105" i="4"/>
  <c r="C1105" i="4" s="1"/>
  <c r="B1104" i="4"/>
  <c r="C1104" i="4" s="1"/>
  <c r="B1103" i="4"/>
  <c r="C1103" i="4" s="1"/>
  <c r="B1102" i="4"/>
  <c r="C1102" i="4" s="1"/>
  <c r="B1101" i="4"/>
  <c r="C1101" i="4" s="1"/>
  <c r="B1100" i="4"/>
  <c r="C1100" i="4" s="1"/>
  <c r="B1099" i="4"/>
  <c r="C1099" i="4" s="1"/>
  <c r="B1098" i="4"/>
  <c r="C1098" i="4" s="1"/>
  <c r="B1097" i="4"/>
  <c r="C1097" i="4" s="1"/>
  <c r="B1096" i="4"/>
  <c r="C1096" i="4" s="1"/>
  <c r="B1095" i="4"/>
  <c r="C1095" i="4" s="1"/>
  <c r="B1094" i="4"/>
  <c r="C1094" i="4" s="1"/>
  <c r="B1093" i="4"/>
  <c r="C1093" i="4" s="1"/>
  <c r="B1092" i="4"/>
  <c r="C1092" i="4" s="1"/>
  <c r="B1091" i="4"/>
  <c r="C1091" i="4" s="1"/>
  <c r="B1090" i="4"/>
  <c r="C1090" i="4" s="1"/>
  <c r="B1089" i="4"/>
  <c r="C1089" i="4" s="1"/>
  <c r="B1088" i="4"/>
  <c r="C1088" i="4" s="1"/>
  <c r="B1087" i="4"/>
  <c r="C1087" i="4" s="1"/>
  <c r="B1086" i="4"/>
  <c r="C1086" i="4" s="1"/>
  <c r="B1085" i="4"/>
  <c r="C1085" i="4" s="1"/>
  <c r="B1084" i="4"/>
  <c r="C1084" i="4" s="1"/>
  <c r="B1083" i="4"/>
  <c r="C1083" i="4" s="1"/>
  <c r="B1082" i="4"/>
  <c r="C1082" i="4" s="1"/>
  <c r="B1081" i="4"/>
  <c r="C1081" i="4" s="1"/>
  <c r="B1080" i="4"/>
  <c r="C1080" i="4" s="1"/>
  <c r="B1079" i="4"/>
  <c r="C1079" i="4" s="1"/>
  <c r="B1078" i="4"/>
  <c r="C1078" i="4" s="1"/>
  <c r="B1077" i="4"/>
  <c r="C1077" i="4" s="1"/>
  <c r="B1076" i="4"/>
  <c r="C1076" i="4" s="1"/>
  <c r="B1075" i="4"/>
  <c r="C1075" i="4" s="1"/>
  <c r="B1074" i="4"/>
  <c r="C1074" i="4" s="1"/>
  <c r="B1073" i="4"/>
  <c r="C1073" i="4" s="1"/>
  <c r="B1072" i="4"/>
  <c r="C1072" i="4" s="1"/>
  <c r="B1071" i="4"/>
  <c r="C1071" i="4" s="1"/>
  <c r="B1070" i="4"/>
  <c r="C1070" i="4" s="1"/>
  <c r="B1069" i="4"/>
  <c r="C1069" i="4" s="1"/>
  <c r="B1068" i="4"/>
  <c r="C1068" i="4" s="1"/>
  <c r="B1067" i="4"/>
  <c r="C1067" i="4" s="1"/>
  <c r="B1066" i="4"/>
  <c r="C1066" i="4" s="1"/>
  <c r="B1065" i="4"/>
  <c r="C1065" i="4" s="1"/>
  <c r="B1064" i="4"/>
  <c r="C1064" i="4" s="1"/>
  <c r="B1063" i="4"/>
  <c r="C1063" i="4" s="1"/>
  <c r="B1062" i="4"/>
  <c r="C1062" i="4" s="1"/>
  <c r="B1061" i="4"/>
  <c r="C1061" i="4" s="1"/>
  <c r="B1060" i="4"/>
  <c r="C1060" i="4" s="1"/>
  <c r="B1059" i="4"/>
  <c r="C1059" i="4" s="1"/>
  <c r="B1058" i="4"/>
  <c r="C1058" i="4" s="1"/>
  <c r="B1057" i="4"/>
  <c r="C1057" i="4" s="1"/>
  <c r="B1056" i="4"/>
  <c r="C1056" i="4" s="1"/>
  <c r="B1055" i="4"/>
  <c r="C1055" i="4" s="1"/>
  <c r="B1054" i="4"/>
  <c r="C1054" i="4" s="1"/>
  <c r="B1053" i="4"/>
  <c r="C1053" i="4" s="1"/>
  <c r="B1052" i="4"/>
  <c r="B1051" i="4"/>
  <c r="C1051" i="4" s="1"/>
  <c r="B1050" i="4"/>
  <c r="C1050" i="4" s="1"/>
  <c r="B1049" i="4"/>
  <c r="C1049" i="4" s="1"/>
  <c r="B1048" i="4"/>
  <c r="B1047" i="4"/>
  <c r="B1046" i="4"/>
  <c r="C1046" i="4" s="1"/>
  <c r="B1045" i="4"/>
  <c r="C1045" i="4" s="1"/>
  <c r="B1044" i="4"/>
  <c r="B1043" i="4"/>
  <c r="C1043" i="4" s="1"/>
  <c r="B1042" i="4"/>
  <c r="C1042" i="4" s="1"/>
  <c r="B1041" i="4"/>
  <c r="C1041" i="4" s="1"/>
  <c r="B1040" i="4"/>
  <c r="C1040" i="4" s="1"/>
  <c r="B1039" i="4"/>
  <c r="C1039" i="4" s="1"/>
  <c r="B1038" i="4"/>
  <c r="C1038" i="4" s="1"/>
  <c r="B1037" i="4"/>
  <c r="C1037" i="4" s="1"/>
  <c r="B1036" i="4"/>
  <c r="C1036" i="4" s="1"/>
  <c r="B1035" i="4"/>
  <c r="C1035" i="4" s="1"/>
  <c r="B1034" i="4"/>
  <c r="C1034" i="4" s="1"/>
  <c r="B1033" i="4"/>
  <c r="C1033" i="4" s="1"/>
  <c r="B1032" i="4"/>
  <c r="C1032" i="4" s="1"/>
  <c r="B1031" i="4"/>
  <c r="C1031" i="4" s="1"/>
  <c r="B1030" i="4"/>
  <c r="C1030" i="4" s="1"/>
  <c r="B1029" i="4"/>
  <c r="C1029" i="4" s="1"/>
  <c r="B1028" i="4"/>
  <c r="C1028" i="4" s="1"/>
  <c r="B1027" i="4"/>
  <c r="C1027" i="4" s="1"/>
  <c r="B1026" i="4"/>
  <c r="C1026" i="4" s="1"/>
  <c r="B1025" i="4"/>
  <c r="C1025" i="4" s="1"/>
  <c r="B1024" i="4"/>
  <c r="C1024" i="4" s="1"/>
  <c r="B1023" i="4"/>
  <c r="C1023" i="4" s="1"/>
  <c r="B1022" i="4"/>
  <c r="C1022" i="4" s="1"/>
  <c r="B1021" i="4"/>
  <c r="C1021" i="4" s="1"/>
  <c r="B1020" i="4"/>
  <c r="C1020" i="4" s="1"/>
  <c r="B1019" i="4"/>
  <c r="C1019" i="4" s="1"/>
  <c r="B1018" i="4"/>
  <c r="C1018" i="4" s="1"/>
  <c r="B1017" i="4"/>
  <c r="C1017" i="4" s="1"/>
  <c r="B1016" i="4"/>
  <c r="C1016" i="4" s="1"/>
  <c r="B1015" i="4"/>
  <c r="C1015" i="4" s="1"/>
  <c r="B1014" i="4"/>
  <c r="C1014" i="4" s="1"/>
  <c r="B1013" i="4"/>
  <c r="C1013" i="4" s="1"/>
  <c r="B1012" i="4"/>
  <c r="C1012" i="4" s="1"/>
  <c r="B1011" i="4"/>
  <c r="C1011" i="4" s="1"/>
  <c r="B1010" i="4"/>
  <c r="C1010" i="4" s="1"/>
  <c r="B1009" i="4"/>
  <c r="B1008" i="4"/>
  <c r="B1007" i="4"/>
  <c r="C1007" i="4" s="1"/>
  <c r="B1006" i="4"/>
  <c r="C1006" i="4" s="1"/>
  <c r="B1005" i="4"/>
  <c r="C1005" i="4" s="1"/>
  <c r="B1004" i="4"/>
  <c r="C1004" i="4" s="1"/>
  <c r="B1003" i="4"/>
  <c r="C1003" i="4" s="1"/>
  <c r="B1002" i="4"/>
  <c r="C1002" i="4" s="1"/>
  <c r="B1001" i="4"/>
  <c r="C1001" i="4" s="1"/>
  <c r="B1000" i="4"/>
  <c r="C1000" i="4" s="1"/>
  <c r="B999" i="4"/>
  <c r="B998" i="4"/>
  <c r="C998" i="4" s="1"/>
  <c r="B997" i="4"/>
  <c r="C997" i="4" s="1"/>
  <c r="B996" i="4"/>
  <c r="C996" i="4" s="1"/>
  <c r="B995" i="4"/>
  <c r="C995" i="4" s="1"/>
  <c r="B994" i="4"/>
  <c r="C994" i="4" s="1"/>
  <c r="B993" i="4"/>
  <c r="C993" i="4" s="1"/>
  <c r="E458" i="1" s="1"/>
  <c r="B992" i="4"/>
  <c r="C992" i="4" s="1"/>
  <c r="B991" i="4"/>
  <c r="C991" i="4" s="1"/>
  <c r="B990" i="4"/>
  <c r="C990" i="4" s="1"/>
  <c r="B989" i="4"/>
  <c r="C989" i="4" s="1"/>
  <c r="B988" i="4"/>
  <c r="C988" i="4" s="1"/>
  <c r="B987" i="4"/>
  <c r="B986" i="4"/>
  <c r="B985" i="4"/>
  <c r="C985" i="4" s="1"/>
  <c r="B984" i="4"/>
  <c r="C984" i="4" s="1"/>
  <c r="B983" i="4"/>
  <c r="B982" i="4"/>
  <c r="B981" i="4"/>
  <c r="C981" i="4" s="1"/>
  <c r="B980" i="4"/>
  <c r="C980" i="4" s="1"/>
  <c r="B979" i="4"/>
  <c r="C979" i="4" s="1"/>
  <c r="B978" i="4"/>
  <c r="C978" i="4" s="1"/>
  <c r="B977" i="4"/>
  <c r="C977" i="4" s="1"/>
  <c r="B976" i="4"/>
  <c r="C976" i="4" s="1"/>
  <c r="B975" i="4"/>
  <c r="C975" i="4" s="1"/>
  <c r="B974" i="4"/>
  <c r="C974" i="4" s="1"/>
  <c r="B973" i="4"/>
  <c r="C973" i="4" s="1"/>
  <c r="B972" i="4"/>
  <c r="C972" i="4" s="1"/>
  <c r="B971" i="4"/>
  <c r="C971" i="4" s="1"/>
  <c r="B970" i="4"/>
  <c r="C970" i="4" s="1"/>
  <c r="B969" i="4"/>
  <c r="C969" i="4" s="1"/>
  <c r="B968" i="4"/>
  <c r="C968" i="4" s="1"/>
  <c r="B967" i="4"/>
  <c r="C967" i="4" s="1"/>
  <c r="B966" i="4"/>
  <c r="C966" i="4" s="1"/>
  <c r="B965" i="4"/>
  <c r="C965" i="4" s="1"/>
  <c r="B964" i="4"/>
  <c r="C964" i="4" s="1"/>
  <c r="B963" i="4"/>
  <c r="C963" i="4" s="1"/>
  <c r="B962" i="4"/>
  <c r="C962" i="4" s="1"/>
  <c r="B961" i="4"/>
  <c r="C961" i="4" s="1"/>
  <c r="B960" i="4"/>
  <c r="C960" i="4" s="1"/>
  <c r="E437" i="1" s="1"/>
  <c r="B959" i="4"/>
  <c r="C959" i="4" s="1"/>
  <c r="B958" i="4"/>
  <c r="C958" i="4" s="1"/>
  <c r="B957" i="4"/>
  <c r="C957" i="4" s="1"/>
  <c r="B956" i="4"/>
  <c r="C956" i="4" s="1"/>
  <c r="B955" i="4"/>
  <c r="C955" i="4" s="1"/>
  <c r="B954" i="4"/>
  <c r="C954" i="4" s="1"/>
  <c r="B953" i="4"/>
  <c r="C953" i="4" s="1"/>
  <c r="B952" i="4"/>
  <c r="C952" i="4" s="1"/>
  <c r="B951" i="4"/>
  <c r="C951" i="4" s="1"/>
  <c r="B950" i="4"/>
  <c r="C950" i="4" s="1"/>
  <c r="B949" i="4"/>
  <c r="C949" i="4" s="1"/>
  <c r="E1203" i="1" s="1"/>
  <c r="B948" i="4"/>
  <c r="B947" i="4"/>
  <c r="C947" i="4" s="1"/>
  <c r="B946" i="4"/>
  <c r="B945" i="4"/>
  <c r="C945" i="4" s="1"/>
  <c r="B944" i="4"/>
  <c r="B943" i="4"/>
  <c r="C943" i="4" s="1"/>
  <c r="B942" i="4"/>
  <c r="C942" i="4" s="1"/>
  <c r="B941" i="4"/>
  <c r="C941" i="4" s="1"/>
  <c r="B940" i="4"/>
  <c r="C940" i="4" s="1"/>
  <c r="B939" i="4"/>
  <c r="B938" i="4"/>
  <c r="B937" i="4"/>
  <c r="B936" i="4"/>
  <c r="C936" i="4" s="1"/>
  <c r="B935" i="4"/>
  <c r="C935" i="4" s="1"/>
  <c r="B934" i="4"/>
  <c r="C934" i="4" s="1"/>
  <c r="B933" i="4"/>
  <c r="B932" i="4"/>
  <c r="C932" i="4" s="1"/>
  <c r="B931" i="4"/>
  <c r="C931" i="4" s="1"/>
  <c r="B930" i="4"/>
  <c r="B929" i="4"/>
  <c r="C929" i="4" s="1"/>
  <c r="B928" i="4"/>
  <c r="C928" i="4" s="1"/>
  <c r="B927" i="4"/>
  <c r="C927" i="4" s="1"/>
  <c r="B926" i="4"/>
  <c r="C926" i="4" s="1"/>
  <c r="B925" i="4"/>
  <c r="C925" i="4" s="1"/>
  <c r="B924" i="4"/>
  <c r="C924" i="4" s="1"/>
  <c r="B923" i="4"/>
  <c r="C923" i="4" s="1"/>
  <c r="B922" i="4"/>
  <c r="C922" i="4" s="1"/>
  <c r="B921" i="4"/>
  <c r="C921" i="4" s="1"/>
  <c r="B920" i="4"/>
  <c r="C920" i="4" s="1"/>
  <c r="B919" i="4"/>
  <c r="C919" i="4" s="1"/>
  <c r="B918" i="4"/>
  <c r="C918" i="4" s="1"/>
  <c r="B917" i="4"/>
  <c r="C917" i="4" s="1"/>
  <c r="B916" i="4"/>
  <c r="B915" i="4"/>
  <c r="B914" i="4"/>
  <c r="C914" i="4" s="1"/>
  <c r="B913" i="4"/>
  <c r="C913" i="4" s="1"/>
  <c r="B912" i="4"/>
  <c r="B911" i="4"/>
  <c r="B910" i="4"/>
  <c r="B909" i="4"/>
  <c r="B908" i="4"/>
  <c r="C908" i="4" s="1"/>
  <c r="B907" i="4"/>
  <c r="B906" i="4"/>
  <c r="C906" i="4" s="1"/>
  <c r="B905" i="4"/>
  <c r="C905" i="4" s="1"/>
  <c r="B904" i="4"/>
  <c r="B903" i="4"/>
  <c r="B902" i="4"/>
  <c r="B901" i="4"/>
  <c r="C901" i="4" s="1"/>
  <c r="B900" i="4"/>
  <c r="B899" i="4"/>
  <c r="B898" i="4"/>
  <c r="B897" i="4"/>
  <c r="C897" i="4" s="1"/>
  <c r="B896" i="4"/>
  <c r="C896" i="4" s="1"/>
  <c r="B895" i="4"/>
  <c r="B894" i="4"/>
  <c r="B893" i="4"/>
  <c r="B892" i="4"/>
  <c r="C892" i="4" s="1"/>
  <c r="B891" i="4"/>
  <c r="C891" i="4" s="1"/>
  <c r="B890" i="4"/>
  <c r="C890" i="4" s="1"/>
  <c r="B889" i="4"/>
  <c r="B888" i="4"/>
  <c r="C888" i="4" s="1"/>
  <c r="B887" i="4"/>
  <c r="C887" i="4" s="1"/>
  <c r="B886" i="4"/>
  <c r="C886" i="4" s="1"/>
  <c r="B885" i="4"/>
  <c r="C885" i="4" s="1"/>
  <c r="B884" i="4"/>
  <c r="C884" i="4" s="1"/>
  <c r="B883" i="4"/>
  <c r="C883" i="4" s="1"/>
  <c r="B882" i="4"/>
  <c r="C882" i="4" s="1"/>
  <c r="B881" i="4"/>
  <c r="B880" i="4"/>
  <c r="B879" i="4"/>
  <c r="C879" i="4" s="1"/>
  <c r="B878" i="4"/>
  <c r="C878" i="4" s="1"/>
  <c r="B877" i="4"/>
  <c r="C877" i="4" s="1"/>
  <c r="B876" i="4"/>
  <c r="B875" i="4"/>
  <c r="C875" i="4" s="1"/>
  <c r="B874" i="4"/>
  <c r="C874" i="4" s="1"/>
  <c r="B873" i="4"/>
  <c r="B872" i="4"/>
  <c r="B871" i="4"/>
  <c r="B870" i="4"/>
  <c r="C870" i="4" s="1"/>
  <c r="B869" i="4"/>
  <c r="C869" i="4" s="1"/>
  <c r="B868" i="4"/>
  <c r="C868" i="4" s="1"/>
  <c r="B867" i="4"/>
  <c r="B866" i="4"/>
  <c r="B865" i="4"/>
  <c r="B864" i="4"/>
  <c r="C864" i="4" s="1"/>
  <c r="B863" i="4"/>
  <c r="C863" i="4" s="1"/>
  <c r="B862" i="4"/>
  <c r="C862" i="4" s="1"/>
  <c r="B861" i="4"/>
  <c r="C861" i="4" s="1"/>
  <c r="B860" i="4"/>
  <c r="C860" i="4" s="1"/>
  <c r="B859" i="4"/>
  <c r="C859" i="4" s="1"/>
  <c r="B858" i="4"/>
  <c r="C858" i="4" s="1"/>
  <c r="B857" i="4"/>
  <c r="C857" i="4" s="1"/>
  <c r="B856" i="4"/>
  <c r="B855" i="4"/>
  <c r="B854" i="4"/>
  <c r="B853" i="4"/>
  <c r="C853" i="4" s="1"/>
  <c r="B852" i="4"/>
  <c r="C852" i="4" s="1"/>
  <c r="B851" i="4"/>
  <c r="B850" i="4"/>
  <c r="B849" i="4"/>
  <c r="B848" i="4"/>
  <c r="C848" i="4" s="1"/>
  <c r="B847" i="4"/>
  <c r="C847" i="4" s="1"/>
  <c r="B846" i="4"/>
  <c r="B845" i="4"/>
  <c r="B844" i="4"/>
  <c r="B843" i="4"/>
  <c r="B842" i="4"/>
  <c r="C842" i="4" s="1"/>
  <c r="B841" i="4"/>
  <c r="C841" i="4" s="1"/>
  <c r="B840" i="4"/>
  <c r="C840" i="4" s="1"/>
  <c r="B839" i="4"/>
  <c r="C839" i="4" s="1"/>
  <c r="B838" i="4"/>
  <c r="C838" i="4" s="1"/>
  <c r="B837" i="4"/>
  <c r="C837" i="4" s="1"/>
  <c r="B836" i="4"/>
  <c r="C836" i="4" s="1"/>
  <c r="B835" i="4"/>
  <c r="C835" i="4" s="1"/>
  <c r="B834" i="4"/>
  <c r="C834" i="4" s="1"/>
  <c r="B833" i="4"/>
  <c r="C833" i="4" s="1"/>
  <c r="B832" i="4"/>
  <c r="B831" i="4"/>
  <c r="B830" i="4"/>
  <c r="B829" i="4"/>
  <c r="B828" i="4"/>
  <c r="B827" i="4"/>
  <c r="B826" i="4"/>
  <c r="B825" i="4"/>
  <c r="B824" i="4"/>
  <c r="B823" i="4"/>
  <c r="B822" i="4"/>
  <c r="B821" i="4"/>
  <c r="B820" i="4"/>
  <c r="B819" i="4"/>
  <c r="B818" i="4"/>
  <c r="C818" i="4" s="1"/>
  <c r="B817" i="4"/>
  <c r="C817" i="4" s="1"/>
  <c r="B816" i="4"/>
  <c r="C816" i="4" s="1"/>
  <c r="B815" i="4"/>
  <c r="C815" i="4" s="1"/>
  <c r="B814" i="4"/>
  <c r="C814" i="4" s="1"/>
  <c r="B813" i="4"/>
  <c r="B812" i="4"/>
  <c r="C812" i="4" s="1"/>
  <c r="B811" i="4"/>
  <c r="C811" i="4" s="1"/>
  <c r="B810" i="4"/>
  <c r="C810" i="4" s="1"/>
  <c r="B809" i="4"/>
  <c r="C809" i="4" s="1"/>
  <c r="B808" i="4"/>
  <c r="C808" i="4" s="1"/>
  <c r="B807" i="4"/>
  <c r="C807" i="4" s="1"/>
  <c r="B806" i="4"/>
  <c r="C806" i="4" s="1"/>
  <c r="B805" i="4"/>
  <c r="C805" i="4" s="1"/>
  <c r="B804" i="4"/>
  <c r="C804" i="4" s="1"/>
  <c r="B803" i="4"/>
  <c r="C803" i="4" s="1"/>
  <c r="B802" i="4"/>
  <c r="C802" i="4" s="1"/>
  <c r="B801" i="4"/>
  <c r="C801" i="4" s="1"/>
  <c r="B800" i="4"/>
  <c r="C800" i="4" s="1"/>
  <c r="B799" i="4"/>
  <c r="C799" i="4" s="1"/>
  <c r="B798" i="4"/>
  <c r="C798" i="4" s="1"/>
  <c r="B797" i="4"/>
  <c r="C797" i="4" s="1"/>
  <c r="B796" i="4"/>
  <c r="C796" i="4" s="1"/>
  <c r="B795" i="4"/>
  <c r="C795" i="4" s="1"/>
  <c r="B794" i="4"/>
  <c r="C794" i="4" s="1"/>
  <c r="B793" i="4"/>
  <c r="C793" i="4" s="1"/>
  <c r="B792" i="4"/>
  <c r="C792" i="4" s="1"/>
  <c r="B791" i="4"/>
  <c r="C791" i="4" s="1"/>
  <c r="B790" i="4"/>
  <c r="C790" i="4" s="1"/>
  <c r="B789" i="4"/>
  <c r="C789" i="4" s="1"/>
  <c r="B788" i="4"/>
  <c r="C788" i="4" s="1"/>
  <c r="B787" i="4"/>
  <c r="C787" i="4" s="1"/>
  <c r="B786" i="4"/>
  <c r="C786" i="4" s="1"/>
  <c r="B785" i="4"/>
  <c r="C785" i="4" s="1"/>
  <c r="B784" i="4"/>
  <c r="C784" i="4" s="1"/>
  <c r="B783" i="4"/>
  <c r="B782" i="4"/>
  <c r="B781" i="4"/>
  <c r="C781" i="4" s="1"/>
  <c r="B780" i="4"/>
  <c r="C780" i="4" s="1"/>
  <c r="B779" i="4"/>
  <c r="C779" i="4" s="1"/>
  <c r="B778" i="4"/>
  <c r="C778" i="4" s="1"/>
  <c r="B777" i="4"/>
  <c r="C777" i="4" s="1"/>
  <c r="B776" i="4"/>
  <c r="C776" i="4" s="1"/>
  <c r="B775" i="4"/>
  <c r="B774" i="4"/>
  <c r="B773" i="4"/>
  <c r="B772" i="4"/>
  <c r="B771" i="4"/>
  <c r="C771" i="4" s="1"/>
  <c r="B770" i="4"/>
  <c r="B769" i="4"/>
  <c r="B768" i="4"/>
  <c r="B767" i="4"/>
  <c r="B766" i="4"/>
  <c r="B765" i="4"/>
  <c r="C765" i="4" s="1"/>
  <c r="B764" i="4"/>
  <c r="C764" i="4" s="1"/>
  <c r="B763" i="4"/>
  <c r="C763" i="4" s="1"/>
  <c r="B762" i="4"/>
  <c r="B761" i="4"/>
  <c r="C761" i="4" s="1"/>
  <c r="B760" i="4"/>
  <c r="C760" i="4" s="1"/>
  <c r="B759" i="4"/>
  <c r="C759" i="4" s="1"/>
  <c r="B758" i="4"/>
  <c r="C758" i="4" s="1"/>
  <c r="B757" i="4"/>
  <c r="C757" i="4" s="1"/>
  <c r="B756" i="4"/>
  <c r="C756" i="4" s="1"/>
  <c r="B755" i="4"/>
  <c r="C755" i="4" s="1"/>
  <c r="B754" i="4"/>
  <c r="C754" i="4" s="1"/>
  <c r="B753" i="4"/>
  <c r="B752" i="4"/>
  <c r="B751" i="4"/>
  <c r="B750" i="4"/>
  <c r="C750" i="4" s="1"/>
  <c r="B749" i="4"/>
  <c r="B748" i="4"/>
  <c r="B747" i="4"/>
  <c r="B746" i="4"/>
  <c r="B745" i="4"/>
  <c r="C745" i="4" s="1"/>
  <c r="B744" i="4"/>
  <c r="C744" i="4" s="1"/>
  <c r="B743" i="4"/>
  <c r="C743" i="4" s="1"/>
  <c r="B742" i="4"/>
  <c r="C742" i="4" s="1"/>
  <c r="B741" i="4"/>
  <c r="C741" i="4" s="1"/>
  <c r="B740" i="4"/>
  <c r="B739" i="4"/>
  <c r="C739" i="4" s="1"/>
  <c r="B738" i="4"/>
  <c r="C738" i="4" s="1"/>
  <c r="B737" i="4"/>
  <c r="C737" i="4" s="1"/>
  <c r="B736" i="4"/>
  <c r="C736" i="4" s="1"/>
  <c r="B735" i="4"/>
  <c r="B734" i="4"/>
  <c r="C734" i="4" s="1"/>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C645" i="4" s="1"/>
  <c r="B644" i="4"/>
  <c r="C644" i="4" s="1"/>
  <c r="B643" i="4"/>
  <c r="C643" i="4" s="1"/>
  <c r="B642" i="4"/>
  <c r="B641" i="4"/>
  <c r="C641" i="4" s="1"/>
  <c r="B640" i="4"/>
  <c r="C640" i="4" s="1"/>
  <c r="B639" i="4"/>
  <c r="C639" i="4" s="1"/>
  <c r="B638" i="4"/>
  <c r="C638" i="4" s="1"/>
  <c r="B637" i="4"/>
  <c r="C637" i="4" s="1"/>
  <c r="B636" i="4"/>
  <c r="C636" i="4" s="1"/>
  <c r="B635" i="4"/>
  <c r="C635" i="4" s="1"/>
  <c r="B634" i="4"/>
  <c r="C634" i="4" s="1"/>
  <c r="B633" i="4"/>
  <c r="C633" i="4" s="1"/>
  <c r="B632" i="4"/>
  <c r="C632" i="4" s="1"/>
  <c r="B631" i="4"/>
  <c r="C631" i="4" s="1"/>
  <c r="B630" i="4"/>
  <c r="B629" i="4"/>
  <c r="B628" i="4"/>
  <c r="C628" i="4" s="1"/>
  <c r="B627" i="4"/>
  <c r="C627" i="4" s="1"/>
  <c r="B626" i="4"/>
  <c r="C626" i="4" s="1"/>
  <c r="B625" i="4"/>
  <c r="C625" i="4" s="1"/>
  <c r="B624" i="4"/>
  <c r="C624" i="4" s="1"/>
  <c r="B623" i="4"/>
  <c r="C623" i="4" s="1"/>
  <c r="B622" i="4"/>
  <c r="C622" i="4" s="1"/>
  <c r="B621" i="4"/>
  <c r="C621" i="4" s="1"/>
  <c r="B620" i="4"/>
  <c r="C620" i="4" s="1"/>
  <c r="B619" i="4"/>
  <c r="C619" i="4" s="1"/>
  <c r="B618" i="4"/>
  <c r="C618" i="4" s="1"/>
  <c r="B617" i="4"/>
  <c r="C617" i="4" s="1"/>
  <c r="B616" i="4"/>
  <c r="C616" i="4" s="1"/>
  <c r="B615" i="4"/>
  <c r="C615" i="4" s="1"/>
  <c r="B614" i="4"/>
  <c r="C614" i="4" s="1"/>
  <c r="B613" i="4"/>
  <c r="C613" i="4" s="1"/>
  <c r="B612" i="4"/>
  <c r="B611" i="4"/>
  <c r="C611" i="4" s="1"/>
  <c r="B610" i="4"/>
  <c r="C610" i="4" s="1"/>
  <c r="B609" i="4"/>
  <c r="C609" i="4" s="1"/>
  <c r="B608" i="4"/>
  <c r="B607" i="4"/>
  <c r="B606" i="4"/>
  <c r="C606" i="4" s="1"/>
  <c r="B605" i="4"/>
  <c r="B604" i="4"/>
  <c r="C604" i="4" s="1"/>
  <c r="B603" i="4"/>
  <c r="B602" i="4"/>
  <c r="C602" i="4" s="1"/>
  <c r="B601" i="4"/>
  <c r="C601" i="4" s="1"/>
  <c r="B600" i="4"/>
  <c r="C600" i="4" s="1"/>
  <c r="B599" i="4"/>
  <c r="C599" i="4" s="1"/>
  <c r="B598" i="4"/>
  <c r="B597" i="4"/>
  <c r="C597" i="4" s="1"/>
  <c r="B596" i="4"/>
  <c r="C596" i="4" s="1"/>
  <c r="B595" i="4"/>
  <c r="C595" i="4" s="1"/>
  <c r="B594" i="4"/>
  <c r="C594" i="4" s="1"/>
  <c r="B593" i="4"/>
  <c r="C593" i="4" s="1"/>
  <c r="B592" i="4"/>
  <c r="C592" i="4" s="1"/>
  <c r="B591" i="4"/>
  <c r="C591" i="4" s="1"/>
  <c r="B590" i="4"/>
  <c r="C590" i="4" s="1"/>
  <c r="B589" i="4"/>
  <c r="C589" i="4" s="1"/>
  <c r="B588" i="4"/>
  <c r="C588" i="4" s="1"/>
  <c r="B587" i="4"/>
  <c r="C587" i="4" s="1"/>
  <c r="B586" i="4"/>
  <c r="B585" i="4"/>
  <c r="C585" i="4" s="1"/>
  <c r="B584" i="4"/>
  <c r="C584" i="4" s="1"/>
  <c r="B583" i="4"/>
  <c r="C583" i="4" s="1"/>
  <c r="B582" i="4"/>
  <c r="C582" i="4" s="1"/>
  <c r="B581" i="4"/>
  <c r="C581" i="4" s="1"/>
  <c r="B580" i="4"/>
  <c r="C580" i="4" s="1"/>
  <c r="B579" i="4"/>
  <c r="C579" i="4" s="1"/>
  <c r="B578" i="4"/>
  <c r="B577" i="4"/>
  <c r="B576" i="4"/>
  <c r="C576" i="4" s="1"/>
  <c r="B575" i="4"/>
  <c r="C575" i="4" s="1"/>
  <c r="B574" i="4"/>
  <c r="C574" i="4" s="1"/>
  <c r="B573" i="4"/>
  <c r="B572" i="4"/>
  <c r="C572" i="4" s="1"/>
  <c r="B571" i="4"/>
  <c r="C571" i="4" s="1"/>
  <c r="B570" i="4"/>
  <c r="C570" i="4" s="1"/>
  <c r="B569" i="4"/>
  <c r="C569" i="4" s="1"/>
  <c r="B568" i="4"/>
  <c r="C568" i="4" s="1"/>
  <c r="B567" i="4"/>
  <c r="C567" i="4" s="1"/>
  <c r="B566" i="4"/>
  <c r="C566" i="4" s="1"/>
  <c r="B565" i="4"/>
  <c r="C565" i="4" s="1"/>
  <c r="B564" i="4"/>
  <c r="B563" i="4"/>
  <c r="B562" i="4"/>
  <c r="C562" i="4" s="1"/>
  <c r="B561" i="4"/>
  <c r="C561" i="4" s="1"/>
  <c r="B560" i="4"/>
  <c r="C560" i="4" s="1"/>
  <c r="B559" i="4"/>
  <c r="C559" i="4" s="1"/>
  <c r="B558" i="4"/>
  <c r="C558" i="4" s="1"/>
  <c r="B557" i="4"/>
  <c r="C557" i="4" s="1"/>
  <c r="B556" i="4"/>
  <c r="B555" i="4"/>
  <c r="C555" i="4" s="1"/>
  <c r="B554" i="4"/>
  <c r="C554" i="4" s="1"/>
  <c r="B553" i="4"/>
  <c r="C553" i="4" s="1"/>
  <c r="B552" i="4"/>
  <c r="C552" i="4" s="1"/>
  <c r="B551" i="4"/>
  <c r="C551" i="4" s="1"/>
  <c r="B550" i="4"/>
  <c r="C550" i="4" s="1"/>
  <c r="B549" i="4"/>
  <c r="C549" i="4" s="1"/>
  <c r="B548" i="4"/>
  <c r="C548" i="4" s="1"/>
  <c r="B547" i="4"/>
  <c r="C547" i="4" s="1"/>
  <c r="B546" i="4"/>
  <c r="C546" i="4" s="1"/>
  <c r="B545" i="4"/>
  <c r="C545" i="4" s="1"/>
  <c r="B544" i="4"/>
  <c r="C544" i="4" s="1"/>
  <c r="B543" i="4"/>
  <c r="C543" i="4" s="1"/>
  <c r="B542" i="4"/>
  <c r="B541" i="4"/>
  <c r="B540" i="4"/>
  <c r="C540" i="4" s="1"/>
  <c r="B539" i="4"/>
  <c r="C539" i="4" s="1"/>
  <c r="B538" i="4"/>
  <c r="C538" i="4" s="1"/>
  <c r="B537" i="4"/>
  <c r="C537" i="4" s="1"/>
  <c r="B536" i="4"/>
  <c r="C536" i="4" s="1"/>
  <c r="B535" i="4"/>
  <c r="C535" i="4" s="1"/>
  <c r="B534" i="4"/>
  <c r="C534" i="4" s="1"/>
  <c r="B533" i="4"/>
  <c r="C533" i="4" s="1"/>
  <c r="B532" i="4"/>
  <c r="C532" i="4" s="1"/>
  <c r="B531" i="4"/>
  <c r="B530" i="4"/>
  <c r="C530" i="4" s="1"/>
  <c r="B529" i="4"/>
  <c r="C529" i="4" s="1"/>
  <c r="B528" i="4"/>
  <c r="C528" i="4" s="1"/>
  <c r="B527" i="4"/>
  <c r="C527" i="4" s="1"/>
  <c r="B526" i="4"/>
  <c r="C526" i="4" s="1"/>
  <c r="B525" i="4"/>
  <c r="C525" i="4" s="1"/>
  <c r="B524" i="4"/>
  <c r="C524" i="4" s="1"/>
  <c r="B523" i="4"/>
  <c r="C523" i="4" s="1"/>
  <c r="B522" i="4"/>
  <c r="C522" i="4" s="1"/>
  <c r="B521" i="4"/>
  <c r="C521" i="4" s="1"/>
  <c r="B520" i="4"/>
  <c r="C520" i="4" s="1"/>
  <c r="B519" i="4"/>
  <c r="C519" i="4" s="1"/>
  <c r="B518" i="4"/>
  <c r="C518" i="4" s="1"/>
  <c r="B517" i="4"/>
  <c r="C517" i="4" s="1"/>
  <c r="B516" i="4"/>
  <c r="C516" i="4" s="1"/>
  <c r="B515" i="4"/>
  <c r="C515" i="4" s="1"/>
  <c r="B514" i="4"/>
  <c r="C514" i="4" s="1"/>
  <c r="B513" i="4"/>
  <c r="C513" i="4" s="1"/>
  <c r="B512" i="4"/>
  <c r="C512" i="4" s="1"/>
  <c r="B511" i="4"/>
  <c r="C511" i="4" s="1"/>
  <c r="B510" i="4"/>
  <c r="C510" i="4" s="1"/>
  <c r="B509" i="4"/>
  <c r="C509" i="4" s="1"/>
  <c r="B508" i="4"/>
  <c r="C508" i="4" s="1"/>
  <c r="B507" i="4"/>
  <c r="B506" i="4"/>
  <c r="C506" i="4" s="1"/>
  <c r="B505" i="4"/>
  <c r="C505" i="4" s="1"/>
  <c r="B504" i="4"/>
  <c r="C504" i="4" s="1"/>
  <c r="B503" i="4"/>
  <c r="C503" i="4" s="1"/>
  <c r="B502" i="4"/>
  <c r="C502" i="4" s="1"/>
  <c r="B501" i="4"/>
  <c r="C501" i="4" s="1"/>
  <c r="B500" i="4"/>
  <c r="C500" i="4" s="1"/>
  <c r="B499" i="4"/>
  <c r="C499" i="4" s="1"/>
  <c r="B498" i="4"/>
  <c r="B497" i="4"/>
  <c r="B496" i="4"/>
  <c r="C496" i="4" s="1"/>
  <c r="B495" i="4"/>
  <c r="C495" i="4" s="1"/>
  <c r="B494" i="4"/>
  <c r="C494" i="4" s="1"/>
  <c r="B493" i="4"/>
  <c r="C493" i="4" s="1"/>
  <c r="B492" i="4"/>
  <c r="C492" i="4" s="1"/>
  <c r="B491" i="4"/>
  <c r="C491" i="4" s="1"/>
  <c r="B490" i="4"/>
  <c r="C490" i="4" s="1"/>
  <c r="B489" i="4"/>
  <c r="B488" i="4"/>
  <c r="B487" i="4"/>
  <c r="C487" i="4" s="1"/>
  <c r="B486" i="4"/>
  <c r="C486" i="4" s="1"/>
  <c r="B485" i="4"/>
  <c r="C485" i="4" s="1"/>
  <c r="B484" i="4"/>
  <c r="C484" i="4" s="1"/>
  <c r="B483" i="4"/>
  <c r="C483" i="4" s="1"/>
  <c r="B482" i="4"/>
  <c r="C482" i="4" s="1"/>
  <c r="B481" i="4"/>
  <c r="C481" i="4" s="1"/>
  <c r="B480" i="4"/>
  <c r="C480" i="4" s="1"/>
  <c r="B479" i="4"/>
  <c r="C479" i="4" s="1"/>
  <c r="B478" i="4"/>
  <c r="C478" i="4" s="1"/>
  <c r="B477" i="4"/>
  <c r="C477" i="4" s="1"/>
  <c r="B476" i="4"/>
  <c r="C476" i="4" s="1"/>
  <c r="B475" i="4"/>
  <c r="C475" i="4" s="1"/>
  <c r="B474" i="4"/>
  <c r="C474" i="4" s="1"/>
  <c r="B473" i="4"/>
  <c r="C473" i="4" s="1"/>
  <c r="B472" i="4"/>
  <c r="C472" i="4" s="1"/>
  <c r="B471" i="4"/>
  <c r="C471" i="4" s="1"/>
  <c r="B470" i="4"/>
  <c r="C470" i="4" s="1"/>
  <c r="B469" i="4"/>
  <c r="C469" i="4" s="1"/>
  <c r="B468" i="4"/>
  <c r="C468" i="4" s="1"/>
  <c r="B467" i="4"/>
  <c r="C467" i="4" s="1"/>
  <c r="B466" i="4"/>
  <c r="C466" i="4" s="1"/>
  <c r="B465" i="4"/>
  <c r="C465" i="4" s="1"/>
  <c r="B464" i="4"/>
  <c r="C464" i="4" s="1"/>
  <c r="B463" i="4"/>
  <c r="C463" i="4" s="1"/>
  <c r="B462" i="4"/>
  <c r="C462" i="4" s="1"/>
  <c r="B461" i="4"/>
  <c r="C461" i="4" s="1"/>
  <c r="B460" i="4"/>
  <c r="C460" i="4" s="1"/>
  <c r="B459" i="4"/>
  <c r="C459" i="4" s="1"/>
  <c r="B458" i="4"/>
  <c r="C458" i="4" s="1"/>
  <c r="B457" i="4"/>
  <c r="C457" i="4" s="1"/>
  <c r="B456" i="4"/>
  <c r="C456" i="4" s="1"/>
  <c r="B455" i="4"/>
  <c r="C455" i="4" s="1"/>
  <c r="B454" i="4"/>
  <c r="B453" i="4"/>
  <c r="C453" i="4" s="1"/>
  <c r="B452" i="4"/>
  <c r="C452" i="4" s="1"/>
  <c r="B451" i="4"/>
  <c r="C451" i="4" s="1"/>
  <c r="B450" i="4"/>
  <c r="C450" i="4" s="1"/>
  <c r="B449" i="4"/>
  <c r="C449" i="4" s="1"/>
  <c r="B448" i="4"/>
  <c r="C448" i="4" s="1"/>
  <c r="B447" i="4"/>
  <c r="C447" i="4" s="1"/>
  <c r="B446" i="4"/>
  <c r="C446" i="4" s="1"/>
  <c r="B445" i="4"/>
  <c r="C445" i="4" s="1"/>
  <c r="B444" i="4"/>
  <c r="B443" i="4"/>
  <c r="C443" i="4" s="1"/>
  <c r="B442" i="4"/>
  <c r="C442" i="4" s="1"/>
  <c r="B441" i="4"/>
  <c r="C441" i="4" s="1"/>
  <c r="B440" i="4"/>
  <c r="C440" i="4" s="1"/>
  <c r="B439" i="4"/>
  <c r="C439" i="4" s="1"/>
  <c r="B438" i="4"/>
  <c r="C438" i="4" s="1"/>
  <c r="B437" i="4"/>
  <c r="B436" i="4"/>
  <c r="C436" i="4" s="1"/>
  <c r="B435" i="4"/>
  <c r="C435" i="4" s="1"/>
  <c r="B434" i="4"/>
  <c r="C434" i="4" s="1"/>
  <c r="B433" i="4"/>
  <c r="C433" i="4" s="1"/>
  <c r="B432" i="4"/>
  <c r="B431" i="4"/>
  <c r="B430" i="4"/>
  <c r="C430" i="4" s="1"/>
  <c r="B429" i="4"/>
  <c r="C429" i="4" s="1"/>
  <c r="B428" i="4"/>
  <c r="C428" i="4" s="1"/>
  <c r="B427" i="4"/>
  <c r="C427" i="4" s="1"/>
  <c r="B426" i="4"/>
  <c r="C426" i="4" s="1"/>
  <c r="B425" i="4"/>
  <c r="C425" i="4" s="1"/>
  <c r="B424" i="4"/>
  <c r="C424" i="4" s="1"/>
  <c r="B423" i="4"/>
  <c r="C423" i="4" s="1"/>
  <c r="B422" i="4"/>
  <c r="C422" i="4" s="1"/>
  <c r="B421" i="4"/>
  <c r="B420" i="4"/>
  <c r="B419" i="4"/>
  <c r="C419" i="4" s="1"/>
  <c r="B418" i="4"/>
  <c r="C418" i="4" s="1"/>
  <c r="B417" i="4"/>
  <c r="C417" i="4" s="1"/>
  <c r="B416" i="4"/>
  <c r="C416" i="4" s="1"/>
  <c r="B415" i="4"/>
  <c r="C415" i="4" s="1"/>
  <c r="B414" i="4"/>
  <c r="C414" i="4" s="1"/>
  <c r="B413" i="4"/>
  <c r="C413" i="4" s="1"/>
  <c r="B412" i="4"/>
  <c r="C412" i="4" s="1"/>
  <c r="B411" i="4"/>
  <c r="C411" i="4" s="1"/>
  <c r="B410" i="4"/>
  <c r="C410" i="4" s="1"/>
  <c r="B409" i="4"/>
  <c r="C409" i="4" s="1"/>
  <c r="B408" i="4"/>
  <c r="C408" i="4" s="1"/>
  <c r="B407" i="4"/>
  <c r="C407" i="4" s="1"/>
  <c r="B406" i="4"/>
  <c r="C406" i="4" s="1"/>
  <c r="B405" i="4"/>
  <c r="C405" i="4" s="1"/>
  <c r="B404" i="4"/>
  <c r="C404" i="4" s="1"/>
  <c r="B403" i="4"/>
  <c r="C403" i="4" s="1"/>
  <c r="B402" i="4"/>
  <c r="C402" i="4" s="1"/>
  <c r="B401" i="4"/>
  <c r="C401" i="4" s="1"/>
  <c r="B400" i="4"/>
  <c r="C400" i="4" s="1"/>
  <c r="B399" i="4"/>
  <c r="C399" i="4" s="1"/>
  <c r="B398" i="4"/>
  <c r="C398" i="4" s="1"/>
  <c r="B397" i="4"/>
  <c r="C397" i="4" s="1"/>
  <c r="B396" i="4"/>
  <c r="C396" i="4" s="1"/>
  <c r="B395" i="4"/>
  <c r="C395" i="4" s="1"/>
  <c r="B394" i="4"/>
  <c r="C394" i="4" s="1"/>
  <c r="B393" i="4"/>
  <c r="B392" i="4"/>
  <c r="C392" i="4" s="1"/>
  <c r="B391" i="4"/>
  <c r="C391" i="4" s="1"/>
  <c r="B390" i="4"/>
  <c r="C390" i="4" s="1"/>
  <c r="B389" i="4"/>
  <c r="C389" i="4" s="1"/>
  <c r="B388" i="4"/>
  <c r="B387" i="4"/>
  <c r="B386" i="4"/>
  <c r="C386" i="4" s="1"/>
  <c r="B385" i="4"/>
  <c r="C385" i="4" s="1"/>
  <c r="B384" i="4"/>
  <c r="C384" i="4" s="1"/>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C237" i="4" s="1"/>
  <c r="B236" i="4"/>
  <c r="C236" i="4" s="1"/>
  <c r="B235" i="4"/>
  <c r="B234" i="4"/>
  <c r="B233" i="4"/>
  <c r="B232" i="4"/>
  <c r="B231" i="4"/>
  <c r="B230" i="4"/>
  <c r="B229" i="4"/>
  <c r="B228" i="4"/>
  <c r="B227" i="4"/>
  <c r="B226" i="4"/>
  <c r="B225" i="4"/>
  <c r="B224" i="4"/>
  <c r="B223" i="4"/>
  <c r="B222" i="4"/>
  <c r="C222" i="4" s="1"/>
  <c r="B221" i="4"/>
  <c r="B220" i="4"/>
  <c r="C220" i="4" s="1"/>
  <c r="B219" i="4"/>
  <c r="C219" i="4" s="1"/>
  <c r="B218" i="4"/>
  <c r="B217" i="4"/>
  <c r="C217" i="4" s="1"/>
  <c r="B216" i="4"/>
  <c r="B215" i="4"/>
  <c r="C215" i="4" s="1"/>
  <c r="B214" i="4"/>
  <c r="C214" i="4" s="1"/>
  <c r="B213" i="4"/>
  <c r="B212" i="4"/>
  <c r="B211" i="4"/>
  <c r="B210" i="4"/>
  <c r="C210" i="4" s="1"/>
  <c r="B209" i="4"/>
  <c r="C209" i="4" s="1"/>
  <c r="B208" i="4"/>
  <c r="B207" i="4"/>
  <c r="B206" i="4"/>
  <c r="C206" i="4" s="1"/>
  <c r="B205" i="4"/>
  <c r="C205" i="4" s="1"/>
  <c r="B204" i="4"/>
  <c r="C204" i="4" s="1"/>
  <c r="B203" i="4"/>
  <c r="C203" i="4" s="1"/>
  <c r="B202" i="4"/>
  <c r="B201" i="4"/>
  <c r="C201" i="4" s="1"/>
  <c r="B200" i="4"/>
  <c r="C200" i="4" s="1"/>
  <c r="B199" i="4"/>
  <c r="B198" i="4"/>
  <c r="C198" i="4" s="1"/>
  <c r="B197" i="4"/>
  <c r="C197" i="4" s="1"/>
  <c r="B196" i="4"/>
  <c r="C196" i="4" s="1"/>
  <c r="B195" i="4"/>
  <c r="C195" i="4" s="1"/>
  <c r="B194" i="4"/>
  <c r="B193" i="4"/>
  <c r="C193" i="4" s="1"/>
  <c r="B192" i="4"/>
  <c r="C192" i="4" s="1"/>
  <c r="B191" i="4"/>
  <c r="B190" i="4"/>
  <c r="B189" i="4"/>
  <c r="B188" i="4"/>
  <c r="C188" i="4" s="1"/>
  <c r="B187" i="4"/>
  <c r="C187" i="4" s="1"/>
  <c r="B186" i="4"/>
  <c r="C186" i="4" s="1"/>
  <c r="B185" i="4"/>
  <c r="B184" i="4"/>
  <c r="C184" i="4" s="1"/>
  <c r="B183" i="4"/>
  <c r="C183" i="4" s="1"/>
  <c r="B182" i="4"/>
  <c r="B181" i="4"/>
  <c r="B180" i="4"/>
  <c r="C180" i="4" s="1"/>
  <c r="B179" i="4"/>
  <c r="B178" i="4"/>
  <c r="B177" i="4"/>
  <c r="B176" i="4"/>
  <c r="B175" i="4"/>
  <c r="C175" i="4" s="1"/>
  <c r="B174" i="4"/>
  <c r="C174" i="4" s="1"/>
  <c r="B173" i="4"/>
  <c r="B172" i="4"/>
  <c r="B171" i="4"/>
  <c r="C171" i="4" s="1"/>
  <c r="B170" i="4"/>
  <c r="C170" i="4" s="1"/>
  <c r="B169" i="4"/>
  <c r="B168" i="4"/>
  <c r="B167" i="4"/>
  <c r="B166" i="4"/>
  <c r="C166" i="4" s="1"/>
  <c r="B165" i="4"/>
  <c r="C165" i="4" s="1"/>
  <c r="B164" i="4"/>
  <c r="B163" i="4"/>
  <c r="B162" i="4"/>
  <c r="B161" i="4"/>
  <c r="C161" i="4" s="1"/>
  <c r="B160" i="4"/>
  <c r="B159" i="4"/>
  <c r="C159" i="4" s="1"/>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G1390" i="1" l="1"/>
  <c r="F1390" i="1"/>
  <c r="G1491" i="1"/>
  <c r="F1491" i="1"/>
  <c r="G1686" i="1"/>
  <c r="F1686" i="1"/>
  <c r="G1968" i="1"/>
  <c r="F1968" i="1"/>
  <c r="G2040" i="1"/>
  <c r="F2040" i="1"/>
  <c r="G2109" i="1"/>
  <c r="F2109" i="1"/>
  <c r="G2404" i="1"/>
  <c r="F2404" i="1"/>
  <c r="G2473" i="1"/>
  <c r="F2473" i="1"/>
  <c r="G2541" i="1"/>
  <c r="F2541" i="1"/>
  <c r="G2610" i="1"/>
  <c r="F2610" i="1"/>
  <c r="G2679" i="1"/>
  <c r="F2679" i="1"/>
  <c r="G2748" i="1"/>
  <c r="F2748" i="1"/>
  <c r="F2817" i="1"/>
  <c r="G2817" i="1"/>
  <c r="G2886" i="1"/>
  <c r="F2886" i="1"/>
  <c r="F2932" i="1"/>
  <c r="G2932" i="1"/>
  <c r="G3001" i="1"/>
  <c r="F3001" i="1"/>
  <c r="F3070" i="1"/>
  <c r="G3070" i="1"/>
  <c r="G3715" i="1"/>
  <c r="F3715" i="1"/>
  <c r="G3759" i="1"/>
  <c r="F3759" i="1"/>
  <c r="G3825" i="1"/>
  <c r="F3825" i="1"/>
  <c r="G3969" i="1"/>
  <c r="F3969" i="1"/>
  <c r="G3554" i="1"/>
  <c r="F3554" i="1"/>
  <c r="F1392" i="1"/>
  <c r="G1392" i="1"/>
  <c r="G1467" i="1"/>
  <c r="F1467" i="1"/>
  <c r="G1567" i="1"/>
  <c r="F1567" i="1"/>
  <c r="F1712" i="1"/>
  <c r="G1712" i="1"/>
  <c r="F1759" i="1"/>
  <c r="G1759" i="1"/>
  <c r="G1806" i="1"/>
  <c r="F1806" i="1"/>
  <c r="G1828" i="1"/>
  <c r="F1828" i="1"/>
  <c r="G1875" i="1"/>
  <c r="F1875" i="1"/>
  <c r="F1922" i="1"/>
  <c r="G1922" i="1"/>
  <c r="F1947" i="1"/>
  <c r="G1947" i="1"/>
  <c r="G1969" i="1"/>
  <c r="F1969" i="1"/>
  <c r="G1994" i="1"/>
  <c r="F1994" i="1"/>
  <c r="G2016" i="1"/>
  <c r="F2016" i="1"/>
  <c r="F2041" i="1"/>
  <c r="G2041" i="1"/>
  <c r="G2063" i="1"/>
  <c r="F2063" i="1"/>
  <c r="G2088" i="1"/>
  <c r="F2088" i="1"/>
  <c r="G2110" i="1"/>
  <c r="F2110" i="1"/>
  <c r="G2135" i="1"/>
  <c r="F2135" i="1"/>
  <c r="G2405" i="1"/>
  <c r="F2405" i="1"/>
  <c r="F2430" i="1"/>
  <c r="G2430" i="1"/>
  <c r="G2452" i="1"/>
  <c r="F2452" i="1"/>
  <c r="F2474" i="1"/>
  <c r="G2474" i="1"/>
  <c r="G2496" i="1"/>
  <c r="F2496" i="1"/>
  <c r="F2520" i="1"/>
  <c r="G2520" i="1"/>
  <c r="F2542" i="1"/>
  <c r="G2542" i="1"/>
  <c r="G2567" i="1"/>
  <c r="F2567" i="1"/>
  <c r="G2589" i="1"/>
  <c r="F2589" i="1"/>
  <c r="G2611" i="1"/>
  <c r="F2611" i="1"/>
  <c r="G2633" i="1"/>
  <c r="F2633" i="1"/>
  <c r="G2658" i="1"/>
  <c r="F2658" i="1"/>
  <c r="G2680" i="1"/>
  <c r="F2680" i="1"/>
  <c r="G2705" i="1"/>
  <c r="F2705" i="1"/>
  <c r="F2727" i="1"/>
  <c r="G2727" i="1"/>
  <c r="G2749" i="1"/>
  <c r="F2749" i="1"/>
  <c r="G2771" i="1"/>
  <c r="F2771" i="1"/>
  <c r="F2796" i="1"/>
  <c r="G2796" i="1"/>
  <c r="F2818" i="1"/>
  <c r="G2818" i="1"/>
  <c r="F2843" i="1"/>
  <c r="G2843" i="1"/>
  <c r="G2865" i="1"/>
  <c r="F2865" i="1"/>
  <c r="G2887" i="1"/>
  <c r="F2887" i="1"/>
  <c r="F2909" i="1"/>
  <c r="G2909" i="1"/>
  <c r="G2933" i="1"/>
  <c r="F2933" i="1"/>
  <c r="G2958" i="1"/>
  <c r="F2958" i="1"/>
  <c r="G2980" i="1"/>
  <c r="F2980" i="1"/>
  <c r="G3002" i="1"/>
  <c r="F3002" i="1"/>
  <c r="G3024" i="1"/>
  <c r="F3024" i="1"/>
  <c r="G3046" i="1"/>
  <c r="F3046" i="1"/>
  <c r="F3071" i="1"/>
  <c r="G3071" i="1"/>
  <c r="F3672" i="1"/>
  <c r="G3672" i="1"/>
  <c r="G3694" i="1"/>
  <c r="F3694" i="1"/>
  <c r="F3716" i="1"/>
  <c r="G3716" i="1"/>
  <c r="G3738" i="1"/>
  <c r="F3738" i="1"/>
  <c r="G3760" i="1"/>
  <c r="F3760" i="1"/>
  <c r="G3782" i="1"/>
  <c r="F3782" i="1"/>
  <c r="G3804" i="1"/>
  <c r="F3804" i="1"/>
  <c r="G3826" i="1"/>
  <c r="F3826" i="1"/>
  <c r="F3848" i="1"/>
  <c r="G3848" i="1"/>
  <c r="F1366" i="1"/>
  <c r="G1366" i="1"/>
  <c r="G1541" i="1"/>
  <c r="F1541" i="1"/>
  <c r="G1946" i="1"/>
  <c r="F1946" i="1"/>
  <c r="G2015" i="1"/>
  <c r="F2015" i="1"/>
  <c r="G2087" i="1"/>
  <c r="F2087" i="1"/>
  <c r="G2429" i="1"/>
  <c r="F2429" i="1"/>
  <c r="F2495" i="1"/>
  <c r="G2495" i="1"/>
  <c r="G2566" i="1"/>
  <c r="F2566" i="1"/>
  <c r="G2632" i="1"/>
  <c r="F2632" i="1"/>
  <c r="G2726" i="1"/>
  <c r="F2726" i="1"/>
  <c r="G2770" i="1"/>
  <c r="F2770" i="1"/>
  <c r="G2864" i="1"/>
  <c r="F2864" i="1"/>
  <c r="G2954" i="1"/>
  <c r="F2954" i="1"/>
  <c r="G3023" i="1"/>
  <c r="F3023" i="1"/>
  <c r="F3693" i="1"/>
  <c r="G3693" i="1"/>
  <c r="G3803" i="1"/>
  <c r="F3803" i="1"/>
  <c r="G2236" i="1"/>
  <c r="F2236" i="1"/>
  <c r="F1342" i="1"/>
  <c r="G1342" i="1"/>
  <c r="G1417" i="1"/>
  <c r="F1417" i="1"/>
  <c r="F1517" i="1"/>
  <c r="G1517" i="1"/>
  <c r="G1853" i="1"/>
  <c r="F1853" i="1"/>
  <c r="G2212" i="1"/>
  <c r="F2212" i="1"/>
  <c r="G3528" i="1"/>
  <c r="F3528" i="1"/>
  <c r="F1368" i="1"/>
  <c r="G1368" i="1"/>
  <c r="F1418" i="1"/>
  <c r="G1418" i="1"/>
  <c r="F1468" i="1"/>
  <c r="G1468" i="1"/>
  <c r="F1518" i="1"/>
  <c r="G1518" i="1"/>
  <c r="F1688" i="1"/>
  <c r="G1688" i="1"/>
  <c r="F1735" i="1"/>
  <c r="G1735" i="1"/>
  <c r="G1807" i="1"/>
  <c r="F1807" i="1"/>
  <c r="G1948" i="1"/>
  <c r="F1948" i="1"/>
  <c r="G1465" i="1"/>
  <c r="F1465" i="1"/>
  <c r="F1391" i="1"/>
  <c r="G1391" i="1"/>
  <c r="G1516" i="1"/>
  <c r="F1516" i="1"/>
  <c r="F1711" i="1"/>
  <c r="G1711" i="1"/>
  <c r="F1921" i="1"/>
  <c r="G1921" i="1"/>
  <c r="G1993" i="1"/>
  <c r="F1993" i="1"/>
  <c r="G2062" i="1"/>
  <c r="F2062" i="1"/>
  <c r="G2134" i="1"/>
  <c r="F2134" i="1"/>
  <c r="F2451" i="1"/>
  <c r="G2451" i="1"/>
  <c r="G2519" i="1"/>
  <c r="F2519" i="1"/>
  <c r="G2588" i="1"/>
  <c r="F2588" i="1"/>
  <c r="G2657" i="1"/>
  <c r="F2657" i="1"/>
  <c r="G2704" i="1"/>
  <c r="F2704" i="1"/>
  <c r="F2795" i="1"/>
  <c r="G2795" i="1"/>
  <c r="G2842" i="1"/>
  <c r="F2842" i="1"/>
  <c r="G2908" i="1"/>
  <c r="F2908" i="1"/>
  <c r="G2979" i="1"/>
  <c r="F2979" i="1"/>
  <c r="G3045" i="1"/>
  <c r="F3045" i="1"/>
  <c r="G3671" i="1"/>
  <c r="F3671" i="1"/>
  <c r="G3737" i="1"/>
  <c r="F3737" i="1"/>
  <c r="G3781" i="1"/>
  <c r="F3781" i="1"/>
  <c r="G3847" i="1"/>
  <c r="F3847" i="1"/>
  <c r="F3991" i="1"/>
  <c r="G3991" i="1"/>
  <c r="F2211" i="1"/>
  <c r="G2211" i="1"/>
  <c r="F3527" i="1"/>
  <c r="G3527" i="1"/>
  <c r="G1367" i="1"/>
  <c r="F1367" i="1"/>
  <c r="G1442" i="1"/>
  <c r="F1442" i="1"/>
  <c r="G1492" i="1"/>
  <c r="F1492" i="1"/>
  <c r="G1545" i="1"/>
  <c r="F1545" i="1"/>
  <c r="F1687" i="1"/>
  <c r="G1687" i="1"/>
  <c r="G1734" i="1"/>
  <c r="F1734" i="1"/>
  <c r="F1781" i="1"/>
  <c r="G1781" i="1"/>
  <c r="F1900" i="1"/>
  <c r="G1900" i="1"/>
  <c r="G2237" i="1"/>
  <c r="F2237" i="1"/>
  <c r="G4847" i="1"/>
  <c r="F4847" i="1"/>
  <c r="G1343" i="1"/>
  <c r="F1343" i="1"/>
  <c r="G1393" i="1"/>
  <c r="F1393" i="1"/>
  <c r="F1443" i="1"/>
  <c r="G1443" i="1"/>
  <c r="G1493" i="1"/>
  <c r="F1493" i="1"/>
  <c r="G1546" i="1"/>
  <c r="F1546" i="1"/>
  <c r="G1568" i="1"/>
  <c r="F1568" i="1"/>
  <c r="F1713" i="1"/>
  <c r="G1713" i="1"/>
  <c r="F1760" i="1"/>
  <c r="G1760" i="1"/>
  <c r="F1782" i="1"/>
  <c r="G1782" i="1"/>
  <c r="G1829" i="1"/>
  <c r="F1829" i="1"/>
  <c r="G1854" i="1"/>
  <c r="F1854" i="1"/>
  <c r="G1876" i="1"/>
  <c r="F1876" i="1"/>
  <c r="G1901" i="1"/>
  <c r="F1901" i="1"/>
  <c r="F1923" i="1"/>
  <c r="G1923" i="1"/>
  <c r="F1970" i="1"/>
  <c r="G1970" i="1"/>
  <c r="G1995" i="1"/>
  <c r="F1995" i="1"/>
  <c r="G2017" i="1"/>
  <c r="F2017" i="1"/>
  <c r="G1733" i="1"/>
  <c r="F1733" i="1"/>
  <c r="G2244" i="1"/>
  <c r="F2244" i="1"/>
  <c r="G1500" i="1"/>
  <c r="F1500" i="1"/>
  <c r="F1522" i="1"/>
  <c r="G1522" i="1"/>
  <c r="F1550" i="1"/>
  <c r="G1550" i="1"/>
  <c r="F1572" i="1"/>
  <c r="G1572" i="1"/>
  <c r="G1692" i="1"/>
  <c r="F1692" i="1"/>
  <c r="G1717" i="1"/>
  <c r="F1717" i="1"/>
  <c r="G1739" i="1"/>
  <c r="F1739" i="1"/>
  <c r="G1764" i="1"/>
  <c r="F1764" i="1"/>
  <c r="F1786" i="1"/>
  <c r="G1786" i="1"/>
  <c r="F1811" i="1"/>
  <c r="G1811" i="1"/>
  <c r="G1833" i="1"/>
  <c r="F1833" i="1"/>
  <c r="F1858" i="1"/>
  <c r="G1858" i="1"/>
  <c r="G1880" i="1"/>
  <c r="F1880" i="1"/>
  <c r="G1905" i="1"/>
  <c r="F1905" i="1"/>
  <c r="F1927" i="1"/>
  <c r="G1927" i="1"/>
  <c r="F1952" i="1"/>
  <c r="G1952" i="1"/>
  <c r="G1974" i="1"/>
  <c r="F1974" i="1"/>
  <c r="G1999" i="1"/>
  <c r="F1999" i="1"/>
  <c r="G2021" i="1"/>
  <c r="F2021" i="1"/>
  <c r="G2046" i="1"/>
  <c r="F2046" i="1"/>
  <c r="F2068" i="1"/>
  <c r="G2068" i="1"/>
  <c r="G2093" i="1"/>
  <c r="F2093" i="1"/>
  <c r="G2115" i="1"/>
  <c r="F2115" i="1"/>
  <c r="G2140" i="1"/>
  <c r="F2140" i="1"/>
  <c r="F2410" i="1"/>
  <c r="G2410" i="1"/>
  <c r="G2435" i="1"/>
  <c r="F2435" i="1"/>
  <c r="G2457" i="1"/>
  <c r="F2457" i="1"/>
  <c r="G2479" i="1"/>
  <c r="F2479" i="1"/>
  <c r="G2501" i="1"/>
  <c r="F2501" i="1"/>
  <c r="G2525" i="1"/>
  <c r="F2525" i="1"/>
  <c r="F2547" i="1"/>
  <c r="G2547" i="1"/>
  <c r="G2572" i="1"/>
  <c r="F2572" i="1"/>
  <c r="F2594" i="1"/>
  <c r="G2594" i="1"/>
  <c r="G2616" i="1"/>
  <c r="F2616" i="1"/>
  <c r="G2638" i="1"/>
  <c r="F2638" i="1"/>
  <c r="F2663" i="1"/>
  <c r="G2663" i="1"/>
  <c r="G2688" i="1"/>
  <c r="F2688" i="1"/>
  <c r="G2710" i="1"/>
  <c r="F2710" i="1"/>
  <c r="G2732" i="1"/>
  <c r="F2732" i="1"/>
  <c r="G2754" i="1"/>
  <c r="F2754" i="1"/>
  <c r="G2776" i="1"/>
  <c r="F2776" i="1"/>
  <c r="G2801" i="1"/>
  <c r="F2801" i="1"/>
  <c r="G2826" i="1"/>
  <c r="F2826" i="1"/>
  <c r="G2848" i="1"/>
  <c r="F2848" i="1"/>
  <c r="G2870" i="1"/>
  <c r="F2870" i="1"/>
  <c r="F2892" i="1"/>
  <c r="G2892" i="1"/>
  <c r="F2915" i="1"/>
  <c r="G2915" i="1"/>
  <c r="F2938" i="1"/>
  <c r="G2938" i="1"/>
  <c r="G2963" i="1"/>
  <c r="F2963" i="1"/>
  <c r="G2985" i="1"/>
  <c r="F2985" i="1"/>
  <c r="G3007" i="1"/>
  <c r="F3007" i="1"/>
  <c r="G3029" i="1"/>
  <c r="F3029" i="1"/>
  <c r="G3053" i="1"/>
  <c r="F3053" i="1"/>
  <c r="F3076" i="1"/>
  <c r="G3076" i="1"/>
  <c r="G3677" i="1"/>
  <c r="F3677" i="1"/>
  <c r="F3699" i="1"/>
  <c r="G3699" i="1"/>
  <c r="G3721" i="1"/>
  <c r="F3721" i="1"/>
  <c r="F3743" i="1"/>
  <c r="G3743" i="1"/>
  <c r="G3765" i="1"/>
  <c r="F3765" i="1"/>
  <c r="G3787" i="1"/>
  <c r="F3787" i="1"/>
  <c r="F3809" i="1"/>
  <c r="G3809" i="1"/>
  <c r="G3831" i="1"/>
  <c r="F3831" i="1"/>
  <c r="F3853" i="1"/>
  <c r="G3853" i="1"/>
  <c r="F1416" i="1"/>
  <c r="G1416" i="1"/>
  <c r="F3533" i="1"/>
  <c r="G3533" i="1"/>
  <c r="F1473" i="1"/>
  <c r="G1473" i="1"/>
  <c r="F1573" i="1"/>
  <c r="G1573" i="1"/>
  <c r="G1765" i="1"/>
  <c r="F1765" i="1"/>
  <c r="F1859" i="1"/>
  <c r="G1859" i="1"/>
  <c r="G1928" i="1"/>
  <c r="F1928" i="1"/>
  <c r="F1975" i="1"/>
  <c r="G1975" i="1"/>
  <c r="F2047" i="1"/>
  <c r="G2047" i="1"/>
  <c r="G2069" i="1"/>
  <c r="F2069" i="1"/>
  <c r="G2094" i="1"/>
  <c r="F2094" i="1"/>
  <c r="G2141" i="1"/>
  <c r="F2141" i="1"/>
  <c r="G2411" i="1"/>
  <c r="F2411" i="1"/>
  <c r="G2436" i="1"/>
  <c r="F2436" i="1"/>
  <c r="G2458" i="1"/>
  <c r="F2458" i="1"/>
  <c r="G2480" i="1"/>
  <c r="F2480" i="1"/>
  <c r="F2502" i="1"/>
  <c r="G2502" i="1"/>
  <c r="F2526" i="1"/>
  <c r="G2526" i="1"/>
  <c r="F2548" i="1"/>
  <c r="G2548" i="1"/>
  <c r="F2573" i="1"/>
  <c r="G2573" i="1"/>
  <c r="F2595" i="1"/>
  <c r="G2595" i="1"/>
  <c r="G2617" i="1"/>
  <c r="F2617" i="1"/>
  <c r="G2639" i="1"/>
  <c r="F2639" i="1"/>
  <c r="F2664" i="1"/>
  <c r="G2664" i="1"/>
  <c r="G2689" i="1"/>
  <c r="F2689" i="1"/>
  <c r="G2711" i="1"/>
  <c r="F2711" i="1"/>
  <c r="F2733" i="1"/>
  <c r="G2733" i="1"/>
  <c r="G2755" i="1"/>
  <c r="F2755" i="1"/>
  <c r="G2779" i="1"/>
  <c r="F2779" i="1"/>
  <c r="G2802" i="1"/>
  <c r="F2802" i="1"/>
  <c r="F2827" i="1"/>
  <c r="G2827" i="1"/>
  <c r="F2849" i="1"/>
  <c r="G2849" i="1"/>
  <c r="F2871" i="1"/>
  <c r="G2871" i="1"/>
  <c r="F2893" i="1"/>
  <c r="G2893" i="1"/>
  <c r="F2916" i="1"/>
  <c r="G2916" i="1"/>
  <c r="F2939" i="1"/>
  <c r="G2939" i="1"/>
  <c r="G2964" i="1"/>
  <c r="F2964" i="1"/>
  <c r="F2986" i="1"/>
  <c r="G2986" i="1"/>
  <c r="G3008" i="1"/>
  <c r="F3008" i="1"/>
  <c r="G3030" i="1"/>
  <c r="F3030" i="1"/>
  <c r="G3054" i="1"/>
  <c r="F3054" i="1"/>
  <c r="G3077" i="1"/>
  <c r="F3077" i="1"/>
  <c r="F3678" i="1"/>
  <c r="G3678" i="1"/>
  <c r="G3700" i="1"/>
  <c r="F3700" i="1"/>
  <c r="F3722" i="1"/>
  <c r="G3722" i="1"/>
  <c r="F3744" i="1"/>
  <c r="G3744" i="1"/>
  <c r="G3766" i="1"/>
  <c r="F3766" i="1"/>
  <c r="F3788" i="1"/>
  <c r="G3788" i="1"/>
  <c r="F3810" i="1"/>
  <c r="G3810" i="1"/>
  <c r="G3832" i="1"/>
  <c r="F3832" i="1"/>
  <c r="G3854" i="1"/>
  <c r="F3854" i="1"/>
  <c r="F2265" i="1"/>
  <c r="G2265" i="1"/>
  <c r="G2210" i="1"/>
  <c r="F2210" i="1"/>
  <c r="G1805" i="1"/>
  <c r="F1805" i="1"/>
  <c r="G1347" i="1"/>
  <c r="F1347" i="1"/>
  <c r="G2217" i="1"/>
  <c r="F2217" i="1"/>
  <c r="G1398" i="1"/>
  <c r="F1398" i="1"/>
  <c r="G1523" i="1"/>
  <c r="F1523" i="1"/>
  <c r="F1693" i="1"/>
  <c r="G1693" i="1"/>
  <c r="G1742" i="1"/>
  <c r="F1742" i="1"/>
  <c r="G1812" i="1"/>
  <c r="F1812" i="1"/>
  <c r="G1906" i="1"/>
  <c r="F1906" i="1"/>
  <c r="G1953" i="1"/>
  <c r="F1953" i="1"/>
  <c r="G2000" i="1"/>
  <c r="F2000" i="1"/>
  <c r="G2022" i="1"/>
  <c r="F2022" i="1"/>
  <c r="G2116" i="1"/>
  <c r="F2116" i="1"/>
  <c r="F2218" i="1"/>
  <c r="G2218" i="1"/>
  <c r="F2246" i="1"/>
  <c r="G2246" i="1"/>
  <c r="F3534" i="1"/>
  <c r="G3534" i="1"/>
  <c r="G4853" i="1"/>
  <c r="F4853" i="1"/>
  <c r="F1349" i="1"/>
  <c r="G1349" i="1"/>
  <c r="F1374" i="1"/>
  <c r="G1374" i="1"/>
  <c r="G1402" i="1"/>
  <c r="F1402" i="1"/>
  <c r="F1424" i="1"/>
  <c r="G1424" i="1"/>
  <c r="F1452" i="1"/>
  <c r="G1452" i="1"/>
  <c r="F1474" i="1"/>
  <c r="G1474" i="1"/>
  <c r="G1502" i="1"/>
  <c r="F1502" i="1"/>
  <c r="G1524" i="1"/>
  <c r="F1524" i="1"/>
  <c r="F1552" i="1"/>
  <c r="G1552" i="1"/>
  <c r="F1574" i="1"/>
  <c r="G1574" i="1"/>
  <c r="F1694" i="1"/>
  <c r="G1694" i="1"/>
  <c r="G1719" i="1"/>
  <c r="F1719" i="1"/>
  <c r="G1743" i="1"/>
  <c r="F1743" i="1"/>
  <c r="G1766" i="1"/>
  <c r="F1766" i="1"/>
  <c r="G1788" i="1"/>
  <c r="F1788" i="1"/>
  <c r="G1813" i="1"/>
  <c r="F1813" i="1"/>
  <c r="G1835" i="1"/>
  <c r="F1835" i="1"/>
  <c r="G1860" i="1"/>
  <c r="F1860" i="1"/>
  <c r="G1882" i="1"/>
  <c r="F1882" i="1"/>
  <c r="G1907" i="1"/>
  <c r="F1907" i="1"/>
  <c r="G1929" i="1"/>
  <c r="F1929" i="1"/>
  <c r="G1954" i="1"/>
  <c r="F1954" i="1"/>
  <c r="F1976" i="1"/>
  <c r="G1976" i="1"/>
  <c r="G2001" i="1"/>
  <c r="F2001" i="1"/>
  <c r="F2023" i="1"/>
  <c r="G2023" i="1"/>
  <c r="F2048" i="1"/>
  <c r="G2048" i="1"/>
  <c r="G2070" i="1"/>
  <c r="F2070" i="1"/>
  <c r="G2095" i="1"/>
  <c r="F2095" i="1"/>
  <c r="F2117" i="1"/>
  <c r="G2117" i="1"/>
  <c r="G2142" i="1"/>
  <c r="F2142" i="1"/>
  <c r="G2412" i="1"/>
  <c r="F2412" i="1"/>
  <c r="G2437" i="1"/>
  <c r="F2437" i="1"/>
  <c r="G2459" i="1"/>
  <c r="F2459" i="1"/>
  <c r="F2481" i="1"/>
  <c r="G2481" i="1"/>
  <c r="G2503" i="1"/>
  <c r="F2503" i="1"/>
  <c r="F2527" i="1"/>
  <c r="G2527" i="1"/>
  <c r="F2552" i="1"/>
  <c r="G2552" i="1"/>
  <c r="G2574" i="1"/>
  <c r="F2574" i="1"/>
  <c r="G2596" i="1"/>
  <c r="F2596" i="1"/>
  <c r="G2618" i="1"/>
  <c r="F2618" i="1"/>
  <c r="G2640" i="1"/>
  <c r="F2640" i="1"/>
  <c r="G2665" i="1"/>
  <c r="F2665" i="1"/>
  <c r="F2690" i="1"/>
  <c r="G2690" i="1"/>
  <c r="G2712" i="1"/>
  <c r="F2712" i="1"/>
  <c r="F2734" i="1"/>
  <c r="G2734" i="1"/>
  <c r="F2756" i="1"/>
  <c r="G2756" i="1"/>
  <c r="G2780" i="1"/>
  <c r="F2780" i="1"/>
  <c r="G2803" i="1"/>
  <c r="F2803" i="1"/>
  <c r="F2828" i="1"/>
  <c r="G2828" i="1"/>
  <c r="F2850" i="1"/>
  <c r="G2850" i="1"/>
  <c r="F2872" i="1"/>
  <c r="G2872" i="1"/>
  <c r="F2894" i="1"/>
  <c r="G2894" i="1"/>
  <c r="F2917" i="1"/>
  <c r="G2917" i="1"/>
  <c r="G2940" i="1"/>
  <c r="F2940" i="1"/>
  <c r="G2965" i="1"/>
  <c r="F2965" i="1"/>
  <c r="G2987" i="1"/>
  <c r="F2987" i="1"/>
  <c r="G3009" i="1"/>
  <c r="F3009" i="1"/>
  <c r="G3031" i="1"/>
  <c r="F3031" i="1"/>
  <c r="G3055" i="1"/>
  <c r="F3055" i="1"/>
  <c r="G3078" i="1"/>
  <c r="F3078" i="1"/>
  <c r="G3679" i="1"/>
  <c r="F3679" i="1"/>
  <c r="G3701" i="1"/>
  <c r="F3701" i="1"/>
  <c r="G3723" i="1"/>
  <c r="F3723" i="1"/>
  <c r="G3745" i="1"/>
  <c r="F3745" i="1"/>
  <c r="G3767" i="1"/>
  <c r="F3767" i="1"/>
  <c r="G3789" i="1"/>
  <c r="F3789" i="1"/>
  <c r="G3811" i="1"/>
  <c r="F3811" i="1"/>
  <c r="G3833" i="1"/>
  <c r="F3833" i="1"/>
  <c r="F3855" i="1"/>
  <c r="G3855" i="1"/>
  <c r="F1440" i="1"/>
  <c r="G1440" i="1"/>
  <c r="G1852" i="1"/>
  <c r="F1852" i="1"/>
  <c r="F1397" i="1"/>
  <c r="G1397" i="1"/>
  <c r="F1348" i="1"/>
  <c r="G1348" i="1"/>
  <c r="G1501" i="1"/>
  <c r="F1501" i="1"/>
  <c r="G1881" i="1"/>
  <c r="F1881" i="1"/>
  <c r="G2247" i="1"/>
  <c r="F2247" i="1"/>
  <c r="G4854" i="1"/>
  <c r="F4854" i="1"/>
  <c r="G1350" i="1"/>
  <c r="F1350" i="1"/>
  <c r="F1375" i="1"/>
  <c r="G1375" i="1"/>
  <c r="G1403" i="1"/>
  <c r="F1403" i="1"/>
  <c r="G1425" i="1"/>
  <c r="F1425" i="1"/>
  <c r="G1453" i="1"/>
  <c r="F1453" i="1"/>
  <c r="G1475" i="1"/>
  <c r="F1475" i="1"/>
  <c r="G1503" i="1"/>
  <c r="F1503" i="1"/>
  <c r="G1525" i="1"/>
  <c r="F1525" i="1"/>
  <c r="F1553" i="1"/>
  <c r="G1553" i="1"/>
  <c r="G1575" i="1"/>
  <c r="F1575" i="1"/>
  <c r="G1695" i="1"/>
  <c r="F1695" i="1"/>
  <c r="G1720" i="1"/>
  <c r="F1720" i="1"/>
  <c r="G1744" i="1"/>
  <c r="F1744" i="1"/>
  <c r="F1767" i="1"/>
  <c r="G1767" i="1"/>
  <c r="G1789" i="1"/>
  <c r="F1789" i="1"/>
  <c r="F1814" i="1"/>
  <c r="G1814" i="1"/>
  <c r="G1838" i="1"/>
  <c r="F1838" i="1"/>
  <c r="G1861" i="1"/>
  <c r="F1861" i="1"/>
  <c r="G1883" i="1"/>
  <c r="F1883" i="1"/>
  <c r="G1908" i="1"/>
  <c r="F1908" i="1"/>
  <c r="G1930" i="1"/>
  <c r="F1930" i="1"/>
  <c r="G1955" i="1"/>
  <c r="F1955" i="1"/>
  <c r="G1977" i="1"/>
  <c r="F1977" i="1"/>
  <c r="G2002" i="1"/>
  <c r="F2002" i="1"/>
  <c r="G2024" i="1"/>
  <c r="F2024" i="1"/>
  <c r="G2049" i="1"/>
  <c r="F2049" i="1"/>
  <c r="G2071" i="1"/>
  <c r="F2071" i="1"/>
  <c r="F2096" i="1"/>
  <c r="G2096" i="1"/>
  <c r="F2118" i="1"/>
  <c r="G2118" i="1"/>
  <c r="F2143" i="1"/>
  <c r="G2143" i="1"/>
  <c r="G2413" i="1"/>
  <c r="F2413" i="1"/>
  <c r="G2438" i="1"/>
  <c r="F2438" i="1"/>
  <c r="G2460" i="1"/>
  <c r="F2460" i="1"/>
  <c r="G2482" i="1"/>
  <c r="F2482" i="1"/>
  <c r="G2504" i="1"/>
  <c r="F2504" i="1"/>
  <c r="G2528" i="1"/>
  <c r="F2528" i="1"/>
  <c r="F2553" i="1"/>
  <c r="G2553" i="1"/>
  <c r="F2575" i="1"/>
  <c r="G2575" i="1"/>
  <c r="F2597" i="1"/>
  <c r="G2597" i="1"/>
  <c r="F2619" i="1"/>
  <c r="G2619" i="1"/>
  <c r="F2641" i="1"/>
  <c r="G2641" i="1"/>
  <c r="G2666" i="1"/>
  <c r="F2666" i="1"/>
  <c r="F2691" i="1"/>
  <c r="G2691" i="1"/>
  <c r="G2713" i="1"/>
  <c r="F2713" i="1"/>
  <c r="G2735" i="1"/>
  <c r="F2735" i="1"/>
  <c r="G2757" i="1"/>
  <c r="F2757" i="1"/>
  <c r="G2781" i="1"/>
  <c r="F2781" i="1"/>
  <c r="G2804" i="1"/>
  <c r="F2804" i="1"/>
  <c r="F2829" i="1"/>
  <c r="G2829" i="1"/>
  <c r="F2851" i="1"/>
  <c r="G2851" i="1"/>
  <c r="F2873" i="1"/>
  <c r="G2873" i="1"/>
  <c r="F2895" i="1"/>
  <c r="G2895" i="1"/>
  <c r="G2918" i="1"/>
  <c r="F2918" i="1"/>
  <c r="G2941" i="1"/>
  <c r="F2941" i="1"/>
  <c r="F2966" i="1"/>
  <c r="G2966" i="1"/>
  <c r="G2988" i="1"/>
  <c r="F2988" i="1"/>
  <c r="G3010" i="1"/>
  <c r="F3010" i="1"/>
  <c r="G3032" i="1"/>
  <c r="F3032" i="1"/>
  <c r="G3057" i="1"/>
  <c r="F3057" i="1"/>
  <c r="G3079" i="1"/>
  <c r="F3079" i="1"/>
  <c r="F3680" i="1"/>
  <c r="G3680" i="1"/>
  <c r="G3702" i="1"/>
  <c r="F3702" i="1"/>
  <c r="G3724" i="1"/>
  <c r="F3724" i="1"/>
  <c r="G3746" i="1"/>
  <c r="F3746" i="1"/>
  <c r="G3768" i="1"/>
  <c r="F3768" i="1"/>
  <c r="F3790" i="1"/>
  <c r="G3790" i="1"/>
  <c r="G3812" i="1"/>
  <c r="F3812" i="1"/>
  <c r="G3834" i="1"/>
  <c r="F3834" i="1"/>
  <c r="F3856" i="1"/>
  <c r="G3856" i="1"/>
  <c r="G3978" i="1"/>
  <c r="F3978" i="1"/>
  <c r="G1415" i="1"/>
  <c r="F1415" i="1"/>
  <c r="G1758" i="1"/>
  <c r="F1758" i="1"/>
  <c r="G1450" i="1"/>
  <c r="F1450" i="1"/>
  <c r="G4852" i="1"/>
  <c r="F4852" i="1"/>
  <c r="F1451" i="1"/>
  <c r="G1451" i="1"/>
  <c r="G1834" i="1"/>
  <c r="F1834" i="1"/>
  <c r="G3535" i="1"/>
  <c r="F3535" i="1"/>
  <c r="G2" i="1"/>
  <c r="F2" i="1"/>
  <c r="G2220" i="1"/>
  <c r="F2220" i="1"/>
  <c r="G2248" i="1"/>
  <c r="F2248" i="1"/>
  <c r="G3536" i="1"/>
  <c r="F3536" i="1"/>
  <c r="G4855" i="1"/>
  <c r="F4855" i="1"/>
  <c r="G1354" i="1"/>
  <c r="F1354" i="1"/>
  <c r="G1376" i="1"/>
  <c r="F1376" i="1"/>
  <c r="G1404" i="1"/>
  <c r="F1404" i="1"/>
  <c r="G1426" i="1"/>
  <c r="F1426" i="1"/>
  <c r="G1454" i="1"/>
  <c r="F1454" i="1"/>
  <c r="G1476" i="1"/>
  <c r="F1476" i="1"/>
  <c r="G1504" i="1"/>
  <c r="F1504" i="1"/>
  <c r="G1526" i="1"/>
  <c r="F1526" i="1"/>
  <c r="G1554" i="1"/>
  <c r="F1554" i="1"/>
  <c r="G1579" i="1"/>
  <c r="F1579" i="1"/>
  <c r="G1699" i="1"/>
  <c r="F1699" i="1"/>
  <c r="G1721" i="1"/>
  <c r="F1721" i="1"/>
  <c r="G1745" i="1"/>
  <c r="F1745" i="1"/>
  <c r="G1768" i="1"/>
  <c r="F1768" i="1"/>
  <c r="G1790" i="1"/>
  <c r="F1790" i="1"/>
  <c r="F1815" i="1"/>
  <c r="G1815" i="1"/>
  <c r="F1839" i="1"/>
  <c r="G1839" i="1"/>
  <c r="G1862" i="1"/>
  <c r="F1862" i="1"/>
  <c r="G1884" i="1"/>
  <c r="F1884" i="1"/>
  <c r="G1909" i="1"/>
  <c r="F1909" i="1"/>
  <c r="F1933" i="1"/>
  <c r="G1933" i="1"/>
  <c r="G1956" i="1"/>
  <c r="F1956" i="1"/>
  <c r="G1978" i="1"/>
  <c r="F1978" i="1"/>
  <c r="G2003" i="1"/>
  <c r="F2003" i="1"/>
  <c r="F2025" i="1"/>
  <c r="G2025" i="1"/>
  <c r="G2050" i="1"/>
  <c r="F2050" i="1"/>
  <c r="G2072" i="1"/>
  <c r="F2072" i="1"/>
  <c r="G2097" i="1"/>
  <c r="F2097" i="1"/>
  <c r="F2119" i="1"/>
  <c r="G2119" i="1"/>
  <c r="G2144" i="1"/>
  <c r="F2144" i="1"/>
  <c r="G2417" i="1"/>
  <c r="F2417" i="1"/>
  <c r="G2439" i="1"/>
  <c r="F2439" i="1"/>
  <c r="G2461" i="1"/>
  <c r="F2461" i="1"/>
  <c r="G2483" i="1"/>
  <c r="F2483" i="1"/>
  <c r="G2505" i="1"/>
  <c r="F2505" i="1"/>
  <c r="G2529" i="1"/>
  <c r="F2529" i="1"/>
  <c r="F2554" i="1"/>
  <c r="G2554" i="1"/>
  <c r="F2576" i="1"/>
  <c r="G2576" i="1"/>
  <c r="F2598" i="1"/>
  <c r="G2598" i="1"/>
  <c r="F2620" i="1"/>
  <c r="G2620" i="1"/>
  <c r="G2644" i="1"/>
  <c r="F2644" i="1"/>
  <c r="F2667" i="1"/>
  <c r="G2667" i="1"/>
  <c r="G2692" i="1"/>
  <c r="F2692" i="1"/>
  <c r="G2714" i="1"/>
  <c r="F2714" i="1"/>
  <c r="G2736" i="1"/>
  <c r="F2736" i="1"/>
  <c r="G2758" i="1"/>
  <c r="F2758" i="1"/>
  <c r="G2782" i="1"/>
  <c r="F2782" i="1"/>
  <c r="F2805" i="1"/>
  <c r="G2805" i="1"/>
  <c r="G2830" i="1"/>
  <c r="F2830" i="1"/>
  <c r="G2852" i="1"/>
  <c r="F2852" i="1"/>
  <c r="G2874" i="1"/>
  <c r="F2874" i="1"/>
  <c r="G2896" i="1"/>
  <c r="F2896" i="1"/>
  <c r="G2919" i="1"/>
  <c r="F2919" i="1"/>
  <c r="G2942" i="1"/>
  <c r="F2942" i="1"/>
  <c r="G2967" i="1"/>
  <c r="F2967" i="1"/>
  <c r="G2989" i="1"/>
  <c r="F2989" i="1"/>
  <c r="G3011" i="1"/>
  <c r="F3011" i="1"/>
  <c r="G3033" i="1"/>
  <c r="F3033" i="1"/>
  <c r="F3058" i="1"/>
  <c r="G3058" i="1"/>
  <c r="F3659" i="1"/>
  <c r="G3659" i="1"/>
  <c r="G3681" i="1"/>
  <c r="F3681" i="1"/>
  <c r="G3703" i="1"/>
  <c r="F3703" i="1"/>
  <c r="F3725" i="1"/>
  <c r="G3725" i="1"/>
  <c r="F3747" i="1"/>
  <c r="G3747" i="1"/>
  <c r="G3769" i="1"/>
  <c r="F3769" i="1"/>
  <c r="G3791" i="1"/>
  <c r="F3791" i="1"/>
  <c r="G3813" i="1"/>
  <c r="F3813" i="1"/>
  <c r="G3835" i="1"/>
  <c r="F3835" i="1"/>
  <c r="G3857" i="1"/>
  <c r="F3857" i="1"/>
  <c r="G2234" i="1"/>
  <c r="F2234" i="1"/>
  <c r="G2235" i="1"/>
  <c r="F2235" i="1"/>
  <c r="G1780" i="1"/>
  <c r="F1780" i="1"/>
  <c r="G1372" i="1"/>
  <c r="F1372" i="1"/>
  <c r="F2245" i="1"/>
  <c r="G2245" i="1"/>
  <c r="F1423" i="1"/>
  <c r="G1423" i="1"/>
  <c r="G1787" i="1"/>
  <c r="F1787" i="1"/>
  <c r="G2219" i="1"/>
  <c r="F2219" i="1"/>
  <c r="G3" i="1"/>
  <c r="F3" i="1"/>
  <c r="G2224" i="1"/>
  <c r="F2224" i="1"/>
  <c r="G2249" i="1"/>
  <c r="F2249" i="1"/>
  <c r="F3537" i="1"/>
  <c r="G3537" i="1"/>
  <c r="G4856" i="1"/>
  <c r="F4856" i="1"/>
  <c r="G1355" i="1"/>
  <c r="F1355" i="1"/>
  <c r="G1377" i="1"/>
  <c r="F1377" i="1"/>
  <c r="G1405" i="1"/>
  <c r="F1405" i="1"/>
  <c r="G1427" i="1"/>
  <c r="F1427" i="1"/>
  <c r="F1455" i="1"/>
  <c r="G1455" i="1"/>
  <c r="G1477" i="1"/>
  <c r="F1477" i="1"/>
  <c r="G1505" i="1"/>
  <c r="F1505" i="1"/>
  <c r="G1527" i="1"/>
  <c r="F1527" i="1"/>
  <c r="G1555" i="1"/>
  <c r="F1555" i="1"/>
  <c r="G1580" i="1"/>
  <c r="F1580" i="1"/>
  <c r="G1700" i="1"/>
  <c r="F1700" i="1"/>
  <c r="F1722" i="1"/>
  <c r="G1722" i="1"/>
  <c r="G1746" i="1"/>
  <c r="F1746" i="1"/>
  <c r="G1769" i="1"/>
  <c r="F1769" i="1"/>
  <c r="G1791" i="1"/>
  <c r="F1791" i="1"/>
  <c r="F1816" i="1"/>
  <c r="G1816" i="1"/>
  <c r="G1840" i="1"/>
  <c r="F1840" i="1"/>
  <c r="G1863" i="1"/>
  <c r="F1863" i="1"/>
  <c r="G1885" i="1"/>
  <c r="F1885" i="1"/>
  <c r="G1910" i="1"/>
  <c r="F1910" i="1"/>
  <c r="F1934" i="1"/>
  <c r="G1934" i="1"/>
  <c r="G1957" i="1"/>
  <c r="F1957" i="1"/>
  <c r="G1979" i="1"/>
  <c r="F1979" i="1"/>
  <c r="G2004" i="1"/>
  <c r="F2004" i="1"/>
  <c r="G2026" i="1"/>
  <c r="F2026" i="1"/>
  <c r="G2051" i="1"/>
  <c r="F2051" i="1"/>
  <c r="F2073" i="1"/>
  <c r="G2073" i="1"/>
  <c r="G2098" i="1"/>
  <c r="F2098" i="1"/>
  <c r="F2120" i="1"/>
  <c r="G2120" i="1"/>
  <c r="G2145" i="1"/>
  <c r="F2145" i="1"/>
  <c r="G2418" i="1"/>
  <c r="F2418" i="1"/>
  <c r="G2440" i="1"/>
  <c r="F2440" i="1"/>
  <c r="G2462" i="1"/>
  <c r="F2462" i="1"/>
  <c r="G2484" i="1"/>
  <c r="F2484" i="1"/>
  <c r="G2506" i="1"/>
  <c r="F2506" i="1"/>
  <c r="G2530" i="1"/>
  <c r="F2530" i="1"/>
  <c r="G2555" i="1"/>
  <c r="F2555" i="1"/>
  <c r="G2577" i="1"/>
  <c r="F2577" i="1"/>
  <c r="G2599" i="1"/>
  <c r="F2599" i="1"/>
  <c r="G2621" i="1"/>
  <c r="F2621" i="1"/>
  <c r="G2645" i="1"/>
  <c r="F2645" i="1"/>
  <c r="G2668" i="1"/>
  <c r="F2668" i="1"/>
  <c r="G2693" i="1"/>
  <c r="F2693" i="1"/>
  <c r="G2715" i="1"/>
  <c r="F2715" i="1"/>
  <c r="G2737" i="1"/>
  <c r="F2737" i="1"/>
  <c r="G2759" i="1"/>
  <c r="F2759" i="1"/>
  <c r="F2783" i="1"/>
  <c r="G2783" i="1"/>
  <c r="F2806" i="1"/>
  <c r="G2806" i="1"/>
  <c r="G2831" i="1"/>
  <c r="F2831" i="1"/>
  <c r="G2853" i="1"/>
  <c r="F2853" i="1"/>
  <c r="G2875" i="1"/>
  <c r="F2875" i="1"/>
  <c r="G2897" i="1"/>
  <c r="F2897" i="1"/>
  <c r="G2921" i="1"/>
  <c r="F2921" i="1"/>
  <c r="F2944" i="1"/>
  <c r="G2944" i="1"/>
  <c r="G2968" i="1"/>
  <c r="F2968" i="1"/>
  <c r="G2990" i="1"/>
  <c r="F2990" i="1"/>
  <c r="G3012" i="1"/>
  <c r="F3012" i="1"/>
  <c r="G3034" i="1"/>
  <c r="F3034" i="1"/>
  <c r="F3059" i="1"/>
  <c r="G3059" i="1"/>
  <c r="G3660" i="1"/>
  <c r="F3660" i="1"/>
  <c r="G3682" i="1"/>
  <c r="F3682" i="1"/>
  <c r="G3704" i="1"/>
  <c r="F3704" i="1"/>
  <c r="G3726" i="1"/>
  <c r="F3726" i="1"/>
  <c r="G3748" i="1"/>
  <c r="F3748" i="1"/>
  <c r="G3770" i="1"/>
  <c r="F3770" i="1"/>
  <c r="F3792" i="1"/>
  <c r="G3792" i="1"/>
  <c r="F3814" i="1"/>
  <c r="G3814" i="1"/>
  <c r="G3836" i="1"/>
  <c r="F3836" i="1"/>
  <c r="F3858" i="1"/>
  <c r="G3858" i="1"/>
  <c r="F3980" i="1"/>
  <c r="G3980" i="1"/>
  <c r="G1490" i="1"/>
  <c r="F1490" i="1"/>
  <c r="G1827" i="1"/>
  <c r="F1827" i="1"/>
  <c r="G1422" i="1"/>
  <c r="F1422" i="1"/>
  <c r="G1718" i="1"/>
  <c r="F1718" i="1"/>
  <c r="G2253" i="1"/>
  <c r="F2253" i="1"/>
  <c r="F3539" i="1"/>
  <c r="G3539" i="1"/>
  <c r="G4857" i="1"/>
  <c r="F4857" i="1"/>
  <c r="G1356" i="1"/>
  <c r="F1356" i="1"/>
  <c r="G1378" i="1"/>
  <c r="F1378" i="1"/>
  <c r="G1406" i="1"/>
  <c r="F1406" i="1"/>
  <c r="G1428" i="1"/>
  <c r="F1428" i="1"/>
  <c r="G1456" i="1"/>
  <c r="F1456" i="1"/>
  <c r="G1478" i="1"/>
  <c r="F1478" i="1"/>
  <c r="F1506" i="1"/>
  <c r="G1506" i="1"/>
  <c r="G1531" i="1"/>
  <c r="F1531" i="1"/>
  <c r="G1556" i="1"/>
  <c r="F1556" i="1"/>
  <c r="G1676" i="1"/>
  <c r="F1676" i="1"/>
  <c r="G1701" i="1"/>
  <c r="F1701" i="1"/>
  <c r="G1723" i="1"/>
  <c r="F1723" i="1"/>
  <c r="G1747" i="1"/>
  <c r="F1747" i="1"/>
  <c r="F1770" i="1"/>
  <c r="G1770" i="1"/>
  <c r="G1795" i="1"/>
  <c r="F1795" i="1"/>
  <c r="F1817" i="1"/>
  <c r="G1817" i="1"/>
  <c r="G1841" i="1"/>
  <c r="F1841" i="1"/>
  <c r="G1864" i="1"/>
  <c r="F1864" i="1"/>
  <c r="G1886" i="1"/>
  <c r="F1886" i="1"/>
  <c r="G1911" i="1"/>
  <c r="F1911" i="1"/>
  <c r="G1935" i="1"/>
  <c r="F1935" i="1"/>
  <c r="G1958" i="1"/>
  <c r="F1958" i="1"/>
  <c r="G1980" i="1"/>
  <c r="F1980" i="1"/>
  <c r="G2005" i="1"/>
  <c r="F2005" i="1"/>
  <c r="G2029" i="1"/>
  <c r="F2029" i="1"/>
  <c r="G2052" i="1"/>
  <c r="F2052" i="1"/>
  <c r="F2074" i="1"/>
  <c r="G2074" i="1"/>
  <c r="G2099" i="1"/>
  <c r="F2099" i="1"/>
  <c r="G2121" i="1"/>
  <c r="F2121" i="1"/>
  <c r="G2146" i="1"/>
  <c r="F2146" i="1"/>
  <c r="G2419" i="1"/>
  <c r="F2419" i="1"/>
  <c r="G2441" i="1"/>
  <c r="F2441" i="1"/>
  <c r="G2463" i="1"/>
  <c r="F2463" i="1"/>
  <c r="G2485" i="1"/>
  <c r="F2485" i="1"/>
  <c r="G2508" i="1"/>
  <c r="F2508" i="1"/>
  <c r="F2531" i="1"/>
  <c r="G2531" i="1"/>
  <c r="G2556" i="1"/>
  <c r="F2556" i="1"/>
  <c r="G2578" i="1"/>
  <c r="F2578" i="1"/>
  <c r="G2600" i="1"/>
  <c r="F2600" i="1"/>
  <c r="G2622" i="1"/>
  <c r="F2622" i="1"/>
  <c r="G2646" i="1"/>
  <c r="F2646" i="1"/>
  <c r="G2669" i="1"/>
  <c r="F2669" i="1"/>
  <c r="G2694" i="1"/>
  <c r="F2694" i="1"/>
  <c r="G2716" i="1"/>
  <c r="F2716" i="1"/>
  <c r="G2738" i="1"/>
  <c r="F2738" i="1"/>
  <c r="F2760" i="1"/>
  <c r="G2760" i="1"/>
  <c r="F2784" i="1"/>
  <c r="G2784" i="1"/>
  <c r="F2807" i="1"/>
  <c r="G2807" i="1"/>
  <c r="G2832" i="1"/>
  <c r="F2832" i="1"/>
  <c r="G2854" i="1"/>
  <c r="F2854" i="1"/>
  <c r="F2876" i="1"/>
  <c r="G2876" i="1"/>
  <c r="G2898" i="1"/>
  <c r="F2898" i="1"/>
  <c r="G2922" i="1"/>
  <c r="F2922" i="1"/>
  <c r="F2943" i="1"/>
  <c r="G2943" i="1"/>
  <c r="G2969" i="1"/>
  <c r="F2969" i="1"/>
  <c r="G2991" i="1"/>
  <c r="F2991" i="1"/>
  <c r="G3013" i="1"/>
  <c r="F3013" i="1"/>
  <c r="G3035" i="1"/>
  <c r="F3035" i="1"/>
  <c r="F3060" i="1"/>
  <c r="G3060" i="1"/>
  <c r="G3661" i="1"/>
  <c r="F3661" i="1"/>
  <c r="G3683" i="1"/>
  <c r="F3683" i="1"/>
  <c r="G3705" i="1"/>
  <c r="F3705" i="1"/>
  <c r="G3727" i="1"/>
  <c r="F3727" i="1"/>
  <c r="F3749" i="1"/>
  <c r="G3749" i="1"/>
  <c r="G3771" i="1"/>
  <c r="F3771" i="1"/>
  <c r="F3793" i="1"/>
  <c r="G3793" i="1"/>
  <c r="G3815" i="1"/>
  <c r="F3815" i="1"/>
  <c r="F3837" i="1"/>
  <c r="G3837" i="1"/>
  <c r="F3859" i="1"/>
  <c r="G3859" i="1"/>
  <c r="G25" i="1"/>
  <c r="F25" i="1"/>
  <c r="G1566" i="1"/>
  <c r="F1566" i="1"/>
  <c r="G1373" i="1"/>
  <c r="F1373" i="1"/>
  <c r="G4" i="1"/>
  <c r="F4" i="1"/>
  <c r="G2226" i="1"/>
  <c r="F2226" i="1"/>
  <c r="G3541" i="1"/>
  <c r="F3541" i="1"/>
  <c r="G4858" i="1"/>
  <c r="F4858" i="1"/>
  <c r="G1379" i="1"/>
  <c r="F1379" i="1"/>
  <c r="F1407" i="1"/>
  <c r="G1407" i="1"/>
  <c r="F1429" i="1"/>
  <c r="G1429" i="1"/>
  <c r="G1457" i="1"/>
  <c r="F1457" i="1"/>
  <c r="G1479" i="1"/>
  <c r="F1479" i="1"/>
  <c r="F1507" i="1"/>
  <c r="G1507" i="1"/>
  <c r="F1532" i="1"/>
  <c r="G1532" i="1"/>
  <c r="F1557" i="1"/>
  <c r="G1557" i="1"/>
  <c r="G1677" i="1"/>
  <c r="F1677" i="1"/>
  <c r="G1702" i="1"/>
  <c r="F1702" i="1"/>
  <c r="G1724" i="1"/>
  <c r="F1724" i="1"/>
  <c r="F1748" i="1"/>
  <c r="G1748" i="1"/>
  <c r="F1771" i="1"/>
  <c r="G1771" i="1"/>
  <c r="G1796" i="1"/>
  <c r="F1796" i="1"/>
  <c r="F1818" i="1"/>
  <c r="G1818" i="1"/>
  <c r="G1842" i="1"/>
  <c r="F1842" i="1"/>
  <c r="F1865" i="1"/>
  <c r="G1865" i="1"/>
  <c r="G1887" i="1"/>
  <c r="F1887" i="1"/>
  <c r="G1912" i="1"/>
  <c r="F1912" i="1"/>
  <c r="G1936" i="1"/>
  <c r="F1936" i="1"/>
  <c r="G1959" i="1"/>
  <c r="F1959" i="1"/>
  <c r="G1981" i="1"/>
  <c r="F1981" i="1"/>
  <c r="G2006" i="1"/>
  <c r="F2006" i="1"/>
  <c r="G2030" i="1"/>
  <c r="F2030" i="1"/>
  <c r="G2053" i="1"/>
  <c r="F2053" i="1"/>
  <c r="G2075" i="1"/>
  <c r="F2075" i="1"/>
  <c r="G2100" i="1"/>
  <c r="F2100" i="1"/>
  <c r="G2122" i="1"/>
  <c r="F2122" i="1"/>
  <c r="G2147" i="1"/>
  <c r="F2147" i="1"/>
  <c r="G2420" i="1"/>
  <c r="F2420" i="1"/>
  <c r="G2442" i="1"/>
  <c r="F2442" i="1"/>
  <c r="G2464" i="1"/>
  <c r="F2464" i="1"/>
  <c r="G2486" i="1"/>
  <c r="F2486" i="1"/>
  <c r="F2509" i="1"/>
  <c r="G2509" i="1"/>
  <c r="F2532" i="1"/>
  <c r="G2532" i="1"/>
  <c r="G2557" i="1"/>
  <c r="F2557" i="1"/>
  <c r="G2579" i="1"/>
  <c r="F2579" i="1"/>
  <c r="G2601" i="1"/>
  <c r="F2601" i="1"/>
  <c r="G2623" i="1"/>
  <c r="F2623" i="1"/>
  <c r="F2647" i="1"/>
  <c r="G2647" i="1"/>
  <c r="F2670" i="1"/>
  <c r="G2670" i="1"/>
  <c r="F2695" i="1"/>
  <c r="G2695" i="1"/>
  <c r="F2717" i="1"/>
  <c r="G2717" i="1"/>
  <c r="F2739" i="1"/>
  <c r="G2739" i="1"/>
  <c r="F2761" i="1"/>
  <c r="G2761" i="1"/>
  <c r="G2786" i="1"/>
  <c r="F2786" i="1"/>
  <c r="G2808" i="1"/>
  <c r="F2808" i="1"/>
  <c r="G2833" i="1"/>
  <c r="F2833" i="1"/>
  <c r="G2855" i="1"/>
  <c r="F2855" i="1"/>
  <c r="G2877" i="1"/>
  <c r="F2877" i="1"/>
  <c r="G2899" i="1"/>
  <c r="F2899" i="1"/>
  <c r="G2923" i="1"/>
  <c r="F2923" i="1"/>
  <c r="G2945" i="1"/>
  <c r="F2945" i="1"/>
  <c r="F2970" i="1"/>
  <c r="G2970" i="1"/>
  <c r="F2992" i="1"/>
  <c r="G2992" i="1"/>
  <c r="F3014" i="1"/>
  <c r="G3014" i="1"/>
  <c r="F3036" i="1"/>
  <c r="G3036" i="1"/>
  <c r="G3061" i="1"/>
  <c r="F3061" i="1"/>
  <c r="G3662" i="1"/>
  <c r="F3662" i="1"/>
  <c r="F3684" i="1"/>
  <c r="G3684" i="1"/>
  <c r="G3706" i="1"/>
  <c r="F3706" i="1"/>
  <c r="F3728" i="1"/>
  <c r="G3728" i="1"/>
  <c r="G3750" i="1"/>
  <c r="F3750" i="1"/>
  <c r="F3772" i="1"/>
  <c r="G3772" i="1"/>
  <c r="G3794" i="1"/>
  <c r="F3794" i="1"/>
  <c r="G3816" i="1"/>
  <c r="F3816" i="1"/>
  <c r="G3838" i="1"/>
  <c r="F3838" i="1"/>
  <c r="G3860" i="1"/>
  <c r="F3860" i="1"/>
  <c r="F3982" i="1"/>
  <c r="G3982" i="1"/>
  <c r="F436" i="1"/>
  <c r="G436" i="1"/>
  <c r="F3526" i="1"/>
  <c r="G3526" i="1"/>
  <c r="G1874" i="1"/>
  <c r="F1874" i="1"/>
  <c r="G1472" i="1"/>
  <c r="F1472" i="1"/>
  <c r="F1551" i="1"/>
  <c r="G1551" i="1"/>
  <c r="G2225" i="1"/>
  <c r="F2225" i="1"/>
  <c r="G5" i="1"/>
  <c r="F5" i="1"/>
  <c r="G2254" i="1"/>
  <c r="F2254" i="1"/>
  <c r="G1357" i="1"/>
  <c r="F1357" i="1"/>
  <c r="G6" i="1"/>
  <c r="F6" i="1"/>
  <c r="G2227" i="1"/>
  <c r="F2227" i="1"/>
  <c r="F2255" i="1"/>
  <c r="G2255" i="1"/>
  <c r="F3542" i="1"/>
  <c r="G3542" i="1"/>
  <c r="F4859" i="1"/>
  <c r="G4859" i="1"/>
  <c r="F1358" i="1"/>
  <c r="G1358" i="1"/>
  <c r="G1380" i="1"/>
  <c r="F1380" i="1"/>
  <c r="F1408" i="1"/>
  <c r="G1408" i="1"/>
  <c r="F1430" i="1"/>
  <c r="G1430" i="1"/>
  <c r="G1458" i="1"/>
  <c r="F1458" i="1"/>
  <c r="G1483" i="1"/>
  <c r="F1483" i="1"/>
  <c r="F1508" i="1"/>
  <c r="G1508" i="1"/>
  <c r="G1533" i="1"/>
  <c r="F1533" i="1"/>
  <c r="G1558" i="1"/>
  <c r="F1558" i="1"/>
  <c r="G1678" i="1"/>
  <c r="F1678" i="1"/>
  <c r="G1703" i="1"/>
  <c r="F1703" i="1"/>
  <c r="G1725" i="1"/>
  <c r="F1725" i="1"/>
  <c r="F1750" i="1"/>
  <c r="G1750" i="1"/>
  <c r="G1772" i="1"/>
  <c r="F1772" i="1"/>
  <c r="G1797" i="1"/>
  <c r="F1797" i="1"/>
  <c r="G1819" i="1"/>
  <c r="F1819" i="1"/>
  <c r="G1843" i="1"/>
  <c r="F1843" i="1"/>
  <c r="F1866" i="1"/>
  <c r="G1866" i="1"/>
  <c r="G1891" i="1"/>
  <c r="F1891" i="1"/>
  <c r="G1913" i="1"/>
  <c r="F1913" i="1"/>
  <c r="G1937" i="1"/>
  <c r="F1937" i="1"/>
  <c r="F1960" i="1"/>
  <c r="G1960" i="1"/>
  <c r="G1982" i="1"/>
  <c r="F1982" i="1"/>
  <c r="G2007" i="1"/>
  <c r="F2007" i="1"/>
  <c r="F2031" i="1"/>
  <c r="G2031" i="1"/>
  <c r="G2054" i="1"/>
  <c r="F2054" i="1"/>
  <c r="G2076" i="1"/>
  <c r="F2076" i="1"/>
  <c r="F2101" i="1"/>
  <c r="G2101" i="1"/>
  <c r="G2125" i="1"/>
  <c r="F2125" i="1"/>
  <c r="G2148" i="1"/>
  <c r="F2148" i="1"/>
  <c r="F2421" i="1"/>
  <c r="G2421" i="1"/>
  <c r="F2443" i="1"/>
  <c r="G2443" i="1"/>
  <c r="F2465" i="1"/>
  <c r="G2465" i="1"/>
  <c r="F2487" i="1"/>
  <c r="G2487" i="1"/>
  <c r="G2510" i="1"/>
  <c r="F2510" i="1"/>
  <c r="G2533" i="1"/>
  <c r="F2533" i="1"/>
  <c r="G2558" i="1"/>
  <c r="F2558" i="1"/>
  <c r="F2580" i="1"/>
  <c r="G2580" i="1"/>
  <c r="G2602" i="1"/>
  <c r="F2602" i="1"/>
  <c r="G2624" i="1"/>
  <c r="F2624" i="1"/>
  <c r="F2648" i="1"/>
  <c r="G2648" i="1"/>
  <c r="G2671" i="1"/>
  <c r="F2671" i="1"/>
  <c r="F2696" i="1"/>
  <c r="G2696" i="1"/>
  <c r="F2718" i="1"/>
  <c r="G2718" i="1"/>
  <c r="F2740" i="1"/>
  <c r="G2740" i="1"/>
  <c r="F2762" i="1"/>
  <c r="G2762" i="1"/>
  <c r="G2787" i="1"/>
  <c r="F2787" i="1"/>
  <c r="G2809" i="1"/>
  <c r="F2809" i="1"/>
  <c r="G2834" i="1"/>
  <c r="F2834" i="1"/>
  <c r="F2856" i="1"/>
  <c r="G2856" i="1"/>
  <c r="G2878" i="1"/>
  <c r="F2878" i="1"/>
  <c r="F2900" i="1"/>
  <c r="G2900" i="1"/>
  <c r="G2924" i="1"/>
  <c r="F2924" i="1"/>
  <c r="G2946" i="1"/>
  <c r="F2946" i="1"/>
  <c r="F2971" i="1"/>
  <c r="G2971" i="1"/>
  <c r="F2993" i="1"/>
  <c r="G2993" i="1"/>
  <c r="F3015" i="1"/>
  <c r="G3015" i="1"/>
  <c r="F3037" i="1"/>
  <c r="G3037" i="1"/>
  <c r="G3062" i="1"/>
  <c r="F3062" i="1"/>
  <c r="F3663" i="1"/>
  <c r="G3663" i="1"/>
  <c r="F3685" i="1"/>
  <c r="G3685" i="1"/>
  <c r="F3707" i="1"/>
  <c r="G3707" i="1"/>
  <c r="F3729" i="1"/>
  <c r="G3729" i="1"/>
  <c r="F3751" i="1"/>
  <c r="G3751" i="1"/>
  <c r="F3773" i="1"/>
  <c r="G3773" i="1"/>
  <c r="F3795" i="1"/>
  <c r="G3795" i="1"/>
  <c r="F3817" i="1"/>
  <c r="G3817" i="1"/>
  <c r="F3839" i="1"/>
  <c r="G3839" i="1"/>
  <c r="F3861" i="1"/>
  <c r="G3861" i="1"/>
  <c r="G3983" i="1"/>
  <c r="F3983" i="1"/>
  <c r="G929" i="1"/>
  <c r="F929" i="1"/>
  <c r="G4851" i="1"/>
  <c r="F4851" i="1"/>
  <c r="G10" i="1"/>
  <c r="F10" i="1"/>
  <c r="G1409" i="1"/>
  <c r="F1409" i="1"/>
  <c r="G1679" i="1"/>
  <c r="F1679" i="1"/>
  <c r="G1798" i="1"/>
  <c r="F1798" i="1"/>
  <c r="G1914" i="1"/>
  <c r="F1914" i="1"/>
  <c r="G1986" i="1"/>
  <c r="F1986" i="1"/>
  <c r="G2032" i="1"/>
  <c r="F2032" i="1"/>
  <c r="G2077" i="1"/>
  <c r="F2077" i="1"/>
  <c r="G2102" i="1"/>
  <c r="F2102" i="1"/>
  <c r="G2422" i="1"/>
  <c r="F2422" i="1"/>
  <c r="F2488" i="1"/>
  <c r="G2488" i="1"/>
  <c r="G2511" i="1"/>
  <c r="F2511" i="1"/>
  <c r="G2534" i="1"/>
  <c r="F2534" i="1"/>
  <c r="G2559" i="1"/>
  <c r="F2559" i="1"/>
  <c r="F2581" i="1"/>
  <c r="G2581" i="1"/>
  <c r="G2603" i="1"/>
  <c r="F2603" i="1"/>
  <c r="F2625" i="1"/>
  <c r="G2625" i="1"/>
  <c r="G2649" i="1"/>
  <c r="F2649" i="1"/>
  <c r="G2672" i="1"/>
  <c r="F2672" i="1"/>
  <c r="F2697" i="1"/>
  <c r="G2697" i="1"/>
  <c r="F2719" i="1"/>
  <c r="G2719" i="1"/>
  <c r="F2741" i="1"/>
  <c r="G2741" i="1"/>
  <c r="F2763" i="1"/>
  <c r="G2763" i="1"/>
  <c r="G2788" i="1"/>
  <c r="F2788" i="1"/>
  <c r="G2810" i="1"/>
  <c r="F2810" i="1"/>
  <c r="G2835" i="1"/>
  <c r="F2835" i="1"/>
  <c r="G2857" i="1"/>
  <c r="F2857" i="1"/>
  <c r="G2879" i="1"/>
  <c r="F2879" i="1"/>
  <c r="G2901" i="1"/>
  <c r="F2901" i="1"/>
  <c r="F2925" i="1"/>
  <c r="G2925" i="1"/>
  <c r="G2947" i="1"/>
  <c r="F2947" i="1"/>
  <c r="F2972" i="1"/>
  <c r="G2972" i="1"/>
  <c r="F2994" i="1"/>
  <c r="G2994" i="1"/>
  <c r="F3016" i="1"/>
  <c r="G3016" i="1"/>
  <c r="F3038" i="1"/>
  <c r="G3038" i="1"/>
  <c r="G3063" i="1"/>
  <c r="F3063" i="1"/>
  <c r="G3664" i="1"/>
  <c r="F3664" i="1"/>
  <c r="G3686" i="1"/>
  <c r="F3686" i="1"/>
  <c r="G3708" i="1"/>
  <c r="F3708" i="1"/>
  <c r="G3730" i="1"/>
  <c r="F3730" i="1"/>
  <c r="F3752" i="1"/>
  <c r="G3752" i="1"/>
  <c r="F3774" i="1"/>
  <c r="G3774" i="1"/>
  <c r="G3796" i="1"/>
  <c r="F3796" i="1"/>
  <c r="G3818" i="1"/>
  <c r="F3818" i="1"/>
  <c r="G3840" i="1"/>
  <c r="F3840" i="1"/>
  <c r="G3862" i="1"/>
  <c r="F3862" i="1"/>
  <c r="G3984" i="1"/>
  <c r="F3984" i="1"/>
  <c r="F1441" i="1"/>
  <c r="G1441" i="1"/>
  <c r="F2256" i="1"/>
  <c r="G2256" i="1"/>
  <c r="G1381" i="1"/>
  <c r="F1381" i="1"/>
  <c r="G1509" i="1"/>
  <c r="F1509" i="1"/>
  <c r="F1726" i="1"/>
  <c r="G1726" i="1"/>
  <c r="G1844" i="1"/>
  <c r="F1844" i="1"/>
  <c r="G2126" i="1"/>
  <c r="F2126" i="1"/>
  <c r="G4863" i="1"/>
  <c r="F4863" i="1"/>
  <c r="G1432" i="1"/>
  <c r="F1432" i="1"/>
  <c r="G1560" i="1"/>
  <c r="F1560" i="1"/>
  <c r="F1752" i="1"/>
  <c r="G1752" i="1"/>
  <c r="G1868" i="1"/>
  <c r="F1868" i="1"/>
  <c r="G1987" i="1"/>
  <c r="F1987" i="1"/>
  <c r="G2103" i="1"/>
  <c r="F2103" i="1"/>
  <c r="G2445" i="1"/>
  <c r="F2445" i="1"/>
  <c r="G2489" i="1"/>
  <c r="F2489" i="1"/>
  <c r="G2535" i="1"/>
  <c r="F2535" i="1"/>
  <c r="G2582" i="1"/>
  <c r="F2582" i="1"/>
  <c r="F2626" i="1"/>
  <c r="G2626" i="1"/>
  <c r="F2651" i="1"/>
  <c r="G2651" i="1"/>
  <c r="F2673" i="1"/>
  <c r="G2673" i="1"/>
  <c r="G2764" i="1"/>
  <c r="F2764" i="1"/>
  <c r="G2789" i="1"/>
  <c r="F2789" i="1"/>
  <c r="G2811" i="1"/>
  <c r="F2811" i="1"/>
  <c r="G2836" i="1"/>
  <c r="F2836" i="1"/>
  <c r="G2858" i="1"/>
  <c r="F2858" i="1"/>
  <c r="G2880" i="1"/>
  <c r="F2880" i="1"/>
  <c r="G2902" i="1"/>
  <c r="F2902" i="1"/>
  <c r="F2926" i="1"/>
  <c r="G2926" i="1"/>
  <c r="F2948" i="1"/>
  <c r="G2948" i="1"/>
  <c r="G2973" i="1"/>
  <c r="F2973" i="1"/>
  <c r="G2995" i="1"/>
  <c r="F2995" i="1"/>
  <c r="G3017" i="1"/>
  <c r="F3017" i="1"/>
  <c r="G3039" i="1"/>
  <c r="F3039" i="1"/>
  <c r="G3064" i="1"/>
  <c r="F3064" i="1"/>
  <c r="G3665" i="1"/>
  <c r="F3665" i="1"/>
  <c r="G3687" i="1"/>
  <c r="F3687" i="1"/>
  <c r="G3709" i="1"/>
  <c r="F3709" i="1"/>
  <c r="G3731" i="1"/>
  <c r="F3731" i="1"/>
  <c r="F3753" i="1"/>
  <c r="G3753" i="1"/>
  <c r="G2216" i="1"/>
  <c r="F2216" i="1"/>
  <c r="G2228" i="1"/>
  <c r="F2228" i="1"/>
  <c r="F1359" i="1"/>
  <c r="G1359" i="1"/>
  <c r="F1484" i="1"/>
  <c r="G1484" i="1"/>
  <c r="G1751" i="1"/>
  <c r="F1751" i="1"/>
  <c r="G1892" i="1"/>
  <c r="F1892" i="1"/>
  <c r="G2444" i="1"/>
  <c r="F2444" i="1"/>
  <c r="G3547" i="1"/>
  <c r="F3547" i="1"/>
  <c r="G1410" i="1"/>
  <c r="F1410" i="1"/>
  <c r="G1510" i="1"/>
  <c r="F1510" i="1"/>
  <c r="F1705" i="1"/>
  <c r="G1705" i="1"/>
  <c r="F1799" i="1"/>
  <c r="G1799" i="1"/>
  <c r="G1893" i="1"/>
  <c r="F1893" i="1"/>
  <c r="G1962" i="1"/>
  <c r="F1962" i="1"/>
  <c r="G2056" i="1"/>
  <c r="F2056" i="1"/>
  <c r="G2150" i="1"/>
  <c r="F2150" i="1"/>
  <c r="G2698" i="1"/>
  <c r="F2698" i="1"/>
  <c r="G15" i="1"/>
  <c r="F15" i="1"/>
  <c r="G3548" i="1"/>
  <c r="F3548" i="1"/>
  <c r="G1361" i="1"/>
  <c r="F1361" i="1"/>
  <c r="G1461" i="1"/>
  <c r="F1461" i="1"/>
  <c r="F1536" i="1"/>
  <c r="G1536" i="1"/>
  <c r="G1681" i="1"/>
  <c r="F1681" i="1"/>
  <c r="G1753" i="1"/>
  <c r="F1753" i="1"/>
  <c r="F1800" i="1"/>
  <c r="G1800" i="1"/>
  <c r="F1847" i="1"/>
  <c r="G1847" i="1"/>
  <c r="G1916" i="1"/>
  <c r="F1916" i="1"/>
  <c r="G1963" i="1"/>
  <c r="F1963" i="1"/>
  <c r="G2057" i="1"/>
  <c r="F2057" i="1"/>
  <c r="G2128" i="1"/>
  <c r="F2128" i="1"/>
  <c r="G2424" i="1"/>
  <c r="F2424" i="1"/>
  <c r="G2468" i="1"/>
  <c r="F2468" i="1"/>
  <c r="F2513" i="1"/>
  <c r="G2513" i="1"/>
  <c r="G2561" i="1"/>
  <c r="F2561" i="1"/>
  <c r="G2627" i="1"/>
  <c r="F2627" i="1"/>
  <c r="F2674" i="1"/>
  <c r="G2674" i="1"/>
  <c r="G2743" i="1"/>
  <c r="F2743" i="1"/>
  <c r="F2812" i="1"/>
  <c r="G2812" i="1"/>
  <c r="G2859" i="1"/>
  <c r="F2859" i="1"/>
  <c r="F2927" i="1"/>
  <c r="G2927" i="1"/>
  <c r="G3018" i="1"/>
  <c r="F3018" i="1"/>
  <c r="G3754" i="1"/>
  <c r="F3754" i="1"/>
  <c r="G1466" i="1"/>
  <c r="F1466" i="1"/>
  <c r="G3543" i="1"/>
  <c r="F3543" i="1"/>
  <c r="G1431" i="1"/>
  <c r="F1431" i="1"/>
  <c r="G1559" i="1"/>
  <c r="F1559" i="1"/>
  <c r="G1773" i="1"/>
  <c r="F1773" i="1"/>
  <c r="G1867" i="1"/>
  <c r="F1867" i="1"/>
  <c r="G2149" i="1"/>
  <c r="F2149" i="1"/>
  <c r="G2229" i="1"/>
  <c r="F2229" i="1"/>
  <c r="G1360" i="1"/>
  <c r="F1360" i="1"/>
  <c r="F1485" i="1"/>
  <c r="G1485" i="1"/>
  <c r="F1727" i="1"/>
  <c r="G1727" i="1"/>
  <c r="G1821" i="1"/>
  <c r="F1821" i="1"/>
  <c r="G1939" i="1"/>
  <c r="F1939" i="1"/>
  <c r="G2033" i="1"/>
  <c r="F2033" i="1"/>
  <c r="G2127" i="1"/>
  <c r="F2127" i="1"/>
  <c r="G2720" i="1"/>
  <c r="F2720" i="1"/>
  <c r="G2258" i="1"/>
  <c r="F2258" i="1"/>
  <c r="G1411" i="1"/>
  <c r="F1411" i="1"/>
  <c r="F1511" i="1"/>
  <c r="G1511" i="1"/>
  <c r="G2010" i="1"/>
  <c r="F2010" i="1"/>
  <c r="G3552" i="1"/>
  <c r="F3552" i="1"/>
  <c r="F3553" i="1"/>
  <c r="G3553" i="1"/>
  <c r="G1899" i="1"/>
  <c r="F1899" i="1"/>
  <c r="F3532" i="1"/>
  <c r="G3532" i="1"/>
  <c r="G437" i="1"/>
  <c r="F437" i="1"/>
  <c r="G4860" i="1"/>
  <c r="F4860" i="1"/>
  <c r="G1459" i="1"/>
  <c r="F1459" i="1"/>
  <c r="G1534" i="1"/>
  <c r="F1534" i="1"/>
  <c r="F1704" i="1"/>
  <c r="G1704" i="1"/>
  <c r="G1820" i="1"/>
  <c r="F1820" i="1"/>
  <c r="G1938" i="1"/>
  <c r="F1938" i="1"/>
  <c r="G1961" i="1"/>
  <c r="F1961" i="1"/>
  <c r="G2008" i="1"/>
  <c r="F2008" i="1"/>
  <c r="G2055" i="1"/>
  <c r="F2055" i="1"/>
  <c r="G2466" i="1"/>
  <c r="F2466" i="1"/>
  <c r="G14" i="1"/>
  <c r="F14" i="1"/>
  <c r="G2257" i="1"/>
  <c r="F2257" i="1"/>
  <c r="G1382" i="1"/>
  <c r="F1382" i="1"/>
  <c r="F1460" i="1"/>
  <c r="G1460" i="1"/>
  <c r="F1535" i="1"/>
  <c r="G1535" i="1"/>
  <c r="G1680" i="1"/>
  <c r="F1680" i="1"/>
  <c r="G1774" i="1"/>
  <c r="F1774" i="1"/>
  <c r="G1846" i="1"/>
  <c r="F1846" i="1"/>
  <c r="G1915" i="1"/>
  <c r="F1915" i="1"/>
  <c r="G2009" i="1"/>
  <c r="F2009" i="1"/>
  <c r="G2078" i="1"/>
  <c r="F2078" i="1"/>
  <c r="G2423" i="1"/>
  <c r="F2423" i="1"/>
  <c r="G2467" i="1"/>
  <c r="F2467" i="1"/>
  <c r="G2512" i="1"/>
  <c r="F2512" i="1"/>
  <c r="G2560" i="1"/>
  <c r="F2560" i="1"/>
  <c r="G2604" i="1"/>
  <c r="F2604" i="1"/>
  <c r="G2742" i="1"/>
  <c r="F2742" i="1"/>
  <c r="F2230" i="1"/>
  <c r="G2230" i="1"/>
  <c r="G4864" i="1"/>
  <c r="F4864" i="1"/>
  <c r="F1383" i="1"/>
  <c r="G1383" i="1"/>
  <c r="G1436" i="1"/>
  <c r="F1436" i="1"/>
  <c r="F1486" i="1"/>
  <c r="G1486" i="1"/>
  <c r="F1561" i="1"/>
  <c r="G1561" i="1"/>
  <c r="G1706" i="1"/>
  <c r="F1706" i="1"/>
  <c r="F1728" i="1"/>
  <c r="G1728" i="1"/>
  <c r="F1775" i="1"/>
  <c r="G1775" i="1"/>
  <c r="G1822" i="1"/>
  <c r="F1822" i="1"/>
  <c r="G1869" i="1"/>
  <c r="F1869" i="1"/>
  <c r="G1894" i="1"/>
  <c r="F1894" i="1"/>
  <c r="G1941" i="1"/>
  <c r="F1941" i="1"/>
  <c r="F1988" i="1"/>
  <c r="G1988" i="1"/>
  <c r="G2034" i="1"/>
  <c r="F2034" i="1"/>
  <c r="G2082" i="1"/>
  <c r="F2082" i="1"/>
  <c r="G2104" i="1"/>
  <c r="F2104" i="1"/>
  <c r="G2151" i="1"/>
  <c r="F2151" i="1"/>
  <c r="G2446" i="1"/>
  <c r="F2446" i="1"/>
  <c r="G2490" i="1"/>
  <c r="F2490" i="1"/>
  <c r="G2536" i="1"/>
  <c r="F2536" i="1"/>
  <c r="G2583" i="1"/>
  <c r="F2583" i="1"/>
  <c r="G2605" i="1"/>
  <c r="F2605" i="1"/>
  <c r="F2652" i="1"/>
  <c r="G2652" i="1"/>
  <c r="G2699" i="1"/>
  <c r="F2699" i="1"/>
  <c r="G2721" i="1"/>
  <c r="F2721" i="1"/>
  <c r="G2765" i="1"/>
  <c r="F2765" i="1"/>
  <c r="G2790" i="1"/>
  <c r="F2790" i="1"/>
  <c r="G2837" i="1"/>
  <c r="F2837" i="1"/>
  <c r="G2881" i="1"/>
  <c r="F2881" i="1"/>
  <c r="G2903" i="1"/>
  <c r="F2903" i="1"/>
  <c r="F2949" i="1"/>
  <c r="G2949" i="1"/>
  <c r="G2974" i="1"/>
  <c r="F2974" i="1"/>
  <c r="G2996" i="1"/>
  <c r="F2996" i="1"/>
  <c r="G3040" i="1"/>
  <c r="F3040" i="1"/>
  <c r="G3065" i="1"/>
  <c r="F3065" i="1"/>
  <c r="G3666" i="1"/>
  <c r="F3666" i="1"/>
  <c r="G3688" i="1"/>
  <c r="F3688" i="1"/>
  <c r="G3710" i="1"/>
  <c r="F3710" i="1"/>
  <c r="G3732" i="1"/>
  <c r="F3732" i="1"/>
  <c r="F18" i="1"/>
  <c r="G18" i="1"/>
  <c r="G1365" i="1"/>
  <c r="F1365" i="1"/>
  <c r="G1515" i="1"/>
  <c r="F1515" i="1"/>
  <c r="F1540" i="1"/>
  <c r="G1540" i="1"/>
  <c r="F1565" i="1"/>
  <c r="G1565" i="1"/>
  <c r="G1685" i="1"/>
  <c r="F1685" i="1"/>
  <c r="G1710" i="1"/>
  <c r="F1710" i="1"/>
  <c r="G1732" i="1"/>
  <c r="F1732" i="1"/>
  <c r="G1757" i="1"/>
  <c r="F1757" i="1"/>
  <c r="F1779" i="1"/>
  <c r="G1779" i="1"/>
  <c r="F1804" i="1"/>
  <c r="G1804" i="1"/>
  <c r="F1826" i="1"/>
  <c r="G1826" i="1"/>
  <c r="G1851" i="1"/>
  <c r="F1851" i="1"/>
  <c r="G1873" i="1"/>
  <c r="F1873" i="1"/>
  <c r="F1898" i="1"/>
  <c r="G1898" i="1"/>
  <c r="F1920" i="1"/>
  <c r="G1920" i="1"/>
  <c r="G1945" i="1"/>
  <c r="F1945" i="1"/>
  <c r="G1967" i="1"/>
  <c r="F1967" i="1"/>
  <c r="G1992" i="1"/>
  <c r="F1992" i="1"/>
  <c r="G2014" i="1"/>
  <c r="F2014" i="1"/>
  <c r="G2039" i="1"/>
  <c r="F2039" i="1"/>
  <c r="G2061" i="1"/>
  <c r="F2061" i="1"/>
  <c r="F2086" i="1"/>
  <c r="G2086" i="1"/>
  <c r="G2108" i="1"/>
  <c r="F2108" i="1"/>
  <c r="G2133" i="1"/>
  <c r="F2133" i="1"/>
  <c r="G2403" i="1"/>
  <c r="F2403" i="1"/>
  <c r="G2428" i="1"/>
  <c r="F2428" i="1"/>
  <c r="F2450" i="1"/>
  <c r="G2450" i="1"/>
  <c r="G2472" i="1"/>
  <c r="F2472" i="1"/>
  <c r="F2494" i="1"/>
  <c r="G2494" i="1"/>
  <c r="F2518" i="1"/>
  <c r="G2518" i="1"/>
  <c r="F2540" i="1"/>
  <c r="G2540" i="1"/>
  <c r="F2565" i="1"/>
  <c r="G2565" i="1"/>
  <c r="F2587" i="1"/>
  <c r="G2587" i="1"/>
  <c r="F2609" i="1"/>
  <c r="G2609" i="1"/>
  <c r="F2631" i="1"/>
  <c r="G2631" i="1"/>
  <c r="G2656" i="1"/>
  <c r="F2656" i="1"/>
  <c r="G2678" i="1"/>
  <c r="F2678" i="1"/>
  <c r="G2703" i="1"/>
  <c r="F2703" i="1"/>
  <c r="G2725" i="1"/>
  <c r="F2725" i="1"/>
  <c r="G2747" i="1"/>
  <c r="F2747" i="1"/>
  <c r="F2769" i="1"/>
  <c r="G2769" i="1"/>
  <c r="F2794" i="1"/>
  <c r="G2794" i="1"/>
  <c r="F2816" i="1"/>
  <c r="G2816" i="1"/>
  <c r="G2841" i="1"/>
  <c r="F2841" i="1"/>
  <c r="G2863" i="1"/>
  <c r="F2863" i="1"/>
  <c r="G2885" i="1"/>
  <c r="F2885" i="1"/>
  <c r="G2907" i="1"/>
  <c r="F2907" i="1"/>
  <c r="G2931" i="1"/>
  <c r="F2931" i="1"/>
  <c r="G2953" i="1"/>
  <c r="F2953" i="1"/>
  <c r="G2978" i="1"/>
  <c r="F2978" i="1"/>
  <c r="G3000" i="1"/>
  <c r="F3000" i="1"/>
  <c r="G3022" i="1"/>
  <c r="F3022" i="1"/>
  <c r="G3044" i="1"/>
  <c r="F3044" i="1"/>
  <c r="F3069" i="1"/>
  <c r="G3069" i="1"/>
  <c r="F3670" i="1"/>
  <c r="G3670" i="1"/>
  <c r="G3692" i="1"/>
  <c r="F3692" i="1"/>
  <c r="F3714" i="1"/>
  <c r="G3714" i="1"/>
  <c r="F3736" i="1"/>
  <c r="G3736" i="1"/>
  <c r="G3758" i="1"/>
  <c r="F3758" i="1"/>
  <c r="G3780" i="1"/>
  <c r="F3780" i="1"/>
  <c r="G3802" i="1"/>
  <c r="F3802" i="1"/>
  <c r="F3824" i="1"/>
  <c r="G3824" i="1"/>
  <c r="G3846" i="1"/>
  <c r="F3846" i="1"/>
  <c r="G3968" i="1"/>
  <c r="F3968" i="1"/>
  <c r="G3990" i="1"/>
  <c r="F3990" i="1"/>
  <c r="G2042" i="1"/>
  <c r="F2042" i="1"/>
  <c r="G2064" i="1"/>
  <c r="F2064" i="1"/>
  <c r="G2089" i="1"/>
  <c r="F2089" i="1"/>
  <c r="G2111" i="1"/>
  <c r="F2111" i="1"/>
  <c r="G2136" i="1"/>
  <c r="F2136" i="1"/>
  <c r="G2406" i="1"/>
  <c r="F2406" i="1"/>
  <c r="G2431" i="1"/>
  <c r="F2431" i="1"/>
  <c r="G2453" i="1"/>
  <c r="F2453" i="1"/>
  <c r="F2475" i="1"/>
  <c r="G2475" i="1"/>
  <c r="G2497" i="1"/>
  <c r="F2497" i="1"/>
  <c r="F2521" i="1"/>
  <c r="G2521" i="1"/>
  <c r="F2543" i="1"/>
  <c r="G2543" i="1"/>
  <c r="F2568" i="1"/>
  <c r="G2568" i="1"/>
  <c r="G2590" i="1"/>
  <c r="F2590" i="1"/>
  <c r="G2612" i="1"/>
  <c r="F2612" i="1"/>
  <c r="F2634" i="1"/>
  <c r="G2634" i="1"/>
  <c r="G2659" i="1"/>
  <c r="F2659" i="1"/>
  <c r="G2681" i="1"/>
  <c r="F2681" i="1"/>
  <c r="F2706" i="1"/>
  <c r="G2706" i="1"/>
  <c r="F2728" i="1"/>
  <c r="G2728" i="1"/>
  <c r="F2772" i="1"/>
  <c r="G2772" i="1"/>
  <c r="G2819" i="1"/>
  <c r="F2819" i="1"/>
  <c r="F2866" i="1"/>
  <c r="G2866" i="1"/>
  <c r="G2888" i="1"/>
  <c r="F2888" i="1"/>
  <c r="G2934" i="1"/>
  <c r="F2934" i="1"/>
  <c r="F2981" i="1"/>
  <c r="G2981" i="1"/>
  <c r="F3025" i="1"/>
  <c r="G3025" i="1"/>
  <c r="F3673" i="1"/>
  <c r="G3673" i="1"/>
  <c r="F3739" i="1"/>
  <c r="G3739" i="1"/>
  <c r="G3849" i="1"/>
  <c r="F3849" i="1"/>
  <c r="F1519" i="1"/>
  <c r="G1519" i="1"/>
  <c r="G2215" i="1"/>
  <c r="F2215" i="1"/>
  <c r="G2243" i="1"/>
  <c r="F2243" i="1"/>
  <c r="F3531" i="1"/>
  <c r="G3531" i="1"/>
  <c r="G4850" i="1"/>
  <c r="F4850" i="1"/>
  <c r="G1346" i="1"/>
  <c r="F1346" i="1"/>
  <c r="G1371" i="1"/>
  <c r="F1371" i="1"/>
  <c r="F1396" i="1"/>
  <c r="G1396" i="1"/>
  <c r="G1421" i="1"/>
  <c r="F1421" i="1"/>
  <c r="G1446" i="1"/>
  <c r="F1446" i="1"/>
  <c r="G1499" i="1"/>
  <c r="F1499" i="1"/>
  <c r="G1521" i="1"/>
  <c r="F1521" i="1"/>
  <c r="G1549" i="1"/>
  <c r="F1549" i="1"/>
  <c r="G1571" i="1"/>
  <c r="F1571" i="1"/>
  <c r="F1691" i="1"/>
  <c r="G1691" i="1"/>
  <c r="F1716" i="1"/>
  <c r="G1716" i="1"/>
  <c r="F1738" i="1"/>
  <c r="G1738" i="1"/>
  <c r="G1763" i="1"/>
  <c r="F1763" i="1"/>
  <c r="G1785" i="1"/>
  <c r="F1785" i="1"/>
  <c r="G1810" i="1"/>
  <c r="F1810" i="1"/>
  <c r="G1832" i="1"/>
  <c r="F1832" i="1"/>
  <c r="G1857" i="1"/>
  <c r="F1857" i="1"/>
  <c r="G1904" i="1"/>
  <c r="F1904" i="1"/>
  <c r="G1926" i="1"/>
  <c r="F1926" i="1"/>
  <c r="G1951" i="1"/>
  <c r="F1951" i="1"/>
  <c r="G1973" i="1"/>
  <c r="F1973" i="1"/>
  <c r="F1998" i="1"/>
  <c r="G1998" i="1"/>
  <c r="G2045" i="1"/>
  <c r="F2045" i="1"/>
  <c r="G2067" i="1"/>
  <c r="F2067" i="1"/>
  <c r="F2092" i="1"/>
  <c r="G2092" i="1"/>
  <c r="G2114" i="1"/>
  <c r="F2114" i="1"/>
  <c r="F2139" i="1"/>
  <c r="G2139" i="1"/>
  <c r="G2409" i="1"/>
  <c r="F2409" i="1"/>
  <c r="G2434" i="1"/>
  <c r="F2434" i="1"/>
  <c r="G2456" i="1"/>
  <c r="F2456" i="1"/>
  <c r="G2478" i="1"/>
  <c r="F2478" i="1"/>
  <c r="G2500" i="1"/>
  <c r="F2500" i="1"/>
  <c r="G2524" i="1"/>
  <c r="F2524" i="1"/>
  <c r="G2546" i="1"/>
  <c r="F2546" i="1"/>
  <c r="G2571" i="1"/>
  <c r="F2571" i="1"/>
  <c r="F2593" i="1"/>
  <c r="G2593" i="1"/>
  <c r="G2615" i="1"/>
  <c r="F2615" i="1"/>
  <c r="G2637" i="1"/>
  <c r="F2637" i="1"/>
  <c r="F2662" i="1"/>
  <c r="G2662" i="1"/>
  <c r="F2684" i="1"/>
  <c r="G2684" i="1"/>
  <c r="G2709" i="1"/>
  <c r="F2709" i="1"/>
  <c r="G2731" i="1"/>
  <c r="F2731" i="1"/>
  <c r="G2753" i="1"/>
  <c r="F2753" i="1"/>
  <c r="G2775" i="1"/>
  <c r="F2775" i="1"/>
  <c r="G2800" i="1"/>
  <c r="F2800" i="1"/>
  <c r="G2825" i="1"/>
  <c r="F2825" i="1"/>
  <c r="G2847" i="1"/>
  <c r="F2847" i="1"/>
  <c r="G2869" i="1"/>
  <c r="F2869" i="1"/>
  <c r="G2891" i="1"/>
  <c r="F2891" i="1"/>
  <c r="F2914" i="1"/>
  <c r="G2914" i="1"/>
  <c r="G2962" i="1"/>
  <c r="F2962" i="1"/>
  <c r="G2984" i="1"/>
  <c r="F2984" i="1"/>
  <c r="G3006" i="1"/>
  <c r="F3006" i="1"/>
  <c r="G3028" i="1"/>
  <c r="F3028" i="1"/>
  <c r="G3052" i="1"/>
  <c r="F3052" i="1"/>
  <c r="G3075" i="1"/>
  <c r="F3075" i="1"/>
  <c r="G3676" i="1"/>
  <c r="F3676" i="1"/>
  <c r="F3698" i="1"/>
  <c r="G3698" i="1"/>
  <c r="G3720" i="1"/>
  <c r="F3720" i="1"/>
  <c r="G3742" i="1"/>
  <c r="F3742" i="1"/>
  <c r="F3764" i="1"/>
  <c r="G3764" i="1"/>
  <c r="G3786" i="1"/>
  <c r="F3786" i="1"/>
  <c r="G3808" i="1"/>
  <c r="F3808" i="1"/>
  <c r="F3830" i="1"/>
  <c r="G3830" i="1"/>
  <c r="G3852" i="1"/>
  <c r="F3852" i="1"/>
  <c r="G3974" i="1"/>
  <c r="F3974" i="1"/>
  <c r="G3996" i="1"/>
  <c r="F3996" i="1"/>
  <c r="G4018" i="1"/>
  <c r="F4018" i="1"/>
  <c r="G4040" i="1"/>
  <c r="F4040" i="1"/>
  <c r="F4062" i="1"/>
  <c r="G4062" i="1"/>
  <c r="F4084" i="1"/>
  <c r="G4084" i="1"/>
  <c r="G4106" i="1"/>
  <c r="F4106" i="1"/>
  <c r="F4128" i="1"/>
  <c r="G4128" i="1"/>
  <c r="G4150" i="1"/>
  <c r="F4150" i="1"/>
  <c r="F4172" i="1"/>
  <c r="G4172" i="1"/>
  <c r="G4194" i="1"/>
  <c r="F4194" i="1"/>
  <c r="G4216" i="1"/>
  <c r="F4216" i="1"/>
  <c r="G4290" i="1"/>
  <c r="F4290" i="1"/>
  <c r="G4312" i="1"/>
  <c r="F4312" i="1"/>
  <c r="G4365" i="1"/>
  <c r="F4365" i="1"/>
  <c r="G4387" i="1"/>
  <c r="F4387" i="1"/>
  <c r="G2937" i="1"/>
  <c r="F3975" i="1"/>
  <c r="G3975" i="1"/>
  <c r="G3997" i="1"/>
  <c r="F3997" i="1"/>
  <c r="G4019" i="1"/>
  <c r="F4019" i="1"/>
  <c r="G4041" i="1"/>
  <c r="F4041" i="1"/>
  <c r="G4063" i="1"/>
  <c r="F4063" i="1"/>
  <c r="G4085" i="1"/>
  <c r="F4085" i="1"/>
  <c r="G4107" i="1"/>
  <c r="F4107" i="1"/>
  <c r="G4129" i="1"/>
  <c r="F4129" i="1"/>
  <c r="G4151" i="1"/>
  <c r="F4151" i="1"/>
  <c r="G4173" i="1"/>
  <c r="F4173" i="1"/>
  <c r="G4195" i="1"/>
  <c r="F4195" i="1"/>
  <c r="F4217" i="1"/>
  <c r="G4217" i="1"/>
  <c r="G4291" i="1"/>
  <c r="F4291" i="1"/>
  <c r="G4313" i="1"/>
  <c r="F4313" i="1"/>
  <c r="G4366" i="1"/>
  <c r="F4366" i="1"/>
  <c r="F4388" i="1"/>
  <c r="G4388" i="1"/>
  <c r="F2130" i="1"/>
  <c r="G2950" i="1"/>
  <c r="F3976" i="1"/>
  <c r="G3976" i="1"/>
  <c r="F3998" i="1"/>
  <c r="G3998" i="1"/>
  <c r="G4020" i="1"/>
  <c r="F4020" i="1"/>
  <c r="F4042" i="1"/>
  <c r="G4042" i="1"/>
  <c r="F4064" i="1"/>
  <c r="G4064" i="1"/>
  <c r="G4086" i="1"/>
  <c r="F4086" i="1"/>
  <c r="G4108" i="1"/>
  <c r="F4108" i="1"/>
  <c r="F4130" i="1"/>
  <c r="G4130" i="1"/>
  <c r="G4152" i="1"/>
  <c r="F4152" i="1"/>
  <c r="G4174" i="1"/>
  <c r="F4174" i="1"/>
  <c r="G4196" i="1"/>
  <c r="F4196" i="1"/>
  <c r="G4218" i="1"/>
  <c r="F4218" i="1"/>
  <c r="G4292" i="1"/>
  <c r="F4292" i="1"/>
  <c r="G4314" i="1"/>
  <c r="F4314" i="1"/>
  <c r="G4367" i="1"/>
  <c r="F4367" i="1"/>
  <c r="G4389" i="1"/>
  <c r="F4389" i="1"/>
  <c r="F1547" i="1"/>
  <c r="G1715" i="1"/>
  <c r="F2131" i="1"/>
  <c r="F3977" i="1"/>
  <c r="G3977" i="1"/>
  <c r="F3999" i="1"/>
  <c r="G3999" i="1"/>
  <c r="G4021" i="1"/>
  <c r="F4021" i="1"/>
  <c r="G4043" i="1"/>
  <c r="F4043" i="1"/>
  <c r="G4065" i="1"/>
  <c r="F4065" i="1"/>
  <c r="F4087" i="1"/>
  <c r="G4087" i="1"/>
  <c r="G4109" i="1"/>
  <c r="F4109" i="1"/>
  <c r="G4131" i="1"/>
  <c r="F4131" i="1"/>
  <c r="F4153" i="1"/>
  <c r="G4153" i="1"/>
  <c r="G4175" i="1"/>
  <c r="F4175" i="1"/>
  <c r="F4197" i="1"/>
  <c r="G4197" i="1"/>
  <c r="G4219" i="1"/>
  <c r="F4219" i="1"/>
  <c r="G4293" i="1"/>
  <c r="F4293" i="1"/>
  <c r="G4315" i="1"/>
  <c r="F4315" i="1"/>
  <c r="G4368" i="1"/>
  <c r="F4368" i="1"/>
  <c r="G4390" i="1"/>
  <c r="F4390" i="1"/>
  <c r="F1896" i="1"/>
  <c r="F2492" i="1"/>
  <c r="G4000" i="1"/>
  <c r="F4000" i="1"/>
  <c r="G4022" i="1"/>
  <c r="F4022" i="1"/>
  <c r="F4044" i="1"/>
  <c r="G4044" i="1"/>
  <c r="G4066" i="1"/>
  <c r="F4066" i="1"/>
  <c r="G4088" i="1"/>
  <c r="F4088" i="1"/>
  <c r="F4110" i="1"/>
  <c r="G4110" i="1"/>
  <c r="G4132" i="1"/>
  <c r="F4132" i="1"/>
  <c r="G4154" i="1"/>
  <c r="F4154" i="1"/>
  <c r="G4176" i="1"/>
  <c r="F4176" i="1"/>
  <c r="G4198" i="1"/>
  <c r="F4198" i="1"/>
  <c r="G4220" i="1"/>
  <c r="F4220" i="1"/>
  <c r="F4294" i="1"/>
  <c r="G4294" i="1"/>
  <c r="G4316" i="1"/>
  <c r="F4316" i="1"/>
  <c r="F4369" i="1"/>
  <c r="G4369" i="1"/>
  <c r="G4391" i="1"/>
  <c r="F4391" i="1"/>
  <c r="F4413" i="1"/>
  <c r="G4413" i="1"/>
  <c r="F1412" i="1"/>
  <c r="G2516" i="1"/>
  <c r="G3979" i="1"/>
  <c r="F3979" i="1"/>
  <c r="F4001" i="1"/>
  <c r="G4001" i="1"/>
  <c r="G4023" i="1"/>
  <c r="F4023" i="1"/>
  <c r="G4045" i="1"/>
  <c r="F4045" i="1"/>
  <c r="F4067" i="1"/>
  <c r="G4067" i="1"/>
  <c r="G4089" i="1"/>
  <c r="F4089" i="1"/>
  <c r="G4111" i="1"/>
  <c r="F4111" i="1"/>
  <c r="F4133" i="1"/>
  <c r="G4133" i="1"/>
  <c r="G4155" i="1"/>
  <c r="F4155" i="1"/>
  <c r="F4177" i="1"/>
  <c r="G4177" i="1"/>
  <c r="G4199" i="1"/>
  <c r="F4199" i="1"/>
  <c r="G4221" i="1"/>
  <c r="F4221" i="1"/>
  <c r="G4295" i="1"/>
  <c r="F4295" i="1"/>
  <c r="G4317" i="1"/>
  <c r="F4317" i="1"/>
  <c r="F4370" i="1"/>
  <c r="G4370" i="1"/>
  <c r="G4392" i="1"/>
  <c r="F4392" i="1"/>
  <c r="F1420" i="1"/>
  <c r="G2982" i="1"/>
  <c r="F4002" i="1"/>
  <c r="G4002" i="1"/>
  <c r="F4024" i="1"/>
  <c r="G4024" i="1"/>
  <c r="F4046" i="1"/>
  <c r="G4046" i="1"/>
  <c r="F4068" i="1"/>
  <c r="G4068" i="1"/>
  <c r="G4090" i="1"/>
  <c r="F4090" i="1"/>
  <c r="G4112" i="1"/>
  <c r="F4112" i="1"/>
  <c r="F4134" i="1"/>
  <c r="G4134" i="1"/>
  <c r="F4156" i="1"/>
  <c r="G4156" i="1"/>
  <c r="G4178" i="1"/>
  <c r="F4178" i="1"/>
  <c r="G4200" i="1"/>
  <c r="F4200" i="1"/>
  <c r="G4274" i="1"/>
  <c r="F4274" i="1"/>
  <c r="F4296" i="1"/>
  <c r="G4296" i="1"/>
  <c r="G4318" i="1"/>
  <c r="F4318" i="1"/>
  <c r="G4371" i="1"/>
  <c r="F4371" i="1"/>
  <c r="G4393" i="1"/>
  <c r="F4393" i="1"/>
  <c r="F4415" i="1"/>
  <c r="G4415" i="1"/>
  <c r="G3981" i="1"/>
  <c r="F3981" i="1"/>
  <c r="G4003" i="1"/>
  <c r="F4003" i="1"/>
  <c r="G4025" i="1"/>
  <c r="F4025" i="1"/>
  <c r="G4047" i="1"/>
  <c r="F4047" i="1"/>
  <c r="G4069" i="1"/>
  <c r="F4069" i="1"/>
  <c r="G4091" i="1"/>
  <c r="F4091" i="1"/>
  <c r="F4113" i="1"/>
  <c r="G4113" i="1"/>
  <c r="G4135" i="1"/>
  <c r="F4135" i="1"/>
  <c r="G4157" i="1"/>
  <c r="F4157" i="1"/>
  <c r="G4179" i="1"/>
  <c r="F4179" i="1"/>
  <c r="F4201" i="1"/>
  <c r="G4201" i="1"/>
  <c r="G4275" i="1"/>
  <c r="F4275" i="1"/>
  <c r="G4297" i="1"/>
  <c r="F4297" i="1"/>
  <c r="G4319" i="1"/>
  <c r="F4319" i="1"/>
  <c r="F4372" i="1"/>
  <c r="G4372" i="1"/>
  <c r="G4394" i="1"/>
  <c r="F4394" i="1"/>
  <c r="G1729" i="1"/>
  <c r="F2231" i="1"/>
  <c r="G4004" i="1"/>
  <c r="F4004" i="1"/>
  <c r="G4026" i="1"/>
  <c r="F4026" i="1"/>
  <c r="G4048" i="1"/>
  <c r="F4048" i="1"/>
  <c r="G4070" i="1"/>
  <c r="F4070" i="1"/>
  <c r="F4092" i="1"/>
  <c r="G4092" i="1"/>
  <c r="G4114" i="1"/>
  <c r="F4114" i="1"/>
  <c r="G4136" i="1"/>
  <c r="F4136" i="1"/>
  <c r="G4158" i="1"/>
  <c r="F4158" i="1"/>
  <c r="G4180" i="1"/>
  <c r="F4180" i="1"/>
  <c r="G4202" i="1"/>
  <c r="F4202" i="1"/>
  <c r="F4276" i="1"/>
  <c r="G4276" i="1"/>
  <c r="F4298" i="1"/>
  <c r="G4298" i="1"/>
  <c r="G4320" i="1"/>
  <c r="F4320" i="1"/>
  <c r="G4373" i="1"/>
  <c r="F4373" i="1"/>
  <c r="G4395" i="1"/>
  <c r="F4395" i="1"/>
  <c r="F4417" i="1"/>
  <c r="G4417" i="1"/>
  <c r="F2233" i="1"/>
  <c r="F4005" i="1"/>
  <c r="G4005" i="1"/>
  <c r="G4027" i="1"/>
  <c r="F4027" i="1"/>
  <c r="G4049" i="1"/>
  <c r="F4049" i="1"/>
  <c r="G4071" i="1"/>
  <c r="F4071" i="1"/>
  <c r="G4093" i="1"/>
  <c r="F4093" i="1"/>
  <c r="G4115" i="1"/>
  <c r="F4115" i="1"/>
  <c r="G4137" i="1"/>
  <c r="F4137" i="1"/>
  <c r="G4159" i="1"/>
  <c r="F4159" i="1"/>
  <c r="F4181" i="1"/>
  <c r="G4181" i="1"/>
  <c r="F4203" i="1"/>
  <c r="G4203" i="1"/>
  <c r="G4277" i="1"/>
  <c r="F4277" i="1"/>
  <c r="G4299" i="1"/>
  <c r="F4299" i="1"/>
  <c r="G4321" i="1"/>
  <c r="F4321" i="1"/>
  <c r="F4374" i="1"/>
  <c r="G4374" i="1"/>
  <c r="F4396" i="1"/>
  <c r="G4396" i="1"/>
  <c r="F4418" i="1"/>
  <c r="G4418" i="1"/>
  <c r="G4006" i="1"/>
  <c r="F4006" i="1"/>
  <c r="G4028" i="1"/>
  <c r="F4028" i="1"/>
  <c r="G4050" i="1"/>
  <c r="F4050" i="1"/>
  <c r="G4072" i="1"/>
  <c r="F4072" i="1"/>
  <c r="F4094" i="1"/>
  <c r="G4094" i="1"/>
  <c r="G4116" i="1"/>
  <c r="F4116" i="1"/>
  <c r="F4138" i="1"/>
  <c r="G4138" i="1"/>
  <c r="G4160" i="1"/>
  <c r="F4160" i="1"/>
  <c r="F4182" i="1"/>
  <c r="G4182" i="1"/>
  <c r="G4204" i="1"/>
  <c r="F4204" i="1"/>
  <c r="G4278" i="1"/>
  <c r="F4278" i="1"/>
  <c r="G4300" i="1"/>
  <c r="F4300" i="1"/>
  <c r="F4322" i="1"/>
  <c r="G4322" i="1"/>
  <c r="G4375" i="1"/>
  <c r="F4375" i="1"/>
  <c r="G4397" i="1"/>
  <c r="F4397" i="1"/>
  <c r="G1989" i="1"/>
  <c r="F3775" i="1"/>
  <c r="G3775" i="1"/>
  <c r="F3797" i="1"/>
  <c r="G3797" i="1"/>
  <c r="G3819" i="1"/>
  <c r="F3819" i="1"/>
  <c r="G3841" i="1"/>
  <c r="F3841" i="1"/>
  <c r="G3863" i="1"/>
  <c r="F3863" i="1"/>
  <c r="G3985" i="1"/>
  <c r="F3985" i="1"/>
  <c r="G4007" i="1"/>
  <c r="F4007" i="1"/>
  <c r="F4029" i="1"/>
  <c r="G4029" i="1"/>
  <c r="G4051" i="1"/>
  <c r="F4051" i="1"/>
  <c r="G4073" i="1"/>
  <c r="F4073" i="1"/>
  <c r="G4095" i="1"/>
  <c r="F4095" i="1"/>
  <c r="G4117" i="1"/>
  <c r="F4117" i="1"/>
  <c r="G4139" i="1"/>
  <c r="F4139" i="1"/>
  <c r="G4161" i="1"/>
  <c r="F4161" i="1"/>
  <c r="G4183" i="1"/>
  <c r="F4183" i="1"/>
  <c r="G4205" i="1"/>
  <c r="F4205" i="1"/>
  <c r="G4279" i="1"/>
  <c r="F4279" i="1"/>
  <c r="G4301" i="1"/>
  <c r="F4301" i="1"/>
  <c r="G4323" i="1"/>
  <c r="F4323" i="1"/>
  <c r="F4376" i="1"/>
  <c r="G4376" i="1"/>
  <c r="F4398" i="1"/>
  <c r="G4398" i="1"/>
  <c r="G1996" i="1"/>
  <c r="G3776" i="1"/>
  <c r="F3776" i="1"/>
  <c r="G3798" i="1"/>
  <c r="F3798" i="1"/>
  <c r="F3820" i="1"/>
  <c r="G3820" i="1"/>
  <c r="G3842" i="1"/>
  <c r="F3842" i="1"/>
  <c r="G3864" i="1"/>
  <c r="F3864" i="1"/>
  <c r="F3986" i="1"/>
  <c r="G3986" i="1"/>
  <c r="G4008" i="1"/>
  <c r="F4008" i="1"/>
  <c r="G4030" i="1"/>
  <c r="F4030" i="1"/>
  <c r="G4052" i="1"/>
  <c r="F4052" i="1"/>
  <c r="G4074" i="1"/>
  <c r="F4074" i="1"/>
  <c r="G4096" i="1"/>
  <c r="F4096" i="1"/>
  <c r="G4118" i="1"/>
  <c r="F4118" i="1"/>
  <c r="G4140" i="1"/>
  <c r="F4140" i="1"/>
  <c r="G4162" i="1"/>
  <c r="F4162" i="1"/>
  <c r="F4184" i="1"/>
  <c r="G4184" i="1"/>
  <c r="F4206" i="1"/>
  <c r="G4206" i="1"/>
  <c r="F4280" i="1"/>
  <c r="G4280" i="1"/>
  <c r="G4302" i="1"/>
  <c r="F4302" i="1"/>
  <c r="G4324" i="1"/>
  <c r="F4324" i="1"/>
  <c r="G4377" i="1"/>
  <c r="F4377" i="1"/>
  <c r="G4399" i="1"/>
  <c r="F4399" i="1"/>
  <c r="F23" i="1"/>
  <c r="G3987" i="1"/>
  <c r="F3987" i="1"/>
  <c r="F4009" i="1"/>
  <c r="G4009" i="1"/>
  <c r="G4031" i="1"/>
  <c r="F4031" i="1"/>
  <c r="G4053" i="1"/>
  <c r="F4053" i="1"/>
  <c r="G4075" i="1"/>
  <c r="F4075" i="1"/>
  <c r="F4097" i="1"/>
  <c r="G4097" i="1"/>
  <c r="G4119" i="1"/>
  <c r="F4119" i="1"/>
  <c r="G4141" i="1"/>
  <c r="F4141" i="1"/>
  <c r="F4163" i="1"/>
  <c r="G4163" i="1"/>
  <c r="F4185" i="1"/>
  <c r="G4185" i="1"/>
  <c r="G4207" i="1"/>
  <c r="F4207" i="1"/>
  <c r="F4281" i="1"/>
  <c r="G4281" i="1"/>
  <c r="G4303" i="1"/>
  <c r="F4303" i="1"/>
  <c r="F4325" i="1"/>
  <c r="G4325" i="1"/>
  <c r="G4378" i="1"/>
  <c r="F4378" i="1"/>
  <c r="G4400" i="1"/>
  <c r="F4400" i="1"/>
  <c r="G1471" i="1"/>
  <c r="G1801" i="1"/>
  <c r="G2020" i="1"/>
  <c r="F4010" i="1"/>
  <c r="G4010" i="1"/>
  <c r="F4032" i="1"/>
  <c r="G4032" i="1"/>
  <c r="G4054" i="1"/>
  <c r="F4054" i="1"/>
  <c r="F4076" i="1"/>
  <c r="G4076" i="1"/>
  <c r="G4098" i="1"/>
  <c r="F4098" i="1"/>
  <c r="F4120" i="1"/>
  <c r="G4120" i="1"/>
  <c r="G4142" i="1"/>
  <c r="F4142" i="1"/>
  <c r="G4164" i="1"/>
  <c r="F4164" i="1"/>
  <c r="G4186" i="1"/>
  <c r="F4186" i="1"/>
  <c r="G4208" i="1"/>
  <c r="F4208" i="1"/>
  <c r="G4282" i="1"/>
  <c r="F4282" i="1"/>
  <c r="G4304" i="1"/>
  <c r="F4304" i="1"/>
  <c r="G4357" i="1"/>
  <c r="F4357" i="1"/>
  <c r="F4379" i="1"/>
  <c r="G4379" i="1"/>
  <c r="F4401" i="1"/>
  <c r="G4401" i="1"/>
  <c r="G1344" i="1"/>
  <c r="F1802" i="1"/>
  <c r="G2259" i="1"/>
  <c r="F2259" i="1"/>
  <c r="G3549" i="1"/>
  <c r="F3549" i="1"/>
  <c r="G4865" i="1"/>
  <c r="F4865" i="1"/>
  <c r="G1362" i="1"/>
  <c r="F1362" i="1"/>
  <c r="G1384" i="1"/>
  <c r="F1384" i="1"/>
  <c r="G1437" i="1"/>
  <c r="F1437" i="1"/>
  <c r="F1462" i="1"/>
  <c r="G1462" i="1"/>
  <c r="F1512" i="1"/>
  <c r="G1512" i="1"/>
  <c r="F1537" i="1"/>
  <c r="G1537" i="1"/>
  <c r="F1562" i="1"/>
  <c r="G1562" i="1"/>
  <c r="F1682" i="1"/>
  <c r="G1682" i="1"/>
  <c r="G1707" i="1"/>
  <c r="F1707" i="1"/>
  <c r="G1754" i="1"/>
  <c r="F1754" i="1"/>
  <c r="F1776" i="1"/>
  <c r="G1776" i="1"/>
  <c r="G1823" i="1"/>
  <c r="F1823" i="1"/>
  <c r="F1848" i="1"/>
  <c r="G1848" i="1"/>
  <c r="G1870" i="1"/>
  <c r="F1870" i="1"/>
  <c r="G1895" i="1"/>
  <c r="F1895" i="1"/>
  <c r="G1917" i="1"/>
  <c r="F1917" i="1"/>
  <c r="G1942" i="1"/>
  <c r="F1942" i="1"/>
  <c r="G1964" i="1"/>
  <c r="F1964" i="1"/>
  <c r="G2011" i="1"/>
  <c r="F2011" i="1"/>
  <c r="G2035" i="1"/>
  <c r="F2035" i="1"/>
  <c r="F2058" i="1"/>
  <c r="G2058" i="1"/>
  <c r="G2083" i="1"/>
  <c r="F2083" i="1"/>
  <c r="G2105" i="1"/>
  <c r="F2105" i="1"/>
  <c r="F2129" i="1"/>
  <c r="G2129" i="1"/>
  <c r="G2152" i="1"/>
  <c r="F2152" i="1"/>
  <c r="F2425" i="1"/>
  <c r="G2425" i="1"/>
  <c r="G2447" i="1"/>
  <c r="F2447" i="1"/>
  <c r="F2469" i="1"/>
  <c r="G2469" i="1"/>
  <c r="F2491" i="1"/>
  <c r="G2491" i="1"/>
  <c r="F2515" i="1"/>
  <c r="G2515" i="1"/>
  <c r="G2537" i="1"/>
  <c r="F2537" i="1"/>
  <c r="G2562" i="1"/>
  <c r="F2562" i="1"/>
  <c r="F2584" i="1"/>
  <c r="G2584" i="1"/>
  <c r="F2606" i="1"/>
  <c r="G2606" i="1"/>
  <c r="G2628" i="1"/>
  <c r="F2628" i="1"/>
  <c r="F2653" i="1"/>
  <c r="G2653" i="1"/>
  <c r="F2675" i="1"/>
  <c r="G2675" i="1"/>
  <c r="G2700" i="1"/>
  <c r="F2700" i="1"/>
  <c r="F2722" i="1"/>
  <c r="G2722" i="1"/>
  <c r="G2744" i="1"/>
  <c r="F2744" i="1"/>
  <c r="G2766" i="1"/>
  <c r="F2766" i="1"/>
  <c r="G2791" i="1"/>
  <c r="F2791" i="1"/>
  <c r="G2813" i="1"/>
  <c r="F2813" i="1"/>
  <c r="F2838" i="1"/>
  <c r="G2838" i="1"/>
  <c r="F2860" i="1"/>
  <c r="G2860" i="1"/>
  <c r="F2882" i="1"/>
  <c r="G2882" i="1"/>
  <c r="F2904" i="1"/>
  <c r="G2904" i="1"/>
  <c r="F2928" i="1"/>
  <c r="G2928" i="1"/>
  <c r="G2975" i="1"/>
  <c r="F2975" i="1"/>
  <c r="G2997" i="1"/>
  <c r="F2997" i="1"/>
  <c r="F3019" i="1"/>
  <c r="G3019" i="1"/>
  <c r="F3041" i="1"/>
  <c r="G3041" i="1"/>
  <c r="G3066" i="1"/>
  <c r="F3066" i="1"/>
  <c r="G3667" i="1"/>
  <c r="F3667" i="1"/>
  <c r="G3689" i="1"/>
  <c r="F3689" i="1"/>
  <c r="F3711" i="1"/>
  <c r="G3711" i="1"/>
  <c r="G3733" i="1"/>
  <c r="F3733" i="1"/>
  <c r="G3755" i="1"/>
  <c r="F3755" i="1"/>
  <c r="F3777" i="1"/>
  <c r="G3777" i="1"/>
  <c r="G3799" i="1"/>
  <c r="F3799" i="1"/>
  <c r="G3821" i="1"/>
  <c r="F3821" i="1"/>
  <c r="F3843" i="1"/>
  <c r="G3843" i="1"/>
  <c r="G3965" i="1"/>
  <c r="F3965" i="1"/>
  <c r="G19" i="1"/>
  <c r="F19" i="1"/>
  <c r="G2232" i="1"/>
  <c r="F2232" i="1"/>
  <c r="G2260" i="1"/>
  <c r="F2260" i="1"/>
  <c r="G3550" i="1"/>
  <c r="F3550" i="1"/>
  <c r="G4866" i="1"/>
  <c r="F4866" i="1"/>
  <c r="F1363" i="1"/>
  <c r="G1363" i="1"/>
  <c r="G1388" i="1"/>
  <c r="F1388" i="1"/>
  <c r="G1413" i="1"/>
  <c r="F1413" i="1"/>
  <c r="G1438" i="1"/>
  <c r="F1438" i="1"/>
  <c r="F1463" i="1"/>
  <c r="G1463" i="1"/>
  <c r="G1488" i="1"/>
  <c r="F1488" i="1"/>
  <c r="G1513" i="1"/>
  <c r="F1513" i="1"/>
  <c r="G1538" i="1"/>
  <c r="F1538" i="1"/>
  <c r="G1563" i="1"/>
  <c r="F1563" i="1"/>
  <c r="F1683" i="1"/>
  <c r="G1683" i="1"/>
  <c r="G1708" i="1"/>
  <c r="F1708" i="1"/>
  <c r="F1730" i="1"/>
  <c r="G1730" i="1"/>
  <c r="F1755" i="1"/>
  <c r="G1755" i="1"/>
  <c r="G1777" i="1"/>
  <c r="F1777" i="1"/>
  <c r="G1824" i="1"/>
  <c r="F1824" i="1"/>
  <c r="G1849" i="1"/>
  <c r="F1849" i="1"/>
  <c r="G1871" i="1"/>
  <c r="F1871" i="1"/>
  <c r="G1918" i="1"/>
  <c r="F1918" i="1"/>
  <c r="G1943" i="1"/>
  <c r="F1943" i="1"/>
  <c r="G1965" i="1"/>
  <c r="F1965" i="1"/>
  <c r="G1990" i="1"/>
  <c r="F1990" i="1"/>
  <c r="G2012" i="1"/>
  <c r="F2012" i="1"/>
  <c r="G2037" i="1"/>
  <c r="F2037" i="1"/>
  <c r="G2059" i="1"/>
  <c r="F2059" i="1"/>
  <c r="G2084" i="1"/>
  <c r="F2084" i="1"/>
  <c r="G2106" i="1"/>
  <c r="F2106" i="1"/>
  <c r="G2153" i="1"/>
  <c r="F2153" i="1"/>
  <c r="G2426" i="1"/>
  <c r="F2426" i="1"/>
  <c r="G2448" i="1"/>
  <c r="F2448" i="1"/>
  <c r="F2470" i="1"/>
  <c r="G2470" i="1"/>
  <c r="G2538" i="1"/>
  <c r="F2538" i="1"/>
  <c r="G2563" i="1"/>
  <c r="F2563" i="1"/>
  <c r="G2585" i="1"/>
  <c r="F2585" i="1"/>
  <c r="F2607" i="1"/>
  <c r="G2607" i="1"/>
  <c r="G2629" i="1"/>
  <c r="F2629" i="1"/>
  <c r="G2654" i="1"/>
  <c r="F2654" i="1"/>
  <c r="G2676" i="1"/>
  <c r="F2676" i="1"/>
  <c r="G2701" i="1"/>
  <c r="F2701" i="1"/>
  <c r="G2723" i="1"/>
  <c r="F2723" i="1"/>
  <c r="G2745" i="1"/>
  <c r="F2745" i="1"/>
  <c r="G2767" i="1"/>
  <c r="F2767" i="1"/>
  <c r="G2792" i="1"/>
  <c r="F2792" i="1"/>
  <c r="G2814" i="1"/>
  <c r="F2814" i="1"/>
  <c r="F2839" i="1"/>
  <c r="G2839" i="1"/>
  <c r="F2861" i="1"/>
  <c r="G2861" i="1"/>
  <c r="F2883" i="1"/>
  <c r="G2883" i="1"/>
  <c r="F2905" i="1"/>
  <c r="G2905" i="1"/>
  <c r="G2929" i="1"/>
  <c r="F2929" i="1"/>
  <c r="G2951" i="1"/>
  <c r="F2951" i="1"/>
  <c r="G2976" i="1"/>
  <c r="F2976" i="1"/>
  <c r="F2998" i="1"/>
  <c r="G2998" i="1"/>
  <c r="G3020" i="1"/>
  <c r="F3020" i="1"/>
  <c r="G3042" i="1"/>
  <c r="F3042" i="1"/>
  <c r="G3067" i="1"/>
  <c r="F3067" i="1"/>
  <c r="G3668" i="1"/>
  <c r="F3668" i="1"/>
  <c r="F3690" i="1"/>
  <c r="G3690" i="1"/>
  <c r="G3712" i="1"/>
  <c r="F3712" i="1"/>
  <c r="G3734" i="1"/>
  <c r="F3734" i="1"/>
  <c r="F3756" i="1"/>
  <c r="G3756" i="1"/>
  <c r="F3778" i="1"/>
  <c r="G3778" i="1"/>
  <c r="G3800" i="1"/>
  <c r="F3800" i="1"/>
  <c r="F3822" i="1"/>
  <c r="G3822" i="1"/>
  <c r="F3844" i="1"/>
  <c r="G3844" i="1"/>
  <c r="G3966" i="1"/>
  <c r="F3966" i="1"/>
  <c r="G3988" i="1"/>
  <c r="F3988" i="1"/>
  <c r="G2264" i="1"/>
  <c r="F2264" i="1"/>
  <c r="G3551" i="1"/>
  <c r="F3551" i="1"/>
  <c r="G4867" i="1"/>
  <c r="F4867" i="1"/>
  <c r="F1364" i="1"/>
  <c r="G1364" i="1"/>
  <c r="G1389" i="1"/>
  <c r="F1389" i="1"/>
  <c r="G1414" i="1"/>
  <c r="F1414" i="1"/>
  <c r="G1439" i="1"/>
  <c r="F1439" i="1"/>
  <c r="F1464" i="1"/>
  <c r="G1464" i="1"/>
  <c r="G1489" i="1"/>
  <c r="F1489" i="1"/>
  <c r="G1514" i="1"/>
  <c r="F1514" i="1"/>
  <c r="F1539" i="1"/>
  <c r="G1539" i="1"/>
  <c r="G1564" i="1"/>
  <c r="F1564" i="1"/>
  <c r="G1684" i="1"/>
  <c r="F1684" i="1"/>
  <c r="G1709" i="1"/>
  <c r="F1709" i="1"/>
  <c r="G1731" i="1"/>
  <c r="F1731" i="1"/>
  <c r="F1756" i="1"/>
  <c r="G1756" i="1"/>
  <c r="G1778" i="1"/>
  <c r="F1778" i="1"/>
  <c r="F1825" i="1"/>
  <c r="G1825" i="1"/>
  <c r="F1850" i="1"/>
  <c r="G1850" i="1"/>
  <c r="F1872" i="1"/>
  <c r="G1872" i="1"/>
  <c r="F1897" i="1"/>
  <c r="G1897" i="1"/>
  <c r="G1919" i="1"/>
  <c r="F1919" i="1"/>
  <c r="G1944" i="1"/>
  <c r="F1944" i="1"/>
  <c r="G1966" i="1"/>
  <c r="F1966" i="1"/>
  <c r="G1991" i="1"/>
  <c r="F1991" i="1"/>
  <c r="G2013" i="1"/>
  <c r="F2013" i="1"/>
  <c r="G2038" i="1"/>
  <c r="F2038" i="1"/>
  <c r="G2060" i="1"/>
  <c r="F2060" i="1"/>
  <c r="G2085" i="1"/>
  <c r="F2085" i="1"/>
  <c r="G2107" i="1"/>
  <c r="F2107" i="1"/>
  <c r="G2154" i="1"/>
  <c r="F2154" i="1"/>
  <c r="G2427" i="1"/>
  <c r="F2427" i="1"/>
  <c r="F2449" i="1"/>
  <c r="G2449" i="1"/>
  <c r="G2471" i="1"/>
  <c r="F2471" i="1"/>
  <c r="G2493" i="1"/>
  <c r="F2493" i="1"/>
  <c r="G2517" i="1"/>
  <c r="F2517" i="1"/>
  <c r="F2539" i="1"/>
  <c r="G2539" i="1"/>
  <c r="F2564" i="1"/>
  <c r="G2564" i="1"/>
  <c r="F2586" i="1"/>
  <c r="G2586" i="1"/>
  <c r="F2608" i="1"/>
  <c r="G2608" i="1"/>
  <c r="F2630" i="1"/>
  <c r="G2630" i="1"/>
  <c r="G2655" i="1"/>
  <c r="F2655" i="1"/>
  <c r="G2677" i="1"/>
  <c r="F2677" i="1"/>
  <c r="G2702" i="1"/>
  <c r="F2702" i="1"/>
  <c r="G2724" i="1"/>
  <c r="F2724" i="1"/>
  <c r="G2746" i="1"/>
  <c r="F2746" i="1"/>
  <c r="F2768" i="1"/>
  <c r="G2768" i="1"/>
  <c r="G2793" i="1"/>
  <c r="F2793" i="1"/>
  <c r="G2815" i="1"/>
  <c r="F2815" i="1"/>
  <c r="F2840" i="1"/>
  <c r="G2840" i="1"/>
  <c r="F2862" i="1"/>
  <c r="G2862" i="1"/>
  <c r="F2884" i="1"/>
  <c r="G2884" i="1"/>
  <c r="F2906" i="1"/>
  <c r="G2906" i="1"/>
  <c r="G2930" i="1"/>
  <c r="F2930" i="1"/>
  <c r="G2952" i="1"/>
  <c r="F2952" i="1"/>
  <c r="G2977" i="1"/>
  <c r="F2977" i="1"/>
  <c r="F2999" i="1"/>
  <c r="G2999" i="1"/>
  <c r="F3021" i="1"/>
  <c r="G3021" i="1"/>
  <c r="G3043" i="1"/>
  <c r="F3043" i="1"/>
  <c r="G3068" i="1"/>
  <c r="F3068" i="1"/>
  <c r="G3669" i="1"/>
  <c r="F3669" i="1"/>
  <c r="F3691" i="1"/>
  <c r="G3691" i="1"/>
  <c r="G3713" i="1"/>
  <c r="F3713" i="1"/>
  <c r="F3735" i="1"/>
  <c r="G3735" i="1"/>
  <c r="G3757" i="1"/>
  <c r="F3757" i="1"/>
  <c r="G3779" i="1"/>
  <c r="F3779" i="1"/>
  <c r="F3801" i="1"/>
  <c r="G3801" i="1"/>
  <c r="G3823" i="1"/>
  <c r="F3823" i="1"/>
  <c r="G3845" i="1"/>
  <c r="F3845" i="1"/>
  <c r="G3967" i="1"/>
  <c r="F3967" i="1"/>
  <c r="G3989" i="1"/>
  <c r="F3989" i="1"/>
  <c r="G4011" i="1"/>
  <c r="F4011" i="1"/>
  <c r="G4033" i="1"/>
  <c r="F4033" i="1"/>
  <c r="F4055" i="1"/>
  <c r="G4055" i="1"/>
  <c r="G4077" i="1"/>
  <c r="F4077" i="1"/>
  <c r="F4099" i="1"/>
  <c r="G4099" i="1"/>
  <c r="G4121" i="1"/>
  <c r="F4121" i="1"/>
  <c r="F4143" i="1"/>
  <c r="G4143" i="1"/>
  <c r="F4165" i="1"/>
  <c r="G4165" i="1"/>
  <c r="G4187" i="1"/>
  <c r="F4187" i="1"/>
  <c r="F4209" i="1"/>
  <c r="G4209" i="1"/>
  <c r="G4283" i="1"/>
  <c r="F4283" i="1"/>
  <c r="G4305" i="1"/>
  <c r="F4305" i="1"/>
  <c r="G4358" i="1"/>
  <c r="F4358" i="1"/>
  <c r="G4380" i="1"/>
  <c r="F4380" i="1"/>
  <c r="G4402" i="1"/>
  <c r="F4402" i="1"/>
  <c r="F1487" i="1"/>
  <c r="G1803" i="1"/>
  <c r="G4012" i="1"/>
  <c r="F4012" i="1"/>
  <c r="G4034" i="1"/>
  <c r="F4034" i="1"/>
  <c r="G4056" i="1"/>
  <c r="F4056" i="1"/>
  <c r="F4078" i="1"/>
  <c r="G4078" i="1"/>
  <c r="G4100" i="1"/>
  <c r="F4100" i="1"/>
  <c r="G4122" i="1"/>
  <c r="F4122" i="1"/>
  <c r="G4144" i="1"/>
  <c r="F4144" i="1"/>
  <c r="F4166" i="1"/>
  <c r="G4166" i="1"/>
  <c r="F4188" i="1"/>
  <c r="G4188" i="1"/>
  <c r="G4210" i="1"/>
  <c r="F4210" i="1"/>
  <c r="G4284" i="1"/>
  <c r="F4284" i="1"/>
  <c r="G4306" i="1"/>
  <c r="F4306" i="1"/>
  <c r="F4359" i="1"/>
  <c r="G4359" i="1"/>
  <c r="G4381" i="1"/>
  <c r="F4381" i="1"/>
  <c r="G4403" i="1"/>
  <c r="F4403" i="1"/>
  <c r="G1497" i="1"/>
  <c r="G4013" i="1"/>
  <c r="F4013" i="1"/>
  <c r="G4035" i="1"/>
  <c r="F4035" i="1"/>
  <c r="G4057" i="1"/>
  <c r="F4057" i="1"/>
  <c r="G4079" i="1"/>
  <c r="F4079" i="1"/>
  <c r="F4101" i="1"/>
  <c r="G4101" i="1"/>
  <c r="G4123" i="1"/>
  <c r="F4123" i="1"/>
  <c r="G4145" i="1"/>
  <c r="F4145" i="1"/>
  <c r="G4167" i="1"/>
  <c r="F4167" i="1"/>
  <c r="G4189" i="1"/>
  <c r="F4189" i="1"/>
  <c r="G4211" i="1"/>
  <c r="F4211" i="1"/>
  <c r="G4285" i="1"/>
  <c r="F4285" i="1"/>
  <c r="G4307" i="1"/>
  <c r="F4307" i="1"/>
  <c r="G4360" i="1"/>
  <c r="F4360" i="1"/>
  <c r="F4382" i="1"/>
  <c r="G4382" i="1"/>
  <c r="G4404" i="1"/>
  <c r="F4404" i="1"/>
  <c r="G1369" i="1"/>
  <c r="F3970" i="1"/>
  <c r="G3970" i="1"/>
  <c r="F3992" i="1"/>
  <c r="G3992" i="1"/>
  <c r="F4014" i="1"/>
  <c r="G4014" i="1"/>
  <c r="G4036" i="1"/>
  <c r="F4036" i="1"/>
  <c r="G4058" i="1"/>
  <c r="F4058" i="1"/>
  <c r="F4080" i="1"/>
  <c r="G4080" i="1"/>
  <c r="G4102" i="1"/>
  <c r="F4102" i="1"/>
  <c r="F4124" i="1"/>
  <c r="G4124" i="1"/>
  <c r="G4146" i="1"/>
  <c r="F4146" i="1"/>
  <c r="F4168" i="1"/>
  <c r="G4168" i="1"/>
  <c r="F4190" i="1"/>
  <c r="G4190" i="1"/>
  <c r="G4212" i="1"/>
  <c r="F4212" i="1"/>
  <c r="G4286" i="1"/>
  <c r="F4286" i="1"/>
  <c r="F4308" i="1"/>
  <c r="G4308" i="1"/>
  <c r="G4361" i="1"/>
  <c r="F4361" i="1"/>
  <c r="G4383" i="1"/>
  <c r="F4383" i="1"/>
  <c r="G2750" i="1"/>
  <c r="F3993" i="1"/>
  <c r="G3993" i="1"/>
  <c r="G4015" i="1"/>
  <c r="F4015" i="1"/>
  <c r="G4037" i="1"/>
  <c r="F4037" i="1"/>
  <c r="F4059" i="1"/>
  <c r="G4059" i="1"/>
  <c r="G4081" i="1"/>
  <c r="F4081" i="1"/>
  <c r="G4103" i="1"/>
  <c r="F4103" i="1"/>
  <c r="F4125" i="1"/>
  <c r="G4125" i="1"/>
  <c r="F4147" i="1"/>
  <c r="G4147" i="1"/>
  <c r="G4169" i="1"/>
  <c r="F4169" i="1"/>
  <c r="G4191" i="1"/>
  <c r="F4191" i="1"/>
  <c r="G4213" i="1"/>
  <c r="F4213" i="1"/>
  <c r="G4287" i="1"/>
  <c r="F4287" i="1"/>
  <c r="F4309" i="1"/>
  <c r="G4309" i="1"/>
  <c r="F4362" i="1"/>
  <c r="G4362" i="1"/>
  <c r="G4384" i="1"/>
  <c r="F4384" i="1"/>
  <c r="G1856" i="1"/>
  <c r="G3972" i="1"/>
  <c r="F3972" i="1"/>
  <c r="F3994" i="1"/>
  <c r="G3994" i="1"/>
  <c r="F4016" i="1"/>
  <c r="G4016" i="1"/>
  <c r="G4038" i="1"/>
  <c r="F4038" i="1"/>
  <c r="F4060" i="1"/>
  <c r="G4060" i="1"/>
  <c r="F4082" i="1"/>
  <c r="G4082" i="1"/>
  <c r="G4104" i="1"/>
  <c r="F4104" i="1"/>
  <c r="G4126" i="1"/>
  <c r="F4126" i="1"/>
  <c r="G4148" i="1"/>
  <c r="F4148" i="1"/>
  <c r="G4170" i="1"/>
  <c r="F4170" i="1"/>
  <c r="F4192" i="1"/>
  <c r="G4192" i="1"/>
  <c r="F4214" i="1"/>
  <c r="G4214" i="1"/>
  <c r="G4288" i="1"/>
  <c r="F4288" i="1"/>
  <c r="G4310" i="1"/>
  <c r="F4310" i="1"/>
  <c r="G4363" i="1"/>
  <c r="F4363" i="1"/>
  <c r="G4385" i="1"/>
  <c r="F4385" i="1"/>
  <c r="G1878" i="1"/>
  <c r="F2824" i="1"/>
  <c r="G2797" i="1"/>
  <c r="F2797" i="1"/>
  <c r="F2844" i="1"/>
  <c r="G2844" i="1"/>
  <c r="F2910" i="1"/>
  <c r="G2910" i="1"/>
  <c r="F2959" i="1"/>
  <c r="G2959" i="1"/>
  <c r="F3003" i="1"/>
  <c r="G3003" i="1"/>
  <c r="F3047" i="1"/>
  <c r="G3047" i="1"/>
  <c r="G3072" i="1"/>
  <c r="F3072" i="1"/>
  <c r="G3695" i="1"/>
  <c r="F3695" i="1"/>
  <c r="G3717" i="1"/>
  <c r="F3717" i="1"/>
  <c r="G3761" i="1"/>
  <c r="F3761" i="1"/>
  <c r="G3783" i="1"/>
  <c r="F3783" i="1"/>
  <c r="F3805" i="1"/>
  <c r="G3805" i="1"/>
  <c r="F3827" i="1"/>
  <c r="G3827" i="1"/>
  <c r="F3971" i="1"/>
  <c r="G3971" i="1"/>
  <c r="G2213" i="1"/>
  <c r="F2213" i="1"/>
  <c r="G2238" i="1"/>
  <c r="F2238" i="1"/>
  <c r="G3529" i="1"/>
  <c r="F3529" i="1"/>
  <c r="F4848" i="1"/>
  <c r="G4848" i="1"/>
  <c r="G1394" i="1"/>
  <c r="F1394" i="1"/>
  <c r="F1419" i="1"/>
  <c r="G1419" i="1"/>
  <c r="F1444" i="1"/>
  <c r="G1444" i="1"/>
  <c r="F1469" i="1"/>
  <c r="G1469" i="1"/>
  <c r="F1569" i="1"/>
  <c r="G1569" i="1"/>
  <c r="G1714" i="1"/>
  <c r="F1714" i="1"/>
  <c r="G1736" i="1"/>
  <c r="F1736" i="1"/>
  <c r="F1761" i="1"/>
  <c r="G1761" i="1"/>
  <c r="G1783" i="1"/>
  <c r="F1783" i="1"/>
  <c r="G1808" i="1"/>
  <c r="F1808" i="1"/>
  <c r="G1830" i="1"/>
  <c r="F1830" i="1"/>
  <c r="G1855" i="1"/>
  <c r="F1855" i="1"/>
  <c r="F1877" i="1"/>
  <c r="G1877" i="1"/>
  <c r="G1902" i="1"/>
  <c r="F1902" i="1"/>
  <c r="G1924" i="1"/>
  <c r="F1924" i="1"/>
  <c r="G1949" i="1"/>
  <c r="F1949" i="1"/>
  <c r="G1971" i="1"/>
  <c r="F1971" i="1"/>
  <c r="G2018" i="1"/>
  <c r="F2018" i="1"/>
  <c r="G2043" i="1"/>
  <c r="F2043" i="1"/>
  <c r="G2065" i="1"/>
  <c r="F2065" i="1"/>
  <c r="G2090" i="1"/>
  <c r="F2090" i="1"/>
  <c r="G2112" i="1"/>
  <c r="F2112" i="1"/>
  <c r="G2137" i="1"/>
  <c r="F2137" i="1"/>
  <c r="G2407" i="1"/>
  <c r="F2407" i="1"/>
  <c r="F2432" i="1"/>
  <c r="G2432" i="1"/>
  <c r="F2454" i="1"/>
  <c r="G2454" i="1"/>
  <c r="F2476" i="1"/>
  <c r="G2476" i="1"/>
  <c r="F2498" i="1"/>
  <c r="G2498" i="1"/>
  <c r="G2522" i="1"/>
  <c r="F2522" i="1"/>
  <c r="G2544" i="1"/>
  <c r="F2544" i="1"/>
  <c r="G2569" i="1"/>
  <c r="F2569" i="1"/>
  <c r="G2591" i="1"/>
  <c r="F2591" i="1"/>
  <c r="G2613" i="1"/>
  <c r="F2613" i="1"/>
  <c r="F2635" i="1"/>
  <c r="G2635" i="1"/>
  <c r="G2660" i="1"/>
  <c r="F2660" i="1"/>
  <c r="G2682" i="1"/>
  <c r="F2682" i="1"/>
  <c r="F2707" i="1"/>
  <c r="G2707" i="1"/>
  <c r="F2729" i="1"/>
  <c r="G2729" i="1"/>
  <c r="F2751" i="1"/>
  <c r="G2751" i="1"/>
  <c r="F2773" i="1"/>
  <c r="G2773" i="1"/>
  <c r="G2798" i="1"/>
  <c r="F2798" i="1"/>
  <c r="F2823" i="1"/>
  <c r="G2823" i="1"/>
  <c r="G2845" i="1"/>
  <c r="F2845" i="1"/>
  <c r="G2867" i="1"/>
  <c r="F2867" i="1"/>
  <c r="G2889" i="1"/>
  <c r="F2889" i="1"/>
  <c r="G2911" i="1"/>
  <c r="F2911" i="1"/>
  <c r="G2935" i="1"/>
  <c r="F2935" i="1"/>
  <c r="F2960" i="1"/>
  <c r="G2960" i="1"/>
  <c r="F3004" i="1"/>
  <c r="G3004" i="1"/>
  <c r="F3026" i="1"/>
  <c r="G3026" i="1"/>
  <c r="G3050" i="1"/>
  <c r="F3050" i="1"/>
  <c r="G3073" i="1"/>
  <c r="F3073" i="1"/>
  <c r="F3674" i="1"/>
  <c r="G3674" i="1"/>
  <c r="F3696" i="1"/>
  <c r="G3696" i="1"/>
  <c r="F3718" i="1"/>
  <c r="G3718" i="1"/>
  <c r="F3740" i="1"/>
  <c r="G3740" i="1"/>
  <c r="F3762" i="1"/>
  <c r="G3762" i="1"/>
  <c r="F3784" i="1"/>
  <c r="G3784" i="1"/>
  <c r="F3806" i="1"/>
  <c r="G3806" i="1"/>
  <c r="F3828" i="1"/>
  <c r="G3828" i="1"/>
  <c r="F3850" i="1"/>
  <c r="G3850" i="1"/>
  <c r="G1203" i="1"/>
  <c r="F1203" i="1"/>
  <c r="G458" i="1"/>
  <c r="F458" i="1"/>
  <c r="G2214" i="1"/>
  <c r="F2214" i="1"/>
  <c r="G2239" i="1"/>
  <c r="F2239" i="1"/>
  <c r="G3530" i="1"/>
  <c r="F3530" i="1"/>
  <c r="G4849" i="1"/>
  <c r="F4849" i="1"/>
  <c r="G1345" i="1"/>
  <c r="F1345" i="1"/>
  <c r="G1370" i="1"/>
  <c r="F1370" i="1"/>
  <c r="G1395" i="1"/>
  <c r="F1395" i="1"/>
  <c r="G1445" i="1"/>
  <c r="F1445" i="1"/>
  <c r="G1470" i="1"/>
  <c r="F1470" i="1"/>
  <c r="G1498" i="1"/>
  <c r="F1498" i="1"/>
  <c r="G1520" i="1"/>
  <c r="F1520" i="1"/>
  <c r="G1548" i="1"/>
  <c r="F1548" i="1"/>
  <c r="G1570" i="1"/>
  <c r="F1570" i="1"/>
  <c r="G1690" i="1"/>
  <c r="F1690" i="1"/>
  <c r="F1737" i="1"/>
  <c r="G1737" i="1"/>
  <c r="G1762" i="1"/>
  <c r="F1762" i="1"/>
  <c r="G1784" i="1"/>
  <c r="F1784" i="1"/>
  <c r="G1809" i="1"/>
  <c r="F1809" i="1"/>
  <c r="G1831" i="1"/>
  <c r="F1831" i="1"/>
  <c r="G1903" i="1"/>
  <c r="F1903" i="1"/>
  <c r="G1925" i="1"/>
  <c r="F1925" i="1"/>
  <c r="G1950" i="1"/>
  <c r="F1950" i="1"/>
  <c r="G1972" i="1"/>
  <c r="F1972" i="1"/>
  <c r="G1997" i="1"/>
  <c r="F1997" i="1"/>
  <c r="F2019" i="1"/>
  <c r="G2019" i="1"/>
  <c r="G2044" i="1"/>
  <c r="F2044" i="1"/>
  <c r="G2066" i="1"/>
  <c r="F2066" i="1"/>
  <c r="F2091" i="1"/>
  <c r="G2091" i="1"/>
  <c r="G2113" i="1"/>
  <c r="F2113" i="1"/>
  <c r="G2138" i="1"/>
  <c r="F2138" i="1"/>
  <c r="G2408" i="1"/>
  <c r="F2408" i="1"/>
  <c r="G2433" i="1"/>
  <c r="F2433" i="1"/>
  <c r="F2455" i="1"/>
  <c r="G2455" i="1"/>
  <c r="F2477" i="1"/>
  <c r="G2477" i="1"/>
  <c r="G2499" i="1"/>
  <c r="F2499" i="1"/>
  <c r="G2523" i="1"/>
  <c r="F2523" i="1"/>
  <c r="G2545" i="1"/>
  <c r="F2545" i="1"/>
  <c r="G2570" i="1"/>
  <c r="F2570" i="1"/>
  <c r="G2592" i="1"/>
  <c r="F2592" i="1"/>
  <c r="G2614" i="1"/>
  <c r="F2614" i="1"/>
  <c r="G2636" i="1"/>
  <c r="F2636" i="1"/>
  <c r="G2661" i="1"/>
  <c r="F2661" i="1"/>
  <c r="F2683" i="1"/>
  <c r="G2683" i="1"/>
  <c r="F2708" i="1"/>
  <c r="G2708" i="1"/>
  <c r="F2730" i="1"/>
  <c r="G2730" i="1"/>
  <c r="F2752" i="1"/>
  <c r="G2752" i="1"/>
  <c r="F2774" i="1"/>
  <c r="G2774" i="1"/>
  <c r="G2799" i="1"/>
  <c r="F2799" i="1"/>
  <c r="G2846" i="1"/>
  <c r="F2846" i="1"/>
  <c r="G2868" i="1"/>
  <c r="F2868" i="1"/>
  <c r="G2890" i="1"/>
  <c r="F2890" i="1"/>
  <c r="G2912" i="1"/>
  <c r="F2912" i="1"/>
  <c r="G2936" i="1"/>
  <c r="F2936" i="1"/>
  <c r="F2961" i="1"/>
  <c r="G2961" i="1"/>
  <c r="F2983" i="1"/>
  <c r="G2983" i="1"/>
  <c r="F3005" i="1"/>
  <c r="G3005" i="1"/>
  <c r="F3027" i="1"/>
  <c r="G3027" i="1"/>
  <c r="G3051" i="1"/>
  <c r="F3051" i="1"/>
  <c r="G3074" i="1"/>
  <c r="F3074" i="1"/>
  <c r="G3675" i="1"/>
  <c r="F3675" i="1"/>
  <c r="F3697" i="1"/>
  <c r="G3697" i="1"/>
  <c r="F3719" i="1"/>
  <c r="G3719" i="1"/>
  <c r="F3741" i="1"/>
  <c r="G3741" i="1"/>
  <c r="F3763" i="1"/>
  <c r="G3763" i="1"/>
  <c r="G3785" i="1"/>
  <c r="F3785" i="1"/>
  <c r="F3807" i="1"/>
  <c r="G3807" i="1"/>
  <c r="G3829" i="1"/>
  <c r="F3829" i="1"/>
  <c r="F3851" i="1"/>
  <c r="G3851" i="1"/>
  <c r="G3973" i="1"/>
  <c r="F3973" i="1"/>
  <c r="F3995" i="1"/>
  <c r="G3995" i="1"/>
  <c r="F4017" i="1"/>
  <c r="G4017" i="1"/>
  <c r="F4039" i="1"/>
  <c r="G4039" i="1"/>
  <c r="G4061" i="1"/>
  <c r="F4061" i="1"/>
  <c r="G4083" i="1"/>
  <c r="F4083" i="1"/>
  <c r="F4105" i="1"/>
  <c r="G4105" i="1"/>
  <c r="G4127" i="1"/>
  <c r="F4127" i="1"/>
  <c r="F4149" i="1"/>
  <c r="G4149" i="1"/>
  <c r="G4171" i="1"/>
  <c r="F4171" i="1"/>
  <c r="G4193" i="1"/>
  <c r="F4193" i="1"/>
  <c r="G4215" i="1"/>
  <c r="F4215" i="1"/>
  <c r="G4289" i="1"/>
  <c r="F4289" i="1"/>
  <c r="G4311" i="1"/>
  <c r="F4311" i="1"/>
  <c r="F4364" i="1"/>
  <c r="G4364" i="1"/>
  <c r="F4386" i="1"/>
  <c r="G4386" i="1"/>
  <c r="G4408" i="1"/>
  <c r="F4408" i="1"/>
  <c r="F1689" i="1"/>
  <c r="G1879" i="1"/>
  <c r="G4405" i="1"/>
  <c r="F4405" i="1"/>
  <c r="F4406" i="1"/>
  <c r="G4406" i="1"/>
  <c r="G4407" i="1"/>
  <c r="F4407" i="1"/>
  <c r="G4409" i="1"/>
  <c r="F4409" i="1"/>
  <c r="G4410" i="1"/>
  <c r="F4410" i="1"/>
  <c r="G4411" i="1"/>
  <c r="F4411" i="1"/>
  <c r="G4412" i="1"/>
  <c r="F4412" i="1"/>
  <c r="G4414" i="1"/>
  <c r="F4414" i="1"/>
  <c r="G4416" i="1"/>
  <c r="F4416" i="1"/>
  <c r="E1889" i="1"/>
  <c r="E459" i="1"/>
  <c r="E1137" i="1"/>
  <c r="E1845" i="1"/>
  <c r="E480" i="1"/>
  <c r="E481" i="1"/>
  <c r="E1181" i="1"/>
  <c r="E502" i="1"/>
  <c r="E1578" i="1"/>
  <c r="E911" i="1"/>
  <c r="E735" i="1"/>
  <c r="E484" i="1"/>
  <c r="E1140" i="1"/>
  <c r="E756" i="1"/>
  <c r="E931" i="1"/>
  <c r="E733" i="1"/>
  <c r="E977" i="1"/>
  <c r="E757" i="1"/>
  <c r="E888" i="1"/>
  <c r="E1576" i="1"/>
  <c r="E843" i="1"/>
  <c r="E460" i="1"/>
  <c r="E1207" i="1"/>
  <c r="E867" i="1"/>
  <c r="E691" i="1"/>
  <c r="E396" i="1"/>
  <c r="E1184" i="1"/>
  <c r="E800" i="1"/>
  <c r="E461" i="1"/>
  <c r="E1139" i="1"/>
  <c r="E909" i="1"/>
  <c r="E645" i="1"/>
  <c r="E779" i="1"/>
  <c r="E976" i="1"/>
  <c r="E646" i="1"/>
  <c r="E689" i="1"/>
  <c r="E630" i="1"/>
  <c r="E1229" i="1"/>
  <c r="E823" i="1"/>
  <c r="E440" i="1"/>
  <c r="E1228" i="1"/>
  <c r="E734" i="1"/>
  <c r="E887" i="1"/>
  <c r="E416" i="1"/>
  <c r="E955" i="1"/>
  <c r="E1162" i="1"/>
  <c r="E668" i="1"/>
  <c r="E667" i="1"/>
  <c r="E395" i="1"/>
  <c r="E711" i="1"/>
  <c r="E1141" i="1"/>
  <c r="E801" i="1"/>
  <c r="E647" i="1"/>
  <c r="E1577" i="1"/>
  <c r="E910" i="1"/>
  <c r="E712" i="1"/>
  <c r="E975" i="1"/>
  <c r="E777" i="1"/>
  <c r="E438" i="1"/>
  <c r="E419" i="1"/>
  <c r="E397" i="1"/>
  <c r="E506" i="1"/>
  <c r="E844" i="1"/>
  <c r="E417" i="1"/>
  <c r="E1183" i="1"/>
  <c r="E933" i="1"/>
  <c r="E1206" i="1"/>
  <c r="E483" i="1"/>
  <c r="E1161" i="1"/>
  <c r="E822" i="1"/>
  <c r="E821" i="1"/>
  <c r="E2514" i="1"/>
  <c r="E932" i="1"/>
  <c r="E690" i="1"/>
  <c r="E1205" i="1"/>
  <c r="E482" i="1"/>
  <c r="E1227" i="1"/>
  <c r="E865" i="1"/>
  <c r="E1399" i="1"/>
  <c r="E1226" i="1"/>
  <c r="E1204" i="1"/>
  <c r="E1182" i="1"/>
  <c r="E1160" i="1"/>
  <c r="E1138" i="1"/>
  <c r="E974" i="1"/>
  <c r="E952" i="1"/>
  <c r="E930" i="1"/>
  <c r="E908" i="1"/>
  <c r="E886" i="1"/>
  <c r="E864" i="1"/>
  <c r="E842" i="1"/>
  <c r="E820" i="1"/>
  <c r="E798" i="1"/>
  <c r="E776" i="1"/>
  <c r="E754" i="1"/>
  <c r="E732" i="1"/>
  <c r="E710" i="1"/>
  <c r="E688" i="1"/>
  <c r="E666" i="1"/>
  <c r="E1185" i="1"/>
  <c r="E889" i="1"/>
  <c r="E713" i="1"/>
  <c r="E462" i="1"/>
  <c r="E1401" i="1"/>
  <c r="E866" i="1"/>
  <c r="E505" i="1"/>
  <c r="E953" i="1"/>
  <c r="E799" i="1"/>
  <c r="E504" i="1"/>
  <c r="E1163" i="1"/>
  <c r="E845" i="1"/>
  <c r="E669" i="1"/>
  <c r="E418" i="1"/>
  <c r="E954" i="1"/>
  <c r="E778" i="1"/>
  <c r="E439" i="1"/>
  <c r="E1400" i="1"/>
  <c r="E755" i="1"/>
  <c r="E394" i="1"/>
  <c r="E973" i="1"/>
  <c r="E1159" i="1"/>
  <c r="E503" i="1"/>
  <c r="E1225" i="1"/>
  <c r="E951" i="1"/>
  <c r="E643" i="1"/>
  <c r="E644" i="1"/>
  <c r="E700" i="1"/>
  <c r="E665" i="1"/>
  <c r="E687" i="1"/>
  <c r="E709" i="1"/>
  <c r="E731" i="1"/>
  <c r="E775" i="1"/>
  <c r="E819" i="1"/>
  <c r="E2687" i="1"/>
  <c r="E2551" i="1"/>
  <c r="E392" i="1"/>
  <c r="E841" i="1"/>
  <c r="E393" i="1"/>
  <c r="E863" i="1"/>
  <c r="E1530" i="1"/>
  <c r="E753" i="1"/>
  <c r="E797" i="1"/>
  <c r="E414" i="1"/>
  <c r="E885" i="1"/>
  <c r="E2643" i="1"/>
  <c r="E415" i="1"/>
  <c r="E907" i="1"/>
  <c r="E696" i="1"/>
  <c r="E446" i="1"/>
  <c r="E719" i="1"/>
  <c r="E873" i="1"/>
  <c r="E1125" i="1"/>
  <c r="E491" i="1"/>
  <c r="E742" i="1"/>
  <c r="E940" i="1"/>
  <c r="E1214" i="1"/>
  <c r="E448" i="1"/>
  <c r="E699" i="1"/>
  <c r="E853" i="1"/>
  <c r="E963" i="1"/>
  <c r="E1542" i="1"/>
  <c r="E471" i="1"/>
  <c r="E722" i="1"/>
  <c r="E407" i="1"/>
  <c r="E636" i="1"/>
  <c r="E724" i="1"/>
  <c r="E834" i="1"/>
  <c r="E966" i="1"/>
  <c r="E1218" i="1"/>
  <c r="E1794" i="1"/>
  <c r="E430" i="1"/>
  <c r="E637" i="1"/>
  <c r="E725" i="1"/>
  <c r="E835" i="1"/>
  <c r="E923" i="1"/>
  <c r="E1153" i="1"/>
  <c r="E1480" i="1"/>
  <c r="E409" i="1"/>
  <c r="E497" i="1"/>
  <c r="E704" i="1"/>
  <c r="E792" i="1"/>
  <c r="E880" i="1"/>
  <c r="E968" i="1"/>
  <c r="E1198" i="1"/>
  <c r="E411" i="1"/>
  <c r="E433" i="1"/>
  <c r="E455" i="1"/>
  <c r="E477" i="1"/>
  <c r="E499" i="1"/>
  <c r="E640" i="1"/>
  <c r="E662" i="1"/>
  <c r="E684" i="1"/>
  <c r="E706" i="1"/>
  <c r="E728" i="1"/>
  <c r="E750" i="1"/>
  <c r="E772" i="1"/>
  <c r="E794" i="1"/>
  <c r="E816" i="1"/>
  <c r="E838" i="1"/>
  <c r="E860" i="1"/>
  <c r="E882" i="1"/>
  <c r="E904" i="1"/>
  <c r="E926" i="1"/>
  <c r="E948" i="1"/>
  <c r="E970" i="1"/>
  <c r="E1134" i="1"/>
  <c r="E1156" i="1"/>
  <c r="E1178" i="1"/>
  <c r="E1200" i="1"/>
  <c r="E1222" i="1"/>
  <c r="E1351" i="1"/>
  <c r="E401" i="1"/>
  <c r="E402" i="1"/>
  <c r="E653" i="1"/>
  <c r="E807" i="1"/>
  <c r="E939" i="1"/>
  <c r="E1213" i="1"/>
  <c r="E632" i="1"/>
  <c r="E720" i="1"/>
  <c r="E874" i="1"/>
  <c r="E1148" i="1"/>
  <c r="E492" i="1"/>
  <c r="E765" i="1"/>
  <c r="E919" i="1"/>
  <c r="E1193" i="1"/>
  <c r="E493" i="1"/>
  <c r="E744" i="1"/>
  <c r="E451" i="1"/>
  <c r="E680" i="1"/>
  <c r="E790" i="1"/>
  <c r="E878" i="1"/>
  <c r="E1130" i="1"/>
  <c r="E1435" i="1"/>
  <c r="E2036" i="1"/>
  <c r="E408" i="1"/>
  <c r="E496" i="1"/>
  <c r="E703" i="1"/>
  <c r="E791" i="1"/>
  <c r="E879" i="1"/>
  <c r="E967" i="1"/>
  <c r="E1219" i="1"/>
  <c r="E2081" i="1"/>
  <c r="E431" i="1"/>
  <c r="E638" i="1"/>
  <c r="E726" i="1"/>
  <c r="E814" i="1"/>
  <c r="E902" i="1"/>
  <c r="E1132" i="1"/>
  <c r="E1220" i="1"/>
  <c r="E412" i="1"/>
  <c r="E434" i="1"/>
  <c r="E456" i="1"/>
  <c r="E478" i="1"/>
  <c r="E500" i="1"/>
  <c r="E641" i="1"/>
  <c r="E663" i="1"/>
  <c r="E685" i="1"/>
  <c r="E707" i="1"/>
  <c r="E729" i="1"/>
  <c r="E751" i="1"/>
  <c r="E773" i="1"/>
  <c r="E795" i="1"/>
  <c r="E817" i="1"/>
  <c r="E839" i="1"/>
  <c r="E861" i="1"/>
  <c r="E883" i="1"/>
  <c r="E905" i="1"/>
  <c r="E927" i="1"/>
  <c r="E949" i="1"/>
  <c r="E971" i="1"/>
  <c r="E1135" i="1"/>
  <c r="E1157" i="1"/>
  <c r="E1179" i="1"/>
  <c r="E1201" i="1"/>
  <c r="E1223" i="1"/>
  <c r="E1352" i="1"/>
  <c r="E1528" i="1"/>
  <c r="E1931" i="1"/>
  <c r="E2685" i="1"/>
  <c r="E467" i="1"/>
  <c r="E424" i="1"/>
  <c r="E697" i="1"/>
  <c r="E763" i="1"/>
  <c r="E917" i="1"/>
  <c r="E1386" i="1"/>
  <c r="E403" i="1"/>
  <c r="E654" i="1"/>
  <c r="E764" i="1"/>
  <c r="E896" i="1"/>
  <c r="E1170" i="1"/>
  <c r="E426" i="1"/>
  <c r="E677" i="1"/>
  <c r="E743" i="1"/>
  <c r="E897" i="1"/>
  <c r="E1149" i="1"/>
  <c r="E427" i="1"/>
  <c r="E678" i="1"/>
  <c r="E429" i="1"/>
  <c r="E658" i="1"/>
  <c r="E746" i="1"/>
  <c r="E856" i="1"/>
  <c r="E944" i="1"/>
  <c r="E1196" i="1"/>
  <c r="E452" i="1"/>
  <c r="E659" i="1"/>
  <c r="E747" i="1"/>
  <c r="E813" i="1"/>
  <c r="E901" i="1"/>
  <c r="E1131" i="1"/>
  <c r="E1197" i="1"/>
  <c r="E2549" i="1"/>
  <c r="E475" i="1"/>
  <c r="E682" i="1"/>
  <c r="E770" i="1"/>
  <c r="E858" i="1"/>
  <c r="E924" i="1"/>
  <c r="E1154" i="1"/>
  <c r="E1481" i="1"/>
  <c r="E391" i="1"/>
  <c r="E413" i="1"/>
  <c r="E435" i="1"/>
  <c r="E457" i="1"/>
  <c r="E479" i="1"/>
  <c r="E501" i="1"/>
  <c r="E642" i="1"/>
  <c r="E664" i="1"/>
  <c r="E686" i="1"/>
  <c r="E708" i="1"/>
  <c r="E730" i="1"/>
  <c r="E752" i="1"/>
  <c r="E774" i="1"/>
  <c r="E796" i="1"/>
  <c r="E818" i="1"/>
  <c r="E840" i="1"/>
  <c r="E862" i="1"/>
  <c r="E884" i="1"/>
  <c r="E906" i="1"/>
  <c r="E928" i="1"/>
  <c r="E950" i="1"/>
  <c r="E972" i="1"/>
  <c r="E1136" i="1"/>
  <c r="E1158" i="1"/>
  <c r="E1180" i="1"/>
  <c r="E1202" i="1"/>
  <c r="E1224" i="1"/>
  <c r="E1353" i="1"/>
  <c r="E1529" i="1"/>
  <c r="E1888" i="1"/>
  <c r="E1932" i="1"/>
  <c r="E2642" i="1"/>
  <c r="E2686" i="1"/>
  <c r="E1890" i="1"/>
  <c r="E2132" i="1"/>
  <c r="E2820" i="1"/>
  <c r="E2777" i="1"/>
  <c r="E2821" i="1"/>
  <c r="E2778" i="1"/>
  <c r="E2822" i="1"/>
  <c r="E2955" i="1"/>
  <c r="E2913" i="1"/>
  <c r="E2957" i="1"/>
  <c r="E441" i="1"/>
  <c r="E485" i="1"/>
  <c r="E648" i="1"/>
  <c r="E692" i="1"/>
  <c r="E736" i="1"/>
  <c r="E780" i="1"/>
  <c r="E824" i="1"/>
  <c r="E868" i="1"/>
  <c r="E912" i="1"/>
  <c r="E956" i="1"/>
  <c r="E1142" i="1"/>
  <c r="E1186" i="1"/>
  <c r="E1208" i="1"/>
  <c r="E1696" i="1"/>
  <c r="E2956" i="1"/>
  <c r="E398" i="1"/>
  <c r="E442" i="1"/>
  <c r="E486" i="1"/>
  <c r="E649" i="1"/>
  <c r="E693" i="1"/>
  <c r="E737" i="1"/>
  <c r="E781" i="1"/>
  <c r="E825" i="1"/>
  <c r="E869" i="1"/>
  <c r="E913" i="1"/>
  <c r="E957" i="1"/>
  <c r="E1143" i="1"/>
  <c r="E1187" i="1"/>
  <c r="E1209" i="1"/>
  <c r="E1448" i="1"/>
  <c r="E1697" i="1"/>
  <c r="E1983" i="1"/>
  <c r="E399" i="1"/>
  <c r="E421" i="1"/>
  <c r="E443" i="1"/>
  <c r="E465" i="1"/>
  <c r="E487" i="1"/>
  <c r="E628" i="1"/>
  <c r="E650" i="1"/>
  <c r="E672" i="1"/>
  <c r="E694" i="1"/>
  <c r="E716" i="1"/>
  <c r="E738" i="1"/>
  <c r="E760" i="1"/>
  <c r="E782" i="1"/>
  <c r="E804" i="1"/>
  <c r="E826" i="1"/>
  <c r="E848" i="1"/>
  <c r="E870" i="1"/>
  <c r="E892" i="1"/>
  <c r="E914" i="1"/>
  <c r="E936" i="1"/>
  <c r="E958" i="1"/>
  <c r="E980" i="1"/>
  <c r="E1144" i="1"/>
  <c r="E1166" i="1"/>
  <c r="E1188" i="1"/>
  <c r="E1210" i="1"/>
  <c r="E1232" i="1"/>
  <c r="E1449" i="1"/>
  <c r="E1698" i="1"/>
  <c r="E1940" i="1"/>
  <c r="E1984" i="1"/>
  <c r="E2028" i="1"/>
  <c r="E2650" i="1"/>
  <c r="E463" i="1"/>
  <c r="E507" i="1"/>
  <c r="E670" i="1"/>
  <c r="E714" i="1"/>
  <c r="E758" i="1"/>
  <c r="E802" i="1"/>
  <c r="E846" i="1"/>
  <c r="E890" i="1"/>
  <c r="E934" i="1"/>
  <c r="E978" i="1"/>
  <c r="E1164" i="1"/>
  <c r="E1230" i="1"/>
  <c r="E1447" i="1"/>
  <c r="E1740" i="1"/>
  <c r="E420" i="1"/>
  <c r="E464" i="1"/>
  <c r="E508" i="1"/>
  <c r="E671" i="1"/>
  <c r="E715" i="1"/>
  <c r="E759" i="1"/>
  <c r="E803" i="1"/>
  <c r="E847" i="1"/>
  <c r="E891" i="1"/>
  <c r="E935" i="1"/>
  <c r="E979" i="1"/>
  <c r="E1165" i="1"/>
  <c r="E1231" i="1"/>
  <c r="E1741" i="1"/>
  <c r="E2027" i="1"/>
  <c r="E400" i="1"/>
  <c r="E422" i="1"/>
  <c r="E444" i="1"/>
  <c r="E466" i="1"/>
  <c r="E488" i="1"/>
  <c r="E629" i="1"/>
  <c r="E651" i="1"/>
  <c r="E673" i="1"/>
  <c r="E695" i="1"/>
  <c r="E717" i="1"/>
  <c r="E739" i="1"/>
  <c r="E761" i="1"/>
  <c r="E783" i="1"/>
  <c r="E805" i="1"/>
  <c r="E827" i="1"/>
  <c r="E849" i="1"/>
  <c r="E871" i="1"/>
  <c r="E893" i="1"/>
  <c r="E915" i="1"/>
  <c r="E937" i="1"/>
  <c r="E959" i="1"/>
  <c r="E981" i="1"/>
  <c r="E1145" i="1"/>
  <c r="E1167" i="1"/>
  <c r="E1189" i="1"/>
  <c r="E1211" i="1"/>
  <c r="E1233" i="1"/>
  <c r="E1494" i="1"/>
  <c r="E1985" i="1"/>
  <c r="E423" i="1"/>
  <c r="E718" i="1"/>
  <c r="E740" i="1"/>
  <c r="E762" i="1"/>
  <c r="E784" i="1"/>
  <c r="E806" i="1"/>
  <c r="E828" i="1"/>
  <c r="E850" i="1"/>
  <c r="E872" i="1"/>
  <c r="E894" i="1"/>
  <c r="E916" i="1"/>
  <c r="E938" i="1"/>
  <c r="E960" i="1"/>
  <c r="E982" i="1"/>
  <c r="E1146" i="1"/>
  <c r="E1168" i="1"/>
  <c r="E1190" i="1"/>
  <c r="E1212" i="1"/>
  <c r="E1234" i="1"/>
  <c r="E1385" i="1"/>
  <c r="E1495" i="1"/>
  <c r="E3048" i="1"/>
  <c r="E2785" i="1"/>
  <c r="E3049" i="1"/>
  <c r="E2920" i="1"/>
  <c r="E489" i="1"/>
  <c r="E468" i="1"/>
  <c r="E741" i="1"/>
  <c r="E895" i="1"/>
  <c r="E1147" i="1"/>
  <c r="E447" i="1"/>
  <c r="E698" i="1"/>
  <c r="E852" i="1"/>
  <c r="E1387" i="1"/>
  <c r="E404" i="1"/>
  <c r="E655" i="1"/>
  <c r="E721" i="1"/>
  <c r="E875" i="1"/>
  <c r="E1171" i="1"/>
  <c r="E449" i="1"/>
  <c r="E634" i="1"/>
  <c r="E766" i="1"/>
  <c r="E788" i="1"/>
  <c r="E810" i="1"/>
  <c r="E832" i="1"/>
  <c r="E854" i="1"/>
  <c r="E876" i="1"/>
  <c r="E898" i="1"/>
  <c r="E920" i="1"/>
  <c r="E942" i="1"/>
  <c r="E964" i="1"/>
  <c r="E1128" i="1"/>
  <c r="E1150" i="1"/>
  <c r="E1172" i="1"/>
  <c r="E1194" i="1"/>
  <c r="E1216" i="1"/>
  <c r="E1433" i="1"/>
  <c r="E1543" i="1"/>
  <c r="E1792" i="1"/>
  <c r="E1836" i="1"/>
  <c r="E2414" i="1"/>
  <c r="E406" i="1"/>
  <c r="E428" i="1"/>
  <c r="E450" i="1"/>
  <c r="E472" i="1"/>
  <c r="E494" i="1"/>
  <c r="E635" i="1"/>
  <c r="E657" i="1"/>
  <c r="E679" i="1"/>
  <c r="E701" i="1"/>
  <c r="E723" i="1"/>
  <c r="E745" i="1"/>
  <c r="E767" i="1"/>
  <c r="E789" i="1"/>
  <c r="E811" i="1"/>
  <c r="E833" i="1"/>
  <c r="E855" i="1"/>
  <c r="E877" i="1"/>
  <c r="E899" i="1"/>
  <c r="E921" i="1"/>
  <c r="E943" i="1"/>
  <c r="E965" i="1"/>
  <c r="E1129" i="1"/>
  <c r="E1151" i="1"/>
  <c r="E1173" i="1"/>
  <c r="E1195" i="1"/>
  <c r="E1217" i="1"/>
  <c r="E1434" i="1"/>
  <c r="E1544" i="1"/>
  <c r="E1749" i="1"/>
  <c r="E1793" i="1"/>
  <c r="E1837" i="1"/>
  <c r="E2079" i="1"/>
  <c r="E2123" i="1"/>
  <c r="E2415" i="1"/>
  <c r="E674" i="1"/>
  <c r="E631" i="1"/>
  <c r="E851" i="1"/>
  <c r="E1169" i="1"/>
  <c r="E469" i="1"/>
  <c r="E808" i="1"/>
  <c r="E962" i="1"/>
  <c r="E470" i="1"/>
  <c r="E809" i="1"/>
  <c r="E1127" i="1"/>
  <c r="E656" i="1"/>
  <c r="E495" i="1"/>
  <c r="E768" i="1"/>
  <c r="E900" i="1"/>
  <c r="E1174" i="1"/>
  <c r="E2080" i="1"/>
  <c r="E2124" i="1"/>
  <c r="E2416" i="1"/>
  <c r="E445" i="1"/>
  <c r="E675" i="1"/>
  <c r="E785" i="1"/>
  <c r="E1191" i="1"/>
  <c r="E425" i="1"/>
  <c r="E830" i="1"/>
  <c r="E1126" i="1"/>
  <c r="E831" i="1"/>
  <c r="E652" i="1"/>
  <c r="E490" i="1"/>
  <c r="E829" i="1"/>
  <c r="E961" i="1"/>
  <c r="E1496" i="1"/>
  <c r="E676" i="1"/>
  <c r="E786" i="1"/>
  <c r="E918" i="1"/>
  <c r="E1192" i="1"/>
  <c r="E633" i="1"/>
  <c r="E787" i="1"/>
  <c r="E941" i="1"/>
  <c r="E1215" i="1"/>
  <c r="E405" i="1"/>
  <c r="E473" i="1"/>
  <c r="E702" i="1"/>
  <c r="E812" i="1"/>
  <c r="E922" i="1"/>
  <c r="E1152" i="1"/>
  <c r="E474" i="1"/>
  <c r="E681" i="1"/>
  <c r="E769" i="1"/>
  <c r="E857" i="1"/>
  <c r="E945" i="1"/>
  <c r="E1175" i="1"/>
  <c r="E453" i="1"/>
  <c r="E660" i="1"/>
  <c r="E748" i="1"/>
  <c r="E836" i="1"/>
  <c r="E946" i="1"/>
  <c r="E1176" i="1"/>
  <c r="E2550" i="1"/>
  <c r="E3056" i="1"/>
  <c r="E410" i="1"/>
  <c r="E432" i="1"/>
  <c r="E454" i="1"/>
  <c r="E476" i="1"/>
  <c r="E498" i="1"/>
  <c r="E639" i="1"/>
  <c r="E661" i="1"/>
  <c r="E683" i="1"/>
  <c r="E705" i="1"/>
  <c r="E727" i="1"/>
  <c r="E749" i="1"/>
  <c r="E771" i="1"/>
  <c r="E793" i="1"/>
  <c r="E815" i="1"/>
  <c r="E837" i="1"/>
  <c r="E859" i="1"/>
  <c r="E881" i="1"/>
  <c r="E903" i="1"/>
  <c r="E925" i="1"/>
  <c r="E947" i="1"/>
  <c r="E969" i="1"/>
  <c r="E1133" i="1"/>
  <c r="E1155" i="1"/>
  <c r="E1177" i="1"/>
  <c r="E1199" i="1"/>
  <c r="E1221" i="1"/>
  <c r="E1482" i="1"/>
  <c r="E2507" i="1"/>
  <c r="E4601" i="1"/>
  <c r="E4649" i="1"/>
  <c r="E42" i="1"/>
  <c r="E3512" i="1"/>
  <c r="E46" i="1"/>
  <c r="E3468" i="1"/>
  <c r="E30" i="1"/>
  <c r="E37" i="1"/>
  <c r="E2186" i="1"/>
  <c r="E4630" i="1"/>
  <c r="E2184" i="1"/>
  <c r="E190" i="1"/>
  <c r="E41" i="1"/>
  <c r="E3258" i="1"/>
  <c r="E4648" i="1"/>
  <c r="E58" i="1"/>
  <c r="E3524" i="1"/>
  <c r="E247" i="1"/>
  <c r="E251" i="1"/>
  <c r="E252" i="1"/>
  <c r="E4436" i="1"/>
  <c r="E253" i="1"/>
  <c r="E4452" i="1"/>
  <c r="E257" i="1"/>
  <c r="E4456" i="1"/>
  <c r="E4464" i="1"/>
  <c r="E261" i="1"/>
  <c r="E4485" i="1"/>
  <c r="E262" i="1"/>
  <c r="E4487" i="1"/>
  <c r="E258" i="1"/>
  <c r="E269" i="1"/>
  <c r="E4593" i="1"/>
  <c r="E270" i="1"/>
  <c r="E4597" i="1"/>
  <c r="E1279" i="1"/>
  <c r="E4600" i="1"/>
  <c r="E1280" i="1"/>
  <c r="E26" i="1"/>
  <c r="E5018" i="1"/>
  <c r="E4657" i="1"/>
  <c r="E4635" i="1"/>
  <c r="E4613" i="1"/>
  <c r="E4591" i="1"/>
  <c r="E4502" i="1"/>
  <c r="E4428" i="1"/>
  <c r="E3467" i="1"/>
  <c r="E2168" i="1"/>
  <c r="E260" i="1"/>
  <c r="E47" i="1"/>
  <c r="E5014" i="1"/>
  <c r="E4681" i="1"/>
  <c r="E4656" i="1"/>
  <c r="E4634" i="1"/>
  <c r="E4612" i="1"/>
  <c r="E4590" i="1"/>
  <c r="E4501" i="1"/>
  <c r="E4427" i="1"/>
  <c r="E3466" i="1"/>
  <c r="E5013" i="1"/>
  <c r="E4680" i="1"/>
  <c r="E4655" i="1"/>
  <c r="E4633" i="1"/>
  <c r="E4611" i="1"/>
  <c r="E4589" i="1"/>
  <c r="E4497" i="1"/>
  <c r="E4423" i="1"/>
  <c r="E3264" i="1"/>
  <c r="E2165" i="1"/>
  <c r="E5009" i="1"/>
  <c r="E4676" i="1"/>
  <c r="E4654" i="1"/>
  <c r="E4632" i="1"/>
  <c r="E4610" i="1"/>
  <c r="E4540" i="1"/>
  <c r="E4496" i="1"/>
  <c r="E4419" i="1"/>
  <c r="E3260" i="1"/>
  <c r="E2164" i="1"/>
  <c r="E4675" i="1"/>
  <c r="E4653" i="1"/>
  <c r="E4631" i="1"/>
  <c r="E4609" i="1"/>
  <c r="E4537" i="1"/>
  <c r="E4492" i="1"/>
  <c r="E3259" i="1"/>
  <c r="E4674" i="1"/>
  <c r="E4671" i="1"/>
  <c r="E4670" i="1"/>
  <c r="E4669" i="1"/>
  <c r="E4647" i="1"/>
  <c r="E4625" i="1"/>
  <c r="E4603" i="1"/>
  <c r="E4522" i="1"/>
  <c r="E4476" i="1"/>
  <c r="E3518" i="1"/>
  <c r="E2182" i="1"/>
  <c r="E2157" i="1"/>
  <c r="E62" i="1"/>
  <c r="E34" i="1"/>
  <c r="E4668" i="1"/>
  <c r="E4646" i="1"/>
  <c r="E4624" i="1"/>
  <c r="E4602" i="1"/>
  <c r="E4521" i="1"/>
  <c r="E4472" i="1"/>
  <c r="E3517" i="1"/>
  <c r="E2181" i="1"/>
  <c r="E2156" i="1"/>
  <c r="E61" i="1"/>
  <c r="E4667" i="1"/>
  <c r="E4665" i="1"/>
  <c r="E4643" i="1"/>
  <c r="E4621" i="1"/>
  <c r="E4599" i="1"/>
  <c r="E4518" i="1"/>
  <c r="E4460" i="1"/>
  <c r="E3514" i="1"/>
  <c r="E2178" i="1"/>
  <c r="E4662" i="1"/>
  <c r="E4640" i="1"/>
  <c r="E4618" i="1"/>
  <c r="E4596" i="1"/>
  <c r="E4513" i="1"/>
  <c r="E4448" i="1"/>
  <c r="E3511" i="1"/>
  <c r="E2175" i="1"/>
  <c r="E268" i="1"/>
  <c r="E55" i="1"/>
  <c r="E4660" i="1"/>
  <c r="E4594" i="1"/>
  <c r="E4440" i="1"/>
  <c r="E3509" i="1"/>
  <c r="E263" i="1"/>
  <c r="E4661" i="1"/>
  <c r="E4639" i="1"/>
  <c r="E4617" i="1"/>
  <c r="E4595" i="1"/>
  <c r="E4512" i="1"/>
  <c r="E4444" i="1"/>
  <c r="E3510" i="1"/>
  <c r="E2173" i="1"/>
  <c r="E267" i="1"/>
  <c r="E54" i="1"/>
  <c r="E4638" i="1"/>
  <c r="E4616" i="1"/>
  <c r="E4508" i="1"/>
  <c r="E2171" i="1"/>
  <c r="E53" i="1"/>
  <c r="E4664" i="1"/>
  <c r="E4620" i="1"/>
  <c r="E4516" i="1"/>
  <c r="E3515" i="1"/>
  <c r="E2158" i="1"/>
  <c r="E4514" i="1"/>
  <c r="E2155" i="1"/>
  <c r="E4663" i="1"/>
  <c r="E4659" i="1"/>
  <c r="E4615" i="1"/>
  <c r="E4507" i="1"/>
  <c r="E4658" i="1"/>
  <c r="E4614" i="1"/>
  <c r="E4506" i="1"/>
  <c r="E3469" i="1"/>
  <c r="E4652" i="1"/>
  <c r="E4608" i="1"/>
  <c r="E4491" i="1"/>
  <c r="E4651" i="1"/>
  <c r="E4650" i="1"/>
  <c r="E4636" i="1"/>
  <c r="E4592" i="1"/>
  <c r="E4432" i="1"/>
  <c r="E2170" i="1"/>
  <c r="E4628" i="1"/>
  <c r="E4531" i="1"/>
  <c r="E3525" i="1"/>
  <c r="E2163" i="1"/>
  <c r="E60" i="1"/>
  <c r="E4627" i="1"/>
  <c r="E4527" i="1"/>
  <c r="E4672" i="1"/>
  <c r="E4623" i="1"/>
  <c r="E4520" i="1"/>
  <c r="E3522" i="1"/>
  <c r="E2160" i="1"/>
  <c r="E57" i="1"/>
  <c r="E4666" i="1"/>
  <c r="E4622" i="1"/>
  <c r="E4519" i="1"/>
  <c r="E3516" i="1"/>
  <c r="E2159" i="1"/>
  <c r="E56" i="1"/>
  <c r="E51" i="1"/>
  <c r="E4619" i="1"/>
  <c r="E3513" i="1"/>
  <c r="E48" i="1"/>
  <c r="E4645" i="1"/>
  <c r="E4484" i="1"/>
  <c r="E2169" i="1"/>
  <c r="E45" i="1"/>
  <c r="E4644" i="1"/>
  <c r="E4483" i="1"/>
  <c r="E2167" i="1"/>
  <c r="E44" i="1"/>
  <c r="E4642" i="1"/>
  <c r="E4468" i="1"/>
  <c r="E2162" i="1"/>
  <c r="E43" i="1"/>
  <c r="E4641" i="1"/>
  <c r="E4637" i="1"/>
  <c r="E4605" i="1"/>
  <c r="E3523" i="1"/>
  <c r="E259" i="1"/>
  <c r="E28" i="1"/>
  <c r="E4598" i="1"/>
  <c r="E4536" i="1"/>
  <c r="E2183" i="1"/>
  <c r="E243" i="1"/>
  <c r="E4532" i="1"/>
  <c r="E2180" i="1"/>
  <c r="E242" i="1"/>
  <c r="E4673" i="1"/>
  <c r="E4526" i="1"/>
  <c r="E2179" i="1"/>
  <c r="E59" i="1"/>
  <c r="E27" i="1"/>
  <c r="E2161" i="1"/>
  <c r="E4604" i="1"/>
  <c r="E29" i="1"/>
  <c r="E2176" i="1"/>
  <c r="E4606" i="1"/>
  <c r="E2177" i="1"/>
  <c r="E4607" i="1"/>
  <c r="E1292" i="1"/>
  <c r="E35" i="1"/>
  <c r="E4626" i="1"/>
  <c r="E36" i="1"/>
  <c r="E2185" i="1"/>
  <c r="E4629" i="1"/>
  <c r="E70" i="1"/>
  <c r="E72" i="1"/>
  <c r="E166" i="1"/>
  <c r="E254" i="1"/>
  <c r="E310" i="1"/>
  <c r="E584" i="1"/>
  <c r="E1337" i="1"/>
  <c r="E167" i="1"/>
  <c r="E255" i="1"/>
  <c r="E311" i="1"/>
  <c r="E592" i="1"/>
  <c r="E594" i="1"/>
  <c r="E97" i="1"/>
  <c r="E192" i="1"/>
  <c r="E315" i="1"/>
  <c r="E619" i="1"/>
  <c r="E98" i="1"/>
  <c r="E49" i="1"/>
  <c r="E99" i="1"/>
  <c r="E194" i="1"/>
  <c r="E317" i="1"/>
  <c r="E1028" i="1"/>
  <c r="E193" i="1"/>
  <c r="E341" i="1"/>
  <c r="E1032" i="1"/>
  <c r="E626" i="1"/>
  <c r="E1069" i="1"/>
  <c r="E102" i="1"/>
  <c r="E199" i="1"/>
  <c r="E346" i="1"/>
  <c r="E1075" i="1"/>
  <c r="E220" i="1"/>
  <c r="E347" i="1"/>
  <c r="E1107" i="1"/>
  <c r="E256" i="1"/>
  <c r="E22" i="1"/>
  <c r="E196" i="1"/>
  <c r="E197" i="1"/>
  <c r="E1585" i="1"/>
  <c r="E104" i="1"/>
  <c r="E127" i="1"/>
  <c r="E224" i="1"/>
  <c r="E348" i="1"/>
  <c r="E1121" i="1"/>
  <c r="E128" i="1"/>
  <c r="E225" i="1"/>
  <c r="E350" i="1"/>
  <c r="E130" i="1"/>
  <c r="E226" i="1"/>
  <c r="E352" i="1"/>
  <c r="E313" i="1"/>
  <c r="E316" i="1"/>
  <c r="E21" i="1"/>
  <c r="E50" i="1"/>
  <c r="E101" i="1"/>
  <c r="E342" i="1"/>
  <c r="E24" i="1"/>
  <c r="E132" i="1"/>
  <c r="E227" i="1"/>
  <c r="E374" i="1"/>
  <c r="E133" i="1"/>
  <c r="E228" i="1"/>
  <c r="E278" i="1"/>
  <c r="E375" i="1"/>
  <c r="E135" i="1"/>
  <c r="E229" i="1"/>
  <c r="E280" i="1"/>
  <c r="E377" i="1"/>
  <c r="E20" i="1"/>
  <c r="E992" i="1"/>
  <c r="E100" i="1"/>
  <c r="E137" i="1"/>
  <c r="E281" i="1"/>
  <c r="E379" i="1"/>
  <c r="E513" i="1"/>
  <c r="E1240" i="1"/>
  <c r="E158" i="1"/>
  <c r="E282" i="1"/>
  <c r="E380" i="1"/>
  <c r="E517" i="1"/>
  <c r="E1249" i="1"/>
  <c r="E73" i="1"/>
  <c r="E74" i="1"/>
  <c r="E67" i="1"/>
  <c r="E159" i="1"/>
  <c r="E283" i="1"/>
  <c r="E382" i="1"/>
  <c r="E519" i="1"/>
  <c r="E68" i="1"/>
  <c r="E162" i="1"/>
  <c r="E284" i="1"/>
  <c r="E384" i="1"/>
  <c r="E547" i="1"/>
  <c r="E5096" i="1"/>
  <c r="E5074" i="1"/>
  <c r="E5052" i="1"/>
  <c r="E5008" i="1"/>
  <c r="E4986" i="1"/>
  <c r="E4964" i="1"/>
  <c r="E4942" i="1"/>
  <c r="E4920" i="1"/>
  <c r="E4898" i="1"/>
  <c r="E4876" i="1"/>
  <c r="E4832" i="1"/>
  <c r="E4810" i="1"/>
  <c r="E4788" i="1"/>
  <c r="E4766" i="1"/>
  <c r="E4744" i="1"/>
  <c r="E4722" i="1"/>
  <c r="E4700" i="1"/>
  <c r="E4678" i="1"/>
  <c r="E4568" i="1"/>
  <c r="E4546" i="1"/>
  <c r="E4524" i="1"/>
  <c r="E4480" i="1"/>
  <c r="E4458" i="1"/>
  <c r="E4348" i="1"/>
  <c r="E4326" i="1"/>
  <c r="E4260" i="1"/>
  <c r="E4238" i="1"/>
  <c r="E5095" i="1"/>
  <c r="E5073" i="1"/>
  <c r="E5051" i="1"/>
  <c r="E5094" i="1"/>
  <c r="E5072" i="1"/>
  <c r="E5050" i="1"/>
  <c r="E5028" i="1"/>
  <c r="E5006" i="1"/>
  <c r="E4984" i="1"/>
  <c r="E4962" i="1"/>
  <c r="E4940" i="1"/>
  <c r="E4918" i="1"/>
  <c r="E4896" i="1"/>
  <c r="E4874" i="1"/>
  <c r="E4830" i="1"/>
  <c r="E4808" i="1"/>
  <c r="E4786" i="1"/>
  <c r="E4764" i="1"/>
  <c r="E4742" i="1"/>
  <c r="E4720" i="1"/>
  <c r="E4698" i="1"/>
  <c r="E4588" i="1"/>
  <c r="E4566" i="1"/>
  <c r="E4544" i="1"/>
  <c r="E4500" i="1"/>
  <c r="E4478" i="1"/>
  <c r="E4434" i="1"/>
  <c r="E4346" i="1"/>
  <c r="E4258" i="1"/>
  <c r="E4236" i="1"/>
  <c r="E3950" i="1"/>
  <c r="E3928" i="1"/>
  <c r="E3906" i="1"/>
  <c r="E3884" i="1"/>
  <c r="E3642" i="1"/>
  <c r="E3620" i="1"/>
  <c r="E3598" i="1"/>
  <c r="E3576" i="1"/>
  <c r="E3488" i="1"/>
  <c r="E3444" i="1"/>
  <c r="E3422" i="1"/>
  <c r="E3400" i="1"/>
  <c r="E3378" i="1"/>
  <c r="E3356" i="1"/>
  <c r="E3334" i="1"/>
  <c r="E3312" i="1"/>
  <c r="E3290" i="1"/>
  <c r="E3268" i="1"/>
  <c r="E3246" i="1"/>
  <c r="E3224" i="1"/>
  <c r="E3202" i="1"/>
  <c r="E3180" i="1"/>
  <c r="E3158" i="1"/>
  <c r="E3136" i="1"/>
  <c r="E3114" i="1"/>
  <c r="E3092" i="1"/>
  <c r="E5092" i="1"/>
  <c r="E5070" i="1"/>
  <c r="E5048" i="1"/>
  <c r="E5026" i="1"/>
  <c r="E5004" i="1"/>
  <c r="E4982" i="1"/>
  <c r="E4960" i="1"/>
  <c r="E4938" i="1"/>
  <c r="E4916" i="1"/>
  <c r="E4894" i="1"/>
  <c r="E4872" i="1"/>
  <c r="E4828" i="1"/>
  <c r="E4806" i="1"/>
  <c r="E4784" i="1"/>
  <c r="E4762" i="1"/>
  <c r="E4740" i="1"/>
  <c r="E4718" i="1"/>
  <c r="E4696" i="1"/>
  <c r="E4586" i="1"/>
  <c r="E4564" i="1"/>
  <c r="E4542" i="1"/>
  <c r="E4498" i="1"/>
  <c r="E4454" i="1"/>
  <c r="E4344" i="1"/>
  <c r="E4256" i="1"/>
  <c r="E4234" i="1"/>
  <c r="E3948" i="1"/>
  <c r="E3926" i="1"/>
  <c r="E3904" i="1"/>
  <c r="E3882" i="1"/>
  <c r="E3640" i="1"/>
  <c r="E3618" i="1"/>
  <c r="E3596" i="1"/>
  <c r="E3574" i="1"/>
  <c r="E3508" i="1"/>
  <c r="E3486" i="1"/>
  <c r="E3464" i="1"/>
  <c r="E3442" i="1"/>
  <c r="E3420" i="1"/>
  <c r="E3398" i="1"/>
  <c r="E3376" i="1"/>
  <c r="E3354" i="1"/>
  <c r="E3332" i="1"/>
  <c r="E3310" i="1"/>
  <c r="E3288" i="1"/>
  <c r="E3266" i="1"/>
  <c r="E5091" i="1"/>
  <c r="E5069" i="1"/>
  <c r="E5047" i="1"/>
  <c r="E5025" i="1"/>
  <c r="E5003" i="1"/>
  <c r="E4981" i="1"/>
  <c r="E4959" i="1"/>
  <c r="E4937" i="1"/>
  <c r="E4915" i="1"/>
  <c r="E4893" i="1"/>
  <c r="E4871" i="1"/>
  <c r="E4827" i="1"/>
  <c r="E4805" i="1"/>
  <c r="E4783" i="1"/>
  <c r="E4761" i="1"/>
  <c r="E4739" i="1"/>
  <c r="E4717" i="1"/>
  <c r="E4695" i="1"/>
  <c r="E4585" i="1"/>
  <c r="E4563" i="1"/>
  <c r="E4541" i="1"/>
  <c r="E4475" i="1"/>
  <c r="E4453" i="1"/>
  <c r="E4431" i="1"/>
  <c r="E4343" i="1"/>
  <c r="E4255" i="1"/>
  <c r="E4233" i="1"/>
  <c r="E3947" i="1"/>
  <c r="E3925" i="1"/>
  <c r="E3903" i="1"/>
  <c r="E3881" i="1"/>
  <c r="E3639" i="1"/>
  <c r="E3617" i="1"/>
  <c r="E3595" i="1"/>
  <c r="E3573" i="1"/>
  <c r="E3507" i="1"/>
  <c r="E3485" i="1"/>
  <c r="E3463" i="1"/>
  <c r="E3441" i="1"/>
  <c r="E3419" i="1"/>
  <c r="E3397" i="1"/>
  <c r="E3375" i="1"/>
  <c r="E3353" i="1"/>
  <c r="E3331" i="1"/>
  <c r="E3309" i="1"/>
  <c r="E3287" i="1"/>
  <c r="E3265" i="1"/>
  <c r="E5090" i="1"/>
  <c r="E5068" i="1"/>
  <c r="E5046" i="1"/>
  <c r="E5024" i="1"/>
  <c r="E5002" i="1"/>
  <c r="E4980" i="1"/>
  <c r="E4958" i="1"/>
  <c r="E4936" i="1"/>
  <c r="E4914" i="1"/>
  <c r="E4892" i="1"/>
  <c r="E4870" i="1"/>
  <c r="E4826" i="1"/>
  <c r="E4804" i="1"/>
  <c r="E4782" i="1"/>
  <c r="E4760" i="1"/>
  <c r="E4738" i="1"/>
  <c r="E4716" i="1"/>
  <c r="E4694" i="1"/>
  <c r="E4584" i="1"/>
  <c r="E4562" i="1"/>
  <c r="E4474" i="1"/>
  <c r="E4430" i="1"/>
  <c r="E4342" i="1"/>
  <c r="E4254" i="1"/>
  <c r="E4232" i="1"/>
  <c r="E3946" i="1"/>
  <c r="E3924" i="1"/>
  <c r="E3902" i="1"/>
  <c r="E3880" i="1"/>
  <c r="E3638" i="1"/>
  <c r="E3616" i="1"/>
  <c r="E3594" i="1"/>
  <c r="E3572" i="1"/>
  <c r="E3506" i="1"/>
  <c r="E3484" i="1"/>
  <c r="E3462" i="1"/>
  <c r="E3440" i="1"/>
  <c r="E3418" i="1"/>
  <c r="E3396" i="1"/>
  <c r="E3374" i="1"/>
  <c r="E3352" i="1"/>
  <c r="E3330" i="1"/>
  <c r="E3308" i="1"/>
  <c r="E3286" i="1"/>
  <c r="E3242" i="1"/>
  <c r="E5089" i="1"/>
  <c r="E5067" i="1"/>
  <c r="E5045" i="1"/>
  <c r="E5023" i="1"/>
  <c r="E5001" i="1"/>
  <c r="E4979" i="1"/>
  <c r="E4957" i="1"/>
  <c r="E4935" i="1"/>
  <c r="E4913" i="1"/>
  <c r="E4891" i="1"/>
  <c r="E4869" i="1"/>
  <c r="E4825" i="1"/>
  <c r="E4803" i="1"/>
  <c r="E4781" i="1"/>
  <c r="E4759" i="1"/>
  <c r="E4737" i="1"/>
  <c r="E4715" i="1"/>
  <c r="E4693" i="1"/>
  <c r="E4583" i="1"/>
  <c r="E4561" i="1"/>
  <c r="E4539" i="1"/>
  <c r="E4517" i="1"/>
  <c r="E4495" i="1"/>
  <c r="E4473" i="1"/>
  <c r="E4451" i="1"/>
  <c r="E4429" i="1"/>
  <c r="E4341" i="1"/>
  <c r="E4253" i="1"/>
  <c r="E4231" i="1"/>
  <c r="E5088" i="1"/>
  <c r="E5066" i="1"/>
  <c r="E5044" i="1"/>
  <c r="E5022" i="1"/>
  <c r="E5000" i="1"/>
  <c r="E4978" i="1"/>
  <c r="E4956" i="1"/>
  <c r="E4934" i="1"/>
  <c r="E4912" i="1"/>
  <c r="E4890" i="1"/>
  <c r="E4868" i="1"/>
  <c r="E4846" i="1"/>
  <c r="E4824" i="1"/>
  <c r="E4802" i="1"/>
  <c r="E4780" i="1"/>
  <c r="E4758" i="1"/>
  <c r="E4736" i="1"/>
  <c r="E4714" i="1"/>
  <c r="E4692" i="1"/>
  <c r="E4582" i="1"/>
  <c r="E4560" i="1"/>
  <c r="E4538" i="1"/>
  <c r="E4494" i="1"/>
  <c r="E4450" i="1"/>
  <c r="E4340" i="1"/>
  <c r="E4252" i="1"/>
  <c r="E4230" i="1"/>
  <c r="E3944" i="1"/>
  <c r="E3922" i="1"/>
  <c r="E3900" i="1"/>
  <c r="E3878" i="1"/>
  <c r="E3658" i="1"/>
  <c r="E3636" i="1"/>
  <c r="E3614" i="1"/>
  <c r="E3592" i="1"/>
  <c r="E3570" i="1"/>
  <c r="E3504" i="1"/>
  <c r="E3482" i="1"/>
  <c r="E3460" i="1"/>
  <c r="E3438" i="1"/>
  <c r="E3416" i="1"/>
  <c r="E3394" i="1"/>
  <c r="E3372" i="1"/>
  <c r="E3350" i="1"/>
  <c r="E3328" i="1"/>
  <c r="E3306" i="1"/>
  <c r="E3284" i="1"/>
  <c r="E3262" i="1"/>
  <c r="E3240" i="1"/>
  <c r="E3218" i="1"/>
  <c r="E3196" i="1"/>
  <c r="E3174" i="1"/>
  <c r="E3152" i="1"/>
  <c r="E3130" i="1"/>
  <c r="E3108" i="1"/>
  <c r="E3086" i="1"/>
  <c r="E5087" i="1"/>
  <c r="E5065" i="1"/>
  <c r="E5043" i="1"/>
  <c r="E5021" i="1"/>
  <c r="E4999" i="1"/>
  <c r="E4977" i="1"/>
  <c r="E4955" i="1"/>
  <c r="E4933" i="1"/>
  <c r="E4911" i="1"/>
  <c r="E4889" i="1"/>
  <c r="E4845" i="1"/>
  <c r="E4823" i="1"/>
  <c r="E4801" i="1"/>
  <c r="E4779" i="1"/>
  <c r="E4757" i="1"/>
  <c r="E4735" i="1"/>
  <c r="E4713" i="1"/>
  <c r="E4691" i="1"/>
  <c r="E4581" i="1"/>
  <c r="E4559" i="1"/>
  <c r="E4515" i="1"/>
  <c r="E4493" i="1"/>
  <c r="E4471" i="1"/>
  <c r="E4449" i="1"/>
  <c r="E4339" i="1"/>
  <c r="E4273" i="1"/>
  <c r="E4251" i="1"/>
  <c r="E4229" i="1"/>
  <c r="E5086" i="1"/>
  <c r="E5064" i="1"/>
  <c r="E5042" i="1"/>
  <c r="E5020" i="1"/>
  <c r="E4998" i="1"/>
  <c r="E4976" i="1"/>
  <c r="E4954" i="1"/>
  <c r="E4932" i="1"/>
  <c r="E4910" i="1"/>
  <c r="E4888" i="1"/>
  <c r="E4844" i="1"/>
  <c r="E4822" i="1"/>
  <c r="E4800" i="1"/>
  <c r="E4778" i="1"/>
  <c r="E4756" i="1"/>
  <c r="E4734" i="1"/>
  <c r="E4712" i="1"/>
  <c r="E4690" i="1"/>
  <c r="E4580" i="1"/>
  <c r="E4558" i="1"/>
  <c r="E4470" i="1"/>
  <c r="E4426" i="1"/>
  <c r="E4338" i="1"/>
  <c r="E4272" i="1"/>
  <c r="E4250" i="1"/>
  <c r="E4228" i="1"/>
  <c r="E3964" i="1"/>
  <c r="E3942" i="1"/>
  <c r="E5085" i="1"/>
  <c r="E5063" i="1"/>
  <c r="E5019" i="1"/>
  <c r="E4997" i="1"/>
  <c r="E4975" i="1"/>
  <c r="E4953" i="1"/>
  <c r="E4931" i="1"/>
  <c r="E4909" i="1"/>
  <c r="E4887" i="1"/>
  <c r="E4843" i="1"/>
  <c r="E4821" i="1"/>
  <c r="E4799" i="1"/>
  <c r="E4777" i="1"/>
  <c r="E4755" i="1"/>
  <c r="E4733" i="1"/>
  <c r="E4711" i="1"/>
  <c r="E4689" i="1"/>
  <c r="E4579" i="1"/>
  <c r="E4557" i="1"/>
  <c r="E4535" i="1"/>
  <c r="E4469" i="1"/>
  <c r="E4447" i="1"/>
  <c r="E4425" i="1"/>
  <c r="E4337" i="1"/>
  <c r="E4271" i="1"/>
  <c r="E4249" i="1"/>
  <c r="E4227" i="1"/>
  <c r="E3963" i="1"/>
  <c r="E3941" i="1"/>
  <c r="E3919" i="1"/>
  <c r="E3897" i="1"/>
  <c r="E3875" i="1"/>
  <c r="E3655" i="1"/>
  <c r="E3633" i="1"/>
  <c r="E3611" i="1"/>
  <c r="E3589" i="1"/>
  <c r="E3567" i="1"/>
  <c r="E3545" i="1"/>
  <c r="E3501" i="1"/>
  <c r="E3479" i="1"/>
  <c r="E3457" i="1"/>
  <c r="E3435" i="1"/>
  <c r="E3413" i="1"/>
  <c r="E3391" i="1"/>
  <c r="E3369" i="1"/>
  <c r="E3347" i="1"/>
  <c r="E3325" i="1"/>
  <c r="E3303" i="1"/>
  <c r="E3281" i="1"/>
  <c r="E3237" i="1"/>
  <c r="E3215" i="1"/>
  <c r="E3193" i="1"/>
  <c r="E3171" i="1"/>
  <c r="E3149" i="1"/>
  <c r="E3127" i="1"/>
  <c r="E3105" i="1"/>
  <c r="E3083" i="1"/>
  <c r="E5084" i="1"/>
  <c r="E5062" i="1"/>
  <c r="E4996" i="1"/>
  <c r="E4974" i="1"/>
  <c r="E4952" i="1"/>
  <c r="E4930" i="1"/>
  <c r="E4908" i="1"/>
  <c r="E4886" i="1"/>
  <c r="E4842" i="1"/>
  <c r="E4820" i="1"/>
  <c r="E4798" i="1"/>
  <c r="E4776" i="1"/>
  <c r="E4754" i="1"/>
  <c r="E4732" i="1"/>
  <c r="E4710" i="1"/>
  <c r="E4688" i="1"/>
  <c r="E4578" i="1"/>
  <c r="E4556" i="1"/>
  <c r="E4534" i="1"/>
  <c r="E4490" i="1"/>
  <c r="E4446" i="1"/>
  <c r="E4424" i="1"/>
  <c r="E4336" i="1"/>
  <c r="E4270" i="1"/>
  <c r="E4248" i="1"/>
  <c r="E4226" i="1"/>
  <c r="E3962" i="1"/>
  <c r="E3940" i="1"/>
  <c r="E3918" i="1"/>
  <c r="E3896" i="1"/>
  <c r="E3874" i="1"/>
  <c r="E3654" i="1"/>
  <c r="E3632" i="1"/>
  <c r="E3610" i="1"/>
  <c r="E3588" i="1"/>
  <c r="E3566" i="1"/>
  <c r="E3544" i="1"/>
  <c r="E3500" i="1"/>
  <c r="E3478" i="1"/>
  <c r="E3456" i="1"/>
  <c r="E3434" i="1"/>
  <c r="E3412" i="1"/>
  <c r="E3390" i="1"/>
  <c r="E3368" i="1"/>
  <c r="E3346" i="1"/>
  <c r="E3324" i="1"/>
  <c r="E3302" i="1"/>
  <c r="E3280" i="1"/>
  <c r="E3236" i="1"/>
  <c r="E3214" i="1"/>
  <c r="E3192" i="1"/>
  <c r="E3170" i="1"/>
  <c r="E3148" i="1"/>
  <c r="E3126" i="1"/>
  <c r="E3104" i="1"/>
  <c r="E3082" i="1"/>
  <c r="E5083" i="1"/>
  <c r="E5061" i="1"/>
  <c r="E5017" i="1"/>
  <c r="E4995" i="1"/>
  <c r="E4973" i="1"/>
  <c r="E4951" i="1"/>
  <c r="E4929" i="1"/>
  <c r="E4907" i="1"/>
  <c r="E4885" i="1"/>
  <c r="E4841" i="1"/>
  <c r="E4819" i="1"/>
  <c r="E4797" i="1"/>
  <c r="E4775" i="1"/>
  <c r="E4753" i="1"/>
  <c r="E4731" i="1"/>
  <c r="E4709" i="1"/>
  <c r="E4687" i="1"/>
  <c r="E4577" i="1"/>
  <c r="E4555" i="1"/>
  <c r="E4533" i="1"/>
  <c r="E4511" i="1"/>
  <c r="E4489" i="1"/>
  <c r="E4467" i="1"/>
  <c r="E4445" i="1"/>
  <c r="E4335" i="1"/>
  <c r="E4269" i="1"/>
  <c r="E4247" i="1"/>
  <c r="E4225" i="1"/>
  <c r="E3961" i="1"/>
  <c r="E3939" i="1"/>
  <c r="E3917" i="1"/>
  <c r="E3895" i="1"/>
  <c r="E3873" i="1"/>
  <c r="E3653" i="1"/>
  <c r="E3631" i="1"/>
  <c r="E3609" i="1"/>
  <c r="E3587" i="1"/>
  <c r="E3565" i="1"/>
  <c r="E3521" i="1"/>
  <c r="E3499" i="1"/>
  <c r="E3477" i="1"/>
  <c r="E3455" i="1"/>
  <c r="E3433" i="1"/>
  <c r="E3411" i="1"/>
  <c r="E3389" i="1"/>
  <c r="E3367" i="1"/>
  <c r="E3345" i="1"/>
  <c r="E3323" i="1"/>
  <c r="E3301" i="1"/>
  <c r="E3279" i="1"/>
  <c r="E3257" i="1"/>
  <c r="E5082" i="1"/>
  <c r="E5060" i="1"/>
  <c r="E5038" i="1"/>
  <c r="E5016" i="1"/>
  <c r="E4994" i="1"/>
  <c r="E4972" i="1"/>
  <c r="E4950" i="1"/>
  <c r="E4928" i="1"/>
  <c r="E4906" i="1"/>
  <c r="E4884" i="1"/>
  <c r="E4862" i="1"/>
  <c r="E4840" i="1"/>
  <c r="E4818" i="1"/>
  <c r="E4796" i="1"/>
  <c r="E4774" i="1"/>
  <c r="E4752" i="1"/>
  <c r="E4730" i="1"/>
  <c r="E4708" i="1"/>
  <c r="E4686" i="1"/>
  <c r="E4576" i="1"/>
  <c r="E4554" i="1"/>
  <c r="E4510" i="1"/>
  <c r="E4488" i="1"/>
  <c r="E4466" i="1"/>
  <c r="E4422" i="1"/>
  <c r="E4356" i="1"/>
  <c r="E4334" i="1"/>
  <c r="E4268" i="1"/>
  <c r="E4246" i="1"/>
  <c r="E4224" i="1"/>
  <c r="E3960" i="1"/>
  <c r="E3938" i="1"/>
  <c r="E3916" i="1"/>
  <c r="E3894" i="1"/>
  <c r="E5081" i="1"/>
  <c r="E5059" i="1"/>
  <c r="E5015" i="1"/>
  <c r="E4993" i="1"/>
  <c r="E4971" i="1"/>
  <c r="E4949" i="1"/>
  <c r="E4927" i="1"/>
  <c r="E4905" i="1"/>
  <c r="E4883" i="1"/>
  <c r="E4861" i="1"/>
  <c r="E4839" i="1"/>
  <c r="E4817" i="1"/>
  <c r="E4795" i="1"/>
  <c r="E4773" i="1"/>
  <c r="E4751" i="1"/>
  <c r="E4729" i="1"/>
  <c r="E4707" i="1"/>
  <c r="E4685" i="1"/>
  <c r="E4575" i="1"/>
  <c r="E4553" i="1"/>
  <c r="E4509" i="1"/>
  <c r="E4465" i="1"/>
  <c r="E4443" i="1"/>
  <c r="E4421" i="1"/>
  <c r="E4355" i="1"/>
  <c r="E4333" i="1"/>
  <c r="E4267" i="1"/>
  <c r="E4245" i="1"/>
  <c r="E4223" i="1"/>
  <c r="E3959" i="1"/>
  <c r="E3937" i="1"/>
  <c r="E3915" i="1"/>
  <c r="E5079" i="1"/>
  <c r="E5057" i="1"/>
  <c r="E4991" i="1"/>
  <c r="E4969" i="1"/>
  <c r="E4947" i="1"/>
  <c r="E4925" i="1"/>
  <c r="E4903" i="1"/>
  <c r="E4881" i="1"/>
  <c r="E4837" i="1"/>
  <c r="E4815" i="1"/>
  <c r="E4793" i="1"/>
  <c r="E4771" i="1"/>
  <c r="E4749" i="1"/>
  <c r="E4727" i="1"/>
  <c r="E4705" i="1"/>
  <c r="E4683" i="1"/>
  <c r="E4573" i="1"/>
  <c r="E4551" i="1"/>
  <c r="E4529" i="1"/>
  <c r="E4463" i="1"/>
  <c r="E4441" i="1"/>
  <c r="E4353" i="1"/>
  <c r="E4331" i="1"/>
  <c r="E4265" i="1"/>
  <c r="E4243" i="1"/>
  <c r="E3957" i="1"/>
  <c r="E3935" i="1"/>
  <c r="E3913" i="1"/>
  <c r="E5078" i="1"/>
  <c r="E5056" i="1"/>
  <c r="E5012" i="1"/>
  <c r="E4990" i="1"/>
  <c r="E4968" i="1"/>
  <c r="E4946" i="1"/>
  <c r="E4924" i="1"/>
  <c r="E4902" i="1"/>
  <c r="E4880" i="1"/>
  <c r="E4836" i="1"/>
  <c r="E4814" i="1"/>
  <c r="E4792" i="1"/>
  <c r="E4770" i="1"/>
  <c r="E4748" i="1"/>
  <c r="E4726" i="1"/>
  <c r="E4704" i="1"/>
  <c r="E4682" i="1"/>
  <c r="E4572" i="1"/>
  <c r="E4550" i="1"/>
  <c r="E4528" i="1"/>
  <c r="E4462" i="1"/>
  <c r="E4352" i="1"/>
  <c r="E4330" i="1"/>
  <c r="E4264" i="1"/>
  <c r="E4242" i="1"/>
  <c r="E3956" i="1"/>
  <c r="E3934" i="1"/>
  <c r="E3912" i="1"/>
  <c r="E3890" i="1"/>
  <c r="E3868" i="1"/>
  <c r="E3648" i="1"/>
  <c r="E3626" i="1"/>
  <c r="E3604" i="1"/>
  <c r="E3582" i="1"/>
  <c r="E3560" i="1"/>
  <c r="E3538" i="1"/>
  <c r="E3494" i="1"/>
  <c r="E3472" i="1"/>
  <c r="E3450" i="1"/>
  <c r="E3428" i="1"/>
  <c r="E3406" i="1"/>
  <c r="E3384" i="1"/>
  <c r="E3362" i="1"/>
  <c r="E3340" i="1"/>
  <c r="E3318" i="1"/>
  <c r="E3296" i="1"/>
  <c r="E3274" i="1"/>
  <c r="E3252" i="1"/>
  <c r="E3230" i="1"/>
  <c r="E3208" i="1"/>
  <c r="E3186" i="1"/>
  <c r="E3164" i="1"/>
  <c r="E3142" i="1"/>
  <c r="E3120" i="1"/>
  <c r="E5077" i="1"/>
  <c r="E5055" i="1"/>
  <c r="E5011" i="1"/>
  <c r="E4989" i="1"/>
  <c r="E4967" i="1"/>
  <c r="E4945" i="1"/>
  <c r="E4923" i="1"/>
  <c r="E4901" i="1"/>
  <c r="E4879" i="1"/>
  <c r="E4835" i="1"/>
  <c r="E4813" i="1"/>
  <c r="E4791" i="1"/>
  <c r="E4769" i="1"/>
  <c r="E4747" i="1"/>
  <c r="E4725" i="1"/>
  <c r="E4703" i="1"/>
  <c r="E4571" i="1"/>
  <c r="E4549" i="1"/>
  <c r="E4505" i="1"/>
  <c r="E4461" i="1"/>
  <c r="E4439" i="1"/>
  <c r="E4351" i="1"/>
  <c r="E4329" i="1"/>
  <c r="E4263" i="1"/>
  <c r="E4241" i="1"/>
  <c r="E3955" i="1"/>
  <c r="E3933" i="1"/>
  <c r="E5076" i="1"/>
  <c r="E5054" i="1"/>
  <c r="E5010" i="1"/>
  <c r="E4988" i="1"/>
  <c r="E4966" i="1"/>
  <c r="E4944" i="1"/>
  <c r="E4922" i="1"/>
  <c r="E4900" i="1"/>
  <c r="E4878" i="1"/>
  <c r="E4834" i="1"/>
  <c r="E4812" i="1"/>
  <c r="E4790" i="1"/>
  <c r="E4768" i="1"/>
  <c r="E4746" i="1"/>
  <c r="E4724" i="1"/>
  <c r="E4702" i="1"/>
  <c r="E5075" i="1"/>
  <c r="E5053" i="1"/>
  <c r="E4987" i="1"/>
  <c r="E4965" i="1"/>
  <c r="E4943" i="1"/>
  <c r="E4921" i="1"/>
  <c r="E4899" i="1"/>
  <c r="E4877" i="1"/>
  <c r="E4833" i="1"/>
  <c r="E4811" i="1"/>
  <c r="E4789" i="1"/>
  <c r="E4767" i="1"/>
  <c r="E4745" i="1"/>
  <c r="E4723" i="1"/>
  <c r="E4701" i="1"/>
  <c r="E4679" i="1"/>
  <c r="E4569" i="1"/>
  <c r="E4547" i="1"/>
  <c r="E4525" i="1"/>
  <c r="E4503" i="1"/>
  <c r="E4481" i="1"/>
  <c r="E4459" i="1"/>
  <c r="E4437" i="1"/>
  <c r="E4349" i="1"/>
  <c r="E4327" i="1"/>
  <c r="E4261" i="1"/>
  <c r="E4239" i="1"/>
  <c r="E3953" i="1"/>
  <c r="E3931" i="1"/>
  <c r="E3909" i="1"/>
  <c r="E3887" i="1"/>
  <c r="E3865" i="1"/>
  <c r="E3645" i="1"/>
  <c r="E3623" i="1"/>
  <c r="E3601" i="1"/>
  <c r="E3579" i="1"/>
  <c r="E3557" i="1"/>
  <c r="E3491" i="1"/>
  <c r="E3447" i="1"/>
  <c r="E3425" i="1"/>
  <c r="E3403" i="1"/>
  <c r="E3381" i="1"/>
  <c r="E3359" i="1"/>
  <c r="E3337" i="1"/>
  <c r="E3315" i="1"/>
  <c r="E3293" i="1"/>
  <c r="E3271" i="1"/>
  <c r="E3249" i="1"/>
  <c r="E3227" i="1"/>
  <c r="E3205" i="1"/>
  <c r="E3183" i="1"/>
  <c r="E3161" i="1"/>
  <c r="E3139" i="1"/>
  <c r="E3117" i="1"/>
  <c r="E3095" i="1"/>
  <c r="E5093" i="1"/>
  <c r="E4939" i="1"/>
  <c r="E4728" i="1"/>
  <c r="E4244" i="1"/>
  <c r="E3927" i="1"/>
  <c r="E3877" i="1"/>
  <c r="E3635" i="1"/>
  <c r="E3597" i="1"/>
  <c r="E3556" i="1"/>
  <c r="E3505" i="1"/>
  <c r="E3429" i="1"/>
  <c r="E3387" i="1"/>
  <c r="E3348" i="1"/>
  <c r="E3307" i="1"/>
  <c r="E3269" i="1"/>
  <c r="E3235" i="1"/>
  <c r="E3206" i="1"/>
  <c r="E3176" i="1"/>
  <c r="E3145" i="1"/>
  <c r="E3115" i="1"/>
  <c r="E3087" i="1"/>
  <c r="E2395" i="1"/>
  <c r="E2373" i="1"/>
  <c r="E2351" i="1"/>
  <c r="E2329" i="1"/>
  <c r="E2307" i="1"/>
  <c r="E2285" i="1"/>
  <c r="E2263" i="1"/>
  <c r="E2241" i="1"/>
  <c r="E2197" i="1"/>
  <c r="E5080" i="1"/>
  <c r="E4926" i="1"/>
  <c r="E5071" i="1"/>
  <c r="E4919" i="1"/>
  <c r="E4719" i="1"/>
  <c r="E4530" i="1"/>
  <c r="E4354" i="1"/>
  <c r="E4237" i="1"/>
  <c r="E3921" i="1"/>
  <c r="E3872" i="1"/>
  <c r="E3630" i="1"/>
  <c r="E3591" i="1"/>
  <c r="E3502" i="1"/>
  <c r="E3426" i="1"/>
  <c r="E3385" i="1"/>
  <c r="E3343" i="1"/>
  <c r="E3304" i="1"/>
  <c r="E3233" i="1"/>
  <c r="E3203" i="1"/>
  <c r="E3173" i="1"/>
  <c r="E3143" i="1"/>
  <c r="E3112" i="1"/>
  <c r="E3084" i="1"/>
  <c r="E2393" i="1"/>
  <c r="E2371" i="1"/>
  <c r="E2349" i="1"/>
  <c r="E2327" i="1"/>
  <c r="E2305" i="1"/>
  <c r="E2283" i="1"/>
  <c r="E2261" i="1"/>
  <c r="E2195" i="1"/>
  <c r="E5058" i="1"/>
  <c r="E4917" i="1"/>
  <c r="E4706" i="1"/>
  <c r="E4438" i="1"/>
  <c r="E4350" i="1"/>
  <c r="E4235" i="1"/>
  <c r="E3920" i="1"/>
  <c r="E3871" i="1"/>
  <c r="E3629" i="1"/>
  <c r="E3590" i="1"/>
  <c r="E3498" i="1"/>
  <c r="E3465" i="1"/>
  <c r="E3424" i="1"/>
  <c r="E3383" i="1"/>
  <c r="E3342" i="1"/>
  <c r="E3300" i="1"/>
  <c r="E3263" i="1"/>
  <c r="E3232" i="1"/>
  <c r="E3201" i="1"/>
  <c r="E3172" i="1"/>
  <c r="E3141" i="1"/>
  <c r="E3111" i="1"/>
  <c r="E3081" i="1"/>
  <c r="E2392" i="1"/>
  <c r="E2370" i="1"/>
  <c r="E2348" i="1"/>
  <c r="E2326" i="1"/>
  <c r="E2304" i="1"/>
  <c r="E5049" i="1"/>
  <c r="E4904" i="1"/>
  <c r="E4699" i="1"/>
  <c r="E4347" i="1"/>
  <c r="E4222" i="1"/>
  <c r="E3914" i="1"/>
  <c r="E3870" i="1"/>
  <c r="E3628" i="1"/>
  <c r="E3586" i="1"/>
  <c r="E3497" i="1"/>
  <c r="E3461" i="1"/>
  <c r="E3423" i="1"/>
  <c r="E3382" i="1"/>
  <c r="E3341" i="1"/>
  <c r="E3299" i="1"/>
  <c r="E3261" i="1"/>
  <c r="E3231" i="1"/>
  <c r="E3200" i="1"/>
  <c r="E3169" i="1"/>
  <c r="E3140" i="1"/>
  <c r="E3110" i="1"/>
  <c r="E2391" i="1"/>
  <c r="E2369" i="1"/>
  <c r="E2347" i="1"/>
  <c r="E2325" i="1"/>
  <c r="E2303" i="1"/>
  <c r="E2281" i="1"/>
  <c r="E5036" i="1"/>
  <c r="E4897" i="1"/>
  <c r="E4697" i="1"/>
  <c r="E4523" i="1"/>
  <c r="E4486" i="1"/>
  <c r="E4435" i="1"/>
  <c r="E4345" i="1"/>
  <c r="E3911" i="1"/>
  <c r="E3869" i="1"/>
  <c r="E3627" i="1"/>
  <c r="E3585" i="1"/>
  <c r="E3496" i="1"/>
  <c r="E3459" i="1"/>
  <c r="E3421" i="1"/>
  <c r="E3380" i="1"/>
  <c r="E3339" i="1"/>
  <c r="E3298" i="1"/>
  <c r="E3229" i="1"/>
  <c r="E3199" i="1"/>
  <c r="E3168" i="1"/>
  <c r="E3138" i="1"/>
  <c r="E3109" i="1"/>
  <c r="E4895" i="1"/>
  <c r="E4684" i="1"/>
  <c r="E4433" i="1"/>
  <c r="E4332" i="1"/>
  <c r="E3910" i="1"/>
  <c r="E3867" i="1"/>
  <c r="E3625" i="1"/>
  <c r="E3584" i="1"/>
  <c r="E3495" i="1"/>
  <c r="E3458" i="1"/>
  <c r="E3417" i="1"/>
  <c r="E3379" i="1"/>
  <c r="E3338" i="1"/>
  <c r="E3297" i="1"/>
  <c r="E3228" i="1"/>
  <c r="E3198" i="1"/>
  <c r="E3167" i="1"/>
  <c r="E3137" i="1"/>
  <c r="E3107" i="1"/>
  <c r="E5027" i="1"/>
  <c r="E4882" i="1"/>
  <c r="E4838" i="1"/>
  <c r="E4328" i="1"/>
  <c r="E3908" i="1"/>
  <c r="E3866" i="1"/>
  <c r="E3624" i="1"/>
  <c r="E3583" i="1"/>
  <c r="E3493" i="1"/>
  <c r="E3454" i="1"/>
  <c r="E3415" i="1"/>
  <c r="E3377" i="1"/>
  <c r="E3336" i="1"/>
  <c r="E3295" i="1"/>
  <c r="E3226" i="1"/>
  <c r="E3197" i="1"/>
  <c r="E3166" i="1"/>
  <c r="E3135" i="1"/>
  <c r="E3106" i="1"/>
  <c r="E4875" i="1"/>
  <c r="E4831" i="1"/>
  <c r="E3907" i="1"/>
  <c r="E3622" i="1"/>
  <c r="E3581" i="1"/>
  <c r="E3492" i="1"/>
  <c r="E3453" i="1"/>
  <c r="E3414" i="1"/>
  <c r="E3373" i="1"/>
  <c r="E3335" i="1"/>
  <c r="E3294" i="1"/>
  <c r="E3256" i="1"/>
  <c r="E3225" i="1"/>
  <c r="E3195" i="1"/>
  <c r="E3165" i="1"/>
  <c r="E3134" i="1"/>
  <c r="E3103" i="1"/>
  <c r="E4873" i="1"/>
  <c r="E4829" i="1"/>
  <c r="E4677" i="1"/>
  <c r="E4482" i="1"/>
  <c r="E3905" i="1"/>
  <c r="E3621" i="1"/>
  <c r="E3580" i="1"/>
  <c r="E3490" i="1"/>
  <c r="E3452" i="1"/>
  <c r="E3410" i="1"/>
  <c r="E3371" i="1"/>
  <c r="E3333" i="1"/>
  <c r="E3292" i="1"/>
  <c r="E3255" i="1"/>
  <c r="E3223" i="1"/>
  <c r="E3194" i="1"/>
  <c r="E3163" i="1"/>
  <c r="E3133" i="1"/>
  <c r="E3102" i="1"/>
  <c r="E4816" i="1"/>
  <c r="E4587" i="1"/>
  <c r="E4479" i="1"/>
  <c r="E3901" i="1"/>
  <c r="E3657" i="1"/>
  <c r="E3619" i="1"/>
  <c r="E3578" i="1"/>
  <c r="E3546" i="1"/>
  <c r="E3520" i="1"/>
  <c r="E3489" i="1"/>
  <c r="E3451" i="1"/>
  <c r="E3409" i="1"/>
  <c r="E3370" i="1"/>
  <c r="E3329" i="1"/>
  <c r="E3291" i="1"/>
  <c r="E3254" i="1"/>
  <c r="E3222" i="1"/>
  <c r="E3191" i="1"/>
  <c r="E3162" i="1"/>
  <c r="E3132" i="1"/>
  <c r="E3101" i="1"/>
  <c r="E2385" i="1"/>
  <c r="E2363" i="1"/>
  <c r="E2341" i="1"/>
  <c r="E2319" i="1"/>
  <c r="E2297" i="1"/>
  <c r="E4809" i="1"/>
  <c r="E4574" i="1"/>
  <c r="E4477" i="1"/>
  <c r="E4420" i="1"/>
  <c r="E3958" i="1"/>
  <c r="E3899" i="1"/>
  <c r="E3656" i="1"/>
  <c r="E3615" i="1"/>
  <c r="E3577" i="1"/>
  <c r="E3519" i="1"/>
  <c r="E3487" i="1"/>
  <c r="E3449" i="1"/>
  <c r="E3408" i="1"/>
  <c r="E3366" i="1"/>
  <c r="E3327" i="1"/>
  <c r="E3289" i="1"/>
  <c r="E3253" i="1"/>
  <c r="E3221" i="1"/>
  <c r="E3190" i="1"/>
  <c r="E3160" i="1"/>
  <c r="E3131" i="1"/>
  <c r="E3100" i="1"/>
  <c r="E2384" i="1"/>
  <c r="E5007" i="1"/>
  <c r="E4807" i="1"/>
  <c r="E4570" i="1"/>
  <c r="E3954" i="1"/>
  <c r="E3898" i="1"/>
  <c r="E3652" i="1"/>
  <c r="E3613" i="1"/>
  <c r="E3575" i="1"/>
  <c r="E3483" i="1"/>
  <c r="E3448" i="1"/>
  <c r="E3407" i="1"/>
  <c r="E3365" i="1"/>
  <c r="E3326" i="1"/>
  <c r="E3285" i="1"/>
  <c r="E3251" i="1"/>
  <c r="E3220" i="1"/>
  <c r="E3189" i="1"/>
  <c r="E3159" i="1"/>
  <c r="E3129" i="1"/>
  <c r="E3099" i="1"/>
  <c r="E5005" i="1"/>
  <c r="E4794" i="1"/>
  <c r="E4567" i="1"/>
  <c r="E3952" i="1"/>
  <c r="E3893" i="1"/>
  <c r="E3651" i="1"/>
  <c r="E3612" i="1"/>
  <c r="E3571" i="1"/>
  <c r="E3481" i="1"/>
  <c r="E3446" i="1"/>
  <c r="E3405" i="1"/>
  <c r="E3364" i="1"/>
  <c r="E3322" i="1"/>
  <c r="E3283" i="1"/>
  <c r="E3250" i="1"/>
  <c r="E3219" i="1"/>
  <c r="E3188" i="1"/>
  <c r="E3157" i="1"/>
  <c r="E3128" i="1"/>
  <c r="E3098" i="1"/>
  <c r="E4992" i="1"/>
  <c r="E4787" i="1"/>
  <c r="E4565" i="1"/>
  <c r="E3951" i="1"/>
  <c r="E3892" i="1"/>
  <c r="E3650" i="1"/>
  <c r="E3608" i="1"/>
  <c r="E3569" i="1"/>
  <c r="E3540" i="1"/>
  <c r="E3480" i="1"/>
  <c r="E3445" i="1"/>
  <c r="E3404" i="1"/>
  <c r="E3363" i="1"/>
  <c r="E3321" i="1"/>
  <c r="E3282" i="1"/>
  <c r="E3248" i="1"/>
  <c r="E3217" i="1"/>
  <c r="E3187" i="1"/>
  <c r="E3156" i="1"/>
  <c r="E3125" i="1"/>
  <c r="E3097" i="1"/>
  <c r="E2381" i="1"/>
  <c r="E2359" i="1"/>
  <c r="E2337" i="1"/>
  <c r="E2315" i="1"/>
  <c r="E2293" i="1"/>
  <c r="E2271" i="1"/>
  <c r="E2205" i="1"/>
  <c r="E4985" i="1"/>
  <c r="E4785" i="1"/>
  <c r="E4552" i="1"/>
  <c r="E3949" i="1"/>
  <c r="E3891" i="1"/>
  <c r="E3649" i="1"/>
  <c r="E3607" i="1"/>
  <c r="E3568" i="1"/>
  <c r="E3476" i="1"/>
  <c r="E3443" i="1"/>
  <c r="E3402" i="1"/>
  <c r="E3361" i="1"/>
  <c r="E3320" i="1"/>
  <c r="E3278" i="1"/>
  <c r="E3247" i="1"/>
  <c r="E3216" i="1"/>
  <c r="E3185" i="1"/>
  <c r="E3155" i="1"/>
  <c r="E3124" i="1"/>
  <c r="E3096" i="1"/>
  <c r="E4983" i="1"/>
  <c r="E4772" i="1"/>
  <c r="E4548" i="1"/>
  <c r="E3945" i="1"/>
  <c r="E3889" i="1"/>
  <c r="E3647" i="1"/>
  <c r="E3606" i="1"/>
  <c r="E3564" i="1"/>
  <c r="E3475" i="1"/>
  <c r="E3439" i="1"/>
  <c r="E3401" i="1"/>
  <c r="E3360" i="1"/>
  <c r="E3319" i="1"/>
  <c r="E3277" i="1"/>
  <c r="E3245" i="1"/>
  <c r="E3213" i="1"/>
  <c r="E3184" i="1"/>
  <c r="E3154" i="1"/>
  <c r="E3123" i="1"/>
  <c r="E3094" i="1"/>
  <c r="E2401" i="1"/>
  <c r="E2379" i="1"/>
  <c r="E2357" i="1"/>
  <c r="E2335" i="1"/>
  <c r="E2313" i="1"/>
  <c r="E2291" i="1"/>
  <c r="E2269" i="1"/>
  <c r="E2203" i="1"/>
  <c r="E4970" i="1"/>
  <c r="E4765" i="1"/>
  <c r="E4545" i="1"/>
  <c r="E4457" i="1"/>
  <c r="E3943" i="1"/>
  <c r="E3888" i="1"/>
  <c r="E3646" i="1"/>
  <c r="E3605" i="1"/>
  <c r="E3563" i="1"/>
  <c r="E3474" i="1"/>
  <c r="E3437" i="1"/>
  <c r="E3399" i="1"/>
  <c r="E3358" i="1"/>
  <c r="E3317" i="1"/>
  <c r="E3276" i="1"/>
  <c r="E3244" i="1"/>
  <c r="E3212" i="1"/>
  <c r="E3182" i="1"/>
  <c r="E3153" i="1"/>
  <c r="E3122" i="1"/>
  <c r="E3093" i="1"/>
  <c r="E2400" i="1"/>
  <c r="E2378" i="1"/>
  <c r="E2356" i="1"/>
  <c r="E2334" i="1"/>
  <c r="E2312" i="1"/>
  <c r="E2290" i="1"/>
  <c r="E2268" i="1"/>
  <c r="E2202" i="1"/>
  <c r="E4963" i="1"/>
  <c r="E4763" i="1"/>
  <c r="E4543" i="1"/>
  <c r="E4504" i="1"/>
  <c r="E4266" i="1"/>
  <c r="E3936" i="1"/>
  <c r="E3886" i="1"/>
  <c r="E3644" i="1"/>
  <c r="E3603" i="1"/>
  <c r="E3562" i="1"/>
  <c r="E3473" i="1"/>
  <c r="E3436" i="1"/>
  <c r="E3395" i="1"/>
  <c r="E3357" i="1"/>
  <c r="E3316" i="1"/>
  <c r="E3275" i="1"/>
  <c r="E3243" i="1"/>
  <c r="E3211" i="1"/>
  <c r="E3181" i="1"/>
  <c r="E3151" i="1"/>
  <c r="E3121" i="1"/>
  <c r="E3091" i="1"/>
  <c r="E2399" i="1"/>
  <c r="E2377" i="1"/>
  <c r="E2355" i="1"/>
  <c r="E2333" i="1"/>
  <c r="E2311" i="1"/>
  <c r="E2289" i="1"/>
  <c r="E2267" i="1"/>
  <c r="E2223" i="1"/>
  <c r="E2201" i="1"/>
  <c r="E4948" i="1"/>
  <c r="E4743" i="1"/>
  <c r="E4259" i="1"/>
  <c r="E3930" i="1"/>
  <c r="E3883" i="1"/>
  <c r="E3641" i="1"/>
  <c r="E3600" i="1"/>
  <c r="E3559" i="1"/>
  <c r="E3470" i="1"/>
  <c r="E3431" i="1"/>
  <c r="E3392" i="1"/>
  <c r="E3351" i="1"/>
  <c r="E3313" i="1"/>
  <c r="E3272" i="1"/>
  <c r="E3239" i="1"/>
  <c r="E3209" i="1"/>
  <c r="E3178" i="1"/>
  <c r="E3147" i="1"/>
  <c r="E3118" i="1"/>
  <c r="E3089" i="1"/>
  <c r="E2397" i="1"/>
  <c r="E2375" i="1"/>
  <c r="E2353" i="1"/>
  <c r="E2331" i="1"/>
  <c r="E2309" i="1"/>
  <c r="E2287" i="1"/>
  <c r="E2221" i="1"/>
  <c r="E2199" i="1"/>
  <c r="E4941" i="1"/>
  <c r="E4741" i="1"/>
  <c r="E4499" i="1"/>
  <c r="E4257" i="1"/>
  <c r="E3929" i="1"/>
  <c r="E3879" i="1"/>
  <c r="E3637" i="1"/>
  <c r="E3599" i="1"/>
  <c r="E3558" i="1"/>
  <c r="E3430" i="1"/>
  <c r="E3388" i="1"/>
  <c r="E3349" i="1"/>
  <c r="E3311" i="1"/>
  <c r="E3270" i="1"/>
  <c r="E3238" i="1"/>
  <c r="E3207" i="1"/>
  <c r="E3177" i="1"/>
  <c r="E3146" i="1"/>
  <c r="E3116" i="1"/>
  <c r="E3088" i="1"/>
  <c r="E2396" i="1"/>
  <c r="E2374" i="1"/>
  <c r="E2352" i="1"/>
  <c r="E2330" i="1"/>
  <c r="E2308" i="1"/>
  <c r="E2286" i="1"/>
  <c r="E2242" i="1"/>
  <c r="E2198" i="1"/>
  <c r="E3305" i="1"/>
  <c r="E2358" i="1"/>
  <c r="E2314" i="1"/>
  <c r="E2273" i="1"/>
  <c r="E2189" i="1"/>
  <c r="E4442" i="1"/>
  <c r="E3273" i="1"/>
  <c r="E2402" i="1"/>
  <c r="E2354" i="1"/>
  <c r="E2310" i="1"/>
  <c r="E2272" i="1"/>
  <c r="E2188" i="1"/>
  <c r="E2166" i="1"/>
  <c r="E4750" i="1"/>
  <c r="E3267" i="1"/>
  <c r="E2398" i="1"/>
  <c r="E2350" i="1"/>
  <c r="E2306" i="1"/>
  <c r="E2270" i="1"/>
  <c r="E2187" i="1"/>
  <c r="E1665" i="1"/>
  <c r="E1643" i="1"/>
  <c r="E1621" i="1"/>
  <c r="E1599" i="1"/>
  <c r="E1335" i="1"/>
  <c r="E1313" i="1"/>
  <c r="E1291" i="1"/>
  <c r="E1269" i="1"/>
  <c r="E1247" i="1"/>
  <c r="E1115" i="1"/>
  <c r="E1093" i="1"/>
  <c r="E1071" i="1"/>
  <c r="E1049" i="1"/>
  <c r="E1027" i="1"/>
  <c r="E1005" i="1"/>
  <c r="E983" i="1"/>
  <c r="E609" i="1"/>
  <c r="E587" i="1"/>
  <c r="E565" i="1"/>
  <c r="E543" i="1"/>
  <c r="E521" i="1"/>
  <c r="E389" i="1"/>
  <c r="E367" i="1"/>
  <c r="E345" i="1"/>
  <c r="E323" i="1"/>
  <c r="E301" i="1"/>
  <c r="E279" i="1"/>
  <c r="E235" i="1"/>
  <c r="E213" i="1"/>
  <c r="E191" i="1"/>
  <c r="E169" i="1"/>
  <c r="E147" i="1"/>
  <c r="E125" i="1"/>
  <c r="E103" i="1"/>
  <c r="E81" i="1"/>
  <c r="E1642" i="1"/>
  <c r="E1620" i="1"/>
  <c r="E1598" i="1"/>
  <c r="E1334" i="1"/>
  <c r="E1290" i="1"/>
  <c r="E1268" i="1"/>
  <c r="E1246" i="1"/>
  <c r="E1114" i="1"/>
  <c r="E1092" i="1"/>
  <c r="E1070" i="1"/>
  <c r="E1026" i="1"/>
  <c r="E1004" i="1"/>
  <c r="E608" i="1"/>
  <c r="E586" i="1"/>
  <c r="E542" i="1"/>
  <c r="E520" i="1"/>
  <c r="E4721" i="1"/>
  <c r="E2394" i="1"/>
  <c r="E2346" i="1"/>
  <c r="E2302" i="1"/>
  <c r="E2266" i="1"/>
  <c r="E2240" i="1"/>
  <c r="E1664" i="1"/>
  <c r="E1312" i="1"/>
  <c r="E1048" i="1"/>
  <c r="E564" i="1"/>
  <c r="E4961" i="1"/>
  <c r="E2390" i="1"/>
  <c r="E2345" i="1"/>
  <c r="E2301" i="1"/>
  <c r="E2389" i="1"/>
  <c r="E2344" i="1"/>
  <c r="E2300" i="1"/>
  <c r="E2388" i="1"/>
  <c r="E2343" i="1"/>
  <c r="E2299" i="1"/>
  <c r="E2262" i="1"/>
  <c r="E3241" i="1"/>
  <c r="E2387" i="1"/>
  <c r="E2342" i="1"/>
  <c r="E2298" i="1"/>
  <c r="E1660" i="1"/>
  <c r="E1638" i="1"/>
  <c r="E1616" i="1"/>
  <c r="E1594" i="1"/>
  <c r="E3234" i="1"/>
  <c r="E2386" i="1"/>
  <c r="E2340" i="1"/>
  <c r="E2296" i="1"/>
  <c r="E3643" i="1"/>
  <c r="E3503" i="1"/>
  <c r="E3210" i="1"/>
  <c r="E2383" i="1"/>
  <c r="E2339" i="1"/>
  <c r="E2295" i="1"/>
  <c r="E3634" i="1"/>
  <c r="E3204" i="1"/>
  <c r="E2382" i="1"/>
  <c r="E2338" i="1"/>
  <c r="E2294" i="1"/>
  <c r="E2209" i="1"/>
  <c r="E4262" i="1"/>
  <c r="E3602" i="1"/>
  <c r="E3179" i="1"/>
  <c r="E2380" i="1"/>
  <c r="E2336" i="1"/>
  <c r="E2292" i="1"/>
  <c r="E2208" i="1"/>
  <c r="E4240" i="1"/>
  <c r="E3593" i="1"/>
  <c r="E3175" i="1"/>
  <c r="E2376" i="1"/>
  <c r="E2332" i="1"/>
  <c r="E2288" i="1"/>
  <c r="E2207" i="1"/>
  <c r="E3561" i="1"/>
  <c r="E3150" i="1"/>
  <c r="E2372" i="1"/>
  <c r="E2328" i="1"/>
  <c r="E2284" i="1"/>
  <c r="E2206" i="1"/>
  <c r="E3555" i="1"/>
  <c r="E3144" i="1"/>
  <c r="E2368" i="1"/>
  <c r="E2324" i="1"/>
  <c r="E2282" i="1"/>
  <c r="E2204" i="1"/>
  <c r="E3432" i="1"/>
  <c r="E3119" i="1"/>
  <c r="E2367" i="1"/>
  <c r="E2323" i="1"/>
  <c r="E2280" i="1"/>
  <c r="E2252" i="1"/>
  <c r="E2200" i="1"/>
  <c r="E2174" i="1"/>
  <c r="E1674" i="1"/>
  <c r="E3427" i="1"/>
  <c r="E3113" i="1"/>
  <c r="E2366" i="1"/>
  <c r="E2322" i="1"/>
  <c r="E2279" i="1"/>
  <c r="E2251" i="1"/>
  <c r="E2196" i="1"/>
  <c r="E1673" i="1"/>
  <c r="E3932" i="1"/>
  <c r="E3393" i="1"/>
  <c r="E3090" i="1"/>
  <c r="E2365" i="1"/>
  <c r="E2321" i="1"/>
  <c r="E2278" i="1"/>
  <c r="E2250" i="1"/>
  <c r="E2194" i="1"/>
  <c r="E2172" i="1"/>
  <c r="E3876" i="1"/>
  <c r="E3344" i="1"/>
  <c r="E2361" i="1"/>
  <c r="E2317" i="1"/>
  <c r="E2275" i="1"/>
  <c r="E2222" i="1"/>
  <c r="E2191" i="1"/>
  <c r="E3314" i="1"/>
  <c r="E2360" i="1"/>
  <c r="E2316" i="1"/>
  <c r="E2274" i="1"/>
  <c r="E2190" i="1"/>
  <c r="E2362" i="1"/>
  <c r="E1653" i="1"/>
  <c r="E1628" i="1"/>
  <c r="E1603" i="1"/>
  <c r="E1333" i="1"/>
  <c r="E1309" i="1"/>
  <c r="E1285" i="1"/>
  <c r="E1261" i="1"/>
  <c r="E1237" i="1"/>
  <c r="E1117" i="1"/>
  <c r="E1091" i="1"/>
  <c r="E1067" i="1"/>
  <c r="E1043" i="1"/>
  <c r="E1019" i="1"/>
  <c r="E995" i="1"/>
  <c r="E607" i="1"/>
  <c r="E583" i="1"/>
  <c r="E559" i="1"/>
  <c r="E535" i="1"/>
  <c r="E511" i="1"/>
  <c r="E368" i="1"/>
  <c r="E344" i="1"/>
  <c r="E321" i="1"/>
  <c r="E298" i="1"/>
  <c r="E275" i="1"/>
  <c r="E230" i="1"/>
  <c r="E207" i="1"/>
  <c r="E184" i="1"/>
  <c r="E161" i="1"/>
  <c r="E138" i="1"/>
  <c r="E115" i="1"/>
  <c r="E92" i="1"/>
  <c r="E69" i="1"/>
  <c r="E1652" i="1"/>
  <c r="E1627" i="1"/>
  <c r="E1602" i="1"/>
  <c r="E1332" i="1"/>
  <c r="E1308" i="1"/>
  <c r="E1284" i="1"/>
  <c r="E1260" i="1"/>
  <c r="E1236" i="1"/>
  <c r="E1090" i="1"/>
  <c r="E1066" i="1"/>
  <c r="E1042" i="1"/>
  <c r="E1018" i="1"/>
  <c r="E994" i="1"/>
  <c r="E606" i="1"/>
  <c r="E582" i="1"/>
  <c r="E558" i="1"/>
  <c r="E534" i="1"/>
  <c r="E510" i="1"/>
  <c r="E390" i="1"/>
  <c r="E366" i="1"/>
  <c r="E343" i="1"/>
  <c r="E320" i="1"/>
  <c r="E297" i="1"/>
  <c r="E274" i="1"/>
  <c r="E2320" i="1"/>
  <c r="E1116" i="1"/>
  <c r="E2318" i="1"/>
  <c r="E1651" i="1"/>
  <c r="E1626" i="1"/>
  <c r="E1601" i="1"/>
  <c r="E1331" i="1"/>
  <c r="E1307" i="1"/>
  <c r="E1283" i="1"/>
  <c r="E1259" i="1"/>
  <c r="E1235" i="1"/>
  <c r="E1113" i="1"/>
  <c r="E1089" i="1"/>
  <c r="E1065" i="1"/>
  <c r="E1041" i="1"/>
  <c r="E1017" i="1"/>
  <c r="E993" i="1"/>
  <c r="E605" i="1"/>
  <c r="E581" i="1"/>
  <c r="E557" i="1"/>
  <c r="E533" i="1"/>
  <c r="E509" i="1"/>
  <c r="E3923" i="1"/>
  <c r="E3386" i="1"/>
  <c r="E2277" i="1"/>
  <c r="E3885" i="1"/>
  <c r="E3355" i="1"/>
  <c r="E2276" i="1"/>
  <c r="E1649" i="1"/>
  <c r="E1624" i="1"/>
  <c r="E1597" i="1"/>
  <c r="E1329" i="1"/>
  <c r="E1305" i="1"/>
  <c r="E1281" i="1"/>
  <c r="E1257" i="1"/>
  <c r="E1111" i="1"/>
  <c r="E1087" i="1"/>
  <c r="E1063" i="1"/>
  <c r="E1039" i="1"/>
  <c r="E1015" i="1"/>
  <c r="E991" i="1"/>
  <c r="E2193" i="1"/>
  <c r="E1675" i="1"/>
  <c r="E1648" i="1"/>
  <c r="E1623" i="1"/>
  <c r="E1596" i="1"/>
  <c r="E2192" i="1"/>
  <c r="E1671" i="1"/>
  <c r="E1646" i="1"/>
  <c r="E1619" i="1"/>
  <c r="E1593" i="1"/>
  <c r="E1326" i="1"/>
  <c r="E1302" i="1"/>
  <c r="E1278" i="1"/>
  <c r="E1254" i="1"/>
  <c r="E1108" i="1"/>
  <c r="E1084" i="1"/>
  <c r="E1060" i="1"/>
  <c r="E1036" i="1"/>
  <c r="E1012" i="1"/>
  <c r="E988" i="1"/>
  <c r="E624" i="1"/>
  <c r="E600" i="1"/>
  <c r="E576" i="1"/>
  <c r="E552" i="1"/>
  <c r="E528" i="1"/>
  <c r="E383" i="1"/>
  <c r="E360" i="1"/>
  <c r="E337" i="1"/>
  <c r="E314" i="1"/>
  <c r="E291" i="1"/>
  <c r="E246" i="1"/>
  <c r="E223" i="1"/>
  <c r="E200" i="1"/>
  <c r="E177" i="1"/>
  <c r="E154" i="1"/>
  <c r="E131" i="1"/>
  <c r="E108" i="1"/>
  <c r="E85" i="1"/>
  <c r="E40" i="1"/>
  <c r="E1645" i="1"/>
  <c r="E1670" i="1"/>
  <c r="E1618" i="1"/>
  <c r="E1669" i="1"/>
  <c r="E1644" i="1"/>
  <c r="E1617" i="1"/>
  <c r="E1591" i="1"/>
  <c r="E1324" i="1"/>
  <c r="E1300" i="1"/>
  <c r="E1276" i="1"/>
  <c r="E1252" i="1"/>
  <c r="E1106" i="1"/>
  <c r="E1082" i="1"/>
  <c r="E1058" i="1"/>
  <c r="E1034" i="1"/>
  <c r="E1010" i="1"/>
  <c r="E986" i="1"/>
  <c r="E622" i="1"/>
  <c r="E598" i="1"/>
  <c r="E574" i="1"/>
  <c r="E550" i="1"/>
  <c r="E526" i="1"/>
  <c r="E381" i="1"/>
  <c r="E358" i="1"/>
  <c r="E335" i="1"/>
  <c r="E312" i="1"/>
  <c r="E289" i="1"/>
  <c r="E266" i="1"/>
  <c r="E244" i="1"/>
  <c r="E221" i="1"/>
  <c r="E198" i="1"/>
  <c r="E175" i="1"/>
  <c r="E152" i="1"/>
  <c r="E129" i="1"/>
  <c r="E106" i="1"/>
  <c r="E83" i="1"/>
  <c r="E38" i="1"/>
  <c r="E16" i="1"/>
  <c r="E1641" i="1"/>
  <c r="E1615" i="1"/>
  <c r="E1590" i="1"/>
  <c r="E1668" i="1"/>
  <c r="E1666" i="1"/>
  <c r="E1639" i="1"/>
  <c r="E1663" i="1"/>
  <c r="E1637" i="1"/>
  <c r="E1612" i="1"/>
  <c r="E1587" i="1"/>
  <c r="E4455" i="1"/>
  <c r="E1662" i="1"/>
  <c r="E1636" i="1"/>
  <c r="E1611" i="1"/>
  <c r="E1586" i="1"/>
  <c r="E1656" i="1"/>
  <c r="E1631" i="1"/>
  <c r="E1606" i="1"/>
  <c r="E1581" i="1"/>
  <c r="E1650" i="1"/>
  <c r="E1589" i="1"/>
  <c r="E1327" i="1"/>
  <c r="E1295" i="1"/>
  <c r="E1635" i="1"/>
  <c r="E1634" i="1"/>
  <c r="E1583" i="1"/>
  <c r="E1321" i="1"/>
  <c r="E1289" i="1"/>
  <c r="E1255" i="1"/>
  <c r="E1123" i="1"/>
  <c r="E1088" i="1"/>
  <c r="E1055" i="1"/>
  <c r="E1023" i="1"/>
  <c r="E989" i="1"/>
  <c r="E627" i="1"/>
  <c r="E596" i="1"/>
  <c r="E567" i="1"/>
  <c r="E536" i="1"/>
  <c r="E385" i="1"/>
  <c r="E356" i="1"/>
  <c r="E329" i="1"/>
  <c r="E302" i="1"/>
  <c r="E272" i="1"/>
  <c r="E249" i="1"/>
  <c r="E222" i="1"/>
  <c r="E195" i="1"/>
  <c r="E168" i="1"/>
  <c r="E142" i="1"/>
  <c r="E116" i="1"/>
  <c r="E89" i="1"/>
  <c r="E63" i="1"/>
  <c r="E17" i="1"/>
  <c r="E1633" i="1"/>
  <c r="E1582" i="1"/>
  <c r="E1320" i="1"/>
  <c r="E1288" i="1"/>
  <c r="E1253" i="1"/>
  <c r="E1122" i="1"/>
  <c r="E1086" i="1"/>
  <c r="E1054" i="1"/>
  <c r="E1022" i="1"/>
  <c r="E987" i="1"/>
  <c r="E2364" i="1"/>
  <c r="E1629" i="1"/>
  <c r="E1625" i="1"/>
  <c r="E1316" i="1"/>
  <c r="E1248" i="1"/>
  <c r="E1118" i="1"/>
  <c r="E1080" i="1"/>
  <c r="E1050" i="1"/>
  <c r="E1014" i="1"/>
  <c r="E620" i="1"/>
  <c r="E591" i="1"/>
  <c r="E560" i="1"/>
  <c r="E527" i="1"/>
  <c r="E378" i="1"/>
  <c r="E351" i="1"/>
  <c r="E324" i="1"/>
  <c r="E294" i="1"/>
  <c r="E216" i="1"/>
  <c r="E189" i="1"/>
  <c r="E163" i="1"/>
  <c r="E136" i="1"/>
  <c r="E110" i="1"/>
  <c r="E82" i="1"/>
  <c r="E11" i="1"/>
  <c r="E1622" i="1"/>
  <c r="E1315" i="1"/>
  <c r="E1245" i="1"/>
  <c r="E1112" i="1"/>
  <c r="E1079" i="1"/>
  <c r="E1047" i="1"/>
  <c r="E1013" i="1"/>
  <c r="E1614" i="1"/>
  <c r="E1314" i="1"/>
  <c r="E1277" i="1"/>
  <c r="E1244" i="1"/>
  <c r="E1110" i="1"/>
  <c r="E1078" i="1"/>
  <c r="E1046" i="1"/>
  <c r="E1011" i="1"/>
  <c r="E618" i="1"/>
  <c r="E589" i="1"/>
  <c r="E555" i="1"/>
  <c r="E524" i="1"/>
  <c r="E376" i="1"/>
  <c r="E349" i="1"/>
  <c r="E319" i="1"/>
  <c r="E292" i="1"/>
  <c r="E264" i="1"/>
  <c r="E240" i="1"/>
  <c r="E214" i="1"/>
  <c r="E187" i="1"/>
  <c r="E160" i="1"/>
  <c r="E134" i="1"/>
  <c r="E107" i="1"/>
  <c r="E79" i="1"/>
  <c r="E32" i="1"/>
  <c r="E9" i="1"/>
  <c r="E1613" i="1"/>
  <c r="E1672" i="1"/>
  <c r="E1667" i="1"/>
  <c r="E1608" i="1"/>
  <c r="E1661" i="1"/>
  <c r="E1607" i="1"/>
  <c r="E1657" i="1"/>
  <c r="E1600" i="1"/>
  <c r="E1655" i="1"/>
  <c r="E1595" i="1"/>
  <c r="E1328" i="1"/>
  <c r="E1282" i="1"/>
  <c r="E1241" i="1"/>
  <c r="E1109" i="1"/>
  <c r="E1072" i="1"/>
  <c r="E1029" i="1"/>
  <c r="E984" i="1"/>
  <c r="E621" i="1"/>
  <c r="E585" i="1"/>
  <c r="E548" i="1"/>
  <c r="E514" i="1"/>
  <c r="E1323" i="1"/>
  <c r="E1239" i="1"/>
  <c r="E1105" i="1"/>
  <c r="E1068" i="1"/>
  <c r="E1025" i="1"/>
  <c r="E617" i="1"/>
  <c r="E580" i="1"/>
  <c r="E546" i="1"/>
  <c r="E512" i="1"/>
  <c r="E373" i="1"/>
  <c r="E340" i="1"/>
  <c r="E308" i="1"/>
  <c r="E277" i="1"/>
  <c r="E250" i="1"/>
  <c r="E219" i="1"/>
  <c r="E188" i="1"/>
  <c r="E157" i="1"/>
  <c r="E126" i="1"/>
  <c r="E96" i="1"/>
  <c r="E66" i="1"/>
  <c r="E1064" i="1"/>
  <c r="E1024" i="1"/>
  <c r="E616" i="1"/>
  <c r="E579" i="1"/>
  <c r="E545" i="1"/>
  <c r="E372" i="1"/>
  <c r="E339" i="1"/>
  <c r="E307" i="1"/>
  <c r="E276" i="1"/>
  <c r="E218" i="1"/>
  <c r="E186" i="1"/>
  <c r="E156" i="1"/>
  <c r="E124" i="1"/>
  <c r="E95" i="1"/>
  <c r="E65" i="1"/>
  <c r="E570" i="1"/>
  <c r="E238" i="1"/>
  <c r="E178" i="1"/>
  <c r="E86" i="1"/>
  <c r="E1038" i="1"/>
  <c r="E387" i="1"/>
  <c r="E76" i="1"/>
  <c r="E201" i="1"/>
  <c r="E75" i="1"/>
  <c r="E1035" i="1"/>
  <c r="E1322" i="1"/>
  <c r="E1275" i="1"/>
  <c r="E1238" i="1"/>
  <c r="E1104" i="1"/>
  <c r="E248" i="1"/>
  <c r="E1083" i="1"/>
  <c r="E140" i="1"/>
  <c r="E353" i="1"/>
  <c r="E1294" i="1"/>
  <c r="E1319" i="1"/>
  <c r="E1274" i="1"/>
  <c r="E1103" i="1"/>
  <c r="E1062" i="1"/>
  <c r="E1021" i="1"/>
  <c r="E615" i="1"/>
  <c r="E578" i="1"/>
  <c r="E544" i="1"/>
  <c r="E371" i="1"/>
  <c r="E338" i="1"/>
  <c r="E306" i="1"/>
  <c r="E273" i="1"/>
  <c r="E217" i="1"/>
  <c r="E185" i="1"/>
  <c r="E155" i="1"/>
  <c r="E123" i="1"/>
  <c r="E94" i="1"/>
  <c r="E64" i="1"/>
  <c r="E1318" i="1"/>
  <c r="E1273" i="1"/>
  <c r="E1102" i="1"/>
  <c r="E1061" i="1"/>
  <c r="E1020" i="1"/>
  <c r="E614" i="1"/>
  <c r="E577" i="1"/>
  <c r="E541" i="1"/>
  <c r="E370" i="1"/>
  <c r="E336" i="1"/>
  <c r="E305" i="1"/>
  <c r="E271" i="1"/>
  <c r="E245" i="1"/>
  <c r="E215" i="1"/>
  <c r="E183" i="1"/>
  <c r="E153" i="1"/>
  <c r="E122" i="1"/>
  <c r="E93" i="1"/>
  <c r="E39" i="1"/>
  <c r="E13" i="1"/>
  <c r="E1659" i="1"/>
  <c r="E1317" i="1"/>
  <c r="E1272" i="1"/>
  <c r="E1101" i="1"/>
  <c r="E1059" i="1"/>
  <c r="E1016" i="1"/>
  <c r="E613" i="1"/>
  <c r="E575" i="1"/>
  <c r="E540" i="1"/>
  <c r="E369" i="1"/>
  <c r="E304" i="1"/>
  <c r="E212" i="1"/>
  <c r="E182" i="1"/>
  <c r="E151" i="1"/>
  <c r="E121" i="1"/>
  <c r="E12" i="1"/>
  <c r="E1311" i="1"/>
  <c r="E1271" i="1"/>
  <c r="E1100" i="1"/>
  <c r="E1057" i="1"/>
  <c r="E1009" i="1"/>
  <c r="E539" i="1"/>
  <c r="E365" i="1"/>
  <c r="E333" i="1"/>
  <c r="E181" i="1"/>
  <c r="E120" i="1"/>
  <c r="E538" i="1"/>
  <c r="E332" i="1"/>
  <c r="E300" i="1"/>
  <c r="E180" i="1"/>
  <c r="E149" i="1"/>
  <c r="E88" i="1"/>
  <c r="E8" i="1"/>
  <c r="E296" i="1"/>
  <c r="E208" i="1"/>
  <c r="E117" i="1"/>
  <c r="E597" i="1"/>
  <c r="E287" i="1"/>
  <c r="E202" i="1"/>
  <c r="E109" i="1"/>
  <c r="E561" i="1"/>
  <c r="E170" i="1"/>
  <c r="E1339" i="1"/>
  <c r="E997" i="1"/>
  <c r="E90" i="1"/>
  <c r="E241" i="1"/>
  <c r="E334" i="1"/>
  <c r="E91" i="1"/>
  <c r="E612" i="1"/>
  <c r="E303" i="1"/>
  <c r="E211" i="1"/>
  <c r="E150" i="1"/>
  <c r="E364" i="1"/>
  <c r="E210" i="1"/>
  <c r="E119" i="1"/>
  <c r="E604" i="1"/>
  <c r="E386" i="1"/>
  <c r="E1658" i="1"/>
  <c r="E573" i="1"/>
  <c r="E611" i="1"/>
  <c r="E362" i="1"/>
  <c r="E1654" i="1"/>
  <c r="E1310" i="1"/>
  <c r="E1270" i="1"/>
  <c r="E1099" i="1"/>
  <c r="E1056" i="1"/>
  <c r="E1008" i="1"/>
  <c r="E572" i="1"/>
  <c r="E139" i="1"/>
  <c r="E1647" i="1"/>
  <c r="E1306" i="1"/>
  <c r="E1267" i="1"/>
  <c r="E1098" i="1"/>
  <c r="E1053" i="1"/>
  <c r="E1007" i="1"/>
  <c r="E610" i="1"/>
  <c r="E571" i="1"/>
  <c r="E537" i="1"/>
  <c r="E363" i="1"/>
  <c r="E331" i="1"/>
  <c r="E299" i="1"/>
  <c r="E239" i="1"/>
  <c r="E209" i="1"/>
  <c r="E179" i="1"/>
  <c r="E148" i="1"/>
  <c r="E118" i="1"/>
  <c r="E87" i="1"/>
  <c r="E7" i="1"/>
  <c r="E1097" i="1"/>
  <c r="E1052" i="1"/>
  <c r="E1006" i="1"/>
  <c r="E532" i="1"/>
  <c r="E330" i="1"/>
  <c r="E265" i="1"/>
  <c r="E146" i="1"/>
  <c r="E33" i="1"/>
  <c r="E999" i="1"/>
  <c r="E286" i="1"/>
  <c r="E1640" i="1"/>
  <c r="E1304" i="1"/>
  <c r="E1266" i="1"/>
  <c r="E318" i="1"/>
  <c r="E1632" i="1"/>
  <c r="E1303" i="1"/>
  <c r="E1265" i="1"/>
  <c r="E1096" i="1"/>
  <c r="E1051" i="1"/>
  <c r="E1003" i="1"/>
  <c r="E603" i="1"/>
  <c r="E569" i="1"/>
  <c r="E531" i="1"/>
  <c r="E361" i="1"/>
  <c r="E328" i="1"/>
  <c r="E295" i="1"/>
  <c r="E237" i="1"/>
  <c r="E206" i="1"/>
  <c r="E176" i="1"/>
  <c r="E145" i="1"/>
  <c r="E114" i="1"/>
  <c r="E84" i="1"/>
  <c r="E31" i="1"/>
  <c r="E1630" i="1"/>
  <c r="E1301" i="1"/>
  <c r="E1264" i="1"/>
  <c r="E1095" i="1"/>
  <c r="E1045" i="1"/>
  <c r="E1002" i="1"/>
  <c r="E602" i="1"/>
  <c r="E568" i="1"/>
  <c r="E530" i="1"/>
  <c r="E359" i="1"/>
  <c r="E327" i="1"/>
  <c r="E293" i="1"/>
  <c r="E205" i="1"/>
  <c r="E174" i="1"/>
  <c r="E144" i="1"/>
  <c r="E113" i="1"/>
  <c r="E80" i="1"/>
  <c r="E1299" i="1"/>
  <c r="E1094" i="1"/>
  <c r="E1044" i="1"/>
  <c r="E601" i="1"/>
  <c r="E566" i="1"/>
  <c r="E529" i="1"/>
  <c r="E357" i="1"/>
  <c r="E326" i="1"/>
  <c r="E290" i="1"/>
  <c r="E204" i="1"/>
  <c r="E173" i="1"/>
  <c r="E143" i="1"/>
  <c r="E112" i="1"/>
  <c r="E78" i="1"/>
  <c r="E1298" i="1"/>
  <c r="E1262" i="1"/>
  <c r="E1085" i="1"/>
  <c r="E1040" i="1"/>
  <c r="E1000" i="1"/>
  <c r="E599" i="1"/>
  <c r="E563" i="1"/>
  <c r="E388" i="1"/>
  <c r="E355" i="1"/>
  <c r="E325" i="1"/>
  <c r="E288" i="1"/>
  <c r="E233" i="1"/>
  <c r="E203" i="1"/>
  <c r="E172" i="1"/>
  <c r="E141" i="1"/>
  <c r="E111" i="1"/>
  <c r="E523" i="1"/>
  <c r="E354" i="1"/>
  <c r="E232" i="1"/>
  <c r="E171" i="1"/>
  <c r="E52" i="1"/>
  <c r="E522" i="1"/>
  <c r="E231" i="1"/>
  <c r="E105" i="1"/>
  <c r="E1592" i="1"/>
  <c r="E1251" i="1"/>
  <c r="E1077" i="1"/>
  <c r="E236" i="1"/>
  <c r="E1263" i="1"/>
  <c r="E77" i="1"/>
  <c r="E322" i="1"/>
  <c r="E1610" i="1"/>
  <c r="E1001" i="1"/>
  <c r="E234" i="1"/>
  <c r="E562" i="1"/>
  <c r="E1609" i="1"/>
  <c r="E525" i="1"/>
  <c r="E1605" i="1"/>
  <c r="E1341" i="1"/>
  <c r="E1297" i="1"/>
  <c r="E1258" i="1"/>
  <c r="E1604" i="1"/>
  <c r="E1340" i="1"/>
  <c r="E1296" i="1"/>
  <c r="E1256" i="1"/>
  <c r="E1081" i="1"/>
  <c r="E1037" i="1"/>
  <c r="E998" i="1"/>
  <c r="E595" i="1"/>
  <c r="E1588" i="1"/>
  <c r="E1338" i="1"/>
  <c r="E1293" i="1"/>
  <c r="E1250" i="1"/>
  <c r="E1124" i="1"/>
  <c r="E1076" i="1"/>
  <c r="E1033" i="1"/>
  <c r="E996" i="1"/>
  <c r="E593" i="1"/>
  <c r="E554" i="1"/>
  <c r="E518" i="1"/>
  <c r="E1584" i="1"/>
  <c r="E1336" i="1"/>
  <c r="E1287" i="1"/>
  <c r="E1243" i="1"/>
  <c r="E1120" i="1"/>
  <c r="E1074" i="1"/>
  <c r="E1031" i="1"/>
  <c r="E990" i="1"/>
  <c r="E625" i="1"/>
  <c r="E590" i="1"/>
  <c r="E551" i="1"/>
  <c r="E516" i="1"/>
  <c r="E1330" i="1"/>
  <c r="E1286" i="1"/>
  <c r="E1242" i="1"/>
  <c r="E1119" i="1"/>
  <c r="E1073" i="1"/>
  <c r="E1030" i="1"/>
  <c r="E985" i="1"/>
  <c r="E623" i="1"/>
  <c r="E588" i="1"/>
  <c r="E549" i="1"/>
  <c r="E515" i="1"/>
  <c r="E164" i="1"/>
  <c r="E285" i="1"/>
  <c r="E553" i="1"/>
  <c r="E71" i="1"/>
  <c r="E165" i="1"/>
  <c r="E309" i="1"/>
  <c r="E556" i="1"/>
  <c r="E1325" i="1"/>
  <c r="G388" i="1" l="1"/>
  <c r="F388" i="1"/>
  <c r="F1016" i="1"/>
  <c r="G1016" i="1"/>
  <c r="G156" i="1"/>
  <c r="F156" i="1"/>
  <c r="G376" i="1"/>
  <c r="F376" i="1"/>
  <c r="G356" i="1"/>
  <c r="F356" i="1"/>
  <c r="G1106" i="1"/>
  <c r="F1106" i="1"/>
  <c r="G3885" i="1"/>
  <c r="F3885" i="1"/>
  <c r="G583" i="1"/>
  <c r="F583" i="1"/>
  <c r="G3561" i="1"/>
  <c r="F3561" i="1"/>
  <c r="G1070" i="1"/>
  <c r="F1070" i="1"/>
  <c r="G1665" i="1"/>
  <c r="F1665" i="1"/>
  <c r="F3392" i="1"/>
  <c r="G3392" i="1"/>
  <c r="G3943" i="1"/>
  <c r="F3943" i="1"/>
  <c r="G3282" i="1"/>
  <c r="F3282" i="1"/>
  <c r="G3449" i="1"/>
  <c r="F3449" i="1"/>
  <c r="G3414" i="1"/>
  <c r="F3414" i="1"/>
  <c r="G4684" i="1"/>
  <c r="F4684" i="1"/>
  <c r="G3424" i="1"/>
  <c r="F3424" i="1"/>
  <c r="F3597" i="1"/>
  <c r="G3597" i="1"/>
  <c r="G4768" i="1"/>
  <c r="F4768" i="1"/>
  <c r="F3208" i="1"/>
  <c r="G3208" i="1"/>
  <c r="G4771" i="1"/>
  <c r="F4771" i="1"/>
  <c r="G4840" i="1"/>
  <c r="F4840" i="1"/>
  <c r="G4555" i="1"/>
  <c r="F4555" i="1"/>
  <c r="G4842" i="1"/>
  <c r="F4842" i="1"/>
  <c r="F3942" i="1"/>
  <c r="G3942" i="1"/>
  <c r="G4823" i="1"/>
  <c r="F4823" i="1"/>
  <c r="F5066" i="1"/>
  <c r="G5066" i="1"/>
  <c r="F3573" i="1"/>
  <c r="G3573" i="1"/>
  <c r="G4762" i="1"/>
  <c r="F4762" i="1"/>
  <c r="G4434" i="1"/>
  <c r="F4434" i="1"/>
  <c r="G1249" i="1"/>
  <c r="F1249" i="1"/>
  <c r="F315" i="1"/>
  <c r="G315" i="1"/>
  <c r="G4637" i="1"/>
  <c r="F4637" i="1"/>
  <c r="G4608" i="1"/>
  <c r="F4608" i="1"/>
  <c r="G34" i="1"/>
  <c r="F34" i="1"/>
  <c r="F4590" i="1"/>
  <c r="G4590" i="1"/>
  <c r="F903" i="1"/>
  <c r="G903" i="1"/>
  <c r="G656" i="1"/>
  <c r="F656" i="1"/>
  <c r="G1151" i="1"/>
  <c r="F1151" i="1"/>
  <c r="F1212" i="1"/>
  <c r="G1212" i="1"/>
  <c r="G978" i="1"/>
  <c r="F978" i="1"/>
  <c r="F912" i="1"/>
  <c r="G912" i="1"/>
  <c r="F697" i="1"/>
  <c r="G697" i="1"/>
  <c r="F751" i="1"/>
  <c r="G751" i="1"/>
  <c r="G728" i="1"/>
  <c r="F728" i="1"/>
  <c r="F719" i="1"/>
  <c r="G719" i="1"/>
  <c r="G1138" i="1"/>
  <c r="F1138" i="1"/>
  <c r="G440" i="1"/>
  <c r="F440" i="1"/>
  <c r="G1338" i="1"/>
  <c r="F1338" i="1"/>
  <c r="F563" i="1"/>
  <c r="G563" i="1"/>
  <c r="G113" i="1"/>
  <c r="F113" i="1"/>
  <c r="G330" i="1"/>
  <c r="F330" i="1"/>
  <c r="F1306" i="1"/>
  <c r="G1306" i="1"/>
  <c r="G538" i="1"/>
  <c r="F538" i="1"/>
  <c r="F1102" i="1"/>
  <c r="G1102" i="1"/>
  <c r="F353" i="1"/>
  <c r="G353" i="1"/>
  <c r="G512" i="1"/>
  <c r="F512" i="1"/>
  <c r="F1600" i="1"/>
  <c r="G1600" i="1"/>
  <c r="G136" i="1"/>
  <c r="F136" i="1"/>
  <c r="F1022" i="1"/>
  <c r="G1022" i="1"/>
  <c r="G1631" i="1"/>
  <c r="F1631" i="1"/>
  <c r="F1252" i="1"/>
  <c r="G1252" i="1"/>
  <c r="G337" i="1"/>
  <c r="F337" i="1"/>
  <c r="G2277" i="1"/>
  <c r="F2277" i="1"/>
  <c r="G2318" i="1"/>
  <c r="F2318" i="1"/>
  <c r="G1308" i="1"/>
  <c r="F1308" i="1"/>
  <c r="G2222" i="1"/>
  <c r="F2222" i="1"/>
  <c r="G3427" i="1"/>
  <c r="F3427" i="1"/>
  <c r="G2383" i="1"/>
  <c r="F2383" i="1"/>
  <c r="G1092" i="1"/>
  <c r="F1092" i="1"/>
  <c r="G389" i="1"/>
  <c r="F389" i="1"/>
  <c r="G2286" i="1"/>
  <c r="F2286" i="1"/>
  <c r="G4257" i="1"/>
  <c r="F4257" i="1"/>
  <c r="F3181" i="1"/>
  <c r="G3181" i="1"/>
  <c r="G4457" i="1"/>
  <c r="F4457" i="1"/>
  <c r="G3568" i="1"/>
  <c r="F3568" i="1"/>
  <c r="G3321" i="1"/>
  <c r="F3321" i="1"/>
  <c r="F3448" i="1"/>
  <c r="G3448" i="1"/>
  <c r="F3487" i="1"/>
  <c r="G3487" i="1"/>
  <c r="G3291" i="1"/>
  <c r="F3291" i="1"/>
  <c r="F3453" i="1"/>
  <c r="G3453" i="1"/>
  <c r="F4328" i="1"/>
  <c r="G4328" i="1"/>
  <c r="G5036" i="1"/>
  <c r="F5036" i="1"/>
  <c r="F3143" i="1"/>
  <c r="G3143" i="1"/>
  <c r="F516" i="1"/>
  <c r="G516" i="1"/>
  <c r="G1588" i="1"/>
  <c r="F1588" i="1"/>
  <c r="F236" i="1"/>
  <c r="G236" i="1"/>
  <c r="F599" i="1"/>
  <c r="G599" i="1"/>
  <c r="G144" i="1"/>
  <c r="F144" i="1"/>
  <c r="G295" i="1"/>
  <c r="F295" i="1"/>
  <c r="G532" i="1"/>
  <c r="F532" i="1"/>
  <c r="G1647" i="1"/>
  <c r="F1647" i="1"/>
  <c r="G91" i="1"/>
  <c r="F91" i="1"/>
  <c r="G120" i="1"/>
  <c r="F120" i="1"/>
  <c r="G1101" i="1"/>
  <c r="F1101" i="1"/>
  <c r="F1273" i="1"/>
  <c r="G1273" i="1"/>
  <c r="G140" i="1"/>
  <c r="F140" i="1"/>
  <c r="G218" i="1"/>
  <c r="F218" i="1"/>
  <c r="G546" i="1"/>
  <c r="F546" i="1"/>
  <c r="G1657" i="1"/>
  <c r="F1657" i="1"/>
  <c r="G555" i="1"/>
  <c r="F555" i="1"/>
  <c r="G163" i="1"/>
  <c r="F163" i="1"/>
  <c r="G1054" i="1"/>
  <c r="F1054" i="1"/>
  <c r="G536" i="1"/>
  <c r="F536" i="1"/>
  <c r="G1656" i="1"/>
  <c r="F1656" i="1"/>
  <c r="G175" i="1"/>
  <c r="F175" i="1"/>
  <c r="F1276" i="1"/>
  <c r="G1276" i="1"/>
  <c r="G360" i="1"/>
  <c r="F360" i="1"/>
  <c r="G1596" i="1"/>
  <c r="F1596" i="1"/>
  <c r="F3386" i="1"/>
  <c r="G3386" i="1"/>
  <c r="F1116" i="1"/>
  <c r="G1116" i="1"/>
  <c r="G1332" i="1"/>
  <c r="F1332" i="1"/>
  <c r="F995" i="1"/>
  <c r="G995" i="1"/>
  <c r="G2275" i="1"/>
  <c r="F2275" i="1"/>
  <c r="G1674" i="1"/>
  <c r="F1674" i="1"/>
  <c r="G2288" i="1"/>
  <c r="F2288" i="1"/>
  <c r="G3210" i="1"/>
  <c r="F3210" i="1"/>
  <c r="F2301" i="1"/>
  <c r="G2301" i="1"/>
  <c r="G1114" i="1"/>
  <c r="F1114" i="1"/>
  <c r="G521" i="1"/>
  <c r="F521" i="1"/>
  <c r="G2270" i="1"/>
  <c r="F2270" i="1"/>
  <c r="G2308" i="1"/>
  <c r="F2308" i="1"/>
  <c r="G4499" i="1"/>
  <c r="F4499" i="1"/>
  <c r="G3470" i="1"/>
  <c r="F3470" i="1"/>
  <c r="G3211" i="1"/>
  <c r="F3211" i="1"/>
  <c r="F2334" i="1"/>
  <c r="G2334" i="1"/>
  <c r="G4545" i="1"/>
  <c r="F4545" i="1"/>
  <c r="G3475" i="1"/>
  <c r="F3475" i="1"/>
  <c r="G3607" i="1"/>
  <c r="F3607" i="1"/>
  <c r="G3363" i="1"/>
  <c r="F3363" i="1"/>
  <c r="G3405" i="1"/>
  <c r="F3405" i="1"/>
  <c r="G3483" i="1"/>
  <c r="F3483" i="1"/>
  <c r="G3519" i="1"/>
  <c r="F3519" i="1"/>
  <c r="G3329" i="1"/>
  <c r="F3329" i="1"/>
  <c r="G3371" i="1"/>
  <c r="F3371" i="1"/>
  <c r="F3492" i="1"/>
  <c r="G3492" i="1"/>
  <c r="G4838" i="1"/>
  <c r="F4838" i="1"/>
  <c r="G3109" i="1"/>
  <c r="F3109" i="1"/>
  <c r="G2281" i="1"/>
  <c r="F2281" i="1"/>
  <c r="G4222" i="1"/>
  <c r="F4222" i="1"/>
  <c r="F3498" i="1"/>
  <c r="G3498" i="1"/>
  <c r="G3173" i="1"/>
  <c r="F3173" i="1"/>
  <c r="G2263" i="1"/>
  <c r="F2263" i="1"/>
  <c r="G3877" i="1"/>
  <c r="F3877" i="1"/>
  <c r="F3447" i="1"/>
  <c r="G3447" i="1"/>
  <c r="G4569" i="1"/>
  <c r="F4569" i="1"/>
  <c r="G4812" i="1"/>
  <c r="F4812" i="1"/>
  <c r="G4703" i="1"/>
  <c r="F4703" i="1"/>
  <c r="G3252" i="1"/>
  <c r="F3252" i="1"/>
  <c r="G3956" i="1"/>
  <c r="F3956" i="1"/>
  <c r="F4990" i="1"/>
  <c r="G4990" i="1"/>
  <c r="G4815" i="1"/>
  <c r="F4815" i="1"/>
  <c r="G4553" i="1"/>
  <c r="F4553" i="1"/>
  <c r="F3938" i="1"/>
  <c r="G3938" i="1"/>
  <c r="G4884" i="1"/>
  <c r="F4884" i="1"/>
  <c r="G3521" i="1"/>
  <c r="F3521" i="1"/>
  <c r="G4687" i="1"/>
  <c r="F4687" i="1"/>
  <c r="F3192" i="1"/>
  <c r="G3192" i="1"/>
  <c r="F3918" i="1"/>
  <c r="G3918" i="1"/>
  <c r="G4908" i="1"/>
  <c r="F4908" i="1"/>
  <c r="G3435" i="1"/>
  <c r="F3435" i="1"/>
  <c r="G4535" i="1"/>
  <c r="F4535" i="1"/>
  <c r="F4228" i="1"/>
  <c r="G4228" i="1"/>
  <c r="G5020" i="1"/>
  <c r="F5020" i="1"/>
  <c r="F4889" i="1"/>
  <c r="G4889" i="1"/>
  <c r="G3350" i="1"/>
  <c r="F3350" i="1"/>
  <c r="G4538" i="1"/>
  <c r="F4538" i="1"/>
  <c r="F4231" i="1"/>
  <c r="G4231" i="1"/>
  <c r="G4957" i="1"/>
  <c r="F4957" i="1"/>
  <c r="G3638" i="1"/>
  <c r="F3638" i="1"/>
  <c r="F4936" i="1"/>
  <c r="G4936" i="1"/>
  <c r="G3617" i="1"/>
  <c r="F3617" i="1"/>
  <c r="G4871" i="1"/>
  <c r="F4871" i="1"/>
  <c r="G3508" i="1"/>
  <c r="F3508" i="1"/>
  <c r="F4806" i="1"/>
  <c r="G4806" i="1"/>
  <c r="G3290" i="1"/>
  <c r="F3290" i="1"/>
  <c r="G4500" i="1"/>
  <c r="F4500" i="1"/>
  <c r="G5051" i="1"/>
  <c r="F5051" i="1"/>
  <c r="G4920" i="1"/>
  <c r="F4920" i="1"/>
  <c r="G380" i="1"/>
  <c r="F380" i="1"/>
  <c r="G24" i="1"/>
  <c r="F24" i="1"/>
  <c r="G256" i="1"/>
  <c r="F256" i="1"/>
  <c r="G97" i="1"/>
  <c r="F97" i="1"/>
  <c r="G2176" i="1"/>
  <c r="F2176" i="1"/>
  <c r="G43" i="1"/>
  <c r="F43" i="1"/>
  <c r="G57" i="1"/>
  <c r="F57" i="1"/>
  <c r="G3469" i="1"/>
  <c r="F3469" i="1"/>
  <c r="G2173" i="1"/>
  <c r="F2173" i="1"/>
  <c r="G4662" i="1"/>
  <c r="F4662" i="1"/>
  <c r="G2157" i="1"/>
  <c r="F2157" i="1"/>
  <c r="G4496" i="1"/>
  <c r="F4496" i="1"/>
  <c r="F4634" i="1"/>
  <c r="G4634" i="1"/>
  <c r="F269" i="1"/>
  <c r="G269" i="1"/>
  <c r="G4630" i="1"/>
  <c r="F4630" i="1"/>
  <c r="F859" i="1"/>
  <c r="G859" i="1"/>
  <c r="F660" i="1"/>
  <c r="G660" i="1"/>
  <c r="F1496" i="1"/>
  <c r="G1496" i="1"/>
  <c r="G809" i="1"/>
  <c r="F809" i="1"/>
  <c r="G965" i="1"/>
  <c r="F965" i="1"/>
  <c r="F1836" i="1"/>
  <c r="G1836" i="1"/>
  <c r="G875" i="1"/>
  <c r="F875" i="1"/>
  <c r="G1168" i="1"/>
  <c r="F1168" i="1"/>
  <c r="G1145" i="1"/>
  <c r="F1145" i="1"/>
  <c r="G400" i="1"/>
  <c r="F400" i="1"/>
  <c r="G890" i="1"/>
  <c r="F890" i="1"/>
  <c r="F914" i="1"/>
  <c r="G914" i="1"/>
  <c r="G1209" i="1"/>
  <c r="F1209" i="1"/>
  <c r="G824" i="1"/>
  <c r="F824" i="1"/>
  <c r="F1353" i="1"/>
  <c r="G1353" i="1"/>
  <c r="F501" i="1"/>
  <c r="G501" i="1"/>
  <c r="F944" i="1"/>
  <c r="G944" i="1"/>
  <c r="G467" i="1"/>
  <c r="F467" i="1"/>
  <c r="F707" i="1"/>
  <c r="G707" i="1"/>
  <c r="F496" i="1"/>
  <c r="G496" i="1"/>
  <c r="G653" i="1"/>
  <c r="F653" i="1"/>
  <c r="G684" i="1"/>
  <c r="F684" i="1"/>
  <c r="G1794" i="1"/>
  <c r="F1794" i="1"/>
  <c r="F696" i="1"/>
  <c r="G696" i="1"/>
  <c r="G644" i="1"/>
  <c r="F644" i="1"/>
  <c r="G1401" i="1"/>
  <c r="F1401" i="1"/>
  <c r="G1182" i="1"/>
  <c r="F1182" i="1"/>
  <c r="F419" i="1"/>
  <c r="G419" i="1"/>
  <c r="F1229" i="1"/>
  <c r="G1229" i="1"/>
  <c r="F733" i="1"/>
  <c r="G733" i="1"/>
  <c r="G303" i="1"/>
  <c r="F303" i="1"/>
  <c r="F1061" i="1"/>
  <c r="G1061" i="1"/>
  <c r="G373" i="1"/>
  <c r="F373" i="1"/>
  <c r="G110" i="1"/>
  <c r="F110" i="1"/>
  <c r="F1606" i="1"/>
  <c r="G1606" i="1"/>
  <c r="G314" i="1"/>
  <c r="F314" i="1"/>
  <c r="G1651" i="1"/>
  <c r="F1651" i="1"/>
  <c r="G2191" i="1"/>
  <c r="F2191" i="1"/>
  <c r="G2339" i="1"/>
  <c r="F2339" i="1"/>
  <c r="F2344" i="1"/>
  <c r="G2344" i="1"/>
  <c r="F2242" i="1"/>
  <c r="G2242" i="1"/>
  <c r="F3151" i="1"/>
  <c r="G3151" i="1"/>
  <c r="F3401" i="1"/>
  <c r="G3401" i="1"/>
  <c r="F3322" i="1"/>
  <c r="G3322" i="1"/>
  <c r="G3254" i="1"/>
  <c r="F3254" i="1"/>
  <c r="G3908" i="1"/>
  <c r="F3908" i="1"/>
  <c r="G3870" i="1"/>
  <c r="F3870" i="1"/>
  <c r="G2197" i="1"/>
  <c r="F2197" i="1"/>
  <c r="G4525" i="1"/>
  <c r="F4525" i="1"/>
  <c r="G4549" i="1"/>
  <c r="F4549" i="1"/>
  <c r="G4946" i="1"/>
  <c r="F4946" i="1"/>
  <c r="G4465" i="1"/>
  <c r="F4465" i="1"/>
  <c r="F3477" i="1"/>
  <c r="G3477" i="1"/>
  <c r="G3874" i="1"/>
  <c r="F3874" i="1"/>
  <c r="G3391" i="1"/>
  <c r="F3391" i="1"/>
  <c r="G4976" i="1"/>
  <c r="F4976" i="1"/>
  <c r="G4450" i="1"/>
  <c r="F4450" i="1"/>
  <c r="G4913" i="1"/>
  <c r="F4913" i="1"/>
  <c r="G4892" i="1"/>
  <c r="F4892" i="1"/>
  <c r="G3464" i="1"/>
  <c r="F3464" i="1"/>
  <c r="G5072" i="1"/>
  <c r="F5072" i="1"/>
  <c r="F227" i="1"/>
  <c r="G227" i="1"/>
  <c r="G2177" i="1"/>
  <c r="F2177" i="1"/>
  <c r="G54" i="1"/>
  <c r="F54" i="1"/>
  <c r="G3260" i="1"/>
  <c r="F3260" i="1"/>
  <c r="G190" i="1"/>
  <c r="F190" i="1"/>
  <c r="G786" i="1"/>
  <c r="F786" i="1"/>
  <c r="F449" i="1"/>
  <c r="G449" i="1"/>
  <c r="F1189" i="1"/>
  <c r="G1189" i="1"/>
  <c r="F958" i="1"/>
  <c r="G958" i="1"/>
  <c r="G1888" i="1"/>
  <c r="F1888" i="1"/>
  <c r="F452" i="1"/>
  <c r="G452" i="1"/>
  <c r="F791" i="1"/>
  <c r="G791" i="1"/>
  <c r="G637" i="1"/>
  <c r="F637" i="1"/>
  <c r="G505" i="1"/>
  <c r="F505" i="1"/>
  <c r="F757" i="1"/>
  <c r="G757" i="1"/>
  <c r="F551" i="1"/>
  <c r="G551" i="1"/>
  <c r="G595" i="1"/>
  <c r="F595" i="1"/>
  <c r="G1077" i="1"/>
  <c r="F1077" i="1"/>
  <c r="F1000" i="1"/>
  <c r="G1000" i="1"/>
  <c r="G174" i="1"/>
  <c r="F174" i="1"/>
  <c r="G328" i="1"/>
  <c r="F328" i="1"/>
  <c r="F1006" i="1"/>
  <c r="G1006" i="1"/>
  <c r="F139" i="1"/>
  <c r="G139" i="1"/>
  <c r="G334" i="1"/>
  <c r="F334" i="1"/>
  <c r="F181" i="1"/>
  <c r="G181" i="1"/>
  <c r="F1272" i="1"/>
  <c r="G1272" i="1"/>
  <c r="G1318" i="1"/>
  <c r="F1318" i="1"/>
  <c r="G1083" i="1"/>
  <c r="F1083" i="1"/>
  <c r="G276" i="1"/>
  <c r="F276" i="1"/>
  <c r="F580" i="1"/>
  <c r="G580" i="1"/>
  <c r="G1607" i="1"/>
  <c r="F1607" i="1"/>
  <c r="G589" i="1"/>
  <c r="F589" i="1"/>
  <c r="F189" i="1"/>
  <c r="G189" i="1"/>
  <c r="F1086" i="1"/>
  <c r="G1086" i="1"/>
  <c r="G567" i="1"/>
  <c r="F567" i="1"/>
  <c r="G1586" i="1"/>
  <c r="F1586" i="1"/>
  <c r="G198" i="1"/>
  <c r="F198" i="1"/>
  <c r="F1300" i="1"/>
  <c r="G1300" i="1"/>
  <c r="F383" i="1"/>
  <c r="G383" i="1"/>
  <c r="F1623" i="1"/>
  <c r="G1623" i="1"/>
  <c r="G3923" i="1"/>
  <c r="F3923" i="1"/>
  <c r="G2320" i="1"/>
  <c r="F2320" i="1"/>
  <c r="G1602" i="1"/>
  <c r="F1602" i="1"/>
  <c r="F1019" i="1"/>
  <c r="G1019" i="1"/>
  <c r="F2317" i="1"/>
  <c r="G2317" i="1"/>
  <c r="F2174" i="1"/>
  <c r="G2174" i="1"/>
  <c r="G2332" i="1"/>
  <c r="F2332" i="1"/>
  <c r="G3503" i="1"/>
  <c r="F3503" i="1"/>
  <c r="G2345" i="1"/>
  <c r="F2345" i="1"/>
  <c r="G1246" i="1"/>
  <c r="F1246" i="1"/>
  <c r="F543" i="1"/>
  <c r="G543" i="1"/>
  <c r="F2306" i="1"/>
  <c r="G2306" i="1"/>
  <c r="F2330" i="1"/>
  <c r="G2330" i="1"/>
  <c r="G4741" i="1"/>
  <c r="F4741" i="1"/>
  <c r="G3559" i="1"/>
  <c r="F3559" i="1"/>
  <c r="G3243" i="1"/>
  <c r="F3243" i="1"/>
  <c r="G2356" i="1"/>
  <c r="F2356" i="1"/>
  <c r="G4765" i="1"/>
  <c r="F4765" i="1"/>
  <c r="F3564" i="1"/>
  <c r="G3564" i="1"/>
  <c r="G3649" i="1"/>
  <c r="F3649" i="1"/>
  <c r="G3404" i="1"/>
  <c r="F3404" i="1"/>
  <c r="G3446" i="1"/>
  <c r="F3446" i="1"/>
  <c r="F3575" i="1"/>
  <c r="G3575" i="1"/>
  <c r="G3577" i="1"/>
  <c r="F3577" i="1"/>
  <c r="F3370" i="1"/>
  <c r="G3370" i="1"/>
  <c r="F3410" i="1"/>
  <c r="G3410" i="1"/>
  <c r="G3581" i="1"/>
  <c r="F3581" i="1"/>
  <c r="G4882" i="1"/>
  <c r="F4882" i="1"/>
  <c r="F3138" i="1"/>
  <c r="G3138" i="1"/>
  <c r="G2303" i="1"/>
  <c r="F2303" i="1"/>
  <c r="G4347" i="1"/>
  <c r="F4347" i="1"/>
  <c r="F3590" i="1"/>
  <c r="G3590" i="1"/>
  <c r="G3203" i="1"/>
  <c r="F3203" i="1"/>
  <c r="G2285" i="1"/>
  <c r="F2285" i="1"/>
  <c r="F3927" i="1"/>
  <c r="G3927" i="1"/>
  <c r="F3491" i="1"/>
  <c r="G3491" i="1"/>
  <c r="F4679" i="1"/>
  <c r="G4679" i="1"/>
  <c r="G4834" i="1"/>
  <c r="F4834" i="1"/>
  <c r="F4725" i="1"/>
  <c r="G4725" i="1"/>
  <c r="G3274" i="1"/>
  <c r="F3274" i="1"/>
  <c r="G4242" i="1"/>
  <c r="F4242" i="1"/>
  <c r="G5012" i="1"/>
  <c r="F5012" i="1"/>
  <c r="G4837" i="1"/>
  <c r="F4837" i="1"/>
  <c r="G4575" i="1"/>
  <c r="F4575" i="1"/>
  <c r="F3960" i="1"/>
  <c r="G3960" i="1"/>
  <c r="G4906" i="1"/>
  <c r="F4906" i="1"/>
  <c r="G3565" i="1"/>
  <c r="F3565" i="1"/>
  <c r="G4709" i="1"/>
  <c r="F4709" i="1"/>
  <c r="G3214" i="1"/>
  <c r="F3214" i="1"/>
  <c r="G3940" i="1"/>
  <c r="F3940" i="1"/>
  <c r="G4930" i="1"/>
  <c r="F4930" i="1"/>
  <c r="F3457" i="1"/>
  <c r="G3457" i="1"/>
  <c r="G4557" i="1"/>
  <c r="F4557" i="1"/>
  <c r="G4250" i="1"/>
  <c r="F4250" i="1"/>
  <c r="F5042" i="1"/>
  <c r="G5042" i="1"/>
  <c r="G4911" i="1"/>
  <c r="F4911" i="1"/>
  <c r="G3372" i="1"/>
  <c r="F3372" i="1"/>
  <c r="F4560" i="1"/>
  <c r="G4560" i="1"/>
  <c r="G4253" i="1"/>
  <c r="F4253" i="1"/>
  <c r="G4979" i="1"/>
  <c r="F4979" i="1"/>
  <c r="G3880" i="1"/>
  <c r="F3880" i="1"/>
  <c r="G4958" i="1"/>
  <c r="F4958" i="1"/>
  <c r="G3639" i="1"/>
  <c r="F3639" i="1"/>
  <c r="G4893" i="1"/>
  <c r="F4893" i="1"/>
  <c r="F3574" i="1"/>
  <c r="G3574" i="1"/>
  <c r="G4828" i="1"/>
  <c r="F4828" i="1"/>
  <c r="F3312" i="1"/>
  <c r="G3312" i="1"/>
  <c r="G4544" i="1"/>
  <c r="F4544" i="1"/>
  <c r="G5073" i="1"/>
  <c r="F5073" i="1"/>
  <c r="G4942" i="1"/>
  <c r="F4942" i="1"/>
  <c r="F282" i="1"/>
  <c r="G282" i="1"/>
  <c r="F342" i="1"/>
  <c r="G342" i="1"/>
  <c r="F1107" i="1"/>
  <c r="G1107" i="1"/>
  <c r="G594" i="1"/>
  <c r="F594" i="1"/>
  <c r="F29" i="1"/>
  <c r="G29" i="1"/>
  <c r="F2162" i="1"/>
  <c r="G2162" i="1"/>
  <c r="G2160" i="1"/>
  <c r="F2160" i="1"/>
  <c r="G4506" i="1"/>
  <c r="F4506" i="1"/>
  <c r="G3510" i="1"/>
  <c r="F3510" i="1"/>
  <c r="F2178" i="1"/>
  <c r="G2178" i="1"/>
  <c r="G2182" i="1"/>
  <c r="F2182" i="1"/>
  <c r="F4540" i="1"/>
  <c r="G4540" i="1"/>
  <c r="G4656" i="1"/>
  <c r="F4656" i="1"/>
  <c r="F258" i="1"/>
  <c r="G258" i="1"/>
  <c r="G2186" i="1"/>
  <c r="F2186" i="1"/>
  <c r="F837" i="1"/>
  <c r="G837" i="1"/>
  <c r="G453" i="1"/>
  <c r="F453" i="1"/>
  <c r="G961" i="1"/>
  <c r="F961" i="1"/>
  <c r="G470" i="1"/>
  <c r="F470" i="1"/>
  <c r="F943" i="1"/>
  <c r="G943" i="1"/>
  <c r="F1792" i="1"/>
  <c r="G1792" i="1"/>
  <c r="F721" i="1"/>
  <c r="G721" i="1"/>
  <c r="G1146" i="1"/>
  <c r="F1146" i="1"/>
  <c r="F981" i="1"/>
  <c r="G981" i="1"/>
  <c r="G2027" i="1"/>
  <c r="F2027" i="1"/>
  <c r="F846" i="1"/>
  <c r="G846" i="1"/>
  <c r="F892" i="1"/>
  <c r="G892" i="1"/>
  <c r="G1187" i="1"/>
  <c r="F1187" i="1"/>
  <c r="F780" i="1"/>
  <c r="G780" i="1"/>
  <c r="G1224" i="1"/>
  <c r="F1224" i="1"/>
  <c r="G479" i="1"/>
  <c r="F479" i="1"/>
  <c r="F856" i="1"/>
  <c r="G856" i="1"/>
  <c r="F2685" i="1"/>
  <c r="G2685" i="1"/>
  <c r="F685" i="1"/>
  <c r="G685" i="1"/>
  <c r="F408" i="1"/>
  <c r="G408" i="1"/>
  <c r="G402" i="1"/>
  <c r="F402" i="1"/>
  <c r="G662" i="1"/>
  <c r="F662" i="1"/>
  <c r="F1218" i="1"/>
  <c r="G1218" i="1"/>
  <c r="G907" i="1"/>
  <c r="F907" i="1"/>
  <c r="G643" i="1"/>
  <c r="F643" i="1"/>
  <c r="G462" i="1"/>
  <c r="F462" i="1"/>
  <c r="G1204" i="1"/>
  <c r="F1204" i="1"/>
  <c r="G438" i="1"/>
  <c r="F438" i="1"/>
  <c r="F630" i="1"/>
  <c r="G630" i="1"/>
  <c r="G931" i="1"/>
  <c r="F931" i="1"/>
  <c r="G1293" i="1"/>
  <c r="F1293" i="1"/>
  <c r="F216" i="1"/>
  <c r="G216" i="1"/>
  <c r="G3600" i="1"/>
  <c r="F3600" i="1"/>
  <c r="G4699" i="1"/>
  <c r="F4699" i="1"/>
  <c r="G3962" i="1"/>
  <c r="F3962" i="1"/>
  <c r="G5095" i="1"/>
  <c r="F5095" i="1"/>
  <c r="F829" i="1"/>
  <c r="G829" i="1"/>
  <c r="F951" i="1"/>
  <c r="G951" i="1"/>
  <c r="F531" i="1"/>
  <c r="G531" i="1"/>
  <c r="G244" i="1"/>
  <c r="F244" i="1"/>
  <c r="F3647" i="1"/>
  <c r="G3647" i="1"/>
  <c r="G4728" i="1"/>
  <c r="F4728" i="1"/>
  <c r="G4692" i="1"/>
  <c r="F4692" i="1"/>
  <c r="G2161" i="1"/>
  <c r="F2161" i="1"/>
  <c r="G758" i="1"/>
  <c r="F758" i="1"/>
  <c r="G1068" i="1"/>
  <c r="F1068" i="1"/>
  <c r="G2340" i="1"/>
  <c r="F2340" i="1"/>
  <c r="G4831" i="1"/>
  <c r="F4831" i="1"/>
  <c r="G3913" i="1"/>
  <c r="F3913" i="1"/>
  <c r="G5045" i="1"/>
  <c r="F5045" i="1"/>
  <c r="G4507" i="1"/>
  <c r="F4507" i="1"/>
  <c r="G1216" i="1"/>
  <c r="F1216" i="1"/>
  <c r="F477" i="1"/>
  <c r="G477" i="1"/>
  <c r="F1009" i="1"/>
  <c r="G1009" i="1"/>
  <c r="G4455" i="1"/>
  <c r="F4455" i="1"/>
  <c r="G2172" i="1"/>
  <c r="F2172" i="1"/>
  <c r="G3088" i="1"/>
  <c r="F3088" i="1"/>
  <c r="G2287" i="1"/>
  <c r="F2287" i="1"/>
  <c r="G3930" i="1"/>
  <c r="F3930" i="1"/>
  <c r="F3395" i="1"/>
  <c r="G3395" i="1"/>
  <c r="G3122" i="1"/>
  <c r="F3122" i="1"/>
  <c r="G2291" i="1"/>
  <c r="F2291" i="1"/>
  <c r="G3945" i="1"/>
  <c r="F3945" i="1"/>
  <c r="G4785" i="1"/>
  <c r="F4785" i="1"/>
  <c r="G3569" i="1"/>
  <c r="F3569" i="1"/>
  <c r="G3651" i="1"/>
  <c r="F3651" i="1"/>
  <c r="G3954" i="1"/>
  <c r="F3954" i="1"/>
  <c r="G3958" i="1"/>
  <c r="F3958" i="1"/>
  <c r="F3520" i="1"/>
  <c r="G3520" i="1"/>
  <c r="G3621" i="1"/>
  <c r="F3621" i="1"/>
  <c r="G4875" i="1"/>
  <c r="F4875" i="1"/>
  <c r="F3167" i="1"/>
  <c r="G3167" i="1"/>
  <c r="G3298" i="1"/>
  <c r="F3298" i="1"/>
  <c r="G2391" i="1"/>
  <c r="F2391" i="1"/>
  <c r="F2304" i="1"/>
  <c r="G2304" i="1"/>
  <c r="G4235" i="1"/>
  <c r="F4235" i="1"/>
  <c r="F3385" i="1"/>
  <c r="G3385" i="1"/>
  <c r="G2373" i="1"/>
  <c r="F2373" i="1"/>
  <c r="G5093" i="1"/>
  <c r="F5093" i="1"/>
  <c r="G3623" i="1"/>
  <c r="F3623" i="1"/>
  <c r="F4767" i="1"/>
  <c r="G4767" i="1"/>
  <c r="G4944" i="1"/>
  <c r="F4944" i="1"/>
  <c r="G4813" i="1"/>
  <c r="F4813" i="1"/>
  <c r="G3362" i="1"/>
  <c r="F3362" i="1"/>
  <c r="F4462" i="1"/>
  <c r="G4462" i="1"/>
  <c r="G3935" i="1"/>
  <c r="F3935" i="1"/>
  <c r="G4947" i="1"/>
  <c r="F4947" i="1"/>
  <c r="F4751" i="1"/>
  <c r="G4751" i="1"/>
  <c r="G4334" i="1"/>
  <c r="F4334" i="1"/>
  <c r="G4994" i="1"/>
  <c r="F4994" i="1"/>
  <c r="G3653" i="1"/>
  <c r="F3653" i="1"/>
  <c r="G4797" i="1"/>
  <c r="F4797" i="1"/>
  <c r="F3324" i="1"/>
  <c r="G3324" i="1"/>
  <c r="G4270" i="1"/>
  <c r="F4270" i="1"/>
  <c r="G5062" i="1"/>
  <c r="F5062" i="1"/>
  <c r="G3567" i="1"/>
  <c r="F3567" i="1"/>
  <c r="F4733" i="1"/>
  <c r="G4733" i="1"/>
  <c r="G4470" i="1"/>
  <c r="F4470" i="1"/>
  <c r="G4251" i="1"/>
  <c r="F4251" i="1"/>
  <c r="G4999" i="1"/>
  <c r="F4999" i="1"/>
  <c r="G3460" i="1"/>
  <c r="F3460" i="1"/>
  <c r="G4736" i="1"/>
  <c r="F4736" i="1"/>
  <c r="F4473" i="1"/>
  <c r="G4473" i="1"/>
  <c r="G5067" i="1"/>
  <c r="F5067" i="1"/>
  <c r="G4232" i="1"/>
  <c r="F4232" i="1"/>
  <c r="G5046" i="1"/>
  <c r="F5046" i="1"/>
  <c r="G3947" i="1"/>
  <c r="F3947" i="1"/>
  <c r="G4981" i="1"/>
  <c r="F4981" i="1"/>
  <c r="F3882" i="1"/>
  <c r="G3882" i="1"/>
  <c r="G4938" i="1"/>
  <c r="F4938" i="1"/>
  <c r="G3400" i="1"/>
  <c r="F3400" i="1"/>
  <c r="G4720" i="1"/>
  <c r="F4720" i="1"/>
  <c r="G4326" i="1"/>
  <c r="F4326" i="1"/>
  <c r="G5052" i="1"/>
  <c r="F5052" i="1"/>
  <c r="G379" i="1"/>
  <c r="F379" i="1"/>
  <c r="G316" i="1"/>
  <c r="F316" i="1"/>
  <c r="G346" i="1"/>
  <c r="F346" i="1"/>
  <c r="F167" i="1"/>
  <c r="G167" i="1"/>
  <c r="G59" i="1"/>
  <c r="F59" i="1"/>
  <c r="G2167" i="1"/>
  <c r="F2167" i="1"/>
  <c r="G4672" i="1"/>
  <c r="F4672" i="1"/>
  <c r="G4615" i="1"/>
  <c r="F4615" i="1"/>
  <c r="G4617" i="1"/>
  <c r="F4617" i="1"/>
  <c r="G4599" i="1"/>
  <c r="F4599" i="1"/>
  <c r="F4603" i="1"/>
  <c r="G4603" i="1"/>
  <c r="G4676" i="1"/>
  <c r="F4676" i="1"/>
  <c r="F260" i="1"/>
  <c r="G260" i="1"/>
  <c r="G261" i="1"/>
  <c r="F261" i="1"/>
  <c r="G46" i="1"/>
  <c r="F46" i="1"/>
  <c r="F749" i="1"/>
  <c r="G749" i="1"/>
  <c r="F769" i="1"/>
  <c r="G769" i="1"/>
  <c r="F831" i="1"/>
  <c r="G831" i="1"/>
  <c r="F1169" i="1"/>
  <c r="G1169" i="1"/>
  <c r="F855" i="1"/>
  <c r="G855" i="1"/>
  <c r="F1194" i="1"/>
  <c r="G1194" i="1"/>
  <c r="G852" i="1"/>
  <c r="F852" i="1"/>
  <c r="F916" i="1"/>
  <c r="G916" i="1"/>
  <c r="G893" i="1"/>
  <c r="F893" i="1"/>
  <c r="G979" i="1"/>
  <c r="F979" i="1"/>
  <c r="F670" i="1"/>
  <c r="G670" i="1"/>
  <c r="F804" i="1"/>
  <c r="G804" i="1"/>
  <c r="G869" i="1"/>
  <c r="F869" i="1"/>
  <c r="F485" i="1"/>
  <c r="G485" i="1"/>
  <c r="G1136" i="1"/>
  <c r="F1136" i="1"/>
  <c r="G391" i="1"/>
  <c r="F391" i="1"/>
  <c r="G678" i="1"/>
  <c r="F678" i="1"/>
  <c r="G1223" i="1"/>
  <c r="F1223" i="1"/>
  <c r="G478" i="1"/>
  <c r="F478" i="1"/>
  <c r="G878" i="1"/>
  <c r="F878" i="1"/>
  <c r="G1200" i="1"/>
  <c r="F1200" i="1"/>
  <c r="G455" i="1"/>
  <c r="F455" i="1"/>
  <c r="G636" i="1"/>
  <c r="F636" i="1"/>
  <c r="G414" i="1"/>
  <c r="F414" i="1"/>
  <c r="G1159" i="1"/>
  <c r="F1159" i="1"/>
  <c r="F666" i="1"/>
  <c r="G666" i="1"/>
  <c r="G1227" i="1"/>
  <c r="F1227" i="1"/>
  <c r="G910" i="1"/>
  <c r="F910" i="1"/>
  <c r="F779" i="1"/>
  <c r="G779" i="1"/>
  <c r="G735" i="1"/>
  <c r="F735" i="1"/>
  <c r="G248" i="1"/>
  <c r="F248" i="1"/>
  <c r="G3643" i="1"/>
  <c r="F3643" i="1"/>
  <c r="G3615" i="1"/>
  <c r="F3615" i="1"/>
  <c r="G5056" i="1"/>
  <c r="F5056" i="1"/>
  <c r="G3881" i="1"/>
  <c r="F3881" i="1"/>
  <c r="G4610" i="1"/>
  <c r="F4610" i="1"/>
  <c r="G457" i="1"/>
  <c r="F457" i="1"/>
  <c r="G1011" i="1"/>
  <c r="F1011" i="1"/>
  <c r="G587" i="1"/>
  <c r="F587" i="1"/>
  <c r="F3490" i="1"/>
  <c r="G3490" i="1"/>
  <c r="F4753" i="1"/>
  <c r="G4753" i="1"/>
  <c r="F1240" i="1"/>
  <c r="G1240" i="1"/>
  <c r="F1231" i="1"/>
  <c r="G1231" i="1"/>
  <c r="G123" i="1"/>
  <c r="F123" i="1"/>
  <c r="G1091" i="1"/>
  <c r="F1091" i="1"/>
  <c r="G3540" i="1"/>
  <c r="F3540" i="1"/>
  <c r="G4745" i="1"/>
  <c r="F4745" i="1"/>
  <c r="G4714" i="1"/>
  <c r="F4714" i="1"/>
  <c r="F255" i="1"/>
  <c r="G255" i="1"/>
  <c r="F938" i="1"/>
  <c r="G938" i="1"/>
  <c r="G1222" i="1"/>
  <c r="F1222" i="1"/>
  <c r="G1298" i="1"/>
  <c r="F1298" i="1"/>
  <c r="G1320" i="1"/>
  <c r="F1320" i="1"/>
  <c r="G4240" i="1"/>
  <c r="F4240" i="1"/>
  <c r="F1057" i="1"/>
  <c r="G1057" i="1"/>
  <c r="G605" i="1"/>
  <c r="F605" i="1"/>
  <c r="G1620" i="1"/>
  <c r="F1620" i="1"/>
  <c r="G3153" i="1"/>
  <c r="F3153" i="1"/>
  <c r="G4985" i="1"/>
  <c r="F4985" i="1"/>
  <c r="F3608" i="1"/>
  <c r="G3608" i="1"/>
  <c r="F3893" i="1"/>
  <c r="G3893" i="1"/>
  <c r="G4570" i="1"/>
  <c r="F4570" i="1"/>
  <c r="F4420" i="1"/>
  <c r="G4420" i="1"/>
  <c r="G3546" i="1"/>
  <c r="F3546" i="1"/>
  <c r="F3905" i="1"/>
  <c r="G3905" i="1"/>
  <c r="G3106" i="1"/>
  <c r="F3106" i="1"/>
  <c r="F3198" i="1"/>
  <c r="G3198" i="1"/>
  <c r="G3339" i="1"/>
  <c r="F3339" i="1"/>
  <c r="G3110" i="1"/>
  <c r="F3110" i="1"/>
  <c r="G2326" i="1"/>
  <c r="F2326" i="1"/>
  <c r="G4350" i="1"/>
  <c r="F4350" i="1"/>
  <c r="G3426" i="1"/>
  <c r="F3426" i="1"/>
  <c r="G2395" i="1"/>
  <c r="F2395" i="1"/>
  <c r="F3095" i="1"/>
  <c r="G3095" i="1"/>
  <c r="G3645" i="1"/>
  <c r="F3645" i="1"/>
  <c r="F4789" i="1"/>
  <c r="G4789" i="1"/>
  <c r="F4966" i="1"/>
  <c r="G4966" i="1"/>
  <c r="G4835" i="1"/>
  <c r="F4835" i="1"/>
  <c r="F3384" i="1"/>
  <c r="G3384" i="1"/>
  <c r="F4528" i="1"/>
  <c r="G4528" i="1"/>
  <c r="F3957" i="1"/>
  <c r="G3957" i="1"/>
  <c r="F4969" i="1"/>
  <c r="G4969" i="1"/>
  <c r="G4773" i="1"/>
  <c r="F4773" i="1"/>
  <c r="G4356" i="1"/>
  <c r="F4356" i="1"/>
  <c r="G5016" i="1"/>
  <c r="F5016" i="1"/>
  <c r="G3873" i="1"/>
  <c r="F3873" i="1"/>
  <c r="G4819" i="1"/>
  <c r="F4819" i="1"/>
  <c r="G3346" i="1"/>
  <c r="F3346" i="1"/>
  <c r="F4336" i="1"/>
  <c r="G4336" i="1"/>
  <c r="G5084" i="1"/>
  <c r="F5084" i="1"/>
  <c r="G3589" i="1"/>
  <c r="F3589" i="1"/>
  <c r="F4755" i="1"/>
  <c r="G4755" i="1"/>
  <c r="G4558" i="1"/>
  <c r="F4558" i="1"/>
  <c r="G4273" i="1"/>
  <c r="F4273" i="1"/>
  <c r="G5021" i="1"/>
  <c r="F5021" i="1"/>
  <c r="G3482" i="1"/>
  <c r="F3482" i="1"/>
  <c r="G4758" i="1"/>
  <c r="F4758" i="1"/>
  <c r="G4495" i="1"/>
  <c r="F4495" i="1"/>
  <c r="F5089" i="1"/>
  <c r="G5089" i="1"/>
  <c r="G4254" i="1"/>
  <c r="F4254" i="1"/>
  <c r="G5068" i="1"/>
  <c r="F5068" i="1"/>
  <c r="G4233" i="1"/>
  <c r="F4233" i="1"/>
  <c r="G5003" i="1"/>
  <c r="F5003" i="1"/>
  <c r="G3904" i="1"/>
  <c r="F3904" i="1"/>
  <c r="G4960" i="1"/>
  <c r="F4960" i="1"/>
  <c r="F3422" i="1"/>
  <c r="G3422" i="1"/>
  <c r="F4742" i="1"/>
  <c r="G4742" i="1"/>
  <c r="G4348" i="1"/>
  <c r="F4348" i="1"/>
  <c r="G5074" i="1"/>
  <c r="F5074" i="1"/>
  <c r="G281" i="1"/>
  <c r="F281" i="1"/>
  <c r="F313" i="1"/>
  <c r="G313" i="1"/>
  <c r="G199" i="1"/>
  <c r="F199" i="1"/>
  <c r="G1337" i="1"/>
  <c r="F1337" i="1"/>
  <c r="G2179" i="1"/>
  <c r="F2179" i="1"/>
  <c r="G4483" i="1"/>
  <c r="F4483" i="1"/>
  <c r="G4527" i="1"/>
  <c r="F4527" i="1"/>
  <c r="G4659" i="1"/>
  <c r="F4659" i="1"/>
  <c r="F4639" i="1"/>
  <c r="G4639" i="1"/>
  <c r="F4621" i="1"/>
  <c r="G4621" i="1"/>
  <c r="G4625" i="1"/>
  <c r="F4625" i="1"/>
  <c r="F5009" i="1"/>
  <c r="G5009" i="1"/>
  <c r="G2168" i="1"/>
  <c r="F2168" i="1"/>
  <c r="G4464" i="1"/>
  <c r="F4464" i="1"/>
  <c r="G3512" i="1"/>
  <c r="F3512" i="1"/>
  <c r="F727" i="1"/>
  <c r="G727" i="1"/>
  <c r="G681" i="1"/>
  <c r="F681" i="1"/>
  <c r="F1126" i="1"/>
  <c r="G1126" i="1"/>
  <c r="G851" i="1"/>
  <c r="F851" i="1"/>
  <c r="G833" i="1"/>
  <c r="F833" i="1"/>
  <c r="F1172" i="1"/>
  <c r="G1172" i="1"/>
  <c r="G698" i="1"/>
  <c r="F698" i="1"/>
  <c r="F894" i="1"/>
  <c r="G894" i="1"/>
  <c r="F871" i="1"/>
  <c r="G871" i="1"/>
  <c r="G935" i="1"/>
  <c r="F935" i="1"/>
  <c r="F507" i="1"/>
  <c r="G507" i="1"/>
  <c r="F782" i="1"/>
  <c r="G782" i="1"/>
  <c r="G825" i="1"/>
  <c r="F825" i="1"/>
  <c r="F441" i="1"/>
  <c r="G441" i="1"/>
  <c r="G972" i="1"/>
  <c r="F972" i="1"/>
  <c r="G1481" i="1"/>
  <c r="F1481" i="1"/>
  <c r="G427" i="1"/>
  <c r="F427" i="1"/>
  <c r="F1201" i="1"/>
  <c r="G1201" i="1"/>
  <c r="G456" i="1"/>
  <c r="F456" i="1"/>
  <c r="G790" i="1"/>
  <c r="F790" i="1"/>
  <c r="G1178" i="1"/>
  <c r="F1178" i="1"/>
  <c r="G433" i="1"/>
  <c r="F433" i="1"/>
  <c r="G407" i="1"/>
  <c r="F407" i="1"/>
  <c r="G797" i="1"/>
  <c r="F797" i="1"/>
  <c r="G973" i="1"/>
  <c r="F973" i="1"/>
  <c r="G688" i="1"/>
  <c r="F688" i="1"/>
  <c r="G482" i="1"/>
  <c r="F482" i="1"/>
  <c r="G1577" i="1"/>
  <c r="F1577" i="1"/>
  <c r="G645" i="1"/>
  <c r="F645" i="1"/>
  <c r="G911" i="1"/>
  <c r="F911" i="1"/>
  <c r="F617" i="1"/>
  <c r="G617" i="1"/>
  <c r="G2350" i="1"/>
  <c r="F2350" i="1"/>
  <c r="F3629" i="1"/>
  <c r="G3629" i="1"/>
  <c r="G4272" i="1"/>
  <c r="F4272" i="1"/>
  <c r="G4604" i="1"/>
  <c r="F4604" i="1"/>
  <c r="G655" i="1"/>
  <c r="F655" i="1"/>
  <c r="G777" i="1"/>
  <c r="F777" i="1"/>
  <c r="G1008" i="1"/>
  <c r="F1008" i="1"/>
  <c r="G1652" i="1"/>
  <c r="F1652" i="1"/>
  <c r="G3656" i="1"/>
  <c r="F3656" i="1"/>
  <c r="F4330" i="1"/>
  <c r="G4330" i="1"/>
  <c r="G5023" i="1"/>
  <c r="F5023" i="1"/>
  <c r="G4632" i="1"/>
  <c r="F4632" i="1"/>
  <c r="F889" i="1"/>
  <c r="G889" i="1"/>
  <c r="G539" i="1"/>
  <c r="F539" i="1"/>
  <c r="G3593" i="1"/>
  <c r="F3593" i="1"/>
  <c r="G3580" i="1"/>
  <c r="F3580" i="1"/>
  <c r="G4925" i="1"/>
  <c r="F4925" i="1"/>
  <c r="G4977" i="1"/>
  <c r="F4977" i="1"/>
  <c r="G5008" i="1"/>
  <c r="F5008" i="1"/>
  <c r="F652" i="1"/>
  <c r="G652" i="1"/>
  <c r="F1130" i="1"/>
  <c r="G1130" i="1"/>
  <c r="G1099" i="1"/>
  <c r="F1099" i="1"/>
  <c r="G1023" i="1"/>
  <c r="F1023" i="1"/>
  <c r="F2386" i="1"/>
  <c r="G2386" i="1"/>
  <c r="G579" i="1"/>
  <c r="F579" i="1"/>
  <c r="G1237" i="1"/>
  <c r="F1237" i="1"/>
  <c r="F1005" i="1"/>
  <c r="G1005" i="1"/>
  <c r="G112" i="1"/>
  <c r="F112" i="1"/>
  <c r="G1323" i="1"/>
  <c r="F1323" i="1"/>
  <c r="G1261" i="1"/>
  <c r="F1261" i="1"/>
  <c r="G4743" i="1"/>
  <c r="F4743" i="1"/>
  <c r="G3650" i="1"/>
  <c r="F3650" i="1"/>
  <c r="G3228" i="1"/>
  <c r="F3228" i="1"/>
  <c r="G2348" i="1"/>
  <c r="F2348" i="1"/>
  <c r="F4438" i="1"/>
  <c r="G4438" i="1"/>
  <c r="G3502" i="1"/>
  <c r="F3502" i="1"/>
  <c r="G3087" i="1"/>
  <c r="F3087" i="1"/>
  <c r="G3117" i="1"/>
  <c r="F3117" i="1"/>
  <c r="G3865" i="1"/>
  <c r="F3865" i="1"/>
  <c r="G4811" i="1"/>
  <c r="F4811" i="1"/>
  <c r="G4988" i="1"/>
  <c r="F4988" i="1"/>
  <c r="G4879" i="1"/>
  <c r="F4879" i="1"/>
  <c r="G3406" i="1"/>
  <c r="F3406" i="1"/>
  <c r="F4550" i="1"/>
  <c r="G4550" i="1"/>
  <c r="G4243" i="1"/>
  <c r="F4243" i="1"/>
  <c r="G4991" i="1"/>
  <c r="F4991" i="1"/>
  <c r="F4795" i="1"/>
  <c r="G4795" i="1"/>
  <c r="G4422" i="1"/>
  <c r="F4422" i="1"/>
  <c r="G5038" i="1"/>
  <c r="F5038" i="1"/>
  <c r="G3895" i="1"/>
  <c r="F3895" i="1"/>
  <c r="G4841" i="1"/>
  <c r="F4841" i="1"/>
  <c r="G3368" i="1"/>
  <c r="F3368" i="1"/>
  <c r="G4424" i="1"/>
  <c r="F4424" i="1"/>
  <c r="G3083" i="1"/>
  <c r="F3083" i="1"/>
  <c r="G3611" i="1"/>
  <c r="F3611" i="1"/>
  <c r="G4777" i="1"/>
  <c r="F4777" i="1"/>
  <c r="F4580" i="1"/>
  <c r="G4580" i="1"/>
  <c r="G4339" i="1"/>
  <c r="F4339" i="1"/>
  <c r="G5043" i="1"/>
  <c r="F5043" i="1"/>
  <c r="G3504" i="1"/>
  <c r="F3504" i="1"/>
  <c r="G4780" i="1"/>
  <c r="F4780" i="1"/>
  <c r="G4517" i="1"/>
  <c r="F4517" i="1"/>
  <c r="G3242" i="1"/>
  <c r="F3242" i="1"/>
  <c r="G4342" i="1"/>
  <c r="F4342" i="1"/>
  <c r="G5090" i="1"/>
  <c r="F5090" i="1"/>
  <c r="G4255" i="1"/>
  <c r="F4255" i="1"/>
  <c r="G5025" i="1"/>
  <c r="F5025" i="1"/>
  <c r="F3926" i="1"/>
  <c r="G3926" i="1"/>
  <c r="G4982" i="1"/>
  <c r="F4982" i="1"/>
  <c r="G3444" i="1"/>
  <c r="F3444" i="1"/>
  <c r="G4764" i="1"/>
  <c r="F4764" i="1"/>
  <c r="G4458" i="1"/>
  <c r="F4458" i="1"/>
  <c r="G5096" i="1"/>
  <c r="F5096" i="1"/>
  <c r="G137" i="1"/>
  <c r="F137" i="1"/>
  <c r="F352" i="1"/>
  <c r="G352" i="1"/>
  <c r="G102" i="1"/>
  <c r="F102" i="1"/>
  <c r="G584" i="1"/>
  <c r="F584" i="1"/>
  <c r="G4526" i="1"/>
  <c r="F4526" i="1"/>
  <c r="G4644" i="1"/>
  <c r="F4644" i="1"/>
  <c r="G4627" i="1"/>
  <c r="F4627" i="1"/>
  <c r="F4663" i="1"/>
  <c r="G4663" i="1"/>
  <c r="G4661" i="1"/>
  <c r="F4661" i="1"/>
  <c r="G4643" i="1"/>
  <c r="F4643" i="1"/>
  <c r="F4647" i="1"/>
  <c r="G4647" i="1"/>
  <c r="G2165" i="1"/>
  <c r="F2165" i="1"/>
  <c r="G3467" i="1"/>
  <c r="F3467" i="1"/>
  <c r="G4456" i="1"/>
  <c r="F4456" i="1"/>
  <c r="G42" i="1"/>
  <c r="F42" i="1"/>
  <c r="F705" i="1"/>
  <c r="G705" i="1"/>
  <c r="F474" i="1"/>
  <c r="G474" i="1"/>
  <c r="F830" i="1"/>
  <c r="G830" i="1"/>
  <c r="F631" i="1"/>
  <c r="G631" i="1"/>
  <c r="G811" i="1"/>
  <c r="F811" i="1"/>
  <c r="G1150" i="1"/>
  <c r="F1150" i="1"/>
  <c r="F447" i="1"/>
  <c r="G447" i="1"/>
  <c r="F872" i="1"/>
  <c r="G872" i="1"/>
  <c r="F849" i="1"/>
  <c r="G849" i="1"/>
  <c r="G891" i="1"/>
  <c r="F891" i="1"/>
  <c r="F463" i="1"/>
  <c r="G463" i="1"/>
  <c r="F760" i="1"/>
  <c r="G760" i="1"/>
  <c r="F781" i="1"/>
  <c r="G781" i="1"/>
  <c r="G2957" i="1"/>
  <c r="F2957" i="1"/>
  <c r="G950" i="1"/>
  <c r="F950" i="1"/>
  <c r="G1154" i="1"/>
  <c r="F1154" i="1"/>
  <c r="F1149" i="1"/>
  <c r="G1149" i="1"/>
  <c r="G1179" i="1"/>
  <c r="F1179" i="1"/>
  <c r="F434" i="1"/>
  <c r="G434" i="1"/>
  <c r="G680" i="1"/>
  <c r="F680" i="1"/>
  <c r="G1156" i="1"/>
  <c r="F1156" i="1"/>
  <c r="G411" i="1"/>
  <c r="F411" i="1"/>
  <c r="G722" i="1"/>
  <c r="F722" i="1"/>
  <c r="G753" i="1"/>
  <c r="F753" i="1"/>
  <c r="F394" i="1"/>
  <c r="G394" i="1"/>
  <c r="G710" i="1"/>
  <c r="F710" i="1"/>
  <c r="G1205" i="1"/>
  <c r="F1205" i="1"/>
  <c r="F647" i="1"/>
  <c r="G647" i="1"/>
  <c r="G909" i="1"/>
  <c r="F909" i="1"/>
  <c r="G1578" i="1"/>
  <c r="F1578" i="1"/>
  <c r="G1052" i="1"/>
  <c r="F1052" i="1"/>
  <c r="G1648" i="1"/>
  <c r="F1648" i="1"/>
  <c r="G4941" i="1"/>
  <c r="F4941" i="1"/>
  <c r="G2325" i="1"/>
  <c r="F2325" i="1"/>
  <c r="G4952" i="1"/>
  <c r="F4952" i="1"/>
  <c r="G347" i="1"/>
  <c r="F347" i="1"/>
  <c r="F982" i="1"/>
  <c r="G982" i="1"/>
  <c r="F756" i="1"/>
  <c r="G756" i="1"/>
  <c r="F1608" i="1"/>
  <c r="G1608" i="1"/>
  <c r="G1290" i="1"/>
  <c r="F1290" i="1"/>
  <c r="F3871" i="1"/>
  <c r="G3871" i="1"/>
  <c r="G3501" i="1"/>
  <c r="F3501" i="1"/>
  <c r="G220" i="1"/>
  <c r="F220" i="1"/>
  <c r="G404" i="1"/>
  <c r="F404" i="1"/>
  <c r="G105" i="1"/>
  <c r="F105" i="1"/>
  <c r="F1662" i="1"/>
  <c r="G1662" i="1"/>
  <c r="G2221" i="1"/>
  <c r="F2221" i="1"/>
  <c r="F3920" i="1"/>
  <c r="G3920" i="1"/>
  <c r="F4352" i="1"/>
  <c r="G4352" i="1"/>
  <c r="G4229" i="1"/>
  <c r="F4229" i="1"/>
  <c r="G513" i="1"/>
  <c r="F513" i="1"/>
  <c r="F4485" i="1"/>
  <c r="G4485" i="1"/>
  <c r="G413" i="1"/>
  <c r="F413" i="1"/>
  <c r="G1078" i="1"/>
  <c r="F1078" i="1"/>
  <c r="G1117" i="1"/>
  <c r="F1117" i="1"/>
  <c r="G165" i="1"/>
  <c r="F165" i="1"/>
  <c r="G185" i="1"/>
  <c r="F185" i="1"/>
  <c r="F1015" i="1"/>
  <c r="G1015" i="1"/>
  <c r="G3436" i="1"/>
  <c r="F3436" i="1"/>
  <c r="G1310" i="1"/>
  <c r="F1310" i="1"/>
  <c r="F1088" i="1"/>
  <c r="G1088" i="1"/>
  <c r="G3119" i="1"/>
  <c r="F3119" i="1"/>
  <c r="F2205" i="1"/>
  <c r="G2205" i="1"/>
  <c r="G273" i="1"/>
  <c r="F273" i="1"/>
  <c r="G510" i="1"/>
  <c r="F510" i="1"/>
  <c r="F2272" i="1"/>
  <c r="G2272" i="1"/>
  <c r="F4567" i="1"/>
  <c r="G4567" i="1"/>
  <c r="G3297" i="1"/>
  <c r="F3297" i="1"/>
  <c r="F3115" i="1"/>
  <c r="G3115" i="1"/>
  <c r="F3887" i="1"/>
  <c r="G3887" i="1"/>
  <c r="F4265" i="1"/>
  <c r="G4265" i="1"/>
  <c r="G4817" i="1"/>
  <c r="F4817" i="1"/>
  <c r="G4466" i="1"/>
  <c r="F4466" i="1"/>
  <c r="G5060" i="1"/>
  <c r="F5060" i="1"/>
  <c r="G3917" i="1"/>
  <c r="F3917" i="1"/>
  <c r="G4885" i="1"/>
  <c r="F4885" i="1"/>
  <c r="G3390" i="1"/>
  <c r="F3390" i="1"/>
  <c r="G4446" i="1"/>
  <c r="F4446" i="1"/>
  <c r="G3105" i="1"/>
  <c r="F3105" i="1"/>
  <c r="F3633" i="1"/>
  <c r="G3633" i="1"/>
  <c r="G4799" i="1"/>
  <c r="F4799" i="1"/>
  <c r="G4690" i="1"/>
  <c r="F4690" i="1"/>
  <c r="G4449" i="1"/>
  <c r="F4449" i="1"/>
  <c r="G5065" i="1"/>
  <c r="F5065" i="1"/>
  <c r="F3570" i="1"/>
  <c r="G3570" i="1"/>
  <c r="G4802" i="1"/>
  <c r="F4802" i="1"/>
  <c r="G4539" i="1"/>
  <c r="F4539" i="1"/>
  <c r="F3286" i="1"/>
  <c r="G3286" i="1"/>
  <c r="F4430" i="1"/>
  <c r="G4430" i="1"/>
  <c r="G3265" i="1"/>
  <c r="F3265" i="1"/>
  <c r="G4343" i="1"/>
  <c r="F4343" i="1"/>
  <c r="G5047" i="1"/>
  <c r="F5047" i="1"/>
  <c r="G3948" i="1"/>
  <c r="F3948" i="1"/>
  <c r="G5004" i="1"/>
  <c r="F5004" i="1"/>
  <c r="F3488" i="1"/>
  <c r="G3488" i="1"/>
  <c r="G4786" i="1"/>
  <c r="F4786" i="1"/>
  <c r="F4480" i="1"/>
  <c r="G4480" i="1"/>
  <c r="G547" i="1"/>
  <c r="F547" i="1"/>
  <c r="G100" i="1"/>
  <c r="F100" i="1"/>
  <c r="G226" i="1"/>
  <c r="F226" i="1"/>
  <c r="G1069" i="1"/>
  <c r="F1069" i="1"/>
  <c r="G310" i="1"/>
  <c r="F310" i="1"/>
  <c r="G4673" i="1"/>
  <c r="F4673" i="1"/>
  <c r="G45" i="1"/>
  <c r="F45" i="1"/>
  <c r="G60" i="1"/>
  <c r="F60" i="1"/>
  <c r="G2155" i="1"/>
  <c r="F2155" i="1"/>
  <c r="G263" i="1"/>
  <c r="F263" i="1"/>
  <c r="G4665" i="1"/>
  <c r="F4665" i="1"/>
  <c r="G4669" i="1"/>
  <c r="F4669" i="1"/>
  <c r="F3264" i="1"/>
  <c r="G3264" i="1"/>
  <c r="G4428" i="1"/>
  <c r="F4428" i="1"/>
  <c r="G257" i="1"/>
  <c r="F257" i="1"/>
  <c r="F4649" i="1"/>
  <c r="G4649" i="1"/>
  <c r="F683" i="1"/>
  <c r="G683" i="1"/>
  <c r="F1152" i="1"/>
  <c r="G1152" i="1"/>
  <c r="G425" i="1"/>
  <c r="F425" i="1"/>
  <c r="F674" i="1"/>
  <c r="G674" i="1"/>
  <c r="G789" i="1"/>
  <c r="F789" i="1"/>
  <c r="G1128" i="1"/>
  <c r="F1128" i="1"/>
  <c r="G1147" i="1"/>
  <c r="F1147" i="1"/>
  <c r="F850" i="1"/>
  <c r="G850" i="1"/>
  <c r="G827" i="1"/>
  <c r="F827" i="1"/>
  <c r="G847" i="1"/>
  <c r="F847" i="1"/>
  <c r="G2650" i="1"/>
  <c r="F2650" i="1"/>
  <c r="F738" i="1"/>
  <c r="G738" i="1"/>
  <c r="G737" i="1"/>
  <c r="F737" i="1"/>
  <c r="G2913" i="1"/>
  <c r="F2913" i="1"/>
  <c r="F928" i="1"/>
  <c r="G928" i="1"/>
  <c r="G924" i="1"/>
  <c r="F924" i="1"/>
  <c r="G897" i="1"/>
  <c r="F897" i="1"/>
  <c r="F1157" i="1"/>
  <c r="G1157" i="1"/>
  <c r="G412" i="1"/>
  <c r="F412" i="1"/>
  <c r="G451" i="1"/>
  <c r="F451" i="1"/>
  <c r="F1134" i="1"/>
  <c r="G1134" i="1"/>
  <c r="G1198" i="1"/>
  <c r="F1198" i="1"/>
  <c r="G471" i="1"/>
  <c r="F471" i="1"/>
  <c r="G1530" i="1"/>
  <c r="F1530" i="1"/>
  <c r="F755" i="1"/>
  <c r="G755" i="1"/>
  <c r="F732" i="1"/>
  <c r="G732" i="1"/>
  <c r="G690" i="1"/>
  <c r="F690" i="1"/>
  <c r="G801" i="1"/>
  <c r="F801" i="1"/>
  <c r="G1139" i="1"/>
  <c r="F1139" i="1"/>
  <c r="F502" i="1"/>
  <c r="G502" i="1"/>
  <c r="G80" i="1"/>
  <c r="F80" i="1"/>
  <c r="G241" i="1"/>
  <c r="F241" i="1"/>
  <c r="G1324" i="1"/>
  <c r="F1324" i="1"/>
  <c r="G565" i="1"/>
  <c r="F565" i="1"/>
  <c r="G3481" i="1"/>
  <c r="F3481" i="1"/>
  <c r="F4701" i="1"/>
  <c r="G4701" i="1"/>
  <c r="G3236" i="1"/>
  <c r="F3236" i="1"/>
  <c r="G4915" i="1"/>
  <c r="F4915" i="1"/>
  <c r="G3522" i="1"/>
  <c r="F3522" i="1"/>
  <c r="G921" i="1"/>
  <c r="F921" i="1"/>
  <c r="G736" i="1"/>
  <c r="F736" i="1"/>
  <c r="G415" i="1"/>
  <c r="F415" i="1"/>
  <c r="G90" i="1"/>
  <c r="F90" i="1"/>
  <c r="G1636" i="1"/>
  <c r="F1636" i="1"/>
  <c r="G1675" i="1"/>
  <c r="F1675" i="1"/>
  <c r="G2398" i="1"/>
  <c r="F2398" i="1"/>
  <c r="F3652" i="1"/>
  <c r="G3652" i="1"/>
  <c r="G3579" i="1"/>
  <c r="F3579" i="1"/>
  <c r="G4226" i="1"/>
  <c r="F4226" i="1"/>
  <c r="G3903" i="1"/>
  <c r="F3903" i="1"/>
  <c r="G4520" i="1"/>
  <c r="F4520" i="1"/>
  <c r="G808" i="1"/>
  <c r="F808" i="1"/>
  <c r="G692" i="1"/>
  <c r="F692" i="1"/>
  <c r="G975" i="1"/>
  <c r="F975" i="1"/>
  <c r="F1262" i="1"/>
  <c r="G1262" i="1"/>
  <c r="G13" i="1"/>
  <c r="F13" i="1"/>
  <c r="G557" i="1"/>
  <c r="F557" i="1"/>
  <c r="G2396" i="1"/>
  <c r="F2396" i="1"/>
  <c r="G3899" i="1"/>
  <c r="F3899" i="1"/>
  <c r="G4939" i="1"/>
  <c r="F4939" i="1"/>
  <c r="G4729" i="1"/>
  <c r="F4729" i="1"/>
  <c r="G4711" i="1"/>
  <c r="F4711" i="1"/>
  <c r="G5024" i="1"/>
  <c r="F5024" i="1"/>
  <c r="G21" i="1"/>
  <c r="F21" i="1"/>
  <c r="G4654" i="1"/>
  <c r="F4654" i="1"/>
  <c r="F1387" i="1"/>
  <c r="G1387" i="1"/>
  <c r="F1352" i="1"/>
  <c r="G1352" i="1"/>
  <c r="G865" i="1"/>
  <c r="F865" i="1"/>
  <c r="G359" i="1"/>
  <c r="F359" i="1"/>
  <c r="G1105" i="1"/>
  <c r="F1105" i="1"/>
  <c r="G343" i="1"/>
  <c r="F343" i="1"/>
  <c r="G1598" i="1"/>
  <c r="F1598" i="1"/>
  <c r="G1003" i="1"/>
  <c r="F1003" i="1"/>
  <c r="F1239" i="1"/>
  <c r="G1239" i="1"/>
  <c r="G1669" i="1"/>
  <c r="F1669" i="1"/>
  <c r="F3234" i="1"/>
  <c r="G3234" i="1"/>
  <c r="G4548" i="1"/>
  <c r="F4548" i="1"/>
  <c r="G1340" i="1"/>
  <c r="F1340" i="1"/>
  <c r="G561" i="1"/>
  <c r="F561" i="1"/>
  <c r="G9" i="1"/>
  <c r="F9" i="1"/>
  <c r="G988" i="1"/>
  <c r="F988" i="1"/>
  <c r="G1664" i="1"/>
  <c r="F1664" i="1"/>
  <c r="F3473" i="1"/>
  <c r="G3473" i="1"/>
  <c r="G3140" i="1"/>
  <c r="F3140" i="1"/>
  <c r="G171" i="1"/>
  <c r="F171" i="1"/>
  <c r="F1271" i="1"/>
  <c r="G1271" i="1"/>
  <c r="G560" i="1"/>
  <c r="F560" i="1"/>
  <c r="G1670" i="1"/>
  <c r="F1670" i="1"/>
  <c r="G1285" i="1"/>
  <c r="F1285" i="1"/>
  <c r="G1049" i="1"/>
  <c r="F1049" i="1"/>
  <c r="G2357" i="1"/>
  <c r="F2357" i="1"/>
  <c r="G4574" i="1"/>
  <c r="F4574" i="1"/>
  <c r="F3169" i="1"/>
  <c r="G3169" i="1"/>
  <c r="G4901" i="1"/>
  <c r="F4901" i="1"/>
  <c r="G1002" i="1"/>
  <c r="F1002" i="1"/>
  <c r="F183" i="1"/>
  <c r="G183" i="1"/>
  <c r="G201" i="1"/>
  <c r="F201" i="1"/>
  <c r="G63" i="1"/>
  <c r="F63" i="1"/>
  <c r="G1255" i="1"/>
  <c r="F1255" i="1"/>
  <c r="G1663" i="1"/>
  <c r="F1663" i="1"/>
  <c r="G381" i="1"/>
  <c r="F381" i="1"/>
  <c r="G1645" i="1"/>
  <c r="F1645" i="1"/>
  <c r="G1036" i="1"/>
  <c r="F1036" i="1"/>
  <c r="G1087" i="1"/>
  <c r="F1087" i="1"/>
  <c r="G1041" i="1"/>
  <c r="F1041" i="1"/>
  <c r="G534" i="1"/>
  <c r="F534" i="1"/>
  <c r="G184" i="1"/>
  <c r="F184" i="1"/>
  <c r="G1309" i="1"/>
  <c r="F1309" i="1"/>
  <c r="F2321" i="1"/>
  <c r="G2321" i="1"/>
  <c r="G2204" i="1"/>
  <c r="F2204" i="1"/>
  <c r="G2380" i="1"/>
  <c r="F2380" i="1"/>
  <c r="F1638" i="1"/>
  <c r="G1638" i="1"/>
  <c r="F2266" i="1"/>
  <c r="G2266" i="1"/>
  <c r="F103" i="1"/>
  <c r="G103" i="1"/>
  <c r="G1071" i="1"/>
  <c r="F1071" i="1"/>
  <c r="F2310" i="1"/>
  <c r="G2310" i="1"/>
  <c r="G3207" i="1"/>
  <c r="F3207" i="1"/>
  <c r="G2375" i="1"/>
  <c r="F2375" i="1"/>
  <c r="G2201" i="1"/>
  <c r="F2201" i="1"/>
  <c r="G3603" i="1"/>
  <c r="F3603" i="1"/>
  <c r="F3244" i="1"/>
  <c r="G3244" i="1"/>
  <c r="G2379" i="1"/>
  <c r="F2379" i="1"/>
  <c r="F3096" i="1"/>
  <c r="G3096" i="1"/>
  <c r="G2293" i="1"/>
  <c r="F2293" i="1"/>
  <c r="G3951" i="1"/>
  <c r="F3951" i="1"/>
  <c r="G4794" i="1"/>
  <c r="F4794" i="1"/>
  <c r="G2384" i="1"/>
  <c r="F2384" i="1"/>
  <c r="G4809" i="1"/>
  <c r="F4809" i="1"/>
  <c r="G3657" i="1"/>
  <c r="F3657" i="1"/>
  <c r="G4829" i="1"/>
  <c r="F4829" i="1"/>
  <c r="F3197" i="1"/>
  <c r="G3197" i="1"/>
  <c r="G3338" i="1"/>
  <c r="F3338" i="1"/>
  <c r="G3459" i="1"/>
  <c r="F3459" i="1"/>
  <c r="G3200" i="1"/>
  <c r="F3200" i="1"/>
  <c r="G2392" i="1"/>
  <c r="F2392" i="1"/>
  <c r="G4917" i="1"/>
  <c r="F4917" i="1"/>
  <c r="F3630" i="1"/>
  <c r="G3630" i="1"/>
  <c r="G3145" i="1"/>
  <c r="F3145" i="1"/>
  <c r="F3161" i="1"/>
  <c r="G3161" i="1"/>
  <c r="F3909" i="1"/>
  <c r="G3909" i="1"/>
  <c r="G4877" i="1"/>
  <c r="F4877" i="1"/>
  <c r="G5054" i="1"/>
  <c r="F5054" i="1"/>
  <c r="G4923" i="1"/>
  <c r="F4923" i="1"/>
  <c r="G3450" i="1"/>
  <c r="F3450" i="1"/>
  <c r="G4682" i="1"/>
  <c r="F4682" i="1"/>
  <c r="G4331" i="1"/>
  <c r="F4331" i="1"/>
  <c r="G5079" i="1"/>
  <c r="F5079" i="1"/>
  <c r="G4839" i="1"/>
  <c r="F4839" i="1"/>
  <c r="G4488" i="1"/>
  <c r="F4488" i="1"/>
  <c r="G5082" i="1"/>
  <c r="F5082" i="1"/>
  <c r="G3939" i="1"/>
  <c r="F3939" i="1"/>
  <c r="G4907" i="1"/>
  <c r="F4907" i="1"/>
  <c r="G3412" i="1"/>
  <c r="F3412" i="1"/>
  <c r="G4490" i="1"/>
  <c r="F4490" i="1"/>
  <c r="G3127" i="1"/>
  <c r="F3127" i="1"/>
  <c r="G3655" i="1"/>
  <c r="F3655" i="1"/>
  <c r="F4821" i="1"/>
  <c r="G4821" i="1"/>
  <c r="F4712" i="1"/>
  <c r="G4712" i="1"/>
  <c r="F4471" i="1"/>
  <c r="G4471" i="1"/>
  <c r="G5087" i="1"/>
  <c r="F5087" i="1"/>
  <c r="G3592" i="1"/>
  <c r="F3592" i="1"/>
  <c r="G4824" i="1"/>
  <c r="F4824" i="1"/>
  <c r="G4561" i="1"/>
  <c r="F4561" i="1"/>
  <c r="G3308" i="1"/>
  <c r="F3308" i="1"/>
  <c r="F4474" i="1"/>
  <c r="G4474" i="1"/>
  <c r="F3287" i="1"/>
  <c r="G3287" i="1"/>
  <c r="G4431" i="1"/>
  <c r="F4431" i="1"/>
  <c r="G5069" i="1"/>
  <c r="F5069" i="1"/>
  <c r="G4234" i="1"/>
  <c r="F4234" i="1"/>
  <c r="G5026" i="1"/>
  <c r="F5026" i="1"/>
  <c r="F3576" i="1"/>
  <c r="G3576" i="1"/>
  <c r="F4808" i="1"/>
  <c r="G4808" i="1"/>
  <c r="G4524" i="1"/>
  <c r="F4524" i="1"/>
  <c r="G384" i="1"/>
  <c r="F384" i="1"/>
  <c r="F992" i="1"/>
  <c r="G992" i="1"/>
  <c r="G130" i="1"/>
  <c r="F130" i="1"/>
  <c r="F626" i="1"/>
  <c r="G626" i="1"/>
  <c r="G254" i="1"/>
  <c r="F254" i="1"/>
  <c r="G242" i="1"/>
  <c r="F242" i="1"/>
  <c r="F2169" i="1"/>
  <c r="G2169" i="1"/>
  <c r="F2163" i="1"/>
  <c r="G2163" i="1"/>
  <c r="G4514" i="1"/>
  <c r="F4514" i="1"/>
  <c r="F3509" i="1"/>
  <c r="G3509" i="1"/>
  <c r="G4667" i="1"/>
  <c r="F4667" i="1"/>
  <c r="F4670" i="1"/>
  <c r="G4670" i="1"/>
  <c r="G4423" i="1"/>
  <c r="F4423" i="1"/>
  <c r="G4502" i="1"/>
  <c r="F4502" i="1"/>
  <c r="G4452" i="1"/>
  <c r="F4452" i="1"/>
  <c r="F4601" i="1"/>
  <c r="G4601" i="1"/>
  <c r="F661" i="1"/>
  <c r="G661" i="1"/>
  <c r="F922" i="1"/>
  <c r="G922" i="1"/>
  <c r="G1191" i="1"/>
  <c r="F1191" i="1"/>
  <c r="G2415" i="1"/>
  <c r="F2415" i="1"/>
  <c r="F767" i="1"/>
  <c r="G767" i="1"/>
  <c r="F964" i="1"/>
  <c r="G964" i="1"/>
  <c r="F895" i="1"/>
  <c r="G895" i="1"/>
  <c r="F828" i="1"/>
  <c r="G828" i="1"/>
  <c r="G805" i="1"/>
  <c r="F805" i="1"/>
  <c r="F803" i="1"/>
  <c r="G803" i="1"/>
  <c r="G2028" i="1"/>
  <c r="F2028" i="1"/>
  <c r="F716" i="1"/>
  <c r="G716" i="1"/>
  <c r="G693" i="1"/>
  <c r="F693" i="1"/>
  <c r="G2955" i="1"/>
  <c r="F2955" i="1"/>
  <c r="G906" i="1"/>
  <c r="F906" i="1"/>
  <c r="G858" i="1"/>
  <c r="F858" i="1"/>
  <c r="F743" i="1"/>
  <c r="G743" i="1"/>
  <c r="F1135" i="1"/>
  <c r="G1135" i="1"/>
  <c r="G1220" i="1"/>
  <c r="F1220" i="1"/>
  <c r="F744" i="1"/>
  <c r="G744" i="1"/>
  <c r="F970" i="1"/>
  <c r="G970" i="1"/>
  <c r="G968" i="1"/>
  <c r="F968" i="1"/>
  <c r="G1542" i="1"/>
  <c r="F1542" i="1"/>
  <c r="G863" i="1"/>
  <c r="F863" i="1"/>
  <c r="F1400" i="1"/>
  <c r="G1400" i="1"/>
  <c r="G754" i="1"/>
  <c r="F754" i="1"/>
  <c r="G932" i="1"/>
  <c r="F932" i="1"/>
  <c r="F1141" i="1"/>
  <c r="G1141" i="1"/>
  <c r="F461" i="1"/>
  <c r="G461" i="1"/>
  <c r="G1181" i="1"/>
  <c r="F1181" i="1"/>
  <c r="F1251" i="1"/>
  <c r="G1251" i="1"/>
  <c r="G307" i="1"/>
  <c r="F307" i="1"/>
  <c r="G274" i="1"/>
  <c r="F274" i="1"/>
  <c r="G3275" i="1"/>
  <c r="F3275" i="1"/>
  <c r="G5027" i="1"/>
  <c r="F5027" i="1"/>
  <c r="G4264" i="1"/>
  <c r="F4264" i="1"/>
  <c r="G3479" i="1"/>
  <c r="F3479" i="1"/>
  <c r="F4980" i="1"/>
  <c r="G4980" i="1"/>
  <c r="F4468" i="1"/>
  <c r="G4468" i="1"/>
  <c r="G37" i="1"/>
  <c r="F37" i="1"/>
  <c r="F1741" i="1"/>
  <c r="G1741" i="1"/>
  <c r="G401" i="1"/>
  <c r="F401" i="1"/>
  <c r="G1325" i="1"/>
  <c r="F1325" i="1"/>
  <c r="G94" i="1"/>
  <c r="F94" i="1"/>
  <c r="G552" i="1"/>
  <c r="F552" i="1"/>
  <c r="G2199" i="1"/>
  <c r="F2199" i="1"/>
  <c r="F3107" i="1"/>
  <c r="G3107" i="1"/>
  <c r="F5078" i="1"/>
  <c r="G5078" i="1"/>
  <c r="G4338" i="1"/>
  <c r="F4338" i="1"/>
  <c r="G3618" i="1"/>
  <c r="F3618" i="1"/>
  <c r="G4460" i="1"/>
  <c r="F4460" i="1"/>
  <c r="F1433" i="1"/>
  <c r="G1433" i="1"/>
  <c r="F435" i="1"/>
  <c r="G435" i="1"/>
  <c r="F1399" i="1"/>
  <c r="G1399" i="1"/>
  <c r="F1081" i="1"/>
  <c r="G1081" i="1"/>
  <c r="G1046" i="1"/>
  <c r="F1046" i="1"/>
  <c r="G69" i="1"/>
  <c r="F69" i="1"/>
  <c r="F3883" i="1"/>
  <c r="G3883" i="1"/>
  <c r="G2369" i="1"/>
  <c r="F2369" i="1"/>
  <c r="F3340" i="1"/>
  <c r="G3340" i="1"/>
  <c r="F3545" i="1"/>
  <c r="G3545" i="1"/>
  <c r="G3378" i="1"/>
  <c r="F3378" i="1"/>
  <c r="G4518" i="1"/>
  <c r="F4518" i="1"/>
  <c r="G877" i="1"/>
  <c r="F877" i="1"/>
  <c r="G1158" i="1"/>
  <c r="F1158" i="1"/>
  <c r="G712" i="1"/>
  <c r="F712" i="1"/>
  <c r="G231" i="1"/>
  <c r="F231" i="1"/>
  <c r="G155" i="1"/>
  <c r="F155" i="1"/>
  <c r="G600" i="1"/>
  <c r="F600" i="1"/>
  <c r="G2323" i="1"/>
  <c r="F2323" i="1"/>
  <c r="G522" i="1"/>
  <c r="F522" i="1"/>
  <c r="G93" i="1"/>
  <c r="F93" i="1"/>
  <c r="G1055" i="1"/>
  <c r="F1055" i="1"/>
  <c r="G366" i="1"/>
  <c r="F366" i="1"/>
  <c r="G1312" i="1"/>
  <c r="F1312" i="1"/>
  <c r="G2309" i="1"/>
  <c r="F2309" i="1"/>
  <c r="G568" i="1"/>
  <c r="F568" i="1"/>
  <c r="G217" i="1"/>
  <c r="F217" i="1"/>
  <c r="F1633" i="1"/>
  <c r="G1633" i="1"/>
  <c r="F1039" i="1"/>
  <c r="G1039" i="1"/>
  <c r="F1642" i="1"/>
  <c r="G1642" i="1"/>
  <c r="G4772" i="1"/>
  <c r="F4772" i="1"/>
  <c r="G4482" i="1"/>
  <c r="F4482" i="1"/>
  <c r="G1604" i="1"/>
  <c r="F1604" i="1"/>
  <c r="G109" i="1"/>
  <c r="F109" i="1"/>
  <c r="G32" i="1"/>
  <c r="F32" i="1"/>
  <c r="G1063" i="1"/>
  <c r="F1063" i="1"/>
  <c r="F1616" i="1"/>
  <c r="G1616" i="1"/>
  <c r="F3212" i="1"/>
  <c r="G3212" i="1"/>
  <c r="G3166" i="1"/>
  <c r="F3166" i="1"/>
  <c r="F4833" i="1"/>
  <c r="G4833" i="1"/>
  <c r="G285" i="1"/>
  <c r="F285" i="1"/>
  <c r="G362" i="1"/>
  <c r="F362" i="1"/>
  <c r="G548" i="1"/>
  <c r="F548" i="1"/>
  <c r="F1045" i="1"/>
  <c r="G1045" i="1"/>
  <c r="F338" i="1"/>
  <c r="G338" i="1"/>
  <c r="G89" i="1"/>
  <c r="F89" i="1"/>
  <c r="G558" i="1"/>
  <c r="F558" i="1"/>
  <c r="G1333" i="1"/>
  <c r="F1333" i="1"/>
  <c r="G125" i="1"/>
  <c r="F125" i="1"/>
  <c r="G1093" i="1"/>
  <c r="F1093" i="1"/>
  <c r="G2354" i="1"/>
  <c r="F2354" i="1"/>
  <c r="F3238" i="1"/>
  <c r="G3238" i="1"/>
  <c r="G2397" i="1"/>
  <c r="F2397" i="1"/>
  <c r="G2223" i="1"/>
  <c r="F2223" i="1"/>
  <c r="G3644" i="1"/>
  <c r="F3644" i="1"/>
  <c r="G3276" i="1"/>
  <c r="F3276" i="1"/>
  <c r="G2401" i="1"/>
  <c r="F2401" i="1"/>
  <c r="F3124" i="1"/>
  <c r="G3124" i="1"/>
  <c r="G2315" i="1"/>
  <c r="F2315" i="1"/>
  <c r="G4565" i="1"/>
  <c r="F4565" i="1"/>
  <c r="G5005" i="1"/>
  <c r="F5005" i="1"/>
  <c r="F3100" i="1"/>
  <c r="G3100" i="1"/>
  <c r="F2297" i="1"/>
  <c r="G2297" i="1"/>
  <c r="G3901" i="1"/>
  <c r="F3901" i="1"/>
  <c r="G4873" i="1"/>
  <c r="F4873" i="1"/>
  <c r="G3226" i="1"/>
  <c r="F3226" i="1"/>
  <c r="G3379" i="1"/>
  <c r="F3379" i="1"/>
  <c r="G3496" i="1"/>
  <c r="F3496" i="1"/>
  <c r="G3231" i="1"/>
  <c r="F3231" i="1"/>
  <c r="F3081" i="1"/>
  <c r="G3081" i="1"/>
  <c r="G5058" i="1"/>
  <c r="F5058" i="1"/>
  <c r="F3872" i="1"/>
  <c r="G3872" i="1"/>
  <c r="G3176" i="1"/>
  <c r="F3176" i="1"/>
  <c r="G3183" i="1"/>
  <c r="F3183" i="1"/>
  <c r="F3931" i="1"/>
  <c r="G3931" i="1"/>
  <c r="F4899" i="1"/>
  <c r="G4899" i="1"/>
  <c r="G5076" i="1"/>
  <c r="F5076" i="1"/>
  <c r="G4945" i="1"/>
  <c r="F4945" i="1"/>
  <c r="G3472" i="1"/>
  <c r="F3472" i="1"/>
  <c r="G4704" i="1"/>
  <c r="F4704" i="1"/>
  <c r="G4353" i="1"/>
  <c r="F4353" i="1"/>
  <c r="G3915" i="1"/>
  <c r="F3915" i="1"/>
  <c r="F4861" i="1"/>
  <c r="G4861" i="1"/>
  <c r="G4510" i="1"/>
  <c r="F4510" i="1"/>
  <c r="G3257" i="1"/>
  <c r="F3257" i="1"/>
  <c r="G3961" i="1"/>
  <c r="F3961" i="1"/>
  <c r="G4929" i="1"/>
  <c r="F4929" i="1"/>
  <c r="G3434" i="1"/>
  <c r="F3434" i="1"/>
  <c r="G4534" i="1"/>
  <c r="F4534" i="1"/>
  <c r="F3149" i="1"/>
  <c r="G3149" i="1"/>
  <c r="G3875" i="1"/>
  <c r="F3875" i="1"/>
  <c r="F4843" i="1"/>
  <c r="G4843" i="1"/>
  <c r="G4734" i="1"/>
  <c r="F4734" i="1"/>
  <c r="G4493" i="1"/>
  <c r="F4493" i="1"/>
  <c r="G3086" i="1"/>
  <c r="F3086" i="1"/>
  <c r="G3614" i="1"/>
  <c r="F3614" i="1"/>
  <c r="G4846" i="1"/>
  <c r="F4846" i="1"/>
  <c r="G4583" i="1"/>
  <c r="F4583" i="1"/>
  <c r="F3330" i="1"/>
  <c r="G3330" i="1"/>
  <c r="G4562" i="1"/>
  <c r="F4562" i="1"/>
  <c r="F3309" i="1"/>
  <c r="G3309" i="1"/>
  <c r="G4453" i="1"/>
  <c r="F4453" i="1"/>
  <c r="G5091" i="1"/>
  <c r="F5091" i="1"/>
  <c r="G4256" i="1"/>
  <c r="F4256" i="1"/>
  <c r="F5048" i="1"/>
  <c r="G5048" i="1"/>
  <c r="G3598" i="1"/>
  <c r="F3598" i="1"/>
  <c r="G4830" i="1"/>
  <c r="F4830" i="1"/>
  <c r="G4546" i="1"/>
  <c r="F4546" i="1"/>
  <c r="G284" i="1"/>
  <c r="F284" i="1"/>
  <c r="G20" i="1"/>
  <c r="F20" i="1"/>
  <c r="G350" i="1"/>
  <c r="F350" i="1"/>
  <c r="F1032" i="1"/>
  <c r="G1032" i="1"/>
  <c r="G166" i="1"/>
  <c r="F166" i="1"/>
  <c r="F2180" i="1"/>
  <c r="G2180" i="1"/>
  <c r="G4484" i="1"/>
  <c r="F4484" i="1"/>
  <c r="G3525" i="1"/>
  <c r="F3525" i="1"/>
  <c r="G2158" i="1"/>
  <c r="F2158" i="1"/>
  <c r="G4440" i="1"/>
  <c r="F4440" i="1"/>
  <c r="G61" i="1"/>
  <c r="F61" i="1"/>
  <c r="G4671" i="1"/>
  <c r="F4671" i="1"/>
  <c r="G4497" i="1"/>
  <c r="F4497" i="1"/>
  <c r="G4591" i="1"/>
  <c r="F4591" i="1"/>
  <c r="G253" i="1"/>
  <c r="F253" i="1"/>
  <c r="F2507" i="1"/>
  <c r="G2507" i="1"/>
  <c r="F639" i="1"/>
  <c r="G639" i="1"/>
  <c r="G812" i="1"/>
  <c r="F812" i="1"/>
  <c r="G785" i="1"/>
  <c r="F785" i="1"/>
  <c r="G2123" i="1"/>
  <c r="F2123" i="1"/>
  <c r="F745" i="1"/>
  <c r="G745" i="1"/>
  <c r="G942" i="1"/>
  <c r="F942" i="1"/>
  <c r="G741" i="1"/>
  <c r="F741" i="1"/>
  <c r="F806" i="1"/>
  <c r="G806" i="1"/>
  <c r="G783" i="1"/>
  <c r="F783" i="1"/>
  <c r="G759" i="1"/>
  <c r="F759" i="1"/>
  <c r="G1984" i="1"/>
  <c r="F1984" i="1"/>
  <c r="F694" i="1"/>
  <c r="G694" i="1"/>
  <c r="G649" i="1"/>
  <c r="F649" i="1"/>
  <c r="F2822" i="1"/>
  <c r="G2822" i="1"/>
  <c r="F884" i="1"/>
  <c r="G884" i="1"/>
  <c r="F770" i="1"/>
  <c r="G770" i="1"/>
  <c r="G677" i="1"/>
  <c r="F677" i="1"/>
  <c r="F971" i="1"/>
  <c r="G971" i="1"/>
  <c r="G1132" i="1"/>
  <c r="F1132" i="1"/>
  <c r="G493" i="1"/>
  <c r="F493" i="1"/>
  <c r="F948" i="1"/>
  <c r="G948" i="1"/>
  <c r="G880" i="1"/>
  <c r="F880" i="1"/>
  <c r="G963" i="1"/>
  <c r="F963" i="1"/>
  <c r="F393" i="1"/>
  <c r="G393" i="1"/>
  <c r="G439" i="1"/>
  <c r="F439" i="1"/>
  <c r="F776" i="1"/>
  <c r="G776" i="1"/>
  <c r="F2514" i="1"/>
  <c r="G2514" i="1"/>
  <c r="F711" i="1"/>
  <c r="G711" i="1"/>
  <c r="G800" i="1"/>
  <c r="F800" i="1"/>
  <c r="G481" i="1"/>
  <c r="F481" i="1"/>
  <c r="G206" i="1"/>
  <c r="F206" i="1"/>
  <c r="F1040" i="1"/>
  <c r="G1040" i="1"/>
  <c r="G596" i="1"/>
  <c r="F596" i="1"/>
  <c r="G1268" i="1"/>
  <c r="F1268" i="1"/>
  <c r="G3613" i="1"/>
  <c r="F3613" i="1"/>
  <c r="G3557" i="1"/>
  <c r="F3557" i="1"/>
  <c r="G4731" i="1"/>
  <c r="F4731" i="1"/>
  <c r="F4582" i="1"/>
  <c r="G4582" i="1"/>
  <c r="G158" i="1"/>
  <c r="F158" i="1"/>
  <c r="F815" i="1"/>
  <c r="G815" i="1"/>
  <c r="F870" i="1"/>
  <c r="G870" i="1"/>
  <c r="G966" i="1"/>
  <c r="F966" i="1"/>
  <c r="G1037" i="1"/>
  <c r="F1037" i="1"/>
  <c r="G1025" i="1"/>
  <c r="F1025" i="1"/>
  <c r="G1591" i="1"/>
  <c r="F1591" i="1"/>
  <c r="G4961" i="1"/>
  <c r="F4961" i="1"/>
  <c r="F3949" i="1"/>
  <c r="G3949" i="1"/>
  <c r="G2347" i="1"/>
  <c r="F2347" i="1"/>
  <c r="G3318" i="1"/>
  <c r="F3318" i="1"/>
  <c r="G4689" i="1"/>
  <c r="F4689" i="1"/>
  <c r="G5002" i="1"/>
  <c r="F5002" i="1"/>
  <c r="G4642" i="1"/>
  <c r="F4642" i="1"/>
  <c r="F793" i="1"/>
  <c r="G793" i="1"/>
  <c r="G1180" i="1"/>
  <c r="F1180" i="1"/>
  <c r="G2643" i="1"/>
  <c r="F2643" i="1"/>
  <c r="G327" i="1"/>
  <c r="F327" i="1"/>
  <c r="F1667" i="1"/>
  <c r="G1667" i="1"/>
  <c r="G2193" i="1"/>
  <c r="F2193" i="1"/>
  <c r="G609" i="1"/>
  <c r="F609" i="1"/>
  <c r="F4552" i="1"/>
  <c r="G4552" i="1"/>
  <c r="G3343" i="1"/>
  <c r="F3343" i="1"/>
  <c r="G4268" i="1"/>
  <c r="F4268" i="1"/>
  <c r="G4996" i="1"/>
  <c r="F4996" i="1"/>
  <c r="G3640" i="1"/>
  <c r="F3640" i="1"/>
  <c r="F4623" i="1"/>
  <c r="G4623" i="1"/>
  <c r="F771" i="1"/>
  <c r="G771" i="1"/>
  <c r="F826" i="1"/>
  <c r="G826" i="1"/>
  <c r="G724" i="1"/>
  <c r="F724" i="1"/>
  <c r="F1031" i="1"/>
  <c r="G1031" i="1"/>
  <c r="G39" i="1"/>
  <c r="F39" i="1"/>
  <c r="G289" i="1"/>
  <c r="F289" i="1"/>
  <c r="G616" i="1"/>
  <c r="F616" i="1"/>
  <c r="G1618" i="1"/>
  <c r="F1618" i="1"/>
  <c r="F1594" i="1"/>
  <c r="G1594" i="1"/>
  <c r="G3182" i="1"/>
  <c r="F3182" i="1"/>
  <c r="G3380" i="1"/>
  <c r="F3380" i="1"/>
  <c r="G602" i="1"/>
  <c r="F602" i="1"/>
  <c r="G75" i="1"/>
  <c r="F75" i="1"/>
  <c r="G17" i="1"/>
  <c r="F17" i="1"/>
  <c r="F1017" i="1"/>
  <c r="G1017" i="1"/>
  <c r="F2278" i="1"/>
  <c r="G2278" i="1"/>
  <c r="G3177" i="1"/>
  <c r="F3177" i="1"/>
  <c r="G4983" i="1"/>
  <c r="F4983" i="1"/>
  <c r="G4677" i="1"/>
  <c r="F4677" i="1"/>
  <c r="F2370" i="1"/>
  <c r="G2370" i="1"/>
  <c r="G5010" i="1"/>
  <c r="F5010" i="1"/>
  <c r="F1258" i="1"/>
  <c r="G1258" i="1"/>
  <c r="G209" i="1"/>
  <c r="F209" i="1"/>
  <c r="G79" i="1"/>
  <c r="F79" i="1"/>
  <c r="G354" i="1"/>
  <c r="F354" i="1"/>
  <c r="G287" i="1"/>
  <c r="F287" i="1"/>
  <c r="G585" i="1"/>
  <c r="F585" i="1"/>
  <c r="F1639" i="1"/>
  <c r="G1639" i="1"/>
  <c r="G1065" i="1"/>
  <c r="F1065" i="1"/>
  <c r="F1660" i="1"/>
  <c r="G1660" i="1"/>
  <c r="G1095" i="1"/>
  <c r="F1095" i="1"/>
  <c r="F597" i="1"/>
  <c r="G597" i="1"/>
  <c r="G621" i="1"/>
  <c r="F621" i="1"/>
  <c r="G116" i="1"/>
  <c r="F116" i="1"/>
  <c r="G582" i="1"/>
  <c r="F582" i="1"/>
  <c r="F3602" i="1"/>
  <c r="G3602" i="1"/>
  <c r="G2346" i="1"/>
  <c r="F2346" i="1"/>
  <c r="G2402" i="1"/>
  <c r="F2402" i="1"/>
  <c r="F2267" i="1"/>
  <c r="G2267" i="1"/>
  <c r="F3886" i="1"/>
  <c r="G3886" i="1"/>
  <c r="F3317" i="1"/>
  <c r="G3317" i="1"/>
  <c r="G3094" i="1"/>
  <c r="F3094" i="1"/>
  <c r="G3155" i="1"/>
  <c r="F3155" i="1"/>
  <c r="G2337" i="1"/>
  <c r="F2337" i="1"/>
  <c r="G4787" i="1"/>
  <c r="F4787" i="1"/>
  <c r="G3099" i="1"/>
  <c r="F3099" i="1"/>
  <c r="G3131" i="1"/>
  <c r="F3131" i="1"/>
  <c r="G2319" i="1"/>
  <c r="F2319" i="1"/>
  <c r="G4479" i="1"/>
  <c r="F4479" i="1"/>
  <c r="G3103" i="1"/>
  <c r="F3103" i="1"/>
  <c r="G3295" i="1"/>
  <c r="F3295" i="1"/>
  <c r="F3417" i="1"/>
  <c r="G3417" i="1"/>
  <c r="G3585" i="1"/>
  <c r="F3585" i="1"/>
  <c r="F3261" i="1"/>
  <c r="G3261" i="1"/>
  <c r="F3111" i="1"/>
  <c r="G3111" i="1"/>
  <c r="G2195" i="1"/>
  <c r="F2195" i="1"/>
  <c r="G3921" i="1"/>
  <c r="F3921" i="1"/>
  <c r="G3206" i="1"/>
  <c r="F3206" i="1"/>
  <c r="G3205" i="1"/>
  <c r="F3205" i="1"/>
  <c r="F3953" i="1"/>
  <c r="G3953" i="1"/>
  <c r="G4921" i="1"/>
  <c r="F4921" i="1"/>
  <c r="G3933" i="1"/>
  <c r="F3933" i="1"/>
  <c r="G4967" i="1"/>
  <c r="F4967" i="1"/>
  <c r="G3494" i="1"/>
  <c r="F3494" i="1"/>
  <c r="G4726" i="1"/>
  <c r="F4726" i="1"/>
  <c r="G4441" i="1"/>
  <c r="F4441" i="1"/>
  <c r="F3937" i="1"/>
  <c r="G3937" i="1"/>
  <c r="G4883" i="1"/>
  <c r="F4883" i="1"/>
  <c r="G4554" i="1"/>
  <c r="F4554" i="1"/>
  <c r="G3279" i="1"/>
  <c r="F3279" i="1"/>
  <c r="F4225" i="1"/>
  <c r="G4225" i="1"/>
  <c r="G4951" i="1"/>
  <c r="F4951" i="1"/>
  <c r="G3456" i="1"/>
  <c r="F3456" i="1"/>
  <c r="G4556" i="1"/>
  <c r="F4556" i="1"/>
  <c r="F3171" i="1"/>
  <c r="G3171" i="1"/>
  <c r="F3897" i="1"/>
  <c r="G3897" i="1"/>
  <c r="F4887" i="1"/>
  <c r="G4887" i="1"/>
  <c r="G4756" i="1"/>
  <c r="F4756" i="1"/>
  <c r="G4515" i="1"/>
  <c r="F4515" i="1"/>
  <c r="F3108" i="1"/>
  <c r="G3108" i="1"/>
  <c r="F3636" i="1"/>
  <c r="G3636" i="1"/>
  <c r="G4868" i="1"/>
  <c r="F4868" i="1"/>
  <c r="G4693" i="1"/>
  <c r="F4693" i="1"/>
  <c r="G3352" i="1"/>
  <c r="F3352" i="1"/>
  <c r="G4584" i="1"/>
  <c r="F4584" i="1"/>
  <c r="G3331" i="1"/>
  <c r="F3331" i="1"/>
  <c r="G4475" i="1"/>
  <c r="F4475" i="1"/>
  <c r="G3266" i="1"/>
  <c r="F3266" i="1"/>
  <c r="G4344" i="1"/>
  <c r="F4344" i="1"/>
  <c r="F5070" i="1"/>
  <c r="G5070" i="1"/>
  <c r="G3620" i="1"/>
  <c r="F3620" i="1"/>
  <c r="G4874" i="1"/>
  <c r="F4874" i="1"/>
  <c r="G4568" i="1"/>
  <c r="F4568" i="1"/>
  <c r="G162" i="1"/>
  <c r="F162" i="1"/>
  <c r="F377" i="1"/>
  <c r="G377" i="1"/>
  <c r="F225" i="1"/>
  <c r="G225" i="1"/>
  <c r="F341" i="1"/>
  <c r="G341" i="1"/>
  <c r="G72" i="1"/>
  <c r="F72" i="1"/>
  <c r="G4532" i="1"/>
  <c r="F4532" i="1"/>
  <c r="G4645" i="1"/>
  <c r="F4645" i="1"/>
  <c r="G4531" i="1"/>
  <c r="F4531" i="1"/>
  <c r="G3515" i="1"/>
  <c r="F3515" i="1"/>
  <c r="G4594" i="1"/>
  <c r="F4594" i="1"/>
  <c r="F2156" i="1"/>
  <c r="G2156" i="1"/>
  <c r="G4674" i="1"/>
  <c r="F4674" i="1"/>
  <c r="G4589" i="1"/>
  <c r="F4589" i="1"/>
  <c r="G4613" i="1"/>
  <c r="F4613" i="1"/>
  <c r="G4436" i="1"/>
  <c r="F4436" i="1"/>
  <c r="G1482" i="1"/>
  <c r="F1482" i="1"/>
  <c r="G498" i="1"/>
  <c r="F498" i="1"/>
  <c r="F702" i="1"/>
  <c r="G702" i="1"/>
  <c r="G675" i="1"/>
  <c r="F675" i="1"/>
  <c r="G2079" i="1"/>
  <c r="F2079" i="1"/>
  <c r="G723" i="1"/>
  <c r="F723" i="1"/>
  <c r="F920" i="1"/>
  <c r="G920" i="1"/>
  <c r="G468" i="1"/>
  <c r="F468" i="1"/>
  <c r="F784" i="1"/>
  <c r="G784" i="1"/>
  <c r="G761" i="1"/>
  <c r="F761" i="1"/>
  <c r="F715" i="1"/>
  <c r="G715" i="1"/>
  <c r="G1940" i="1"/>
  <c r="F1940" i="1"/>
  <c r="F672" i="1"/>
  <c r="G672" i="1"/>
  <c r="G486" i="1"/>
  <c r="F486" i="1"/>
  <c r="G2778" i="1"/>
  <c r="F2778" i="1"/>
  <c r="F862" i="1"/>
  <c r="G862" i="1"/>
  <c r="F682" i="1"/>
  <c r="G682" i="1"/>
  <c r="G426" i="1"/>
  <c r="F426" i="1"/>
  <c r="F949" i="1"/>
  <c r="G949" i="1"/>
  <c r="G902" i="1"/>
  <c r="F902" i="1"/>
  <c r="G1193" i="1"/>
  <c r="F1193" i="1"/>
  <c r="G926" i="1"/>
  <c r="F926" i="1"/>
  <c r="F792" i="1"/>
  <c r="G792" i="1"/>
  <c r="G853" i="1"/>
  <c r="F853" i="1"/>
  <c r="G841" i="1"/>
  <c r="F841" i="1"/>
  <c r="G778" i="1"/>
  <c r="F778" i="1"/>
  <c r="G798" i="1"/>
  <c r="F798" i="1"/>
  <c r="G821" i="1"/>
  <c r="F821" i="1"/>
  <c r="F395" i="1"/>
  <c r="G395" i="1"/>
  <c r="G1184" i="1"/>
  <c r="F1184" i="1"/>
  <c r="G480" i="1"/>
  <c r="F480" i="1"/>
  <c r="G1286" i="1"/>
  <c r="F1286" i="1"/>
  <c r="F361" i="1"/>
  <c r="G361" i="1"/>
  <c r="G1122" i="1"/>
  <c r="F1122" i="1"/>
  <c r="G2200" i="1"/>
  <c r="F2200" i="1"/>
  <c r="G4970" i="1"/>
  <c r="F4970" i="1"/>
  <c r="F3233" i="1"/>
  <c r="G3233" i="1"/>
  <c r="G3587" i="1"/>
  <c r="F3587" i="1"/>
  <c r="F4341" i="1"/>
  <c r="G4341" i="1"/>
  <c r="F4566" i="1"/>
  <c r="G4566" i="1"/>
  <c r="G3514" i="1"/>
  <c r="F3514" i="1"/>
  <c r="G959" i="1"/>
  <c r="F959" i="1"/>
  <c r="G640" i="1"/>
  <c r="F640" i="1"/>
  <c r="G1592" i="1"/>
  <c r="F1592" i="1"/>
  <c r="G294" i="1"/>
  <c r="F294" i="1"/>
  <c r="F3344" i="1"/>
  <c r="G3344" i="1"/>
  <c r="G2203" i="1"/>
  <c r="F2203" i="1"/>
  <c r="G4904" i="1"/>
  <c r="F4904" i="1"/>
  <c r="G4246" i="1"/>
  <c r="F4246" i="1"/>
  <c r="G3924" i="1"/>
  <c r="F3924" i="1"/>
  <c r="G311" i="1"/>
  <c r="F311" i="1"/>
  <c r="G5014" i="1"/>
  <c r="F5014" i="1"/>
  <c r="F848" i="1"/>
  <c r="G848" i="1"/>
  <c r="G1351" i="1"/>
  <c r="F1351" i="1"/>
  <c r="G1238" i="1"/>
  <c r="F1238" i="1"/>
  <c r="G320" i="1"/>
  <c r="F320" i="1"/>
  <c r="F3267" i="1"/>
  <c r="G3267" i="1"/>
  <c r="F3898" i="1"/>
  <c r="G3898" i="1"/>
  <c r="F2351" i="1"/>
  <c r="G2351" i="1"/>
  <c r="G4775" i="1"/>
  <c r="F4775" i="1"/>
  <c r="G3925" i="1"/>
  <c r="F3925" i="1"/>
  <c r="G27" i="1"/>
  <c r="F27" i="1"/>
  <c r="G3468" i="1"/>
  <c r="F3468" i="1"/>
  <c r="G913" i="1"/>
  <c r="F913" i="1"/>
  <c r="F503" i="1"/>
  <c r="G503" i="1"/>
  <c r="G138" i="1"/>
  <c r="F138" i="1"/>
  <c r="G2188" i="1"/>
  <c r="F2188" i="1"/>
  <c r="G4807" i="1"/>
  <c r="F4807" i="1"/>
  <c r="G1243" i="1"/>
  <c r="F1243" i="1"/>
  <c r="G1096" i="1"/>
  <c r="F1096" i="1"/>
  <c r="G1024" i="1"/>
  <c r="F1024" i="1"/>
  <c r="G1637" i="1"/>
  <c r="F1637" i="1"/>
  <c r="F161" i="1"/>
  <c r="G161" i="1"/>
  <c r="G81" i="1"/>
  <c r="F81" i="1"/>
  <c r="G4948" i="1"/>
  <c r="F4948" i="1"/>
  <c r="G5007" i="1"/>
  <c r="F5007" i="1"/>
  <c r="G3591" i="1"/>
  <c r="F3591" i="1"/>
  <c r="G4572" i="1"/>
  <c r="F4572" i="1"/>
  <c r="G173" i="1"/>
  <c r="F173" i="1"/>
  <c r="G1311" i="1"/>
  <c r="F1311" i="1"/>
  <c r="F1064" i="1"/>
  <c r="G1064" i="1"/>
  <c r="G1336" i="1"/>
  <c r="F1336" i="1"/>
  <c r="F1303" i="1"/>
  <c r="G1303" i="1"/>
  <c r="G215" i="1"/>
  <c r="F215" i="1"/>
  <c r="G1614" i="1"/>
  <c r="F1614" i="1"/>
  <c r="G1060" i="1"/>
  <c r="F1060" i="1"/>
  <c r="F3179" i="1"/>
  <c r="G3179" i="1"/>
  <c r="F1584" i="1"/>
  <c r="G1584" i="1"/>
  <c r="G1632" i="1"/>
  <c r="F1632" i="1"/>
  <c r="G121" i="1"/>
  <c r="F121" i="1"/>
  <c r="G96" i="1"/>
  <c r="F96" i="1"/>
  <c r="G1321" i="1"/>
  <c r="F1321" i="1"/>
  <c r="F1257" i="1"/>
  <c r="G1257" i="1"/>
  <c r="F1603" i="1"/>
  <c r="G1603" i="1"/>
  <c r="G1115" i="1"/>
  <c r="F1115" i="1"/>
  <c r="G549" i="1"/>
  <c r="F549" i="1"/>
  <c r="F326" i="1"/>
  <c r="G326" i="1"/>
  <c r="F331" i="1"/>
  <c r="G331" i="1"/>
  <c r="F544" i="1"/>
  <c r="G544" i="1"/>
  <c r="G160" i="1"/>
  <c r="F160" i="1"/>
  <c r="F1583" i="1"/>
  <c r="G1583" i="1"/>
  <c r="F1281" i="1"/>
  <c r="G1281" i="1"/>
  <c r="F1628" i="1"/>
  <c r="G1628" i="1"/>
  <c r="G2394" i="1"/>
  <c r="F2394" i="1"/>
  <c r="F3311" i="1"/>
  <c r="G3311" i="1"/>
  <c r="G3358" i="1"/>
  <c r="F3358" i="1"/>
  <c r="G4992" i="1"/>
  <c r="F4992" i="1"/>
  <c r="F3134" i="1"/>
  <c r="G3134" i="1"/>
  <c r="G2261" i="1"/>
  <c r="F2261" i="1"/>
  <c r="F4239" i="1"/>
  <c r="G4239" i="1"/>
  <c r="F3955" i="1"/>
  <c r="G3955" i="1"/>
  <c r="F3959" i="1"/>
  <c r="G3959" i="1"/>
  <c r="G4576" i="1"/>
  <c r="F4576" i="1"/>
  <c r="G3478" i="1"/>
  <c r="F3478" i="1"/>
  <c r="F4909" i="1"/>
  <c r="G4909" i="1"/>
  <c r="F3130" i="1"/>
  <c r="G3130" i="1"/>
  <c r="F3374" i="1"/>
  <c r="G3374" i="1"/>
  <c r="G4541" i="1"/>
  <c r="F4541" i="1"/>
  <c r="G4896" i="1"/>
  <c r="F4896" i="1"/>
  <c r="G68" i="1"/>
  <c r="F68" i="1"/>
  <c r="F280" i="1"/>
  <c r="G280" i="1"/>
  <c r="G193" i="1"/>
  <c r="F193" i="1"/>
  <c r="G243" i="1"/>
  <c r="F243" i="1"/>
  <c r="G4628" i="1"/>
  <c r="F4628" i="1"/>
  <c r="F4516" i="1"/>
  <c r="G4516" i="1"/>
  <c r="G4660" i="1"/>
  <c r="F4660" i="1"/>
  <c r="G2181" i="1"/>
  <c r="F2181" i="1"/>
  <c r="G3259" i="1"/>
  <c r="F3259" i="1"/>
  <c r="G4611" i="1"/>
  <c r="F4611" i="1"/>
  <c r="G4635" i="1"/>
  <c r="F4635" i="1"/>
  <c r="G252" i="1"/>
  <c r="F252" i="1"/>
  <c r="G1221" i="1"/>
  <c r="F1221" i="1"/>
  <c r="F476" i="1"/>
  <c r="G476" i="1"/>
  <c r="G473" i="1"/>
  <c r="F473" i="1"/>
  <c r="G445" i="1"/>
  <c r="F445" i="1"/>
  <c r="F1837" i="1"/>
  <c r="G1837" i="1"/>
  <c r="G701" i="1"/>
  <c r="F701" i="1"/>
  <c r="G898" i="1"/>
  <c r="F898" i="1"/>
  <c r="F489" i="1"/>
  <c r="G489" i="1"/>
  <c r="F762" i="1"/>
  <c r="G762" i="1"/>
  <c r="F739" i="1"/>
  <c r="G739" i="1"/>
  <c r="F671" i="1"/>
  <c r="G671" i="1"/>
  <c r="G1698" i="1"/>
  <c r="F1698" i="1"/>
  <c r="F650" i="1"/>
  <c r="G650" i="1"/>
  <c r="G442" i="1"/>
  <c r="F442" i="1"/>
  <c r="G2821" i="1"/>
  <c r="F2821" i="1"/>
  <c r="G840" i="1"/>
  <c r="F840" i="1"/>
  <c r="G475" i="1"/>
  <c r="F475" i="1"/>
  <c r="F1170" i="1"/>
  <c r="G1170" i="1"/>
  <c r="F927" i="1"/>
  <c r="G927" i="1"/>
  <c r="G814" i="1"/>
  <c r="F814" i="1"/>
  <c r="F919" i="1"/>
  <c r="G919" i="1"/>
  <c r="G904" i="1"/>
  <c r="F904" i="1"/>
  <c r="G704" i="1"/>
  <c r="F704" i="1"/>
  <c r="F699" i="1"/>
  <c r="G699" i="1"/>
  <c r="G392" i="1"/>
  <c r="F392" i="1"/>
  <c r="G954" i="1"/>
  <c r="F954" i="1"/>
  <c r="G820" i="1"/>
  <c r="F820" i="1"/>
  <c r="G822" i="1"/>
  <c r="F822" i="1"/>
  <c r="G667" i="1"/>
  <c r="F667" i="1"/>
  <c r="G396" i="1"/>
  <c r="F396" i="1"/>
  <c r="F1845" i="1"/>
  <c r="G1845" i="1"/>
  <c r="F998" i="1"/>
  <c r="G998" i="1"/>
  <c r="G509" i="1"/>
  <c r="F509" i="1"/>
  <c r="G3409" i="1"/>
  <c r="F3409" i="1"/>
  <c r="F4685" i="1"/>
  <c r="G4685" i="1"/>
  <c r="G3596" i="1"/>
  <c r="F3596" i="1"/>
  <c r="G4681" i="1"/>
  <c r="F4681" i="1"/>
  <c r="F663" i="1"/>
  <c r="G663" i="1"/>
  <c r="G1659" i="1"/>
  <c r="F1659" i="1"/>
  <c r="F3641" i="1"/>
  <c r="G3641" i="1"/>
  <c r="F2329" i="1"/>
  <c r="G2329" i="1"/>
  <c r="G4974" i="1"/>
  <c r="F4974" i="1"/>
  <c r="G4986" i="1"/>
  <c r="F4986" i="1"/>
  <c r="G899" i="1"/>
  <c r="F899" i="1"/>
  <c r="G499" i="1"/>
  <c r="F499" i="1"/>
  <c r="F324" i="1"/>
  <c r="G324" i="1"/>
  <c r="G1334" i="1"/>
  <c r="F1334" i="1"/>
  <c r="G3137" i="1"/>
  <c r="F3137" i="1"/>
  <c r="G4248" i="1"/>
  <c r="F4248" i="1"/>
  <c r="F1075" i="1"/>
  <c r="G1075" i="1"/>
  <c r="F915" i="1"/>
  <c r="G915" i="1"/>
  <c r="F976" i="1"/>
  <c r="G976" i="1"/>
  <c r="G1256" i="1"/>
  <c r="F1256" i="1"/>
  <c r="G351" i="1"/>
  <c r="F351" i="1"/>
  <c r="G92" i="1"/>
  <c r="F92" i="1"/>
  <c r="G530" i="1"/>
  <c r="F530" i="1"/>
  <c r="F1110" i="1"/>
  <c r="G1110" i="1"/>
  <c r="G115" i="1"/>
  <c r="F115" i="1"/>
  <c r="F2166" i="1"/>
  <c r="G2166" i="1"/>
  <c r="G1051" i="1"/>
  <c r="F1051" i="1"/>
  <c r="F527" i="1"/>
  <c r="G527" i="1"/>
  <c r="G2292" i="1"/>
  <c r="F2292" i="1"/>
  <c r="G4477" i="1"/>
  <c r="F4477" i="1"/>
  <c r="G1654" i="1"/>
  <c r="F1654" i="1"/>
  <c r="G1123" i="1"/>
  <c r="F1123" i="1"/>
  <c r="G2336" i="1"/>
  <c r="F2336" i="1"/>
  <c r="F3892" i="1"/>
  <c r="G3892" i="1"/>
  <c r="F3139" i="1"/>
  <c r="G3139" i="1"/>
  <c r="G1287" i="1"/>
  <c r="F1287" i="1"/>
  <c r="G306" i="1"/>
  <c r="F306" i="1"/>
  <c r="G164" i="1"/>
  <c r="F164" i="1"/>
  <c r="G239" i="1"/>
  <c r="F239" i="1"/>
  <c r="G66" i="1"/>
  <c r="F66" i="1"/>
  <c r="G526" i="1"/>
  <c r="F526" i="1"/>
  <c r="G2282" i="1"/>
  <c r="F2282" i="1"/>
  <c r="G290" i="1"/>
  <c r="F290" i="1"/>
  <c r="G371" i="1"/>
  <c r="F371" i="1"/>
  <c r="G1014" i="1"/>
  <c r="F1014" i="1"/>
  <c r="F1084" i="1"/>
  <c r="G1084" i="1"/>
  <c r="G147" i="1"/>
  <c r="F147" i="1"/>
  <c r="F518" i="1"/>
  <c r="G518" i="1"/>
  <c r="F117" i="1"/>
  <c r="G117" i="1"/>
  <c r="F1038" i="1"/>
  <c r="G1038" i="1"/>
  <c r="G1050" i="1"/>
  <c r="F1050" i="1"/>
  <c r="F574" i="1"/>
  <c r="G574" i="1"/>
  <c r="G1113" i="1"/>
  <c r="F1113" i="1"/>
  <c r="G2368" i="1"/>
  <c r="F2368" i="1"/>
  <c r="G169" i="1"/>
  <c r="F169" i="1"/>
  <c r="G3118" i="1"/>
  <c r="F3118" i="1"/>
  <c r="F3123" i="1"/>
  <c r="G3123" i="1"/>
  <c r="G3160" i="1"/>
  <c r="F3160" i="1"/>
  <c r="F3627" i="1"/>
  <c r="G3627" i="1"/>
  <c r="G3235" i="1"/>
  <c r="F3235" i="1"/>
  <c r="F4748" i="1"/>
  <c r="G4748" i="1"/>
  <c r="G3301" i="1"/>
  <c r="F3301" i="1"/>
  <c r="G3193" i="1"/>
  <c r="F3193" i="1"/>
  <c r="G4890" i="1"/>
  <c r="F4890" i="1"/>
  <c r="F128" i="1"/>
  <c r="G128" i="1"/>
  <c r="G554" i="1"/>
  <c r="F554" i="1"/>
  <c r="G1266" i="1"/>
  <c r="F1266" i="1"/>
  <c r="G305" i="1"/>
  <c r="F305" i="1"/>
  <c r="G187" i="1"/>
  <c r="F187" i="1"/>
  <c r="F1590" i="1"/>
  <c r="G1590" i="1"/>
  <c r="F1254" i="1"/>
  <c r="G1254" i="1"/>
  <c r="F3932" i="1"/>
  <c r="G3932" i="1"/>
  <c r="G4721" i="1"/>
  <c r="F4721" i="1"/>
  <c r="G3349" i="1"/>
  <c r="F3349" i="1"/>
  <c r="G3154" i="1"/>
  <c r="F3154" i="1"/>
  <c r="G3159" i="1"/>
  <c r="F3159" i="1"/>
  <c r="F3377" i="1"/>
  <c r="G3377" i="1"/>
  <c r="F3172" i="1"/>
  <c r="G3172" i="1"/>
  <c r="G4261" i="1"/>
  <c r="F4261" i="1"/>
  <c r="G5011" i="1"/>
  <c r="F5011" i="1"/>
  <c r="G3323" i="1"/>
  <c r="F3323" i="1"/>
  <c r="G3941" i="1"/>
  <c r="F3941" i="1"/>
  <c r="G4912" i="1"/>
  <c r="F4912" i="1"/>
  <c r="G4716" i="1"/>
  <c r="F4716" i="1"/>
  <c r="G3884" i="1"/>
  <c r="F3884" i="1"/>
  <c r="F1121" i="1"/>
  <c r="G1121" i="1"/>
  <c r="G2170" i="1"/>
  <c r="F2170" i="1"/>
  <c r="G4492" i="1"/>
  <c r="F4492" i="1"/>
  <c r="G454" i="1"/>
  <c r="F454" i="1"/>
  <c r="G679" i="1"/>
  <c r="F679" i="1"/>
  <c r="F628" i="1"/>
  <c r="G628" i="1"/>
  <c r="F905" i="1"/>
  <c r="G905" i="1"/>
  <c r="G2551" i="1"/>
  <c r="F2551" i="1"/>
  <c r="G1137" i="1"/>
  <c r="F1137" i="1"/>
  <c r="F572" i="1"/>
  <c r="G572" i="1"/>
  <c r="F618" i="1"/>
  <c r="G618" i="1"/>
  <c r="F1043" i="1"/>
  <c r="G1043" i="1"/>
  <c r="G2378" i="1"/>
  <c r="F2378" i="1"/>
  <c r="F3168" i="1"/>
  <c r="G3168" i="1"/>
  <c r="G3296" i="1"/>
  <c r="F3296" i="1"/>
  <c r="G4933" i="1"/>
  <c r="F4933" i="1"/>
  <c r="F4872" i="1"/>
  <c r="G4872" i="1"/>
  <c r="G4614" i="1"/>
  <c r="F4614" i="1"/>
  <c r="G1543" i="1"/>
  <c r="F1543" i="1"/>
  <c r="G746" i="1"/>
  <c r="F746" i="1"/>
  <c r="F1226" i="1"/>
  <c r="G1226" i="1"/>
  <c r="F1097" i="1"/>
  <c r="G1097" i="1"/>
  <c r="G627" i="1"/>
  <c r="F627" i="1"/>
  <c r="F1067" i="1"/>
  <c r="G1067" i="1"/>
  <c r="F3316" i="1"/>
  <c r="G3316" i="1"/>
  <c r="G3304" i="1"/>
  <c r="F3304" i="1"/>
  <c r="G4903" i="1"/>
  <c r="F4903" i="1"/>
  <c r="G5086" i="1"/>
  <c r="F5086" i="1"/>
  <c r="G4937" i="1"/>
  <c r="F4937" i="1"/>
  <c r="G4512" i="1"/>
  <c r="F4512" i="1"/>
  <c r="F960" i="1"/>
  <c r="G960" i="1"/>
  <c r="F658" i="1"/>
  <c r="G658" i="1"/>
  <c r="G1140" i="1"/>
  <c r="F1140" i="1"/>
  <c r="G556" i="1"/>
  <c r="F556" i="1"/>
  <c r="G997" i="1"/>
  <c r="F997" i="1"/>
  <c r="G266" i="1"/>
  <c r="F266" i="1"/>
  <c r="G2280" i="1"/>
  <c r="F2280" i="1"/>
  <c r="G3612" i="1"/>
  <c r="F3612" i="1"/>
  <c r="G5049" i="1"/>
  <c r="F5049" i="1"/>
  <c r="F4922" i="1"/>
  <c r="G4922" i="1"/>
  <c r="G4972" i="1"/>
  <c r="F4972" i="1"/>
  <c r="G4426" i="1"/>
  <c r="F4426" i="1"/>
  <c r="G4959" i="1"/>
  <c r="F4959" i="1"/>
  <c r="G44" i="1"/>
  <c r="F44" i="1"/>
  <c r="G47" i="1"/>
  <c r="F47" i="1"/>
  <c r="F1165" i="1"/>
  <c r="G1165" i="1"/>
  <c r="G429" i="1"/>
  <c r="F429" i="1"/>
  <c r="F1185" i="1"/>
  <c r="G1185" i="1"/>
  <c r="G87" i="1"/>
  <c r="F87" i="1"/>
  <c r="G545" i="1"/>
  <c r="F545" i="1"/>
  <c r="G991" i="1"/>
  <c r="F991" i="1"/>
  <c r="G1048" i="1"/>
  <c r="F1048" i="1"/>
  <c r="G1074" i="1"/>
  <c r="F1074" i="1"/>
  <c r="G118" i="1"/>
  <c r="F118" i="1"/>
  <c r="G1322" i="1"/>
  <c r="F1322" i="1"/>
  <c r="G1582" i="1"/>
  <c r="F1582" i="1"/>
  <c r="G312" i="1"/>
  <c r="F312" i="1"/>
  <c r="G2367" i="1"/>
  <c r="F2367" i="1"/>
  <c r="F3116" i="1"/>
  <c r="G3116" i="1"/>
  <c r="G71" i="1"/>
  <c r="F71" i="1"/>
  <c r="F148" i="1"/>
  <c r="G148" i="1"/>
  <c r="G1035" i="1"/>
  <c r="F1035" i="1"/>
  <c r="G335" i="1"/>
  <c r="F335" i="1"/>
  <c r="G2250" i="1"/>
  <c r="F2250" i="1"/>
  <c r="G1027" i="1"/>
  <c r="F1027" i="1"/>
  <c r="G2335" i="1"/>
  <c r="F2335" i="1"/>
  <c r="F3135" i="1"/>
  <c r="G3135" i="1"/>
  <c r="G143" i="1"/>
  <c r="F143" i="1"/>
  <c r="G153" i="1"/>
  <c r="F153" i="1"/>
  <c r="F1277" i="1"/>
  <c r="G1277" i="1"/>
  <c r="F1012" i="1"/>
  <c r="G1012" i="1"/>
  <c r="F2240" i="1"/>
  <c r="G2240" i="1"/>
  <c r="F2353" i="1"/>
  <c r="G2353" i="1"/>
  <c r="F2271" i="1"/>
  <c r="G2271" i="1"/>
  <c r="F3421" i="1"/>
  <c r="G3421" i="1"/>
  <c r="F3428" i="1"/>
  <c r="G3428" i="1"/>
  <c r="G232" i="1"/>
  <c r="F232" i="1"/>
  <c r="G202" i="1"/>
  <c r="F202" i="1"/>
  <c r="G1314" i="1"/>
  <c r="F1314" i="1"/>
  <c r="G1297" i="1"/>
  <c r="F1297" i="1"/>
  <c r="F611" i="1"/>
  <c r="G611" i="1"/>
  <c r="G76" i="1"/>
  <c r="F76" i="1"/>
  <c r="G620" i="1"/>
  <c r="F620" i="1"/>
  <c r="F40" i="1"/>
  <c r="G40" i="1"/>
  <c r="G207" i="1"/>
  <c r="F207" i="1"/>
  <c r="G2302" i="1"/>
  <c r="F2302" i="1"/>
  <c r="F1341" i="1"/>
  <c r="G1341" i="1"/>
  <c r="G573" i="1"/>
  <c r="F573" i="1"/>
  <c r="G387" i="1"/>
  <c r="F387" i="1"/>
  <c r="G1013" i="1"/>
  <c r="F1013" i="1"/>
  <c r="G1666" i="1"/>
  <c r="F1666" i="1"/>
  <c r="G85" i="1"/>
  <c r="F85" i="1"/>
  <c r="G230" i="1"/>
  <c r="F230" i="1"/>
  <c r="G3090" i="1"/>
  <c r="F3090" i="1"/>
  <c r="G2298" i="1"/>
  <c r="F2298" i="1"/>
  <c r="F3270" i="1"/>
  <c r="G3270" i="1"/>
  <c r="F1605" i="1"/>
  <c r="G1605" i="1"/>
  <c r="G1264" i="1"/>
  <c r="F1264" i="1"/>
  <c r="F1658" i="1"/>
  <c r="G1658" i="1"/>
  <c r="F271" i="1"/>
  <c r="G271" i="1"/>
  <c r="F984" i="1"/>
  <c r="G984" i="1"/>
  <c r="G142" i="1"/>
  <c r="F142" i="1"/>
  <c r="G108" i="1"/>
  <c r="F108" i="1"/>
  <c r="F606" i="1"/>
  <c r="G606" i="1"/>
  <c r="G3393" i="1"/>
  <c r="F3393" i="1"/>
  <c r="G2342" i="1"/>
  <c r="F2342" i="1"/>
  <c r="G3273" i="1"/>
  <c r="F3273" i="1"/>
  <c r="F2289" i="1"/>
  <c r="G2289" i="1"/>
  <c r="F3185" i="1"/>
  <c r="G3185" i="1"/>
  <c r="G2341" i="1"/>
  <c r="F2341" i="1"/>
  <c r="F3336" i="1"/>
  <c r="G3336" i="1"/>
  <c r="G3299" i="1"/>
  <c r="F3299" i="1"/>
  <c r="G3227" i="1"/>
  <c r="F3227" i="1"/>
  <c r="G3538" i="1"/>
  <c r="F3538" i="1"/>
  <c r="G4905" i="1"/>
  <c r="F4905" i="1"/>
  <c r="G4973" i="1"/>
  <c r="F4973" i="1"/>
  <c r="G4578" i="1"/>
  <c r="F4578" i="1"/>
  <c r="G4778" i="1"/>
  <c r="F4778" i="1"/>
  <c r="G4559" i="1"/>
  <c r="F4559" i="1"/>
  <c r="G4715" i="1"/>
  <c r="F4715" i="1"/>
  <c r="F4694" i="1"/>
  <c r="G4694" i="1"/>
  <c r="G4454" i="1"/>
  <c r="F4454" i="1"/>
  <c r="G3642" i="1"/>
  <c r="F3642" i="1"/>
  <c r="G70" i="1"/>
  <c r="F70" i="1"/>
  <c r="G588" i="1"/>
  <c r="F588" i="1"/>
  <c r="G525" i="1"/>
  <c r="F525" i="1"/>
  <c r="G357" i="1"/>
  <c r="F357" i="1"/>
  <c r="F363" i="1"/>
  <c r="G363" i="1"/>
  <c r="G208" i="1"/>
  <c r="F208" i="1"/>
  <c r="G86" i="1"/>
  <c r="F86" i="1"/>
  <c r="G1029" i="1"/>
  <c r="F1029" i="1"/>
  <c r="G1079" i="1"/>
  <c r="F1079" i="1"/>
  <c r="G168" i="1"/>
  <c r="F168" i="1"/>
  <c r="G131" i="1"/>
  <c r="F131" i="1"/>
  <c r="G1305" i="1"/>
  <c r="F1305" i="1"/>
  <c r="G994" i="1"/>
  <c r="F994" i="1"/>
  <c r="G1653" i="1"/>
  <c r="F1653" i="1"/>
  <c r="F3144" i="1"/>
  <c r="G3144" i="1"/>
  <c r="G2387" i="1"/>
  <c r="F2387" i="1"/>
  <c r="G1269" i="1"/>
  <c r="F1269" i="1"/>
  <c r="G3147" i="1"/>
  <c r="F3147" i="1"/>
  <c r="G4266" i="1"/>
  <c r="F4266" i="1"/>
  <c r="G3216" i="1"/>
  <c r="F3216" i="1"/>
  <c r="F3190" i="1"/>
  <c r="G3190" i="1"/>
  <c r="G4816" i="1"/>
  <c r="F4816" i="1"/>
  <c r="G3495" i="1"/>
  <c r="F3495" i="1"/>
  <c r="G3341" i="1"/>
  <c r="F3341" i="1"/>
  <c r="G2283" i="1"/>
  <c r="F2283" i="1"/>
  <c r="G3269" i="1"/>
  <c r="F3269" i="1"/>
  <c r="G4965" i="1"/>
  <c r="F4965" i="1"/>
  <c r="G3560" i="1"/>
  <c r="F3560" i="1"/>
  <c r="G4529" i="1"/>
  <c r="F4529" i="1"/>
  <c r="G4223" i="1"/>
  <c r="F4223" i="1"/>
  <c r="G4686" i="1"/>
  <c r="F4686" i="1"/>
  <c r="F3500" i="1"/>
  <c r="G3500" i="1"/>
  <c r="F3215" i="1"/>
  <c r="G3215" i="1"/>
  <c r="G4800" i="1"/>
  <c r="F4800" i="1"/>
  <c r="F3878" i="1"/>
  <c r="G3878" i="1"/>
  <c r="G3375" i="1"/>
  <c r="F3375" i="1"/>
  <c r="G4563" i="1"/>
  <c r="F4563" i="1"/>
  <c r="F4498" i="1"/>
  <c r="G4498" i="1"/>
  <c r="G3092" i="1"/>
  <c r="F3092" i="1"/>
  <c r="G4700" i="1"/>
  <c r="F4700" i="1"/>
  <c r="G229" i="1"/>
  <c r="F229" i="1"/>
  <c r="G4629" i="1"/>
  <c r="F4629" i="1"/>
  <c r="F3513" i="1"/>
  <c r="G3513" i="1"/>
  <c r="G55" i="1"/>
  <c r="F55" i="1"/>
  <c r="G4633" i="1"/>
  <c r="F4633" i="1"/>
  <c r="G251" i="1"/>
  <c r="F251" i="1"/>
  <c r="G405" i="1"/>
  <c r="F405" i="1"/>
  <c r="F1793" i="1"/>
  <c r="G1793" i="1"/>
  <c r="G2920" i="1"/>
  <c r="F2920" i="1"/>
  <c r="F740" i="1"/>
  <c r="G740" i="1"/>
  <c r="G508" i="1"/>
  <c r="F508" i="1"/>
  <c r="G398" i="1"/>
  <c r="F398" i="1"/>
  <c r="G818" i="1"/>
  <c r="F818" i="1"/>
  <c r="G2549" i="1"/>
  <c r="F2549" i="1"/>
  <c r="G726" i="1"/>
  <c r="F726" i="1"/>
  <c r="F882" i="1"/>
  <c r="G882" i="1"/>
  <c r="F448" i="1"/>
  <c r="G448" i="1"/>
  <c r="G842" i="1"/>
  <c r="F842" i="1"/>
  <c r="G668" i="1"/>
  <c r="F668" i="1"/>
  <c r="F623" i="1"/>
  <c r="G623" i="1"/>
  <c r="G1609" i="1"/>
  <c r="F1609" i="1"/>
  <c r="F529" i="1"/>
  <c r="G529" i="1"/>
  <c r="F1304" i="1"/>
  <c r="G1304" i="1"/>
  <c r="G296" i="1"/>
  <c r="F296" i="1"/>
  <c r="G212" i="1"/>
  <c r="F212" i="1"/>
  <c r="F615" i="1"/>
  <c r="G615" i="1"/>
  <c r="G188" i="1"/>
  <c r="F188" i="1"/>
  <c r="F214" i="1"/>
  <c r="G214" i="1"/>
  <c r="G1118" i="1"/>
  <c r="F1118" i="1"/>
  <c r="G1635" i="1"/>
  <c r="F1635" i="1"/>
  <c r="G622" i="1"/>
  <c r="F622" i="1"/>
  <c r="G1278" i="1"/>
  <c r="F1278" i="1"/>
  <c r="F1259" i="1"/>
  <c r="G1259" i="1"/>
  <c r="G321" i="1"/>
  <c r="F321" i="1"/>
  <c r="G1673" i="1"/>
  <c r="F1673" i="1"/>
  <c r="G2294" i="1"/>
  <c r="F2294" i="1"/>
  <c r="G520" i="1"/>
  <c r="F520" i="1"/>
  <c r="G1291" i="1"/>
  <c r="F1291" i="1"/>
  <c r="F3388" i="1"/>
  <c r="G3388" i="1"/>
  <c r="F2333" i="1"/>
  <c r="G2333" i="1"/>
  <c r="G3437" i="1"/>
  <c r="F3437" i="1"/>
  <c r="F3247" i="1"/>
  <c r="G3247" i="1"/>
  <c r="G3097" i="1"/>
  <c r="F3097" i="1"/>
  <c r="G3189" i="1"/>
  <c r="F3189" i="1"/>
  <c r="F2385" i="1"/>
  <c r="G2385" i="1"/>
  <c r="F3195" i="1"/>
  <c r="G3195" i="1"/>
  <c r="F3911" i="1"/>
  <c r="G3911" i="1"/>
  <c r="F3201" i="1"/>
  <c r="G3201" i="1"/>
  <c r="G4530" i="1"/>
  <c r="F4530" i="1"/>
  <c r="F3271" i="1"/>
  <c r="G3271" i="1"/>
  <c r="G4263" i="1"/>
  <c r="F4263" i="1"/>
  <c r="G5055" i="1"/>
  <c r="F5055" i="1"/>
  <c r="G4792" i="1"/>
  <c r="F4792" i="1"/>
  <c r="G4551" i="1"/>
  <c r="F4551" i="1"/>
  <c r="G4708" i="1"/>
  <c r="F4708" i="1"/>
  <c r="F4335" i="1"/>
  <c r="G4335" i="1"/>
  <c r="G3544" i="1"/>
  <c r="F3544" i="1"/>
  <c r="G4710" i="1"/>
  <c r="F4710" i="1"/>
  <c r="G3963" i="1"/>
  <c r="F3963" i="1"/>
  <c r="G4822" i="1"/>
  <c r="F4822" i="1"/>
  <c r="G3174" i="1"/>
  <c r="F3174" i="1"/>
  <c r="G4934" i="1"/>
  <c r="F4934" i="1"/>
  <c r="G3418" i="1"/>
  <c r="F3418" i="1"/>
  <c r="F4738" i="1"/>
  <c r="G4738" i="1"/>
  <c r="F3332" i="1"/>
  <c r="G3332" i="1"/>
  <c r="G3114" i="1"/>
  <c r="F3114" i="1"/>
  <c r="F4940" i="1"/>
  <c r="G4940" i="1"/>
  <c r="G382" i="1"/>
  <c r="F382" i="1"/>
  <c r="G348" i="1"/>
  <c r="F348" i="1"/>
  <c r="G2185" i="1"/>
  <c r="F2185" i="1"/>
  <c r="G4619" i="1"/>
  <c r="F4619" i="1"/>
  <c r="G4664" i="1"/>
  <c r="F4664" i="1"/>
  <c r="G268" i="1"/>
  <c r="F268" i="1"/>
  <c r="G4537" i="1"/>
  <c r="F4537" i="1"/>
  <c r="G5018" i="1"/>
  <c r="F5018" i="1"/>
  <c r="G1177" i="1"/>
  <c r="F1177" i="1"/>
  <c r="G1215" i="1"/>
  <c r="F1215" i="1"/>
  <c r="F1749" i="1"/>
  <c r="G1749" i="1"/>
  <c r="G1267" i="1"/>
  <c r="F1267" i="1"/>
  <c r="G333" i="1"/>
  <c r="F333" i="1"/>
  <c r="G528" i="1"/>
  <c r="F528" i="1"/>
  <c r="F2361" i="1"/>
  <c r="G2361" i="1"/>
  <c r="G3606" i="1"/>
  <c r="F3606" i="1"/>
  <c r="F4244" i="1"/>
  <c r="G4244" i="1"/>
  <c r="G4224" i="1"/>
  <c r="F4224" i="1"/>
  <c r="F3394" i="1"/>
  <c r="G3394" i="1"/>
  <c r="G101" i="1"/>
  <c r="F101" i="1"/>
  <c r="G1175" i="1"/>
  <c r="F1175" i="1"/>
  <c r="F1143" i="1"/>
  <c r="G1143" i="1"/>
  <c r="G689" i="1"/>
  <c r="F689" i="1"/>
  <c r="F1085" i="1"/>
  <c r="G1085" i="1"/>
  <c r="F1253" i="1"/>
  <c r="G1253" i="1"/>
  <c r="G2252" i="1"/>
  <c r="F2252" i="1"/>
  <c r="G2400" i="1"/>
  <c r="F2400" i="1"/>
  <c r="G3199" i="1"/>
  <c r="F3199" i="1"/>
  <c r="G4769" i="1"/>
  <c r="F4769" i="1"/>
  <c r="G3280" i="1"/>
  <c r="F3280" i="1"/>
  <c r="G4429" i="1"/>
  <c r="F4429" i="1"/>
  <c r="F4588" i="1"/>
  <c r="G4588" i="1"/>
  <c r="G4476" i="1"/>
  <c r="F4476" i="1"/>
  <c r="G937" i="1"/>
  <c r="F937" i="1"/>
  <c r="F641" i="1"/>
  <c r="G641" i="1"/>
  <c r="G646" i="1"/>
  <c r="F646" i="1"/>
  <c r="G1056" i="1"/>
  <c r="F1056" i="1"/>
  <c r="F1617" i="1"/>
  <c r="G1617" i="1"/>
  <c r="F564" i="1"/>
  <c r="G564" i="1"/>
  <c r="G3093" i="1"/>
  <c r="F3093" i="1"/>
  <c r="G3229" i="1"/>
  <c r="F3229" i="1"/>
  <c r="F4791" i="1"/>
  <c r="G4791" i="1"/>
  <c r="G3302" i="1"/>
  <c r="F3302" i="1"/>
  <c r="G4451" i="1"/>
  <c r="F4451" i="1"/>
  <c r="G4260" i="1"/>
  <c r="F4260" i="1"/>
  <c r="G4522" i="1"/>
  <c r="F4522" i="1"/>
  <c r="G469" i="1"/>
  <c r="F469" i="1"/>
  <c r="G648" i="1"/>
  <c r="F648" i="1"/>
  <c r="G885" i="1"/>
  <c r="F885" i="1"/>
  <c r="G309" i="1"/>
  <c r="F309" i="1"/>
  <c r="G1339" i="1"/>
  <c r="F1339" i="1"/>
  <c r="F1672" i="1"/>
  <c r="G1672" i="1"/>
  <c r="G1644" i="1"/>
  <c r="F1644" i="1"/>
  <c r="G4750" i="1"/>
  <c r="F4750" i="1"/>
  <c r="G1296" i="1"/>
  <c r="F1296" i="1"/>
  <c r="G1270" i="1"/>
  <c r="F1270" i="1"/>
  <c r="G1613" i="1"/>
  <c r="F1613" i="1"/>
  <c r="F624" i="1"/>
  <c r="G624" i="1"/>
  <c r="G2208" i="1"/>
  <c r="F2208" i="1"/>
  <c r="G2313" i="1"/>
  <c r="F2313" i="1"/>
  <c r="G52" i="1"/>
  <c r="F52" i="1"/>
  <c r="G122" i="1"/>
  <c r="F122" i="1"/>
  <c r="G1612" i="1"/>
  <c r="F1612" i="1"/>
  <c r="F993" i="1"/>
  <c r="G993" i="1"/>
  <c r="F2331" i="1"/>
  <c r="G2331" i="1"/>
  <c r="G3952" i="1"/>
  <c r="F3952" i="1"/>
  <c r="F553" i="1"/>
  <c r="G553" i="1"/>
  <c r="G179" i="1"/>
  <c r="F179" i="1"/>
  <c r="F514" i="1"/>
  <c r="G514" i="1"/>
  <c r="G358" i="1"/>
  <c r="F358" i="1"/>
  <c r="F3432" i="1"/>
  <c r="G3432" i="1"/>
  <c r="G3562" i="1"/>
  <c r="F3562" i="1"/>
  <c r="F3619" i="1"/>
  <c r="G3619" i="1"/>
  <c r="G4706" i="1"/>
  <c r="F4706" i="1"/>
  <c r="G5057" i="1"/>
  <c r="F5057" i="1"/>
  <c r="G1265" i="1"/>
  <c r="F1265" i="1"/>
  <c r="F591" i="1"/>
  <c r="G591" i="1"/>
  <c r="G204" i="1"/>
  <c r="F204" i="1"/>
  <c r="F12" i="1"/>
  <c r="G12" i="1"/>
  <c r="G107" i="1"/>
  <c r="F107" i="1"/>
  <c r="G1289" i="1"/>
  <c r="F1289" i="1"/>
  <c r="G1111" i="1"/>
  <c r="F1111" i="1"/>
  <c r="G2365" i="1"/>
  <c r="F2365" i="1"/>
  <c r="F515" i="1"/>
  <c r="G515" i="1"/>
  <c r="G523" i="1"/>
  <c r="F523" i="1"/>
  <c r="G299" i="1"/>
  <c r="F299" i="1"/>
  <c r="G245" i="1"/>
  <c r="F245" i="1"/>
  <c r="G134" i="1"/>
  <c r="F134" i="1"/>
  <c r="G550" i="1"/>
  <c r="F550" i="1"/>
  <c r="F1089" i="1"/>
  <c r="G1089" i="1"/>
  <c r="G2324" i="1"/>
  <c r="F2324" i="1"/>
  <c r="G3089" i="1"/>
  <c r="F3089" i="1"/>
  <c r="G111" i="1"/>
  <c r="F111" i="1"/>
  <c r="G318" i="1"/>
  <c r="F318" i="1"/>
  <c r="G151" i="1"/>
  <c r="F151" i="1"/>
  <c r="G126" i="1"/>
  <c r="F126" i="1"/>
  <c r="G1047" i="1"/>
  <c r="F1047" i="1"/>
  <c r="G1668" i="1"/>
  <c r="F1668" i="1"/>
  <c r="F1108" i="1"/>
  <c r="G1108" i="1"/>
  <c r="G275" i="1"/>
  <c r="F275" i="1"/>
  <c r="G4262" i="1"/>
  <c r="F4262" i="1"/>
  <c r="G1247" i="1"/>
  <c r="F1247" i="1"/>
  <c r="G3936" i="1"/>
  <c r="F3936" i="1"/>
  <c r="G2359" i="1"/>
  <c r="F2359" i="1"/>
  <c r="F3129" i="1"/>
  <c r="G3129" i="1"/>
  <c r="G4587" i="1"/>
  <c r="F4587" i="1"/>
  <c r="F3458" i="1"/>
  <c r="G3458" i="1"/>
  <c r="F3141" i="1"/>
  <c r="G3141" i="1"/>
  <c r="G4237" i="1"/>
  <c r="F4237" i="1"/>
  <c r="F4943" i="1"/>
  <c r="G4943" i="1"/>
  <c r="G4989" i="1"/>
  <c r="F4989" i="1"/>
  <c r="G4463" i="1"/>
  <c r="F4463" i="1"/>
  <c r="G4247" i="1"/>
  <c r="F4247" i="1"/>
  <c r="G3919" i="1"/>
  <c r="F3919" i="1"/>
  <c r="G3658" i="1"/>
  <c r="F3658" i="1"/>
  <c r="F3353" i="1"/>
  <c r="G3353" i="1"/>
  <c r="G3288" i="1"/>
  <c r="F3288" i="1"/>
  <c r="G5092" i="1"/>
  <c r="F5092" i="1"/>
  <c r="G4678" i="1"/>
  <c r="F4678" i="1"/>
  <c r="G48" i="1"/>
  <c r="F48" i="1"/>
  <c r="G141" i="1"/>
  <c r="F141" i="1"/>
  <c r="G1301" i="1"/>
  <c r="F1301" i="1"/>
  <c r="F386" i="1"/>
  <c r="G386" i="1"/>
  <c r="G182" i="1"/>
  <c r="F182" i="1"/>
  <c r="F578" i="1"/>
  <c r="G578" i="1"/>
  <c r="G157" i="1"/>
  <c r="F157" i="1"/>
  <c r="G1080" i="1"/>
  <c r="F1080" i="1"/>
  <c r="G1634" i="1"/>
  <c r="F1634" i="1"/>
  <c r="G598" i="1"/>
  <c r="F598" i="1"/>
  <c r="F1235" i="1"/>
  <c r="G1235" i="1"/>
  <c r="G298" i="1"/>
  <c r="F298" i="1"/>
  <c r="G2209" i="1"/>
  <c r="F2209" i="1"/>
  <c r="G191" i="1"/>
  <c r="F191" i="1"/>
  <c r="F4442" i="1"/>
  <c r="G4442" i="1"/>
  <c r="F2311" i="1"/>
  <c r="G2311" i="1"/>
  <c r="F3399" i="1"/>
  <c r="G3399" i="1"/>
  <c r="G2381" i="1"/>
  <c r="F2381" i="1"/>
  <c r="G3098" i="1"/>
  <c r="F3098" i="1"/>
  <c r="G2363" i="1"/>
  <c r="F2363" i="1"/>
  <c r="G3165" i="1"/>
  <c r="F3165" i="1"/>
  <c r="G3869" i="1"/>
  <c r="F3869" i="1"/>
  <c r="F4354" i="1"/>
  <c r="G4354" i="1"/>
  <c r="G3249" i="1"/>
  <c r="F3249" i="1"/>
  <c r="G4241" i="1"/>
  <c r="F4241" i="1"/>
  <c r="G4770" i="1"/>
  <c r="F4770" i="1"/>
  <c r="F4927" i="1"/>
  <c r="G4927" i="1"/>
  <c r="G4269" i="1"/>
  <c r="F4269" i="1"/>
  <c r="G4995" i="1"/>
  <c r="F4995" i="1"/>
  <c r="G4688" i="1"/>
  <c r="F4688" i="1"/>
  <c r="G4931" i="1"/>
  <c r="F4931" i="1"/>
  <c r="G4581" i="1"/>
  <c r="F4581" i="1"/>
  <c r="G3152" i="1"/>
  <c r="F3152" i="1"/>
  <c r="G4737" i="1"/>
  <c r="F4737" i="1"/>
  <c r="G3396" i="1"/>
  <c r="F3396" i="1"/>
  <c r="F3310" i="1"/>
  <c r="G3310" i="1"/>
  <c r="G4918" i="1"/>
  <c r="F4918" i="1"/>
  <c r="G519" i="1"/>
  <c r="F519" i="1"/>
  <c r="G1028" i="1"/>
  <c r="F1028" i="1"/>
  <c r="G2183" i="1"/>
  <c r="F2183" i="1"/>
  <c r="G4620" i="1"/>
  <c r="F4620" i="1"/>
  <c r="G3517" i="1"/>
  <c r="F3517" i="1"/>
  <c r="G4657" i="1"/>
  <c r="F4657" i="1"/>
  <c r="G1199" i="1"/>
  <c r="F1199" i="1"/>
  <c r="G2416" i="1"/>
  <c r="F2416" i="1"/>
  <c r="G876" i="1"/>
  <c r="F876" i="1"/>
  <c r="G717" i="1"/>
  <c r="F717" i="1"/>
  <c r="F1449" i="1"/>
  <c r="G1449" i="1"/>
  <c r="F2777" i="1"/>
  <c r="G2777" i="1"/>
  <c r="G896" i="1"/>
  <c r="F896" i="1"/>
  <c r="G765" i="1"/>
  <c r="F765" i="1"/>
  <c r="G497" i="1"/>
  <c r="F497" i="1"/>
  <c r="G418" i="1"/>
  <c r="F418" i="1"/>
  <c r="G1161" i="1"/>
  <c r="F1161" i="1"/>
  <c r="G691" i="1"/>
  <c r="F691" i="1"/>
  <c r="F593" i="1"/>
  <c r="G593" i="1"/>
  <c r="F172" i="1"/>
  <c r="G172" i="1"/>
  <c r="G1630" i="1"/>
  <c r="F1630" i="1"/>
  <c r="G537" i="1"/>
  <c r="F537" i="1"/>
  <c r="G604" i="1"/>
  <c r="F604" i="1"/>
  <c r="F336" i="1"/>
  <c r="G336" i="1"/>
  <c r="G178" i="1"/>
  <c r="F178" i="1"/>
  <c r="G1072" i="1"/>
  <c r="F1072" i="1"/>
  <c r="F1112" i="1"/>
  <c r="G1112" i="1"/>
  <c r="G195" i="1"/>
  <c r="F195" i="1"/>
  <c r="G1615" i="1"/>
  <c r="F1615" i="1"/>
  <c r="G154" i="1"/>
  <c r="F154" i="1"/>
  <c r="G1329" i="1"/>
  <c r="F1329" i="1"/>
  <c r="G1018" i="1"/>
  <c r="F1018" i="1"/>
  <c r="G2362" i="1"/>
  <c r="F2362" i="1"/>
  <c r="F3555" i="1"/>
  <c r="G3555" i="1"/>
  <c r="F3241" i="1"/>
  <c r="G3241" i="1"/>
  <c r="G213" i="1"/>
  <c r="F213" i="1"/>
  <c r="F2189" i="1"/>
  <c r="G2189" i="1"/>
  <c r="G3178" i="1"/>
  <c r="F3178" i="1"/>
  <c r="F4504" i="1"/>
  <c r="G4504" i="1"/>
  <c r="G3184" i="1"/>
  <c r="F3184" i="1"/>
  <c r="G3128" i="1"/>
  <c r="F3128" i="1"/>
  <c r="G3221" i="1"/>
  <c r="F3221" i="1"/>
  <c r="F3102" i="1"/>
  <c r="G3102" i="1"/>
  <c r="F3415" i="1"/>
  <c r="G3415" i="1"/>
  <c r="F3584" i="1"/>
  <c r="G3584" i="1"/>
  <c r="G3382" i="1"/>
  <c r="F3382" i="1"/>
  <c r="G2305" i="1"/>
  <c r="F2305" i="1"/>
  <c r="F3307" i="1"/>
  <c r="G3307" i="1"/>
  <c r="G4327" i="1"/>
  <c r="F4327" i="1"/>
  <c r="G4987" i="1"/>
  <c r="F4987" i="1"/>
  <c r="G3582" i="1"/>
  <c r="F3582" i="1"/>
  <c r="G4245" i="1"/>
  <c r="F4245" i="1"/>
  <c r="G4949" i="1"/>
  <c r="F4949" i="1"/>
  <c r="F3345" i="1"/>
  <c r="G3345" i="1"/>
  <c r="G5017" i="1"/>
  <c r="F5017" i="1"/>
  <c r="G3237" i="1"/>
  <c r="F3237" i="1"/>
  <c r="F4953" i="1"/>
  <c r="G4953" i="1"/>
  <c r="G4691" i="1"/>
  <c r="F4691" i="1"/>
  <c r="G3900" i="1"/>
  <c r="F3900" i="1"/>
  <c r="G4759" i="1"/>
  <c r="F4759" i="1"/>
  <c r="G3397" i="1"/>
  <c r="F3397" i="1"/>
  <c r="G4585" i="1"/>
  <c r="F4585" i="1"/>
  <c r="G4542" i="1"/>
  <c r="F4542" i="1"/>
  <c r="G3906" i="1"/>
  <c r="F3906" i="1"/>
  <c r="G4722" i="1"/>
  <c r="F4722" i="1"/>
  <c r="G135" i="1"/>
  <c r="F135" i="1"/>
  <c r="G317" i="1"/>
  <c r="F317" i="1"/>
  <c r="F4536" i="1"/>
  <c r="G4536" i="1"/>
  <c r="G4432" i="1"/>
  <c r="F4432" i="1"/>
  <c r="G4472" i="1"/>
  <c r="F4472" i="1"/>
  <c r="G4655" i="1"/>
  <c r="F4655" i="1"/>
  <c r="F247" i="1"/>
  <c r="G247" i="1"/>
  <c r="G432" i="1"/>
  <c r="F432" i="1"/>
  <c r="G2124" i="1"/>
  <c r="F2124" i="1"/>
  <c r="G657" i="1"/>
  <c r="F657" i="1"/>
  <c r="F854" i="1"/>
  <c r="G854" i="1"/>
  <c r="F3049" i="1"/>
  <c r="G3049" i="1"/>
  <c r="F718" i="1"/>
  <c r="G718" i="1"/>
  <c r="G695" i="1"/>
  <c r="F695" i="1"/>
  <c r="G464" i="1"/>
  <c r="F464" i="1"/>
  <c r="G1232" i="1"/>
  <c r="F1232" i="1"/>
  <c r="G487" i="1"/>
  <c r="F487" i="1"/>
  <c r="G2956" i="1"/>
  <c r="F2956" i="1"/>
  <c r="G2820" i="1"/>
  <c r="F2820" i="1"/>
  <c r="G796" i="1"/>
  <c r="F796" i="1"/>
  <c r="G1197" i="1"/>
  <c r="F1197" i="1"/>
  <c r="G764" i="1"/>
  <c r="F764" i="1"/>
  <c r="F883" i="1"/>
  <c r="G883" i="1"/>
  <c r="G638" i="1"/>
  <c r="F638" i="1"/>
  <c r="G492" i="1"/>
  <c r="F492" i="1"/>
  <c r="G860" i="1"/>
  <c r="F860" i="1"/>
  <c r="G409" i="1"/>
  <c r="F409" i="1"/>
  <c r="G1214" i="1"/>
  <c r="F1214" i="1"/>
  <c r="G2687" i="1"/>
  <c r="F2687" i="1"/>
  <c r="G669" i="1"/>
  <c r="F669" i="1"/>
  <c r="F864" i="1"/>
  <c r="G864" i="1"/>
  <c r="G483" i="1"/>
  <c r="F483" i="1"/>
  <c r="G1162" i="1"/>
  <c r="F1162" i="1"/>
  <c r="G867" i="1"/>
  <c r="F867" i="1"/>
  <c r="G459" i="1"/>
  <c r="F459" i="1"/>
  <c r="F985" i="1"/>
  <c r="G985" i="1"/>
  <c r="G996" i="1"/>
  <c r="F996" i="1"/>
  <c r="G562" i="1"/>
  <c r="F562" i="1"/>
  <c r="F203" i="1"/>
  <c r="G203" i="1"/>
  <c r="F566" i="1"/>
  <c r="G566" i="1"/>
  <c r="G31" i="1"/>
  <c r="F31" i="1"/>
  <c r="F1640" i="1"/>
  <c r="G1640" i="1"/>
  <c r="F571" i="1"/>
  <c r="G571" i="1"/>
  <c r="G119" i="1"/>
  <c r="F119" i="1"/>
  <c r="G8" i="1"/>
  <c r="F8" i="1"/>
  <c r="F304" i="1"/>
  <c r="G304" i="1"/>
  <c r="F370" i="1"/>
  <c r="G370" i="1"/>
  <c r="G1021" i="1"/>
  <c r="F1021" i="1"/>
  <c r="F238" i="1"/>
  <c r="G238" i="1"/>
  <c r="G219" i="1"/>
  <c r="F219" i="1"/>
  <c r="G1109" i="1"/>
  <c r="F1109" i="1"/>
  <c r="G240" i="1"/>
  <c r="F240" i="1"/>
  <c r="G1245" i="1"/>
  <c r="F1245" i="1"/>
  <c r="G1248" i="1"/>
  <c r="F1248" i="1"/>
  <c r="G222" i="1"/>
  <c r="F222" i="1"/>
  <c r="F1295" i="1"/>
  <c r="G1295" i="1"/>
  <c r="F1641" i="1"/>
  <c r="G1641" i="1"/>
  <c r="F986" i="1"/>
  <c r="G986" i="1"/>
  <c r="G177" i="1"/>
  <c r="F177" i="1"/>
  <c r="G1302" i="1"/>
  <c r="F1302" i="1"/>
  <c r="G1597" i="1"/>
  <c r="F1597" i="1"/>
  <c r="F1283" i="1"/>
  <c r="G1283" i="1"/>
  <c r="F1042" i="1"/>
  <c r="G1042" i="1"/>
  <c r="F344" i="1"/>
  <c r="G344" i="1"/>
  <c r="G2190" i="1"/>
  <c r="F2190" i="1"/>
  <c r="G2196" i="1"/>
  <c r="F2196" i="1"/>
  <c r="F2206" i="1"/>
  <c r="G2206" i="1"/>
  <c r="F2338" i="1"/>
  <c r="G2338" i="1"/>
  <c r="G2262" i="1"/>
  <c r="F2262" i="1"/>
  <c r="F542" i="1"/>
  <c r="G542" i="1"/>
  <c r="G235" i="1"/>
  <c r="F235" i="1"/>
  <c r="G1313" i="1"/>
  <c r="F1313" i="1"/>
  <c r="G2273" i="1"/>
  <c r="F2273" i="1"/>
  <c r="G3430" i="1"/>
  <c r="F3430" i="1"/>
  <c r="F3209" i="1"/>
  <c r="G3209" i="1"/>
  <c r="F2355" i="1"/>
  <c r="G2355" i="1"/>
  <c r="G4543" i="1"/>
  <c r="F4543" i="1"/>
  <c r="F3474" i="1"/>
  <c r="G3474" i="1"/>
  <c r="G3213" i="1"/>
  <c r="F3213" i="1"/>
  <c r="F3278" i="1"/>
  <c r="G3278" i="1"/>
  <c r="F3125" i="1"/>
  <c r="G3125" i="1"/>
  <c r="F3157" i="1"/>
  <c r="G3157" i="1"/>
  <c r="G3220" i="1"/>
  <c r="F3220" i="1"/>
  <c r="G3253" i="1"/>
  <c r="F3253" i="1"/>
  <c r="G3101" i="1"/>
  <c r="F3101" i="1"/>
  <c r="G3133" i="1"/>
  <c r="F3133" i="1"/>
  <c r="F3225" i="1"/>
  <c r="G3225" i="1"/>
  <c r="F3454" i="1"/>
  <c r="G3454" i="1"/>
  <c r="G3625" i="1"/>
  <c r="F3625" i="1"/>
  <c r="G4345" i="1"/>
  <c r="F4345" i="1"/>
  <c r="G3423" i="1"/>
  <c r="F3423" i="1"/>
  <c r="F3232" i="1"/>
  <c r="G3232" i="1"/>
  <c r="G2327" i="1"/>
  <c r="F2327" i="1"/>
  <c r="G4719" i="1"/>
  <c r="F4719" i="1"/>
  <c r="F3348" i="1"/>
  <c r="G3348" i="1"/>
  <c r="G3293" i="1"/>
  <c r="F3293" i="1"/>
  <c r="F4349" i="1"/>
  <c r="G4349" i="1"/>
  <c r="F5053" i="1"/>
  <c r="G5053" i="1"/>
  <c r="G4329" i="1"/>
  <c r="F4329" i="1"/>
  <c r="G5077" i="1"/>
  <c r="F5077" i="1"/>
  <c r="G3604" i="1"/>
  <c r="F3604" i="1"/>
  <c r="F4814" i="1"/>
  <c r="G4814" i="1"/>
  <c r="F4573" i="1"/>
  <c r="G4573" i="1"/>
  <c r="F4267" i="1"/>
  <c r="G4267" i="1"/>
  <c r="G4971" i="1"/>
  <c r="F4971" i="1"/>
  <c r="G4730" i="1"/>
  <c r="F4730" i="1"/>
  <c r="G3367" i="1"/>
  <c r="F3367" i="1"/>
  <c r="G4445" i="1"/>
  <c r="F4445" i="1"/>
  <c r="G5061" i="1"/>
  <c r="F5061" i="1"/>
  <c r="G3566" i="1"/>
  <c r="F3566" i="1"/>
  <c r="G4732" i="1"/>
  <c r="F4732" i="1"/>
  <c r="G3281" i="1"/>
  <c r="F3281" i="1"/>
  <c r="G4227" i="1"/>
  <c r="F4227" i="1"/>
  <c r="F4975" i="1"/>
  <c r="G4975" i="1"/>
  <c r="G4844" i="1"/>
  <c r="F4844" i="1"/>
  <c r="F4713" i="1"/>
  <c r="G4713" i="1"/>
  <c r="G3196" i="1"/>
  <c r="F3196" i="1"/>
  <c r="F3922" i="1"/>
  <c r="G3922" i="1"/>
  <c r="G4956" i="1"/>
  <c r="F4956" i="1"/>
  <c r="G4781" i="1"/>
  <c r="F4781" i="1"/>
  <c r="G3440" i="1"/>
  <c r="F3440" i="1"/>
  <c r="F4760" i="1"/>
  <c r="G4760" i="1"/>
  <c r="F3419" i="1"/>
  <c r="G3419" i="1"/>
  <c r="G4695" i="1"/>
  <c r="F4695" i="1"/>
  <c r="G3354" i="1"/>
  <c r="F3354" i="1"/>
  <c r="G4564" i="1"/>
  <c r="F4564" i="1"/>
  <c r="G3136" i="1"/>
  <c r="F3136" i="1"/>
  <c r="F3928" i="1"/>
  <c r="G3928" i="1"/>
  <c r="G4962" i="1"/>
  <c r="F4962" i="1"/>
  <c r="G4744" i="1"/>
  <c r="F4744" i="1"/>
  <c r="G283" i="1"/>
  <c r="F283" i="1"/>
  <c r="F375" i="1"/>
  <c r="G375" i="1"/>
  <c r="G224" i="1"/>
  <c r="F224" i="1"/>
  <c r="F194" i="1"/>
  <c r="G194" i="1"/>
  <c r="G36" i="1"/>
  <c r="F36" i="1"/>
  <c r="G4598" i="1"/>
  <c r="F4598" i="1"/>
  <c r="F51" i="1"/>
  <c r="G51" i="1"/>
  <c r="G4592" i="1"/>
  <c r="F4592" i="1"/>
  <c r="G53" i="1"/>
  <c r="F53" i="1"/>
  <c r="F2175" i="1"/>
  <c r="G2175" i="1"/>
  <c r="G4521" i="1"/>
  <c r="F4521" i="1"/>
  <c r="G4609" i="1"/>
  <c r="F4609" i="1"/>
  <c r="G4680" i="1"/>
  <c r="F4680" i="1"/>
  <c r="G26" i="1"/>
  <c r="F26" i="1"/>
  <c r="F3524" i="1"/>
  <c r="G3524" i="1"/>
  <c r="G1155" i="1"/>
  <c r="F1155" i="1"/>
  <c r="F410" i="1"/>
  <c r="G410" i="1"/>
  <c r="G941" i="1"/>
  <c r="F941" i="1"/>
  <c r="G2080" i="1"/>
  <c r="F2080" i="1"/>
  <c r="F1544" i="1"/>
  <c r="G1544" i="1"/>
  <c r="F635" i="1"/>
  <c r="G635" i="1"/>
  <c r="G832" i="1"/>
  <c r="F832" i="1"/>
  <c r="F2785" i="1"/>
  <c r="G2785" i="1"/>
  <c r="F423" i="1"/>
  <c r="G423" i="1"/>
  <c r="F673" i="1"/>
  <c r="G673" i="1"/>
  <c r="G420" i="1"/>
  <c r="F420" i="1"/>
  <c r="G1210" i="1"/>
  <c r="F1210" i="1"/>
  <c r="G465" i="1"/>
  <c r="F465" i="1"/>
  <c r="G1696" i="1"/>
  <c r="F1696" i="1"/>
  <c r="G2132" i="1"/>
  <c r="F2132" i="1"/>
  <c r="G774" i="1"/>
  <c r="F774" i="1"/>
  <c r="G1131" i="1"/>
  <c r="F1131" i="1"/>
  <c r="G654" i="1"/>
  <c r="F654" i="1"/>
  <c r="F861" i="1"/>
  <c r="G861" i="1"/>
  <c r="G431" i="1"/>
  <c r="F431" i="1"/>
  <c r="F1148" i="1"/>
  <c r="G1148" i="1"/>
  <c r="G838" i="1"/>
  <c r="F838" i="1"/>
  <c r="F1480" i="1"/>
  <c r="G1480" i="1"/>
  <c r="G940" i="1"/>
  <c r="F940" i="1"/>
  <c r="G819" i="1"/>
  <c r="F819" i="1"/>
  <c r="G845" i="1"/>
  <c r="F845" i="1"/>
  <c r="G886" i="1"/>
  <c r="F886" i="1"/>
  <c r="G1206" i="1"/>
  <c r="F1206" i="1"/>
  <c r="G955" i="1"/>
  <c r="F955" i="1"/>
  <c r="F1207" i="1"/>
  <c r="G1207" i="1"/>
  <c r="G1889" i="1"/>
  <c r="F1889" i="1"/>
  <c r="G265" i="1"/>
  <c r="F265" i="1"/>
  <c r="G1317" i="1"/>
  <c r="F1317" i="1"/>
  <c r="G221" i="1"/>
  <c r="F221" i="1"/>
  <c r="G2390" i="1"/>
  <c r="F2390" i="1"/>
  <c r="F3891" i="1"/>
  <c r="G3891" i="1"/>
  <c r="G2307" i="1"/>
  <c r="F2307" i="1"/>
  <c r="G4928" i="1"/>
  <c r="F4928" i="1"/>
  <c r="F3902" i="1"/>
  <c r="G3902" i="1"/>
  <c r="F592" i="1"/>
  <c r="G592" i="1"/>
  <c r="G3518" i="1"/>
  <c r="F3518" i="1"/>
  <c r="G802" i="1"/>
  <c r="F802" i="1"/>
  <c r="G2036" i="1"/>
  <c r="F2036" i="1"/>
  <c r="G625" i="1"/>
  <c r="F625" i="1"/>
  <c r="G339" i="1"/>
  <c r="F339" i="1"/>
  <c r="G533" i="1"/>
  <c r="F533" i="1"/>
  <c r="G2374" i="1"/>
  <c r="F2374" i="1"/>
  <c r="G3907" i="1"/>
  <c r="F3907" i="1"/>
  <c r="F4900" i="1"/>
  <c r="G4900" i="1"/>
  <c r="G4950" i="1"/>
  <c r="F4950" i="1"/>
  <c r="F4955" i="1"/>
  <c r="G4955" i="1"/>
  <c r="G3356" i="1"/>
  <c r="F3356" i="1"/>
  <c r="F4658" i="1"/>
  <c r="G4658" i="1"/>
  <c r="F490" i="1"/>
  <c r="G490" i="1"/>
  <c r="G957" i="1"/>
  <c r="F957" i="1"/>
  <c r="G1225" i="1"/>
  <c r="F1225" i="1"/>
  <c r="G990" i="1"/>
  <c r="F990" i="1"/>
  <c r="F7" i="1"/>
  <c r="G7" i="1"/>
  <c r="G989" i="1"/>
  <c r="F989" i="1"/>
  <c r="F3876" i="1"/>
  <c r="G3876" i="1"/>
  <c r="G3357" i="1"/>
  <c r="F3357" i="1"/>
  <c r="F3489" i="1"/>
  <c r="G3489" i="1"/>
  <c r="F3601" i="1"/>
  <c r="G3601" i="1"/>
  <c r="G3631" i="1"/>
  <c r="F3631" i="1"/>
  <c r="F3438" i="1"/>
  <c r="G3438" i="1"/>
  <c r="G4916" i="1"/>
  <c r="F4916" i="1"/>
  <c r="F4595" i="1"/>
  <c r="G4595" i="1"/>
  <c r="G857" i="1"/>
  <c r="F857" i="1"/>
  <c r="G714" i="1"/>
  <c r="F714" i="1"/>
  <c r="G500" i="1"/>
  <c r="F500" i="1"/>
  <c r="G484" i="1"/>
  <c r="F484" i="1"/>
  <c r="G603" i="1"/>
  <c r="F603" i="1"/>
  <c r="F1275" i="1"/>
  <c r="G1275" i="1"/>
  <c r="G581" i="1"/>
  <c r="F581" i="1"/>
  <c r="G983" i="1"/>
  <c r="F983" i="1"/>
  <c r="G78" i="1"/>
  <c r="F78" i="1"/>
  <c r="F170" i="1"/>
  <c r="G170" i="1"/>
  <c r="G378" i="1"/>
  <c r="F378" i="1"/>
  <c r="G1587" i="1"/>
  <c r="F1587" i="1"/>
  <c r="F2194" i="1"/>
  <c r="G2194" i="1"/>
  <c r="G4259" i="1"/>
  <c r="F4259" i="1"/>
  <c r="F1120" i="1"/>
  <c r="G1120" i="1"/>
  <c r="G1100" i="1"/>
  <c r="F1100" i="1"/>
  <c r="G1244" i="1"/>
  <c r="F1244" i="1"/>
  <c r="G390" i="1"/>
  <c r="F390" i="1"/>
  <c r="F3146" i="1"/>
  <c r="G3146" i="1"/>
  <c r="F3578" i="1"/>
  <c r="G3578" i="1"/>
  <c r="G1030" i="1"/>
  <c r="F1030" i="1"/>
  <c r="F1033" i="1"/>
  <c r="G1033" i="1"/>
  <c r="G234" i="1"/>
  <c r="F234" i="1"/>
  <c r="F233" i="1"/>
  <c r="G233" i="1"/>
  <c r="G601" i="1"/>
  <c r="F601" i="1"/>
  <c r="F84" i="1"/>
  <c r="G84" i="1"/>
  <c r="G286" i="1"/>
  <c r="F286" i="1"/>
  <c r="G610" i="1"/>
  <c r="F610" i="1"/>
  <c r="G210" i="1"/>
  <c r="F210" i="1"/>
  <c r="G88" i="1"/>
  <c r="F88" i="1"/>
  <c r="F369" i="1"/>
  <c r="G369" i="1"/>
  <c r="G541" i="1"/>
  <c r="F541" i="1"/>
  <c r="F1062" i="1"/>
  <c r="G1062" i="1"/>
  <c r="F570" i="1"/>
  <c r="G570" i="1"/>
  <c r="G250" i="1"/>
  <c r="F250" i="1"/>
  <c r="G1241" i="1"/>
  <c r="F1241" i="1"/>
  <c r="G264" i="1"/>
  <c r="F264" i="1"/>
  <c r="G1315" i="1"/>
  <c r="F1315" i="1"/>
  <c r="G1316" i="1"/>
  <c r="F1316" i="1"/>
  <c r="F249" i="1"/>
  <c r="G249" i="1"/>
  <c r="G1327" i="1"/>
  <c r="F1327" i="1"/>
  <c r="G16" i="1"/>
  <c r="F16" i="1"/>
  <c r="G1010" i="1"/>
  <c r="F1010" i="1"/>
  <c r="G200" i="1"/>
  <c r="F200" i="1"/>
  <c r="G1326" i="1"/>
  <c r="F1326" i="1"/>
  <c r="F1624" i="1"/>
  <c r="G1624" i="1"/>
  <c r="G1307" i="1"/>
  <c r="F1307" i="1"/>
  <c r="G1066" i="1"/>
  <c r="F1066" i="1"/>
  <c r="F368" i="1"/>
  <c r="G368" i="1"/>
  <c r="G2274" i="1"/>
  <c r="F2274" i="1"/>
  <c r="G2251" i="1"/>
  <c r="F2251" i="1"/>
  <c r="G2284" i="1"/>
  <c r="F2284" i="1"/>
  <c r="G2382" i="1"/>
  <c r="F2382" i="1"/>
  <c r="G2299" i="1"/>
  <c r="F2299" i="1"/>
  <c r="F586" i="1"/>
  <c r="G586" i="1"/>
  <c r="G279" i="1"/>
  <c r="F279" i="1"/>
  <c r="G1335" i="1"/>
  <c r="F1335" i="1"/>
  <c r="G2314" i="1"/>
  <c r="F2314" i="1"/>
  <c r="G3558" i="1"/>
  <c r="F3558" i="1"/>
  <c r="G3239" i="1"/>
  <c r="F3239" i="1"/>
  <c r="F2377" i="1"/>
  <c r="G2377" i="1"/>
  <c r="G4763" i="1"/>
  <c r="F4763" i="1"/>
  <c r="F3563" i="1"/>
  <c r="G3563" i="1"/>
  <c r="F3245" i="1"/>
  <c r="G3245" i="1"/>
  <c r="G3320" i="1"/>
  <c r="F3320" i="1"/>
  <c r="G3156" i="1"/>
  <c r="F3156" i="1"/>
  <c r="F3188" i="1"/>
  <c r="G3188" i="1"/>
  <c r="G3251" i="1"/>
  <c r="F3251" i="1"/>
  <c r="F3289" i="1"/>
  <c r="G3289" i="1"/>
  <c r="G3132" i="1"/>
  <c r="F3132" i="1"/>
  <c r="G3163" i="1"/>
  <c r="F3163" i="1"/>
  <c r="F3256" i="1"/>
  <c r="G3256" i="1"/>
  <c r="G3493" i="1"/>
  <c r="F3493" i="1"/>
  <c r="G3867" i="1"/>
  <c r="F3867" i="1"/>
  <c r="F4435" i="1"/>
  <c r="G4435" i="1"/>
  <c r="F3461" i="1"/>
  <c r="G3461" i="1"/>
  <c r="F3263" i="1"/>
  <c r="G3263" i="1"/>
  <c r="G2349" i="1"/>
  <c r="F2349" i="1"/>
  <c r="G4919" i="1"/>
  <c r="F4919" i="1"/>
  <c r="G3387" i="1"/>
  <c r="F3387" i="1"/>
  <c r="F3315" i="1"/>
  <c r="G3315" i="1"/>
  <c r="G4437" i="1"/>
  <c r="F4437" i="1"/>
  <c r="G5075" i="1"/>
  <c r="F5075" i="1"/>
  <c r="G4351" i="1"/>
  <c r="F4351" i="1"/>
  <c r="G3120" i="1"/>
  <c r="F3120" i="1"/>
  <c r="G3626" i="1"/>
  <c r="F3626" i="1"/>
  <c r="G4836" i="1"/>
  <c r="F4836" i="1"/>
  <c r="G4683" i="1"/>
  <c r="F4683" i="1"/>
  <c r="G4333" i="1"/>
  <c r="F4333" i="1"/>
  <c r="F4993" i="1"/>
  <c r="G4993" i="1"/>
  <c r="G4752" i="1"/>
  <c r="F4752" i="1"/>
  <c r="G3389" i="1"/>
  <c r="F3389" i="1"/>
  <c r="G4467" i="1"/>
  <c r="F4467" i="1"/>
  <c r="G5083" i="1"/>
  <c r="F5083" i="1"/>
  <c r="F3588" i="1"/>
  <c r="G3588" i="1"/>
  <c r="G4754" i="1"/>
  <c r="F4754" i="1"/>
  <c r="G3303" i="1"/>
  <c r="F3303" i="1"/>
  <c r="G4249" i="1"/>
  <c r="F4249" i="1"/>
  <c r="F4997" i="1"/>
  <c r="G4997" i="1"/>
  <c r="G4888" i="1"/>
  <c r="F4888" i="1"/>
  <c r="G4735" i="1"/>
  <c r="F4735" i="1"/>
  <c r="F3218" i="1"/>
  <c r="G3218" i="1"/>
  <c r="F3944" i="1"/>
  <c r="G3944" i="1"/>
  <c r="G4978" i="1"/>
  <c r="F4978" i="1"/>
  <c r="G4803" i="1"/>
  <c r="F4803" i="1"/>
  <c r="F3462" i="1"/>
  <c r="G3462" i="1"/>
  <c r="G4782" i="1"/>
  <c r="F4782" i="1"/>
  <c r="G3441" i="1"/>
  <c r="F3441" i="1"/>
  <c r="G4717" i="1"/>
  <c r="F4717" i="1"/>
  <c r="G3376" i="1"/>
  <c r="F3376" i="1"/>
  <c r="F4586" i="1"/>
  <c r="G4586" i="1"/>
  <c r="G3158" i="1"/>
  <c r="F3158" i="1"/>
  <c r="F3950" i="1"/>
  <c r="G3950" i="1"/>
  <c r="G4984" i="1"/>
  <c r="F4984" i="1"/>
  <c r="G4766" i="1"/>
  <c r="F4766" i="1"/>
  <c r="F159" i="1"/>
  <c r="G159" i="1"/>
  <c r="F278" i="1"/>
  <c r="G278" i="1"/>
  <c r="G127" i="1"/>
  <c r="F127" i="1"/>
  <c r="G99" i="1"/>
  <c r="F99" i="1"/>
  <c r="G4626" i="1"/>
  <c r="F4626" i="1"/>
  <c r="G28" i="1"/>
  <c r="F28" i="1"/>
  <c r="G56" i="1"/>
  <c r="F56" i="1"/>
  <c r="F4636" i="1"/>
  <c r="G4636" i="1"/>
  <c r="G2171" i="1"/>
  <c r="F2171" i="1"/>
  <c r="G3511" i="1"/>
  <c r="F3511" i="1"/>
  <c r="G4602" i="1"/>
  <c r="F4602" i="1"/>
  <c r="G4631" i="1"/>
  <c r="F4631" i="1"/>
  <c r="G5013" i="1"/>
  <c r="F5013" i="1"/>
  <c r="F1280" i="1"/>
  <c r="G1280" i="1"/>
  <c r="G58" i="1"/>
  <c r="F58" i="1"/>
  <c r="G1133" i="1"/>
  <c r="F1133" i="1"/>
  <c r="G3056" i="1"/>
  <c r="F3056" i="1"/>
  <c r="F787" i="1"/>
  <c r="G787" i="1"/>
  <c r="F1174" i="1"/>
  <c r="G1174" i="1"/>
  <c r="G1434" i="1"/>
  <c r="F1434" i="1"/>
  <c r="G494" i="1"/>
  <c r="F494" i="1"/>
  <c r="G810" i="1"/>
  <c r="F810" i="1"/>
  <c r="F3048" i="1"/>
  <c r="G3048" i="1"/>
  <c r="G1985" i="1"/>
  <c r="F1985" i="1"/>
  <c r="G651" i="1"/>
  <c r="F651" i="1"/>
  <c r="G1740" i="1"/>
  <c r="F1740" i="1"/>
  <c r="F1188" i="1"/>
  <c r="G1188" i="1"/>
  <c r="G443" i="1"/>
  <c r="F443" i="1"/>
  <c r="F1208" i="1"/>
  <c r="G1208" i="1"/>
  <c r="F1890" i="1"/>
  <c r="G1890" i="1"/>
  <c r="G752" i="1"/>
  <c r="F752" i="1"/>
  <c r="G901" i="1"/>
  <c r="F901" i="1"/>
  <c r="G403" i="1"/>
  <c r="F403" i="1"/>
  <c r="F839" i="1"/>
  <c r="G839" i="1"/>
  <c r="G2081" i="1"/>
  <c r="F2081" i="1"/>
  <c r="G874" i="1"/>
  <c r="F874" i="1"/>
  <c r="F816" i="1"/>
  <c r="G816" i="1"/>
  <c r="G1153" i="1"/>
  <c r="F1153" i="1"/>
  <c r="G742" i="1"/>
  <c r="F742" i="1"/>
  <c r="G775" i="1"/>
  <c r="F775" i="1"/>
  <c r="F1163" i="1"/>
  <c r="G1163" i="1"/>
  <c r="G908" i="1"/>
  <c r="F908" i="1"/>
  <c r="G933" i="1"/>
  <c r="F933" i="1"/>
  <c r="G416" i="1"/>
  <c r="F416" i="1"/>
  <c r="F460" i="1"/>
  <c r="G460" i="1"/>
  <c r="G590" i="1"/>
  <c r="F590" i="1"/>
  <c r="F1661" i="1"/>
  <c r="G1661" i="1"/>
  <c r="G2376" i="1"/>
  <c r="F2376" i="1"/>
  <c r="G3622" i="1"/>
  <c r="F3622" i="1"/>
  <c r="G4881" i="1"/>
  <c r="F4881" i="1"/>
  <c r="G5001" i="1"/>
  <c r="F5001" i="1"/>
  <c r="G4444" i="1"/>
  <c r="F4444" i="1"/>
  <c r="G1202" i="1"/>
  <c r="F1202" i="1"/>
  <c r="F293" i="1"/>
  <c r="G293" i="1"/>
  <c r="F2296" i="1"/>
  <c r="G2296" i="1"/>
  <c r="F3451" i="1"/>
  <c r="G3451" i="1"/>
  <c r="G4707" i="1"/>
  <c r="F4707" i="1"/>
  <c r="G4894" i="1"/>
  <c r="F4894" i="1"/>
  <c r="F945" i="1"/>
  <c r="G945" i="1"/>
  <c r="G834" i="1"/>
  <c r="F834" i="1"/>
  <c r="G1288" i="1"/>
  <c r="F1288" i="1"/>
  <c r="G2269" i="1"/>
  <c r="F2269" i="1"/>
  <c r="F3946" i="1"/>
  <c r="G3946" i="1"/>
  <c r="G1073" i="1"/>
  <c r="F1073" i="1"/>
  <c r="F1076" i="1"/>
  <c r="G1076" i="1"/>
  <c r="G1001" i="1"/>
  <c r="F1001" i="1"/>
  <c r="G288" i="1"/>
  <c r="F288" i="1"/>
  <c r="F1044" i="1"/>
  <c r="G1044" i="1"/>
  <c r="G114" i="1"/>
  <c r="F114" i="1"/>
  <c r="F999" i="1"/>
  <c r="G999" i="1"/>
  <c r="F1007" i="1"/>
  <c r="G1007" i="1"/>
  <c r="F364" i="1"/>
  <c r="G364" i="1"/>
  <c r="G149" i="1"/>
  <c r="F149" i="1"/>
  <c r="F540" i="1"/>
  <c r="G540" i="1"/>
  <c r="G577" i="1"/>
  <c r="F577" i="1"/>
  <c r="F1103" i="1"/>
  <c r="G1103" i="1"/>
  <c r="G65" i="1"/>
  <c r="F65" i="1"/>
  <c r="G277" i="1"/>
  <c r="F277" i="1"/>
  <c r="G1282" i="1"/>
  <c r="F1282" i="1"/>
  <c r="G292" i="1"/>
  <c r="F292" i="1"/>
  <c r="G1622" i="1"/>
  <c r="F1622" i="1"/>
  <c r="F1625" i="1"/>
  <c r="G1625" i="1"/>
  <c r="G272" i="1"/>
  <c r="F272" i="1"/>
  <c r="G1589" i="1"/>
  <c r="F1589" i="1"/>
  <c r="G38" i="1"/>
  <c r="F38" i="1"/>
  <c r="G1034" i="1"/>
  <c r="F1034" i="1"/>
  <c r="G223" i="1"/>
  <c r="F223" i="1"/>
  <c r="G1593" i="1"/>
  <c r="F1593" i="1"/>
  <c r="F1649" i="1"/>
  <c r="G1649" i="1"/>
  <c r="G1331" i="1"/>
  <c r="F1331" i="1"/>
  <c r="F1090" i="1"/>
  <c r="G1090" i="1"/>
  <c r="G511" i="1"/>
  <c r="F511" i="1"/>
  <c r="F2316" i="1"/>
  <c r="G2316" i="1"/>
  <c r="F2279" i="1"/>
  <c r="G2279" i="1"/>
  <c r="F2328" i="1"/>
  <c r="G2328" i="1"/>
  <c r="F3204" i="1"/>
  <c r="G3204" i="1"/>
  <c r="G2343" i="1"/>
  <c r="F2343" i="1"/>
  <c r="F608" i="1"/>
  <c r="G608" i="1"/>
  <c r="F301" i="1"/>
  <c r="G301" i="1"/>
  <c r="F1599" i="1"/>
  <c r="G1599" i="1"/>
  <c r="G2358" i="1"/>
  <c r="F2358" i="1"/>
  <c r="F3599" i="1"/>
  <c r="G3599" i="1"/>
  <c r="G3272" i="1"/>
  <c r="F3272" i="1"/>
  <c r="F2399" i="1"/>
  <c r="G2399" i="1"/>
  <c r="F4963" i="1"/>
  <c r="G4963" i="1"/>
  <c r="G3605" i="1"/>
  <c r="F3605" i="1"/>
  <c r="G3277" i="1"/>
  <c r="F3277" i="1"/>
  <c r="F3361" i="1"/>
  <c r="G3361" i="1"/>
  <c r="G3187" i="1"/>
  <c r="F3187" i="1"/>
  <c r="G3219" i="1"/>
  <c r="F3219" i="1"/>
  <c r="G3285" i="1"/>
  <c r="F3285" i="1"/>
  <c r="G3327" i="1"/>
  <c r="F3327" i="1"/>
  <c r="F3162" i="1"/>
  <c r="G3162" i="1"/>
  <c r="F3194" i="1"/>
  <c r="G3194" i="1"/>
  <c r="F3294" i="1"/>
  <c r="G3294" i="1"/>
  <c r="G3583" i="1"/>
  <c r="F3583" i="1"/>
  <c r="G3910" i="1"/>
  <c r="F3910" i="1"/>
  <c r="F4486" i="1"/>
  <c r="G4486" i="1"/>
  <c r="G3497" i="1"/>
  <c r="F3497" i="1"/>
  <c r="F3300" i="1"/>
  <c r="G3300" i="1"/>
  <c r="G2371" i="1"/>
  <c r="F2371" i="1"/>
  <c r="G5071" i="1"/>
  <c r="F5071" i="1"/>
  <c r="G3429" i="1"/>
  <c r="F3429" i="1"/>
  <c r="G3337" i="1"/>
  <c r="F3337" i="1"/>
  <c r="G4459" i="1"/>
  <c r="F4459" i="1"/>
  <c r="G4702" i="1"/>
  <c r="F4702" i="1"/>
  <c r="F4439" i="1"/>
  <c r="G4439" i="1"/>
  <c r="F3142" i="1"/>
  <c r="G3142" i="1"/>
  <c r="G3648" i="1"/>
  <c r="F3648" i="1"/>
  <c r="F4880" i="1"/>
  <c r="G4880" i="1"/>
  <c r="G4705" i="1"/>
  <c r="F4705" i="1"/>
  <c r="G4355" i="1"/>
  <c r="F4355" i="1"/>
  <c r="F5015" i="1"/>
  <c r="G5015" i="1"/>
  <c r="G4774" i="1"/>
  <c r="F4774" i="1"/>
  <c r="G3411" i="1"/>
  <c r="F3411" i="1"/>
  <c r="G4489" i="1"/>
  <c r="F4489" i="1"/>
  <c r="F3082" i="1"/>
  <c r="G3082" i="1"/>
  <c r="G3610" i="1"/>
  <c r="F3610" i="1"/>
  <c r="G4776" i="1"/>
  <c r="F4776" i="1"/>
  <c r="F3325" i="1"/>
  <c r="G3325" i="1"/>
  <c r="G4271" i="1"/>
  <c r="F4271" i="1"/>
  <c r="G5019" i="1"/>
  <c r="F5019" i="1"/>
  <c r="G4910" i="1"/>
  <c r="F4910" i="1"/>
  <c r="G4757" i="1"/>
  <c r="F4757" i="1"/>
  <c r="F3240" i="1"/>
  <c r="G3240" i="1"/>
  <c r="G4230" i="1"/>
  <c r="F4230" i="1"/>
  <c r="G5000" i="1"/>
  <c r="F5000" i="1"/>
  <c r="G4825" i="1"/>
  <c r="F4825" i="1"/>
  <c r="F3484" i="1"/>
  <c r="G3484" i="1"/>
  <c r="F4804" i="1"/>
  <c r="G4804" i="1"/>
  <c r="G3463" i="1"/>
  <c r="F3463" i="1"/>
  <c r="G4739" i="1"/>
  <c r="F4739" i="1"/>
  <c r="G3398" i="1"/>
  <c r="F3398" i="1"/>
  <c r="G4696" i="1"/>
  <c r="F4696" i="1"/>
  <c r="G3180" i="1"/>
  <c r="F3180" i="1"/>
  <c r="G4236" i="1"/>
  <c r="F4236" i="1"/>
  <c r="G5006" i="1"/>
  <c r="F5006" i="1"/>
  <c r="G4788" i="1"/>
  <c r="F4788" i="1"/>
  <c r="G67" i="1"/>
  <c r="F67" i="1"/>
  <c r="G228" i="1"/>
  <c r="F228" i="1"/>
  <c r="G104" i="1"/>
  <c r="F104" i="1"/>
  <c r="G49" i="1"/>
  <c r="F49" i="1"/>
  <c r="G35" i="1"/>
  <c r="F35" i="1"/>
  <c r="G259" i="1"/>
  <c r="F259" i="1"/>
  <c r="G2159" i="1"/>
  <c r="F2159" i="1"/>
  <c r="G4650" i="1"/>
  <c r="F4650" i="1"/>
  <c r="G4508" i="1"/>
  <c r="F4508" i="1"/>
  <c r="G4448" i="1"/>
  <c r="F4448" i="1"/>
  <c r="G4624" i="1"/>
  <c r="F4624" i="1"/>
  <c r="G4653" i="1"/>
  <c r="F4653" i="1"/>
  <c r="F3466" i="1"/>
  <c r="G3466" i="1"/>
  <c r="G4600" i="1"/>
  <c r="F4600" i="1"/>
  <c r="G4648" i="1"/>
  <c r="F4648" i="1"/>
  <c r="G969" i="1"/>
  <c r="F969" i="1"/>
  <c r="G2550" i="1"/>
  <c r="F2550" i="1"/>
  <c r="G633" i="1"/>
  <c r="F633" i="1"/>
  <c r="G900" i="1"/>
  <c r="F900" i="1"/>
  <c r="F1217" i="1"/>
  <c r="G1217" i="1"/>
  <c r="G472" i="1"/>
  <c r="F472" i="1"/>
  <c r="F788" i="1"/>
  <c r="G788" i="1"/>
  <c r="F1495" i="1"/>
  <c r="G1495" i="1"/>
  <c r="G1494" i="1"/>
  <c r="F1494" i="1"/>
  <c r="F629" i="1"/>
  <c r="G629" i="1"/>
  <c r="F1447" i="1"/>
  <c r="G1447" i="1"/>
  <c r="F1166" i="1"/>
  <c r="G1166" i="1"/>
  <c r="F421" i="1"/>
  <c r="G421" i="1"/>
  <c r="G1186" i="1"/>
  <c r="F1186" i="1"/>
  <c r="F2686" i="1"/>
  <c r="G2686" i="1"/>
  <c r="G730" i="1"/>
  <c r="F730" i="1"/>
  <c r="G813" i="1"/>
  <c r="F813" i="1"/>
  <c r="F1386" i="1"/>
  <c r="G1386" i="1"/>
  <c r="F817" i="1"/>
  <c r="G817" i="1"/>
  <c r="G1219" i="1"/>
  <c r="F1219" i="1"/>
  <c r="F720" i="1"/>
  <c r="G720" i="1"/>
  <c r="G794" i="1"/>
  <c r="F794" i="1"/>
  <c r="G923" i="1"/>
  <c r="F923" i="1"/>
  <c r="G491" i="1"/>
  <c r="F491" i="1"/>
  <c r="F731" i="1"/>
  <c r="G731" i="1"/>
  <c r="G504" i="1"/>
  <c r="F504" i="1"/>
  <c r="G930" i="1"/>
  <c r="F930" i="1"/>
  <c r="G1183" i="1"/>
  <c r="F1183" i="1"/>
  <c r="F887" i="1"/>
  <c r="G887" i="1"/>
  <c r="G843" i="1"/>
  <c r="F843" i="1"/>
  <c r="F205" i="1"/>
  <c r="G205" i="1"/>
  <c r="G1611" i="1"/>
  <c r="F1611" i="1"/>
  <c r="G2352" i="1"/>
  <c r="F2352" i="1"/>
  <c r="G3452" i="1"/>
  <c r="F3452" i="1"/>
  <c r="G4878" i="1"/>
  <c r="F4878" i="1"/>
  <c r="G4579" i="1"/>
  <c r="F4579" i="1"/>
  <c r="G3334" i="1"/>
  <c r="F3334" i="1"/>
  <c r="G4487" i="1"/>
  <c r="F4487" i="1"/>
  <c r="G1931" i="1"/>
  <c r="F1931" i="1"/>
  <c r="F1104" i="1"/>
  <c r="G1104" i="1"/>
  <c r="G3175" i="1"/>
  <c r="F3175" i="1"/>
  <c r="F3480" i="1"/>
  <c r="G3480" i="1"/>
  <c r="G4723" i="1"/>
  <c r="F4723" i="1"/>
  <c r="G3416" i="1"/>
  <c r="F3416" i="1"/>
  <c r="G50" i="1"/>
  <c r="F50" i="1"/>
  <c r="G30" i="1"/>
  <c r="F30" i="1"/>
  <c r="F1528" i="1"/>
  <c r="G1528" i="1"/>
  <c r="G372" i="1"/>
  <c r="F372" i="1"/>
  <c r="F3889" i="1"/>
  <c r="G3889" i="1"/>
  <c r="F4698" i="1"/>
  <c r="G4698" i="1"/>
  <c r="F1119" i="1"/>
  <c r="G1119" i="1"/>
  <c r="G1124" i="1"/>
  <c r="F1124" i="1"/>
  <c r="G1610" i="1"/>
  <c r="F1610" i="1"/>
  <c r="G325" i="1"/>
  <c r="F325" i="1"/>
  <c r="G1094" i="1"/>
  <c r="F1094" i="1"/>
  <c r="F145" i="1"/>
  <c r="G145" i="1"/>
  <c r="G33" i="1"/>
  <c r="F33" i="1"/>
  <c r="F1053" i="1"/>
  <c r="G1053" i="1"/>
  <c r="F150" i="1"/>
  <c r="G150" i="1"/>
  <c r="G180" i="1"/>
  <c r="F180" i="1"/>
  <c r="F575" i="1"/>
  <c r="G575" i="1"/>
  <c r="G614" i="1"/>
  <c r="F614" i="1"/>
  <c r="G1274" i="1"/>
  <c r="F1274" i="1"/>
  <c r="F95" i="1"/>
  <c r="G95" i="1"/>
  <c r="G308" i="1"/>
  <c r="F308" i="1"/>
  <c r="G1328" i="1"/>
  <c r="F1328" i="1"/>
  <c r="G319" i="1"/>
  <c r="F319" i="1"/>
  <c r="G11" i="1"/>
  <c r="F11" i="1"/>
  <c r="G1629" i="1"/>
  <c r="F1629" i="1"/>
  <c r="F302" i="1"/>
  <c r="G302" i="1"/>
  <c r="F1650" i="1"/>
  <c r="G1650" i="1"/>
  <c r="G83" i="1"/>
  <c r="F83" i="1"/>
  <c r="F1058" i="1"/>
  <c r="G1058" i="1"/>
  <c r="G246" i="1"/>
  <c r="F246" i="1"/>
  <c r="G1619" i="1"/>
  <c r="F1619" i="1"/>
  <c r="F2276" i="1"/>
  <c r="G2276" i="1"/>
  <c r="G1601" i="1"/>
  <c r="F1601" i="1"/>
  <c r="G1236" i="1"/>
  <c r="F1236" i="1"/>
  <c r="G535" i="1"/>
  <c r="F535" i="1"/>
  <c r="F2360" i="1"/>
  <c r="G2360" i="1"/>
  <c r="F2322" i="1"/>
  <c r="G2322" i="1"/>
  <c r="G2372" i="1"/>
  <c r="F2372" i="1"/>
  <c r="G3634" i="1"/>
  <c r="F3634" i="1"/>
  <c r="F2388" i="1"/>
  <c r="G2388" i="1"/>
  <c r="G1004" i="1"/>
  <c r="F1004" i="1"/>
  <c r="G323" i="1"/>
  <c r="F323" i="1"/>
  <c r="G1621" i="1"/>
  <c r="F1621" i="1"/>
  <c r="G3305" i="1"/>
  <c r="F3305" i="1"/>
  <c r="F3637" i="1"/>
  <c r="G3637" i="1"/>
  <c r="F3313" i="1"/>
  <c r="G3313" i="1"/>
  <c r="F3091" i="1"/>
  <c r="G3091" i="1"/>
  <c r="G2202" i="1"/>
  <c r="F2202" i="1"/>
  <c r="G3646" i="1"/>
  <c r="F3646" i="1"/>
  <c r="G3319" i="1"/>
  <c r="F3319" i="1"/>
  <c r="F3402" i="1"/>
  <c r="G3402" i="1"/>
  <c r="F3217" i="1"/>
  <c r="G3217" i="1"/>
  <c r="G3250" i="1"/>
  <c r="F3250" i="1"/>
  <c r="G3326" i="1"/>
  <c r="F3326" i="1"/>
  <c r="F3366" i="1"/>
  <c r="G3366" i="1"/>
  <c r="G3191" i="1"/>
  <c r="F3191" i="1"/>
  <c r="F3223" i="1"/>
  <c r="G3223" i="1"/>
  <c r="F3335" i="1"/>
  <c r="G3335" i="1"/>
  <c r="F3624" i="1"/>
  <c r="G3624" i="1"/>
  <c r="F4332" i="1"/>
  <c r="G4332" i="1"/>
  <c r="G4523" i="1"/>
  <c r="F4523" i="1"/>
  <c r="F3586" i="1"/>
  <c r="G3586" i="1"/>
  <c r="G3342" i="1"/>
  <c r="F3342" i="1"/>
  <c r="F2393" i="1"/>
  <c r="G2393" i="1"/>
  <c r="G4926" i="1"/>
  <c r="F4926" i="1"/>
  <c r="G3505" i="1"/>
  <c r="F3505" i="1"/>
  <c r="G3359" i="1"/>
  <c r="F3359" i="1"/>
  <c r="G4481" i="1"/>
  <c r="F4481" i="1"/>
  <c r="G4724" i="1"/>
  <c r="F4724" i="1"/>
  <c r="G4461" i="1"/>
  <c r="F4461" i="1"/>
  <c r="G3164" i="1"/>
  <c r="F3164" i="1"/>
  <c r="F3868" i="1"/>
  <c r="G3868" i="1"/>
  <c r="F4902" i="1"/>
  <c r="G4902" i="1"/>
  <c r="G4727" i="1"/>
  <c r="F4727" i="1"/>
  <c r="G4421" i="1"/>
  <c r="F4421" i="1"/>
  <c r="F5059" i="1"/>
  <c r="G5059" i="1"/>
  <c r="G4796" i="1"/>
  <c r="F4796" i="1"/>
  <c r="F3433" i="1"/>
  <c r="G3433" i="1"/>
  <c r="G4511" i="1"/>
  <c r="F4511" i="1"/>
  <c r="G3104" i="1"/>
  <c r="F3104" i="1"/>
  <c r="G3632" i="1"/>
  <c r="F3632" i="1"/>
  <c r="G4798" i="1"/>
  <c r="F4798" i="1"/>
  <c r="G3347" i="1"/>
  <c r="F3347" i="1"/>
  <c r="G4337" i="1"/>
  <c r="F4337" i="1"/>
  <c r="G5063" i="1"/>
  <c r="F5063" i="1"/>
  <c r="G4932" i="1"/>
  <c r="F4932" i="1"/>
  <c r="F4779" i="1"/>
  <c r="G4779" i="1"/>
  <c r="G3262" i="1"/>
  <c r="F3262" i="1"/>
  <c r="F4252" i="1"/>
  <c r="G4252" i="1"/>
  <c r="G5022" i="1"/>
  <c r="F5022" i="1"/>
  <c r="G4869" i="1"/>
  <c r="F4869" i="1"/>
  <c r="G3506" i="1"/>
  <c r="F3506" i="1"/>
  <c r="F4826" i="1"/>
  <c r="G4826" i="1"/>
  <c r="F3485" i="1"/>
  <c r="G3485" i="1"/>
  <c r="G4761" i="1"/>
  <c r="F4761" i="1"/>
  <c r="F3420" i="1"/>
  <c r="G3420" i="1"/>
  <c r="G4718" i="1"/>
  <c r="F4718" i="1"/>
  <c r="F3202" i="1"/>
  <c r="G3202" i="1"/>
  <c r="F4258" i="1"/>
  <c r="G4258" i="1"/>
  <c r="G5028" i="1"/>
  <c r="F5028" i="1"/>
  <c r="G4810" i="1"/>
  <c r="F4810" i="1"/>
  <c r="G74" i="1"/>
  <c r="F74" i="1"/>
  <c r="G133" i="1"/>
  <c r="F133" i="1"/>
  <c r="G1585" i="1"/>
  <c r="F1585" i="1"/>
  <c r="G98" i="1"/>
  <c r="F98" i="1"/>
  <c r="G1292" i="1"/>
  <c r="F1292" i="1"/>
  <c r="G3523" i="1"/>
  <c r="F3523" i="1"/>
  <c r="G3516" i="1"/>
  <c r="F3516" i="1"/>
  <c r="G4651" i="1"/>
  <c r="F4651" i="1"/>
  <c r="F4616" i="1"/>
  <c r="G4616" i="1"/>
  <c r="G4513" i="1"/>
  <c r="F4513" i="1"/>
  <c r="G4646" i="1"/>
  <c r="F4646" i="1"/>
  <c r="G4675" i="1"/>
  <c r="F4675" i="1"/>
  <c r="G4427" i="1"/>
  <c r="F4427" i="1"/>
  <c r="G1279" i="1"/>
  <c r="F1279" i="1"/>
  <c r="G3258" i="1"/>
  <c r="F3258" i="1"/>
  <c r="F947" i="1"/>
  <c r="G947" i="1"/>
  <c r="G1176" i="1"/>
  <c r="F1176" i="1"/>
  <c r="F1192" i="1"/>
  <c r="G1192" i="1"/>
  <c r="F768" i="1"/>
  <c r="G768" i="1"/>
  <c r="F1195" i="1"/>
  <c r="G1195" i="1"/>
  <c r="G450" i="1"/>
  <c r="F450" i="1"/>
  <c r="G766" i="1"/>
  <c r="F766" i="1"/>
  <c r="F1385" i="1"/>
  <c r="G1385" i="1"/>
  <c r="G1233" i="1"/>
  <c r="F1233" i="1"/>
  <c r="F488" i="1"/>
  <c r="G488" i="1"/>
  <c r="F1230" i="1"/>
  <c r="G1230" i="1"/>
  <c r="G1144" i="1"/>
  <c r="F1144" i="1"/>
  <c r="G399" i="1"/>
  <c r="F399" i="1"/>
  <c r="F1142" i="1"/>
  <c r="G1142" i="1"/>
  <c r="F2642" i="1"/>
  <c r="G2642" i="1"/>
  <c r="F708" i="1"/>
  <c r="G708" i="1"/>
  <c r="G747" i="1"/>
  <c r="F747" i="1"/>
  <c r="G917" i="1"/>
  <c r="F917" i="1"/>
  <c r="F795" i="1"/>
  <c r="G795" i="1"/>
  <c r="G967" i="1"/>
  <c r="F967" i="1"/>
  <c r="G632" i="1"/>
  <c r="F632" i="1"/>
  <c r="G772" i="1"/>
  <c r="F772" i="1"/>
  <c r="G835" i="1"/>
  <c r="F835" i="1"/>
  <c r="G1125" i="1"/>
  <c r="F1125" i="1"/>
  <c r="F709" i="1"/>
  <c r="G709" i="1"/>
  <c r="F799" i="1"/>
  <c r="G799" i="1"/>
  <c r="G952" i="1"/>
  <c r="F952" i="1"/>
  <c r="G417" i="1"/>
  <c r="F417" i="1"/>
  <c r="G734" i="1"/>
  <c r="F734" i="1"/>
  <c r="F1576" i="1"/>
  <c r="G1576" i="1"/>
  <c r="G77" i="1"/>
  <c r="F77" i="1"/>
  <c r="G64" i="1"/>
  <c r="F64" i="1"/>
  <c r="F1627" i="1"/>
  <c r="G1627" i="1"/>
  <c r="G3445" i="1"/>
  <c r="F3445" i="1"/>
  <c r="G4747" i="1"/>
  <c r="F4747" i="1"/>
  <c r="G5064" i="1"/>
  <c r="F5064" i="1"/>
  <c r="G4964" i="1"/>
  <c r="F4964" i="1"/>
  <c r="G962" i="1"/>
  <c r="F962" i="1"/>
  <c r="G713" i="1"/>
  <c r="F713" i="1"/>
  <c r="G365" i="1"/>
  <c r="F365" i="1"/>
  <c r="G297" i="1"/>
  <c r="F297" i="1"/>
  <c r="F3571" i="1"/>
  <c r="G3571" i="1"/>
  <c r="G3609" i="1"/>
  <c r="F3609" i="1"/>
  <c r="G4238" i="1"/>
  <c r="F4238" i="1"/>
  <c r="G262" i="1"/>
  <c r="F262" i="1"/>
  <c r="G1435" i="1"/>
  <c r="F1435" i="1"/>
  <c r="G569" i="1"/>
  <c r="F569" i="1"/>
  <c r="F576" i="1"/>
  <c r="G576" i="1"/>
  <c r="G1242" i="1"/>
  <c r="F1242" i="1"/>
  <c r="G1250" i="1"/>
  <c r="F1250" i="1"/>
  <c r="G322" i="1"/>
  <c r="F322" i="1"/>
  <c r="G355" i="1"/>
  <c r="F355" i="1"/>
  <c r="F1299" i="1"/>
  <c r="G1299" i="1"/>
  <c r="G176" i="1"/>
  <c r="F176" i="1"/>
  <c r="G146" i="1"/>
  <c r="F146" i="1"/>
  <c r="F1098" i="1"/>
  <c r="G1098" i="1"/>
  <c r="F211" i="1"/>
  <c r="G211" i="1"/>
  <c r="G300" i="1"/>
  <c r="F300" i="1"/>
  <c r="G613" i="1"/>
  <c r="F613" i="1"/>
  <c r="F1020" i="1"/>
  <c r="G1020" i="1"/>
  <c r="F1319" i="1"/>
  <c r="G1319" i="1"/>
  <c r="F124" i="1"/>
  <c r="G124" i="1"/>
  <c r="G340" i="1"/>
  <c r="F340" i="1"/>
  <c r="F1595" i="1"/>
  <c r="G1595" i="1"/>
  <c r="G349" i="1"/>
  <c r="F349" i="1"/>
  <c r="G82" i="1"/>
  <c r="F82" i="1"/>
  <c r="G2364" i="1"/>
  <c r="F2364" i="1"/>
  <c r="G329" i="1"/>
  <c r="F329" i="1"/>
  <c r="G1581" i="1"/>
  <c r="F1581" i="1"/>
  <c r="F106" i="1"/>
  <c r="G106" i="1"/>
  <c r="G1082" i="1"/>
  <c r="F1082" i="1"/>
  <c r="F291" i="1"/>
  <c r="G291" i="1"/>
  <c r="G1646" i="1"/>
  <c r="F1646" i="1"/>
  <c r="F3355" i="1"/>
  <c r="G3355" i="1"/>
  <c r="G1626" i="1"/>
  <c r="F1626" i="1"/>
  <c r="G1260" i="1"/>
  <c r="F1260" i="1"/>
  <c r="G559" i="1"/>
  <c r="F559" i="1"/>
  <c r="G3314" i="1"/>
  <c r="F3314" i="1"/>
  <c r="F2366" i="1"/>
  <c r="G2366" i="1"/>
  <c r="F3150" i="1"/>
  <c r="G3150" i="1"/>
  <c r="G2295" i="1"/>
  <c r="F2295" i="1"/>
  <c r="F2300" i="1"/>
  <c r="G2300" i="1"/>
  <c r="G1026" i="1"/>
  <c r="F1026" i="1"/>
  <c r="F345" i="1"/>
  <c r="G345" i="1"/>
  <c r="G1643" i="1"/>
  <c r="F1643" i="1"/>
  <c r="G2198" i="1"/>
  <c r="F2198" i="1"/>
  <c r="G3879" i="1"/>
  <c r="F3879" i="1"/>
  <c r="G3351" i="1"/>
  <c r="F3351" i="1"/>
  <c r="F3121" i="1"/>
  <c r="G3121" i="1"/>
  <c r="G2268" i="1"/>
  <c r="F2268" i="1"/>
  <c r="F3888" i="1"/>
  <c r="G3888" i="1"/>
  <c r="F3360" i="1"/>
  <c r="G3360" i="1"/>
  <c r="F3443" i="1"/>
  <c r="G3443" i="1"/>
  <c r="F3248" i="1"/>
  <c r="G3248" i="1"/>
  <c r="G3283" i="1"/>
  <c r="F3283" i="1"/>
  <c r="G3365" i="1"/>
  <c r="F3365" i="1"/>
  <c r="G3408" i="1"/>
  <c r="F3408" i="1"/>
  <c r="G3222" i="1"/>
  <c r="F3222" i="1"/>
  <c r="F3255" i="1"/>
  <c r="G3255" i="1"/>
  <c r="F3373" i="1"/>
  <c r="G3373" i="1"/>
  <c r="F3866" i="1"/>
  <c r="G3866" i="1"/>
  <c r="G4433" i="1"/>
  <c r="F4433" i="1"/>
  <c r="G4697" i="1"/>
  <c r="F4697" i="1"/>
  <c r="F3628" i="1"/>
  <c r="G3628" i="1"/>
  <c r="G3383" i="1"/>
  <c r="F3383" i="1"/>
  <c r="G3084" i="1"/>
  <c r="F3084" i="1"/>
  <c r="G5080" i="1"/>
  <c r="F5080" i="1"/>
  <c r="G3556" i="1"/>
  <c r="F3556" i="1"/>
  <c r="G3381" i="1"/>
  <c r="F3381" i="1"/>
  <c r="G4503" i="1"/>
  <c r="F4503" i="1"/>
  <c r="G4746" i="1"/>
  <c r="F4746" i="1"/>
  <c r="F4505" i="1"/>
  <c r="G4505" i="1"/>
  <c r="F3186" i="1"/>
  <c r="G3186" i="1"/>
  <c r="G3890" i="1"/>
  <c r="F3890" i="1"/>
  <c r="G4924" i="1"/>
  <c r="F4924" i="1"/>
  <c r="G4749" i="1"/>
  <c r="F4749" i="1"/>
  <c r="G4443" i="1"/>
  <c r="F4443" i="1"/>
  <c r="F5081" i="1"/>
  <c r="G5081" i="1"/>
  <c r="G4818" i="1"/>
  <c r="F4818" i="1"/>
  <c r="F3455" i="1"/>
  <c r="G3455" i="1"/>
  <c r="G4533" i="1"/>
  <c r="F4533" i="1"/>
  <c r="F3126" i="1"/>
  <c r="G3126" i="1"/>
  <c r="G3654" i="1"/>
  <c r="F3654" i="1"/>
  <c r="G4820" i="1"/>
  <c r="F4820" i="1"/>
  <c r="F3369" i="1"/>
  <c r="G3369" i="1"/>
  <c r="F4425" i="1"/>
  <c r="G4425" i="1"/>
  <c r="G5085" i="1"/>
  <c r="F5085" i="1"/>
  <c r="F4954" i="1"/>
  <c r="G4954" i="1"/>
  <c r="F4801" i="1"/>
  <c r="G4801" i="1"/>
  <c r="F3284" i="1"/>
  <c r="G3284" i="1"/>
  <c r="G4340" i="1"/>
  <c r="F4340" i="1"/>
  <c r="G5044" i="1"/>
  <c r="F5044" i="1"/>
  <c r="G4891" i="1"/>
  <c r="F4891" i="1"/>
  <c r="G3572" i="1"/>
  <c r="F3572" i="1"/>
  <c r="G4870" i="1"/>
  <c r="F4870" i="1"/>
  <c r="F3507" i="1"/>
  <c r="G3507" i="1"/>
  <c r="G4783" i="1"/>
  <c r="F4783" i="1"/>
  <c r="F3442" i="1"/>
  <c r="G3442" i="1"/>
  <c r="F4740" i="1"/>
  <c r="G4740" i="1"/>
  <c r="F3224" i="1"/>
  <c r="G3224" i="1"/>
  <c r="F4346" i="1"/>
  <c r="G4346" i="1"/>
  <c r="G5050" i="1"/>
  <c r="F5050" i="1"/>
  <c r="G4832" i="1"/>
  <c r="F4832" i="1"/>
  <c r="F73" i="1"/>
  <c r="G73" i="1"/>
  <c r="F374" i="1"/>
  <c r="G374" i="1"/>
  <c r="G197" i="1"/>
  <c r="F197" i="1"/>
  <c r="F619" i="1"/>
  <c r="G619" i="1"/>
  <c r="G4607" i="1"/>
  <c r="F4607" i="1"/>
  <c r="G4605" i="1"/>
  <c r="F4605" i="1"/>
  <c r="G4519" i="1"/>
  <c r="F4519" i="1"/>
  <c r="F4491" i="1"/>
  <c r="G4491" i="1"/>
  <c r="F4638" i="1"/>
  <c r="G4638" i="1"/>
  <c r="G4596" i="1"/>
  <c r="F4596" i="1"/>
  <c r="G4668" i="1"/>
  <c r="F4668" i="1"/>
  <c r="F2164" i="1"/>
  <c r="G2164" i="1"/>
  <c r="G4501" i="1"/>
  <c r="F4501" i="1"/>
  <c r="G4597" i="1"/>
  <c r="F4597" i="1"/>
  <c r="G41" i="1"/>
  <c r="F41" i="1"/>
  <c r="F925" i="1"/>
  <c r="G925" i="1"/>
  <c r="G946" i="1"/>
  <c r="F946" i="1"/>
  <c r="F918" i="1"/>
  <c r="G918" i="1"/>
  <c r="G495" i="1"/>
  <c r="F495" i="1"/>
  <c r="G1173" i="1"/>
  <c r="F1173" i="1"/>
  <c r="G428" i="1"/>
  <c r="F428" i="1"/>
  <c r="G634" i="1"/>
  <c r="F634" i="1"/>
  <c r="F1234" i="1"/>
  <c r="G1234" i="1"/>
  <c r="F1211" i="1"/>
  <c r="G1211" i="1"/>
  <c r="G466" i="1"/>
  <c r="F466" i="1"/>
  <c r="G1164" i="1"/>
  <c r="F1164" i="1"/>
  <c r="G980" i="1"/>
  <c r="F980" i="1"/>
  <c r="G1983" i="1"/>
  <c r="F1983" i="1"/>
  <c r="G956" i="1"/>
  <c r="F956" i="1"/>
  <c r="G1932" i="1"/>
  <c r="F1932" i="1"/>
  <c r="G686" i="1"/>
  <c r="F686" i="1"/>
  <c r="F659" i="1"/>
  <c r="G659" i="1"/>
  <c r="G763" i="1"/>
  <c r="F763" i="1"/>
  <c r="F773" i="1"/>
  <c r="G773" i="1"/>
  <c r="F879" i="1"/>
  <c r="G879" i="1"/>
  <c r="G1213" i="1"/>
  <c r="F1213" i="1"/>
  <c r="F750" i="1"/>
  <c r="G750" i="1"/>
  <c r="G725" i="1"/>
  <c r="F725" i="1"/>
  <c r="G873" i="1"/>
  <c r="F873" i="1"/>
  <c r="G687" i="1"/>
  <c r="F687" i="1"/>
  <c r="F953" i="1"/>
  <c r="G953" i="1"/>
  <c r="G974" i="1"/>
  <c r="F974" i="1"/>
  <c r="G844" i="1"/>
  <c r="F844" i="1"/>
  <c r="G1228" i="1"/>
  <c r="F1228" i="1"/>
  <c r="G888" i="1"/>
  <c r="F888" i="1"/>
  <c r="G332" i="1"/>
  <c r="F332" i="1"/>
  <c r="G1294" i="1"/>
  <c r="F1294" i="1"/>
  <c r="G1655" i="1"/>
  <c r="F1655" i="1"/>
  <c r="G987" i="1"/>
  <c r="F987" i="1"/>
  <c r="G129" i="1"/>
  <c r="F129" i="1"/>
  <c r="F1671" i="1"/>
  <c r="G1671" i="1"/>
  <c r="F1284" i="1"/>
  <c r="G1284" i="1"/>
  <c r="F3113" i="1"/>
  <c r="G3113" i="1"/>
  <c r="G367" i="1"/>
  <c r="F367" i="1"/>
  <c r="G3929" i="1"/>
  <c r="F3929" i="1"/>
  <c r="G2290" i="1"/>
  <c r="F2290" i="1"/>
  <c r="F3476" i="1"/>
  <c r="G3476" i="1"/>
  <c r="G3407" i="1"/>
  <c r="F3407" i="1"/>
  <c r="G3292" i="1"/>
  <c r="F3292" i="1"/>
  <c r="F4897" i="1"/>
  <c r="G4897" i="1"/>
  <c r="G3112" i="1"/>
  <c r="F3112" i="1"/>
  <c r="G3403" i="1"/>
  <c r="F3403" i="1"/>
  <c r="G3912" i="1"/>
  <c r="F3912" i="1"/>
  <c r="F3894" i="1"/>
  <c r="G3894" i="1"/>
  <c r="F3148" i="1"/>
  <c r="G3148" i="1"/>
  <c r="G4447" i="1"/>
  <c r="F4447" i="1"/>
  <c r="G3306" i="1"/>
  <c r="F3306" i="1"/>
  <c r="G3594" i="1"/>
  <c r="F3594" i="1"/>
  <c r="G4805" i="1"/>
  <c r="F4805" i="1"/>
  <c r="G3246" i="1"/>
  <c r="F3246" i="1"/>
  <c r="F4876" i="1"/>
  <c r="G4876" i="1"/>
  <c r="G196" i="1"/>
  <c r="F196" i="1"/>
  <c r="G4622" i="1"/>
  <c r="F4622" i="1"/>
  <c r="G4618" i="1"/>
  <c r="F4618" i="1"/>
  <c r="G270" i="1"/>
  <c r="F270" i="1"/>
  <c r="G836" i="1"/>
  <c r="F836" i="1"/>
  <c r="F406" i="1"/>
  <c r="G406" i="1"/>
  <c r="G444" i="1"/>
  <c r="F444" i="1"/>
  <c r="F1697" i="1"/>
  <c r="G1697" i="1"/>
  <c r="G664" i="1"/>
  <c r="F664" i="1"/>
  <c r="G939" i="1"/>
  <c r="F939" i="1"/>
  <c r="G665" i="1"/>
  <c r="F665" i="1"/>
  <c r="G506" i="1"/>
  <c r="F506" i="1"/>
  <c r="G1330" i="1"/>
  <c r="F1330" i="1"/>
  <c r="G1263" i="1"/>
  <c r="F1263" i="1"/>
  <c r="G237" i="1"/>
  <c r="F237" i="1"/>
  <c r="G612" i="1"/>
  <c r="F612" i="1"/>
  <c r="G1059" i="1"/>
  <c r="F1059" i="1"/>
  <c r="G186" i="1"/>
  <c r="F186" i="1"/>
  <c r="G524" i="1"/>
  <c r="F524" i="1"/>
  <c r="F385" i="1"/>
  <c r="G385" i="1"/>
  <c r="G152" i="1"/>
  <c r="F152" i="1"/>
  <c r="G2192" i="1"/>
  <c r="F2192" i="1"/>
  <c r="F607" i="1"/>
  <c r="G607" i="1"/>
  <c r="G2207" i="1"/>
  <c r="F2207" i="1"/>
  <c r="G2389" i="1"/>
  <c r="F2389" i="1"/>
  <c r="F2187" i="1"/>
  <c r="G2187" i="1"/>
  <c r="G3431" i="1"/>
  <c r="F3431" i="1"/>
  <c r="G2312" i="1"/>
  <c r="F2312" i="1"/>
  <c r="G3439" i="1"/>
  <c r="F3439" i="1"/>
  <c r="F3364" i="1"/>
  <c r="G3364" i="1"/>
  <c r="F3333" i="1"/>
  <c r="G3333" i="1"/>
  <c r="G4895" i="1"/>
  <c r="F4895" i="1"/>
  <c r="G3914" i="1"/>
  <c r="F3914" i="1"/>
  <c r="F3465" i="1"/>
  <c r="G3465" i="1"/>
  <c r="G2241" i="1"/>
  <c r="F2241" i="1"/>
  <c r="G3635" i="1"/>
  <c r="F3635" i="1"/>
  <c r="G3425" i="1"/>
  <c r="F3425" i="1"/>
  <c r="G4547" i="1"/>
  <c r="F4547" i="1"/>
  <c r="G4790" i="1"/>
  <c r="F4790" i="1"/>
  <c r="G4571" i="1"/>
  <c r="F4571" i="1"/>
  <c r="G3230" i="1"/>
  <c r="F3230" i="1"/>
  <c r="G3934" i="1"/>
  <c r="F3934" i="1"/>
  <c r="F4968" i="1"/>
  <c r="G4968" i="1"/>
  <c r="G4793" i="1"/>
  <c r="F4793" i="1"/>
  <c r="G4509" i="1"/>
  <c r="F4509" i="1"/>
  <c r="F3916" i="1"/>
  <c r="G3916" i="1"/>
  <c r="G4862" i="1"/>
  <c r="F4862" i="1"/>
  <c r="F3499" i="1"/>
  <c r="G3499" i="1"/>
  <c r="F4577" i="1"/>
  <c r="G4577" i="1"/>
  <c r="G3170" i="1"/>
  <c r="F3170" i="1"/>
  <c r="G3896" i="1"/>
  <c r="F3896" i="1"/>
  <c r="G4886" i="1"/>
  <c r="F4886" i="1"/>
  <c r="G3413" i="1"/>
  <c r="F3413" i="1"/>
  <c r="G4469" i="1"/>
  <c r="F4469" i="1"/>
  <c r="F3964" i="1"/>
  <c r="G3964" i="1"/>
  <c r="G4998" i="1"/>
  <c r="F4998" i="1"/>
  <c r="F4845" i="1"/>
  <c r="G4845" i="1"/>
  <c r="G3328" i="1"/>
  <c r="F3328" i="1"/>
  <c r="G4494" i="1"/>
  <c r="F4494" i="1"/>
  <c r="G5088" i="1"/>
  <c r="F5088" i="1"/>
  <c r="G4935" i="1"/>
  <c r="F4935" i="1"/>
  <c r="F3616" i="1"/>
  <c r="G3616" i="1"/>
  <c r="F4914" i="1"/>
  <c r="G4914" i="1"/>
  <c r="F3595" i="1"/>
  <c r="G3595" i="1"/>
  <c r="G4827" i="1"/>
  <c r="F4827" i="1"/>
  <c r="F3486" i="1"/>
  <c r="G3486" i="1"/>
  <c r="G4784" i="1"/>
  <c r="F4784" i="1"/>
  <c r="G3268" i="1"/>
  <c r="F3268" i="1"/>
  <c r="G4478" i="1"/>
  <c r="F4478" i="1"/>
  <c r="G5094" i="1"/>
  <c r="F5094" i="1"/>
  <c r="G4898" i="1"/>
  <c r="F4898" i="1"/>
  <c r="G517" i="1"/>
  <c r="F517" i="1"/>
  <c r="G132" i="1"/>
  <c r="F132" i="1"/>
  <c r="G22" i="1"/>
  <c r="F22" i="1"/>
  <c r="F192" i="1"/>
  <c r="G192" i="1"/>
  <c r="F4606" i="1"/>
  <c r="G4606" i="1"/>
  <c r="G4641" i="1"/>
  <c r="F4641" i="1"/>
  <c r="F4666" i="1"/>
  <c r="G4666" i="1"/>
  <c r="F4652" i="1"/>
  <c r="G4652" i="1"/>
  <c r="G267" i="1"/>
  <c r="F267" i="1"/>
  <c r="G4640" i="1"/>
  <c r="F4640" i="1"/>
  <c r="F62" i="1"/>
  <c r="G62" i="1"/>
  <c r="G4419" i="1"/>
  <c r="F4419" i="1"/>
  <c r="F4612" i="1"/>
  <c r="G4612" i="1"/>
  <c r="G4593" i="1"/>
  <c r="F4593" i="1"/>
  <c r="G2184" i="1"/>
  <c r="F2184" i="1"/>
  <c r="F881" i="1"/>
  <c r="G881" i="1"/>
  <c r="G748" i="1"/>
  <c r="F748" i="1"/>
  <c r="G676" i="1"/>
  <c r="F676" i="1"/>
  <c r="G1127" i="1"/>
  <c r="F1127" i="1"/>
  <c r="G1129" i="1"/>
  <c r="F1129" i="1"/>
  <c r="F2414" i="1"/>
  <c r="G2414" i="1"/>
  <c r="F1171" i="1"/>
  <c r="G1171" i="1"/>
  <c r="G1190" i="1"/>
  <c r="F1190" i="1"/>
  <c r="G1167" i="1"/>
  <c r="F1167" i="1"/>
  <c r="F422" i="1"/>
  <c r="G422" i="1"/>
  <c r="G934" i="1"/>
  <c r="F934" i="1"/>
  <c r="F936" i="1"/>
  <c r="G936" i="1"/>
  <c r="F1448" i="1"/>
  <c r="G1448" i="1"/>
  <c r="G868" i="1"/>
  <c r="F868" i="1"/>
  <c r="F1529" i="1"/>
  <c r="G1529" i="1"/>
  <c r="F642" i="1"/>
  <c r="G642" i="1"/>
  <c r="F1196" i="1"/>
  <c r="G1196" i="1"/>
  <c r="G424" i="1"/>
  <c r="F424" i="1"/>
  <c r="F729" i="1"/>
  <c r="G729" i="1"/>
  <c r="G703" i="1"/>
  <c r="F703" i="1"/>
  <c r="G807" i="1"/>
  <c r="F807" i="1"/>
  <c r="G706" i="1"/>
  <c r="F706" i="1"/>
  <c r="F430" i="1"/>
  <c r="G430" i="1"/>
  <c r="G446" i="1"/>
  <c r="F446" i="1"/>
  <c r="F700" i="1"/>
  <c r="G700" i="1"/>
  <c r="G866" i="1"/>
  <c r="F866" i="1"/>
  <c r="G1160" i="1"/>
  <c r="F1160" i="1"/>
  <c r="F397" i="1"/>
  <c r="G397" i="1"/>
  <c r="F823" i="1"/>
  <c r="G823" i="1"/>
  <c r="F977" i="1"/>
  <c r="G977" i="1"/>
  <c r="E5097" i="1"/>
</calcChain>
</file>

<file path=xl/sharedStrings.xml><?xml version="1.0" encoding="utf-8"?>
<sst xmlns="http://schemas.openxmlformats.org/spreadsheetml/2006/main" count="91284" uniqueCount="17271">
  <si>
    <t>id</t>
  </si>
  <si>
    <t>table_name</t>
  </si>
  <si>
    <t>field_name</t>
  </si>
  <si>
    <t>label</t>
  </si>
  <si>
    <t>internal_description</t>
  </si>
  <si>
    <t>external_description</t>
  </si>
  <si>
    <t>data_type</t>
  </si>
  <si>
    <t>data_precision</t>
  </si>
  <si>
    <t>data_scale</t>
  </si>
  <si>
    <t>api_lineage</t>
  </si>
  <si>
    <t>is_primary_key</t>
  </si>
  <si>
    <t>foreign_keys</t>
  </si>
  <si>
    <t>created_at</t>
  </si>
  <si>
    <t>last_updated</t>
  </si>
  <si>
    <t>is_deprecated</t>
  </si>
  <si>
    <t>business_owner</t>
  </si>
  <si>
    <t>security_classification</t>
  </si>
  <si>
    <t>update_frequency</t>
  </si>
  <si>
    <t>display_pattern</t>
  </si>
  <si>
    <t>allowed_values</t>
  </si>
  <si>
    <t>validation_rules</t>
  </si>
  <si>
    <t>dq_metrics</t>
  </si>
  <si>
    <t>path_depth</t>
  </si>
  <si>
    <t>domain</t>
  </si>
  <si>
    <t>reference_table</t>
  </si>
  <si>
    <t>acnc</t>
  </si>
  <si>
    <t>bvd_id_number</t>
  </si>
  <si>
    <t>BvD_ID_number</t>
  </si>
  <si>
    <t>STRING</t>
  </si>
  <si>
    <t>2025-08-29T13:46:54.659Z</t>
  </si>
  <si>
    <t>2025-08-29T13:46:54.663Z</t>
  </si>
  <si>
    <t>charity_beneficiaries</t>
  </si>
  <si>
    <t>Charity_beneficiaries</t>
  </si>
  <si>
    <t>charity_type</t>
  </si>
  <si>
    <t>Charity_type</t>
  </si>
  <si>
    <t>countries_of_operations</t>
  </si>
  <si>
    <t>Countries_of_operations</t>
  </si>
  <si>
    <t>date_established</t>
  </si>
  <si>
    <t>Date_established</t>
  </si>
  <si>
    <t>date_established_day</t>
  </si>
  <si>
    <t>Date_established_day</t>
  </si>
  <si>
    <t>date_established_month</t>
  </si>
  <si>
    <t>Date_established_month</t>
  </si>
  <si>
    <t>date_established_year</t>
  </si>
  <si>
    <t>Date_established_year</t>
  </si>
  <si>
    <t>last_delivery_date</t>
  </si>
  <si>
    <t>Last_delivery_date</t>
  </si>
  <si>
    <t>last_delivery_date_day</t>
  </si>
  <si>
    <t>Last_delivery_date_day</t>
  </si>
  <si>
    <t>last_delivery_date_month</t>
  </si>
  <si>
    <t>Last_delivery_date_month</t>
  </si>
  <si>
    <t>last_delivery_date_year</t>
  </si>
  <si>
    <t>Last_delivery_date_year</t>
  </si>
  <si>
    <t>number_of_responsible_persons</t>
  </si>
  <si>
    <t>Number_of_responsible_persons</t>
  </si>
  <si>
    <t>orbis_id_number</t>
  </si>
  <si>
    <t>Orbis_ID_number</t>
  </si>
  <si>
    <t>primary_key</t>
  </si>
  <si>
    <t>primary_rank</t>
  </si>
  <si>
    <t>INT</t>
  </si>
  <si>
    <t>register_name</t>
  </si>
  <si>
    <t>Register_name</t>
  </si>
  <si>
    <t>registration_date</t>
  </si>
  <si>
    <t>Registration_date</t>
  </si>
  <si>
    <t>registration_date_day</t>
  </si>
  <si>
    <t>Registration_date_day</t>
  </si>
  <si>
    <t>registration_date_month</t>
  </si>
  <si>
    <t>Registration_date_month</t>
  </si>
  <si>
    <t>registration_date_year</t>
  </si>
  <si>
    <t>Registration_date_year</t>
  </si>
  <si>
    <t>registration_status</t>
  </si>
  <si>
    <t>Registration_status</t>
  </si>
  <si>
    <t>row_num</t>
  </si>
  <si>
    <t>BIGINT</t>
  </si>
  <si>
    <t>size</t>
  </si>
  <si>
    <t>Size</t>
  </si>
  <si>
    <t>additional_company_info</t>
  </si>
  <si>
    <t>also_known_as_name_international_language_</t>
  </si>
  <si>
    <t>Also_known_as_name_international_language_</t>
  </si>
  <si>
    <t>also_known_as_name_original_language_</t>
  </si>
  <si>
    <t>Also_known_as_name_original_language_</t>
  </si>
  <si>
    <t>link_to_social_networks_accounts</t>
  </si>
  <si>
    <t>Link_to_social_networks_accounts</t>
  </si>
  <si>
    <t>name_change_date</t>
  </si>
  <si>
    <t>Name_change_date</t>
  </si>
  <si>
    <t>name_change_date_day</t>
  </si>
  <si>
    <t>Name_change_date_day</t>
  </si>
  <si>
    <t>name_change_date_month</t>
  </si>
  <si>
    <t>Name_change_date_month</t>
  </si>
  <si>
    <t>name_change_date_year</t>
  </si>
  <si>
    <t>Name_change_date_year</t>
  </si>
  <si>
    <t>name_of_social_networks</t>
  </si>
  <si>
    <t>Name_of_social_networks</t>
  </si>
  <si>
    <t>number_of_accounts_on_social_networks</t>
  </si>
  <si>
    <t>Number_of_accounts_on_social_networks</t>
  </si>
  <si>
    <t>previous_company_name_international_language_</t>
  </si>
  <si>
    <t>Previous_company_name_international_language_</t>
  </si>
  <si>
    <t>previous_company_name_original_language_</t>
  </si>
  <si>
    <t>Previous_company_name_original_language_</t>
  </si>
  <si>
    <t>all_addresses</t>
  </si>
  <si>
    <t>address_type</t>
  </si>
  <si>
    <t>Address_type</t>
  </si>
  <si>
    <t>city</t>
  </si>
  <si>
    <t>City</t>
  </si>
  <si>
    <t>city_native_</t>
  </si>
  <si>
    <t>City_native_</t>
  </si>
  <si>
    <t>country</t>
  </si>
  <si>
    <t>Country</t>
  </si>
  <si>
    <t>country_iso_code</t>
  </si>
  <si>
    <t>Country_ISO_code</t>
  </si>
  <si>
    <t>fax_number</t>
  </si>
  <si>
    <t>Fax_number</t>
  </si>
  <si>
    <t>postcode</t>
  </si>
  <si>
    <t>Postcode</t>
  </si>
  <si>
    <t>region_in_country</t>
  </si>
  <si>
    <t>Region_in_country</t>
  </si>
  <si>
    <t>street_no_building_etc_line_1</t>
  </si>
  <si>
    <t>Street_no_building_etc_line_1</t>
  </si>
  <si>
    <t>street_no_building_etc_line_1_native_</t>
  </si>
  <si>
    <t>Street_no_building_etc_line_1_native_</t>
  </si>
  <si>
    <t>street_no_building_etc_line_2</t>
  </si>
  <si>
    <t>Street_no_building_etc_line_2</t>
  </si>
  <si>
    <t>street_no_building_etc_line_2_native_</t>
  </si>
  <si>
    <t>Street_no_building_etc_line_2_native_</t>
  </si>
  <si>
    <t>street_no_building_etc_line_3</t>
  </si>
  <si>
    <t>Street_no_building_etc_line_3</t>
  </si>
  <si>
    <t>street_no_building_etc_line_3_native_</t>
  </si>
  <si>
    <t>Street_no_building_etc_line_3_native_</t>
  </si>
  <si>
    <t>street_no_building_etc_line_4</t>
  </si>
  <si>
    <t>Street_no_building_etc_line_4</t>
  </si>
  <si>
    <t>street_no_building_etc_line_4_native_</t>
  </si>
  <si>
    <t>Street_no_building_etc_line_4_native_</t>
  </si>
  <si>
    <t>telephone_number</t>
  </si>
  <si>
    <t>Telephone_number</t>
  </si>
  <si>
    <t>type_of_region_in_country</t>
  </si>
  <si>
    <t>Type_of_region_in_country</t>
  </si>
  <si>
    <t>all_current_shareholders_first_level</t>
  </si>
  <si>
    <t>shareholder_also_a_manager</t>
  </si>
  <si>
    <t>Shareholder_Also_a_manager</t>
  </si>
  <si>
    <t>shareholder_bvd_id_number</t>
  </si>
  <si>
    <t>Shareholder_BvD_ID_number</t>
  </si>
  <si>
    <t>shareholder_city</t>
  </si>
  <si>
    <t>Shareholder_City</t>
  </si>
  <si>
    <t>shareholder_comments_text_</t>
  </si>
  <si>
    <t>Shareholder_Comments_text_</t>
  </si>
  <si>
    <t>shareholder_company_taking_liability</t>
  </si>
  <si>
    <t>Shareholder_Company_taking_liability</t>
  </si>
  <si>
    <t>shareholder_country_iso_code</t>
  </si>
  <si>
    <t>Shareholder_Country_ISO_code</t>
  </si>
  <si>
    <t>shareholder_direct_</t>
  </si>
  <si>
    <t>Shareholder_Direct_</t>
  </si>
  <si>
    <t>shareholder_first_name</t>
  </si>
  <si>
    <t>Shareholder_First_name</t>
  </si>
  <si>
    <t>shareholder_information_date</t>
  </si>
  <si>
    <t>Shareholder_Information_date</t>
  </si>
  <si>
    <t>shareholder_information_date_day</t>
  </si>
  <si>
    <t>Shareholder_Information_date_day</t>
  </si>
  <si>
    <t>shareholder_information_date_month</t>
  </si>
  <si>
    <t>Shareholder_Information_date_month</t>
  </si>
  <si>
    <t>shareholder_information_date_year</t>
  </si>
  <si>
    <t>Shareholder_Information_date_year</t>
  </si>
  <si>
    <t>shareholder_information_on_possible_change_in_</t>
  </si>
  <si>
    <t>Shareholder_Information_on_possible_change_in_</t>
  </si>
  <si>
    <t>shareholder_information_source</t>
  </si>
  <si>
    <t>Shareholder_Information_source</t>
  </si>
  <si>
    <t>shareholder_last_name</t>
  </si>
  <si>
    <t>Shareholder_Last_name</t>
  </si>
  <si>
    <t>shareholder_name</t>
  </si>
  <si>
    <t>Shareholder_Name</t>
  </si>
  <si>
    <t>shareholder_salutation</t>
  </si>
  <si>
    <t>Shareholder_Salutation</t>
  </si>
  <si>
    <t>shareholder_same_or_similar_name_in_the_lexisnexis_worldcompliance_database</t>
  </si>
  <si>
    <t>Shareholder_Same_or_similar_name_in_the_LexisNexis_WorldCompliance_database</t>
  </si>
  <si>
    <t>shareholder_total_</t>
  </si>
  <si>
    <t>Shareholder_Total_</t>
  </si>
  <si>
    <t>shareholder_type</t>
  </si>
  <si>
    <t>Shareholder_Type</t>
  </si>
  <si>
    <t>all_subsidiaries_first_level</t>
  </si>
  <si>
    <t>subsidiary_bvd_id_number</t>
  </si>
  <si>
    <t>Subsidiary_BvD_ID_number</t>
  </si>
  <si>
    <t>subsidiary_city</t>
  </si>
  <si>
    <t>Subsidiary_City</t>
  </si>
  <si>
    <t>subsidiary_comments_text_</t>
  </si>
  <si>
    <t>Subsidiary_Comments_text_</t>
  </si>
  <si>
    <t>subsidiary_company_for_which_liability_is_held</t>
  </si>
  <si>
    <t>Subsidiary_Company_for_which_liability_is_held</t>
  </si>
  <si>
    <t>subsidiary_country_iso_code</t>
  </si>
  <si>
    <t>Subsidiary_Country_ISO_code</t>
  </si>
  <si>
    <t>subsidiary_direct_</t>
  </si>
  <si>
    <t>Subsidiary_Direct_</t>
  </si>
  <si>
    <t>subsidiary_information_date</t>
  </si>
  <si>
    <t>Subsidiary_Information_date</t>
  </si>
  <si>
    <t>subsidiary_information_date_day</t>
  </si>
  <si>
    <t>Subsidiary_Information_date_day</t>
  </si>
  <si>
    <t>subsidiary_information_date_month</t>
  </si>
  <si>
    <t>Subsidiary_Information_date_month</t>
  </si>
  <si>
    <t>subsidiary_information_date_year</t>
  </si>
  <si>
    <t>Subsidiary_Information_date_year</t>
  </si>
  <si>
    <t>subsidiary_information_on_possible_change_in_</t>
  </si>
  <si>
    <t>Subsidiary_Information_on_possible_change_in_</t>
  </si>
  <si>
    <t>subsidiary_information_source</t>
  </si>
  <si>
    <t>Subsidiary_Information_Source</t>
  </si>
  <si>
    <t>subsidiary_name</t>
  </si>
  <si>
    <t>Subsidiary_Name</t>
  </si>
  <si>
    <t>subsidiary_same_or_similar_name_in_the_lexisnexis_worldcompliance_database</t>
  </si>
  <si>
    <t>Subsidiary_Same_or_similar_name_in_the_LexisNexis_WorldCompliance_database</t>
  </si>
  <si>
    <t>subsidiary_status</t>
  </si>
  <si>
    <t>Subsidiary_Status</t>
  </si>
  <si>
    <t>subsidiary_total_</t>
  </si>
  <si>
    <t>Subsidiary_Total_</t>
  </si>
  <si>
    <t>subsidiary_type</t>
  </si>
  <si>
    <t>Subsidiary_Type</t>
  </si>
  <si>
    <t>annual_stock_valuation_annual_stock_data</t>
  </si>
  <si>
    <t>book_value_per_share</t>
  </si>
  <si>
    <t>Book_Value_per_share</t>
  </si>
  <si>
    <t>capital_expenditure_per_share</t>
  </si>
  <si>
    <t>Capital_expenditure_per_share</t>
  </si>
  <si>
    <t>cash_flow_per_share</t>
  </si>
  <si>
    <t>Cash_flow_per_share</t>
  </si>
  <si>
    <t>closing_date</t>
  </si>
  <si>
    <t>Closing_date</t>
  </si>
  <si>
    <t>closing_date_day</t>
  </si>
  <si>
    <t>Closing_date_day</t>
  </si>
  <si>
    <t>closing_date_month</t>
  </si>
  <si>
    <t>Closing_date_month</t>
  </si>
  <si>
    <t>closing_date_year</t>
  </si>
  <si>
    <t>Closing_date_year</t>
  </si>
  <si>
    <t>currency</t>
  </si>
  <si>
    <t>Currency</t>
  </si>
  <si>
    <t>dividend_payout_</t>
  </si>
  <si>
    <t>Dividend_payout_</t>
  </si>
  <si>
    <t>dividend_yield_average_high_low</t>
  </si>
  <si>
    <t>Dividend_yield_average_high_low</t>
  </si>
  <si>
    <t>dividend_yield_close</t>
  </si>
  <si>
    <t>Dividend_yield_close</t>
  </si>
  <si>
    <t>dividend_yield_high</t>
  </si>
  <si>
    <t>Dividend_yield_high</t>
  </si>
  <si>
    <t>dividend_yield_low</t>
  </si>
  <si>
    <t>Dividend_yield_low</t>
  </si>
  <si>
    <t>dividend_yield_open</t>
  </si>
  <si>
    <t>Dividend_yield_open</t>
  </si>
  <si>
    <t>dividends_per_share</t>
  </si>
  <si>
    <t>Dividends_per_share</t>
  </si>
  <si>
    <t>earnings_per_share</t>
  </si>
  <si>
    <t>Earnings_per_share</t>
  </si>
  <si>
    <t>earnings_yield_average_high_low</t>
  </si>
  <si>
    <t>Earnings_yield_average_high_low</t>
  </si>
  <si>
    <t>earnings_yield_close</t>
  </si>
  <si>
    <t>Earnings_yield_close</t>
  </si>
  <si>
    <t>earnings_yield_high</t>
  </si>
  <si>
    <t>Earnings_yield_high</t>
  </si>
  <si>
    <t>earnings_yield_low</t>
  </si>
  <si>
    <t>Earnings_yield_low</t>
  </si>
  <si>
    <t>earnings_yield_open</t>
  </si>
  <si>
    <t>Earnings_yield_open</t>
  </si>
  <si>
    <t>isin_number</t>
  </si>
  <si>
    <t>ISIN_number</t>
  </si>
  <si>
    <t>long_term_liabilities_per_share</t>
  </si>
  <si>
    <t>Long_Term_Liabilities_per_share</t>
  </si>
  <si>
    <t>market_capitalisation_mil_</t>
  </si>
  <si>
    <t>Market_capitalisation_mil_</t>
  </si>
  <si>
    <t>market_capitalisation_shareholders_funds</t>
  </si>
  <si>
    <t>Market_Capitalisation_shareholders_funds</t>
  </si>
  <si>
    <t>market_capitalisation_total_assets_tobin_s_q_</t>
  </si>
  <si>
    <t>Market_capitalisation_Total_assets_Tobin_s_Q_</t>
  </si>
  <si>
    <t>market_price_high</t>
  </si>
  <si>
    <t>Market_price_high</t>
  </si>
  <si>
    <t>market_price_low</t>
  </si>
  <si>
    <t>Market_price_low</t>
  </si>
  <si>
    <t>market_price_year_end</t>
  </si>
  <si>
    <t>Market_price_year_end</t>
  </si>
  <si>
    <t>nominal_value</t>
  </si>
  <si>
    <t>Nominal_value</t>
  </si>
  <si>
    <t>operating_profit_per_share</t>
  </si>
  <si>
    <t>Operating_profit_per_share</t>
  </si>
  <si>
    <t>operating_revenue_turnover_per_share</t>
  </si>
  <si>
    <t>Operating_revenue_Turnover_per_share</t>
  </si>
  <si>
    <t>price_book_value_ratio_average_high_low</t>
  </si>
  <si>
    <t>Price_book_value_ratio_average_high_low</t>
  </si>
  <si>
    <t>price_book_value_ratio_close</t>
  </si>
  <si>
    <t>Price_book_value_ratio_close</t>
  </si>
  <si>
    <t>price_book_value_ratio_high</t>
  </si>
  <si>
    <t>Price_book_value_ratio_high</t>
  </si>
  <si>
    <t>price_book_value_ratio_low</t>
  </si>
  <si>
    <t>Price_book_value_ratio_low</t>
  </si>
  <si>
    <t>price_book_value_ratio_open</t>
  </si>
  <si>
    <t>Price_book_value_ratio_open</t>
  </si>
  <si>
    <t>price_cash_flow_ratio_close</t>
  </si>
  <si>
    <t>Price_cash_flow_ratio_close</t>
  </si>
  <si>
    <t>price_earnings_ratio_average_high_low</t>
  </si>
  <si>
    <t>Price_earnings_ratio_average_high_low</t>
  </si>
  <si>
    <t>price_earnings_ratio_close</t>
  </si>
  <si>
    <t>Price_earnings_ratio_close</t>
  </si>
  <si>
    <t>price_earnings_ratio_high</t>
  </si>
  <si>
    <t>Price_earnings_ratio_high</t>
  </si>
  <si>
    <t>price_earnings_ratio_low</t>
  </si>
  <si>
    <t>Price_earnings_ratio_low</t>
  </si>
  <si>
    <t>price_earnings_ratio_open</t>
  </si>
  <si>
    <t>Price_earnings_ratio_open</t>
  </si>
  <si>
    <t>shares_outstanding_th_</t>
  </si>
  <si>
    <t>Shares_outstanding_th_</t>
  </si>
  <si>
    <t>stock_split_ratio</t>
  </si>
  <si>
    <t>Stock_split_ratio</t>
  </si>
  <si>
    <t>tangible_book_value_per_share</t>
  </si>
  <si>
    <t>Tangible_Book_Value_per_share</t>
  </si>
  <si>
    <t>working_capital_per_share</t>
  </si>
  <si>
    <t>Working_Capital_per_share</t>
  </si>
  <si>
    <t>auditors_current</t>
  </si>
  <si>
    <t>aud_address</t>
  </si>
  <si>
    <t>AUD_Address</t>
  </si>
  <si>
    <t>aud_appointment_date</t>
  </si>
  <si>
    <t>AUD_Appointment_date</t>
  </si>
  <si>
    <t>aud_appointment_date_day</t>
  </si>
  <si>
    <t>AUD_Appointment_date_day</t>
  </si>
  <si>
    <t>aud_appointment_date_month</t>
  </si>
  <si>
    <t>AUD_Appointment_date_month</t>
  </si>
  <si>
    <t>aud_appointment_date_year</t>
  </si>
  <si>
    <t>AUD_Appointment_date_year</t>
  </si>
  <si>
    <t>aud_confirmation_date_s_</t>
  </si>
  <si>
    <t>AUD_Confirmation_date_s_</t>
  </si>
  <si>
    <t>aud_confirmation_date_s__day</t>
  </si>
  <si>
    <t>AUD_Confirmation_date_s__day</t>
  </si>
  <si>
    <t>aud_confirmation_date_s__month</t>
  </si>
  <si>
    <t>AUD_Confirmation_date_s__month</t>
  </si>
  <si>
    <t>aud_confirmation_date_s__year</t>
  </si>
  <si>
    <t>AUD_Confirmation_date_s__year</t>
  </si>
  <si>
    <t>aud_country</t>
  </si>
  <si>
    <t>AUD_Country</t>
  </si>
  <si>
    <t>aud_date_s_last_received_from_ip_s_</t>
  </si>
  <si>
    <t>AUD_Date_s_last_received_from_IP_s_</t>
  </si>
  <si>
    <t>aud_date_s_last_received_from_ip_s__day</t>
  </si>
  <si>
    <t>AUD_Date_s_last_received_from_IP_s__day</t>
  </si>
  <si>
    <t>aud_date_s_last_received_from_ip_s__month</t>
  </si>
  <si>
    <t>AUD_Date_s_last_received_from_IP_s__month</t>
  </si>
  <si>
    <t>aud_date_s_last_received_from_ip_s__year</t>
  </si>
  <si>
    <t>AUD_Date_s_last_received_from_IP_s__year</t>
  </si>
  <si>
    <t>aud_full_name</t>
  </si>
  <si>
    <t>AUD_Full_name</t>
  </si>
  <si>
    <t>aud_information_provider_s_</t>
  </si>
  <si>
    <t>AUD_Information_Provider_s_</t>
  </si>
  <si>
    <t>aud_information_source_s_</t>
  </si>
  <si>
    <t>AUD_Information_source_s_</t>
  </si>
  <si>
    <t>aud_original_advisor_function</t>
  </si>
  <si>
    <t>AUD_Original_advisor_function</t>
  </si>
  <si>
    <t>aud_original_advisor_function_in_english_</t>
  </si>
  <si>
    <t>AUD_Original_advisor_function_in_English_</t>
  </si>
  <si>
    <t>aud_rep_by_address</t>
  </si>
  <si>
    <t>AUD_REP_BY_Address</t>
  </si>
  <si>
    <t>aud_rep_by_age</t>
  </si>
  <si>
    <t>AUD_REP_BY_Age</t>
  </si>
  <si>
    <t>aud_rep_by_country</t>
  </si>
  <si>
    <t>AUD_REP_BY_Country</t>
  </si>
  <si>
    <t>aud_rep_by_country_ies_of_nationality</t>
  </si>
  <si>
    <t>AUD_REP_BY_Country_ies_of_nationality</t>
  </si>
  <si>
    <t>aud_rep_by_date_of_birth</t>
  </si>
  <si>
    <t>AUD_REP_BY_Date_of_birth</t>
  </si>
  <si>
    <t>aud_rep_by_date_of_birth_day</t>
  </si>
  <si>
    <t>AUD_REP_BY_Date_of_birth_day</t>
  </si>
  <si>
    <t>aud_rep_by_date_of_birth_month</t>
  </si>
  <si>
    <t>AUD_REP_BY_Date_of_birth_month</t>
  </si>
  <si>
    <t>aud_rep_by_date_of_birth_year</t>
  </si>
  <si>
    <t>AUD_REP_BY_Date_of_birth_year</t>
  </si>
  <si>
    <t>aud_rep_by_first_name</t>
  </si>
  <si>
    <t>AUD_REP_BY_First_name</t>
  </si>
  <si>
    <t>aud_rep_by_full_name</t>
  </si>
  <si>
    <t>AUD_REP_BY_Full_name</t>
  </si>
  <si>
    <t>aud_rep_by_gender</t>
  </si>
  <si>
    <t>AUD_REP_BY_Gender</t>
  </si>
  <si>
    <t>aud_rep_by_last_name</t>
  </si>
  <si>
    <t>AUD_REP_BY_Last_name</t>
  </si>
  <si>
    <t>aud_rep_by_middle_name</t>
  </si>
  <si>
    <t>AUD_REP_BY_Middle_name</t>
  </si>
  <si>
    <t>aud_rep_by_place_of_birth</t>
  </si>
  <si>
    <t>AUD_REP_BY_Place_of_birth</t>
  </si>
  <si>
    <t>aud_rep_by_salutation</t>
  </si>
  <si>
    <t>AUD_REP_BY_Salutation</t>
  </si>
  <si>
    <t>aud_represented_by</t>
  </si>
  <si>
    <t>AUD_Represented_by</t>
  </si>
  <si>
    <t>aud_resignation_date</t>
  </si>
  <si>
    <t>AUD_Resignation_date</t>
  </si>
  <si>
    <t>aud_resignation_date_day</t>
  </si>
  <si>
    <t>AUD_Resignation_date_day</t>
  </si>
  <si>
    <t>aud_resignation_date_month</t>
  </si>
  <si>
    <t>AUD_Resignation_date_month</t>
  </si>
  <si>
    <t>aud_resignation_date_year</t>
  </si>
  <si>
    <t>AUD_Resignation_date_year</t>
  </si>
  <si>
    <t>aud_telephone_number</t>
  </si>
  <si>
    <t>AUD_Telephone_number</t>
  </si>
  <si>
    <t>auditors_current_uci</t>
  </si>
  <si>
    <t>aud_uci_unique_contact_identifier_</t>
  </si>
  <si>
    <t>AUD_UCI_Unique_Contact_Identifier_</t>
  </si>
  <si>
    <t>bankers_current</t>
  </si>
  <si>
    <t>bnk_address</t>
  </si>
  <si>
    <t>BNK_Address</t>
  </si>
  <si>
    <t>bnk_appointment_date</t>
  </si>
  <si>
    <t>BNK_Appointment_date</t>
  </si>
  <si>
    <t>bnk_appointment_date_day</t>
  </si>
  <si>
    <t>BNK_Appointment_date_day</t>
  </si>
  <si>
    <t>bnk_appointment_date_month</t>
  </si>
  <si>
    <t>BNK_Appointment_date_month</t>
  </si>
  <si>
    <t>bnk_appointment_date_year</t>
  </si>
  <si>
    <t>BNK_Appointment_date_year</t>
  </si>
  <si>
    <t>bnk_confirmation_date_s_</t>
  </si>
  <si>
    <t>BNK_Confirmation_date_s_</t>
  </si>
  <si>
    <t>bnk_confirmation_date_s__day</t>
  </si>
  <si>
    <t>BNK_Confirmation_date_s__day</t>
  </si>
  <si>
    <t>bnk_confirmation_date_s__month</t>
  </si>
  <si>
    <t>BNK_Confirmation_date_s__month</t>
  </si>
  <si>
    <t>bnk_confirmation_date_s__year</t>
  </si>
  <si>
    <t>BNK_Confirmation_date_s__year</t>
  </si>
  <si>
    <t>bnk_corresponding_bvdid_when_applicable_</t>
  </si>
  <si>
    <t>BNK_Corresponding_BvDID_when_applicable_</t>
  </si>
  <si>
    <t>bnk_country</t>
  </si>
  <si>
    <t>BNK_Country</t>
  </si>
  <si>
    <t>bnk_date_s_last_received_from_ip_s_</t>
  </si>
  <si>
    <t>BNK_Date_s_last_received_from_IP_s_</t>
  </si>
  <si>
    <t>bnk_date_s_last_received_from_ip_s__day</t>
  </si>
  <si>
    <t>BNK_Date_s_last_received_from_IP_s__day</t>
  </si>
  <si>
    <t>bnk_date_s_last_received_from_ip_s__month</t>
  </si>
  <si>
    <t>BNK_Date_s_last_received_from_IP_s__month</t>
  </si>
  <si>
    <t>bnk_date_s_last_received_from_ip_s__year</t>
  </si>
  <si>
    <t>BNK_Date_s_last_received_from_IP_s__year</t>
  </si>
  <si>
    <t>bnk_full_name</t>
  </si>
  <si>
    <t>BNK_Full_name</t>
  </si>
  <si>
    <t>bnk_information_provider_s_</t>
  </si>
  <si>
    <t>BNK_Information_Provider_s_</t>
  </si>
  <si>
    <t>bnk_information_source_s_</t>
  </si>
  <si>
    <t>BNK_Information_source_s_</t>
  </si>
  <si>
    <t>bnk_original_advisor_function</t>
  </si>
  <si>
    <t>BNK_Original_advisor_function</t>
  </si>
  <si>
    <t>bnk_original_advisor_function_in_english_</t>
  </si>
  <si>
    <t>BNK_Original_advisor_function_in_English_</t>
  </si>
  <si>
    <t>bnk_telephone_number</t>
  </si>
  <si>
    <t>BNK_Telephone_number</t>
  </si>
  <si>
    <t>bankers_current_uci</t>
  </si>
  <si>
    <t>bnk_uci_unique_contact_identifier_</t>
  </si>
  <si>
    <t>BNK_UCI_Unique_Contact_Identifier_</t>
  </si>
  <si>
    <t>bankers_previous</t>
  </si>
  <si>
    <t>bankers_previous_uci</t>
  </si>
  <si>
    <t>banks_global_financials_and_ratios</t>
  </si>
  <si>
    <t>accounting_practice</t>
  </si>
  <si>
    <t>Accounting_practice</t>
  </si>
  <si>
    <t>audit_status</t>
  </si>
  <si>
    <t>Audit_status</t>
  </si>
  <si>
    <t>cap_funds_dep_st_funding_</t>
  </si>
  <si>
    <t>Cap_Funds_Dep_ST_Funding_</t>
  </si>
  <si>
    <t>cap_funds_liabilities_</t>
  </si>
  <si>
    <t>Cap_Funds_Liabilities_</t>
  </si>
  <si>
    <t>cap_funds_net_loans_</t>
  </si>
  <si>
    <t>Cap_Funds_Net_Loans_</t>
  </si>
  <si>
    <t>cap_funds_total_assets_</t>
  </si>
  <si>
    <t>Cap_Funds_Total_assets_</t>
  </si>
  <si>
    <t>consolidation_code</t>
  </si>
  <si>
    <t>Consolidation_code</t>
  </si>
  <si>
    <t>cost_to_income_ratio_</t>
  </si>
  <si>
    <t>Cost_to_Income_Ratio_</t>
  </si>
  <si>
    <t>current_ratio_x_</t>
  </si>
  <si>
    <t>Current_ratio_x_</t>
  </si>
  <si>
    <t>deposits_from_banks</t>
  </si>
  <si>
    <t>Deposits_from_banks</t>
  </si>
  <si>
    <t>deposits_short_term_funding</t>
  </si>
  <si>
    <t>Deposits_short_term_funding</t>
  </si>
  <si>
    <t>derivatives_assets_</t>
  </si>
  <si>
    <t>Derivatives_Assets_</t>
  </si>
  <si>
    <t>derivatives_liabilities_and_equity_</t>
  </si>
  <si>
    <t>Derivatives_Liabilities_and_Equity_</t>
  </si>
  <si>
    <t>dividend_paid</t>
  </si>
  <si>
    <t>Dividend_Paid</t>
  </si>
  <si>
    <t>dividend_pay_out_</t>
  </si>
  <si>
    <t>Dividend_Pay_Out_</t>
  </si>
  <si>
    <t>employees</t>
  </si>
  <si>
    <t>Employees</t>
  </si>
  <si>
    <t>equity</t>
  </si>
  <si>
    <t>Equity</t>
  </si>
  <si>
    <t>equity_dep_st_funding_</t>
  </si>
  <si>
    <t>Equity_Dep_ST_Funding_</t>
  </si>
  <si>
    <t>equity_liabilities_</t>
  </si>
  <si>
    <t>Equity_Liabilities_</t>
  </si>
  <si>
    <t>equity_net_loans_</t>
  </si>
  <si>
    <t>Equity_Net_Loans_</t>
  </si>
  <si>
    <t>equity_total_assets_</t>
  </si>
  <si>
    <t>Equity_Total_assets_</t>
  </si>
  <si>
    <t>fixed_assets</t>
  </si>
  <si>
    <t>Fixed_Assets</t>
  </si>
  <si>
    <t>gross_loans</t>
  </si>
  <si>
    <t>Gross_loans</t>
  </si>
  <si>
    <t>hybrid_capital_memo_</t>
  </si>
  <si>
    <t>Hybrid_Capital_Memo_</t>
  </si>
  <si>
    <t>impaired_loans_equity_</t>
  </si>
  <si>
    <t>Impaired_loans_Equity_</t>
  </si>
  <si>
    <t>impaired_loans_memo_</t>
  </si>
  <si>
    <t>Impaired_loans_Memo_</t>
  </si>
  <si>
    <t>inc_net_of_dist_avg_equity_</t>
  </si>
  <si>
    <t>Inc_Net_of_Dist_Avg_Equity_</t>
  </si>
  <si>
    <t>intangibles_memo_</t>
  </si>
  <si>
    <t>Intangibles_Memo_</t>
  </si>
  <si>
    <t>interbank_ratio_</t>
  </si>
  <si>
    <t>Interbank_Ratio_</t>
  </si>
  <si>
    <t>interest_expense_average_interest_bearing_liabilities_</t>
  </si>
  <si>
    <t>Interest_expense_Average_interest_bearing_liabilities_</t>
  </si>
  <si>
    <t>interest_expense_on_customer_deposits_average_customer_deposits_</t>
  </si>
  <si>
    <t>Interest_expense_on_customer_deposits_Average_customer_deposits_</t>
  </si>
  <si>
    <t>interest_income_average_earning_assets_</t>
  </si>
  <si>
    <t>Interest_income_Average_earning_assets_</t>
  </si>
  <si>
    <t>interest_income_on_loans_average_gross_loans_</t>
  </si>
  <si>
    <t>Interest_income_on_loans_Average_gross_loans_</t>
  </si>
  <si>
    <t>less_reserves_for_impaired_loans_npls</t>
  </si>
  <si>
    <t>Less_reserves_for_impaired_loans_NPLs</t>
  </si>
  <si>
    <t>liquid_assets_dep_st_funding_</t>
  </si>
  <si>
    <t>Liquid_Assets_Dep_ST_Funding_</t>
  </si>
  <si>
    <t>liquid_assets_memo_</t>
  </si>
  <si>
    <t>Liquid_Assets_Memo_</t>
  </si>
  <si>
    <t>liquid_assets_tot_dep_bor_</t>
  </si>
  <si>
    <t>Liquid_Assets_Tot_Dep_Bor_</t>
  </si>
  <si>
    <t>loan_impairment_charges_average_gross_loans_</t>
  </si>
  <si>
    <t>Loan_impairment_charges_Average_gross_loans_</t>
  </si>
  <si>
    <t>loan_loss_prov_net_int_rev_</t>
  </si>
  <si>
    <t>Loan_Loss_Prov_Net_Int_Rev_</t>
  </si>
  <si>
    <t>loan_loss_provisions</t>
  </si>
  <si>
    <t>Loan_Loss_Provisions</t>
  </si>
  <si>
    <t>loan_loss_res_gross_loans_</t>
  </si>
  <si>
    <t>Loan_Loss_Res_Gross_Loans_</t>
  </si>
  <si>
    <t>loan_loss_res_non_perf_loans_</t>
  </si>
  <si>
    <t>Loan_Loss_Res_Non_Perf_Loans_</t>
  </si>
  <si>
    <t>loan_loss_reserves</t>
  </si>
  <si>
    <t>Loan_Loss_Reserves</t>
  </si>
  <si>
    <t>loan_loss_reserves_memo_</t>
  </si>
  <si>
    <t>Loan_Loss_Reserves_Memo_</t>
  </si>
  <si>
    <t>loans</t>
  </si>
  <si>
    <t>Loans</t>
  </si>
  <si>
    <t>loans_and_advances_to_banks</t>
  </si>
  <si>
    <t>Loans_and_advances_to_banks</t>
  </si>
  <si>
    <t>long_term_funding</t>
  </si>
  <si>
    <t>Long_term_funding</t>
  </si>
  <si>
    <t>nco_average_gross_loan_</t>
  </si>
  <si>
    <t>NCO_Average_Gross_Loan_</t>
  </si>
  <si>
    <t>nco_net_inc_bef_ln_lss_prov_</t>
  </si>
  <si>
    <t>NCO_Net_Inc_bef_Ln_Lss_Prov_</t>
  </si>
  <si>
    <t>net_charge_offs</t>
  </si>
  <si>
    <t>Net_Charge_Offs</t>
  </si>
  <si>
    <t>net_fees_and_commissions</t>
  </si>
  <si>
    <t>Net_fees_and_commissions</t>
  </si>
  <si>
    <t>net_gains_losses_on_assets_at_fv_through_income_statement</t>
  </si>
  <si>
    <t>Net_gains_losses_on_assets_at_FV_through_income_statement</t>
  </si>
  <si>
    <t>net_gains_losses_on_trading_and_derivatives</t>
  </si>
  <si>
    <t>Net_gains_losses_on_trading_and_derivatives</t>
  </si>
  <si>
    <t>net_income</t>
  </si>
  <si>
    <t>Net_Income</t>
  </si>
  <si>
    <t>net_int_rev_avg_assets_</t>
  </si>
  <si>
    <t>Net_Int_Rev_Avg_Assets_</t>
  </si>
  <si>
    <t>net_interest_margin_</t>
  </si>
  <si>
    <t>Net_Interest_Margin_</t>
  </si>
  <si>
    <t>net_interest_revenue</t>
  </si>
  <si>
    <t>Net_Interest_Revenue</t>
  </si>
  <si>
    <t>net_loans_dep_st_funding_</t>
  </si>
  <si>
    <t>Net_Loans_Dep_ST_Funding_</t>
  </si>
  <si>
    <t>net_loans_tot_dep_bor_</t>
  </si>
  <si>
    <t>Net_Loans_Tot_Dep_Bor_</t>
  </si>
  <si>
    <t>net_loans_total_assets_</t>
  </si>
  <si>
    <t>Net_Loans_Total_assets_</t>
  </si>
  <si>
    <t>non_earning_assets</t>
  </si>
  <si>
    <t>Non_Earning_Assets</t>
  </si>
  <si>
    <t>non_int_exp_avg_assets_</t>
  </si>
  <si>
    <t>Non_Int_Exp_Avg_Assets_</t>
  </si>
  <si>
    <t>non_op_items_net_income_</t>
  </si>
  <si>
    <t>Non_Op_Items_Net_Income_</t>
  </si>
  <si>
    <t>non_op_items_taxes_avg_ast_</t>
  </si>
  <si>
    <t>Non_Op_Items_Taxes_Avg_Ast_</t>
  </si>
  <si>
    <t>non_perf_loans_gross_loans_</t>
  </si>
  <si>
    <t>Non_Perf_Loans_Gross_Loans_</t>
  </si>
  <si>
    <t>number_of_months</t>
  </si>
  <si>
    <t>Number_of_months</t>
  </si>
  <si>
    <t>off_balance_sheet_items</t>
  </si>
  <si>
    <t>Off_Balance_Sheet_Items</t>
  </si>
  <si>
    <t>operating_income_memo_</t>
  </si>
  <si>
    <t>Operating_Income_Memo_</t>
  </si>
  <si>
    <t>original_currency</t>
  </si>
  <si>
    <t>Original_currency</t>
  </si>
  <si>
    <t>original_units</t>
  </si>
  <si>
    <t>Original_units</t>
  </si>
  <si>
    <t>oth_op_inc_avg_assets_</t>
  </si>
  <si>
    <t>Oth_Op_Inc_Avg_Assets_</t>
  </si>
  <si>
    <t>other</t>
  </si>
  <si>
    <t>Other</t>
  </si>
  <si>
    <t>other_deposits_and_short_term_borrowings</t>
  </si>
  <si>
    <t>Other_deposits_and_short_term_borrowings</t>
  </si>
  <si>
    <t>other_earning_assets</t>
  </si>
  <si>
    <t>Other_Earning_Assets</t>
  </si>
  <si>
    <t>other_interest_bearing_liabilities</t>
  </si>
  <si>
    <t>Other_interest_bearing_liabilities</t>
  </si>
  <si>
    <t>other_non_interest_bearing_</t>
  </si>
  <si>
    <t>Other_non_interest_bearing_</t>
  </si>
  <si>
    <t>other_operating_income</t>
  </si>
  <si>
    <t>Other_Operating_Income</t>
  </si>
  <si>
    <t>other_reserves</t>
  </si>
  <si>
    <t>Other_Reserves</t>
  </si>
  <si>
    <t>other_securities</t>
  </si>
  <si>
    <t>Other_securities</t>
  </si>
  <si>
    <t>overheads</t>
  </si>
  <si>
    <t>Overheads</t>
  </si>
  <si>
    <t>pre_tax_op_inc_avg_assets_</t>
  </si>
  <si>
    <t>Pre_Tax_Op_Inc_Avg_Assets_</t>
  </si>
  <si>
    <t>profit_before_tax</t>
  </si>
  <si>
    <t>Profit_before_Tax</t>
  </si>
  <si>
    <t>profit_margin_</t>
  </si>
  <si>
    <t>Profit_margin_</t>
  </si>
  <si>
    <t>recurring_earning_power_</t>
  </si>
  <si>
    <t>Recurring_Earning_Power_</t>
  </si>
  <si>
    <t>remaining_earning_assets</t>
  </si>
  <si>
    <t>Remaining_earning_assets</t>
  </si>
  <si>
    <t>remaining_operating_income</t>
  </si>
  <si>
    <t>Remaining_operating_income</t>
  </si>
  <si>
    <t>return_on_avg_assets_roaa_</t>
  </si>
  <si>
    <t>Return_on_Avg_Assets_ROAA_</t>
  </si>
  <si>
    <t>return_on_avg_equity_roae_</t>
  </si>
  <si>
    <t>Return_on_Avg_Equity_ROAE_</t>
  </si>
  <si>
    <t>roa_using_net_income_</t>
  </si>
  <si>
    <t>ROA_using_Net_income_</t>
  </si>
  <si>
    <t>roa_using_p_l_before_tax_</t>
  </si>
  <si>
    <t>ROA_using_P_L_before_tax_</t>
  </si>
  <si>
    <t>roe_using_net_income_</t>
  </si>
  <si>
    <t>ROE_using_Net_income_</t>
  </si>
  <si>
    <t>roe_using_p_l_before_tax_</t>
  </si>
  <si>
    <t>ROE_using_P_L_before_tax_</t>
  </si>
  <si>
    <t>solvency_ratio_asset_based_</t>
  </si>
  <si>
    <t>Solvency_ratio_Asset_based_</t>
  </si>
  <si>
    <t>subord_debt_cap_funds_</t>
  </si>
  <si>
    <t>Subord_Debt_Cap_Funds_</t>
  </si>
  <si>
    <t>subordinated_debts_memo_</t>
  </si>
  <si>
    <t>Subordinated_Debts_Memo_</t>
  </si>
  <si>
    <t>tangible_common_equity_tangible_assets_</t>
  </si>
  <si>
    <t>Tangible_common_equity_Tangible_assets_</t>
  </si>
  <si>
    <t>tangible_common_equity_total_business_volume_</t>
  </si>
  <si>
    <t>Tangible_common_equity_Total_business_volume_</t>
  </si>
  <si>
    <t>tax</t>
  </si>
  <si>
    <t>Tax</t>
  </si>
  <si>
    <t>tier_1_capital</t>
  </si>
  <si>
    <t>Tier_1_Capital</t>
  </si>
  <si>
    <t>tier_1_ratio</t>
  </si>
  <si>
    <t>Tier_1_Ratio</t>
  </si>
  <si>
    <t>tier_1_ratio_</t>
  </si>
  <si>
    <t>Tier_1_Ratio_</t>
  </si>
  <si>
    <t>total_assets</t>
  </si>
  <si>
    <t>Total_assets</t>
  </si>
  <si>
    <t>total_capital</t>
  </si>
  <si>
    <t>Total_Capital</t>
  </si>
  <si>
    <t>total_capital_ratio</t>
  </si>
  <si>
    <t>Total_Capital_Ratio</t>
  </si>
  <si>
    <t>total_capital_ratio_</t>
  </si>
  <si>
    <t>Total_Capital_Ratio_</t>
  </si>
  <si>
    <t>total_customer_deposits</t>
  </si>
  <si>
    <t>Total_customer_deposits</t>
  </si>
  <si>
    <t>total_earning_assets</t>
  </si>
  <si>
    <t>Total_Earning_Assets</t>
  </si>
  <si>
    <t>total_liabilities_equity</t>
  </si>
  <si>
    <t>Total_Liabilities_Equity</t>
  </si>
  <si>
    <t>trading_liabilities</t>
  </si>
  <si>
    <t>Trading_liabilities</t>
  </si>
  <si>
    <t>unreserved_impaired_loans_equity_</t>
  </si>
  <si>
    <t>Unreserved_impaired_loans_Equity_</t>
  </si>
  <si>
    <t>banks_global_financials_and_ratios_eur</t>
  </si>
  <si>
    <t>exchange_rate_from_original_currency</t>
  </si>
  <si>
    <t>Exchange_rate_from_original_currency</t>
  </si>
  <si>
    <t>banks_global_financials_and_ratios_eur_interim</t>
  </si>
  <si>
    <t>banks_global_financials_and_ratios_interim</t>
  </si>
  <si>
    <t>banks_global_financials_and_ratios_usd</t>
  </si>
  <si>
    <t>banks_global_financials_and_ratios_usd_interim</t>
  </si>
  <si>
    <t>basic_shareholder_info</t>
  </si>
  <si>
    <t>bvd_independence_indicator</t>
  </si>
  <si>
    <t>BvD_Independence_Indicator</t>
  </si>
  <si>
    <t>duo_also_a_manager</t>
  </si>
  <si>
    <t>DUO_Also_a_manager</t>
  </si>
  <si>
    <t>duo_bvd_id_number</t>
  </si>
  <si>
    <t>DUO_BvD_ID_number</t>
  </si>
  <si>
    <t>duo_city</t>
  </si>
  <si>
    <t>DUO_City</t>
  </si>
  <si>
    <t>duo_country_iso_code</t>
  </si>
  <si>
    <t>DUO_Country_ISO_code</t>
  </si>
  <si>
    <t>duo_direct_</t>
  </si>
  <si>
    <t>DUO_Direct_</t>
  </si>
  <si>
    <t>duo_first_name</t>
  </si>
  <si>
    <t>DUO_First_name</t>
  </si>
  <si>
    <t>duo_information_date</t>
  </si>
  <si>
    <t>DUO_Information_date</t>
  </si>
  <si>
    <t>duo_information_date_day</t>
  </si>
  <si>
    <t>DUO_Information_date_day</t>
  </si>
  <si>
    <t>duo_information_date_month</t>
  </si>
  <si>
    <t>DUO_Information_date_month</t>
  </si>
  <si>
    <t>duo_information_date_year</t>
  </si>
  <si>
    <t>DUO_Information_date_year</t>
  </si>
  <si>
    <t>duo_information_source</t>
  </si>
  <si>
    <t>DUO_Information_source</t>
  </si>
  <si>
    <t>duo_last_name</t>
  </si>
  <si>
    <t>DUO_Last_name</t>
  </si>
  <si>
    <t>duo_name</t>
  </si>
  <si>
    <t>DUO_Name</t>
  </si>
  <si>
    <t>duo_salutation</t>
  </si>
  <si>
    <t>DUO_Salutation</t>
  </si>
  <si>
    <t>duo_same_or_similar_name_in_the_lexisnexis_worldcompliance_database</t>
  </si>
  <si>
    <t>DUO_Same_or_similar_name_in_the_LexisNexis_WorldCompliance_database</t>
  </si>
  <si>
    <t>duo_total_</t>
  </si>
  <si>
    <t>DUO_Total_</t>
  </si>
  <si>
    <t>duo_type</t>
  </si>
  <si>
    <t>DUO_Type</t>
  </si>
  <si>
    <t>guo_also_a_manager</t>
  </si>
  <si>
    <t>GUO_Also_a_manager</t>
  </si>
  <si>
    <t>guo_bvd_id_number</t>
  </si>
  <si>
    <t>GUO_BvD_ID_number</t>
  </si>
  <si>
    <t>guo_city</t>
  </si>
  <si>
    <t>GUO_City</t>
  </si>
  <si>
    <t>guo_country_iso_code</t>
  </si>
  <si>
    <t>GUO_Country_ISO_code</t>
  </si>
  <si>
    <t>guo_direct_</t>
  </si>
  <si>
    <t>GUO_Direct_</t>
  </si>
  <si>
    <t>guo_first_name</t>
  </si>
  <si>
    <t>GUO_First_name</t>
  </si>
  <si>
    <t>guo_information_date</t>
  </si>
  <si>
    <t>GUO_Information_date</t>
  </si>
  <si>
    <t>guo_information_date_day</t>
  </si>
  <si>
    <t>GUO_Information_date_day</t>
  </si>
  <si>
    <t>guo_information_date_month</t>
  </si>
  <si>
    <t>GUO_Information_date_month</t>
  </si>
  <si>
    <t>guo_information_date_year</t>
  </si>
  <si>
    <t>GUO_Information_date_year</t>
  </si>
  <si>
    <t>guo_information_source</t>
  </si>
  <si>
    <t>GUO_Information_source</t>
  </si>
  <si>
    <t>guo_last_name</t>
  </si>
  <si>
    <t>GUO_Last_name</t>
  </si>
  <si>
    <t>guo_name</t>
  </si>
  <si>
    <t>GUO_Name</t>
  </si>
  <si>
    <t>guo_salutation</t>
  </si>
  <si>
    <t>GUO_Salutation</t>
  </si>
  <si>
    <t>guo_same_or_similar_name_in_the_lexisnexis_worldcompliance_database</t>
  </si>
  <si>
    <t>GUO_Same_or_similar_name_in_the_LexisNexis_WorldCompliance_database</t>
  </si>
  <si>
    <t>guo_total_</t>
  </si>
  <si>
    <t>GUO_Total_</t>
  </si>
  <si>
    <t>guo_type</t>
  </si>
  <si>
    <t>GUO_Type</t>
  </si>
  <si>
    <t>ish_also_a_manager</t>
  </si>
  <si>
    <t>ISH_Also_a_manager</t>
  </si>
  <si>
    <t>ish_bvd_id_number</t>
  </si>
  <si>
    <t>ISH_BvD_ID_number</t>
  </si>
  <si>
    <t>ish_city</t>
  </si>
  <si>
    <t>ISH_City</t>
  </si>
  <si>
    <t>ish_country_iso_code</t>
  </si>
  <si>
    <t>ISH_Country_ISO_code</t>
  </si>
  <si>
    <t>ish_direct_</t>
  </si>
  <si>
    <t>ISH_Direct_</t>
  </si>
  <si>
    <t>ish_first_name</t>
  </si>
  <si>
    <t>ISH_First_name</t>
  </si>
  <si>
    <t>ish_information_date</t>
  </si>
  <si>
    <t>ISH_Information_date</t>
  </si>
  <si>
    <t>ish_information_date_day</t>
  </si>
  <si>
    <t>ISH_Information_date_day</t>
  </si>
  <si>
    <t>ish_information_date_month</t>
  </si>
  <si>
    <t>ISH_Information_date_month</t>
  </si>
  <si>
    <t>ish_information_date_year</t>
  </si>
  <si>
    <t>ISH_Information_date_year</t>
  </si>
  <si>
    <t>ish_information_source</t>
  </si>
  <si>
    <t>ISH_Information_source</t>
  </si>
  <si>
    <t>ish_last_name</t>
  </si>
  <si>
    <t>ISH_Last_name</t>
  </si>
  <si>
    <t>ish_name</t>
  </si>
  <si>
    <t>ISH_Name</t>
  </si>
  <si>
    <t>ish_salutation</t>
  </si>
  <si>
    <t>ISH_Salutation</t>
  </si>
  <si>
    <t>ish_same_or_similar_name_in_the_lexisnexis_worldcompliance_database</t>
  </si>
  <si>
    <t>ISH_Same_or_similar_name_in_the_LexisNexis_WorldCompliance_database</t>
  </si>
  <si>
    <t>ish_total_</t>
  </si>
  <si>
    <t>ISH_Total_</t>
  </si>
  <si>
    <t>ish_type</t>
  </si>
  <si>
    <t>ISH_Type</t>
  </si>
  <si>
    <t>no_of_companies_in_corporate_group</t>
  </si>
  <si>
    <t>No_of_companies_in_corporate_group</t>
  </si>
  <si>
    <t>no_of_recorded_branch_locations</t>
  </si>
  <si>
    <t>No_of_recorded_branch_locations</t>
  </si>
  <si>
    <t>no_of_recorded_shareholders</t>
  </si>
  <si>
    <t>No_of_recorded_shareholders</t>
  </si>
  <si>
    <t>no_of_recorded_subsidiaries</t>
  </si>
  <si>
    <t>No_of_recorded_subsidiaries</t>
  </si>
  <si>
    <t>beneficial_owners_10_10</t>
  </si>
  <si>
    <t>beneficial_owner_address</t>
  </si>
  <si>
    <t>Beneficial_owner_address</t>
  </si>
  <si>
    <t>beneficial_owner_also_a_manager</t>
  </si>
  <si>
    <t>Beneficial_owner_Also_a_manager</t>
  </si>
  <si>
    <t>beneficial_owner_bvd_id_number</t>
  </si>
  <si>
    <t>Beneficial_owner_BvD_ID_number</t>
  </si>
  <si>
    <t>beneficial_owner_city</t>
  </si>
  <si>
    <t>Beneficial_owner_city</t>
  </si>
  <si>
    <t>beneficial_owner_country</t>
  </si>
  <si>
    <t>Beneficial_owner_country</t>
  </si>
  <si>
    <t>beneficial_owner_date_of_birth_rarely_available_due_to_legal_restrictions_</t>
  </si>
  <si>
    <t>Beneficial_owner_date_of_birth_rarely_available_due_to_legal_restrictions_</t>
  </si>
  <si>
    <t>beneficial_owner_date_of_birth_rarely_available_due_to_legal_restrictions__day</t>
  </si>
  <si>
    <t>Beneficial_owner_date_of_birth_rarely_available_due_to_legal_restrictions__day</t>
  </si>
  <si>
    <t>beneficial_owner_date_of_birth_rarely_available_due_to_legal_restrictions__month</t>
  </si>
  <si>
    <t>Beneficial_owner_date_of_birth_rarely_available_due_to_legal_restrictions__month</t>
  </si>
  <si>
    <t>beneficial_owner_date_of_birth_rarely_available_due_to_legal_restrictions__year</t>
  </si>
  <si>
    <t>Beneficial_owner_date_of_birth_rarely_available_due_to_legal_restrictions__year</t>
  </si>
  <si>
    <t>beneficial_owner_distance</t>
  </si>
  <si>
    <t>Beneficial_owner_Distance</t>
  </si>
  <si>
    <t>beneficial_owner_e_mail_address</t>
  </si>
  <si>
    <t>Beneficial_owner_E_Mail_address</t>
  </si>
  <si>
    <t>beneficial_owner_fist_name</t>
  </si>
  <si>
    <t>Beneficial_owner_fist_name</t>
  </si>
  <si>
    <t>beneficial_owner_last_name</t>
  </si>
  <si>
    <t>Beneficial_owner_last_name</t>
  </si>
  <si>
    <t>beneficial_owner_name</t>
  </si>
  <si>
    <t>Beneficial_owner_name</t>
  </si>
  <si>
    <t>beneficial_owner_postcode</t>
  </si>
  <si>
    <t>Beneficial_owner_postcode</t>
  </si>
  <si>
    <t>beneficial_owner_salutation</t>
  </si>
  <si>
    <t>Beneficial_owner_salutation</t>
  </si>
  <si>
    <t>beneficial_owner_same_or_similar_name_in_the_lexisnexis_worldcompliance_database</t>
  </si>
  <si>
    <t>Beneficial_owner_Same_or_similar_name_in_the_LexisNexis_WorldCompliance_database</t>
  </si>
  <si>
    <t>beneficial_owner_telephone_number</t>
  </si>
  <si>
    <t>Beneficial_owner_telephone_number</t>
  </si>
  <si>
    <t>beneficial_owners_10_10_uci</t>
  </si>
  <si>
    <t>beneficial_owner_uci</t>
  </si>
  <si>
    <t>Beneficial_owner_UCI</t>
  </si>
  <si>
    <t>beneficial_owners_10_10_with_boi</t>
  </si>
  <si>
    <t>beneficial_owner_gender</t>
  </si>
  <si>
    <t>Beneficial_owner_gender</t>
  </si>
  <si>
    <t>beneficial_owner_information_on_possible_change_in_</t>
  </si>
  <si>
    <t>Beneficial_owner_Information_on_possible_change_in_</t>
  </si>
  <si>
    <t>beneficial_owner_intermediary_address</t>
  </si>
  <si>
    <t>Beneficial_owner_intermediary_address</t>
  </si>
  <si>
    <t>beneficial_owner_intermediary_bvd_id_number</t>
  </si>
  <si>
    <t>Beneficial_owner_intermediary_BvD_ID_number</t>
  </si>
  <si>
    <t>beneficial_owner_intermediary_city</t>
  </si>
  <si>
    <t>Beneficial_owner_intermediary_city</t>
  </si>
  <si>
    <t>beneficial_owner_intermediary_country</t>
  </si>
  <si>
    <t>Beneficial_owner_intermediary_country</t>
  </si>
  <si>
    <t>beneficial_owner_intermediary_direct_</t>
  </si>
  <si>
    <t>Beneficial_owner_intermediary_Direct_</t>
  </si>
  <si>
    <t>beneficial_owner_intermediary_fax_number</t>
  </si>
  <si>
    <t>Beneficial_owner_intermediary_fax_number</t>
  </si>
  <si>
    <t>beneficial_owner_intermediary_first_name</t>
  </si>
  <si>
    <t>Beneficial_owner_intermediary_first_name</t>
  </si>
  <si>
    <t>beneficial_owner_intermediary_information_date</t>
  </si>
  <si>
    <t>Beneficial_owner_intermediary_Information_date</t>
  </si>
  <si>
    <t>beneficial_owner_intermediary_information_date_day</t>
  </si>
  <si>
    <t>Beneficial_owner_intermediary_Information_date_day</t>
  </si>
  <si>
    <t>beneficial_owner_intermediary_information_date_month</t>
  </si>
  <si>
    <t>Beneficial_owner_intermediary_Information_date_month</t>
  </si>
  <si>
    <t>beneficial_owner_intermediary_information_date_year</t>
  </si>
  <si>
    <t>Beneficial_owner_intermediary_Information_date_year</t>
  </si>
  <si>
    <t>beneficial_owner_intermediary_information_on_possible_change_in_</t>
  </si>
  <si>
    <t>Beneficial_Owner_Intermediary_Information_on_possible_change_in_</t>
  </si>
  <si>
    <t>beneficial_owner_intermediary_information_source</t>
  </si>
  <si>
    <t>Beneficial_owner_intermediary_Information_source</t>
  </si>
  <si>
    <t>beneficial_owner_intermediary_last_name</t>
  </si>
  <si>
    <t>Beneficial_owner_intermediary_last_name</t>
  </si>
  <si>
    <t>beneficial_owner_intermediary_listed</t>
  </si>
  <si>
    <t>Beneficial_owner_intermediary_Listed</t>
  </si>
  <si>
    <t>beneficial_owner_intermediary_name</t>
  </si>
  <si>
    <t>Beneficial_owner_intermediary_name</t>
  </si>
  <si>
    <t>beneficial_owner_intermediary_orbis_id_number</t>
  </si>
  <si>
    <t>Beneficial_owner_intermediary_Orbis_ID_number</t>
  </si>
  <si>
    <t>beneficial_owner_intermediary_postcode</t>
  </si>
  <si>
    <t>Beneficial_owner_intermediary_postcode</t>
  </si>
  <si>
    <t>beneficial_owner_intermediary_salutation</t>
  </si>
  <si>
    <t>Beneficial_owner_intermediary_salutation</t>
  </si>
  <si>
    <t>beneficial_owner_intermediary_same_or_similar_name_in_the_lexisnexis_worldcompliance_database</t>
  </si>
  <si>
    <t>Beneficial_Owner_Intermediary_Same_or_similar_name_in_the_LexisNexis_WorldCompliance_database</t>
  </si>
  <si>
    <t>beneficial_owner_intermediary_telephone_number</t>
  </si>
  <si>
    <t>Beneficial_owner_intermediary_telephone_number</t>
  </si>
  <si>
    <t>beneficial_owner_intermediary_total_</t>
  </si>
  <si>
    <t>Beneficial_owner_intermediary_Total_</t>
  </si>
  <si>
    <t>beneficial_owner_intermediary_type</t>
  </si>
  <si>
    <t>Beneficial_owner_intermediary_type</t>
  </si>
  <si>
    <t>beneficial_owner_intermediary_uci</t>
  </si>
  <si>
    <t>Beneficial_owner_intermediary_UCI</t>
  </si>
  <si>
    <t>beneficial_owner_intermediary_website_address</t>
  </si>
  <si>
    <t>Beneficial_owner_intermediary_website_address</t>
  </si>
  <si>
    <t>beneficial_owner_same_or_similar_name_in_the_lexisnexis_worldcompliance_database_</t>
  </si>
  <si>
    <t>Beneficial_owner_Same_or_similar_name_in_the_LexisNexis_WorldCompliance_database_</t>
  </si>
  <si>
    <t>beneficial_owner_status</t>
  </si>
  <si>
    <t>Beneficial_owner_status</t>
  </si>
  <si>
    <t>beneficial_owner_type</t>
  </si>
  <si>
    <t>Beneficial_owner_type</t>
  </si>
  <si>
    <t>bvd_id_number_</t>
  </si>
  <si>
    <t>BvD_ID_number_</t>
  </si>
  <si>
    <t>number_of_beneficial_owners_def_10_10_</t>
  </si>
  <si>
    <t>Number_of_Beneficial_owners_def_10_10_</t>
  </si>
  <si>
    <t>number_of_beneficial_owners_def_10_50_</t>
  </si>
  <si>
    <t>Number_of_Beneficial_owners_def_10_50_</t>
  </si>
  <si>
    <t>number_of_beneficial_owners_def_25_25_</t>
  </si>
  <si>
    <t>Number_of_Beneficial_owners_def_25_25_</t>
  </si>
  <si>
    <t>beneficial_owners_10_50_with_boi</t>
  </si>
  <si>
    <t>beneficial_owners_25_25_with_boi</t>
  </si>
  <si>
    <t>beneficial_owners_from_register</t>
  </si>
  <si>
    <t>beneficial_owner_from_register_additional_information_from_register</t>
  </si>
  <si>
    <t>Beneficial_owner_from_register_Additional_information_from_register</t>
  </si>
  <si>
    <t>beneficial_owner_from_register_bvd_id_number</t>
  </si>
  <si>
    <t>Beneficial_owner_from_register_BvD_ID_number</t>
  </si>
  <si>
    <t>beneficial_owner_from_register_country</t>
  </si>
  <si>
    <t>Beneficial_owner_from_register_Country</t>
  </si>
  <si>
    <t>beneficial_owner_from_register_information_date</t>
  </si>
  <si>
    <t>Beneficial_owner_from_register_Information_date</t>
  </si>
  <si>
    <t>beneficial_owner_from_register_information_date_day</t>
  </si>
  <si>
    <t>Beneficial_owner_from_register_Information_date_day</t>
  </si>
  <si>
    <t>beneficial_owner_from_register_information_date_month</t>
  </si>
  <si>
    <t>Beneficial_owner_from_register_Information_date_month</t>
  </si>
  <si>
    <t>beneficial_owner_from_register_information_date_year</t>
  </si>
  <si>
    <t>Beneficial_owner_from_register_Information_date_year</t>
  </si>
  <si>
    <t>beneficial_owner_from_register_information_source</t>
  </si>
  <si>
    <t>Beneficial_owner_from_register_Information_source</t>
  </si>
  <si>
    <t>beneficial_owner_from_register_name</t>
  </si>
  <si>
    <t>Beneficial_owner_from_register_Name</t>
  </si>
  <si>
    <t>beneficial_owner_from_register_name_local</t>
  </si>
  <si>
    <t>Beneficial_owner_from_register_Name_Local</t>
  </si>
  <si>
    <t>beneficial_owner_from_register_type</t>
  </si>
  <si>
    <t>Beneficial_owner_from_register_Type</t>
  </si>
  <si>
    <t>beneficial_owner_from_register_uci</t>
  </si>
  <si>
    <t>Beneficial_owner_from_register_UCI</t>
  </si>
  <si>
    <t>beneficially_held_shareholder</t>
  </si>
  <si>
    <t>shareholder_beneficially_held_indicator</t>
  </si>
  <si>
    <t>Shareholder_Beneficially_held_indicator</t>
  </si>
  <si>
    <t>shareholder_direct_pct</t>
  </si>
  <si>
    <t>Shareholder_Direct_pct</t>
  </si>
  <si>
    <t>shareholder_total_pct</t>
  </si>
  <si>
    <t>Shareholder_Total_pct</t>
  </si>
  <si>
    <t>beneficially_held_subsidiary</t>
  </si>
  <si>
    <t>subsidiary_beneficially_held_indicator</t>
  </si>
  <si>
    <t>Subsidiary_Beneficially_held_indicator</t>
  </si>
  <si>
    <t>subsidiary_direct_pct</t>
  </si>
  <si>
    <t>Subsidiary_Direct_pct</t>
  </si>
  <si>
    <t>subsidiary_total_pct</t>
  </si>
  <si>
    <t>Subsidiary_Total_pct</t>
  </si>
  <si>
    <t>branches</t>
  </si>
  <si>
    <t>branch_bvd_id_number</t>
  </si>
  <si>
    <t>Branch_BvD_ID_number</t>
  </si>
  <si>
    <t>branch_city</t>
  </si>
  <si>
    <t>Branch_City</t>
  </si>
  <si>
    <t>branch_country_iso_code</t>
  </si>
  <si>
    <t>Branch_Country_ISO_code</t>
  </si>
  <si>
    <t>branch_name</t>
  </si>
  <si>
    <t>Branch_Name</t>
  </si>
  <si>
    <t>branch_state_or_province_in_us_or_canada_</t>
  </si>
  <si>
    <t>Branch_State_or_province_in_US_or_Canada_</t>
  </si>
  <si>
    <t>hq_bvd_id_number</t>
  </si>
  <si>
    <t>HQ_BvD_ID_number</t>
  </si>
  <si>
    <t>bvd_id_and_name</t>
  </si>
  <si>
    <t>name</t>
  </si>
  <si>
    <t>NAME</t>
  </si>
  <si>
    <t>bvd_id_changes_full</t>
  </si>
  <si>
    <t>change_date</t>
  </si>
  <si>
    <t>change_date_day</t>
  </si>
  <si>
    <t>change_date_month</t>
  </si>
  <si>
    <t>change_date_year</t>
  </si>
  <si>
    <t>new_id</t>
  </si>
  <si>
    <t>old_id</t>
  </si>
  <si>
    <t>bvdid_territory_iso_code</t>
  </si>
  <si>
    <t>BVD_ID_NUMBER</t>
  </si>
  <si>
    <t>territory_iso_code</t>
  </si>
  <si>
    <t>TERRITORY_ISO_CODE</t>
  </si>
  <si>
    <t>cash_flow_non_us_industries</t>
  </si>
  <si>
    <t>additions_to_fixed_assets</t>
  </si>
  <si>
    <t>Additions_to_Fixed_Assets</t>
  </si>
  <si>
    <t>amortization_of_intangible_assets</t>
  </si>
  <si>
    <t>Amortization_of_Intangible_Assets</t>
  </si>
  <si>
    <t>cash_dividends_paid_total</t>
  </si>
  <si>
    <t>Cash_Dividends_Paid_Total</t>
  </si>
  <si>
    <t>cash_equivalents_at_beginning_of_year</t>
  </si>
  <si>
    <t>Cash_Equivalents_at_Beginning_of_Year</t>
  </si>
  <si>
    <t>cash_equivalents_at_end_of_year</t>
  </si>
  <si>
    <t>Cash_Equivalents_at_End_of_Year</t>
  </si>
  <si>
    <t>common_dividends_cash_</t>
  </si>
  <si>
    <t>Common_Dividends_Cash_</t>
  </si>
  <si>
    <t>dec_inc_in_inventories</t>
  </si>
  <si>
    <t>Dec_Inc_in_Inventories</t>
  </si>
  <si>
    <t>dec_inc_in_other_assets_liabilities</t>
  </si>
  <si>
    <t>Dec_Inc_in_Other_Assets_Liabilities</t>
  </si>
  <si>
    <t>dec_inc_in_receivables</t>
  </si>
  <si>
    <t>Dec_Inc_in_Receivables</t>
  </si>
  <si>
    <t>def_inc_taxes_invest_tax_credit</t>
  </si>
  <si>
    <t>Def_Inc_Taxes_Invest_Tax_Credit</t>
  </si>
  <si>
    <t>depreciation_and_depletion</t>
  </si>
  <si>
    <t>Depreciation_and_Depletion</t>
  </si>
  <si>
    <t>depreciation_depletion_amortization</t>
  </si>
  <si>
    <t>Depreciation_Depletion_Amortization</t>
  </si>
  <si>
    <t>effect_of_exchange_rate_on_cash</t>
  </si>
  <si>
    <t>Effect_of_Exchange_Rate_on_Cash</t>
  </si>
  <si>
    <t>extraordinary_items</t>
  </si>
  <si>
    <t>Extraordinary_Items</t>
  </si>
  <si>
    <t>funds_from_operations_before_wc_changes_extra_</t>
  </si>
  <si>
    <t>Funds_from_Operations_before_WC_Changes_Extra_</t>
  </si>
  <si>
    <t>funds_from_other_op_activities</t>
  </si>
  <si>
    <t>Funds_from_Other_Op_Activities</t>
  </si>
  <si>
    <t>inc_dec_in_accounts_payable</t>
  </si>
  <si>
    <t>Inc_Dec_in_Accounts_Payable</t>
  </si>
  <si>
    <t>inc_dec_in_cash_st_investments</t>
  </si>
  <si>
    <t>Inc_Dec_in_Cash_ST_Investments</t>
  </si>
  <si>
    <t>inc_dec_in_long_term_borrowing</t>
  </si>
  <si>
    <t>Inc_Dec_in_Long_Term_Borrowing</t>
  </si>
  <si>
    <t>inc_dec_in_other_accruals</t>
  </si>
  <si>
    <t>Inc_Dec_in_Other_Accruals</t>
  </si>
  <si>
    <t>inc_dec_in_st_borrowing</t>
  </si>
  <si>
    <t>Inc_Dec_in_ST_Borrowing</t>
  </si>
  <si>
    <t>increase_decrease_in_investments</t>
  </si>
  <si>
    <t>Increase_Decrease_in_Investments</t>
  </si>
  <si>
    <t>increase_decrease_other_long_term_assets</t>
  </si>
  <si>
    <t>Increase_Decrease_Other_Long_Term_Assets</t>
  </si>
  <si>
    <t>net_cash_from_operating_activities</t>
  </si>
  <si>
    <t>Net_Cash_from_Operating_Activities</t>
  </si>
  <si>
    <t>net_cash_provided_by_used_in_financing_activities</t>
  </si>
  <si>
    <t>Net_Cash_provided_by_used_in_Financing_Activities</t>
  </si>
  <si>
    <t>net_cash_used_by_investing_activities</t>
  </si>
  <si>
    <t>Net_Cash_used_by_Investing_Activities</t>
  </si>
  <si>
    <t>net_income_starting_line</t>
  </si>
  <si>
    <t>Net_Income_Starting_Line</t>
  </si>
  <si>
    <t>net_proceeds_from_sale_issue_com_pref_stock</t>
  </si>
  <si>
    <t>Net_Proceeds_from_Sale_Issue_Com_Pref_Stock</t>
  </si>
  <si>
    <t>other_cash_flow</t>
  </si>
  <si>
    <t>Other_Cash_Flow</t>
  </si>
  <si>
    <t>other_source_use_financing_activities</t>
  </si>
  <si>
    <t>Other_Source_Use_Financing_Activities</t>
  </si>
  <si>
    <t>preferred_dividends_cash_</t>
  </si>
  <si>
    <t>Preferred_Dividends_Cash_</t>
  </si>
  <si>
    <t>shareholders_equity_reserve</t>
  </si>
  <si>
    <t>Shareholders_Equity_Reserve</t>
  </si>
  <si>
    <t>source_for_publicly_quoted_companies_</t>
  </si>
  <si>
    <t>Source_for_publicly_quoted_companies_</t>
  </si>
  <si>
    <t>cash_flow_non_us_industries_eur</t>
  </si>
  <si>
    <t>cash_flow_non_us_industries_eur_interim</t>
  </si>
  <si>
    <t>cash_flow_non_us_industries_interim</t>
  </si>
  <si>
    <t>cash_flow_non_us_industries_usd</t>
  </si>
  <si>
    <t>cash_flow_non_us_industries_usd_interim</t>
  </si>
  <si>
    <t>cash_flow_us_industries</t>
  </si>
  <si>
    <t>accounting_change</t>
  </si>
  <si>
    <t>Accounting_Change</t>
  </si>
  <si>
    <t>accounts_payable</t>
  </si>
  <si>
    <t>Accounts_Payable</t>
  </si>
  <si>
    <t>accounts_receivable</t>
  </si>
  <si>
    <t>Accounts_Receivable</t>
  </si>
  <si>
    <t>accrued_expenses</t>
  </si>
  <si>
    <t>Accrued_Expenses</t>
  </si>
  <si>
    <t>acquisition_of_business</t>
  </si>
  <si>
    <t>Acquisition_of_Business</t>
  </si>
  <si>
    <t>amortization</t>
  </si>
  <si>
    <t>Amortization</t>
  </si>
  <si>
    <t>amortization_of_acquisition_costs</t>
  </si>
  <si>
    <t>Amortization_of_Acquisition_Costs</t>
  </si>
  <si>
    <t>amortization_of_intangibles</t>
  </si>
  <si>
    <t>Amortization_of_Intangibles</t>
  </si>
  <si>
    <t>capital_expenditures</t>
  </si>
  <si>
    <t>Capital_Expenditures</t>
  </si>
  <si>
    <t>cash_dividends_paid_common</t>
  </si>
  <si>
    <t>Cash_Dividends_Paid_Common</t>
  </si>
  <si>
    <t>cash_dividends_paid_preferred</t>
  </si>
  <si>
    <t>Cash_Dividends_Paid_Preferred</t>
  </si>
  <si>
    <t>cash_interest_paid_supplemental</t>
  </si>
  <si>
    <t>Cash_Interest_Paid_Supplemental</t>
  </si>
  <si>
    <t>cash_payments</t>
  </si>
  <si>
    <t>Cash_Payments</t>
  </si>
  <si>
    <t>cash_receipts</t>
  </si>
  <si>
    <t>Cash_Receipts</t>
  </si>
  <si>
    <t>cash_taxes_paid_supplemental</t>
  </si>
  <si>
    <t>Cash_Taxes_Paid_Supplemental</t>
  </si>
  <si>
    <t>changes_in_working_capital</t>
  </si>
  <si>
    <t>Changes_in_Working_Capital</t>
  </si>
  <si>
    <t>common_stock_net</t>
  </si>
  <si>
    <t>Common_Stock_Net</t>
  </si>
  <si>
    <t>deferred_taxes</t>
  </si>
  <si>
    <t>Deferred_Taxes</t>
  </si>
  <si>
    <t>depletion</t>
  </si>
  <si>
    <t>Depletion</t>
  </si>
  <si>
    <t>depreciation</t>
  </si>
  <si>
    <t>Depreciation</t>
  </si>
  <si>
    <t>depreciation_depletion</t>
  </si>
  <si>
    <t>Depreciation_Depletion</t>
  </si>
  <si>
    <t>depreciation_supplemental</t>
  </si>
  <si>
    <t>Depreciation_Supplemental</t>
  </si>
  <si>
    <t>discontinued_operations</t>
  </si>
  <si>
    <t>Discontinued_Operations</t>
  </si>
  <si>
    <t>equity_in_net_earnings_loss</t>
  </si>
  <si>
    <t>Equity_in_Net_Earnings_Loss</t>
  </si>
  <si>
    <t>extraordinary_item</t>
  </si>
  <si>
    <t>Extraordinary_Item</t>
  </si>
  <si>
    <t>financing_cash_flow_items</t>
  </si>
  <si>
    <t>Financing_Cash_Flow_Items</t>
  </si>
  <si>
    <t>foreign_exchange_effects</t>
  </si>
  <si>
    <t>Foreign_Exchange_Effects</t>
  </si>
  <si>
    <t>intangible_net</t>
  </si>
  <si>
    <t>Intangible_Net</t>
  </si>
  <si>
    <t>inventories</t>
  </si>
  <si>
    <t>Inventories</t>
  </si>
  <si>
    <t>investment_net</t>
  </si>
  <si>
    <t>Investment_Net</t>
  </si>
  <si>
    <t>issuance_retirement_of_debt_net</t>
  </si>
  <si>
    <t>Issuance_Retirement_of_Debt_Net</t>
  </si>
  <si>
    <t>issuance_retirement_of_stock_net</t>
  </si>
  <si>
    <t>Issuance_Retirement_of_Stock_Net</t>
  </si>
  <si>
    <t>long_term_debt_issued</t>
  </si>
  <si>
    <t>Long_Term_Debt_Issued</t>
  </si>
  <si>
    <t>long_term_debt_net</t>
  </si>
  <si>
    <t>Long_Term_Debt_Net</t>
  </si>
  <si>
    <t>long_term_debt_reduction</t>
  </si>
  <si>
    <t>Long_Term_Debt_Reduction</t>
  </si>
  <si>
    <t>net_cash_beginning_balance</t>
  </si>
  <si>
    <t>Net_Cash_Beginning_Balance</t>
  </si>
  <si>
    <t>net_cash_ending_balance</t>
  </si>
  <si>
    <t>Net_Cash_Ending_Balance</t>
  </si>
  <si>
    <t>net_change_in_cash</t>
  </si>
  <si>
    <t>Net_Change_in_Cash</t>
  </si>
  <si>
    <t>non_cash_items</t>
  </si>
  <si>
    <t>Non_Cash_Items</t>
  </si>
  <si>
    <t>options_exercised</t>
  </si>
  <si>
    <t>Options_Exercised</t>
  </si>
  <si>
    <t>other_assets</t>
  </si>
  <si>
    <t>Other_Assets</t>
  </si>
  <si>
    <t>other_assets_liabilities_net</t>
  </si>
  <si>
    <t>Other_Assets_Liabilities_Net</t>
  </si>
  <si>
    <t>other_financing_cash_flow</t>
  </si>
  <si>
    <t>Other_Financing_Cash_Flow</t>
  </si>
  <si>
    <t>other_investing_cash_flow</t>
  </si>
  <si>
    <t>Other_Investing_Cash_Flow</t>
  </si>
  <si>
    <t>other_investing_cash_flow_items_total</t>
  </si>
  <si>
    <t>Other_Investing_Cash_Flow_Items_Total</t>
  </si>
  <si>
    <t>other_liabilities</t>
  </si>
  <si>
    <t>Other_Liabilities</t>
  </si>
  <si>
    <t>other_non_cash_items</t>
  </si>
  <si>
    <t>Other_Non_Cash_Items</t>
  </si>
  <si>
    <t>other_operating_cash_flow</t>
  </si>
  <si>
    <t>Other_Operating_Cash_Flow</t>
  </si>
  <si>
    <t>payable_accrued</t>
  </si>
  <si>
    <t>Payable_Accrued</t>
  </si>
  <si>
    <t>preferred_stock_net</t>
  </si>
  <si>
    <t>Preferred_Stock_Net</t>
  </si>
  <si>
    <t>prepaid_expenses</t>
  </si>
  <si>
    <t>Prepaid_Expenses</t>
  </si>
  <si>
    <t>purchase_acquisition_of_intangibles</t>
  </si>
  <si>
    <t>Purchase_Acquisition_of_Intangibles</t>
  </si>
  <si>
    <t>purchase_of_fixed_assets</t>
  </si>
  <si>
    <t>Purchase_of_Fixed_Assets</t>
  </si>
  <si>
    <t>purchase_of_investments</t>
  </si>
  <si>
    <t>Purchase_of_Investments</t>
  </si>
  <si>
    <t>purchased_r_d</t>
  </si>
  <si>
    <t>Purchased_R_D</t>
  </si>
  <si>
    <t>repurch_retirement_of_common_preferred</t>
  </si>
  <si>
    <t>Repurch_Retirement_of_Common_Preferred</t>
  </si>
  <si>
    <t>repurchase_retirement_of_common</t>
  </si>
  <si>
    <t>Repurchase_Retirement_of_Common</t>
  </si>
  <si>
    <t>repurchase_retirement_of_preferred</t>
  </si>
  <si>
    <t>Repurchase_Retirement_of_Preferred</t>
  </si>
  <si>
    <t>sale_issuance_of_common</t>
  </si>
  <si>
    <t>Sale_Issuance_of_Common</t>
  </si>
  <si>
    <t>sale_issuance_of_common_preferred</t>
  </si>
  <si>
    <t>Sale_Issuance_of_Common_Preferred</t>
  </si>
  <si>
    <t>sale_issuance_of_preferred</t>
  </si>
  <si>
    <t>Sale_Issuance_of_Preferred</t>
  </si>
  <si>
    <t>sale_maturity_of_investment</t>
  </si>
  <si>
    <t>Sale_Maturity_of_Investment</t>
  </si>
  <si>
    <t>sale_of_business</t>
  </si>
  <si>
    <t>Sale_of_Business</t>
  </si>
  <si>
    <t>sale_of_fixed_assets</t>
  </si>
  <si>
    <t>Sale_of_Fixed_Assets</t>
  </si>
  <si>
    <t>sale_of_intangible</t>
  </si>
  <si>
    <t>Sale_of_Intangible</t>
  </si>
  <si>
    <t>short_term_debt_issued</t>
  </si>
  <si>
    <t>Short_Term_Debt_Issued</t>
  </si>
  <si>
    <t>short_term_debt_net</t>
  </si>
  <si>
    <t>Short_Term_Debt_Net</t>
  </si>
  <si>
    <t>short_term_debt_reduction</t>
  </si>
  <si>
    <t>Short_Term_Debt_Reduction</t>
  </si>
  <si>
    <t>software_development_costs</t>
  </si>
  <si>
    <t>Software_Development_Costs</t>
  </si>
  <si>
    <t>taxes_payable</t>
  </si>
  <si>
    <t>Taxes_Payable</t>
  </si>
  <si>
    <t>total_cash_dividends_paid</t>
  </si>
  <si>
    <t>Total_Cash_Dividends_Paid</t>
  </si>
  <si>
    <t>total_cash_from_financing_activities</t>
  </si>
  <si>
    <t>Total_Cash_from_Financing_Activities</t>
  </si>
  <si>
    <t>total_cash_from_investing_activities</t>
  </si>
  <si>
    <t>Total_Cash_from_Investing_Activities</t>
  </si>
  <si>
    <t>total_cash_from_operating_activities</t>
  </si>
  <si>
    <t>Total_Cash_from_Operating_Activities</t>
  </si>
  <si>
    <t>total_debt_issued</t>
  </si>
  <si>
    <t>Total_Debt_Issued</t>
  </si>
  <si>
    <t>total_debt_reduction</t>
  </si>
  <si>
    <t>Total_Debt_Reduction</t>
  </si>
  <si>
    <t>treasury_stock</t>
  </si>
  <si>
    <t>Treasury_Stock</t>
  </si>
  <si>
    <t>unusual_items</t>
  </si>
  <si>
    <t>Unusual_Items</t>
  </si>
  <si>
    <t>warrants_converted</t>
  </si>
  <si>
    <t>Warrants_Converted</t>
  </si>
  <si>
    <t>cash_flow_us_industries_eur</t>
  </si>
  <si>
    <t>cash_flow_us_industries_eur_interim</t>
  </si>
  <si>
    <t>cash_flow_us_industries_interim</t>
  </si>
  <si>
    <t>cash_flow_us_industries_usd</t>
  </si>
  <si>
    <t>cash_flow_us_industries_usd_interim</t>
  </si>
  <si>
    <t>contact_info</t>
  </si>
  <si>
    <t>county_in_us_or_canada_</t>
  </si>
  <si>
    <t>County_in_US_or_Canada_</t>
  </si>
  <si>
    <t>e_mail_address</t>
  </si>
  <si>
    <t>E_mail_address</t>
  </si>
  <si>
    <t>latitude</t>
  </si>
  <si>
    <t>LATITUDE</t>
  </si>
  <si>
    <t>longitude</t>
  </si>
  <si>
    <t>LONGITUDE</t>
  </si>
  <si>
    <t>metropolitan_area_in_us_</t>
  </si>
  <si>
    <t>Metropolitan_area_in_US_</t>
  </si>
  <si>
    <t>name_internat</t>
  </si>
  <si>
    <t>NAME_INTERNAT</t>
  </si>
  <si>
    <t>name_native</t>
  </si>
  <si>
    <t>NAME_NATIVE</t>
  </si>
  <si>
    <t>nuts1</t>
  </si>
  <si>
    <t>NUTS1</t>
  </si>
  <si>
    <t>nuts2</t>
  </si>
  <si>
    <t>NUTS2</t>
  </si>
  <si>
    <t>nuts3</t>
  </si>
  <si>
    <t>NUTS3</t>
  </si>
  <si>
    <t>state_or_province_in_us_or_canada_</t>
  </si>
  <si>
    <t>State_or_province_in_US_or_Canada_</t>
  </si>
  <si>
    <t>website_address</t>
  </si>
  <si>
    <t>Website_address</t>
  </si>
  <si>
    <t>controlling_shareholders</t>
  </si>
  <si>
    <t>csh_also_a_manager</t>
  </si>
  <si>
    <t>CSH_Also_a_manager</t>
  </si>
  <si>
    <t>csh_bvd_id_number</t>
  </si>
  <si>
    <t>CSH_BvD_ID_number</t>
  </si>
  <si>
    <t>csh_city</t>
  </si>
  <si>
    <t>CSH_City</t>
  </si>
  <si>
    <t>csh_country_iso_code</t>
  </si>
  <si>
    <t>CSH_Country_ISO_code</t>
  </si>
  <si>
    <t>csh_direct_</t>
  </si>
  <si>
    <t>CSH_Direct_</t>
  </si>
  <si>
    <t>csh_first_name</t>
  </si>
  <si>
    <t>CSH_First_name</t>
  </si>
  <si>
    <t>csh_information_date</t>
  </si>
  <si>
    <t>CSH_Information_date</t>
  </si>
  <si>
    <t>csh_information_date_day</t>
  </si>
  <si>
    <t>CSH_Information_date_day</t>
  </si>
  <si>
    <t>csh_information_date_month</t>
  </si>
  <si>
    <t>CSH_Information_date_month</t>
  </si>
  <si>
    <t>csh_information_date_year</t>
  </si>
  <si>
    <t>CSH_Information_date_year</t>
  </si>
  <si>
    <t>csh_information_on_possible_change_in_</t>
  </si>
  <si>
    <t>CSH_Information_on_possible_change_in_</t>
  </si>
  <si>
    <t>csh_information_source</t>
  </si>
  <si>
    <t>CSH_Information_source</t>
  </si>
  <si>
    <t>csh_last_name</t>
  </si>
  <si>
    <t>CSH_Last_name</t>
  </si>
  <si>
    <t>csh_level</t>
  </si>
  <si>
    <t>CSH_Level</t>
  </si>
  <si>
    <t>csh_name</t>
  </si>
  <si>
    <t>CSH_Name</t>
  </si>
  <si>
    <t>csh_salutation</t>
  </si>
  <si>
    <t>CSH_Salutation</t>
  </si>
  <si>
    <t>csh_same_or_similar_name_in_the_lexisnexis_worldcompliance_database</t>
  </si>
  <si>
    <t>CSH_Same_or_similar_name_in_the_LexisNexis_WorldCompliance_database</t>
  </si>
  <si>
    <t>csh_total_</t>
  </si>
  <si>
    <t>CSH_Total_</t>
  </si>
  <si>
    <t>csh_type</t>
  </si>
  <si>
    <t>CSH_Type</t>
  </si>
  <si>
    <t>cyber_risk_rating_by_bitsight</t>
  </si>
  <si>
    <t>cyber_risk_average_industry_rating</t>
  </si>
  <si>
    <t>Cyber_risk_Average_Industry_Rating</t>
  </si>
  <si>
    <t>cyber_risk_botnet_infections</t>
  </si>
  <si>
    <t>Cyber_risk_Botnet_Infections</t>
  </si>
  <si>
    <t>cyber_risk_category</t>
  </si>
  <si>
    <t>Cyber_risk_Category</t>
  </si>
  <si>
    <t>cyber_risk_category_label</t>
  </si>
  <si>
    <t>Cyber_risk_Category_label</t>
  </si>
  <si>
    <t>cyber_risk_desktop_software</t>
  </si>
  <si>
    <t>Cyber_risk_Desktop_Software</t>
  </si>
  <si>
    <t>cyber_risk_dkim_records</t>
  </si>
  <si>
    <t>Cyber_risk_DKIM_Records</t>
  </si>
  <si>
    <t>cyber_risk_dnssec</t>
  </si>
  <si>
    <t>Cyber_risk_DNSSEC</t>
  </si>
  <si>
    <t>cyber_risk_domain</t>
  </si>
  <si>
    <t>Cyber_risk_Domain</t>
  </si>
  <si>
    <t>cyber_risk_file_sharing</t>
  </si>
  <si>
    <t>Cyber_risk_File_Sharing</t>
  </si>
  <si>
    <t>cyber_risk_implied_cyber_date</t>
  </si>
  <si>
    <t>Cyber_risk_Implied_cyber_date</t>
  </si>
  <si>
    <t>cyber_risk_implied_cyber_date_day</t>
  </si>
  <si>
    <t>Cyber_risk_Implied_cyber_date_day</t>
  </si>
  <si>
    <t>cyber_risk_implied_cyber_date_month</t>
  </si>
  <si>
    <t>Cyber_risk_Implied_cyber_date_month</t>
  </si>
  <si>
    <t>cyber_risk_implied_cyber_date_year</t>
  </si>
  <si>
    <t>Cyber_risk_Implied_cyber_date_year</t>
  </si>
  <si>
    <t>cyber_risk_implied_cyber_threat_company_size</t>
  </si>
  <si>
    <t>Cyber_risk_Implied_cyber_threat_company_size</t>
  </si>
  <si>
    <t>cyber_risk_implied_cyber_threat_country</t>
  </si>
  <si>
    <t>Cyber_risk_Implied_cyber_threat_country</t>
  </si>
  <si>
    <t>cyber_risk_implied_cyber_threat_nace2</t>
  </si>
  <si>
    <t>Cyber_risk_Implied_cyber_threat_NACE2</t>
  </si>
  <si>
    <t>cyber_risk_implied_cyber_threat_nace_description</t>
  </si>
  <si>
    <t>Cyber_risk_Implied_cyber_threat_NACE_description</t>
  </si>
  <si>
    <t>cyber_risk_implied_cyber_threat_risk_metric</t>
  </si>
  <si>
    <t>Cyber_risk_Implied_cyber_threat_risk_metric</t>
  </si>
  <si>
    <t>cyber_risk_implied_cyber_threat_risk_range</t>
  </si>
  <si>
    <t>Cyber_risk_Implied_cyber_threat_risk_range</t>
  </si>
  <si>
    <t>cyber_risk_industry</t>
  </si>
  <si>
    <t>Cyber_risk_Industry</t>
  </si>
  <si>
    <t>cyber_risk_insecure_systems</t>
  </si>
  <si>
    <t>Cyber_risk_Insecure_Systems</t>
  </si>
  <si>
    <t>cyber_risk_malware_servers</t>
  </si>
  <si>
    <t>Cyber_risk_Malware_Servers</t>
  </si>
  <si>
    <t>cyber_risk_mobile_application_security</t>
  </si>
  <si>
    <t>Cyber_risk_Mobile_Application_Security</t>
  </si>
  <si>
    <t>cyber_risk_mobile_software</t>
  </si>
  <si>
    <t>Cyber_risk_Mobile_Software</t>
  </si>
  <si>
    <t>cyber_risk_open_ports</t>
  </si>
  <si>
    <t>Cyber_risk_Open_Ports</t>
  </si>
  <si>
    <t>cyber_risk_patching_cadence</t>
  </si>
  <si>
    <t>Cyber_risk_Patching_Cadence</t>
  </si>
  <si>
    <t>cyber_risk_potentially_exploited</t>
  </si>
  <si>
    <t>Cyber_risk_Potentially_Exploited</t>
  </si>
  <si>
    <t>cyber_risk_rating</t>
  </si>
  <si>
    <t>Cyber_risk_Rating</t>
  </si>
  <si>
    <t>cyber_risk_rating_by_bitsight_disclosure_date</t>
  </si>
  <si>
    <t>Cyber_risk_rating_by_Bitsight_Disclosure_date</t>
  </si>
  <si>
    <t>cyber_risk_rating_by_bitsight_disclosure_date_day</t>
  </si>
  <si>
    <t>Cyber_risk_rating_by_Bitsight_Disclosure_date_day</t>
  </si>
  <si>
    <t>cyber_risk_rating_by_bitsight_disclosure_date_month</t>
  </si>
  <si>
    <t>Cyber_risk_rating_by_Bitsight_Disclosure_date_month</t>
  </si>
  <si>
    <t>cyber_risk_rating_by_bitsight_disclosure_date_year</t>
  </si>
  <si>
    <t>Cyber_risk_rating_by_Bitsight_Disclosure_date_year</t>
  </si>
  <si>
    <t>cyber_risk_rating_by_bitsight_incident_overview</t>
  </si>
  <si>
    <t>Cyber_risk_rating_by_Bitsight_Incident_Overview</t>
  </si>
  <si>
    <t>cyber_risk_rating_by_bitsight_link</t>
  </si>
  <si>
    <t>Cyber_risk_rating_by_Bitsight_Link</t>
  </si>
  <si>
    <t>cyber_risk_rating_by_bitsight_number_of_breaches</t>
  </si>
  <si>
    <t>Cyber_risk_rating_by_Bitsight_Number_of_breaches</t>
  </si>
  <si>
    <t>cyber_risk_rating_by_bitsight_number_of_companies</t>
  </si>
  <si>
    <t>Cyber_risk_rating_by_Bitsight_Number_of_companies</t>
  </si>
  <si>
    <t>cyber_risk_rating_by_bitsight_number_of_companies_breached</t>
  </si>
  <si>
    <t>Cyber_risk_rating_by_Bitsight_Number_of_companies_breached</t>
  </si>
  <si>
    <t>cyber_risk_rating_by_bitsight_severity</t>
  </si>
  <si>
    <t>Cyber_risk_rating_by_Bitsight_Severity</t>
  </si>
  <si>
    <t>cyber_risk_rating_date</t>
  </si>
  <si>
    <t>Cyber_risk_Rating_date</t>
  </si>
  <si>
    <t>cyber_risk_rating_date_day</t>
  </si>
  <si>
    <t>Cyber_risk_Rating_date_day</t>
  </si>
  <si>
    <t>cyber_risk_rating_date_month</t>
  </si>
  <si>
    <t>Cyber_risk_Rating_date_month</t>
  </si>
  <si>
    <t>cyber_risk_rating_date_year</t>
  </si>
  <si>
    <t>Cyber_risk_Rating_date_year</t>
  </si>
  <si>
    <t>cyber_risk_security_incidents_breaches</t>
  </si>
  <si>
    <t>Cyber_risk_Security_Incidents_Breaches</t>
  </si>
  <si>
    <t>cyber_risk_server_software</t>
  </si>
  <si>
    <t>Cyber_risk_Server_Software</t>
  </si>
  <si>
    <t>cyber_risk_spam_propagation</t>
  </si>
  <si>
    <t>Cyber_risk_Spam_Propagation</t>
  </si>
  <si>
    <t>cyber_risk_spf_domains</t>
  </si>
  <si>
    <t>Cyber_risk_SPF_Domains</t>
  </si>
  <si>
    <t>cyber_risk_tls_ssl_certificates</t>
  </si>
  <si>
    <t>Cyber_risk_TLS_SSL_Certificates</t>
  </si>
  <si>
    <t>cyber_risk_tls_ssl_configurations</t>
  </si>
  <si>
    <t>Cyber_risk_TLS_SSL_Configurations</t>
  </si>
  <si>
    <t>cyber_risk_unsolicited_communications</t>
  </si>
  <si>
    <t>Cyber_risk_Unsolicited_Communications</t>
  </si>
  <si>
    <t>cyber_risk_update_date</t>
  </si>
  <si>
    <t>Cyber_risk_Update_date</t>
  </si>
  <si>
    <t>cyber_risk_update_date_day</t>
  </si>
  <si>
    <t>Cyber_risk_Update_date_day</t>
  </si>
  <si>
    <t>cyber_risk_update_date_month</t>
  </si>
  <si>
    <t>Cyber_risk_Update_date_month</t>
  </si>
  <si>
    <t>cyber_risk_update_date_year</t>
  </si>
  <si>
    <t>Cyber_risk_Update_date_year</t>
  </si>
  <si>
    <t>cyber_risk_web_application_headers</t>
  </si>
  <si>
    <t>Cyber_risk_Web_Application_Headers</t>
  </si>
  <si>
    <t>detailed_format_industries</t>
  </si>
  <si>
    <t>accumulated_deprec_n_e_s_</t>
  </si>
  <si>
    <t>Accumulated_Deprec_n_e_s_</t>
  </si>
  <si>
    <t>adjustments_excise_tax</t>
  </si>
  <si>
    <t>Adjustments_Excise_Tax</t>
  </si>
  <si>
    <t>amortization_depletion</t>
  </si>
  <si>
    <t>Amortization_Depletion</t>
  </si>
  <si>
    <t>bank_loans</t>
  </si>
  <si>
    <t>Bank_Loans</t>
  </si>
  <si>
    <t>buildings</t>
  </si>
  <si>
    <t>Buildings</t>
  </si>
  <si>
    <t>cash_or_equivalent</t>
  </si>
  <si>
    <t>Cash_or_Equivalent</t>
  </si>
  <si>
    <t>common_stock_shares</t>
  </si>
  <si>
    <t>Common_Stock_Shares</t>
  </si>
  <si>
    <t>cost_of_goods_sold</t>
  </si>
  <si>
    <t>Cost_of_Goods_Sold</t>
  </si>
  <si>
    <t>current_loans_overdrafts</t>
  </si>
  <si>
    <t>Current_loans_overdrafts</t>
  </si>
  <si>
    <t>current_portion_of_lt_debt</t>
  </si>
  <si>
    <t>Current_Portion_of_LT_Debt</t>
  </si>
  <si>
    <t>debentures_convertible_debt</t>
  </si>
  <si>
    <t>Debentures_Convertible_Debt</t>
  </si>
  <si>
    <t>deferred_charges</t>
  </si>
  <si>
    <t>Deferred_Charges</t>
  </si>
  <si>
    <t>deferred_revenue</t>
  </si>
  <si>
    <t>Deferred_Revenue</t>
  </si>
  <si>
    <t>dividend_share_capital_other</t>
  </si>
  <si>
    <t>Dividend_Share_Capital_Other</t>
  </si>
  <si>
    <t>dividends_payable</t>
  </si>
  <si>
    <t>Dividends_Payable</t>
  </si>
  <si>
    <t>doubtful_accounts</t>
  </si>
  <si>
    <t>Doubtful_Accounts</t>
  </si>
  <si>
    <t>earnings_after_tax</t>
  </si>
  <si>
    <t>Earnings_after_Tax</t>
  </si>
  <si>
    <t>earnings_before_interest_tax</t>
  </si>
  <si>
    <t>Earnings_before_Interest_Tax</t>
  </si>
  <si>
    <t>earnings_before_tax</t>
  </si>
  <si>
    <t>Earnings_before_Tax</t>
  </si>
  <si>
    <t>ebitda</t>
  </si>
  <si>
    <t>EBITDA</t>
  </si>
  <si>
    <t>enterprise_value</t>
  </si>
  <si>
    <t>Enterprise_Value</t>
  </si>
  <si>
    <t>exploration</t>
  </si>
  <si>
    <t>Exploration</t>
  </si>
  <si>
    <t>extraordinary_items_after_tax</t>
  </si>
  <si>
    <t>Extraordinary_Items_after_Tax</t>
  </si>
  <si>
    <t>financial_expenses</t>
  </si>
  <si>
    <t>Financial_Expenses</t>
  </si>
  <si>
    <t>financial_p_l</t>
  </si>
  <si>
    <t>Financial_P_L</t>
  </si>
  <si>
    <t>financial_revenue</t>
  </si>
  <si>
    <t>Financial_Revenue</t>
  </si>
  <si>
    <t>finished_goods</t>
  </si>
  <si>
    <t>Finished_Goods</t>
  </si>
  <si>
    <t>goodwill</t>
  </si>
  <si>
    <t>Goodwill</t>
  </si>
  <si>
    <t>gross_sales</t>
  </si>
  <si>
    <t>Gross_Sales</t>
  </si>
  <si>
    <t>income_tax_payable</t>
  </si>
  <si>
    <t>Income_Tax_Payable</t>
  </si>
  <si>
    <t>income_taxes</t>
  </si>
  <si>
    <t>Income_Taxes</t>
  </si>
  <si>
    <t>intangibles</t>
  </si>
  <si>
    <t>Intangibles</t>
  </si>
  <si>
    <t>inventory_prepayments</t>
  </si>
  <si>
    <t>Inventory_Prepayments</t>
  </si>
  <si>
    <t>investment_properties</t>
  </si>
  <si>
    <t>Investment_Properties</t>
  </si>
  <si>
    <t>investments</t>
  </si>
  <si>
    <t>Investments</t>
  </si>
  <si>
    <t>land</t>
  </si>
  <si>
    <t>Land</t>
  </si>
  <si>
    <t>lease_liabilities</t>
  </si>
  <si>
    <t>Lease_Liabilities</t>
  </si>
  <si>
    <t>leased_assets</t>
  </si>
  <si>
    <t>Leased_Assets</t>
  </si>
  <si>
    <t>leased_assets_depreciation</t>
  </si>
  <si>
    <t>Leased_Assets_Depreciation</t>
  </si>
  <si>
    <t>long_term_associated_companies</t>
  </si>
  <si>
    <t>Long_Term_Associated_Companies</t>
  </si>
  <si>
    <t>long_term_receivables</t>
  </si>
  <si>
    <t>Long_Term_Receivables</t>
  </si>
  <si>
    <t>minority_interest_balance_sheet_</t>
  </si>
  <si>
    <t>Minority_Interest_balance_sheet_</t>
  </si>
  <si>
    <t>minority_interest_p_l_</t>
  </si>
  <si>
    <t>Minority_Interest_P_L_</t>
  </si>
  <si>
    <t>net_accounts_receivable</t>
  </si>
  <si>
    <t>Net_Accounts_Receivable</t>
  </si>
  <si>
    <t>net_assets</t>
  </si>
  <si>
    <t>Net_Assets</t>
  </si>
  <si>
    <t>net_buildings</t>
  </si>
  <si>
    <t>Net_Buildings</t>
  </si>
  <si>
    <t>net_debt</t>
  </si>
  <si>
    <t>Net_Debt</t>
  </si>
  <si>
    <t>net_leased_assets</t>
  </si>
  <si>
    <t>Net_Leased_Assets</t>
  </si>
  <si>
    <t>net_other_property_plant_equipment</t>
  </si>
  <si>
    <t>Net_Other_Property_Plant_Equipment</t>
  </si>
  <si>
    <t>net_profit</t>
  </si>
  <si>
    <t>Net_Profit</t>
  </si>
  <si>
    <t>net_property_plant_equipment</t>
  </si>
  <si>
    <t>Net_Property_Plant_Equipment</t>
  </si>
  <si>
    <t>net_sales</t>
  </si>
  <si>
    <t>Net_Sales</t>
  </si>
  <si>
    <t>net_stated_inventory</t>
  </si>
  <si>
    <t>Net_Stated_Inventory</t>
  </si>
  <si>
    <t>net_stated_land</t>
  </si>
  <si>
    <t>Net_Stated_Land</t>
  </si>
  <si>
    <t>net_stated_plant_machinery</t>
  </si>
  <si>
    <t>Net_Stated_Plant_Machinery</t>
  </si>
  <si>
    <t>net_transportation_equipment</t>
  </si>
  <si>
    <t>Net_Transportation_Equipment</t>
  </si>
  <si>
    <t>non_current_liabilities</t>
  </si>
  <si>
    <t>Non_Current_Liabilities</t>
  </si>
  <si>
    <t>number_of_employees</t>
  </si>
  <si>
    <t>Number_of_employees</t>
  </si>
  <si>
    <t>operating_income_after_deprec_amort_</t>
  </si>
  <si>
    <t>Operating_Income_after_Deprec_Amort_</t>
  </si>
  <si>
    <t>ordinary_dividends</t>
  </si>
  <si>
    <t>Ordinary_Dividends</t>
  </si>
  <si>
    <t>other_creditors</t>
  </si>
  <si>
    <t>Other_Creditors</t>
  </si>
  <si>
    <t>other_current_assets</t>
  </si>
  <si>
    <t>Other_Current_Assets</t>
  </si>
  <si>
    <t>other_current_liabilities</t>
  </si>
  <si>
    <t>Other_Current_Liabilities</t>
  </si>
  <si>
    <t>other_current_liabilities_</t>
  </si>
  <si>
    <t>Other_current_liabilities_</t>
  </si>
  <si>
    <t>other_fixed_assets</t>
  </si>
  <si>
    <t>Other_Fixed_Assets</t>
  </si>
  <si>
    <t>other_intangibles</t>
  </si>
  <si>
    <t>Other_Intangibles</t>
  </si>
  <si>
    <t>other_long_term_assets</t>
  </si>
  <si>
    <t>Other_Long_Term_Assets</t>
  </si>
  <si>
    <t>other_long_term_interest_bearing_debt</t>
  </si>
  <si>
    <t>Other_Long_Term_Interest_Bearing_Debt</t>
  </si>
  <si>
    <t>other_lt_non_interest_bearing_debt</t>
  </si>
  <si>
    <t>Other_LT_Non_Interest_Bearing_Debt</t>
  </si>
  <si>
    <t>other_non_current_liabilities</t>
  </si>
  <si>
    <t>Other_Non_Current_Liabilities</t>
  </si>
  <si>
    <t>other_non_oper_financial_inc_exp_</t>
  </si>
  <si>
    <t>Other_Non_Oper_Financial_Inc_Exp_</t>
  </si>
  <si>
    <t>other_operating_items</t>
  </si>
  <si>
    <t>Other_Operating_Items</t>
  </si>
  <si>
    <t>other_p_l</t>
  </si>
  <si>
    <t>Other_P_L</t>
  </si>
  <si>
    <t>other_property_plant_equip_deprec_</t>
  </si>
  <si>
    <t>Other_Property_Plant_Equip_Deprec_</t>
  </si>
  <si>
    <t>other_property_plant_equipment</t>
  </si>
  <si>
    <t>Other_Property_Plant_Equipment</t>
  </si>
  <si>
    <t>other_revenues</t>
  </si>
  <si>
    <t>Other_Revenues</t>
  </si>
  <si>
    <t>other_shareholders_equity_</t>
  </si>
  <si>
    <t>Other_shareholders_equity_</t>
  </si>
  <si>
    <t>other_shareholders_reserves</t>
  </si>
  <si>
    <t>Other_Shareholders_Reserves</t>
  </si>
  <si>
    <t>other_short_term_debt</t>
  </si>
  <si>
    <t>Other_Short_Term_Debt</t>
  </si>
  <si>
    <t>others_current_assets_</t>
  </si>
  <si>
    <t>Others_current_assets_</t>
  </si>
  <si>
    <t>participation_shares</t>
  </si>
  <si>
    <t>Participation_Shares</t>
  </si>
  <si>
    <t>pension_fund_provisions</t>
  </si>
  <si>
    <t>Pension_Fund_Provisions</t>
  </si>
  <si>
    <t>plant_machinery</t>
  </si>
  <si>
    <t>Plant_Machinery</t>
  </si>
  <si>
    <t>plant_machinery_depreciation</t>
  </si>
  <si>
    <t>Plant_Machinery_Depreciation</t>
  </si>
  <si>
    <t>preferred_dividends</t>
  </si>
  <si>
    <t>Preferred_Dividends</t>
  </si>
  <si>
    <t>preferred_shares</t>
  </si>
  <si>
    <t>Preferred_Shares</t>
  </si>
  <si>
    <t>prepaid_expenses_advances</t>
  </si>
  <si>
    <t>Prepaid_Expenses_Advances</t>
  </si>
  <si>
    <t>provisions</t>
  </si>
  <si>
    <t>Provisions</t>
  </si>
  <si>
    <t>raw_materials</t>
  </si>
  <si>
    <t>Raw_Materials</t>
  </si>
  <si>
    <t>redeemable_prefered_shares</t>
  </si>
  <si>
    <t>Redeemable_Prefered_Shares</t>
  </si>
  <si>
    <t>research_development_expenses</t>
  </si>
  <si>
    <t>Research_Development_Expenses</t>
  </si>
  <si>
    <t>retained_earnings</t>
  </si>
  <si>
    <t>Retained_Earnings</t>
  </si>
  <si>
    <t>revaluation_reserves</t>
  </si>
  <si>
    <t>Revaluation_Reserves</t>
  </si>
  <si>
    <t>share_capital</t>
  </si>
  <si>
    <t>Share_Capital</t>
  </si>
  <si>
    <t>share_premiums</t>
  </si>
  <si>
    <t>Share_Premiums</t>
  </si>
  <si>
    <t>short_term_investment</t>
  </si>
  <si>
    <t>Short_Term_Investment</t>
  </si>
  <si>
    <t>social_expenditure_payable</t>
  </si>
  <si>
    <t>Social_Expenditure_Payable</t>
  </si>
  <si>
    <t>total_buildings_depreciation</t>
  </si>
  <si>
    <t>Total_Buildings_Depreciation</t>
  </si>
  <si>
    <t>total_cash_short_term_investment</t>
  </si>
  <si>
    <t>Total_Cash_Short_Term_Investment</t>
  </si>
  <si>
    <t>total_current_assets</t>
  </si>
  <si>
    <t>Total_Current_Assets</t>
  </si>
  <si>
    <t>total_current_liabilities</t>
  </si>
  <si>
    <t>Total_Current_Liabilities</t>
  </si>
  <si>
    <t>total_depreciation_amort_depl_</t>
  </si>
  <si>
    <t>Total_Depreciation_Amort_Depl_</t>
  </si>
  <si>
    <t>total_land_depreciation</t>
  </si>
  <si>
    <t>Total_Land_Depreciation</t>
  </si>
  <si>
    <t>total_liabilities_and_debt</t>
  </si>
  <si>
    <t>Total_Liabilities_and_Debt</t>
  </si>
  <si>
    <t>total_liabilities_and_equity</t>
  </si>
  <si>
    <t>Total_Liabilities_and_Equity</t>
  </si>
  <si>
    <t>total_lt_interest_bearing_debt</t>
  </si>
  <si>
    <t>Total_LT_Interest_Bearing_Debt</t>
  </si>
  <si>
    <t>total_revenues</t>
  </si>
  <si>
    <t>Total_Revenues</t>
  </si>
  <si>
    <t>total_shareholders_equity</t>
  </si>
  <si>
    <t>Total_Shareholders_Equity</t>
  </si>
  <si>
    <t>trade_creditors</t>
  </si>
  <si>
    <t>Trade_Creditors</t>
  </si>
  <si>
    <t>transportation_equipment</t>
  </si>
  <si>
    <t>Transportation_Equipment</t>
  </si>
  <si>
    <t>transportation_equipment_depreciation</t>
  </si>
  <si>
    <t>Transportation_Equipment_Depreciation</t>
  </si>
  <si>
    <t>treasury_shares</t>
  </si>
  <si>
    <t>Treasury_Shares</t>
  </si>
  <si>
    <t>unusual_exceptional_items</t>
  </si>
  <si>
    <t>Unusual_Exceptional_Items</t>
  </si>
  <si>
    <t>work_in_progress</t>
  </si>
  <si>
    <t>Work_in_Progress</t>
  </si>
  <si>
    <t>detailed_format_industries_eur</t>
  </si>
  <si>
    <t>detailed_format_industries_eur_interim</t>
  </si>
  <si>
    <t>detailed_format_industries_interim</t>
  </si>
  <si>
    <t>detailed_format_industries_usd</t>
  </si>
  <si>
    <t>detailed_format_industries_usd_interim</t>
  </si>
  <si>
    <t>dmc_addresses</t>
  </si>
  <si>
    <t>address_line_1</t>
  </si>
  <si>
    <t>Address_Line_1</t>
  </si>
  <si>
    <t>address_line_2</t>
  </si>
  <si>
    <t>Address_Line_2</t>
  </si>
  <si>
    <t>address_line_3</t>
  </si>
  <si>
    <t>Address_Line_3</t>
  </si>
  <si>
    <t>address_line_4</t>
  </si>
  <si>
    <t>Address_Line_4</t>
  </si>
  <si>
    <t>address_line_5</t>
  </si>
  <si>
    <t>Address_Line_5</t>
  </si>
  <si>
    <t>corresponding_bvdid_when_applicable_</t>
  </si>
  <si>
    <t>Corresponding_BvDID_when_applicable_</t>
  </si>
  <si>
    <t>full_name</t>
  </si>
  <si>
    <t>Full_name</t>
  </si>
  <si>
    <t>job_title_in_local_language_when_available_</t>
  </si>
  <si>
    <t>Job_title_in_local_language_when_available_</t>
  </si>
  <si>
    <t>province_or_state</t>
  </si>
  <si>
    <t>Province_or_State</t>
  </si>
  <si>
    <t>uci</t>
  </si>
  <si>
    <t>UCI</t>
  </si>
  <si>
    <t>dmc_bvdid_uci</t>
  </si>
  <si>
    <t>uci_unique_contact_identifier_</t>
  </si>
  <si>
    <t>UCI_Unique_Contact_Identifier_</t>
  </si>
  <si>
    <t>dmc_current_only</t>
  </si>
  <si>
    <t>address</t>
  </si>
  <si>
    <t>Address</t>
  </si>
  <si>
    <t>age</t>
  </si>
  <si>
    <t>Age</t>
  </si>
  <si>
    <t>age_bracket</t>
  </si>
  <si>
    <t>Age_bracket</t>
  </si>
  <si>
    <t>also_a_shareholder</t>
  </si>
  <si>
    <t>Also_a_shareholder</t>
  </si>
  <si>
    <t>appointment_date</t>
  </si>
  <si>
    <t>Appointment_date</t>
  </si>
  <si>
    <t>appointment_date_day</t>
  </si>
  <si>
    <t>Appointment_date_day</t>
  </si>
  <si>
    <t>appointment_date_month</t>
  </si>
  <si>
    <t>Appointment_date_month</t>
  </si>
  <si>
    <t>appointment_date_year</t>
  </si>
  <si>
    <t>Appointment_date_year</t>
  </si>
  <si>
    <t>biography</t>
  </si>
  <si>
    <t>Biography</t>
  </si>
  <si>
    <t>board_committee_or_department</t>
  </si>
  <si>
    <t>Board_committee_or_department</t>
  </si>
  <si>
    <t>college</t>
  </si>
  <si>
    <t>College</t>
  </si>
  <si>
    <t>compensation_date</t>
  </si>
  <si>
    <t>Compensation_date</t>
  </si>
  <si>
    <t>compensation_date_day</t>
  </si>
  <si>
    <t>Compensation_date_day</t>
  </si>
  <si>
    <t>compensation_date_month</t>
  </si>
  <si>
    <t>Compensation_date_month</t>
  </si>
  <si>
    <t>compensation_date_year</t>
  </si>
  <si>
    <t>Compensation_date_year</t>
  </si>
  <si>
    <t>compensation_salary</t>
  </si>
  <si>
    <t>Compensation_salary</t>
  </si>
  <si>
    <t>compensation_total</t>
  </si>
  <si>
    <t>Compensation_total</t>
  </si>
  <si>
    <t>confirmation_date_s_</t>
  </si>
  <si>
    <t>Confirmation_date_s_</t>
  </si>
  <si>
    <t>confirmation_date_s__array</t>
  </si>
  <si>
    <t>Confirmation_date_s__array</t>
  </si>
  <si>
    <t>ARRAY&lt;STRING&gt;</t>
  </si>
  <si>
    <t>country_of_nationality</t>
  </si>
  <si>
    <t>Country_of_nationality</t>
  </si>
  <si>
    <t>date_of_birth</t>
  </si>
  <si>
    <t>Date_of_birth</t>
  </si>
  <si>
    <t>date_of_birth_day</t>
  </si>
  <si>
    <t>Date_of_birth_day</t>
  </si>
  <si>
    <t>date_of_birth_month</t>
  </si>
  <si>
    <t>Date_of_birth_month</t>
  </si>
  <si>
    <t>date_of_birth_year</t>
  </si>
  <si>
    <t>Date_of_birth_year</t>
  </si>
  <si>
    <t>date_s_last_received_from_ip_s_</t>
  </si>
  <si>
    <t>Date_s_last_received_from_IP_s_</t>
  </si>
  <si>
    <t>date_s_last_received_from_ip_s__day</t>
  </si>
  <si>
    <t>Date_s_last_received_from_IP_s__day</t>
  </si>
  <si>
    <t>date_s_last_received_from_ip_s__month</t>
  </si>
  <si>
    <t>Date_s_last_received_from_IP_s__month</t>
  </si>
  <si>
    <t>date_s_last_received_from_ip_s__year</t>
  </si>
  <si>
    <t>Date_s_last_received_from_IP_s__year</t>
  </si>
  <si>
    <t>degree_code</t>
  </si>
  <si>
    <t>Degree_code</t>
  </si>
  <si>
    <t>disqualification_section_of_act</t>
  </si>
  <si>
    <t>Disqualification_section_of_act</t>
  </si>
  <si>
    <t>disqualified_end_date</t>
  </si>
  <si>
    <t>Disqualified_end_date</t>
  </si>
  <si>
    <t>disqualified_end_date_array</t>
  </si>
  <si>
    <t>Disqualified_end_date_array</t>
  </si>
  <si>
    <t>disqualified_start_date</t>
  </si>
  <si>
    <t>Disqualified_start_date</t>
  </si>
  <si>
    <t>disqualified_start_date_array</t>
  </si>
  <si>
    <t>Disqualified_start_date_array</t>
  </si>
  <si>
    <t>exemption_from_disqualification_end_date</t>
  </si>
  <si>
    <t>Exemption_from_disqualification_end_date</t>
  </si>
  <si>
    <t>exemption_from_disqualification_end_date_day</t>
  </si>
  <si>
    <t>Exemption_from_disqualification_end_date_day</t>
  </si>
  <si>
    <t>exemption_from_disqualification_end_date_month</t>
  </si>
  <si>
    <t>Exemption_from_disqualification_end_date_month</t>
  </si>
  <si>
    <t>exemption_from_disqualification_end_date_year</t>
  </si>
  <si>
    <t>Exemption_from_disqualification_end_date_year</t>
  </si>
  <si>
    <t>exemption_from_disqualification_start_date</t>
  </si>
  <si>
    <t>Exemption_from_disqualification_start_date</t>
  </si>
  <si>
    <t>exemption_from_disqualification_start_date_day</t>
  </si>
  <si>
    <t>Exemption_from_disqualification_start_date_day</t>
  </si>
  <si>
    <t>exemption_from_disqualification_start_date_month</t>
  </si>
  <si>
    <t>Exemption_from_disqualification_start_date_month</t>
  </si>
  <si>
    <t>exemption_from_disqualification_start_date_year</t>
  </si>
  <si>
    <t>Exemption_from_disqualification_start_date_year</t>
  </si>
  <si>
    <t>first_name</t>
  </si>
  <si>
    <t>First_name</t>
  </si>
  <si>
    <t>gender</t>
  </si>
  <si>
    <t>Gender</t>
  </si>
  <si>
    <t>graduation_date</t>
  </si>
  <si>
    <t>Graduation_date</t>
  </si>
  <si>
    <t>graduation_date_array</t>
  </si>
  <si>
    <t>Graduation_date_array</t>
  </si>
  <si>
    <t>individual_or_company</t>
  </si>
  <si>
    <t>Individual_or_company</t>
  </si>
  <si>
    <t>information_provider_s_</t>
  </si>
  <si>
    <t>Information_Provider_s_</t>
  </si>
  <si>
    <t>information_source_s_</t>
  </si>
  <si>
    <t>Information_source_s_</t>
  </si>
  <si>
    <t>last_name</t>
  </si>
  <si>
    <t>Last_name</t>
  </si>
  <si>
    <t>level_of_responsibility</t>
  </si>
  <si>
    <t>Level_of_responsibility</t>
  </si>
  <si>
    <t>major</t>
  </si>
  <si>
    <t>Major</t>
  </si>
  <si>
    <t>middle_name</t>
  </si>
  <si>
    <t>Middle_name</t>
  </si>
  <si>
    <t>not_valid_after_date</t>
  </si>
  <si>
    <t>Not_valid_after_date</t>
  </si>
  <si>
    <t>not_valid_after_date_day</t>
  </si>
  <si>
    <t>Not_valid_after_date_day</t>
  </si>
  <si>
    <t>not_valid_after_date_month</t>
  </si>
  <si>
    <t>Not_valid_after_date_month</t>
  </si>
  <si>
    <t>not_valid_after_date_year</t>
  </si>
  <si>
    <t>Not_valid_after_date_year</t>
  </si>
  <si>
    <t>number_of_exemptions_from_disqualification</t>
  </si>
  <si>
    <t>Number_of_exemptions_from_disqualification</t>
  </si>
  <si>
    <t>original_job_title_in_english_</t>
  </si>
  <si>
    <t>Original_job_title_in_English_</t>
  </si>
  <si>
    <t>original_job_title_in_local_language_when_available_</t>
  </si>
  <si>
    <t>Original_job_title_in_local_language_when_available_</t>
  </si>
  <si>
    <t>resignation_date</t>
  </si>
  <si>
    <t>Resignation_date</t>
  </si>
  <si>
    <t>resignation_date_day</t>
  </si>
  <si>
    <t>Resignation_date_day</t>
  </si>
  <si>
    <t>resignation_date_month</t>
  </si>
  <si>
    <t>Resignation_date_month</t>
  </si>
  <si>
    <t>resignation_date_year</t>
  </si>
  <si>
    <t>Resignation_date_year</t>
  </si>
  <si>
    <t>salutation</t>
  </si>
  <si>
    <t>Salutation</t>
  </si>
  <si>
    <t>suffix</t>
  </si>
  <si>
    <t>Suffix</t>
  </si>
  <si>
    <t>title_i_e_dr_lord_</t>
  </si>
  <si>
    <t>Title_i_e_Dr_Lord_</t>
  </si>
  <si>
    <t>type_of_position</t>
  </si>
  <si>
    <t>Type_of_position</t>
  </si>
  <si>
    <t>dmc_previous</t>
  </si>
  <si>
    <t>domain_data</t>
  </si>
  <si>
    <t>Domain</t>
  </si>
  <si>
    <t>last_update_domain_update</t>
  </si>
  <si>
    <t>Last_update_Domain_update</t>
  </si>
  <si>
    <t>last_update_domain_update_day</t>
  </si>
  <si>
    <t>Last_update_Domain_update_day</t>
  </si>
  <si>
    <t>last_update_domain_update_month</t>
  </si>
  <si>
    <t>Last_update_Domain_update_month</t>
  </si>
  <si>
    <t>last_update_domain_update_year</t>
  </si>
  <si>
    <t>Last_update_Domain_update_year</t>
  </si>
  <si>
    <t>entities</t>
  </si>
  <si>
    <t>bvd_id_of_the_subsidiary_or_shareholder</t>
  </si>
  <si>
    <t>BvD_ID_of_the_subsidiary_or_shareholder</t>
  </si>
  <si>
    <t>entity_type</t>
  </si>
  <si>
    <t>Entity_type</t>
  </si>
  <si>
    <t>Name</t>
  </si>
  <si>
    <t>entitieswitharchive</t>
  </si>
  <si>
    <t>financial_conduct_authority</t>
  </si>
  <si>
    <t>fca_authorisation_status</t>
  </si>
  <si>
    <t>FCA_AUTHORISATION_STATUS</t>
  </si>
  <si>
    <t>fca_authorisation_status_date</t>
  </si>
  <si>
    <t>FCA_AUTHORISATION_STATUS_DATE</t>
  </si>
  <si>
    <t>fca_authorisation_status_date_day</t>
  </si>
  <si>
    <t>FCA_AUTHORISATION_STATUS_DATE_day</t>
  </si>
  <si>
    <t>fca_authorisation_status_date_month</t>
  </si>
  <si>
    <t>FCA_AUTHORISATION_STATUS_DATE_month</t>
  </si>
  <si>
    <t>fca_authorisation_status_date_year</t>
  </si>
  <si>
    <t>FCA_AUTHORISATION_STATUS_DATE_year</t>
  </si>
  <si>
    <t>fca_customer_type_code</t>
  </si>
  <si>
    <t>FCA_CUSTOMER_TYPE_code</t>
  </si>
  <si>
    <t>fca_eea_passport_activity</t>
  </si>
  <si>
    <t>FCA_EEA_PASSPORT_activity</t>
  </si>
  <si>
    <t>fca_eea_passport_country_label</t>
  </si>
  <si>
    <t>FCA_EEA_PASSPORT_country_label</t>
  </si>
  <si>
    <t>fca_eea_passport_directive</t>
  </si>
  <si>
    <t>FCA_EEA_PASSPORT_directive</t>
  </si>
  <si>
    <t>fca_eea_passport_type</t>
  </si>
  <si>
    <t>FCA_EEA_PASSPORT_type</t>
  </si>
  <si>
    <t>fca_financial_services_registered_number</t>
  </si>
  <si>
    <t>FCA_FINANCIAL_SERVICES_REGISTERED_NUMBER</t>
  </si>
  <si>
    <t>fca_fld_fca_authority_to_hold_client_money</t>
  </si>
  <si>
    <t>FCA_FLD_FCA_AUTHORITY_TO_HOLD_CLIENT_MONEY</t>
  </si>
  <si>
    <t>fca_investment_type_code</t>
  </si>
  <si>
    <t>FCA_INVESTMENT_TYPE_code</t>
  </si>
  <si>
    <t>fca_payment_service_directive_status</t>
  </si>
  <si>
    <t>FCA_PAYMENT_service_directive_status</t>
  </si>
  <si>
    <t>fca_regulated_activities_label</t>
  </si>
  <si>
    <t>FCA_REGULATED_ACTIVITIES_label</t>
  </si>
  <si>
    <t>fca_tradingnames_name</t>
  </si>
  <si>
    <t>FCA_TRADINGNAMES_name</t>
  </si>
  <si>
    <t>headerbvdid</t>
  </si>
  <si>
    <t>HEADERBVDID</t>
  </si>
  <si>
    <t>financial_strength_bvd_valuation</t>
  </si>
  <si>
    <t>bvd_comparable_companies_ev_ebitda_ratio_median_x_</t>
  </si>
  <si>
    <t>BvD_Comparable_Companies_EV_EBITDA_ratio_median_x_</t>
  </si>
  <si>
    <t>bvd_valuation_based_on_comparable_companies_th_eur_</t>
  </si>
  <si>
    <t>BvD_Valuation_based_on_comparable_companies_th_EUR_</t>
  </si>
  <si>
    <t>bvd_valuation_based_on_comparable_companies_th_lcu_</t>
  </si>
  <si>
    <t>BvD_Valuation_based_on_comparable_companies_th_LCU_</t>
  </si>
  <si>
    <t>bvd_valuation_based_on_comparable_companies_th_usd_</t>
  </si>
  <si>
    <t>BvD_Valuation_based_on_comparable_companies_th_USD_</t>
  </si>
  <si>
    <t>date_of_the_valuation</t>
  </si>
  <si>
    <t>Date_of_the_valuation</t>
  </si>
  <si>
    <t>date_of_the_valuation_day</t>
  </si>
  <si>
    <t>Date_of_the_valuation_day</t>
  </si>
  <si>
    <t>date_of_the_valuation_month</t>
  </si>
  <si>
    <t>Date_of_the_valuation_month</t>
  </si>
  <si>
    <t>date_of_the_valuation_year</t>
  </si>
  <si>
    <t>Date_of_the_valuation_year</t>
  </si>
  <si>
    <t>exchange_rate_from_original_currency_eur</t>
  </si>
  <si>
    <t>Exchange_rate_from_original_currency_EUR</t>
  </si>
  <si>
    <t>exchange_rate_from_original_currency_usd</t>
  </si>
  <si>
    <t>Exchange_rate_from_original_currency_USD</t>
  </si>
  <si>
    <t>status</t>
  </si>
  <si>
    <t>Status</t>
  </si>
  <si>
    <t>status_date</t>
  </si>
  <si>
    <t>Status_date</t>
  </si>
  <si>
    <t>status_date_day</t>
  </si>
  <si>
    <t>Status_date_day</t>
  </si>
  <si>
    <t>status_date_month</t>
  </si>
  <si>
    <t>Status_date_month</t>
  </si>
  <si>
    <t>status_date_year</t>
  </si>
  <si>
    <t>Status_date_year</t>
  </si>
  <si>
    <t>financial_strength_crif</t>
  </si>
  <si>
    <t>crif_company_main_reasons</t>
  </si>
  <si>
    <t>CRIF_Company_Main_reasons</t>
  </si>
  <si>
    <t>crif_company_score_</t>
  </si>
  <si>
    <t>CRIF_Company_Score_</t>
  </si>
  <si>
    <t>crif_company_score_year</t>
  </si>
  <si>
    <t>CRIF_Company_score_Year</t>
  </si>
  <si>
    <t>crif_peer_group_average_value</t>
  </si>
  <si>
    <t>CRIF_Peer_Group_Average_value</t>
  </si>
  <si>
    <t>crif_peer_group_maximum_value</t>
  </si>
  <si>
    <t>CRIF_Peer_Group_Maximum_value</t>
  </si>
  <si>
    <t>crif_peer_group_minimum_value</t>
  </si>
  <si>
    <t>CRIF_Peer_Group_Minimum_value</t>
  </si>
  <si>
    <t>crif_peer_group_name</t>
  </si>
  <si>
    <t>CRIF_Peer_Group_name</t>
  </si>
  <si>
    <t>financial_strength_more</t>
  </si>
  <si>
    <t>activity_sector</t>
  </si>
  <si>
    <t>Activity_sector</t>
  </si>
  <si>
    <t>confidence_level_</t>
  </si>
  <si>
    <t>Confidence_level_</t>
  </si>
  <si>
    <t>more_comparison_group_class_mean_value_</t>
  </si>
  <si>
    <t>More_Comparison_group_Class_mean_value_</t>
  </si>
  <si>
    <t>more_comparison_group_probability_of_default_</t>
  </si>
  <si>
    <t>More_Comparison_group_Probability_of_default_</t>
  </si>
  <si>
    <t>more_credit_limit_annotation</t>
  </si>
  <si>
    <t>MORE_credit_limit_annotation</t>
  </si>
  <si>
    <t>more_credit_limit_eur_</t>
  </si>
  <si>
    <t>MORE_credit_limit_EUR_</t>
  </si>
  <si>
    <t>more_credit_limit_lcu_</t>
  </si>
  <si>
    <t>MORE_credit_limit_LCU_</t>
  </si>
  <si>
    <t>more_credit_limit_usd_</t>
  </si>
  <si>
    <t>MORE_credit_limit_USD_</t>
  </si>
  <si>
    <t>more_evaluation_class</t>
  </si>
  <si>
    <t>More_evaluation_Class</t>
  </si>
  <si>
    <t>more_evaluation_probability_of_default_</t>
  </si>
  <si>
    <t>More_evaluation_Probability_of_default_</t>
  </si>
  <si>
    <t>more_evaluation_year_</t>
  </si>
  <si>
    <t>More_evaluation_Year_</t>
  </si>
  <si>
    <t>more_expl_asset_turnover</t>
  </si>
  <si>
    <t>MORE_EXPL_Asset_turnover</t>
  </si>
  <si>
    <t>more_expl_assets_to_debt</t>
  </si>
  <si>
    <t>MORE_EXPL_Assets_to_debt</t>
  </si>
  <si>
    <t>more_expl_cash_conversion_cycle_ccc_</t>
  </si>
  <si>
    <t>MORE_EXPL_Cash_conversion_Cycle_CCC_</t>
  </si>
  <si>
    <t>more_expl_current_ratio_</t>
  </si>
  <si>
    <t>MORE_EXPL_Current_ratio_</t>
  </si>
  <si>
    <t>more_expl_fixed_assets_coverage_ratio</t>
  </si>
  <si>
    <t>MORE_EXPL_Fixed_Assets_coverage_ratio</t>
  </si>
  <si>
    <t>more_expl_interest_paid_coverage_</t>
  </si>
  <si>
    <t>MORE_EXPL_Interest_Paid_coverage_</t>
  </si>
  <si>
    <t>more_expl_leverage_ratio</t>
  </si>
  <si>
    <t>MORE_EXPL_Leverage_ratio</t>
  </si>
  <si>
    <t>more_expl_profit_margin_</t>
  </si>
  <si>
    <t>MORE_EXPL_Profit_margin_</t>
  </si>
  <si>
    <t>more_expl_quick_ratio</t>
  </si>
  <si>
    <t>MORE_EXPL_Quick_ratio</t>
  </si>
  <si>
    <t>more_expl_return_on_equity_roe_</t>
  </si>
  <si>
    <t>MORE_EXPL_Return_on_Equity_ROE_</t>
  </si>
  <si>
    <t>more_expl_return_on_investment_roi_</t>
  </si>
  <si>
    <t>MORE_EXPL_Return_on_Investment_ROI_</t>
  </si>
  <si>
    <t>financial_strength_trucost</t>
  </si>
  <si>
    <t>company_air_pollutants_</t>
  </si>
  <si>
    <t>Company_Air_pollutants_</t>
  </si>
  <si>
    <t>company_greenhouse_gases_</t>
  </si>
  <si>
    <t>Company_Greenhouse_gases_</t>
  </si>
  <si>
    <t>company_land_and_water_pollutants_</t>
  </si>
  <si>
    <t>Company_Land_and_water_pollutants_</t>
  </si>
  <si>
    <t>company_natural_resources_used_</t>
  </si>
  <si>
    <t>Company_Natural_resources_used_</t>
  </si>
  <si>
    <t>company_waste_</t>
  </si>
  <si>
    <t>Company_Waste_</t>
  </si>
  <si>
    <t>company_water_</t>
  </si>
  <si>
    <t>Company_Water_</t>
  </si>
  <si>
    <t>sector_air_pollutants_</t>
  </si>
  <si>
    <t>Sector_Air_pollutants_</t>
  </si>
  <si>
    <t>sector_greenhouse_gases_</t>
  </si>
  <si>
    <t>Sector_Greenhouse_gases_</t>
  </si>
  <si>
    <t>sector_land_and_water_pollutants_</t>
  </si>
  <si>
    <t>Sector_Land_and_water_pollutants_</t>
  </si>
  <si>
    <t>sector_natural_resources_used_</t>
  </si>
  <si>
    <t>Sector_Natural_resources_used_</t>
  </si>
  <si>
    <t>sector_waste_</t>
  </si>
  <si>
    <t>Sector_Waste_</t>
  </si>
  <si>
    <t>sector_water_</t>
  </si>
  <si>
    <t>Sector_Water_</t>
  </si>
  <si>
    <t>trucost_confidence_level_</t>
  </si>
  <si>
    <t>Trucost_Confidence_level_</t>
  </si>
  <si>
    <t>trucost_date</t>
  </si>
  <si>
    <t>Trucost_Date</t>
  </si>
  <si>
    <t>trucost_date_day</t>
  </si>
  <si>
    <t>Trucost_Date_day</t>
  </si>
  <si>
    <t>trucost_date_month</t>
  </si>
  <si>
    <t>Trucost_Date_month</t>
  </si>
  <si>
    <t>trucost_date_year</t>
  </si>
  <si>
    <t>Trucost_Date_year</t>
  </si>
  <si>
    <t>trucost_environmental_score_</t>
  </si>
  <si>
    <t>Trucost_Environmental_score_</t>
  </si>
  <si>
    <t>trucost_sector_code_</t>
  </si>
  <si>
    <t>Trucost_sector_code_</t>
  </si>
  <si>
    <t>trucost_sector_description</t>
  </si>
  <si>
    <t>Trucost_sector_description</t>
  </si>
  <si>
    <t>financial_strength_vadis</t>
  </si>
  <si>
    <t>vadis_estimated_deal_value_lower_bound_th_eur_</t>
  </si>
  <si>
    <t>VADIS_Estimated_deal_value_lower_bound_th_EUR_</t>
  </si>
  <si>
    <t>vadis_estimated_deal_value_lower_bound_th_lcu_</t>
  </si>
  <si>
    <t>VADIS_Estimated_deal_value_lower_bound_th_LCU_</t>
  </si>
  <si>
    <t>vadis_estimated_deal_value_lower_bound_th_usd_</t>
  </si>
  <si>
    <t>VADIS_Estimated_deal_value_lower_bound_th_USD_</t>
  </si>
  <si>
    <t>vadis_estimated_deal_value_upper_bound_th_eur_</t>
  </si>
  <si>
    <t>VADIS_Estimated_deal_value_upper_bound_th_EUR_</t>
  </si>
  <si>
    <t>vadis_estimated_deal_value_upper_bound_th_lcu_</t>
  </si>
  <si>
    <t>VADIS_Estimated_deal_value_upper_bound_th_LCU_</t>
  </si>
  <si>
    <t>vadis_estimated_deal_value_upper_bound_th_usd_</t>
  </si>
  <si>
    <t>VADIS_Estimated_deal_value_upper_bound_th_USD_</t>
  </si>
  <si>
    <t>vadis_propensity_to_be_sold</t>
  </si>
  <si>
    <t>VADIS_Propensity_to_be_sold</t>
  </si>
  <si>
    <t>vadis_propensity_to_become_bankrupt</t>
  </si>
  <si>
    <t>VADIS_Propensity_to_become_bankrupt</t>
  </si>
  <si>
    <t>vadis_reason_of_no_bounds_for_edv</t>
  </si>
  <si>
    <t>VADIS_Reason_of_no_bounds_for_EDV</t>
  </si>
  <si>
    <t>vadis_reason_of_no_scoring_</t>
  </si>
  <si>
    <t>VADIS_Reason_of_no_scoring_</t>
  </si>
  <si>
    <t>vadis_reason_of_no_scoring_description_</t>
  </si>
  <si>
    <t>VADIS_Reason_of_no_scoring_description_</t>
  </si>
  <si>
    <t>vadis_year</t>
  </si>
  <si>
    <t>VADIS_Year</t>
  </si>
  <si>
    <t>financial_strength_zanders</t>
  </si>
  <si>
    <t>falcon_counterparty_risk_score_crs_</t>
  </si>
  <si>
    <t>FALCON_Counterparty_Risk_Score_CRS_</t>
  </si>
  <si>
    <t>falcon_credit_limit_eur_</t>
  </si>
  <si>
    <t>FALCON_credit_limit_EUR_</t>
  </si>
  <si>
    <t>falcon_credit_limit_lcu_</t>
  </si>
  <si>
    <t>FALCON_credit_limit_LCU_</t>
  </si>
  <si>
    <t>falcon_credit_limit_usd_</t>
  </si>
  <si>
    <t>FALCON_credit_limit_USD_</t>
  </si>
  <si>
    <t>falcon_expl_ratio_current_ratio_</t>
  </si>
  <si>
    <t>FALCON_EXPL_RATIO_Current_ratio_</t>
  </si>
  <si>
    <t>falcon_expl_ratio_debt_ebitda</t>
  </si>
  <si>
    <t>FALCON_EXPL_RATIO_Debt_EBITDA</t>
  </si>
  <si>
    <t>falcon_expl_ratio_debtor_days</t>
  </si>
  <si>
    <t>FALCON_EXPL_RATIO_Debtor_days</t>
  </si>
  <si>
    <t>falcon_expl_ratio_gearing_</t>
  </si>
  <si>
    <t>FALCON_EXPL_RATIO_Gearing_</t>
  </si>
  <si>
    <t>falcon_expl_ratio_interest_coverage_ratio</t>
  </si>
  <si>
    <t>FALCON_EXPL_RATIO_Interest_coverage_ratio</t>
  </si>
  <si>
    <t>falcon_expl_ratio_return_on_sales</t>
  </si>
  <si>
    <t>FALCON_EXPL_RATIO_Return_on_sales</t>
  </si>
  <si>
    <t>falcon_expl_ratio_solvency</t>
  </si>
  <si>
    <t>FALCON_EXPL_RATIO_Solvency</t>
  </si>
  <si>
    <t>falcon_expl_ratio_tangible_net_worth</t>
  </si>
  <si>
    <t>FALCON_EXPL_RATIO_Tangible_net_worth</t>
  </si>
  <si>
    <t>falcon_expl_ratio_turnover_growth_</t>
  </si>
  <si>
    <t>FALCON_EXPL_RATIO_Turnover_growth_</t>
  </si>
  <si>
    <t>falcon_probability_of_default_</t>
  </si>
  <si>
    <t>FALCON_Probability_of_default_</t>
  </si>
  <si>
    <t>year</t>
  </si>
  <si>
    <t>Year</t>
  </si>
  <si>
    <t>funds_monthly_funds_attributes</t>
  </si>
  <si>
    <t>asofdate</t>
  </si>
  <si>
    <t>bvd9_number_</t>
  </si>
  <si>
    <t>fund_benchmark_name_s_</t>
  </si>
  <si>
    <t>fund_benchmark_weight_</t>
  </si>
  <si>
    <t>fund_inception_date</t>
  </si>
  <si>
    <t>fund_net_assets_estimate_flag</t>
  </si>
  <si>
    <t>fund_net_assets_last_value_date</t>
  </si>
  <si>
    <t>fund_net_assets_last_value_usd_</t>
  </si>
  <si>
    <t>fund_type</t>
  </si>
  <si>
    <t>investment_strategy_in_english_</t>
  </si>
  <si>
    <t>investment_strategy_in_local_language</t>
  </si>
  <si>
    <t>original_language_of_investment_strategy</t>
  </si>
  <si>
    <t>giin</t>
  </si>
  <si>
    <t>giin_global_intermediary_identification_number_</t>
  </si>
  <si>
    <t>GIIN_Global_Intermediary_Identification_Number_</t>
  </si>
  <si>
    <t>iga_model</t>
  </si>
  <si>
    <t>IGA_model</t>
  </si>
  <si>
    <t>name_as_in_the_fatca_register_</t>
  </si>
  <si>
    <t>Name_as_in_the_FATCA_register_</t>
  </si>
  <si>
    <t>role_single_leader_member_</t>
  </si>
  <si>
    <t>Role_single_leader_member_</t>
  </si>
  <si>
    <t>gleif_golden_copy_entity</t>
  </si>
  <si>
    <t>category</t>
  </si>
  <si>
    <t>creation_date</t>
  </si>
  <si>
    <t>expiration_date</t>
  </si>
  <si>
    <t>expiration_reason</t>
  </si>
  <si>
    <t>legal_jurisdiction</t>
  </si>
  <si>
    <t>legal_name</t>
  </si>
  <si>
    <t>legal_name_lang</t>
  </si>
  <si>
    <t>lei</t>
  </si>
  <si>
    <t>subcategory</t>
  </si>
  <si>
    <t>gleif_mapping_entity</t>
  </si>
  <si>
    <t>orbisid</t>
  </si>
  <si>
    <t>hq</t>
  </si>
  <si>
    <t>headquarters_bvd_id_number</t>
  </si>
  <si>
    <t>Headquarters_BvD_ID_number</t>
  </si>
  <si>
    <t>headquarters_city</t>
  </si>
  <si>
    <t>Headquarters_City</t>
  </si>
  <si>
    <t>headquarters_country_iso_code</t>
  </si>
  <si>
    <t>Headquarters_Country_ISO_code</t>
  </si>
  <si>
    <t>headquarters_current_archived</t>
  </si>
  <si>
    <t>Headquarters_Current_Archived</t>
  </si>
  <si>
    <t>headquarters_information_date</t>
  </si>
  <si>
    <t>Headquarters_Information_date</t>
  </si>
  <si>
    <t>headquarters_information_date_day</t>
  </si>
  <si>
    <t>Headquarters_Information_date_day</t>
  </si>
  <si>
    <t>headquarters_information_date_month</t>
  </si>
  <si>
    <t>Headquarters_Information_date_month</t>
  </si>
  <si>
    <t>headquarters_information_date_year</t>
  </si>
  <si>
    <t>Headquarters_Information_date_year</t>
  </si>
  <si>
    <t>headquarters_information_source</t>
  </si>
  <si>
    <t>Headquarters_Information_source</t>
  </si>
  <si>
    <t>headquarters_name</t>
  </si>
  <si>
    <t>Headquarters_Name</t>
  </si>
  <si>
    <t>headquarters_same_or_similar_name_in_the_lexisnexis_worldcompliance_database</t>
  </si>
  <si>
    <t>Headquarters_Same_or_similar_name_in_the_LexisNexis_WorldCompliance_database</t>
  </si>
  <si>
    <t>headquarters_state_or_province_in_us_or_canada_</t>
  </si>
  <si>
    <t>Headquarters_State_or_province_in_US_or_Canada_</t>
  </si>
  <si>
    <t>headquarters_type</t>
  </si>
  <si>
    <t>Headquarters_Type</t>
  </si>
  <si>
    <t>identifiers</t>
  </si>
  <si>
    <t>_c12</t>
  </si>
  <si>
    <t>european_vat_number</t>
  </si>
  <si>
    <t>European_VAT_number</t>
  </si>
  <si>
    <t>ip_identification_label</t>
  </si>
  <si>
    <t>IP_identification_label</t>
  </si>
  <si>
    <t>ip_identification_number</t>
  </si>
  <si>
    <t>IP_identification_number</t>
  </si>
  <si>
    <t>lei_legal_entity_identifier_</t>
  </si>
  <si>
    <t>LEI_Legal_Entity_Identifier_</t>
  </si>
  <si>
    <t>national_id_label</t>
  </si>
  <si>
    <t>National_ID_label</t>
  </si>
  <si>
    <t>national_id_number</t>
  </si>
  <si>
    <t>National_ID_number</t>
  </si>
  <si>
    <t>national_id_type</t>
  </si>
  <si>
    <t>National_ID_type</t>
  </si>
  <si>
    <t>other_company_id_number</t>
  </si>
  <si>
    <t>Other_company_ID_number</t>
  </si>
  <si>
    <t>statistical_number</t>
  </si>
  <si>
    <t>Statistical_number</t>
  </si>
  <si>
    <t>ticker_symbol</t>
  </si>
  <si>
    <t>Ticker_symbol</t>
  </si>
  <si>
    <t>trade_register_number</t>
  </si>
  <si>
    <t>Trade_register_number</t>
  </si>
  <si>
    <t>vat_tax_number</t>
  </si>
  <si>
    <t>VAT_Tax_number</t>
  </si>
  <si>
    <t>industry_classifications</t>
  </si>
  <si>
    <t>bvd_major_sector</t>
  </si>
  <si>
    <t>BvD_major_sector</t>
  </si>
  <si>
    <t>nace_rev_2_core_code_4_digits_</t>
  </si>
  <si>
    <t>NACE_Rev_2_Core_code_4_digits_</t>
  </si>
  <si>
    <t>nace_rev_2_core_code_text_description</t>
  </si>
  <si>
    <t>NACE_rev_2_core_code_text_description</t>
  </si>
  <si>
    <t>nace_rev_2_main_section</t>
  </si>
  <si>
    <t>NACE_Rev_2_main_section</t>
  </si>
  <si>
    <t>nace_rev_2_primary_code_s_</t>
  </si>
  <si>
    <t>NACE_Rev_2_Primary_code_s_</t>
  </si>
  <si>
    <t>nace_rev_2_primary_code_text_description</t>
  </si>
  <si>
    <t>NACE_rev_2_primary_code_text_description</t>
  </si>
  <si>
    <t>nace_rev_2_secondary_code_s_</t>
  </si>
  <si>
    <t>NACE_Rev_2_Secondary_code_s_</t>
  </si>
  <si>
    <t>nace_rev_2_secondary_code_text_description</t>
  </si>
  <si>
    <t>NACE_rev_2_secondary_code_text_description</t>
  </si>
  <si>
    <t>naics_core_code_4_digits_</t>
  </si>
  <si>
    <t>NAICS_Core_code_4_digits_</t>
  </si>
  <si>
    <t>naics_core_code_text_description</t>
  </si>
  <si>
    <t>NAICS_core_code_text_description</t>
  </si>
  <si>
    <t>naics_primary_code_s_</t>
  </si>
  <si>
    <t>NAICS_Primary_code_s_</t>
  </si>
  <si>
    <t>naics_primary_code_s_text_description</t>
  </si>
  <si>
    <t>NAICS_Primary_code_s_text_description</t>
  </si>
  <si>
    <t>naics_secondary_code_s_</t>
  </si>
  <si>
    <t>NAICS_Secondary_code_s_</t>
  </si>
  <si>
    <t>naics_secondary_code_s_text_description</t>
  </si>
  <si>
    <t>NAICS_Secondary_code_s_text_description</t>
  </si>
  <si>
    <t>national_industry_classification_used_by_the_ip</t>
  </si>
  <si>
    <t>National_industry_classification_used_by_the_IP</t>
  </si>
  <si>
    <t>primary_code_in_national_industry_classification_text_description</t>
  </si>
  <si>
    <t>Primary_code_in_national_industry_classification_text_description</t>
  </si>
  <si>
    <t>primary_code_s_in_this_classification</t>
  </si>
  <si>
    <t>Primary_code_s_in_this_classification</t>
  </si>
  <si>
    <t>secondary_code_in_national_industry_classification_text_description</t>
  </si>
  <si>
    <t>Secondary_code_in_national_industry_classification_text_description</t>
  </si>
  <si>
    <t>secondary_code_s_in_this_classification</t>
  </si>
  <si>
    <t>Secondary_code_s_in_this_classification</t>
  </si>
  <si>
    <t>us_sic_core_code_3_digits_</t>
  </si>
  <si>
    <t>US_SIC_Core_code_3_digits_</t>
  </si>
  <si>
    <t>us_sic_core_code_text_description</t>
  </si>
  <si>
    <t>US_SIC_core_code_text_description</t>
  </si>
  <si>
    <t>us_sic_primary_code_s_</t>
  </si>
  <si>
    <t>US_SIC_Primary_code_s_</t>
  </si>
  <si>
    <t>us_sic_primary_code_text_description</t>
  </si>
  <si>
    <t>US_SIC_primary_code_text_description</t>
  </si>
  <si>
    <t>us_sic_secondary_code_s_</t>
  </si>
  <si>
    <t>US_SIC_Secondary_code_s_</t>
  </si>
  <si>
    <t>us_sic_secondary_code_text_description</t>
  </si>
  <si>
    <t>US_SIC_secondary_code_text_description</t>
  </si>
  <si>
    <t>industry_global_financials_and_ratios</t>
  </si>
  <si>
    <t>added_value</t>
  </si>
  <si>
    <t>Added_value</t>
  </si>
  <si>
    <t>average_cost_of_employee_th_</t>
  </si>
  <si>
    <t>Average_cost_of_employee_th_</t>
  </si>
  <si>
    <t>capital</t>
  </si>
  <si>
    <t>Capital</t>
  </si>
  <si>
    <t>cash_cash_equivalent</t>
  </si>
  <si>
    <t>Cash_cash_equivalent</t>
  </si>
  <si>
    <t>cash_flow</t>
  </si>
  <si>
    <t>Cash_flow</t>
  </si>
  <si>
    <t>cash_flow_operating_revenue_</t>
  </si>
  <si>
    <t>Cash_flow_Operating_revenue_</t>
  </si>
  <si>
    <t>collection_period_days_</t>
  </si>
  <si>
    <t>Collection_period_days_</t>
  </si>
  <si>
    <t>costs_of_employees</t>
  </si>
  <si>
    <t>Costs_of_employees</t>
  </si>
  <si>
    <t>costs_of_employees_operating_revenue_</t>
  </si>
  <si>
    <t>Costs_of_employees_Operating_revenue_</t>
  </si>
  <si>
    <t>costs_of_goods_sold</t>
  </si>
  <si>
    <t>Costs_of_goods_sold</t>
  </si>
  <si>
    <t>credit_period_days_</t>
  </si>
  <si>
    <t>Credit_period_days_</t>
  </si>
  <si>
    <t>creditors</t>
  </si>
  <si>
    <t>Creditors</t>
  </si>
  <si>
    <t>current_assets</t>
  </si>
  <si>
    <t>Current_assets</t>
  </si>
  <si>
    <t>current_liabilities</t>
  </si>
  <si>
    <t>Current_liabilities</t>
  </si>
  <si>
    <t>debtors</t>
  </si>
  <si>
    <t>Debtors</t>
  </si>
  <si>
    <t>depreciation_amortization</t>
  </si>
  <si>
    <t>Depreciation_Amortization</t>
  </si>
  <si>
    <t>ebit_margin_</t>
  </si>
  <si>
    <t>EBIT_margin_</t>
  </si>
  <si>
    <t>ebitda_margin_</t>
  </si>
  <si>
    <t>EBITDA_margin_</t>
  </si>
  <si>
    <t>employees_original_range_values_</t>
  </si>
  <si>
    <t>Employees_original_range_values_</t>
  </si>
  <si>
    <t>Enterprise_value</t>
  </si>
  <si>
    <t>enterprise_value_ebitda_x_</t>
  </si>
  <si>
    <t>Enterprise_value_EBITDA_x_</t>
  </si>
  <si>
    <t>estimated_employees</t>
  </si>
  <si>
    <t>Estimated_employees</t>
  </si>
  <si>
    <t>estimated_operating_revenue</t>
  </si>
  <si>
    <t>Estimated_operating_revenue</t>
  </si>
  <si>
    <t>export_revenue</t>
  </si>
  <si>
    <t>Export_revenue</t>
  </si>
  <si>
    <t>export_revenue_operating_revenue_</t>
  </si>
  <si>
    <t>Export_revenue_Operating_revenue_</t>
  </si>
  <si>
    <t>extr_and_other_expenses</t>
  </si>
  <si>
    <t>Extr_and_other_expenses</t>
  </si>
  <si>
    <t>extr_and_other_p_l</t>
  </si>
  <si>
    <t>Extr_and_other_P_L</t>
  </si>
  <si>
    <t>extr_and_other_revenue</t>
  </si>
  <si>
    <t>Extr_and_other_revenue</t>
  </si>
  <si>
    <t>filing_type</t>
  </si>
  <si>
    <t>Filing_type</t>
  </si>
  <si>
    <t>Financial_expenses</t>
  </si>
  <si>
    <t>Financial_revenue</t>
  </si>
  <si>
    <t>Fixed_assets</t>
  </si>
  <si>
    <t>gearing_</t>
  </si>
  <si>
    <t>Gearing_</t>
  </si>
  <si>
    <t>gross_margin_</t>
  </si>
  <si>
    <t>Gross_margin_</t>
  </si>
  <si>
    <t>gross_profit</t>
  </si>
  <si>
    <t>Gross_profit</t>
  </si>
  <si>
    <t>intangible_fixed_assets</t>
  </si>
  <si>
    <t>Intangible_fixed_assets</t>
  </si>
  <si>
    <t>interest_cover_x_</t>
  </si>
  <si>
    <t>Interest_cover_x_</t>
  </si>
  <si>
    <t>interest_paid</t>
  </si>
  <si>
    <t>Interest_paid</t>
  </si>
  <si>
    <t>liquidity_ratio_x_</t>
  </si>
  <si>
    <t>Liquidity_ratio_x_</t>
  </si>
  <si>
    <t>long_term_debt</t>
  </si>
  <si>
    <t>Long_term_debt</t>
  </si>
  <si>
    <t>market_cap_cash_flow_from_operations_x_</t>
  </si>
  <si>
    <t>Market_cap_Cash_flow_from_operations_x_</t>
  </si>
  <si>
    <t>material_costs</t>
  </si>
  <si>
    <t>Material_costs</t>
  </si>
  <si>
    <t>net_assets_turnover_x_</t>
  </si>
  <si>
    <t>Net_assets_turnover_x_</t>
  </si>
  <si>
    <t>net_current_assets</t>
  </si>
  <si>
    <t>Net_current_assets</t>
  </si>
  <si>
    <t>Non_current_liabilities</t>
  </si>
  <si>
    <t>operating_p_l_ebit_</t>
  </si>
  <si>
    <t>Operating_P_L_EBIT_</t>
  </si>
  <si>
    <t>operating_revenue_original_range_value</t>
  </si>
  <si>
    <t>Operating_revenue_original_range_value</t>
  </si>
  <si>
    <t>operating_revenue_per_employee_th_</t>
  </si>
  <si>
    <t>Operating_revenue_per_employee_th_</t>
  </si>
  <si>
    <t>operating_revenue_turnover_</t>
  </si>
  <si>
    <t>Operating_revenue_Turnover_</t>
  </si>
  <si>
    <t>Other_current_assets</t>
  </si>
  <si>
    <t>Other_current_liabilities</t>
  </si>
  <si>
    <t>Other_fixed_assets</t>
  </si>
  <si>
    <t>Other_non_current_liabilities</t>
  </si>
  <si>
    <t>other_operating_expenses</t>
  </si>
  <si>
    <t>Other_operating_expenses</t>
  </si>
  <si>
    <t>other_shareholders_funds</t>
  </si>
  <si>
    <t>Other_shareholders_funds</t>
  </si>
  <si>
    <t>p_l_after_tax</t>
  </si>
  <si>
    <t>P_L_after_tax</t>
  </si>
  <si>
    <t>p_l_before_tax</t>
  </si>
  <si>
    <t>P_L_before_tax</t>
  </si>
  <si>
    <t>p_l_for_period_net_income_</t>
  </si>
  <si>
    <t>P_L_for_period_Net_income_</t>
  </si>
  <si>
    <t>profit_per_employee_th_</t>
  </si>
  <si>
    <t>Profit_per_employee_th_</t>
  </si>
  <si>
    <t>r_d_expenses_operating_revenue_</t>
  </si>
  <si>
    <t>R_D_expenses_Operating_revenue_</t>
  </si>
  <si>
    <t>Research_Development_expenses</t>
  </si>
  <si>
    <t>roce_using_net_income_</t>
  </si>
  <si>
    <t>ROCE_using_Net_income_</t>
  </si>
  <si>
    <t>roce_using_p_l_before_tax_</t>
  </si>
  <si>
    <t>ROCE_using_P_L_before_tax_</t>
  </si>
  <si>
    <t>sales</t>
  </si>
  <si>
    <t>Sales</t>
  </si>
  <si>
    <t>shareholders_funds</t>
  </si>
  <si>
    <t>Shareholders_funds</t>
  </si>
  <si>
    <t>shareholders_funds_per_employee_th_</t>
  </si>
  <si>
    <t>Shareholders_funds_per_employee_th_</t>
  </si>
  <si>
    <t>shareholders_liquidity_ratio_x_</t>
  </si>
  <si>
    <t>Shareholders_liquidity_ratio_x_</t>
  </si>
  <si>
    <t>solvency_ratio_liability_based_</t>
  </si>
  <si>
    <t>Solvency_ratio_Liability_based_</t>
  </si>
  <si>
    <t>stock</t>
  </si>
  <si>
    <t>Stock</t>
  </si>
  <si>
    <t>stock_turnover_x_</t>
  </si>
  <si>
    <t>Stock_turnover_x_</t>
  </si>
  <si>
    <t>tangible_fixed_assets</t>
  </si>
  <si>
    <t>Tangible_fixed_assets</t>
  </si>
  <si>
    <t>taxation</t>
  </si>
  <si>
    <t>Taxation</t>
  </si>
  <si>
    <t>total_assets_per_employee_th_</t>
  </si>
  <si>
    <t>Total_assets_per_employee_th_</t>
  </si>
  <si>
    <t>total_shareh_funds_liab_</t>
  </si>
  <si>
    <t>Total_shareh_funds_liab_</t>
  </si>
  <si>
    <t>working_capital</t>
  </si>
  <si>
    <t>Working_capital</t>
  </si>
  <si>
    <t>working_capital_per_employee_th_</t>
  </si>
  <si>
    <t>Working_capital_per_employee_th_</t>
  </si>
  <si>
    <t>industry_global_financials_and_ratios_eur</t>
  </si>
  <si>
    <t>employees_original_range_value</t>
  </si>
  <si>
    <t>Employees_original_range_value</t>
  </si>
  <si>
    <t>estimated_employees_</t>
  </si>
  <si>
    <t>Estimated_employees_</t>
  </si>
  <si>
    <t>industry_global_financials_and_ratios_eur_interim</t>
  </si>
  <si>
    <t>industry_global_financials_and_ratios_interim</t>
  </si>
  <si>
    <t>industry_global_financials_and_ratios_usd</t>
  </si>
  <si>
    <t>industry_global_financials_and_ratios_usd_interim</t>
  </si>
  <si>
    <t>insurances_global_financials_and_ratios</t>
  </si>
  <si>
    <t>assets_other_</t>
  </si>
  <si>
    <t>Assets_other_</t>
  </si>
  <si>
    <t>balance_on_combined_technical_account</t>
  </si>
  <si>
    <t>Balance_on_combined_technical_account</t>
  </si>
  <si>
    <t>balance_on_general_technical_account</t>
  </si>
  <si>
    <t>Balance_on_general_technical_account</t>
  </si>
  <si>
    <t>balance_on_life_technical_account</t>
  </si>
  <si>
    <t>Balance_on_life_technical_account</t>
  </si>
  <si>
    <t>capital_surplus</t>
  </si>
  <si>
    <t>Capital_surplus</t>
  </si>
  <si>
    <t>earned_premiums</t>
  </si>
  <si>
    <t>Earned_premiums</t>
  </si>
  <si>
    <t>earned_premiums_life_technical_account_</t>
  </si>
  <si>
    <t>Earned_premiums_life_technical_account_</t>
  </si>
  <si>
    <t>earned_premiums_non_life_technical_account_</t>
  </si>
  <si>
    <t>Earned_premiums_non_life_technical_account_</t>
  </si>
  <si>
    <t>gross_premiums_written</t>
  </si>
  <si>
    <t>Gross_premiums_written</t>
  </si>
  <si>
    <t>gross_premiums_written_life_technical_account_</t>
  </si>
  <si>
    <t>Gross_premiums_written_life_technical_account_</t>
  </si>
  <si>
    <t>gross_premiums_written_non_life_technical_account_</t>
  </si>
  <si>
    <t>Gross_premiums_written_non_life_technical_account_</t>
  </si>
  <si>
    <t>investment_yield_</t>
  </si>
  <si>
    <t>Investment_Yield_</t>
  </si>
  <si>
    <t>liabilities_other_</t>
  </si>
  <si>
    <t>Liabilities_other_</t>
  </si>
  <si>
    <t>net_investment_income</t>
  </si>
  <si>
    <t>Net_investment_income</t>
  </si>
  <si>
    <t>net_premiums_gross_premiums_</t>
  </si>
  <si>
    <t>Net_Premiums_Gross_Premiums_</t>
  </si>
  <si>
    <t>net_premiums_written</t>
  </si>
  <si>
    <t>Net_premiums_written</t>
  </si>
  <si>
    <t>net_premiums_written_life_technical_account_</t>
  </si>
  <si>
    <t>Net_premiums_written_life_technical_account_</t>
  </si>
  <si>
    <t>net_premiums_written_non_life_technical_account_</t>
  </si>
  <si>
    <t>Net_premiums_written_non_life_technical_account_</t>
  </si>
  <si>
    <t>profit_loss_after_tax</t>
  </si>
  <si>
    <t>Profit_loss_after_tax</t>
  </si>
  <si>
    <t>profit_loss_before_tax</t>
  </si>
  <si>
    <t>Profit_loss_before_tax</t>
  </si>
  <si>
    <t>ret_profit_loss_for_the_financial_year</t>
  </si>
  <si>
    <t>Ret_profit_loss_for_the_financial_year</t>
  </si>
  <si>
    <t>solvency_ratio_</t>
  </si>
  <si>
    <t>Solvency_ratio_</t>
  </si>
  <si>
    <t>total_creditors</t>
  </si>
  <si>
    <t>Total_creditors</t>
  </si>
  <si>
    <t>total_debtors</t>
  </si>
  <si>
    <t>Total_debtors</t>
  </si>
  <si>
    <t>total_expenses_life_technical_account_</t>
  </si>
  <si>
    <t>Total_expenses_life_technical_account_</t>
  </si>
  <si>
    <t>total_gross_provisions</t>
  </si>
  <si>
    <t>Total_gross_provisions</t>
  </si>
  <si>
    <t>total_investments</t>
  </si>
  <si>
    <t>Total_investments</t>
  </si>
  <si>
    <t>total_liabilities_and_surplus</t>
  </si>
  <si>
    <t>Total_liabilities_and_surplus</t>
  </si>
  <si>
    <t>total_reinsurers_share_of_tech_provisions</t>
  </si>
  <si>
    <t>Total_reinsurers_share_of_tech_provisions</t>
  </si>
  <si>
    <t>total_revenue_life_technical_account_</t>
  </si>
  <si>
    <t>Total_revenue_life_technical_account_</t>
  </si>
  <si>
    <t>total_underwriting_expenses</t>
  </si>
  <si>
    <t>Total_underwriting_expenses</t>
  </si>
  <si>
    <t>total_underwriting_expenses_non_life_technical_account_</t>
  </si>
  <si>
    <t>Total_underwriting_expenses_non_life_technical_account_</t>
  </si>
  <si>
    <t>total_underwriting_income</t>
  </si>
  <si>
    <t>Total_underwriting_income</t>
  </si>
  <si>
    <t>u_w_result_net_investment_inc_</t>
  </si>
  <si>
    <t>U_W_Result_Net_Investment_Inc_</t>
  </si>
  <si>
    <t>insurances_global_financials_and_ratios_eur</t>
  </si>
  <si>
    <t>insurances_global_financials_and_ratios_usd</t>
  </si>
  <si>
    <t>balance_on_general_technical_account_</t>
  </si>
  <si>
    <t>Balance_on_general_technical_account_</t>
  </si>
  <si>
    <t>key_financials</t>
  </si>
  <si>
    <t>price_earning_ratio_x_</t>
  </si>
  <si>
    <t>Price_earning_ratio_x_</t>
  </si>
  <si>
    <t>key_financials_eur</t>
  </si>
  <si>
    <t>key_financials_usd</t>
  </si>
  <si>
    <t>last_updates</t>
  </si>
  <si>
    <t>addition_of_company_in_orbis</t>
  </si>
  <si>
    <t>Addition_of_company_in_Orbis</t>
  </si>
  <si>
    <t>addition_of_company_in_orbis_day</t>
  </si>
  <si>
    <t>Addition_of_company_in_Orbis_day</t>
  </si>
  <si>
    <t>addition_of_company_in_orbis_month</t>
  </si>
  <si>
    <t>Addition_of_company_in_Orbis_month</t>
  </si>
  <si>
    <t>addition_of_company_in_orbis_year</t>
  </si>
  <si>
    <t>Addition_of_company_in_Orbis_year</t>
  </si>
  <si>
    <t>addition_of_last_annual_accounts</t>
  </si>
  <si>
    <t>Addition_of_last_annual_accounts</t>
  </si>
  <si>
    <t>addition_of_last_annual_accounts_day</t>
  </si>
  <si>
    <t>Addition_of_last_annual_accounts_day</t>
  </si>
  <si>
    <t>addition_of_last_annual_accounts_month</t>
  </si>
  <si>
    <t>Addition_of_last_annual_accounts_month</t>
  </si>
  <si>
    <t>addition_of_last_annual_accounts_year</t>
  </si>
  <si>
    <t>Addition_of_last_annual_accounts_year</t>
  </si>
  <si>
    <t>last_update_address</t>
  </si>
  <si>
    <t>Last_update_Address</t>
  </si>
  <si>
    <t>last_update_address_day</t>
  </si>
  <si>
    <t>Last_update_Address_day</t>
  </si>
  <si>
    <t>last_update_address_month</t>
  </si>
  <si>
    <t>Last_update_Address_month</t>
  </si>
  <si>
    <t>last_update_address_year</t>
  </si>
  <si>
    <t>Last_update_Address_year</t>
  </si>
  <si>
    <t>last_update_annual_accounts</t>
  </si>
  <si>
    <t>Last_update_Annual_accounts</t>
  </si>
  <si>
    <t>last_update_annual_accounts_day</t>
  </si>
  <si>
    <t>Last_update_Annual_accounts_day</t>
  </si>
  <si>
    <t>last_update_annual_accounts_month</t>
  </si>
  <si>
    <t>Last_update_Annual_accounts_month</t>
  </si>
  <si>
    <t>last_update_annual_accounts_year</t>
  </si>
  <si>
    <t>Last_update_Annual_accounts_year</t>
  </si>
  <si>
    <t>last_update_bvd_independence_indicator</t>
  </si>
  <si>
    <t>Last_update_BvD_Independence_Indicator</t>
  </si>
  <si>
    <t>last_update_bvd_independence_indicator_day</t>
  </si>
  <si>
    <t>Last_update_BvD_Independence_Indicator_day</t>
  </si>
  <si>
    <t>last_update_bvd_independence_indicator_month</t>
  </si>
  <si>
    <t>Last_update_BvD_Independence_Indicator_month</t>
  </si>
  <si>
    <t>last_update_bvd_independence_indicator_year</t>
  </si>
  <si>
    <t>Last_update_BvD_Independence_Indicator_year</t>
  </si>
  <si>
    <t>last_update_category_of_the_company</t>
  </si>
  <si>
    <t>Last_update_Category_of_the_company</t>
  </si>
  <si>
    <t>last_update_category_of_the_company_day</t>
  </si>
  <si>
    <t>Last_update_Category_of_the_company_day</t>
  </si>
  <si>
    <t>last_update_category_of_the_company_month</t>
  </si>
  <si>
    <t>Last_update_Category_of_the_company_month</t>
  </si>
  <si>
    <t>last_update_category_of_the_company_year</t>
  </si>
  <si>
    <t>Last_update_Category_of_the_company_year</t>
  </si>
  <si>
    <t>last_update_company_name</t>
  </si>
  <si>
    <t>Last_update_Company_name</t>
  </si>
  <si>
    <t>last_update_company_name_day</t>
  </si>
  <si>
    <t>Last_update_Company_name_day</t>
  </si>
  <si>
    <t>last_update_company_name_month</t>
  </si>
  <si>
    <t>Last_update_Company_name_month</t>
  </si>
  <si>
    <t>last_update_company_name_year</t>
  </si>
  <si>
    <t>Last_update_Company_name_year</t>
  </si>
  <si>
    <t>last_update_e_mail_address</t>
  </si>
  <si>
    <t>Last_update_E_mail_address</t>
  </si>
  <si>
    <t>last_update_e_mail_address_day</t>
  </si>
  <si>
    <t>Last_update_E_mail_address_day</t>
  </si>
  <si>
    <t>last_update_e_mail_address_month</t>
  </si>
  <si>
    <t>Last_update_E_mail_address_month</t>
  </si>
  <si>
    <t>last_update_e_mail_address_year</t>
  </si>
  <si>
    <t>Last_update_E_mail_address_year</t>
  </si>
  <si>
    <t>last_update_identification_numbers</t>
  </si>
  <si>
    <t>Last_update_Identification_numbers</t>
  </si>
  <si>
    <t>last_update_identification_numbers_day</t>
  </si>
  <si>
    <t>Last_update_Identification_numbers_day</t>
  </si>
  <si>
    <t>last_update_identification_numbers_month</t>
  </si>
  <si>
    <t>Last_update_Identification_numbers_month</t>
  </si>
  <si>
    <t>last_update_identification_numbers_year</t>
  </si>
  <si>
    <t>Last_update_Identification_numbers_year</t>
  </si>
  <si>
    <t>last_update_industry_classifications</t>
  </si>
  <si>
    <t>Last_update_Industry_classifications</t>
  </si>
  <si>
    <t>last_update_industry_classifications_day</t>
  </si>
  <si>
    <t>Last_update_Industry_classifications_day</t>
  </si>
  <si>
    <t>last_update_industry_classifications_month</t>
  </si>
  <si>
    <t>Last_update_Industry_classifications_month</t>
  </si>
  <si>
    <t>last_update_industry_classifications_year</t>
  </si>
  <si>
    <t>Last_update_Industry_classifications_year</t>
  </si>
  <si>
    <t>last_update_interim_accounts</t>
  </si>
  <si>
    <t>Last_update_Interim_accounts</t>
  </si>
  <si>
    <t>last_update_interim_accounts_day</t>
  </si>
  <si>
    <t>Last_update_Interim_accounts_day</t>
  </si>
  <si>
    <t>last_update_interim_accounts_month</t>
  </si>
  <si>
    <t>Last_update_Interim_accounts_month</t>
  </si>
  <si>
    <t>last_update_interim_accounts_year</t>
  </si>
  <si>
    <t>Last_update_Interim_accounts_year</t>
  </si>
  <si>
    <t>last_update_national_legal_form</t>
  </si>
  <si>
    <t>Last_update_National_legal_form</t>
  </si>
  <si>
    <t>last_update_national_legal_form_day</t>
  </si>
  <si>
    <t>Last_update_National_legal_form_day</t>
  </si>
  <si>
    <t>last_update_national_legal_form_month</t>
  </si>
  <si>
    <t>Last_update_National_legal_form_month</t>
  </si>
  <si>
    <t>last_update_national_legal_form_year</t>
  </si>
  <si>
    <t>Last_update_National_legal_form_year</t>
  </si>
  <si>
    <t>last_update_status_any_change_</t>
  </si>
  <si>
    <t>Last_update_Status_any_change_</t>
  </si>
  <si>
    <t>last_update_status_any_change__day</t>
  </si>
  <si>
    <t>Last_update_Status_any_change__day</t>
  </si>
  <si>
    <t>last_update_status_any_change__month</t>
  </si>
  <si>
    <t>Last_update_Status_any_change__month</t>
  </si>
  <si>
    <t>last_update_status_any_change__year</t>
  </si>
  <si>
    <t>Last_update_Status_any_change__year</t>
  </si>
  <si>
    <t>last_update_telephone_number</t>
  </si>
  <si>
    <t>Last_update_Telephone_number</t>
  </si>
  <si>
    <t>last_update_telephone_number_day</t>
  </si>
  <si>
    <t>Last_update_Telephone_number_day</t>
  </si>
  <si>
    <t>last_update_telephone_number_month</t>
  </si>
  <si>
    <t>Last_update_Telephone_number_month</t>
  </si>
  <si>
    <t>last_update_telephone_number_year</t>
  </si>
  <si>
    <t>Last_update_Telephone_number_year</t>
  </si>
  <si>
    <t>last_update_website_address</t>
  </si>
  <si>
    <t>Last_update_Website_address</t>
  </si>
  <si>
    <t>last_update_website_address_day</t>
  </si>
  <si>
    <t>Last_update_Website_address_day</t>
  </si>
  <si>
    <t>last_update_website_address_month</t>
  </si>
  <si>
    <t>Last_update_Website_address_month</t>
  </si>
  <si>
    <t>last_update_website_address_year</t>
  </si>
  <si>
    <t>Last_update_Website_address_year</t>
  </si>
  <si>
    <t>update_number</t>
  </si>
  <si>
    <t>Update_number</t>
  </si>
  <si>
    <t>legal_info</t>
  </si>
  <si>
    <t>also_known_as_name</t>
  </si>
  <si>
    <t>Also_known_as_name</t>
  </si>
  <si>
    <t>category_of_the_company</t>
  </si>
  <si>
    <t>Category_of_the_company</t>
  </si>
  <si>
    <t>date_of_incorporation</t>
  </si>
  <si>
    <t>Date_of_incorporation</t>
  </si>
  <si>
    <t>date_of_incorporation_day</t>
  </si>
  <si>
    <t>Date_of_incorporation_day</t>
  </si>
  <si>
    <t>date_of_incorporation_month</t>
  </si>
  <si>
    <t>Date_of_incorporation_month</t>
  </si>
  <si>
    <t>date_of_incorporation_year</t>
  </si>
  <si>
    <t>Date_of_incorporation_year</t>
  </si>
  <si>
    <t>delisted_comment</t>
  </si>
  <si>
    <t>Delisted_comment</t>
  </si>
  <si>
    <t>delisted_date</t>
  </si>
  <si>
    <t>Delisted_date</t>
  </si>
  <si>
    <t>delisted_date_day</t>
  </si>
  <si>
    <t>Delisted_date_day</t>
  </si>
  <si>
    <t>delisted_date_month</t>
  </si>
  <si>
    <t>Delisted_date_month</t>
  </si>
  <si>
    <t>delisted_date_year</t>
  </si>
  <si>
    <t>Delisted_date_year</t>
  </si>
  <si>
    <t>historical_record_flag</t>
  </si>
  <si>
    <t>Historical_record_flag</t>
  </si>
  <si>
    <t>historical_record_since</t>
  </si>
  <si>
    <t>Historical_record_since</t>
  </si>
  <si>
    <t>historical_record_since_day</t>
  </si>
  <si>
    <t>Historical_record_since_day</t>
  </si>
  <si>
    <t>historical_record_since_month</t>
  </si>
  <si>
    <t>Historical_record_since_month</t>
  </si>
  <si>
    <t>historical_record_since_year</t>
  </si>
  <si>
    <t>Historical_record_since_year</t>
  </si>
  <si>
    <t>information_provider</t>
  </si>
  <si>
    <t>Information_provider</t>
  </si>
  <si>
    <t>ipo_date</t>
  </si>
  <si>
    <t>IPO_date</t>
  </si>
  <si>
    <t>ipo_date_day</t>
  </si>
  <si>
    <t>IPO_date_day</t>
  </si>
  <si>
    <t>ipo_date_month</t>
  </si>
  <si>
    <t>IPO_date_month</t>
  </si>
  <si>
    <t>ipo_date_year</t>
  </si>
  <si>
    <t>IPO_date_year</t>
  </si>
  <si>
    <t>listed_delisted_unlisted</t>
  </si>
  <si>
    <t>Listed_Delisted_Unlisted</t>
  </si>
  <si>
    <t>main_exchange</t>
  </si>
  <si>
    <t>Main_exchange</t>
  </si>
  <si>
    <t>national_legal_form</t>
  </si>
  <si>
    <t>National_legal_form</t>
  </si>
  <si>
    <t>no_recent_financials_flag</t>
  </si>
  <si>
    <t>No_Recent_Financials_flag</t>
  </si>
  <si>
    <t>previous_company_name</t>
  </si>
  <si>
    <t>Previous_company_name</t>
  </si>
  <si>
    <t>reason_of_filing_exemption</t>
  </si>
  <si>
    <t>Reason_of_filing_exemption</t>
  </si>
  <si>
    <t>same_or_similar_name_in_the_lexisnexis_worldcompliance_database</t>
  </si>
  <si>
    <t>Same_or_similar_name_in_the_LexisNexis_WorldCompliance_database</t>
  </si>
  <si>
    <t>standardised_legal_form</t>
  </si>
  <si>
    <t>Standardised_legal_form</t>
  </si>
  <si>
    <t>state_of_incorporation_in_us_</t>
  </si>
  <si>
    <t>State_of_incorporation_in_US_</t>
  </si>
  <si>
    <t>type_of_entity</t>
  </si>
  <si>
    <t>Type_of_entity</t>
  </si>
  <si>
    <t>lei_details</t>
  </si>
  <si>
    <t>annual_renewal_date</t>
  </si>
  <si>
    <t>Annual_renewal_date</t>
  </si>
  <si>
    <t>annual_renewal_date_day</t>
  </si>
  <si>
    <t>Annual_renewal_date_day</t>
  </si>
  <si>
    <t>annual_renewal_date_month</t>
  </si>
  <si>
    <t>Annual_renewal_date_month</t>
  </si>
  <si>
    <t>annual_renewal_date_year</t>
  </si>
  <si>
    <t>Annual_renewal_date_year</t>
  </si>
  <si>
    <t>first_assignment_date</t>
  </si>
  <si>
    <t>First_assignment_date</t>
  </si>
  <si>
    <t>first_assignment_date_day</t>
  </si>
  <si>
    <t>First_assignment_date_day</t>
  </si>
  <si>
    <t>first_assignment_date_month</t>
  </si>
  <si>
    <t>First_assignment_date_month</t>
  </si>
  <si>
    <t>first_assignment_date_year</t>
  </si>
  <si>
    <t>First_assignment_date_year</t>
  </si>
  <si>
    <t>managing_local_operating_unit</t>
  </si>
  <si>
    <t>Managing_Local_Operating_Unit</t>
  </si>
  <si>
    <t>links_current</t>
  </si>
  <si>
    <t>active_archived</t>
  </si>
  <si>
    <t>Active_archived</t>
  </si>
  <si>
    <t>direct_</t>
  </si>
  <si>
    <t>Direct_</t>
  </si>
  <si>
    <t>direct_only_figures_</t>
  </si>
  <si>
    <t>Direct_only_figures_</t>
  </si>
  <si>
    <t>guo_25</t>
  </si>
  <si>
    <t>GUO_25</t>
  </si>
  <si>
    <t>guo_25_jo</t>
  </si>
  <si>
    <t>GUO_25_JO</t>
  </si>
  <si>
    <t>guo_25c</t>
  </si>
  <si>
    <t>GUO_25c</t>
  </si>
  <si>
    <t>guo_25c_jo</t>
  </si>
  <si>
    <t>GUO_25c_JO</t>
  </si>
  <si>
    <t>guo_50</t>
  </si>
  <si>
    <t>GUO_50</t>
  </si>
  <si>
    <t>guo_50c</t>
  </si>
  <si>
    <t>GUO_50c</t>
  </si>
  <si>
    <t>information_date</t>
  </si>
  <si>
    <t>Information_date</t>
  </si>
  <si>
    <t>information_date_day</t>
  </si>
  <si>
    <t>Information_date_day</t>
  </si>
  <si>
    <t>information_date_month</t>
  </si>
  <si>
    <t>Information_date_month</t>
  </si>
  <si>
    <t>information_date_year</t>
  </si>
  <si>
    <t>Information_date_year</t>
  </si>
  <si>
    <t>shareholder_bvd_id</t>
  </si>
  <si>
    <t>Shareholder_BvD_ID</t>
  </si>
  <si>
    <t>shareholder_independence_indicator</t>
  </si>
  <si>
    <t>Shareholder_Independence_Indicator</t>
  </si>
  <si>
    <t>source</t>
  </si>
  <si>
    <t>Source</t>
  </si>
  <si>
    <t>subsidiary_bvd_id</t>
  </si>
  <si>
    <t>Subsidiary_BvD_ID</t>
  </si>
  <si>
    <t>subsidiary_independence_indicator</t>
  </si>
  <si>
    <t>Subsidiary_Independence_Indicator</t>
  </si>
  <si>
    <t>total_</t>
  </si>
  <si>
    <t>Total_</t>
  </si>
  <si>
    <t>total_only_figures_</t>
  </si>
  <si>
    <t>Total_only_figures_</t>
  </si>
  <si>
    <t>type_of_relation</t>
  </si>
  <si>
    <t>Type_of_relation</t>
  </si>
  <si>
    <t>linkswitharchive</t>
  </si>
  <si>
    <t>monthly_information</t>
  </si>
  <si>
    <t>market_price_year</t>
  </si>
  <si>
    <t>Market_price_Year</t>
  </si>
  <si>
    <t>monthly_closing_price_april</t>
  </si>
  <si>
    <t>Monthly_Closing_price_April</t>
  </si>
  <si>
    <t>monthly_closing_price_august</t>
  </si>
  <si>
    <t>Monthly_Closing_price_August</t>
  </si>
  <si>
    <t>monthly_closing_price_december</t>
  </si>
  <si>
    <t>Monthly_Closing_price_December</t>
  </si>
  <si>
    <t>monthly_closing_price_february</t>
  </si>
  <si>
    <t>Monthly_Closing_price_February</t>
  </si>
  <si>
    <t>monthly_closing_price_january</t>
  </si>
  <si>
    <t>Monthly_Closing_price_January</t>
  </si>
  <si>
    <t>monthly_closing_price_july</t>
  </si>
  <si>
    <t>Monthly_Closing_price_July</t>
  </si>
  <si>
    <t>monthly_closing_price_june</t>
  </si>
  <si>
    <t>Monthly_Closing_price_June</t>
  </si>
  <si>
    <t>monthly_closing_price_march</t>
  </si>
  <si>
    <t>Monthly_Closing_price_March</t>
  </si>
  <si>
    <t>monthly_closing_price_may</t>
  </si>
  <si>
    <t>Monthly_Closing_price_May</t>
  </si>
  <si>
    <t>monthly_closing_price_november</t>
  </si>
  <si>
    <t>Monthly_Closing_price_November</t>
  </si>
  <si>
    <t>monthly_closing_price_october</t>
  </si>
  <si>
    <t>Monthly_Closing_price_October</t>
  </si>
  <si>
    <t>monthly_closing_price_september</t>
  </si>
  <si>
    <t>Monthly_Closing_price_September</t>
  </si>
  <si>
    <t>monthly_high_price_april</t>
  </si>
  <si>
    <t>Monthly_High_price_April</t>
  </si>
  <si>
    <t>monthly_high_price_august</t>
  </si>
  <si>
    <t>Monthly_High_price_August</t>
  </si>
  <si>
    <t>monthly_high_price_december</t>
  </si>
  <si>
    <t>Monthly_High_price_December</t>
  </si>
  <si>
    <t>monthly_high_price_february</t>
  </si>
  <si>
    <t>Monthly_High_price_February</t>
  </si>
  <si>
    <t>monthly_high_price_january</t>
  </si>
  <si>
    <t>Monthly_High_price_January</t>
  </si>
  <si>
    <t>monthly_high_price_july</t>
  </si>
  <si>
    <t>Monthly_High_price_July</t>
  </si>
  <si>
    <t>monthly_high_price_june</t>
  </si>
  <si>
    <t>Monthly_High_price_June</t>
  </si>
  <si>
    <t>monthly_high_price_march</t>
  </si>
  <si>
    <t>Monthly_High_price_March</t>
  </si>
  <si>
    <t>monthly_high_price_may</t>
  </si>
  <si>
    <t>Monthly_High_price_May</t>
  </si>
  <si>
    <t>monthly_high_price_november</t>
  </si>
  <si>
    <t>Monthly_High_price_November</t>
  </si>
  <si>
    <t>monthly_high_price_october</t>
  </si>
  <si>
    <t>Monthly_High_price_October</t>
  </si>
  <si>
    <t>monthly_high_price_september</t>
  </si>
  <si>
    <t>Monthly_High_price_September</t>
  </si>
  <si>
    <t>monthly_low_price_april</t>
  </si>
  <si>
    <t>Monthly_Low_price_April</t>
  </si>
  <si>
    <t>monthly_low_price_august</t>
  </si>
  <si>
    <t>Monthly_Low_price_August</t>
  </si>
  <si>
    <t>monthly_low_price_december</t>
  </si>
  <si>
    <t>Monthly_Low_price_December</t>
  </si>
  <si>
    <t>monthly_low_price_february</t>
  </si>
  <si>
    <t>Monthly_Low_price_February</t>
  </si>
  <si>
    <t>monthly_low_price_january</t>
  </si>
  <si>
    <t>Monthly_Low_price_January</t>
  </si>
  <si>
    <t>monthly_low_price_july</t>
  </si>
  <si>
    <t>Monthly_Low_price_July</t>
  </si>
  <si>
    <t>monthly_low_price_june</t>
  </si>
  <si>
    <t>Monthly_Low_price_June</t>
  </si>
  <si>
    <t>monthly_low_price_march</t>
  </si>
  <si>
    <t>Monthly_Low_price_March</t>
  </si>
  <si>
    <t>monthly_low_price_may</t>
  </si>
  <si>
    <t>Monthly_Low_price_May</t>
  </si>
  <si>
    <t>monthly_low_price_november</t>
  </si>
  <si>
    <t>Monthly_Low_price_November</t>
  </si>
  <si>
    <t>monthly_low_price_october</t>
  </si>
  <si>
    <t>Monthly_Low_price_October</t>
  </si>
  <si>
    <t>monthly_low_price_september</t>
  </si>
  <si>
    <t>Monthly_Low_price_September</t>
  </si>
  <si>
    <t>monthly_market_capitalisation_april</t>
  </si>
  <si>
    <t>Monthly_Market_Capitalisation_April</t>
  </si>
  <si>
    <t>monthly_market_capitalisation_august</t>
  </si>
  <si>
    <t>Monthly_Market_Capitalisation_August</t>
  </si>
  <si>
    <t>monthly_market_capitalisation_december</t>
  </si>
  <si>
    <t>Monthly_Market_Capitalisation_December</t>
  </si>
  <si>
    <t>monthly_market_capitalisation_february</t>
  </si>
  <si>
    <t>Monthly_Market_Capitalisation_February</t>
  </si>
  <si>
    <t>monthly_market_capitalisation_january</t>
  </si>
  <si>
    <t>Monthly_Market_Capitalisation_January</t>
  </si>
  <si>
    <t>monthly_market_capitalisation_july</t>
  </si>
  <si>
    <t>Monthly_Market_Capitalisation_July</t>
  </si>
  <si>
    <t>monthly_market_capitalisation_june</t>
  </si>
  <si>
    <t>Monthly_Market_Capitalisation_June</t>
  </si>
  <si>
    <t>monthly_market_capitalisation_march</t>
  </si>
  <si>
    <t>Monthly_Market_Capitalisation_March</t>
  </si>
  <si>
    <t>monthly_market_capitalisation_may</t>
  </si>
  <si>
    <t>Monthly_Market_Capitalisation_May</t>
  </si>
  <si>
    <t>monthly_market_capitalisation_november</t>
  </si>
  <si>
    <t>Monthly_Market_Capitalisation_November</t>
  </si>
  <si>
    <t>monthly_market_capitalisation_october</t>
  </si>
  <si>
    <t>Monthly_Market_Capitalisation_October</t>
  </si>
  <si>
    <t>monthly_market_capitalisation_september</t>
  </si>
  <si>
    <t>Monthly_Market_Capitalisation_September</t>
  </si>
  <si>
    <t>monthly_no_of_days_traded_april</t>
  </si>
  <si>
    <t>Monthly_No_of_days_traded_April</t>
  </si>
  <si>
    <t>monthly_no_of_days_traded_august</t>
  </si>
  <si>
    <t>Monthly_No_of_days_traded_August</t>
  </si>
  <si>
    <t>monthly_no_of_days_traded_december</t>
  </si>
  <si>
    <t>Monthly_No_of_days_traded_December</t>
  </si>
  <si>
    <t>monthly_no_of_days_traded_february</t>
  </si>
  <si>
    <t>Monthly_No_of_days_traded_February</t>
  </si>
  <si>
    <t>monthly_no_of_days_traded_january</t>
  </si>
  <si>
    <t>Monthly_No_of_days_traded_January</t>
  </si>
  <si>
    <t>monthly_no_of_days_traded_july</t>
  </si>
  <si>
    <t>Monthly_No_of_days_traded_July</t>
  </si>
  <si>
    <t>monthly_no_of_days_traded_june</t>
  </si>
  <si>
    <t>Monthly_No_of_days_traded_June</t>
  </si>
  <si>
    <t>monthly_no_of_days_traded_march</t>
  </si>
  <si>
    <t>Monthly_No_of_days_traded_March</t>
  </si>
  <si>
    <t>monthly_no_of_days_traded_may</t>
  </si>
  <si>
    <t>Monthly_No_of_days_traded_May</t>
  </si>
  <si>
    <t>monthly_no_of_days_traded_november</t>
  </si>
  <si>
    <t>Monthly_No_of_days_traded_November</t>
  </si>
  <si>
    <t>monthly_no_of_days_traded_october</t>
  </si>
  <si>
    <t>Monthly_No_of_days_traded_October</t>
  </si>
  <si>
    <t>monthly_no_of_days_traded_september</t>
  </si>
  <si>
    <t>Monthly_No_of_days_traded_September</t>
  </si>
  <si>
    <t>monthly_outstanding_shares_april</t>
  </si>
  <si>
    <t>Monthly_Outstanding_shares_April</t>
  </si>
  <si>
    <t>monthly_outstanding_shares_august</t>
  </si>
  <si>
    <t>Monthly_Outstanding_shares_August</t>
  </si>
  <si>
    <t>monthly_outstanding_shares_december</t>
  </si>
  <si>
    <t>Monthly_Outstanding_shares_December</t>
  </si>
  <si>
    <t>monthly_outstanding_shares_february</t>
  </si>
  <si>
    <t>Monthly_Outstanding_shares_February</t>
  </si>
  <si>
    <t>monthly_outstanding_shares_january</t>
  </si>
  <si>
    <t>Monthly_Outstanding_shares_January</t>
  </si>
  <si>
    <t>monthly_outstanding_shares_july</t>
  </si>
  <si>
    <t>Monthly_Outstanding_shares_July</t>
  </si>
  <si>
    <t>monthly_outstanding_shares_june</t>
  </si>
  <si>
    <t>Monthly_Outstanding_shares_June</t>
  </si>
  <si>
    <t>monthly_outstanding_shares_march</t>
  </si>
  <si>
    <t>Monthly_Outstanding_shares_March</t>
  </si>
  <si>
    <t>monthly_outstanding_shares_may</t>
  </si>
  <si>
    <t>Monthly_Outstanding_shares_May</t>
  </si>
  <si>
    <t>monthly_outstanding_shares_november</t>
  </si>
  <si>
    <t>Monthly_Outstanding_shares_November</t>
  </si>
  <si>
    <t>monthly_outstanding_shares_october</t>
  </si>
  <si>
    <t>Monthly_Outstanding_shares_October</t>
  </si>
  <si>
    <t>monthly_outstanding_shares_september</t>
  </si>
  <si>
    <t>Monthly_Outstanding_shares_September</t>
  </si>
  <si>
    <t>monthly_trading_volume_april</t>
  </si>
  <si>
    <t>Monthly_Trading_volume_April</t>
  </si>
  <si>
    <t>monthly_trading_volume_august</t>
  </si>
  <si>
    <t>Monthly_Trading_volume_August</t>
  </si>
  <si>
    <t>monthly_trading_volume_december</t>
  </si>
  <si>
    <t>Monthly_Trading_volume_December</t>
  </si>
  <si>
    <t>monthly_trading_volume_february</t>
  </si>
  <si>
    <t>Monthly_Trading_volume_February</t>
  </si>
  <si>
    <t>monthly_trading_volume_january</t>
  </si>
  <si>
    <t>Monthly_Trading_volume_January</t>
  </si>
  <si>
    <t>monthly_trading_volume_july</t>
  </si>
  <si>
    <t>Monthly_Trading_volume_July</t>
  </si>
  <si>
    <t>monthly_trading_volume_june</t>
  </si>
  <si>
    <t>Monthly_Trading_volume_June</t>
  </si>
  <si>
    <t>monthly_trading_volume_march</t>
  </si>
  <si>
    <t>Monthly_Trading_volume_March</t>
  </si>
  <si>
    <t>monthly_trading_volume_may</t>
  </si>
  <si>
    <t>Monthly_Trading_volume_May</t>
  </si>
  <si>
    <t>monthly_trading_volume_november</t>
  </si>
  <si>
    <t>Monthly_Trading_volume_November</t>
  </si>
  <si>
    <t>monthly_trading_volume_october</t>
  </si>
  <si>
    <t>Monthly_Trading_volume_October</t>
  </si>
  <si>
    <t>monthly_trading_volume_september</t>
  </si>
  <si>
    <t>Monthly_Trading_volume_September</t>
  </si>
  <si>
    <t>OrbisID</t>
  </si>
  <si>
    <t>orbisid_with_marine_vessels</t>
  </si>
  <si>
    <t>other_advisors_current</t>
  </si>
  <si>
    <t>adv_address</t>
  </si>
  <si>
    <t>ADV_Address</t>
  </si>
  <si>
    <t>adv_appointment_date</t>
  </si>
  <si>
    <t>ADV_Appointment_date</t>
  </si>
  <si>
    <t>adv_appointment_date_day</t>
  </si>
  <si>
    <t>ADV_Appointment_date_day</t>
  </si>
  <si>
    <t>adv_appointment_date_month</t>
  </si>
  <si>
    <t>ADV_Appointment_date_month</t>
  </si>
  <si>
    <t>adv_appointment_date_year</t>
  </si>
  <si>
    <t>ADV_Appointment_date_year</t>
  </si>
  <si>
    <t>adv_confirmation_date_s_</t>
  </si>
  <si>
    <t>ADV_Confirmation_date_s_</t>
  </si>
  <si>
    <t>adv_confirmation_date_s__day</t>
  </si>
  <si>
    <t>ADV_Confirmation_date_s__day</t>
  </si>
  <si>
    <t>adv_confirmation_date_s__month</t>
  </si>
  <si>
    <t>ADV_Confirmation_date_s__month</t>
  </si>
  <si>
    <t>adv_confirmation_date_s__year</t>
  </si>
  <si>
    <t>ADV_Confirmation_date_s__year</t>
  </si>
  <si>
    <t>adv_country</t>
  </si>
  <si>
    <t>ADV_Country</t>
  </si>
  <si>
    <t>adv_date_s_last_received_from_ip_s_</t>
  </si>
  <si>
    <t>ADV_Date_s_last_received_from_IP_s_</t>
  </si>
  <si>
    <t>adv_date_s_last_received_from_ip_s__day</t>
  </si>
  <si>
    <t>ADV_Date_s_last_received_from_IP_s__day</t>
  </si>
  <si>
    <t>adv_date_s_last_received_from_ip_s__month</t>
  </si>
  <si>
    <t>ADV_Date_s_last_received_from_IP_s__month</t>
  </si>
  <si>
    <t>adv_date_s_last_received_from_ip_s__year</t>
  </si>
  <si>
    <t>ADV_Date_s_last_received_from_IP_s__year</t>
  </si>
  <si>
    <t>adv_full_name</t>
  </si>
  <si>
    <t>ADV_Full_name</t>
  </si>
  <si>
    <t>adv_information_provider_s_</t>
  </si>
  <si>
    <t>ADV_Information_Provider_s_</t>
  </si>
  <si>
    <t>adv_information_source_s_</t>
  </si>
  <si>
    <t>ADV_Information_source_s_</t>
  </si>
  <si>
    <t>adv_original_advisor_function</t>
  </si>
  <si>
    <t>ADV_Original_advisor_function</t>
  </si>
  <si>
    <t>adv_original_advisor_function_in_english_</t>
  </si>
  <si>
    <t>ADV_Original_advisor_function_in_English_</t>
  </si>
  <si>
    <t>adv_resignation_date</t>
  </si>
  <si>
    <t>ADV_Resignation_date</t>
  </si>
  <si>
    <t>adv_resignation_date_day</t>
  </si>
  <si>
    <t>ADV_Resignation_date_day</t>
  </si>
  <si>
    <t>adv_resignation_date_month</t>
  </si>
  <si>
    <t>ADV_Resignation_date_month</t>
  </si>
  <si>
    <t>adv_resignation_date_year</t>
  </si>
  <si>
    <t>ADV_Resignation_date_year</t>
  </si>
  <si>
    <t>adv_telephone_number</t>
  </si>
  <si>
    <t>ADV_Telephone_number</t>
  </si>
  <si>
    <t>other_advisors_current_uci</t>
  </si>
  <si>
    <t>adv_uci_unique_contact_identifier_</t>
  </si>
  <si>
    <t>ADV_UCI_Unique_Contact_Identifier_</t>
  </si>
  <si>
    <t>other_ultimate_beneficiary_10_50_with_oubi</t>
  </si>
  <si>
    <t>other_ultimate_beneficiary_address</t>
  </si>
  <si>
    <t>Other_ultimate_beneficiary_address</t>
  </si>
  <si>
    <t>other_ultimate_beneficiary_bvd_id_number</t>
  </si>
  <si>
    <t>Other_ultimate_beneficiary_BvD_ID_number</t>
  </si>
  <si>
    <t>other_ultimate_beneficiary_city</t>
  </si>
  <si>
    <t>Other_ultimate_beneficiary_city</t>
  </si>
  <si>
    <t>other_ultimate_beneficiary_country</t>
  </si>
  <si>
    <t>Other_ultimate_beneficiary_country</t>
  </si>
  <si>
    <t>other_ultimate_beneficiary_distance</t>
  </si>
  <si>
    <t>Other_ultimate_beneficiary_distance</t>
  </si>
  <si>
    <t>other_ultimate_beneficiary_fax_number</t>
  </si>
  <si>
    <t>Other_ultimate_beneficiary_fax_number</t>
  </si>
  <si>
    <t>other_ultimate_beneficiary_independence_indicator</t>
  </si>
  <si>
    <t>Other_ultimate_beneficiary_independence_indicator</t>
  </si>
  <si>
    <t>other_ultimate_beneficiary_information_on_possible_change_in_</t>
  </si>
  <si>
    <t>Other_Ultimate_Beneficiary_Information_on_possible_change_in_</t>
  </si>
  <si>
    <t>other_ultimate_beneficiary_intermediary_address</t>
  </si>
  <si>
    <t>Other_ultimate_beneficiary_intermediary_address</t>
  </si>
  <si>
    <t>other_ultimate_beneficiary_intermediary_bvd_id_number</t>
  </si>
  <si>
    <t>Other_ultimate_beneficiary_intermediary_BvD_ID_number</t>
  </si>
  <si>
    <t>other_ultimate_beneficiary_intermediary_city</t>
  </si>
  <si>
    <t>Other_ultimate_beneficiary_intermediary_city</t>
  </si>
  <si>
    <t>other_ultimate_beneficiary_intermediary_country</t>
  </si>
  <si>
    <t>Other_ultimate_beneficiary_intermediary_country</t>
  </si>
  <si>
    <t>other_ultimate_beneficiary_intermediary_direct_</t>
  </si>
  <si>
    <t>Other_ultimate_beneficiary_intermediary_Direct_</t>
  </si>
  <si>
    <t>other_ultimate_beneficiary_intermediary_fax_number</t>
  </si>
  <si>
    <t>Other_ultimate_beneficiary_intermediary_fax_number</t>
  </si>
  <si>
    <t>other_ultimate_beneficiary_intermediary_information_date</t>
  </si>
  <si>
    <t>Other_ultimate_beneficiary_intermediary_Information_date</t>
  </si>
  <si>
    <t>other_ultimate_beneficiary_intermediary_information_date_day</t>
  </si>
  <si>
    <t>Other_ultimate_beneficiary_intermediary_Information_date_day</t>
  </si>
  <si>
    <t>other_ultimate_beneficiary_intermediary_information_date_month</t>
  </si>
  <si>
    <t>Other_ultimate_beneficiary_intermediary_Information_date_month</t>
  </si>
  <si>
    <t>other_ultimate_beneficiary_intermediary_information_date_year</t>
  </si>
  <si>
    <t>Other_ultimate_beneficiary_intermediary_Information_date_year</t>
  </si>
  <si>
    <t>other_ultimate_beneficiary_intermediary_information_on_possible_change_in_</t>
  </si>
  <si>
    <t>Other_Ultimate_Beneficiary_Intermediary_Information_on_possible_change_in_</t>
  </si>
  <si>
    <t>other_ultimate_beneficiary_intermediary_information_source</t>
  </si>
  <si>
    <t>Other_ultimate_beneficiary_intermediary_Information_source</t>
  </si>
  <si>
    <t>other_ultimate_beneficiary_intermediary_listed</t>
  </si>
  <si>
    <t>Other_ultimate_beneficiary_intermediary_Listed</t>
  </si>
  <si>
    <t>other_ultimate_beneficiary_intermediary_name</t>
  </si>
  <si>
    <t>Other_ultimate_beneficiary_intermediary_name</t>
  </si>
  <si>
    <t>other_ultimate_beneficiary_intermediary_orbis_id_number</t>
  </si>
  <si>
    <t>Other_ultimate_beneficiary_intermediary_Orbis_ID_number</t>
  </si>
  <si>
    <t>other_ultimate_beneficiary_intermediary_postcode</t>
  </si>
  <si>
    <t>Other_ultimate_beneficiary_intermediary_postcode</t>
  </si>
  <si>
    <t>other_ultimate_beneficiary_intermediary_same_or_similar_name_in_the_lexisnexis_worldcompliance_database</t>
  </si>
  <si>
    <t>Other_Ultimate_Beneficiary_Intermediary_Same_or_similar_name_in_the_LexisNexis_WorldCompliance_database</t>
  </si>
  <si>
    <t>other_ultimate_beneficiary_intermediary_telephone_number</t>
  </si>
  <si>
    <t>Other_ultimate_beneficiary_intermediary_telephone_number</t>
  </si>
  <si>
    <t>other_ultimate_beneficiary_intermediary_total_</t>
  </si>
  <si>
    <t>Other_ultimate_beneficiary_intermediary_Total_</t>
  </si>
  <si>
    <t>other_ultimate_beneficiary_intermediary_type</t>
  </si>
  <si>
    <t>Other_ultimate_beneficiary_intermediary_type</t>
  </si>
  <si>
    <t>other_ultimate_beneficiary_intermediary_website_address</t>
  </si>
  <si>
    <t>Other_ultimate_beneficiary_intermediary_website_address</t>
  </si>
  <si>
    <t>other_ultimate_beneficiary_listed</t>
  </si>
  <si>
    <t>Other_ultimate_beneficiary_listed</t>
  </si>
  <si>
    <t>other_ultimate_beneficiary_name</t>
  </si>
  <si>
    <t>Other_ultimate_beneficiary_name</t>
  </si>
  <si>
    <t>other_ultimate_beneficiary_orbis_id_number</t>
  </si>
  <si>
    <t>Other_ultimate_beneficiary_Orbis_ID_number</t>
  </si>
  <si>
    <t>other_ultimate_beneficiary_postcode</t>
  </si>
  <si>
    <t>Other_ultimate_beneficiary_postcode</t>
  </si>
  <si>
    <t>other_ultimate_beneficiary_same_or_similar_name_in_the_lexisnexis_worldcompliance_database_</t>
  </si>
  <si>
    <t>Other_Ultimate_Beneficiary_Same_or_similar_name_in_the_LexisNexis_WorldCompliance_database_</t>
  </si>
  <si>
    <t>other_ultimate_beneficiary_telephone_number</t>
  </si>
  <si>
    <t>Other_ultimate_beneficiary_telephone_number</t>
  </si>
  <si>
    <t>other_ultimate_beneficiary_type</t>
  </si>
  <si>
    <t>Other_ultimate_beneficiary_type</t>
  </si>
  <si>
    <t>other_ultimate_beneficiary_website_address</t>
  </si>
  <si>
    <t>Other_ultimate_beneficiary_website_address</t>
  </si>
  <si>
    <t>other_ultimate_beneficiary_25_25_with_oubi</t>
  </si>
  <si>
    <t>other_ultimate_beneficiary_with_oubi</t>
  </si>
  <si>
    <t>overviews</t>
  </si>
  <si>
    <t>full_overview</t>
  </si>
  <si>
    <t>Full_overview</t>
  </si>
  <si>
    <t>history</t>
  </si>
  <si>
    <t>History</t>
  </si>
  <si>
    <t>main_activity</t>
  </si>
  <si>
    <t>Main_activity</t>
  </si>
  <si>
    <t>main_brand_names</t>
  </si>
  <si>
    <t>Main_brand_names</t>
  </si>
  <si>
    <t>main_customers</t>
  </si>
  <si>
    <t>Main_customers</t>
  </si>
  <si>
    <t>main_distribution_sites</t>
  </si>
  <si>
    <t>Main_distribution_sites</t>
  </si>
  <si>
    <t>main_domestic_country</t>
  </si>
  <si>
    <t>Main_domestic_country</t>
  </si>
  <si>
    <t>main_foreign_countries_or_regions</t>
  </si>
  <si>
    <t>Main_foreign_countries_or_regions</t>
  </si>
  <si>
    <t>main_production_sites</t>
  </si>
  <si>
    <t>Main_production_sites</t>
  </si>
  <si>
    <t>main_products_and_services</t>
  </si>
  <si>
    <t>Main_products_and_services</t>
  </si>
  <si>
    <t>main_sales_representation_sites</t>
  </si>
  <si>
    <t>Main_sales_representation_sites</t>
  </si>
  <si>
    <t>membership_of_a_network</t>
  </si>
  <si>
    <t>Membership_of_a_network</t>
  </si>
  <si>
    <t>primary_business_line</t>
  </si>
  <si>
    <t>Primary_business_line</t>
  </si>
  <si>
    <t>secondary_activity</t>
  </si>
  <si>
    <t>Secondary_activity</t>
  </si>
  <si>
    <t>secondary_business_line</t>
  </si>
  <si>
    <t>Secondary_business_line</t>
  </si>
  <si>
    <t>size_estimate</t>
  </si>
  <si>
    <t>Size_estimate</t>
  </si>
  <si>
    <t>strategic_alliances</t>
  </si>
  <si>
    <t>Strategic_alliances</t>
  </si>
  <si>
    <t>strategy_organization_and_policy</t>
  </si>
  <si>
    <t>Strategy_organization_and_policy</t>
  </si>
  <si>
    <t>pie_public_interest_entities</t>
  </si>
  <si>
    <t>pie_date</t>
  </si>
  <si>
    <t>PIE_Date</t>
  </si>
  <si>
    <t>pie_date_day</t>
  </si>
  <si>
    <t>PIE_Date_day</t>
  </si>
  <si>
    <t>pie_date_month</t>
  </si>
  <si>
    <t>PIE_Date_month</t>
  </si>
  <si>
    <t>pie_date_year</t>
  </si>
  <si>
    <t>PIE_Date_year</t>
  </si>
  <si>
    <t>pie_source</t>
  </si>
  <si>
    <t>PIE_Source</t>
  </si>
  <si>
    <t>pie_type</t>
  </si>
  <si>
    <t>PIE_Type</t>
  </si>
  <si>
    <t>security_stock_information_and_current_stock_information</t>
  </si>
  <si>
    <t>Book_value_per_share</t>
  </si>
  <si>
    <t>current_market_capitalisation_th_</t>
  </si>
  <si>
    <t>Current_market_capitalisation_th_</t>
  </si>
  <si>
    <t>date_of_current_market_capitalisation</t>
  </si>
  <si>
    <t>Date_of_current_Market_capitalisation</t>
  </si>
  <si>
    <t>date_of_current_market_capitalisation_day</t>
  </si>
  <si>
    <t>Date_of_current_Market_capitalisation_day</t>
  </si>
  <si>
    <t>date_of_current_market_capitalisation_month</t>
  </si>
  <si>
    <t>Date_of_current_Market_capitalisation_month</t>
  </si>
  <si>
    <t>date_of_current_market_capitalisation_year</t>
  </si>
  <si>
    <t>Date_of_current_Market_capitalisation_year</t>
  </si>
  <si>
    <t>date_of_current_market_price</t>
  </si>
  <si>
    <t>Date_of_current_market_price</t>
  </si>
  <si>
    <t>date_of_current_market_price_day</t>
  </si>
  <si>
    <t>Date_of_current_market_price_day</t>
  </si>
  <si>
    <t>date_of_current_market_price_month</t>
  </si>
  <si>
    <t>Date_of_current_market_price_month</t>
  </si>
  <si>
    <t>date_of_current_market_price_year</t>
  </si>
  <si>
    <t>Date_of_current_market_price_year</t>
  </si>
  <si>
    <t>date_of_current_shares_outstanding</t>
  </si>
  <si>
    <t>Date_of_current_shares_outstanding</t>
  </si>
  <si>
    <t>date_of_current_shares_outstanding_day</t>
  </si>
  <si>
    <t>Date_of_current_shares_outstanding_day</t>
  </si>
  <si>
    <t>date_of_current_shares_outstanding_month</t>
  </si>
  <si>
    <t>Date_of_current_shares_outstanding_month</t>
  </si>
  <si>
    <t>date_of_current_shares_outstanding_year</t>
  </si>
  <si>
    <t>Date_of_current_shares_outstanding_year</t>
  </si>
  <si>
    <t>date_of_equity_price_volatility</t>
  </si>
  <si>
    <t>Date_of_Equity_price_volatility</t>
  </si>
  <si>
    <t>date_of_equity_price_volatility_day</t>
  </si>
  <si>
    <t>Date_of_Equity_price_volatility_day</t>
  </si>
  <si>
    <t>date_of_equity_price_volatility_month</t>
  </si>
  <si>
    <t>Date_of_Equity_price_volatility_month</t>
  </si>
  <si>
    <t>date_of_equity_price_volatility_year</t>
  </si>
  <si>
    <t>Date_of_Equity_price_volatility_year</t>
  </si>
  <si>
    <t>date_of_last_12_months_eps</t>
  </si>
  <si>
    <t>Date_of_last_12_months_EPS</t>
  </si>
  <si>
    <t>date_of_last_12_months_eps_day</t>
  </si>
  <si>
    <t>Date_of_last_12_months_EPS_day</t>
  </si>
  <si>
    <t>date_of_last_12_months_eps_month</t>
  </si>
  <si>
    <t>Date_of_last_12_months_EPS_month</t>
  </si>
  <si>
    <t>date_of_last_12_months_eps_year</t>
  </si>
  <si>
    <t>Date_of_last_12_months_EPS_year</t>
  </si>
  <si>
    <t>date_of_outstanding_shares</t>
  </si>
  <si>
    <t>Date_of_outstanding_shares</t>
  </si>
  <si>
    <t>date_of_outstanding_shares_day</t>
  </si>
  <si>
    <t>Date_of_outstanding_shares_day</t>
  </si>
  <si>
    <t>date_of_outstanding_shares_month</t>
  </si>
  <si>
    <t>Date_of_outstanding_shares_month</t>
  </si>
  <si>
    <t>date_of_outstanding_shares_year</t>
  </si>
  <si>
    <t>Date_of_outstanding_shares_year</t>
  </si>
  <si>
    <t>dividend_payout_current</t>
  </si>
  <si>
    <t>Dividend_payout_current</t>
  </si>
  <si>
    <t>dividend_yield_current</t>
  </si>
  <si>
    <t>Dividend_yield_current</t>
  </si>
  <si>
    <t>earnings_yield_current</t>
  </si>
  <si>
    <t>Earnings_yield_current</t>
  </si>
  <si>
    <t>earnings_yield_current_high</t>
  </si>
  <si>
    <t>Earnings_yield_current_high</t>
  </si>
  <si>
    <t>earnings_yield_current_low</t>
  </si>
  <si>
    <t>Earnings_yield_current_low</t>
  </si>
  <si>
    <t>equity_price_volatility_100_days</t>
  </si>
  <si>
    <t>Equity_price_volatility_100_days</t>
  </si>
  <si>
    <t>equity_price_volatility_10_days</t>
  </si>
  <si>
    <t>Equity_price_volatility_10_days</t>
  </si>
  <si>
    <t>equity_price_volatility_30_days</t>
  </si>
  <si>
    <t>Equity_price_volatility_30_days</t>
  </si>
  <si>
    <t>equity_price_volatility_360_days</t>
  </si>
  <si>
    <t>Equity_price_volatility_360_days</t>
  </si>
  <si>
    <t>equity_price_volatility_50_days</t>
  </si>
  <si>
    <t>Equity_price_volatility_50_days</t>
  </si>
  <si>
    <t>market_price_52_week_high</t>
  </si>
  <si>
    <t>Market_price_52_week_High</t>
  </si>
  <si>
    <t>market_price_52_week_low</t>
  </si>
  <si>
    <t>Market_price_52_week_Low</t>
  </si>
  <si>
    <t>market_price_current</t>
  </si>
  <si>
    <t>Market_price_Current</t>
  </si>
  <si>
    <t>market_price_year_to_date_high</t>
  </si>
  <si>
    <t>Market_price_Year_to_date_High</t>
  </si>
  <si>
    <t>market_price_year_to_date_low</t>
  </si>
  <si>
    <t>Market_price_Year_to_date_Low</t>
  </si>
  <si>
    <t>mic_code_s_</t>
  </si>
  <si>
    <t>MIC_code_s_</t>
  </si>
  <si>
    <t>no_of_outstanding_shares</t>
  </si>
  <si>
    <t>No_of_outstanding_shares</t>
  </si>
  <si>
    <t>price_book_value_ratio_current</t>
  </si>
  <si>
    <t>Price_book_value_ratio_current</t>
  </si>
  <si>
    <t>price_cash_flow_ratio_current</t>
  </si>
  <si>
    <t>Price_cash_flow_ratio_current</t>
  </si>
  <si>
    <t>price_earnings_ratio_current</t>
  </si>
  <si>
    <t>Price_earnings_ratio_current</t>
  </si>
  <si>
    <t>price_earnings_ratio_current_high</t>
  </si>
  <si>
    <t>Price_earnings_ratio_current_high</t>
  </si>
  <si>
    <t>price_earnings_ratio_current_low</t>
  </si>
  <si>
    <t>Price_earnings_ratio_current_low</t>
  </si>
  <si>
    <t>stock_exchange_s_listed</t>
  </si>
  <si>
    <t>Stock_exchange_s_listed</t>
  </si>
  <si>
    <t>type_of_share</t>
  </si>
  <si>
    <t>Type_of_share</t>
  </si>
  <si>
    <t>segment_data</t>
  </si>
  <si>
    <t>business_lines_assets</t>
  </si>
  <si>
    <t>Business_lines_Assets</t>
  </si>
  <si>
    <t>business_lines_capital_expenditure</t>
  </si>
  <si>
    <t>Business_lines_Capital_expenditure</t>
  </si>
  <si>
    <t>business_lines_date</t>
  </si>
  <si>
    <t>Business_lines_Date</t>
  </si>
  <si>
    <t>business_lines_date_day</t>
  </si>
  <si>
    <t>Business_lines_Date_day</t>
  </si>
  <si>
    <t>business_lines_date_month</t>
  </si>
  <si>
    <t>Business_lines_Date_month</t>
  </si>
  <si>
    <t>business_lines_date_year</t>
  </si>
  <si>
    <t>Business_lines_Date_year</t>
  </si>
  <si>
    <t>business_lines_depreciation</t>
  </si>
  <si>
    <t>Business_lines_Depreciation</t>
  </si>
  <si>
    <t>business_lines_footnote_assets</t>
  </si>
  <si>
    <t>Business_lines_Footnote_Assets</t>
  </si>
  <si>
    <t>business_lines_footnote_cap_exp_</t>
  </si>
  <si>
    <t>Business_lines_Footnote_Cap_Exp_</t>
  </si>
  <si>
    <t>business_lines_footnote_depreciation</t>
  </si>
  <si>
    <t>Business_lines_Footnote_Depreciation</t>
  </si>
  <si>
    <t>business_lines_footnote_insurance</t>
  </si>
  <si>
    <t>Business_lines_Footnote_Insurance</t>
  </si>
  <si>
    <t>business_lines_footnote_ppe</t>
  </si>
  <si>
    <t>Business_lines_Footnote_PPE</t>
  </si>
  <si>
    <t>business_lines_footnote_profit</t>
  </si>
  <si>
    <t>Business_lines_Footnote_Profit</t>
  </si>
  <si>
    <t>business_lines_footnote_r_d</t>
  </si>
  <si>
    <t>Business_lines_Footnote_R_D</t>
  </si>
  <si>
    <t>business_lines_footnote_sales</t>
  </si>
  <si>
    <t>Business_lines_Footnote_Sales</t>
  </si>
  <si>
    <t>business_lines_gross_premium_in_</t>
  </si>
  <si>
    <t>Business_lines_Gross_premium_in_</t>
  </si>
  <si>
    <t>business_lines_gross_premium_in_value</t>
  </si>
  <si>
    <t>Business_lines_Gross_premium_in_value</t>
  </si>
  <si>
    <t>business_lines_label</t>
  </si>
  <si>
    <t>Business_lines_Label</t>
  </si>
  <si>
    <t>business_lines_net_premium_in_</t>
  </si>
  <si>
    <t>Business_lines_Net_premium_in_</t>
  </si>
  <si>
    <t>business_lines_net_premium_in_value</t>
  </si>
  <si>
    <t>Business_lines_Net_premium_in_value</t>
  </si>
  <si>
    <t>business_lines_original_currency</t>
  </si>
  <si>
    <t>Business_lines_Original_currency</t>
  </si>
  <si>
    <t>business_lines_original_unit</t>
  </si>
  <si>
    <t>Business_lines_Original_unit</t>
  </si>
  <si>
    <t>business_lines_ppe</t>
  </si>
  <si>
    <t>Business_lines_PPE</t>
  </si>
  <si>
    <t>business_lines_profit</t>
  </si>
  <si>
    <t>Business_lines_Profit</t>
  </si>
  <si>
    <t>business_lines_r_d</t>
  </si>
  <si>
    <t>Business_lines_R_D</t>
  </si>
  <si>
    <t>business_lines_sales</t>
  </si>
  <si>
    <t>Business_lines_Sales</t>
  </si>
  <si>
    <t>geo_segment_assets</t>
  </si>
  <si>
    <t>Geo_segment_Assets</t>
  </si>
  <si>
    <t>geo_segment_capital_expenditure</t>
  </si>
  <si>
    <t>Geo_segment_Capital_expenditure</t>
  </si>
  <si>
    <t>geo_segment_date</t>
  </si>
  <si>
    <t>Geo_segment_Date</t>
  </si>
  <si>
    <t>geo_segment_date_day</t>
  </si>
  <si>
    <t>Geo_segment_Date_day</t>
  </si>
  <si>
    <t>geo_segment_date_month</t>
  </si>
  <si>
    <t>Geo_segment_Date_month</t>
  </si>
  <si>
    <t>geo_segment_date_year</t>
  </si>
  <si>
    <t>Geo_segment_Date_year</t>
  </si>
  <si>
    <t>geo_segment_depreciation</t>
  </si>
  <si>
    <t>Geo_segment_Depreciation</t>
  </si>
  <si>
    <t>geo_segment_footnote_assets</t>
  </si>
  <si>
    <t>Geo_segment_Footnote_Assets</t>
  </si>
  <si>
    <t>geo_segment_footnote_cap_exp_</t>
  </si>
  <si>
    <t>Geo_segment_Footnote_Cap_exp_</t>
  </si>
  <si>
    <t>geo_segment_footnote_depreciation</t>
  </si>
  <si>
    <t>Geo_segment_Footnote_Depreciation</t>
  </si>
  <si>
    <t>geo_segment_footnote_insurance</t>
  </si>
  <si>
    <t>Geo_segment_Footnote_Insurance</t>
  </si>
  <si>
    <t>geo_segment_footnote_ppe</t>
  </si>
  <si>
    <t>Geo_segment_Footnote_PPE</t>
  </si>
  <si>
    <t>geo_segment_footnote_profit</t>
  </si>
  <si>
    <t>Geo_segment_Footnote_Profit</t>
  </si>
  <si>
    <t>geo_segment_footnote_r_d</t>
  </si>
  <si>
    <t>Geo_segment_Footnote_R_D</t>
  </si>
  <si>
    <t>geo_segment_footnote_sales</t>
  </si>
  <si>
    <t>Geo_segment_Footnote_Sales</t>
  </si>
  <si>
    <t>geo_segment_gross_premium_in_</t>
  </si>
  <si>
    <t>Geo_segment_Gross_premium_in_</t>
  </si>
  <si>
    <t>geo_segment_gross_premium_in_value</t>
  </si>
  <si>
    <t>Geo_segment_Gross_premium_in_value</t>
  </si>
  <si>
    <t>geo_segment_label</t>
  </si>
  <si>
    <t>Geo_segment_Label</t>
  </si>
  <si>
    <t>geo_segment_net_premium_in_</t>
  </si>
  <si>
    <t>Geo_segment_Net_premium_in_</t>
  </si>
  <si>
    <t>geo_segment_net_premium_in_value</t>
  </si>
  <si>
    <t>Geo_segment_Net_premium_in_value</t>
  </si>
  <si>
    <t>geo_segment_original_currency</t>
  </si>
  <si>
    <t>Geo_segment_Original_currency</t>
  </si>
  <si>
    <t>geo_segment_original_unit</t>
  </si>
  <si>
    <t>Geo_segment_Original_unit</t>
  </si>
  <si>
    <t>geo_segment_ppe</t>
  </si>
  <si>
    <t>Geo_segment_PPE</t>
  </si>
  <si>
    <t>geo_segment_profit</t>
  </si>
  <si>
    <t>Geo_segment_Profit</t>
  </si>
  <si>
    <t>geo_segment_r_d</t>
  </si>
  <si>
    <t>Geo_segment_R_D</t>
  </si>
  <si>
    <t>geo_segment_sales</t>
  </si>
  <si>
    <t>Geo_segment_Sales</t>
  </si>
  <si>
    <t>shareholders_bvdid_uci</t>
  </si>
  <si>
    <t>shareholder_uci</t>
  </si>
  <si>
    <t>Shareholder_UCI</t>
  </si>
  <si>
    <t>similar_name_in_worldcompliance_db</t>
  </si>
  <si>
    <t>ad_110000822600</t>
  </si>
  <si>
    <t>AD_110000822600</t>
  </si>
  <si>
    <t>statushistory</t>
  </si>
  <si>
    <t>status_updated_in_orbis</t>
  </si>
  <si>
    <t>Status_updated_in_Orbis</t>
  </si>
  <si>
    <t>status_updated_in_orbis_day</t>
  </si>
  <si>
    <t>Status_updated_in_Orbis_day</t>
  </si>
  <si>
    <t>status_updated_in_orbis_month</t>
  </si>
  <si>
    <t>Status_updated_in_Orbis_month</t>
  </si>
  <si>
    <t>status_updated_in_orbis_year</t>
  </si>
  <si>
    <t>Status_updated_in_Orbis_year</t>
  </si>
  <si>
    <t>stock_exchanges_and_indexes</t>
  </si>
  <si>
    <t>stock_index_es_information</t>
  </si>
  <si>
    <t>Stock_index_es_information</t>
  </si>
  <si>
    <t>trade_description</t>
  </si>
  <si>
    <t>company_class_insurance_only_</t>
  </si>
  <si>
    <t>Company_class_insurance_only_</t>
  </si>
  <si>
    <t>description_and_history</t>
  </si>
  <si>
    <t>Description_and_history</t>
  </si>
  <si>
    <t>ibid_language</t>
  </si>
  <si>
    <t>Ibid_language</t>
  </si>
  <si>
    <t>peer_group_description</t>
  </si>
  <si>
    <t>Peer_Group_Description</t>
  </si>
  <si>
    <t>peer_group_name</t>
  </si>
  <si>
    <t>Peer_Group_Name</t>
  </si>
  <si>
    <t>peer_group_size</t>
  </si>
  <si>
    <t>Peer_Group_Size</t>
  </si>
  <si>
    <t>products_services</t>
  </si>
  <si>
    <t>Products_services</t>
  </si>
  <si>
    <t>specialisation_banks_only_</t>
  </si>
  <si>
    <t>Specialisation_banks_only_</t>
  </si>
  <si>
    <t>trade_description_english_</t>
  </si>
  <si>
    <t>Trade_description_English_</t>
  </si>
  <si>
    <t>trade_description_in_original_language</t>
  </si>
  <si>
    <t>Trade_description_in_original_language</t>
  </si>
  <si>
    <t>trademarks</t>
  </si>
  <si>
    <t>bvdid</t>
  </si>
  <si>
    <t>cancellationdate</t>
  </si>
  <si>
    <t>CancellationDate</t>
  </si>
  <si>
    <t>cancellationdate_day</t>
  </si>
  <si>
    <t>CancellationDate_day</t>
  </si>
  <si>
    <t>cancellationdate_month</t>
  </si>
  <si>
    <t>CancellationDate_month</t>
  </si>
  <si>
    <t>cancellationdate_year</t>
  </si>
  <si>
    <t>CancellationDate_year</t>
  </si>
  <si>
    <t>expirationdate</t>
  </si>
  <si>
    <t>ExpirationDate</t>
  </si>
  <si>
    <t>expirationdate_day</t>
  </si>
  <si>
    <t>ExpirationDate_day</t>
  </si>
  <si>
    <t>expirationdate_month</t>
  </si>
  <si>
    <t>ExpirationDate_month</t>
  </si>
  <si>
    <t>expirationdate_year</t>
  </si>
  <si>
    <t>ExpirationDate_year</t>
  </si>
  <si>
    <t>filingdate</t>
  </si>
  <si>
    <t>FilingDate</t>
  </si>
  <si>
    <t>filingdate_day</t>
  </si>
  <si>
    <t>FilingDate_day</t>
  </si>
  <si>
    <t>filingdate_month</t>
  </si>
  <si>
    <t>FilingDate_month</t>
  </si>
  <si>
    <t>filingdate_year</t>
  </si>
  <si>
    <t>FilingDate_year</t>
  </si>
  <si>
    <t>filinglanguagecode</t>
  </si>
  <si>
    <t>FilingLanguageCode</t>
  </si>
  <si>
    <t>mark</t>
  </si>
  <si>
    <t>Mark</t>
  </si>
  <si>
    <t>markdescription</t>
  </si>
  <si>
    <t>Markdescription</t>
  </si>
  <si>
    <t>markdescriptionlanguagecode</t>
  </si>
  <si>
    <t>MarkdescriptionLanguageCode</t>
  </si>
  <si>
    <t>registrationdate</t>
  </si>
  <si>
    <t>RegistrationDate</t>
  </si>
  <si>
    <t>registrationdate_day</t>
  </si>
  <si>
    <t>RegistrationDate_day</t>
  </si>
  <si>
    <t>registrationdate_month</t>
  </si>
  <si>
    <t>RegistrationDate_month</t>
  </si>
  <si>
    <t>registrationdate_year</t>
  </si>
  <si>
    <t>RegistrationDate_year</t>
  </si>
  <si>
    <t>registrationnumber</t>
  </si>
  <si>
    <t>RegistrationNumber</t>
  </si>
  <si>
    <t>statuscode</t>
  </si>
  <si>
    <t>StatusCode</t>
  </si>
  <si>
    <t>statusdate</t>
  </si>
  <si>
    <t>StatusDate</t>
  </si>
  <si>
    <t>statusdate_day</t>
  </si>
  <si>
    <t>StatusDate_day</t>
  </si>
  <si>
    <t>statusdate_month</t>
  </si>
  <si>
    <t>StatusDate_month</t>
  </si>
  <si>
    <t>statusdate_year</t>
  </si>
  <si>
    <t>StatusDate_year</t>
  </si>
  <si>
    <t>statusdesc</t>
  </si>
  <si>
    <t>StatusDesc</t>
  </si>
  <si>
    <t>tm_id</t>
  </si>
  <si>
    <t>TM_ID</t>
  </si>
  <si>
    <t>trademark_number</t>
  </si>
  <si>
    <t>Trademark_Number</t>
  </si>
  <si>
    <t>typecode</t>
  </si>
  <si>
    <t>TypeCode</t>
  </si>
  <si>
    <t>typedesc</t>
  </si>
  <si>
    <t>TypeDesc</t>
  </si>
  <si>
    <t>weekly_pricing_series</t>
  </si>
  <si>
    <t>weekly_210_day_moving_average</t>
  </si>
  <si>
    <t>Weekly_210_day_moving_average</t>
  </si>
  <si>
    <t>weekly_average_daily_volume</t>
  </si>
  <si>
    <t>Weekly_Average_daily_volume</t>
  </si>
  <si>
    <t>weekly_closing_price</t>
  </si>
  <si>
    <t>Weekly_Closing_price</t>
  </si>
  <si>
    <t>weekly_date</t>
  </si>
  <si>
    <t>Weekly_Date</t>
  </si>
  <si>
    <t>weekly_date_day</t>
  </si>
  <si>
    <t>Weekly_Date_day</t>
  </si>
  <si>
    <t>weekly_date_month</t>
  </si>
  <si>
    <t>Weekly_Date_month</t>
  </si>
  <si>
    <t>weekly_date_year</t>
  </si>
  <si>
    <t>Weekly_Date_year</t>
  </si>
  <si>
    <t>weekly_high_price</t>
  </si>
  <si>
    <t>Weekly_High_price</t>
  </si>
  <si>
    <t>weekly_low_price</t>
  </si>
  <si>
    <t>Weekly_Low_price</t>
  </si>
  <si>
    <t>weekly_market_capitalisation_</t>
  </si>
  <si>
    <t>Weekly_Market_Capitalisation_</t>
  </si>
  <si>
    <t>weekly_no_of_days_traded</t>
  </si>
  <si>
    <t>Weekly_No_of_days_traded</t>
  </si>
  <si>
    <t>weekly_shares_outstanding_th_</t>
  </si>
  <si>
    <t>Weekly_Shares_outstanding_th_</t>
  </si>
  <si>
    <t>weekly_trading_volume</t>
  </si>
  <si>
    <t>Weekly_Trading_volume</t>
  </si>
  <si>
    <t>CHARITY_BENEFICIARIES</t>
  </si>
  <si>
    <t>CHARITY_TYPE</t>
  </si>
  <si>
    <t>CHARITY_OPERATING_COUNTRIES</t>
  </si>
  <si>
    <t>CHARITY_REGISTER_NAME</t>
  </si>
  <si>
    <t>CHARITY_REGISTRATION_DATE</t>
  </si>
  <si>
    <t>CHARITY_REGISTRATION_STATUS</t>
  </si>
  <si>
    <t>CHARITY_SIZE</t>
  </si>
  <si>
    <t>CHARITY_NUMBER_OF_RESPONSIBLE_PERSONS</t>
  </si>
  <si>
    <t>CHARITY_DATE_ORGANISATION_ESTABLISHED</t>
  </si>
  <si>
    <t>CHARITY_LAST_DELIVERY_DATE</t>
  </si>
  <si>
    <t>ORBISID</t>
  </si>
  <si>
    <t>Level</t>
  </si>
  <si>
    <t>File Path</t>
  </si>
  <si>
    <t>Full Name</t>
  </si>
  <si>
    <t>Definition</t>
  </si>
  <si>
    <t>is code for [Business Term] &gt; Name</t>
  </si>
  <si>
    <t>Technical Data Type</t>
  </si>
  <si>
    <t>Model ID</t>
  </si>
  <si>
    <t>Period Criteria</t>
  </si>
  <si>
    <t>Repetition Criteria</t>
  </si>
  <si>
    <t>governed by [Data Domain] &gt; Name</t>
  </si>
  <si>
    <t>4</t>
  </si>
  <si>
    <t>\\Financial data\Detailed format\Corporate\Profit &amp;amp; loss account</t>
  </si>
  <si>
    <t>13000</t>
  </si>
  <si>
    <t>Amount of total sales unadjusted for the costs related to generating them. It is calculated by adding all sales receipts before discounts, returns and allowances for the period</t>
  </si>
  <si>
    <t>Gross Sales</t>
  </si>
  <si>
    <t>MoneyValue</t>
  </si>
  <si>
    <t>IND</t>
  </si>
  <si>
    <t>NUMBER_QUARTERS</t>
  </si>
  <si>
    <t>Company Financials</t>
  </si>
  <si>
    <t>Active</t>
  </si>
  <si>
    <t>Request Code</t>
  </si>
  <si>
    <t>Supports MDM</t>
  </si>
  <si>
    <t>Where the field is accessible</t>
  </si>
  <si>
    <t>is part of [Code Set] &gt; Name</t>
  </si>
  <si>
    <t>313000</t>
  </si>
  <si>
    <t>Orbis 4.1 Code Set</t>
  </si>
  <si>
    <t>\\Financial data\Accounts header\Key financials &amp;amp; employees\Global standard format\Detailed format\Corporate\Balance sheet\Profit &amp;amp; loss account</t>
  </si>
  <si>
    <t>13001</t>
  </si>
  <si>
    <t>Sum of all the adjustments made to gross sales. It includes discounts, returns, allowances, commission, royalties, excise taxes, etc.</t>
  </si>
  <si>
    <t>Adjustments / Excise Tax</t>
  </si>
  <si>
    <t>NUMBER_YEARS</t>
  </si>
  <si>
    <t>313001</t>
  </si>
  <si>
    <t>13002</t>
  </si>
  <si>
    <t>Amount of gross sales minus adjustments</t>
  </si>
  <si>
    <t>Net Sales</t>
  </si>
  <si>
    <t>313002</t>
  </si>
  <si>
    <t>13003</t>
  </si>
  <si>
    <t>Revenue that the company derives from any source other than the sale of goods and services</t>
  </si>
  <si>
    <t>Other Revenues</t>
  </si>
  <si>
    <t>313003</t>
  </si>
  <si>
    <t>13004</t>
  </si>
  <si>
    <t>Amount of income generated from the company's sale of goods and services as well as other sources of income from core business functions</t>
  </si>
  <si>
    <t>Total Revenues</t>
  </si>
  <si>
    <t>313004</t>
  </si>
  <si>
    <t>13018</t>
  </si>
  <si>
    <t>Earnings before Interest, Tax and Depreciation and Amortization</t>
  </si>
  <si>
    <t>313018</t>
  </si>
  <si>
    <t>13019</t>
  </si>
  <si>
    <t>Portion of a fixed or tangible asset that has been considered consumed during the accounting period</t>
  </si>
  <si>
    <t>313019</t>
  </si>
  <si>
    <t>13020</t>
  </si>
  <si>
    <t>Amortization is the written-off amount of intangible assets over a specified time period. Depletion is the allocated cost of extracting natural resources, such as timber, minerals and oil from the earth</t>
  </si>
  <si>
    <t>Amortization &amp; Depletion</t>
  </si>
  <si>
    <t>313020</t>
  </si>
  <si>
    <t>13021</t>
  </si>
  <si>
    <t>Sum of depreciation, amortization &amp;amp; depletion expenses</t>
  </si>
  <si>
    <t>Total depreciation, amortization &amp; depletion</t>
  </si>
  <si>
    <t>313021</t>
  </si>
  <si>
    <t>13022</t>
  </si>
  <si>
    <t>Amount of income realised from the company's business operations after deducting operating expenses such as cost of goods sold, wages, depreciation and amortization &amp;amp; depletion</t>
  </si>
  <si>
    <t>313022</t>
  </si>
  <si>
    <t>13023</t>
  </si>
  <si>
    <t>Amount of extraordinary pre-tax income and expenses that are infrequent and non-recurring in nature. This includes gains (losses) from disposal of assets, restructuring expenses, merger &amp;amp; acquisition expenses, etc.</t>
  </si>
  <si>
    <t>Unusual / Exceptional Items</t>
  </si>
  <si>
    <t>313023</t>
  </si>
  <si>
    <t>\\Financial data\Accounts header\Key financials &amp;amp; employees\Global standard format\Detailed format\Banks\Corporate\Balance sheet\Profit &amp;amp; loss account</t>
  </si>
  <si>
    <t>13024</t>
  </si>
  <si>
    <t>All operating revenues minus all operating expenses</t>
  </si>
  <si>
    <t>Earnings before Interest &amp; Tax</t>
  </si>
  <si>
    <t>313024</t>
  </si>
  <si>
    <t>13025</t>
  </si>
  <si>
    <t>Revenue generated from finance activities other than core business functions. It includes interest income, invesment income, income from derivatives, etc.</t>
  </si>
  <si>
    <t>Financial revenue</t>
  </si>
  <si>
    <t>313025</t>
  </si>
  <si>
    <t>13026</t>
  </si>
  <si>
    <t>Expenditures incurred due to interests, fees and commissions on the company's borrowings from lenders and creditors. This includes expenses from deposit accounts held by the entity, borrowings, subordinated debt and other financial liabilities</t>
  </si>
  <si>
    <t>313026</t>
  </si>
  <si>
    <t>13027</t>
  </si>
  <si>
    <t>Net amount from the income and expenses resulting from the company's financial activities</t>
  </si>
  <si>
    <t>Financial P/L</t>
  </si>
  <si>
    <t>313027</t>
  </si>
  <si>
    <t>13034</t>
  </si>
  <si>
    <t>Company's profit, including all incomes and expenses except income tax expenses</t>
  </si>
  <si>
    <t>313034</t>
  </si>
  <si>
    <t>13035</t>
  </si>
  <si>
    <t>Amount incurred by the company for the accounting period on its taxable profit</t>
  </si>
  <si>
    <t>313035</t>
  </si>
  <si>
    <t>13037</t>
  </si>
  <si>
    <t>Company's profit after deducting income tax expense</t>
  </si>
  <si>
    <t>13038</t>
  </si>
  <si>
    <t>Share of profit attributable to minority shareholders of the company</t>
  </si>
  <si>
    <t>Minority Interest</t>
  </si>
  <si>
    <t>313037</t>
  </si>
  <si>
    <t>313038</t>
  </si>
  <si>
    <t>13043</t>
  </si>
  <si>
    <t>Amount of extraordinary after tax income and expenses from events that are unusual and infrequent in nature. It may include pre-acqusition profit, discontinued operations, sale of subsidiaries and joint ventures, etc.</t>
  </si>
  <si>
    <t>313043</t>
  </si>
  <si>
    <t>13044</t>
  </si>
  <si>
    <t>Amount of dividends allocated/distributed to preferred shareholders. It is paid out of net income before dividends on common shares</t>
  </si>
  <si>
    <t>Preferred Dividends</t>
  </si>
  <si>
    <t>313044</t>
  </si>
  <si>
    <t>13045</t>
  </si>
  <si>
    <t>Amount of profit (loss) after tax minus minority interests, other adjustments, extraordinary items after tax and preferred dividends</t>
  </si>
  <si>
    <t>313045</t>
  </si>
  <si>
    <t>13046</t>
  </si>
  <si>
    <t>Amount of dividends allocated/distributed to common shareholders. It is the portion of earnings paid out to shareholders and not reinvested in the business</t>
  </si>
  <si>
    <t>Ordinary Dividends</t>
  </si>
  <si>
    <t>313046</t>
  </si>
  <si>
    <t>13047</t>
  </si>
  <si>
    <t>Dividends to other than ordinary shareholders</t>
  </si>
  <si>
    <t>Dividend Share Capital Other</t>
  </si>
  <si>
    <t>313047</t>
  </si>
  <si>
    <t>5</t>
  </si>
  <si>
    <t>\\Financial data\Detailed format\Corporate\Balance sheet\Assets</t>
  </si>
  <si>
    <t>13050</t>
  </si>
  <si>
    <t>Value of company assets that are cash or can be converted into cash immediately. Cash equivalents include bank accounts and other short-term securities with maturities of less than 90 days</t>
  </si>
  <si>
    <t>Cash or Equivalent</t>
  </si>
  <si>
    <t>313050</t>
  </si>
  <si>
    <t>13051</t>
  </si>
  <si>
    <t>Short-term investments also known as marketable securities can easily be converted to cash. It includes any investment instruments that will mature within one year or which are expected to be liquidated within one year. Some common examples may include CDs, money market accounts, treasury bills and government bonds maturing within one year</t>
  </si>
  <si>
    <t>313051</t>
  </si>
  <si>
    <t>13052</t>
  </si>
  <si>
    <t>Gross amount of total money owed to a business by its customers minus allowances for doubtful accounts</t>
  </si>
  <si>
    <t>Net accounts receivable</t>
  </si>
  <si>
    <t>313052</t>
  </si>
  <si>
    <t>\\Financial data\Accounts header\Key financials &amp;amp; employees\Global standard format\Detailed format\Banks\Corporate\Balance sheet\Assets</t>
  </si>
  <si>
    <t>13054</t>
  </si>
  <si>
    <t>Amount of expenditures that have not yet been recorded by a company as an expense, but have been paid for in advance. They are initially recorded as assets, because the business will receive goods or services in the future</t>
  </si>
  <si>
    <t>Prepaid Expenses &amp; Advances</t>
  </si>
  <si>
    <t>313054</t>
  </si>
  <si>
    <t>13061</t>
  </si>
  <si>
    <t>Sum of all the assets that are expected to be conveniently sold, consumed, used or exhausted through general business operations within one year of the balance sheet date</t>
  </si>
  <si>
    <t>313061</t>
  </si>
  <si>
    <t>\\Financial data\Accounts header\Key financials &amp;amp; employees\Global standard format\Detailed format\Corporate\Balance sheet\Assets</t>
  </si>
  <si>
    <t>13068</t>
  </si>
  <si>
    <t>Value of all buildings, land, furniture, and other physical assets that a business has purchased to run its business. These are net of accumulated depreciation</t>
  </si>
  <si>
    <t>Net property, plant &amp; equipment</t>
  </si>
  <si>
    <t>313068</t>
  </si>
  <si>
    <t>13070</t>
  </si>
  <si>
    <t>Value of an intangible assets that is associated with purchase of one company by another. It is the portion of the purchase price that is higher than the sum of the net fair value of all of the assets purchased in the acquisitions. The value of brand name, customer base, good customer, employee relations and proprietary technology may represent goodwill</t>
  </si>
  <si>
    <t>313070</t>
  </si>
  <si>
    <t>13071</t>
  </si>
  <si>
    <t>Value of a non-physical assets other than goodwill. These assets may include intellectual property such as patents, trademarks and copyrights</t>
  </si>
  <si>
    <t>313071</t>
  </si>
  <si>
    <t>13077</t>
  </si>
  <si>
    <t>Sum of on-balance sheet assets</t>
  </si>
  <si>
    <t>Total assets</t>
  </si>
  <si>
    <t>313077</t>
  </si>
  <si>
    <t>14004</t>
  </si>
  <si>
    <t>Portion of long-term debt due within one year</t>
  </si>
  <si>
    <t>314004</t>
  </si>
  <si>
    <t>14011</t>
  </si>
  <si>
    <t>Sum of all short-term financial obligations due for settlement within one year of the balance sheet date (The sum of Loans, Trade creditors and Total other current liabilities)</t>
  </si>
  <si>
    <t>314011</t>
  </si>
  <si>
    <t>\\Financial data\Accounts header\Key financials &amp;amp; employees\Global standard format\Detailed format\Corporate\Balance sheet\Assets\Liabilities</t>
  </si>
  <si>
    <t>14014</t>
  </si>
  <si>
    <t>Payment obligations for leased assets</t>
  </si>
  <si>
    <t>Lease liabilities</t>
  </si>
  <si>
    <t>314014</t>
  </si>
  <si>
    <t>\\Financial data\Detailed format\Corporate\Balance sheet\Liabilities</t>
  </si>
  <si>
    <t>14016</t>
  </si>
  <si>
    <t>Sum of all interest-bearing debt maturing in more than one year</t>
  </si>
  <si>
    <t>Total long-term interest-bearing debt</t>
  </si>
  <si>
    <t>314016</t>
  </si>
  <si>
    <t>14018</t>
  </si>
  <si>
    <t>Minority ownership in other entities as part of liabilities</t>
  </si>
  <si>
    <t>314018</t>
  </si>
  <si>
    <t>14022</t>
  </si>
  <si>
    <t>Sum of all liabilities</t>
  </si>
  <si>
    <t>314022</t>
  </si>
  <si>
    <t>14025</t>
  </si>
  <si>
    <t>Perference shares with equity chracteristics and are callable (the issuer as well as investors may have the option to buy back these instruments)</t>
  </si>
  <si>
    <t>314025</t>
  </si>
  <si>
    <t>14026</t>
  </si>
  <si>
    <t>Shares ot the company with dividends paid out to shareholders, whose payment takes priority over that of common shares</t>
  </si>
  <si>
    <t>Preferred Shares</t>
  </si>
  <si>
    <t>314026</t>
  </si>
  <si>
    <t>14027</t>
  </si>
  <si>
    <t>Common share capital; holders of such shares are entitled to vote and receive dividends</t>
  </si>
  <si>
    <t>314027</t>
  </si>
  <si>
    <t>\\Financial data\Accounts header\Key financials &amp;amp; employees\Global standard format\Detailed format\Banks\Corporate\Balance sheet\Assets\Liabilities</t>
  </si>
  <si>
    <t>14029</t>
  </si>
  <si>
    <t>A special financing tool which secures rights in the issuing company without voting or membership rights</t>
  </si>
  <si>
    <t>Participation Shares</t>
  </si>
  <si>
    <t>314029</t>
  </si>
  <si>
    <t>14030</t>
  </si>
  <si>
    <t>Shares held by the company due to repurchases or buybacks. These shares are issued but no longer outstanding and are not included in the distribution of dividends</t>
  </si>
  <si>
    <t>Treasury shares</t>
  </si>
  <si>
    <t>314030</t>
  </si>
  <si>
    <t>14032</t>
  </si>
  <si>
    <t>Amount of share premium from the issuance of new shares</t>
  </si>
  <si>
    <t>Share Premiums</t>
  </si>
  <si>
    <t>314032</t>
  </si>
  <si>
    <t>14036</t>
  </si>
  <si>
    <t>&lt;p&gt;&lt;span style="color: rgb(11,33,44);white-space: nowrap;background-color: rgb(255,255,255);"&gt;Sum of previous periods net income and current period net income&lt;/span&gt;&lt;/p&gt;</t>
  </si>
  <si>
    <t>314036</t>
  </si>
  <si>
    <t>14041</t>
  </si>
  <si>
    <t>Sum of share capital and other shareholders' funds</t>
  </si>
  <si>
    <t>314041</t>
  </si>
  <si>
    <t>14042</t>
  </si>
  <si>
    <t>Sum of total liabilities and total shareholders' equity</t>
  </si>
  <si>
    <t>314042</t>
  </si>
  <si>
    <t>14046</t>
  </si>
  <si>
    <t>Borrowing in line with arranged limits from lenders due within one year</t>
  </si>
  <si>
    <t>Current loans &amp; overdrafts</t>
  </si>
  <si>
    <t>314046</t>
  </si>
  <si>
    <t>\\Financial data\Cash flow statement\non-US accounts\Operating cash flows</t>
  </si>
  <si>
    <t>15500</t>
  </si>
  <si>
    <t>Net income amount carried over from the company's income statement</t>
  </si>
  <si>
    <t>IND_WVB</t>
  </si>
  <si>
    <t>315500</t>
  </si>
  <si>
    <t>\\Financial data\Accounts header\Key financials &amp;amp; employees\Global standard format\Detailed format\Cash flow statement\US accounts\non-US accounts\Operating cash flows</t>
  </si>
  <si>
    <t>15501</t>
  </si>
  <si>
    <t>Sum of all scheduled non-cash expense (Depreciation, Depletion &amp;amp; Amortization) that is used to reduce the carrying value over the useful life of an asset</t>
  </si>
  <si>
    <t>Depreciation, Depletion &amp; Amortization</t>
  </si>
  <si>
    <t>315501</t>
  </si>
  <si>
    <t>15502</t>
  </si>
  <si>
    <t>Depreciation is the non-cash expense to write off the cost of a plant, or machinery over its useful life, giving consideration to wear and tear, obsolescence and salvage value. Depletion is the non-cash expense from the depletion of depletable fixed assets such as oil reserves, forests or mineral extraction rights</t>
  </si>
  <si>
    <t>315502</t>
  </si>
  <si>
    <t>15503</t>
  </si>
  <si>
    <t>Non-cash expense due to the written-off amount of intangible assets such as goodwill during the period</t>
  </si>
  <si>
    <t>Amortization of Intangible Assets</t>
  </si>
  <si>
    <t>315503</t>
  </si>
  <si>
    <t>15504</t>
  </si>
  <si>
    <t>Changes in the deferred income taxes and investment tax credits during the accounting period. An increase has a positive impact on cash flow from operating activities, and vice versa</t>
  </si>
  <si>
    <t>315504</t>
  </si>
  <si>
    <t>15505</t>
  </si>
  <si>
    <t>Other non-cash operating cash flow items not specified in the lines above such as provisions, impairment losses etc.</t>
  </si>
  <si>
    <t>315505</t>
  </si>
  <si>
    <t>15506</t>
  </si>
  <si>
    <t>Total non-cash operating cash flows before changes in the company's working capital (difference between current assets and current liabilities. It is the amount of money the company has available to pay its short-term expenses) and extraordinary items</t>
  </si>
  <si>
    <t>315506</t>
  </si>
  <si>
    <t>15507</t>
  </si>
  <si>
    <t>Other operating cash flow items that cannot be classified as an adjustment item to net income, or an asset/liability as part of changes in non-cash working capital</t>
  </si>
  <si>
    <t>315507</t>
  </si>
  <si>
    <t>15508</t>
  </si>
  <si>
    <t>Changes in accounts receivable during the accounting period. An increase in accounts receivable has a negative impact on cash flow from operating activities, and vice versa.</t>
  </si>
  <si>
    <t>315508</t>
  </si>
  <si>
    <t>15509</t>
  </si>
  <si>
    <t>Changes in inventories during the accounting period. An increase in inventories has a negative impact on cash flow from operating activities, and vice versa</t>
  </si>
  <si>
    <t>315509</t>
  </si>
  <si>
    <t>15510</t>
  </si>
  <si>
    <t>Changes in accounts payable during the accounting period. An increase in accounts payable has a positive impact on cash flow from operating activities, and vice versa</t>
  </si>
  <si>
    <t>315510</t>
  </si>
  <si>
    <t>15511</t>
  </si>
  <si>
    <t>Changes in other accruals during the accounting period. An increase in other accruals has a positive impact on cash flow from operating activities, and vice versa</t>
  </si>
  <si>
    <t>Inc/Dec in Other Accruals</t>
  </si>
  <si>
    <t>315511</t>
  </si>
  <si>
    <t>15512</t>
  </si>
  <si>
    <t>Changes in other assets/liabilities (from operating activities) during the accounting period not specified in the above lines. If the value of the assets is greater than the value of liabilities, the result has a negative impact on cash flow, and vice versa</t>
  </si>
  <si>
    <t>315512</t>
  </si>
  <si>
    <t>15513</t>
  </si>
  <si>
    <t>Extraordinary items that arised from unusual and infrequent events. These items that were included in net income computation needs to be reversed</t>
  </si>
  <si>
    <t>Extraordinary Items</t>
  </si>
  <si>
    <t>315513</t>
  </si>
  <si>
    <t>15514</t>
  </si>
  <si>
    <t>Cash flow generated from the company's ongoing, core business after adjustments to the net income and changes in working capital</t>
  </si>
  <si>
    <t>Net Cash from Operating Activities</t>
  </si>
  <si>
    <t>315514</t>
  </si>
  <si>
    <t>\\Financial data\Cash flow statement\non-US accounts\Investing cash flows</t>
  </si>
  <si>
    <t>15515</t>
  </si>
  <si>
    <t>Commonly referred to as capital expenditures. Capital expenditures encompass all expenditures for property, plant and equipment that are necessary to maintain the existing plant and equipment in premium condition, and discretionary expenditures for growth.</t>
  </si>
  <si>
    <t>Additions to Fixed Assets</t>
  </si>
  <si>
    <t>315515</t>
  </si>
  <si>
    <t>\\Financial data\Accounts header\Key financials &amp;amp; employees\Global standard format\Detailed format\Cash flow statement\US accounts\non-US accounts\Operating cash flows\Investing cash flows</t>
  </si>
  <si>
    <t>15516</t>
  </si>
  <si>
    <t>Changes in other long term assets other than capital expenditures and investments. An increase in other long term assets has a negative impact on cash from from investing activities, and vice versa</t>
  </si>
  <si>
    <t>Increase/Decrease Other Long Term Assets</t>
  </si>
  <si>
    <t>315516</t>
  </si>
  <si>
    <t>15517</t>
  </si>
  <si>
    <t>Changes in investments (e.g. debt and equity instruments of other companies, and acquisitions of other businesses). An increase in investments has a negative impact on cash flow from investing activities, and vice versa</t>
  </si>
  <si>
    <t>Increase/Decrease in Investments</t>
  </si>
  <si>
    <t>315517</t>
  </si>
  <si>
    <t>15518</t>
  </si>
  <si>
    <t>Net cash flows from the company's investing activities such as capital expenditures, investments in securities and the sale of securities or assets</t>
  </si>
  <si>
    <t>Net Cash from Investing Activities</t>
  </si>
  <si>
    <t>315518</t>
  </si>
  <si>
    <t>\\Financial data\Cash flow statement\non-US accounts\Financing cash flows</t>
  </si>
  <si>
    <t>15519</t>
  </si>
  <si>
    <t>Changes in short term borrowings during the period. An increase in short term borrowings has a positive impact on cash flow from financing activities, and vice versa</t>
  </si>
  <si>
    <t>Inc/Dec in ST Borrowing</t>
  </si>
  <si>
    <t>315519</t>
  </si>
  <si>
    <t>\\Financial data\Accounts header\Key financials &amp;amp; employees\Global standard format\Detailed format\Cash flow statement\US accounts\non-US accounts\Operating cash flows\Investing cash flows\Financing cash flows</t>
  </si>
  <si>
    <t>15520</t>
  </si>
  <si>
    <t>Changes in long term borrowings during the period. An increase in long term borrowings has a positive impact on cash flow from financing activities, and vice versa</t>
  </si>
  <si>
    <t>Increase/Decrease in Long Term Borrowings</t>
  </si>
  <si>
    <t>315520</t>
  </si>
  <si>
    <t>15521</t>
  </si>
  <si>
    <t>Cash inflow from the sale or issuance of the company's common and preferred stock</t>
  </si>
  <si>
    <t>315521</t>
  </si>
  <si>
    <t>15522</t>
  </si>
  <si>
    <t>Changes in shares held by the company due to repurchases or buybacks</t>
  </si>
  <si>
    <t>Shareholders' Equity Reserve</t>
  </si>
  <si>
    <t>315522</t>
  </si>
  <si>
    <t>15523</t>
  </si>
  <si>
    <t>Sum of cash dividends paid to common and preferred shareholders. This amount may be different from the dividends declared in the same period</t>
  </si>
  <si>
    <t>Cash Dividends Paid - Total</t>
  </si>
  <si>
    <t>315523</t>
  </si>
  <si>
    <t>15524</t>
  </si>
  <si>
    <t>Cash dividends paid to common shareholders. This amount may be different from the dividends declared in the same period</t>
  </si>
  <si>
    <t>Common Dividends (Cash)</t>
  </si>
  <si>
    <t>315524</t>
  </si>
  <si>
    <t>15525</t>
  </si>
  <si>
    <t>Cash dividends paid to preferred shareholders. This amount may be different from the dividends declared in the same period</t>
  </si>
  <si>
    <t>Preferred Dividends (Cash)</t>
  </si>
  <si>
    <t>315525</t>
  </si>
  <si>
    <t>15526</t>
  </si>
  <si>
    <t>Cash flows from other financing related activities not specified in the above lines</t>
  </si>
  <si>
    <t>Other Source/Use - Financing Activities</t>
  </si>
  <si>
    <t>315526</t>
  </si>
  <si>
    <t>15528</t>
  </si>
  <si>
    <t>Net flows of cash that are used to fund the company. Financing activities inculde transactions involving debt, equity and dividends. It is calculated by summing up all the cash inflows and outflows related to changes in long-term liabilities and shareholders' equity accounts</t>
  </si>
  <si>
    <t>315528</t>
  </si>
  <si>
    <t>15529</t>
  </si>
  <si>
    <t>Changes in cash and cash equivaluent due to translation of foreign currency into the company's functional currency, using exchange rates in effect at the time of the cash flow.</t>
  </si>
  <si>
    <t>Effect of Exchange Rate on Cash</t>
  </si>
  <si>
    <t>315529</t>
  </si>
  <si>
    <t>\\Financial data\Cash flow statement\non-US accounts\Balance</t>
  </si>
  <si>
    <t>15530</t>
  </si>
  <si>
    <t>Changes in the company's cash and short term investments during the period</t>
  </si>
  <si>
    <t>Inc/Dec in Cash &amp; ST Investments</t>
  </si>
  <si>
    <t>315530</t>
  </si>
  <si>
    <t>15531</t>
  </si>
  <si>
    <t>Cash &amp;amp; cash equivalents of the company at the beginning of the period. This is the ending balance of cash and cash equivalents of the previous accounting period</t>
  </si>
  <si>
    <t>315531</t>
  </si>
  <si>
    <t>15532</t>
  </si>
  <si>
    <t>Cash &amp;amp; cash equivalents of the company at the end of the period. It is the sum of cash flows from operating, investing and financing activities, and the cash &amp;amp; cash equivalents at the beginning of the period</t>
  </si>
  <si>
    <t>315532</t>
  </si>
  <si>
    <t>20010</t>
  </si>
  <si>
    <t>Amount of goods and materials after adjustments that a business holds for resale, production or utilization</t>
  </si>
  <si>
    <t>320010</t>
  </si>
  <si>
    <t>20015</t>
  </si>
  <si>
    <t>Amount of materials or substances used in primary production or manufacturing of goods. These raw materials have not yet been used till date in work in progress or finished goods</t>
  </si>
  <si>
    <t>320015</t>
  </si>
  <si>
    <t>20020</t>
  </si>
  <si>
    <t>Value of the materials, labor and overhead costs incurred for products that are at various stages of the production process</t>
  </si>
  <si>
    <t>320020</t>
  </si>
  <si>
    <t>20025</t>
  </si>
  <si>
    <t>Amount of products that have completed the manufacturing process but have not yet been sold or distributed to the customer</t>
  </si>
  <si>
    <t>320025</t>
  </si>
  <si>
    <t>20030</t>
  </si>
  <si>
    <t>Inventory prepayment is the amount of inventory for which the business have paid but have not yet received. This line also includes any other adjustments related to inventory</t>
  </si>
  <si>
    <t>320030</t>
  </si>
  <si>
    <t>20040</t>
  </si>
  <si>
    <t>Gross amount of money due to a business for goods or services delivered or used but not yet paid for by its customers. It is the amount of money owed by customers for purchases made on credit</t>
  </si>
  <si>
    <t>20045</t>
  </si>
  <si>
    <t>Amount of allowances made against a portion of accounts receivable that is expected to be uncollectible</t>
  </si>
  <si>
    <t>Doubtful accounts &amp; allowances</t>
  </si>
  <si>
    <t>320040</t>
  </si>
  <si>
    <t>320045</t>
  </si>
  <si>
    <t>20050</t>
  </si>
  <si>
    <t>Sum of all the other current assets not specified in other lines. It includes prepared expenses &amp;amp; advances, deferred charges and other current assets</t>
  </si>
  <si>
    <t>320050</t>
  </si>
  <si>
    <t>20055</t>
  </si>
  <si>
    <t>Amount of other current assets not specified in other lines. These assets can be converted into cash within one business cycle in less than one year</t>
  </si>
  <si>
    <t>Other current assets</t>
  </si>
  <si>
    <t>320055</t>
  </si>
  <si>
    <t>20065</t>
  </si>
  <si>
    <t>Expenditure that is paid for in current accounting period, but for which the underlying assets will not be entirely consumed until one or more future periods. It is carried on the balance sheet as an asset until it is fully consumed</t>
  </si>
  <si>
    <t>320065</t>
  </si>
  <si>
    <t>20070</t>
  </si>
  <si>
    <t>Sum of cash &amp;amp; cash equivalents and short-term investments</t>
  </si>
  <si>
    <t>Total Cash &amp; Short Term Investment</t>
  </si>
  <si>
    <t>320070</t>
  </si>
  <si>
    <t>20085</t>
  </si>
  <si>
    <t>Sum of all the long-term assets for which the full value will not be realized within the accounting year. It includes long-term investments, fixed assets and intangible assets</t>
  </si>
  <si>
    <t>320085</t>
  </si>
  <si>
    <t>20095</t>
  </si>
  <si>
    <t>Gross balance sheet value of the long-term real estate that is exclusive of any buildings or other fixed assets situated on it</t>
  </si>
  <si>
    <t>320095</t>
  </si>
  <si>
    <t>20100</t>
  </si>
  <si>
    <t>Amount of accumulated depreciation on land</t>
  </si>
  <si>
    <t>Accumulated depreciation on land</t>
  </si>
  <si>
    <t>320100</t>
  </si>
  <si>
    <t>20105</t>
  </si>
  <si>
    <t>Gross value of land minus the amount of accumulated depreciation</t>
  </si>
  <si>
    <t>320105</t>
  </si>
  <si>
    <t>20110</t>
  </si>
  <si>
    <t>Gross balance sheet value of long-term assets which shows the cost of buildings</t>
  </si>
  <si>
    <t>320110</t>
  </si>
  <si>
    <t>20115</t>
  </si>
  <si>
    <t>Amount of cumulative depreciation on buildings up to the balance sheet date</t>
  </si>
  <si>
    <t>Total Buildings Depreciation</t>
  </si>
  <si>
    <t>320115</t>
  </si>
  <si>
    <t>20120</t>
  </si>
  <si>
    <t>Gross value of buildings minus accumulated deprecation</t>
  </si>
  <si>
    <t>Net buildings</t>
  </si>
  <si>
    <t>320120</t>
  </si>
  <si>
    <t>20125</t>
  </si>
  <si>
    <t>Gross balance sheet value of long-term assets that are used to produce or sell products and services for the business. These assets may include factory, plans, equipment, machinery and fixtures, etc.</t>
  </si>
  <si>
    <t>320125</t>
  </si>
  <si>
    <t>20130</t>
  </si>
  <si>
    <t>Amount of cumulative depreciation on plant &amp;amp; machinery up to the balance sheet date</t>
  </si>
  <si>
    <t>320130</t>
  </si>
  <si>
    <t>20135</t>
  </si>
  <si>
    <t>Gross value of plant &amp;amp; machinery minus accumulated deprecation</t>
  </si>
  <si>
    <t>Net plant &amp; machinery</t>
  </si>
  <si>
    <t>320135</t>
  </si>
  <si>
    <t>20140</t>
  </si>
  <si>
    <t>Gross value of long-term assets that is used by the business to move people and objects. These assets may include automobiles, trucks, vessels, etc.</t>
  </si>
  <si>
    <t>320140</t>
  </si>
  <si>
    <t>20145</t>
  </si>
  <si>
    <t>Amount of cumulative depreciation on transportation equipment up to the balance sheet date</t>
  </si>
  <si>
    <t>Transportation Equipment Depreciation</t>
  </si>
  <si>
    <t>320145</t>
  </si>
  <si>
    <t>20150</t>
  </si>
  <si>
    <t>Gross value of transportation equipment minus accumulated deprecation</t>
  </si>
  <si>
    <t>20155</t>
  </si>
  <si>
    <t>Gross value of the right to posses and use underlying assets such as movable assets or real property</t>
  </si>
  <si>
    <t>Leased Assets</t>
  </si>
  <si>
    <t>320150</t>
  </si>
  <si>
    <t>320155</t>
  </si>
  <si>
    <t>20160</t>
  </si>
  <si>
    <t>Amount of cumulative depreciation on leased assets up to the balance sheet date</t>
  </si>
  <si>
    <t>Leased Assets Depreciation</t>
  </si>
  <si>
    <t>320160</t>
  </si>
  <si>
    <t>20165</t>
  </si>
  <si>
    <t>Gross value of leased assets minus accumulated deprecation</t>
  </si>
  <si>
    <t>Net Leased Assets</t>
  </si>
  <si>
    <t>320165</t>
  </si>
  <si>
    <t>20170</t>
  </si>
  <si>
    <t>Gross value of other fixed assets not specified in above lines</t>
  </si>
  <si>
    <t>320170</t>
  </si>
  <si>
    <t>20175</t>
  </si>
  <si>
    <t>Amount of cumulative depreciation on other property, plant &amp;amp; equipment up to the balance sheet date</t>
  </si>
  <si>
    <t>320175</t>
  </si>
  <si>
    <t>20180</t>
  </si>
  <si>
    <t>Gross value of other property, plant &amp;amp; equipment minus accumulated deprecation</t>
  </si>
  <si>
    <t>320180</t>
  </si>
  <si>
    <t>20184</t>
  </si>
  <si>
    <t>Amount of cumulative depreciation on total property, plant and equipment when breakdown by assets type is not reported</t>
  </si>
  <si>
    <t>Accumulated Deprec., n.e.s.</t>
  </si>
  <si>
    <t>320184</t>
  </si>
  <si>
    <t>20185</t>
  </si>
  <si>
    <t>Sum of goodwill and other intangible assets</t>
  </si>
  <si>
    <t>320185</t>
  </si>
  <si>
    <t>20200</t>
  </si>
  <si>
    <t>Sum of all the other non-current assets not specified in above lines. It includes exploration, long-term receivables, investments, investments in associated companies, Investment in real estate and other non-current assets</t>
  </si>
  <si>
    <t>320200</t>
  </si>
  <si>
    <t>20205</t>
  </si>
  <si>
    <t>Value of an assets that is generated through exploration activities for specific sectors such as oil and gas, mining industry, etc.</t>
  </si>
  <si>
    <t>320205</t>
  </si>
  <si>
    <t>20210</t>
  </si>
  <si>
    <t>Amount of money owed to a company that are due more than one year from the balance sheet date</t>
  </si>
  <si>
    <t>320210</t>
  </si>
  <si>
    <t>20215</t>
  </si>
  <si>
    <t>Amount of investments such as stocks, bonds and other securities that the company intends to hold for more than one year</t>
  </si>
  <si>
    <t>320215</t>
  </si>
  <si>
    <t>20220</t>
  </si>
  <si>
    <t>Value of investment in entities in which the company has significant influence or strategic shareholding</t>
  </si>
  <si>
    <t>Long Term Associated Companies</t>
  </si>
  <si>
    <t>320220</t>
  </si>
  <si>
    <t>20225</t>
  </si>
  <si>
    <t>Value of real estate purchased with an intention to generate income via rental income or profit on sale</t>
  </si>
  <si>
    <t>320225</t>
  </si>
  <si>
    <t>20230</t>
  </si>
  <si>
    <t>Amount of all the other non-current assets not specified in above lines</t>
  </si>
  <si>
    <t>320230</t>
  </si>
  <si>
    <t>21010</t>
  </si>
  <si>
    <t>Financial debts (e.g. from credit institutions) due within one year</t>
  </si>
  <si>
    <t>21020</t>
  </si>
  <si>
    <t>Trade payables to suppliers and contractors that provided goods and services to the company on credit terms in their ordinary course of business</t>
  </si>
  <si>
    <t>Trade creditors</t>
  </si>
  <si>
    <t>321010</t>
  </si>
  <si>
    <t>321020</t>
  </si>
  <si>
    <t>21025</t>
  </si>
  <si>
    <t>Sum of all other non-current liabilities not specified in the above lines. It includes other short-term debt, other creditors, income tax payable, social expenditure payable, dividends payable and other current liabilities</t>
  </si>
  <si>
    <t>321025</t>
  </si>
  <si>
    <t>21030</t>
  </si>
  <si>
    <t>Other short-term borrowings such as commercial paper, notes payable, discounted bills etc.</t>
  </si>
  <si>
    <t>21035</t>
  </si>
  <si>
    <t>Other payables to counterparties not related to the sale of goods or provision of services</t>
  </si>
  <si>
    <t>Other Creditors</t>
  </si>
  <si>
    <t>321030</t>
  </si>
  <si>
    <t>321035</t>
  </si>
  <si>
    <t>21040</t>
  </si>
  <si>
    <t>Current income tax payments to be settled for current and prior periods</t>
  </si>
  <si>
    <t>Income Tax Payable</t>
  </si>
  <si>
    <t>321040</t>
  </si>
  <si>
    <t>21045</t>
  </si>
  <si>
    <t>Employee wages, retirement benefits and bonus not yet paid and are due within one year</t>
  </si>
  <si>
    <t>Social expenditure payable</t>
  </si>
  <si>
    <t>321045</t>
  </si>
  <si>
    <t>21050</t>
  </si>
  <si>
    <t>Dividend amount the company had determined to distribute to its shareholders but has not yet paid</t>
  </si>
  <si>
    <t>321050</t>
  </si>
  <si>
    <t>21055</t>
  </si>
  <si>
    <t>Amount of other current liabilities not specified in above lines. These liabilities are due for settlement within one year</t>
  </si>
  <si>
    <t>321055</t>
  </si>
  <si>
    <t>21060</t>
  </si>
  <si>
    <t>Sum of all long-term debts or financial obligation not due for settlement within one year. It includes long-term interest bearing debt, provisions, deferred taxes, etc.</t>
  </si>
  <si>
    <t>321060</t>
  </si>
  <si>
    <t>21070</t>
  </si>
  <si>
    <t>Total amount borrowed at interest from a banks by the company</t>
  </si>
  <si>
    <t>321070</t>
  </si>
  <si>
    <t>21075</t>
  </si>
  <si>
    <t>Debt instrument that is unsecured by collateral and debt with option to convert into shares of common stock or cash</t>
  </si>
  <si>
    <t>321075</t>
  </si>
  <si>
    <t>21085</t>
  </si>
  <si>
    <t>Other long-term interest bearing debt and financial instruments not specifed in other lines</t>
  </si>
  <si>
    <t>321085</t>
  </si>
  <si>
    <t>21090</t>
  </si>
  <si>
    <t>Sum of all other non-current liabilities not specified in the other lines. It includes pension fund provisions, deferred taxes, provisions, deferred revenue, other long-term non-interest bearing debt and minority interests</t>
  </si>
  <si>
    <t>321090</t>
  </si>
  <si>
    <t>21095</t>
  </si>
  <si>
    <t>Amount set aside for contributions to pension plans due in more than one year</t>
  </si>
  <si>
    <t>Pension fund provisions</t>
  </si>
  <si>
    <t>321095</t>
  </si>
  <si>
    <t>21100</t>
  </si>
  <si>
    <t>Income tax payable in future periods in respect of taxable temporary differences</t>
  </si>
  <si>
    <t>Deferred taxes</t>
  </si>
  <si>
    <t>321100</t>
  </si>
  <si>
    <t>21105</t>
  </si>
  <si>
    <t>Amounts set aside to cover probable future expense, or reduction in the value of an asset. Examples include asset impairments, guarantees, litigation and regulatory charges etc.</t>
  </si>
  <si>
    <t>321105</t>
  </si>
  <si>
    <t>21110</t>
  </si>
  <si>
    <t>Revenue received for goods or services not yet delivered</t>
  </si>
  <si>
    <t>321110</t>
  </si>
  <si>
    <t>21115</t>
  </si>
  <si>
    <t>Other long-term non-interest bearing liabilities not specified in above lines</t>
  </si>
  <si>
    <t>321115</t>
  </si>
  <si>
    <t>21135</t>
  </si>
  <si>
    <t>Sum of the company's shares including common, participation and preferred and redeemable shares</t>
  </si>
  <si>
    <t>321135</t>
  </si>
  <si>
    <t>21160</t>
  </si>
  <si>
    <t>Other shareholders' funds not specified above such as share premiums, treasury shares, revaluation reserves, retained earnings and other shareholder's reserves</t>
  </si>
  <si>
    <t>321160</t>
  </si>
  <si>
    <t>21175</t>
  </si>
  <si>
    <t>Reserves tied to certain assets for which a revaluation appraisal resulted in changing the carrying value of that asset. The reserves reflects and account for difference between the carrying value and fair value of the asset</t>
  </si>
  <si>
    <t>321175</t>
  </si>
  <si>
    <t>21185</t>
  </si>
  <si>
    <t>Other capital reserves not included in the above categories such as legal reserves, foreign currency translation reserves, etc</t>
  </si>
  <si>
    <t>321185</t>
  </si>
  <si>
    <t>21210</t>
  </si>
  <si>
    <t>Sum of shareholders' equity and minority interest. Alternatively measured as Total assets minus Total liabilities</t>
  </si>
  <si>
    <t>Net Assets</t>
  </si>
  <si>
    <t>321210</t>
  </si>
  <si>
    <t>21215</t>
  </si>
  <si>
    <t>Sum of company's short-term and long-term borrowings minus cash and cash equivalents</t>
  </si>
  <si>
    <t>321215</t>
  </si>
  <si>
    <t>21220</t>
  </si>
  <si>
    <t>For publicly listed companies only. The enterprise value estimates the total market value of the company operations by the sum of its market capitalisation plus short-term and long-term borrowings minus cash &amp;amp; cash equivalents.</t>
  </si>
  <si>
    <t>Enterprise value</t>
  </si>
  <si>
    <t>321220</t>
  </si>
  <si>
    <t>22020</t>
  </si>
  <si>
    <t>Expenses associated directly with the research and development for creating new or enhancing existing products and services</t>
  </si>
  <si>
    <t>322020</t>
  </si>
  <si>
    <t>22035</t>
  </si>
  <si>
    <t>Sum of all the other operating income (expense) not included in the above categories. It includes general &amp;amp; administrative expenses, selling &amp;amp; distribution expenses, maintenance expenses, other operating income/expenses, etc.</t>
  </si>
  <si>
    <t>322035</t>
  </si>
  <si>
    <t>22080</t>
  </si>
  <si>
    <t>Amount of any other income (expense) from the company's non-core business operations. This includes foreign exchange adjustments, impairments, etc.</t>
  </si>
  <si>
    <t>Other Non Oper./ Financial Inc./ Exp.</t>
  </si>
  <si>
    <t>322080</t>
  </si>
  <si>
    <t>22115</t>
  </si>
  <si>
    <t>Amount of after tax adjustments such as share of profits from associates and joint ventures and other income from investments accounted by equity method</t>
  </si>
  <si>
    <t>322115</t>
  </si>
  <si>
    <t>22199</t>
  </si>
  <si>
    <t>Direct costs incurred in the production of goods or services. This amount includes cost of the materials and labour directly used in the production</t>
  </si>
  <si>
    <t>322199</t>
  </si>
  <si>
    <t>23000</t>
  </si>
  <si>
    <t>Total number of employees on the company's payroll for the balance sheet date</t>
  </si>
  <si>
    <t>Received legacies, grants and subventions</t>
  </si>
  <si>
    <t>Value</t>
  </si>
  <si>
    <t>323000</t>
  </si>
  <si>
    <t>6</t>
  </si>
  <si>
    <t>7765</t>
  </si>
  <si>
    <t>The balance on the technical account for life assurance, including direct investment income</t>
  </si>
  <si>
    <t>INS</t>
  </si>
  <si>
    <t>207765</t>
  </si>
  <si>
    <t>7851</t>
  </si>
  <si>
    <t>The entire investment portfolio of an insurance company, including liquid assets, unquoted investments, policy loans, mortgages &amp;amp; loans, total real estate, inter-company investments and other investments. And the sum of assets which are regarded as "liquid": cash, bonds, shares and assets held to cover linked liabilities.</t>
  </si>
  <si>
    <t>Total investments</t>
  </si>
  <si>
    <t>207851</t>
  </si>
  <si>
    <t>\\Financial data\Accounts header\Key financials &amp;amp; employees\Global standard format\Detailed format\Banks\Corporate\Insurance companies\Income statement\Capital &amp;amp; surplus movement\Balance sheet\Ratios\Life Summary\Non Life Summary\Business Profile</t>
  </si>
  <si>
    <t>7855</t>
  </si>
  <si>
    <t>Total premium received during the financial year or taken up as receivable before the reinsurance share at the end of the year</t>
  </si>
  <si>
    <t>207855</t>
  </si>
  <si>
    <t>\\Financial data\Global standard format\Insurance companies\Profit &amp;amp; loss account\Memo lines\Non-life technical account</t>
  </si>
  <si>
    <t>7859</t>
  </si>
  <si>
    <t>Premium written, gross, less premiums ceded to reinsurance companies</t>
  </si>
  <si>
    <t>207859</t>
  </si>
  <si>
    <t>7865</t>
  </si>
  <si>
    <t>Net premiums written less the change in the provision for unearned premiums</t>
  </si>
  <si>
    <t>207865</t>
  </si>
  <si>
    <t>7887</t>
  </si>
  <si>
    <t>All expenses including claims, changes in provisions and net operating expenses</t>
  </si>
  <si>
    <t>207887</t>
  </si>
  <si>
    <t>\\Financial data\Accounts header\Key financials &amp;amp; employees\Global standard format\Banks\Corporate\Insurance companies\Balance sheet\Profit &amp;amp; loss account\Memo lines\Life technical account\Non-life technical account</t>
  </si>
  <si>
    <t>7889</t>
  </si>
  <si>
    <t>The balance on the technical account for non-life insurance, including direct investment income.</t>
  </si>
  <si>
    <t>Balance on general technical account</t>
  </si>
  <si>
    <t>207889</t>
  </si>
  <si>
    <t>7891</t>
  </si>
  <si>
    <t>The difference between income on investments (interest income, dividends on shares and participations, income from real estate, revaluation of investments) and investment expenses</t>
  </si>
  <si>
    <t>Net investment income</t>
  </si>
  <si>
    <t>207891</t>
  </si>
  <si>
    <t>7903</t>
  </si>
  <si>
    <t>Profits or losses before taxes, dividend payment and change in claims equalisation reserves</t>
  </si>
  <si>
    <t>207903</t>
  </si>
  <si>
    <t>\\Financial data\Accounts header\Key financials &amp;amp; employees\Global standard format\Detailed format\Banks\Corporate\Insurance companies\Income statement\Life technical account\Non-life technical account\Combined technical account\Non-technical account</t>
  </si>
  <si>
    <t>7907</t>
  </si>
  <si>
    <t>Profits or losses after taxes but before dividend payment and change in claims equalisation reserve</t>
  </si>
  <si>
    <t>207907</t>
  </si>
  <si>
    <t>7923</t>
  </si>
  <si>
    <t>Retained profit after all deductions such as dividends, minority interest, etc.</t>
  </si>
  <si>
    <t>Ret profit/(loss) for the financial year</t>
  </si>
  <si>
    <t>207923</t>
  </si>
  <si>
    <t>\\Financial data\Accounts header\Key financials &amp;amp; employees\Global standard format\Industrial companies\Banks\Insurance companies\Balance sheet\Assets</t>
  </si>
  <si>
    <t>7961</t>
  </si>
  <si>
    <t>Portion of technical reserves covered by reinsurance.</t>
  </si>
  <si>
    <t>Total reinsurers' share of tech provisions</t>
  </si>
  <si>
    <t>207961</t>
  </si>
  <si>
    <t>8073</t>
  </si>
  <si>
    <t>Includes insurance and reinsurance debtors, other debtors and inter-company debtors</t>
  </si>
  <si>
    <t>8273</t>
  </si>
  <si>
    <t>827A</t>
  </si>
  <si>
    <t>Sum of all other assets that are not part of the other categories. Includes Deposits with ceding companies, Fixed assets, Prepayments &amp;amp; accrued income, Other assets, Goodwill, Banking/real estate assets and Segregated funds - assets.</t>
  </si>
  <si>
    <t>Assets (other)</t>
  </si>
  <si>
    <t>288001</t>
  </si>
  <si>
    <t>\\Financial data\Accounts header\Key financials &amp;amp; employees\Global standard format\Detailed format\Banks\Corporate\Insurance companies\Income statement\Capital &amp;amp; surplus movement\Balance sheet\Ratios\Life Summary\Non Life Summary\Composite Summary\Health Summary\Market Profile</t>
  </si>
  <si>
    <t>8577</t>
  </si>
  <si>
    <t>The sum of paid-in capital, retained earnings, free reserves, statutory reserves, any voluntary contingency reserves and claims equalisation (or catastrophe) reserve</t>
  </si>
  <si>
    <t>Capital &amp; surplus</t>
  </si>
  <si>
    <t>208577</t>
  </si>
  <si>
    <t>8777</t>
  </si>
  <si>
    <t>This liability represents the total technical reserves for loss and loss adjustment expenses including future benefits payments and unearned premium reserves. These provisions are gross of the share apportionable to business ceded to reinsurance companies</t>
  </si>
  <si>
    <t>Total gross provisions</t>
  </si>
  <si>
    <t>208777</t>
  </si>
  <si>
    <t>\\Financial data\Accounts header\Key financials &amp;amp; employees\Global standard format\Detailed format\Banks\Corporate\Insurance companies\Income statement\Life technical account\Non-life technical account\Combined technical account</t>
  </si>
  <si>
    <t>8835</t>
  </si>
  <si>
    <t>Gross premiums written (combined)</t>
  </si>
  <si>
    <t>208835</t>
  </si>
  <si>
    <t>8839</t>
  </si>
  <si>
    <t>Gross premiums written less premiums ceded to reinsurance companies</t>
  </si>
  <si>
    <t>208839</t>
  </si>
  <si>
    <t>\\Financial data\Global standard format\Insurance companies\Profit &amp;amp; loss account</t>
  </si>
  <si>
    <t>8847</t>
  </si>
  <si>
    <t>208847</t>
  </si>
  <si>
    <t>8857</t>
  </si>
  <si>
    <t>The sum of earned premiums, investment income and other technical income</t>
  </si>
  <si>
    <t>208857</t>
  </si>
  <si>
    <t>\\Financial data\Accounts header\Key financials &amp;amp; employees\Global standard format\Banks\Corporate\Insurance companies\Balance sheet\Profit &amp;amp; loss account</t>
  </si>
  <si>
    <t>8891</t>
  </si>
  <si>
    <t>8893</t>
  </si>
  <si>
    <t>The balance on the technical account for both life and non-life insurance, including direct investment income</t>
  </si>
  <si>
    <t>8909</t>
  </si>
  <si>
    <t>The total amount of insurance and non-insurance payables</t>
  </si>
  <si>
    <t>Total creditors</t>
  </si>
  <si>
    <t>208909</t>
  </si>
  <si>
    <t>\\Financial data\Global standard format\Insurance companies\Balance sheet\Liabilities</t>
  </si>
  <si>
    <t>8921</t>
  </si>
  <si>
    <t>Sum of on-balance sheet liabilities and surplus</t>
  </si>
  <si>
    <t>Total liabilities and surplus</t>
  </si>
  <si>
    <t>8929</t>
  </si>
  <si>
    <t>Total premium received during the financial year or taken up as receivable at the end of the period before the reinsurance share</t>
  </si>
  <si>
    <t>208929</t>
  </si>
  <si>
    <t>892L</t>
  </si>
  <si>
    <t>Sum of all other liabilities that are not part of other categories. Includes Minority interests, External borrowings, Deposits received from reinsurers, Accruals &amp;amp; deferred income, Other liabilities, Banking/real estate liabilities and Segregated funds - liabilities</t>
  </si>
  <si>
    <t>Liabilities (other)</t>
  </si>
  <si>
    <t>288002</t>
  </si>
  <si>
    <t>8933</t>
  </si>
  <si>
    <t>208933</t>
  </si>
  <si>
    <t>8939</t>
  </si>
  <si>
    <t>208939</t>
  </si>
  <si>
    <t>8951</t>
  </si>
  <si>
    <t>\\Financial data\Global standard format\Insurance companies\Profit &amp;amp; loss account\Memo lines\Life technical account</t>
  </si>
  <si>
    <t>8983</t>
  </si>
  <si>
    <t>Total expenses</t>
  </si>
  <si>
    <t>208983</t>
  </si>
  <si>
    <t>\\Financial data\Accounts header\Key financials &amp;amp; employees\Global standard format\Banks\Balance sheet\Assets</t>
  </si>
  <si>
    <t>90000</t>
  </si>
  <si>
    <t>Gross loans &amp;amp; advances to customers less loan loss reserves</t>
  </si>
  <si>
    <t>BNK</t>
  </si>
  <si>
    <t>190000</t>
  </si>
  <si>
    <t>90008</t>
  </si>
  <si>
    <t>Net premiums written as a percentage of Gross premiums written</t>
  </si>
  <si>
    <t>290008</t>
  </si>
  <si>
    <t>90015</t>
  </si>
  <si>
    <t>Net investment income as a percentage of Total investments</t>
  </si>
  <si>
    <t>290015</t>
  </si>
  <si>
    <t>90019</t>
  </si>
  <si>
    <t>Balance on combined technical account as a percentage of Net investment income</t>
  </si>
  <si>
    <t>290019</t>
  </si>
  <si>
    <t>\\Financial data\Global standard format\Banks\Balance sheet\Assets</t>
  </si>
  <si>
    <t>90100</t>
  </si>
  <si>
    <t>Gross amount of mortgage loans, consumer loans, corporate loans and other loans</t>
  </si>
  <si>
    <t>Gross loans</t>
  </si>
  <si>
    <t>190100</t>
  </si>
  <si>
    <t>90200</t>
  </si>
  <si>
    <t>Loan loss reserves on customer loans and advances and finance lease receivables</t>
  </si>
  <si>
    <t>Less: reserves for impaired loans / NPLs</t>
  </si>
  <si>
    <t>190200</t>
  </si>
  <si>
    <t>90300</t>
  </si>
  <si>
    <t>Sum of all on-balance sheet assets that generate interest and non-interest earnings. These assets include interbank assets, derivatives, investments and other earning assets</t>
  </si>
  <si>
    <t>Other Earning Assets</t>
  </si>
  <si>
    <t>190300</t>
  </si>
  <si>
    <t>90400</t>
  </si>
  <si>
    <t>Sum of inter-bank loans and deposits placed with other financial institutions, net of impairment allowances. It also includes securities financing transactions reported as part of assets such as reverse repurchase agreements and securities borrowings</t>
  </si>
  <si>
    <t>Loans and advances to banks</t>
  </si>
  <si>
    <t>190400</t>
  </si>
  <si>
    <t>90450</t>
  </si>
  <si>
    <t>Sum of all securities financing transactions reported as part of assets such as reverse repurchase agreements and securities borrowings</t>
  </si>
  <si>
    <t>of which Reverse Repos, Securities Borrowed and Cash Collaterals</t>
  </si>
  <si>
    <t>190450</t>
  </si>
  <si>
    <t>90500</t>
  </si>
  <si>
    <t>Derivatives financial instruments with positive fair value including both designated for trading and hedging</t>
  </si>
  <si>
    <t>Derivatives (assets)</t>
  </si>
  <si>
    <t>190500</t>
  </si>
  <si>
    <t>90600</t>
  </si>
  <si>
    <t>Sum of all types of financial assets such as held for trading, at fair value through profit and loss (FVTPL)/other comprehensive income (FVOCI), available for sale (AFS), held to maturity (HTM), other securities and investments in associated companies</t>
  </si>
  <si>
    <t>Other securities</t>
  </si>
  <si>
    <t>190600</t>
  </si>
  <si>
    <t>90700</t>
  </si>
  <si>
    <t>Sum of all other earning assets such as brokerage receivables, investment properties and insurance assets</t>
  </si>
  <si>
    <t>Remaining earning assets</t>
  </si>
  <si>
    <t>190700</t>
  </si>
  <si>
    <t>90800</t>
  </si>
  <si>
    <t>Sum of net loans &amp;amp; advances to customers and total other earning assets</t>
  </si>
  <si>
    <t>Total Earning Assets</t>
  </si>
  <si>
    <t>190800</t>
  </si>
  <si>
    <t>90900</t>
  </si>
  <si>
    <t>Fixed assets net of accumulated depreciation</t>
  </si>
  <si>
    <t>190900</t>
  </si>
  <si>
    <t>91000</t>
  </si>
  <si>
    <t>Sum of cash &amp;amp; balances with central banks, goodwill, other intangible assets and other non-earning assets</t>
  </si>
  <si>
    <t>Non-Earning Assets</t>
  </si>
  <si>
    <t>191000</t>
  </si>
  <si>
    <t>91010</t>
  </si>
  <si>
    <t>&lt;p&gt;- Profit/(loss) before tax as a percentage of Total equity.&lt;/p&gt;
&lt;p&gt;&lt;span style="color: rgb(11,33,44);"&gt;- Cash, precious metals and all other forms of assets held with the central bank including mandatory reserves.&lt;/span&gt;&lt;/p&gt;</t>
  </si>
  <si>
    <t>191010</t>
  </si>
  <si>
    <t>91011</t>
  </si>
  <si>
    <t>Profit/(loss) before tax as a percentage of Total revenue</t>
  </si>
  <si>
    <t>Profit margin (%)</t>
  </si>
  <si>
    <t>291011</t>
  </si>
  <si>
    <t>\\Financial data\Global ratios\Insurance companies\Profitability ratios</t>
  </si>
  <si>
    <t>91012</t>
  </si>
  <si>
    <t>Profit (loss) before taxes as a percentage of Total assets</t>
  </si>
  <si>
    <t>ROA using P/L before tax (%)</t>
  </si>
  <si>
    <t>291012</t>
  </si>
  <si>
    <t>\\Financial data\Global ratios\Insurance companies\Structure ratios</t>
  </si>
  <si>
    <t>91013</t>
  </si>
  <si>
    <t>Total equity as a percentage of Total assets</t>
  </si>
  <si>
    <t>Solvency ratio (%)</t>
  </si>
  <si>
    <t>291013</t>
  </si>
  <si>
    <t>91020</t>
  </si>
  <si>
    <t>Goodwill, net of accumulated amortisation and impairments</t>
  </si>
  <si>
    <t>191020</t>
  </si>
  <si>
    <t>91030</t>
  </si>
  <si>
    <t>All other intangibles other than goodwill, on net basis</t>
  </si>
  <si>
    <t>Other Intangible Assets</t>
  </si>
  <si>
    <t>Candidate</t>
  </si>
  <si>
    <t>191030</t>
  </si>
  <si>
    <t>\\Financial data\Accounts header\Key financials &amp;amp; employees\Global standard format\Industrial companies\Banks\Balance sheet\Assets</t>
  </si>
  <si>
    <t>91100</t>
  </si>
  <si>
    <t>Sum of on balance sheet assets</t>
  </si>
  <si>
    <t>191100</t>
  </si>
  <si>
    <t>91200</t>
  </si>
  <si>
    <t>Sum of total customer deposits, Interbank liabilities and other deposits and short-term borrowings</t>
  </si>
  <si>
    <t>191200</t>
  </si>
  <si>
    <t>91300</t>
  </si>
  <si>
    <t>Sum of total demand deposits, savings deposits, time deposits and other customer deposits</t>
  </si>
  <si>
    <t>Customer Deposits</t>
  </si>
  <si>
    <t>191300</t>
  </si>
  <si>
    <t>91400</t>
  </si>
  <si>
    <t>Sum of inter-bank borrowings including balance with central banks, money market deposits, items in the course of collection, certificate of deposits part of bank deposits and other placements. It also includes the sum of all securities financing transactions reported as part of liabilities such as Repurchase agreements and securities lending</t>
  </si>
  <si>
    <t>Deposits from banks</t>
  </si>
  <si>
    <t>191400</t>
  </si>
  <si>
    <t>\\Financial data\Accounts header\Key financials &amp;amp; employees\Global standard format\Banks\Balance sheet\Assets\Liabilities &amp;amp; equity</t>
  </si>
  <si>
    <t>91450</t>
  </si>
  <si>
    <t>Sum of all securities financing transactions reported as part of liabilities such as Repurchase agreements and securities lending</t>
  </si>
  <si>
    <t>191450</t>
  </si>
  <si>
    <t>91500</t>
  </si>
  <si>
    <t>Sum of short-term borrowings and current portion of long-term borrowings where maturity is less than 1 year, commercial papers and certificate of deposits part of borrowings. It Includes deposits not part of inter-bank deposits such as federal funds purchased</t>
  </si>
  <si>
    <t>Other deposits and short-term borrowings</t>
  </si>
  <si>
    <t>191500</t>
  </si>
  <si>
    <t>91600</t>
  </si>
  <si>
    <t>Sum of derivatives, liabilities held for trading and at fair value through P&amp;amp;L and Long-term funding</t>
  </si>
  <si>
    <t>Other interest bearing liabilities</t>
  </si>
  <si>
    <t>\\Financial data\Global standard format\Banks\Balance sheet\Liabilities &amp;amp; equity</t>
  </si>
  <si>
    <t>91700</t>
  </si>
  <si>
    <t>Derivatives financial instruments with negative fair value including both designated for trading and hedging</t>
  </si>
  <si>
    <t>Derivatives (liabilities)</t>
  </si>
  <si>
    <t>191600</t>
  </si>
  <si>
    <t>191700</t>
  </si>
  <si>
    <t>91800</t>
  </si>
  <si>
    <t>Includes liabilities such as deposits, borrowed funds and liabilities where the fair value measurement is applied as well as liabilities held for trading purposes</t>
  </si>
  <si>
    <t>Trading liabilities</t>
  </si>
  <si>
    <t>191800</t>
  </si>
  <si>
    <t>\\Financial data\Accounts header\Key financials &amp;amp; employees\Global standard format\Industrial companies\Banks\Balance sheet\Assets\Liabilities &amp;amp; equity</t>
  </si>
  <si>
    <t>91900</t>
  </si>
  <si>
    <t>Sum of borrowings with maturities greater than 1 year. Includes structured borrowings, subordinate liabilities and hybrid capital as part of liabilities</t>
  </si>
  <si>
    <t>Long term funding</t>
  </si>
  <si>
    <t>191900</t>
  </si>
  <si>
    <t>92000</t>
  </si>
  <si>
    <t>Sum of discontinued operations, insurance liabilities, current and deferred tax liabilities and other non-interest bearing liabilities</t>
  </si>
  <si>
    <t>Other (non-interest bearing)</t>
  </si>
  <si>
    <t>192000</t>
  </si>
  <si>
    <t>92100</t>
  </si>
  <si>
    <t>Amounts set aside to cover probable and uncertain future liabilities facing the entity, such as litigation and regulatory charges</t>
  </si>
  <si>
    <t>Reserves</t>
  </si>
  <si>
    <t>192100</t>
  </si>
  <si>
    <t>92300</t>
  </si>
  <si>
    <t>Sum of Shareholders' equity and Non-controlling interests</t>
  </si>
  <si>
    <t>192300</t>
  </si>
  <si>
    <t>92400</t>
  </si>
  <si>
    <t>Sum of Total liabilities and Total Equity including hybrid capital</t>
  </si>
  <si>
    <t>Total liabilities &amp; equity</t>
  </si>
  <si>
    <t>192400</t>
  </si>
  <si>
    <t>92500</t>
  </si>
  <si>
    <t>Gross Impaired / non-performing loans on customer loans and advances calculated based on the specific country impaired/non-performing loans methodology</t>
  </si>
  <si>
    <t>Impaired loans (Memo)</t>
  </si>
  <si>
    <t>192500</t>
  </si>
  <si>
    <t>92600</t>
  </si>
  <si>
    <t>Loan Loss Reserves (Memo)</t>
  </si>
  <si>
    <t>192600</t>
  </si>
  <si>
    <t>\\Financial data\Accounts header\Key financials &amp;amp; employees\Global standard format\Industrial companies\Banks\Balance sheet\Assets\Liabilities &amp;amp; equity\Memo lines</t>
  </si>
  <si>
    <t>92700</t>
  </si>
  <si>
    <t>Sum of cash &amp;amp; balances with central banks, net loans &amp;amp; advances to banks, reverse repos, securities borrowed &amp;amp; cash collateral, and financial assets: trading, at fair value through P&amp;amp;L &amp;amp; OCI and Available for sale less any mandatory reserve deposits with central banks</t>
  </si>
  <si>
    <t>Liquid Assets (Memo)</t>
  </si>
  <si>
    <t>192700</t>
  </si>
  <si>
    <t>92800</t>
  </si>
  <si>
    <t>Sum of Goodwill and Other Intangible assets</t>
  </si>
  <si>
    <t>Intangibles (Memo)</t>
  </si>
  <si>
    <t>192800</t>
  </si>
  <si>
    <t>\\Financial data\Global standard format\Banks\Balance sheet\Memo lines</t>
  </si>
  <si>
    <t>92900</t>
  </si>
  <si>
    <t>Sum of all off-balance sheet exposures such as Guarantees, Acceptances and documentary credits, Committed credit facilities, Managed securitized assets, Other exposure to securitizations, and Other contingent liabilities</t>
  </si>
  <si>
    <t>Off Balance Sheet Items</t>
  </si>
  <si>
    <t>192900</t>
  </si>
  <si>
    <t>93000</t>
  </si>
  <si>
    <t>Sum of Preference shares accounted for as debt and other hybrid capital</t>
  </si>
  <si>
    <t>193000</t>
  </si>
  <si>
    <t>93100</t>
  </si>
  <si>
    <t>Borrowings outstanding ranked as subordinated debt/liabilities</t>
  </si>
  <si>
    <t>Subordinated Debts (Memo)</t>
  </si>
  <si>
    <t>193100</t>
  </si>
  <si>
    <t>93200</t>
  </si>
  <si>
    <t>Sum of Total interest income less Total interest expense</t>
  </si>
  <si>
    <t>Net Interest Revenue</t>
  </si>
  <si>
    <t>193200</t>
  </si>
  <si>
    <t>93210</t>
  </si>
  <si>
    <t>Sum of all interest earned on customer loans, interbank loans, financial securities and other interest earnings assets</t>
  </si>
  <si>
    <t>Interest Income</t>
  </si>
  <si>
    <t>193210</t>
  </si>
  <si>
    <t>\\Financial data\Global standard format\Banks\Profit &amp;amp; loss account</t>
  </si>
  <si>
    <t>93220</t>
  </si>
  <si>
    <t>Sum of all interest paid on customer deposits, interbank deposits, borrowings and other interest-bearing financial liabilities</t>
  </si>
  <si>
    <t>Interest Expense</t>
  </si>
  <si>
    <t>193220</t>
  </si>
  <si>
    <t>93300</t>
  </si>
  <si>
    <t>Sum of all operating income other than Net interest income</t>
  </si>
  <si>
    <t>193300</t>
  </si>
  <si>
    <t>93400</t>
  </si>
  <si>
    <t>Trading related income (losses) arising from securities and derivatives</t>
  </si>
  <si>
    <t>Net gains (losses) on trading and derivatives</t>
  </si>
  <si>
    <t>193400</t>
  </si>
  <si>
    <t>93500</t>
  </si>
  <si>
    <t>Net gains (losses) on assets &amp;amp; liabilities at fair value through profit and loss</t>
  </si>
  <si>
    <t>Net gains (losses) on assets at FV through income statement</t>
  </si>
  <si>
    <t>193500</t>
  </si>
  <si>
    <t>93600</t>
  </si>
  <si>
    <t>Sum of Fee &amp;amp; commission income less Fee &amp;amp; commission expense</t>
  </si>
  <si>
    <t>Net fees and commissions</t>
  </si>
  <si>
    <t>193600</t>
  </si>
  <si>
    <t>93700</t>
  </si>
  <si>
    <t>Other banking income with no specific breakdown and items not included in the above operating categories</t>
  </si>
  <si>
    <t>Remaining operating income</t>
  </si>
  <si>
    <t>193700</t>
  </si>
  <si>
    <t>\\Financial data\Accounts header\Key financials &amp;amp; employees\Global standard format\Banks\Balance sheet\Profit &amp;amp; loss account</t>
  </si>
  <si>
    <t>93800</t>
  </si>
  <si>
    <t>Sum of Staff expenses, Other administrative expenses, and Other operating expenses</t>
  </si>
  <si>
    <t>193800</t>
  </si>
  <si>
    <t>93900</t>
  </si>
  <si>
    <t>Sum of total impairment charges on loans and advances, total write-off on loans and advances, less total recoveries on loans and advances, and total reversals of provisions on loan impairment charges</t>
  </si>
  <si>
    <t>Loan Loss Provisions</t>
  </si>
  <si>
    <t>193900</t>
  </si>
  <si>
    <t>94000</t>
  </si>
  <si>
    <t>Net income generated by activities outside of banking operations and any one-off items such as revaluation gains, restructuring expenses, profits (losses) on acquisition / disposal of subsidiaries, net impairments on non-loan assets</t>
  </si>
  <si>
    <t>194000</t>
  </si>
  <si>
    <t>\\Financial data\Accounts header\Key financials &amp;amp; employees\Global standard format\Industrial companies\Banks\Balance sheet\Profit &amp;amp; loss account</t>
  </si>
  <si>
    <t>94100</t>
  </si>
  <si>
    <t>Sum of Operating profit, Share of profits (losses) from associates and joint ventures (JVs), Non-operating income, Profits (losses) on acquisition / disposal of subsidiaries less Non-operating expenses</t>
  </si>
  <si>
    <t>Profit before Tax</t>
  </si>
  <si>
    <t>194100</t>
  </si>
  <si>
    <t>94200</t>
  </si>
  <si>
    <t>Tax related expenses (benefits) recognized in an accounting period on the banks’ taxable profit</t>
  </si>
  <si>
    <t>194200</t>
  </si>
  <si>
    <t>94300</t>
  </si>
  <si>
    <t>Sum of Profit (loss) before tax and Net profit (loss) for the year from discontinued operations less Income tax expense (benefits)</t>
  </si>
  <si>
    <t>194300</t>
  </si>
  <si>
    <t>94400</t>
  </si>
  <si>
    <t>Income related to the bank’s operating activities from continuing operations and income from investments accounted by equity method</t>
  </si>
  <si>
    <t>Operating Income</t>
  </si>
  <si>
    <t>194400</t>
  </si>
  <si>
    <t>94500</t>
  </si>
  <si>
    <t>Common and preferred dividends allocated/distributed to common shareholders, regardless of the declared and paid dates</t>
  </si>
  <si>
    <t>Common and Preferred dividends declared</t>
  </si>
  <si>
    <t>194500</t>
  </si>
  <si>
    <t>94600</t>
  </si>
  <si>
    <t>Total capital ratio on fully loaded basis else transitional basis. For US banks the lowest Total capital ratio from Standardized and Advanced approaches is displayed</t>
  </si>
  <si>
    <t>Total Capital Ratio</t>
  </si>
  <si>
    <t>194600</t>
  </si>
  <si>
    <t>\\Financial data\Accounts header\Key financials &amp;amp; employees\Global standard format\Banks\Balance sheet\Profit &amp;amp; loss account\Memo lines</t>
  </si>
  <si>
    <t>94700</t>
  </si>
  <si>
    <t>Tier 1 ratio on fully loaded basis else transitional basis. For US banks the lowest Tier 1 ratio from Standardized and Advanced approaches is displayed</t>
  </si>
  <si>
    <t>Tier 1 Ratio</t>
  </si>
  <si>
    <t>194700</t>
  </si>
  <si>
    <t>94800</t>
  </si>
  <si>
    <t>Total capital amount on fully loaded basis else on transitional basis calculated as the sum of Common Equity Tier 1, Additional Tier 1, and Tier 2 capital</t>
  </si>
  <si>
    <t>Total Capital</t>
  </si>
  <si>
    <t>194800</t>
  </si>
  <si>
    <t>94900</t>
  </si>
  <si>
    <t>Sum of Common Equity Tier 1 capital and Additional Tier 1 capital amount on fully loaded basis else transitional basis. For US banks the lowest from Standardized or Advanced approaches is displayed</t>
  </si>
  <si>
    <t>Tier 1 Capital</t>
  </si>
  <si>
    <t>194900</t>
  </si>
  <si>
    <t>94950</t>
  </si>
  <si>
    <t>Sum of gross written-off less recoveries. Interims are annualised</t>
  </si>
  <si>
    <t>Net-Charge Offs</t>
  </si>
  <si>
    <t>194950</t>
  </si>
  <si>
    <t>95000</t>
  </si>
  <si>
    <t>Loan loss reserves as a percentage of gross customer loans and advances</t>
  </si>
  <si>
    <t>Loan Loss Res. / Gross Loans (%)</t>
  </si>
  <si>
    <t>195000</t>
  </si>
  <si>
    <t>\\Financial data\Global ratios\Banks\Assets quality ratios</t>
  </si>
  <si>
    <t>95010</t>
  </si>
  <si>
    <t>Net impairment charges as a percentage of net interest income</t>
  </si>
  <si>
    <t>Loan Loss Prov. / Net Int. Rev. (%)</t>
  </si>
  <si>
    <t>195010</t>
  </si>
  <si>
    <t>95020</t>
  </si>
  <si>
    <t>Loan loss reserves as a percentage of gross impaired loans and advances to customers</t>
  </si>
  <si>
    <t>Loan Loss Res. / Non Perf. Loans (%)</t>
  </si>
  <si>
    <t>195020</t>
  </si>
  <si>
    <t>95030</t>
  </si>
  <si>
    <t>Impaired loans as a percentage of Gross customer loans and advances computed based on impaired loans methodology for the respective country. For banks reporting under IFRS 9, impaired loans correspond to Stage 3 loans</t>
  </si>
  <si>
    <t>Non Perf. Loans / Gross Loans (%)</t>
  </si>
  <si>
    <t>195030</t>
  </si>
  <si>
    <t>95040</t>
  </si>
  <si>
    <t>Net charge offs (NCOs) as a percentage of average gross customer loans &amp;amp; advances. Net charge offs is the sum of Gross loans written-off less recoveries of loans previously written-off. Interims are annualised</t>
  </si>
  <si>
    <t>NCO / Average Gross Loan (%)</t>
  </si>
  <si>
    <t>195040</t>
  </si>
  <si>
    <t>\\Financial data\Accounts header\Key financials &amp;amp; employees\Global standard format\Detailed format\Cash flow statement\Global ratios\Banks\Assets quality ratios</t>
  </si>
  <si>
    <t>95050</t>
  </si>
  <si>
    <t>Net charge offs (NCOs) as a percentage of net income before loan loss provisions. Net charge offs is the sum of Gross loans written-off less recoveries of loans previously written-off. Interims are annualised</t>
  </si>
  <si>
    <t>NCO / Net Inc. bef. Ln Lss Prov. (%)</t>
  </si>
  <si>
    <t>195050</t>
  </si>
  <si>
    <t>95060</t>
  </si>
  <si>
    <t>Impaired loans as a percentage of total equity. Total equity excludes Hybrid capital</t>
  </si>
  <si>
    <t>Impaired loans / Equity (%)</t>
  </si>
  <si>
    <t>195060</t>
  </si>
  <si>
    <t>95070</t>
  </si>
  <si>
    <t>Unreserved impaired loans as a percentage of total equity. Unreserved impaired loans is gross impaired loans less loan loss reserves</t>
  </si>
  <si>
    <t>Unreserved impaired loans / Equity (%)</t>
  </si>
  <si>
    <t>195070</t>
  </si>
  <si>
    <t>\\Financial data\Accounts header\Key financials &amp;amp; employees\Global standard format\Detailed format\Cash flow statement\Global ratios\Banks\Assets quality ratios\Capital ratios</t>
  </si>
  <si>
    <t>95080</t>
  </si>
  <si>
    <t>Tier 1 capital as a percentage of risk-weighted assets on a fully loaded basis as reported by the bank. Tier 1 ratio on a transitional basis is provided in case fully loaded is not reported</t>
  </si>
  <si>
    <t>Tier Ratio (%)</t>
  </si>
  <si>
    <t>195080</t>
  </si>
  <si>
    <t>95090</t>
  </si>
  <si>
    <t>Total regulatory capital (CAR) as a percentage of risk weighted assets on a fully loaded basis as reported by the bank. CAR on a transitional basis is provided in case fully loaded is not reported</t>
  </si>
  <si>
    <t>Total Capital Ratio (%)</t>
  </si>
  <si>
    <t>195090</t>
  </si>
  <si>
    <t>95100</t>
  </si>
  <si>
    <t>Total Equity as a percentage of total assets. Total equity excludes Hybrid capital</t>
  </si>
  <si>
    <t>Equity / Total assets (%)</t>
  </si>
  <si>
    <t>195100</t>
  </si>
  <si>
    <t>\\Financial data\Global ratios\Banks\Capital ratios</t>
  </si>
  <si>
    <t>95110</t>
  </si>
  <si>
    <t>Total Equity as a percentage of net loans. Net loans is Gross loans and advances to customers less Loan loss allowances. Total equity excludes Hybrid capital</t>
  </si>
  <si>
    <t>Equity / Net Loans (%)</t>
  </si>
  <si>
    <t>195110</t>
  </si>
  <si>
    <t>95120</t>
  </si>
  <si>
    <t>Total Equity as a percentage of deposits &amp;amp; short-term funding. Deposits &amp;amp; short-term funding is the sum of all deposits, repos and short-term borrowings. Total equity excludes Hybrid capital</t>
  </si>
  <si>
    <t>Equity / Dep. &amp; ST Funding (%)</t>
  </si>
  <si>
    <t>195120</t>
  </si>
  <si>
    <t>95130</t>
  </si>
  <si>
    <t>Total Equity as a percentage of total liabilities. Total equity excludes Hybrid capital</t>
  </si>
  <si>
    <t>Equity / Liabilities (%)</t>
  </si>
  <si>
    <t>195130</t>
  </si>
  <si>
    <t>95140</t>
  </si>
  <si>
    <t>Capital funds as a percentage of total assets. Capital funds includes total equity, hybrid capital and subordinated debt</t>
  </si>
  <si>
    <t>Cap. Funds / Total assets (%)</t>
  </si>
  <si>
    <t>195140</t>
  </si>
  <si>
    <t>95150</t>
  </si>
  <si>
    <t>Capital funds as a percentage of net loans. Capital funds includes total equity, hybrid capital and subordinated debt. Net loans is Gross loans and advances to customers less Loan loss allowances</t>
  </si>
  <si>
    <t>Cap. Funds / Net Loans (%)</t>
  </si>
  <si>
    <t>195150</t>
  </si>
  <si>
    <t>95160</t>
  </si>
  <si>
    <t>Capital funds as a percentage of Deposits &amp;amp; short-term funding. Capital funds includes total equity, hybrid capital and subordinated debt. Deposits &amp;amp; short-term funding is the sum of all deposits, repos and short-term borrowings. Total equity excludes Hybrid capital</t>
  </si>
  <si>
    <t>Cap. Funds / Dep. &amp; ST Funding (%)</t>
  </si>
  <si>
    <t>195160</t>
  </si>
  <si>
    <t>95170</t>
  </si>
  <si>
    <t>Capital funds as a percentage of total liabilities. Capital funds includes total equity, hybrid capital and subordinated debt</t>
  </si>
  <si>
    <t>Cap. Funds / Liabilities (%)</t>
  </si>
  <si>
    <t>195170</t>
  </si>
  <si>
    <t>95180</t>
  </si>
  <si>
    <t>Subordinated debt as a percentage of Capital funds. Capital funds includes total equity, hybrid capital and subordinated debt</t>
  </si>
  <si>
    <t>Subord Debt / Cap. Funds (%)</t>
  </si>
  <si>
    <t>195180</t>
  </si>
  <si>
    <t>\\Financial data\Global ratios\Banks\Operations ratios</t>
  </si>
  <si>
    <t>95190</t>
  </si>
  <si>
    <t>Net interest income as a percentage of interest earning assets. Interims are annualised</t>
  </si>
  <si>
    <t>Net Interest Margin (%)</t>
  </si>
  <si>
    <t>195190</t>
  </si>
  <si>
    <t>95200</t>
  </si>
  <si>
    <t>Net interest income as a percentage of average total assets. Net interest income (expense) is the sum of Total interest income less Total interest expense. Interims are annualised</t>
  </si>
  <si>
    <t>Net Int. Rev. / Avg Assets (%)</t>
  </si>
  <si>
    <t>195200</t>
  </si>
  <si>
    <t>95210</t>
  </si>
  <si>
    <t>Other operating income as a percentage of average total assets. Other operating income is sum of net fee &amp;amp; commission income (expense), total net trading income (losses) and fair value (FV) gains (losses), net insurance income (losses), dividend income, net gains (losses) on real estate, share of profits (losses) from associates and joint ventures (JVs), other operating income. Interims are annualised</t>
  </si>
  <si>
    <t>Oth. Op. Inc. / Avg Assets (%)</t>
  </si>
  <si>
    <t>195210</t>
  </si>
  <si>
    <t>95220</t>
  </si>
  <si>
    <t>Non-interest expense as a percentage of average total assets. Non-interest expense includes staff expense, other general and administrative expense, other operating expense, and net impairment charges on loans and advances to customers. Interims are annualised</t>
  </si>
  <si>
    <t>Non Int. Exp. / Avg Assets (%)</t>
  </si>
  <si>
    <t>195220</t>
  </si>
  <si>
    <t>95230</t>
  </si>
  <si>
    <t>Pre-tax income as a percentage of average total assets. Pre-tax income is the sum of profit (loss) before tax, non-operating income, profits (losses) on acquisition / disposal of subsidiaries, non-operating expenses and net impairment charges on other assets. Interims are annualised</t>
  </si>
  <si>
    <t>Pre-Tax Op. Inc. / Avg Assets (%)</t>
  </si>
  <si>
    <t>195230</t>
  </si>
  <si>
    <t>95240</t>
  </si>
  <si>
    <t>Non operating items and taxes as a percentage of average total assets. Non-operating items includes non-operating income, profits (losses) on acquisition / disposal of subsidiaries, non-operating expenses and net impairment charges on other assets. Interims are annualised</t>
  </si>
  <si>
    <t>Non Op. Items &amp; Taxes / Avg Ast (%)</t>
  </si>
  <si>
    <t>195240</t>
  </si>
  <si>
    <t>95250</t>
  </si>
  <si>
    <t>Net income as a percentage of average assets. Interims are annualised</t>
  </si>
  <si>
    <t>Return on Avg Assets (ROAA) (%)</t>
  </si>
  <si>
    <t>195250</t>
  </si>
  <si>
    <t>95260</t>
  </si>
  <si>
    <t>Net income as a percentage of average total equity. Average total equity excludes Hybrid capital. Interims are annualised</t>
  </si>
  <si>
    <t>Return on Avg Equity (ROAE) (%)</t>
  </si>
  <si>
    <t>195260</t>
  </si>
  <si>
    <t>95270</t>
  </si>
  <si>
    <t>Dividends related to the period as a percentage of net income. Dividends include profit distributed to both preferred and common shareholders</t>
  </si>
  <si>
    <t>Dividend Pay-Out (%)</t>
  </si>
  <si>
    <t>195270</t>
  </si>
  <si>
    <t>95280</t>
  </si>
  <si>
    <t>Net profit after dividends as a percentage of average total equity. Interims are annualised</t>
  </si>
  <si>
    <t>Inc. Net of Dist. / Avg Equity (%)</t>
  </si>
  <si>
    <t>195280</t>
  </si>
  <si>
    <t>95290</t>
  </si>
  <si>
    <t>Non operating items as a percentage of net income. Non-operating items includes non-operating income, profits (losses) on acquisition / disposal of subsidiaries, non-operating expenses and net impairment charges on other assets. Interims are annualised</t>
  </si>
  <si>
    <t>Non Op. Items / Net Income (%)</t>
  </si>
  <si>
    <t>195290</t>
  </si>
  <si>
    <t>95300</t>
  </si>
  <si>
    <t>Total operating expenses as a percentage of operating revenues</t>
  </si>
  <si>
    <t>Cost to Income Ratio (%)</t>
  </si>
  <si>
    <t>195300</t>
  </si>
  <si>
    <t>\\Financial data\Accounts header\Key financials &amp;amp; employees\Global standard format\Detailed format\Cash flow statement\Global ratios\Banks\Assets quality ratios\Capital ratios\Operations ratios</t>
  </si>
  <si>
    <t>95310</t>
  </si>
  <si>
    <t>Pre-impairment operating profit as a percentage of average total assets. Pre-impairment operating profit is the amount of operating profit earned before impairment charges. Interims are annualised</t>
  </si>
  <si>
    <t>Recurring Earning Power (%)</t>
  </si>
  <si>
    <t>195310</t>
  </si>
  <si>
    <t>\\Financial data\Global ratios\Banks\Liquidity ratios</t>
  </si>
  <si>
    <t>95320</t>
  </si>
  <si>
    <t>Inter-bank lending as a percentage of inter-bank borrowings. Securities financing transactions from assets and liabilities are also included in the calculation</t>
  </si>
  <si>
    <t>Interbank Ratio (%)</t>
  </si>
  <si>
    <t>195320</t>
  </si>
  <si>
    <t>95330</t>
  </si>
  <si>
    <t>Net customer loans &amp;amp; advances as a percentage of total assets</t>
  </si>
  <si>
    <t>Net Loans / Total assets (%)</t>
  </si>
  <si>
    <t>195330</t>
  </si>
  <si>
    <t>\\Financial data\Accounts header\Key financials &amp;amp; employees\Global standard format\Detailed format\Cash flow statement\Global ratios\Banks\Assets quality ratios\Capital ratios\Operations ratios\Liquidity ratios</t>
  </si>
  <si>
    <t>95340</t>
  </si>
  <si>
    <t>Net customer loans &amp;amp; advances as a percentage of Deposits &amp;amp; short-term funding. Deposits &amp;amp; short-term funding is the sum of all deposits, repos and short-term borrowings</t>
  </si>
  <si>
    <t>Net Loans / Dep. &amp; ST Funding (%)</t>
  </si>
  <si>
    <t>195340</t>
  </si>
  <si>
    <t>95350</t>
  </si>
  <si>
    <t>Net customer loans &amp;amp; advances as a percentage of total deposits and borrowings. Total deposits and borrowings include all deposits, short-term funding, and other interest bearing lilabilites less hybrid and subordinated liabilities</t>
  </si>
  <si>
    <t>Net Loans / Tot. Dep. &amp; Bor. (%)</t>
  </si>
  <si>
    <t>195350</t>
  </si>
  <si>
    <t>95360</t>
  </si>
  <si>
    <t>Liquid assets as a percentage of deposits &amp;amp; short-term funding. Deposits &amp;amp; short-term funding is the sum of all deposits, repos and short-term borrowings</t>
  </si>
  <si>
    <t>Liquid Assets / Dep. &amp; ST Funding (%)</t>
  </si>
  <si>
    <t>195360</t>
  </si>
  <si>
    <t>95370</t>
  </si>
  <si>
    <t>Liquid assets as a percentage of total deposits and borrowings. Total deposits and borrowings include all deposits, short-term funding, and other interest bearing lilabilites less hybrid and subordinated liabilities.</t>
  </si>
  <si>
    <t>Liquid Assets / Tot. Dep. &amp; Bor. (%)</t>
  </si>
  <si>
    <t>195370</t>
  </si>
  <si>
    <t>1</t>
  </si>
  <si>
    <t>\\Patent text</t>
  </si>
  <si>
    <t>AbstractLanguage</t>
  </si>
  <si>
    <t>Patent documents are filed/ published in local regional languages, these languages are identified through the given variable for the specific sections.</t>
  </si>
  <si>
    <t>Abstract language</t>
  </si>
  <si>
    <t>String</t>
  </si>
  <si>
    <t>U</t>
  </si>
  <si>
    <t>NrOfAbstracts</t>
  </si>
  <si>
    <t>Intellectual Property Data</t>
  </si>
  <si>
    <t>AbstractTextOnly</t>
  </si>
  <si>
    <t>The abstract of your patent application is a short summary (150 words or fewer) that communicates the essence of your invention. Abstracts are useful mainly for searching patent databases.</t>
  </si>
  <si>
    <t>Abstract</t>
  </si>
  <si>
    <t>2</t>
  </si>
  <si>
    <t>\\Financial data\Accounts header</t>
  </si>
  <si>
    <t>ACCOUNTING_PRACTICE</t>
  </si>
  <si>
    <t>&lt;p&gt;The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t>
  </si>
  <si>
    <t>Accounting practice</t>
  </si>
  <si>
    <t>UNIVERSAL</t>
  </si>
  <si>
    <t>40577</t>
  </si>
  <si>
    <t>\\Legal &amp;amp; account information\Legal information\Account information</t>
  </si>
  <si>
    <t>ACCOUNTING_TEMPLATE</t>
  </si>
  <si>
    <t>Accounting template is of three categories - Corporate (IND), Banks (BNK) and Insurance companies (INS). Based on the nature of the business appropriate Accounting template is used for spreading financials</t>
  </si>
  <si>
    <t>Accounting template</t>
  </si>
  <si>
    <t>170</t>
  </si>
  <si>
    <t>ACCOUNTS_SOURCE_CODE</t>
  </si>
  <si>
    <t>The source of financials provides the source used for collecting the financial and non-financial information for an account. This can include annual reports, 10-K, regulatory source or any other information provider</t>
  </si>
  <si>
    <t>Source of financials</t>
  </si>
  <si>
    <t>600</t>
  </si>
  <si>
    <t>ACCOUNTS_STATUS</t>
  </si>
  <si>
    <t>&lt;p&gt;Account status refers to the details in the nature of financial disclosure and can be divided into six principal categories - Original, Restated, Partial, Preliminary, Proforma, and Earnings release.&lt;/p&gt;
&lt;div&gt;»&lt;span style="text-decoration: underline;"&gt;Original:&lt;/span&gt; Financial reports/statements that have full disclosure as required by the applicable accounting standards and in the first year of publication.&lt;/div&gt;
&lt;div&gt;»&lt;span style="text-decoration: underline;"&gt;Restated:&lt;/span&gt; Financial reports/statements restated in the subsequent years of publication due to accounting changes or reclassification.&lt;/div&gt;
&lt;div&gt;»&lt;span style="text-decoration: underline;"&gt;Partial:&lt;/span&gt; Report with incomplete or partial information in the accounting period due to accounting changes, certain or uncertain changes that affect the company’s financial performance, etc.&lt;/div&gt;
&lt;div&gt;»&lt;span style="text-decoration: underline;"&gt;Preliminary:&lt;/span&gt; Financial reports/statements with key schedules made available by the entity prior to the official publication date of full financial statements.&lt;/div&gt;
&lt;div&gt;»&lt;span style="text-decoration: underline;"&gt;Proforma:&lt;/span&gt; Financial reports/statements prepared based on financial assumptions and/or projections as a result of an acquisition, merge, change in capital structure, etc.&lt;/div&gt;
&lt;div&gt;»&lt;span style="text-decoration: underline;"&gt;Earnings Release.:&lt;/span&gt; Key financial indicators published prior to official publication data of the full financial statements.&lt;/div&gt;</t>
  </si>
  <si>
    <t>Accounts status</t>
  </si>
  <si>
    <t>606</t>
  </si>
  <si>
    <t>ACE</t>
  </si>
  <si>
    <t>Costs of employees on Total number of employees</t>
  </si>
  <si>
    <t>\\Transactions</t>
  </si>
  <si>
    <t>AcquirorBvDID</t>
  </si>
  <si>
    <t>The associated BVDID for the acquiror post matching process. The Acquiror is the entity or individual that makes the purchase or the offer to purchase.</t>
  </si>
  <si>
    <t>Acquiror BvD ID Number</t>
  </si>
  <si>
    <t>NrOfTransactions</t>
  </si>
  <si>
    <t>AcquirorName</t>
  </si>
  <si>
    <t>Name of the entity involved in the transaction as a buyer/ acquiror. The Acquiror is the entity or individual that makes the purchase or the offer to purchase.</t>
  </si>
  <si>
    <t>Acquiror company name</t>
  </si>
  <si>
    <t>ADDITIONAL_ACCOUNTS_PRESENCE_INDICATOR</t>
  </si>
  <si>
    <t>Additional accounts presence indicator informs if an entity has more than one source of financial information provider</t>
  </si>
  <si>
    <t>Additional accounts presence indicator</t>
  </si>
  <si>
    <t>Boolean</t>
  </si>
  <si>
    <t>40579</t>
  </si>
  <si>
    <t>\\Contact information</t>
  </si>
  <si>
    <t>ADDRESS_LINE1</t>
  </si>
  <si>
    <t>The first line in a company's primary address</t>
  </si>
  <si>
    <t>Firmographic Data</t>
  </si>
  <si>
    <t>42041</t>
  </si>
  <si>
    <t>Yes</t>
  </si>
  <si>
    <t>\\Contact information\Address in separate fields\Additional address(es)</t>
  </si>
  <si>
    <t>ADDRESS_LINE1_ADDITIONAL</t>
  </si>
  <si>
    <t>The first line in a company's additional address</t>
  </si>
  <si>
    <t>Address line 1</t>
  </si>
  <si>
    <t>ADDITIONAL_ADDRESS_COUNT</t>
  </si>
  <si>
    <t>ADDRESS_LINE2</t>
  </si>
  <si>
    <t>The second line in a company's primary address</t>
  </si>
  <si>
    <t>Address, line 2</t>
  </si>
  <si>
    <t>42045</t>
  </si>
  <si>
    <t>ADDRESS_LINE2_ADDITIONAL</t>
  </si>
  <si>
    <t>The second line in a company's additional address</t>
  </si>
  <si>
    <t>Address line 2</t>
  </si>
  <si>
    <t>ADDRESS_LINE3</t>
  </si>
  <si>
    <t>The third line in a company's primary address</t>
  </si>
  <si>
    <t>42049</t>
  </si>
  <si>
    <t>\\Contact information\Additional address(es)</t>
  </si>
  <si>
    <t>ADDRESS_LINE3_ADDITIONAL</t>
  </si>
  <si>
    <t>The third line in a company's additional address</t>
  </si>
  <si>
    <t>Address line 3</t>
  </si>
  <si>
    <t>ADDRESS_LINE4</t>
  </si>
  <si>
    <t>The fourth line in a company's primary address</t>
  </si>
  <si>
    <t>42053</t>
  </si>
  <si>
    <t>ADDRESS_LINE4_ADDITIONAL</t>
  </si>
  <si>
    <t>The fourth line in a company's additional address</t>
  </si>
  <si>
    <t>Address line 4</t>
  </si>
  <si>
    <t>ADDRESS_TYPE</t>
  </si>
  <si>
    <t>&lt;p&gt;The type (out of a list we defined) that best explains the kind of address the company's primary address is. The following address types are available: Registered address / Incorporation address / Legal address; Office address; Post(al) address; Trading address; Address abroad; Operational address; Visiting address; Previous address; Priority address; Corporate address; Fiscal address&lt;/p&gt;
&lt;p&gt;Note: Some types might have the same meaning. We created each type based on the terminology used by the information providers. When the type provided didn’t exist in our list, we added it. Therefore, there is no fundamental difference between ‘trading’ and ‘operational’ addresses, as both reflect the place where business is conducted.&lt;/p&gt;
&lt;p&gt;For more information about the various types of address which are available, please consult the &lt;a href="/domain/143bbe9e-9747-4b25-9594-0844f664c2e6?view=ae33e699-0256-49c7-902d-f1d419aa4471" rel="noopener" target="_blank"&gt;Address Type Hierarchy&lt;/a&gt;.&lt;/p&gt;</t>
  </si>
  <si>
    <t>40426</t>
  </si>
  <si>
    <t>ADDRESS_TYPE_ADDITIONAL</t>
  </si>
  <si>
    <t>The type (out of a list we defined) that best explains the kind of address the company's additional address is (example: registered, trading, postal, fiscal, operational etc)</t>
  </si>
  <si>
    <t>Additional Address Type</t>
  </si>
  <si>
    <t>\\Update</t>
  </si>
  <si>
    <t>ADDRESS_UPDATE</t>
  </si>
  <si>
    <t>The month and year indicating when the company's legal address has last officialy changed. MM/YYYY format</t>
  </si>
  <si>
    <t>Last update - Address</t>
  </si>
  <si>
    <t>Date</t>
  </si>
  <si>
    <t>40236</t>
  </si>
  <si>
    <t>\\Legal &amp;amp; account information\Legal information</t>
  </si>
  <si>
    <t>AKA_NAME</t>
  </si>
  <si>
    <t>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t>
  </si>
  <si>
    <t>AKA_NAME_COUNT</t>
  </si>
  <si>
    <t>42005</t>
  </si>
  <si>
    <t>ALLDLVALUE</t>
  </si>
  <si>
    <t>The Deal Value is the cost to the Acquiror of acquiring the Target. A typical example could involve an
article simply stating that “Company A acquired Company B for GBP 200 million”. Hence the deal value is GBP 200 Million</t>
  </si>
  <si>
    <t>Mergers &amp; Acquisitions</t>
  </si>
  <si>
    <t>\\Deal\Deal multiples\Pre-deal multiples\Pre-deal value multiples</t>
  </si>
  <si>
    <t>ALLTGCULIDVM</t>
  </si>
  <si>
    <t>Ratio of deal value made up to 100% and pre-deal target current liabilities</t>
  </si>
  <si>
    <t>Pre-deal value multiple on current liabilities</t>
  </si>
  <si>
    <t>NrTargetCompanyQuarters</t>
  </si>
  <si>
    <t>NrOfTargets</t>
  </si>
  <si>
    <t>\\Deal\Deal multiples\Post-deal multiples\Post-deal value multiples</t>
  </si>
  <si>
    <t>ALLTGCULIDVMPOSTDEAL_WITHESTIMATES</t>
  </si>
  <si>
    <t>Ratio of deal value made up to 100% and post-deal target current liabilities</t>
  </si>
  <si>
    <t>Post-deal value multiple on current liabilities</t>
  </si>
  <si>
    <t>NrTargetYearsPostDeal</t>
  </si>
  <si>
    <t>ALLTGEBITDADVM</t>
  </si>
  <si>
    <t>Ratio of deal value made up to 100% and pre-deal target EBITDA</t>
  </si>
  <si>
    <t>Pre-deal value multiple on EBITDA</t>
  </si>
  <si>
    <t>ALLTGEBITDADVMPOSTDEAL_WITHESTIMATES</t>
  </si>
  <si>
    <t>Ratio of deal value made up to 100% and post-deal target EBITDA</t>
  </si>
  <si>
    <t>Post-deal value multiple on EBITDA</t>
  </si>
  <si>
    <t>Double</t>
  </si>
  <si>
    <t>NrTargetCompanyQuartersPostDeal</t>
  </si>
  <si>
    <t>ALLTGEBITDVM</t>
  </si>
  <si>
    <t>Ratio of deal value made up to 100% and pre-deal target EBIT</t>
  </si>
  <si>
    <t>Pre-deal value multiple on EBIT</t>
  </si>
  <si>
    <t>ALLTGEBITDVMPOSTDEAL_WITHESTIMATES</t>
  </si>
  <si>
    <t>Ratio of deal value made up to 100% and post-deal target EBIT</t>
  </si>
  <si>
    <t>Post-deal value multiple on EBIT</t>
  </si>
  <si>
    <t>ALLTGMRKCAPDVM</t>
  </si>
  <si>
    <t>Ratio of deal value made up to 100% and pre-deal target market capitalization</t>
  </si>
  <si>
    <t>Pre-deal value multiple on market capitalisation</t>
  </si>
  <si>
    <t>NrTargetYears</t>
  </si>
  <si>
    <t>ALLTGMRKCAPDVMPOSTDEAL_WITHESTIMATES</t>
  </si>
  <si>
    <t>Ratio of deal value made up to 100% and post-deal target market capitalization</t>
  </si>
  <si>
    <t>Post-deal value multiple on market capitalisation</t>
  </si>
  <si>
    <t>ALLTGNETASSETSDVM</t>
  </si>
  <si>
    <t>Ratio of deal value made up to 100% and pre-deal target net assets</t>
  </si>
  <si>
    <t>Pre-deal value multiple on net assets</t>
  </si>
  <si>
    <t>ALLTGNETASSETSDVMPOSTDEAL_WITHESTIMATES</t>
  </si>
  <si>
    <t>Ratio of deal value made up to 100% and post-deal target net assets</t>
  </si>
  <si>
    <t>Post-deal value multiple on net assets</t>
  </si>
  <si>
    <t>ALLTGNETPROFITDVM</t>
  </si>
  <si>
    <t>Ratio of deal value made up to 100% and pre-deal target net profit</t>
  </si>
  <si>
    <t>Pre-deal value multiple on net profit</t>
  </si>
  <si>
    <t>ALLTGNETPROFITDVMPOSTDEAL_WITHESTIMATES</t>
  </si>
  <si>
    <t>Ratio of deal value made up to 100% and post-deal target net profit</t>
  </si>
  <si>
    <t>Post-deal value multiple on net profit</t>
  </si>
  <si>
    <t>ALLTGPROFATDVM</t>
  </si>
  <si>
    <t>Ratio of deal value made up to 100% and pre-deal target profit after tax</t>
  </si>
  <si>
    <t>Pre-deal value multiple on profit after tax</t>
  </si>
  <si>
    <t>ALLTGPROFATDVMPOSTDEAL_WITHESTIMATES</t>
  </si>
  <si>
    <t>Ratio of deal value made up to 100% and post-deal target profit after tax</t>
  </si>
  <si>
    <t>Post-deal value multiple on profit after tax</t>
  </si>
  <si>
    <t>ALLTGPROFBTDVM</t>
  </si>
  <si>
    <t>Ratio of deal value made up to 100% and pre-deal target profit before tax</t>
  </si>
  <si>
    <t>Pre-deal value multiple on profit before tax</t>
  </si>
  <si>
    <t>ALLTGPROFBTDVMPOSTDEAL_WITHESTIMATES</t>
  </si>
  <si>
    <t>Ratio of deal value made up to 100% and post-deal target profit before tax</t>
  </si>
  <si>
    <t>Post-deal value multiple on profit before tax</t>
  </si>
  <si>
    <t>ALLTGSHFUNDDVM</t>
  </si>
  <si>
    <t>Ratio of deal value made up to 100% and pre-deal target shareholder funds</t>
  </si>
  <si>
    <t>Pre-deal value multiple on shareholders funds</t>
  </si>
  <si>
    <t>ALLTGSHFUNDDVMPOSTDEAL_WITHESTIMATES</t>
  </si>
  <si>
    <t>Ratio of deal value made up to 100% and post-deal target shareholder funds</t>
  </si>
  <si>
    <t>Post-deal value multiple on shareholders funds</t>
  </si>
  <si>
    <t>ALLTGTOTASSDVM</t>
  </si>
  <si>
    <t>Ratio of deal value made up to 100% and pre-deal target total assets</t>
  </si>
  <si>
    <t>Pre-deal value multiple on total assets</t>
  </si>
  <si>
    <t>ALLTGTOTASSDVMPOSTDEAL_WITHESTIMATES</t>
  </si>
  <si>
    <t>Ratio of deal value made up to 100% and post-deal target total assets</t>
  </si>
  <si>
    <t>Post-deal value multiple on total assets</t>
  </si>
  <si>
    <t>ALLTGTURNDVM</t>
  </si>
  <si>
    <t>Ratio of deal value made up to 100% and pre-deal target operating revenue</t>
  </si>
  <si>
    <t>Pre-deal value multiple on operating revenue/turnover</t>
  </si>
  <si>
    <t>ALLTGTURNDVMPOSTDEAL_WITHESTIMATES</t>
  </si>
  <si>
    <t>Ratio of deal value made up to 100% and post-deal target operating revenue</t>
  </si>
  <si>
    <t>Post-deal value multiple on operating revenue/turnover</t>
  </si>
  <si>
    <t>\\Publications</t>
  </si>
  <si>
    <t>AlsoPublishedAs_PublicationIdentifier</t>
  </si>
  <si>
    <t>List of all patent publication numbers that have been grouped or considered for the specific family definition based on the user setting under My Orbis IP. The variable will vary based on the selection between Simple, Complete or Extended definitions.</t>
  </si>
  <si>
    <t>Family members publication number(s)</t>
  </si>
  <si>
    <t>NrOfAlsoPublishedAs</t>
  </si>
  <si>
    <t>\\Deal\Deal structure &amp;amp; dates</t>
  </si>
  <si>
    <t>ANNOUNCE_DATE</t>
  </si>
  <si>
    <t>Announced date</t>
  </si>
  <si>
    <t>ANNUAL_ACCOUNTS_UPDATE</t>
  </si>
  <si>
    <t>The month and year indicating when changes in the annual accounts of the company were made. It is the last date on which a change was detected in at least one of the fields below for an annual statement (CLOSING_DATE) already present in the database: Operating revenue (OPRE), P/L before tax (PLBT), P/L for period (PL), Cash flow (CF), Total assets (TOAS), Shareholders funds (SHFD), Number of employees (EMPL), MM/YYYY format</t>
  </si>
  <si>
    <t>Last update - Annual accounts</t>
  </si>
  <si>
    <t>40251</t>
  </si>
  <si>
    <t>\\Owners, applicants, and inventors</t>
  </si>
  <si>
    <t>Applicants_GuoBvDID</t>
  </si>
  <si>
    <t>GUO stands for Global Ultimate Owner and this is defined as the Ultimate owner for all firms within a corporate group for a company. This variable defines the BVDID of the applicant entities.</t>
  </si>
  <si>
    <t>GUO BVDID (Current owner)</t>
  </si>
  <si>
    <t>NrOfApplicants</t>
  </si>
  <si>
    <t>Applicants_GuoCountry</t>
  </si>
  <si>
    <t>GUO stands for Global Ultimate Owner and this is defined as the Ultimate owner for all firms within a corporate group for a company. This variable defines the GUO Country of the current owner entities.</t>
  </si>
  <si>
    <t>GUO Country (Current owner)</t>
  </si>
  <si>
    <t>Applicants_GuoName</t>
  </si>
  <si>
    <t>GUO stands for Global Ultimate Owner and this is defined as the Ultimate owner for all firms within a corporate group for a company. This variable defines the GUO of the applicant entities.</t>
  </si>
  <si>
    <t>GUO Name (Current owner)</t>
  </si>
  <si>
    <t>Company Relationships &amp; Roles</t>
  </si>
  <si>
    <t>\\News criteria</t>
  </si>
  <si>
    <t>ARTICLE</t>
  </si>
  <si>
    <t>This field contains the full text of the selected news article.</t>
  </si>
  <si>
    <t>Article</t>
  </si>
  <si>
    <t>News &amp; News Analytics</t>
  </si>
  <si>
    <t>ASSUMED_COMPLETION_DATE</t>
  </si>
  <si>
    <t>Date on whichthe deal is assumed to be completed.  The Completed Assumed status is added to deals as part of an automated process where completion
of the deal is deemed to be assumed. This status is applied once an expected completion date has
passed or a deal has been in an Announced, Pending (all options) or Unconditional status for a period
of 24 months without being updated. This status cannot be manually selected and can only be
replaced once a Completion date, Withdrawn date or Postponed date has been added.</t>
  </si>
  <si>
    <t>Assumed completion date</t>
  </si>
  <si>
    <t>ASTK_BOOK_VALUE</t>
  </si>
  <si>
    <t>The Shareholder funds from the annual financial accounts divided by the number of outstanding shares (of the main security) at the annual closing date of the company. This figure represents the minimum value of a company's equity and measures the book value of a firm on a per-share basis.</t>
  </si>
  <si>
    <t>AnnualStockDataCpyClosingDate</t>
  </si>
  <si>
    <t>Securities</t>
  </si>
  <si>
    <t>ASTK_CAPITAL_EXP</t>
  </si>
  <si>
    <t>The Capital expenditure from the annual cash flow statement divided by the number of outstanding shares (of the main security) at the annual closing date of the company. The amount of capital expenditure which the company incurs in order to maintain its operating assets.</t>
  </si>
  <si>
    <t>Capital expenditure per share</t>
  </si>
  <si>
    <t>ASTK_CASHFLOWSHARE</t>
  </si>
  <si>
    <t>Cash flow from the annual financial accounts divided by the number of outstanding shares (of the main security) at the annual closing date of the company</t>
  </si>
  <si>
    <t>Cash flow per share</t>
  </si>
  <si>
    <t>ASTK_DIV_AVG</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</si>
  <si>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t>
  </si>
  <si>
    <t>Dividend yield (%) - average high-low</t>
  </si>
  <si>
    <t>ASTK_DIV_CLOSE</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</si>
  <si>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closing price of the main security on the main stock exchange at the latest day of the fiscal year of the company</t>
  </si>
  <si>
    <t>Dividend yield (%) - close</t>
  </si>
  <si>
    <t>\\Stock data\Security &amp;amp; price information\Current stock data\Annual stock data\Monthly stock data\Current stock valuation\Annual stock valuation</t>
  </si>
  <si>
    <t>ASTK_DIV_HIGH</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</si>
  <si>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highest closing price of the main security on the main stock exchange during the fiscal year of the company</t>
  </si>
  <si>
    <t>Dividend yield (%) - high</t>
  </si>
  <si>
    <t>\\Stock data\Annual stock valuation</t>
  </si>
  <si>
    <t>ASTK_DIV_LOW</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</si>
  <si>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lowest closing price of the main security on the main stock exchange during the fiscal year of the company</t>
  </si>
  <si>
    <t>Dividend yield (%) - low</t>
  </si>
  <si>
    <t>ASTK_DIV_OPEN</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</si>
  <si>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opening price of the main security on the main stock exchange on the first day of the fiscal year of the company</t>
  </si>
  <si>
    <t>Dividend yield (%) - open</t>
  </si>
  <si>
    <t>ASTK_DIV_PAYOUT</t>
  </si>
  <si>
    <t>The Dividends per share ratio as a percentage of earnings per share;
in which Dividends per share is Dividends from the annual financial accounts divided by the number of outstanding shares (of the main security) at the annual closing date of the company
in which earnings per share is Net income from the annual accounts divided by the number of outstanding shares (of the main security) at the annual closing date of the company</t>
  </si>
  <si>
    <t>Dividend payout (%)</t>
  </si>
  <si>
    <t>ASTK_DIV_SHARE</t>
  </si>
  <si>
    <t>The Dividends from the annual financial accounts divided by the number of outstanding shares (of the main security) at the annual closing date of the company</t>
  </si>
  <si>
    <t>Dividends per share</t>
  </si>
  <si>
    <t>ASTK_EPS</t>
  </si>
  <si>
    <t>Net income from the annual accounts divided by the outstanding shares (of the main security) at the annual closing date of the company</t>
  </si>
  <si>
    <t>Earnings per share</t>
  </si>
  <si>
    <t>\\Stock data\Security and price information\Current stock data\Annual stock data\Current stock valuation\Annual stock valuation</t>
  </si>
  <si>
    <t>ASTK_EY_AVG</t>
  </si>
  <si>
    <t>The Earnings per share ratio as a percentage of the market price;
in which Earnings per share is Net income from the annual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t>
  </si>
  <si>
    <t>Earnings yield (%) - average high-low</t>
  </si>
  <si>
    <t>ASTK_EY_CLOSE</t>
  </si>
  <si>
    <t>The Earnings per share ratio as a percentage of the market price;
in which Earnings per share is Net income from the annual accounts divided by the number of outstanding shares (of the main security) at the annual closing date of the company
in which market price is the closing price of the main security on the main stock exchange at the latest day of the fiscal year of the company</t>
  </si>
  <si>
    <t>Earnings yield (%) - close</t>
  </si>
  <si>
    <t>ASTK_EY_HIGH</t>
  </si>
  <si>
    <t>The Earnings per share ratio as a percentage of the market price;
in which Earnings per share is Net income from the annual accounts divided by the number of outstanding shares (of the main security) at the annual closing date of the company
in which market price is the highest closing price of the main security on the main stock exchange during the fiscal year of the company</t>
  </si>
  <si>
    <t>Earnings yield (%) - high</t>
  </si>
  <si>
    <t>ASTK_EY_LOW</t>
  </si>
  <si>
    <t>The Earnings per share ratio as a percentage of the market price;
in which Earnings per share is Net income from the annual accounts divided by the number of outstanding shares (of the main security) at the annual closing date of the company
in which market price is the lowest closing price of the main security on the main stock exchange during the fiscal year of the company</t>
  </si>
  <si>
    <t>Earnings yield (%) - low</t>
  </si>
  <si>
    <t>ASTK_EY_OPEN</t>
  </si>
  <si>
    <t>The Earnings per share ratio as a percentage of the market price;
in which Earnings per share is Net income from the annual accounts divided by the number of outstanding shares (of the main security) at the annual closing date of the company
in which market price is the opening price of the main security on the main stock exchange on the first day of the fiscal year of the company.</t>
  </si>
  <si>
    <t>Earnings yield (%) - open</t>
  </si>
  <si>
    <t>\\Stock data\Annual stock data</t>
  </si>
  <si>
    <t>ASTK_LG_TERM_LIA</t>
  </si>
  <si>
    <t>Non-current liabilities from the annual financial accounts divided by the number of outstanding shares (of the main security) at the annual closing date of the company</t>
  </si>
  <si>
    <t>Long Term Liabilities per share</t>
  </si>
  <si>
    <t>\\Stock data\Security &amp;amp; price information\Current stock data\Annual stock data\Current stock valuation\Annual stock valuation</t>
  </si>
  <si>
    <t>ASTK_MARK_CAP</t>
  </si>
  <si>
    <t>The market capitalisation divided by Shareholder funds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t>
  </si>
  <si>
    <t>Market Capitalisation / shareholders funds</t>
  </si>
  <si>
    <t>ASTK_MARKET_CAP</t>
  </si>
  <si>
    <t>The market capitalisation based on the end of day price at the closing date of the financial accounts. It is a calculated result of the number of outstanding shares multiplied by the share price of the main security.</t>
  </si>
  <si>
    <t>Market capitalisation (mil)</t>
  </si>
  <si>
    <t>ASTK_OP_PROFIT</t>
  </si>
  <si>
    <t>Operating profit from the annual financial accounts divided by the number of outstanding shares (of the main security) at the annual closing date of the company</t>
  </si>
  <si>
    <t>Operating profit per share</t>
  </si>
  <si>
    <t>ASTK_PAR_VALUE</t>
  </si>
  <si>
    <t>The nominal value, or book value, of a share, is usually assigned when the stock is issued. Also called the face value or par value.</t>
  </si>
  <si>
    <t>Nominal value</t>
  </si>
  <si>
    <t>ASTK_PBV_AVG</t>
  </si>
  <si>
    <t>Market price divided by the book value per share;
in which Market price is the average of the highest and lowest closing price of the main security on the main stock exchange at during the fiscal year of the company
in which book value per share is Shareholder funds from the annual financial accounts divided by the outstanding shares (of the main security) at the annual closing date of the company</t>
  </si>
  <si>
    <t>Price / book value ratio - average high-low</t>
  </si>
  <si>
    <t>ASTK_PBV_CLOSE</t>
  </si>
  <si>
    <t>Market price divided by the book value per share;
in which Market price is the closing price of the main security on the main stock exchange at the latest day of the fiscal year of the company
in which book value per share is Shareholder funds from the annual financial accounts divided by the number of outstanding shares (of the main security) at the annual closing date of the company</t>
  </si>
  <si>
    <t>Price / book value ratio - close</t>
  </si>
  <si>
    <t>ASTK_PBV_HIGH</t>
  </si>
  <si>
    <t>Market price divided by the book value per share;
in which Market price is the highest closing price of the main security on the main stock exchange at during the fiscal year of the company
in which book value per share is Shareholder funds from the annual financial accounts divided by the number of outstanding shares (of the main security) at the annual closing date of the company</t>
  </si>
  <si>
    <t>Price / book value ratio - high</t>
  </si>
  <si>
    <t>ASTK_PBV_LOW</t>
  </si>
  <si>
    <t>Market price divided by the book value per share;
in which Market price is the lowest closing price of the main security on the main stock exchange at during the fiscal year of the company
in which book value per share is Shareholder funds from the annual financial accounts divided by the numbe rof outstanding shares (of the main security) at the annual closing date of the company</t>
  </si>
  <si>
    <t>Price / book value ratio - low</t>
  </si>
  <si>
    <t>ASTK_PBV_OPEN</t>
  </si>
  <si>
    <t>Market price divided by the book value per share;
in which Market price is the opening price of the main security on the main stock exchange on the first day of the fiscal year of the company
in which book value per share is Shareholder funds from the annual financial accounts divided by the number of outstanding shares (of the main security) at the annual closing date of the company</t>
  </si>
  <si>
    <t>Price / book value ratio - open</t>
  </si>
  <si>
    <t>ASTK_PE_RATIO_AVG</t>
  </si>
  <si>
    <t>Market price divided by the earnings per share;
in which Market price is the average of the highest and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</si>
  <si>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 / earnings ratio - average high-low</t>
  </si>
  <si>
    <t>ASTK_PE_RATIO_CLOSE</t>
  </si>
  <si>
    <t>Market price divided by the earnings per share;
in which Market price is the closing price of the main security on the main stock exchange at the latest day of the fiscal year of the company
in which earnings per share is Net income from the annual accounts divided by the number of outstanding shares (of the main security) at the annual closing date of the company</t>
  </si>
  <si>
    <t>Price / earnings ratio - close</t>
  </si>
  <si>
    <t>ASTK_PE_RATIO_HIGH</t>
  </si>
  <si>
    <t>Market price divided by the earnings per share;
in which Market price is the highest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</si>
  <si>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 / earnings ratio - high</t>
  </si>
  <si>
    <t>ASTK_PE_RATIO_LOW</t>
  </si>
  <si>
    <t>Market price divided by the earnings per share;
in which Market price is the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</si>
  <si>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 / earnings ratio - low</t>
  </si>
  <si>
    <t>ASTK_PE_RATIO_OPEN</t>
  </si>
  <si>
    <t>Market price divided by the earnings per share;
in which Market price is the opening price of the main security on the main stock exchange on the first day of the fiscal year of the company
in which earnings per share is Net income from the annual account divided by the number of outstanding shares (of the main security) at the annual closing date of the company</t>
  </si>
  <si>
    <t>Price / earnings ratio - open</t>
  </si>
  <si>
    <t>\\Stock data\Security and price information\Current stock data\Annual stock data\Monthly stock data\Current stock valuation\Annual stock valuation</t>
  </si>
  <si>
    <t>ASTK_PRICE_CASH_FLOW</t>
  </si>
  <si>
    <t>Market price divided by the cash flow per share;
in which Market price is the closing price of the main security on the main stock exchange at the latest day of the fiscal year of the company
in which cash flow per share is Cash flow from the annual financial accounts divided by the number of outstanding shares (of the main security) at the annual closing date of the company</t>
  </si>
  <si>
    <t>Price / cash flow ratio - close</t>
  </si>
  <si>
    <t>ASTK_PRICE_HIGH</t>
  </si>
  <si>
    <t>The highest price of the main security on the main stock exchange during the fiscal year of the company</t>
  </si>
  <si>
    <t>Market price - high</t>
  </si>
  <si>
    <t>ASTK_PRICE_LOW</t>
  </si>
  <si>
    <t>The lowest price of the main security on the main stock exchange during the fiscal year of the company</t>
  </si>
  <si>
    <t>Market price - low</t>
  </si>
  <si>
    <t>ASTK_PRICE_OPEN</t>
  </si>
  <si>
    <t>The opening price of the main security on the main stock exchange at the first day of the fiscal year of the company.</t>
  </si>
  <si>
    <t>Market price - open</t>
  </si>
  <si>
    <t>ASTK_PRICE_YEAR</t>
  </si>
  <si>
    <t>The closing price of the main security on the main stock exchange at the latest day of the fiscal year of the company</t>
  </si>
  <si>
    <t>Market price - year end</t>
  </si>
  <si>
    <t>ASTK_SALES</t>
  </si>
  <si>
    <t>Turnover from the annual financial account divided by the number of outstanding shares (of the main security) at the annual closing date of the company</t>
  </si>
  <si>
    <t>Operating revenue (Turnover) per share</t>
  </si>
  <si>
    <t>\\Stock data\Security &amp;amp; price information\Current stock data\Annual stock data</t>
  </si>
  <si>
    <t>ASTK_SHARES_OUT</t>
  </si>
  <si>
    <t>The number of outstanding shares at the annual closing date of the company. A company's shares outstanding are the total number of shares issued and actively held by stockholders. Only the number of shares outstanding for the main security of the company.</t>
  </si>
  <si>
    <t>Shares outstanding</t>
  </si>
  <si>
    <t>ASTK_STOCK_SPLIT</t>
  </si>
  <si>
    <t>The stock split ratio is the adjustment factor that is applied when there is a change in equity. All figures are adapted based on the kind of equity change, e.g. stock split, reverse split, bonus or capital increase.</t>
  </si>
  <si>
    <t>Stock split ratio</t>
  </si>
  <si>
    <t>ASTK_TANG_BOOK_VALUE</t>
  </si>
  <si>
    <t>Shareholder funds minus Intangible assets from the annual financial accounts divided by the number of outstanding shares (of the main security) at the annual closing date of the company</t>
  </si>
  <si>
    <t>Tangible Book Value per share</t>
  </si>
  <si>
    <t>ASTK_WORKING_CAP</t>
  </si>
  <si>
    <t>Working capital from the annual financial accounts divided by the number of outstanding shares (of the main security) at the annual closing date of the company</t>
  </si>
  <si>
    <t>Working Capital per share</t>
  </si>
  <si>
    <t>AUDIT_STATUS</t>
  </si>
  <si>
    <t>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t>
  </si>
  <si>
    <t>Audit status</t>
  </si>
  <si>
    <t>40433</t>
  </si>
  <si>
    <t>AUTHOR</t>
  </si>
  <si>
    <t>The name of the author of a news article.</t>
  </si>
  <si>
    <t>Author</t>
  </si>
  <si>
    <t>AV</t>
  </si>
  <si>
    <t>Profit for period plus Depreciation&amp;amp;Amortization</t>
  </si>
  <si>
    <t>\\Patent values</t>
  </si>
  <si>
    <t>AvgVal</t>
  </si>
  <si>
    <t>This field displays the average of the minimum and maximum patent values, as reported by the information provider.</t>
  </si>
  <si>
    <t>Patent average value</t>
  </si>
  <si>
    <t>NrOfSinglePatentValuesYears</t>
  </si>
  <si>
    <t>AvgValGeoSpread</t>
  </si>
  <si>
    <t>Patent valuations are always provided at the invention level/family level. Therefore, this variable helps identify the value of each of the family members in different countries – use of geographical spread multiplier will enable the identification of value of the given patent within the family.</t>
  </si>
  <si>
    <t>Patent average value - geographical spread</t>
  </si>
  <si>
    <t>AvgValTrend</t>
  </si>
  <si>
    <t>Trend of average patent value compared to previous years.</t>
  </si>
  <si>
    <t>Patent average value trend</t>
  </si>
  <si>
    <t>BackgroundArtLanguage</t>
  </si>
  <si>
    <t>Background art language</t>
  </si>
  <si>
    <t>NrOfBackgroundArts</t>
  </si>
  <si>
    <t>BackgroundArtTextOnly</t>
  </si>
  <si>
    <t>The function of this section is to set the backdrop against which the invention is to be contrasted, thereby highlighting
non-obvious technical contributions to the state of the art.</t>
  </si>
  <si>
    <t>Background art</t>
  </si>
  <si>
    <t>BANK_HISTORY</t>
  </si>
  <si>
    <t>Includes the details on establishment of the bank. Indicates “how” the bank started. Include historical information, including mergers, name or location changes.</t>
  </si>
  <si>
    <t>History (for banks)</t>
  </si>
  <si>
    <t>Text</t>
  </si>
  <si>
    <t>40086</t>
  </si>
  <si>
    <t>3</t>
  </si>
  <si>
    <t>\\Company\Stock data\Acquiror stock data</t>
  </si>
  <si>
    <t>BDISIN</t>
  </si>
  <si>
    <t>12 character alpha-numeric code of the acquiror issued by National Numbering Agencies</t>
  </si>
  <si>
    <t>Acquiror ISIN number</t>
  </si>
  <si>
    <t>NrOfBidders</t>
  </si>
  <si>
    <t>\\Company\Contact details\Acquiror contact details</t>
  </si>
  <si>
    <t>BIDDER_ALLCONTACTSFULLNAME</t>
  </si>
  <si>
    <t>Key contact details of the acquiror entity</t>
  </si>
  <si>
    <t>Acquiror contacts</t>
  </si>
  <si>
    <t>NrOfCompanies</t>
  </si>
  <si>
    <t>\\Deal\Deal overview</t>
  </si>
  <si>
    <t>BIDDER_BUSDES</t>
  </si>
  <si>
    <t>Small description of the nature of business of the acquiror.</t>
  </si>
  <si>
    <t>Acquiror business description(s)</t>
  </si>
  <si>
    <t>BIDDER_BVD</t>
  </si>
  <si>
    <t>acquiror Company's Unique ID number autogenerated in BVD System (2 Character Country code + The BvD ID number is a company identifier that uniquely identifies each company included ... The rest of a BvD ID number may vary and be based on a national ID, an information ... provider's ID, an own internal ID. ... As a result, BvD ID numbers may be subject to change due to changes in national IDs)</t>
  </si>
  <si>
    <t>Acquiror BvD ID number</t>
  </si>
  <si>
    <t>\\Company\Industry\Acquiror industry</t>
  </si>
  <si>
    <t>BIDDER_BVD_MAJOR_SECTOR_2018_CODE_FULL</t>
  </si>
  <si>
    <t>This field shows the code representing principal activity of the acquiror company in the industry taxonomy elaborated by Bureau van Dijk with 29 sectors for the Major Sectors.</t>
  </si>
  <si>
    <t>Acquiror BvD Sector code(s)</t>
  </si>
  <si>
    <t>BIDDER_BVD_MAJOR_SECTOR_2018_DESCR_FULL</t>
  </si>
  <si>
    <t>Represents the label for the principal activity of the company in the industry taxonomy elaborated by Bureau van Dijk with 29 sectors for the Major Sectors</t>
  </si>
  <si>
    <t>Acquiror BvD Sector description(s)</t>
  </si>
  <si>
    <t>BIDDER_BVD_MAJOR_SECTOR_2018_PRIM_DESCR</t>
  </si>
  <si>
    <t>This field is the labe for field 'acquiror primary Bvd Sector code'</t>
  </si>
  <si>
    <t>Acquiror primary BvD Sector description</t>
  </si>
  <si>
    <t>BIDDER_CITY</t>
  </si>
  <si>
    <t>City in which head office of the acquiror is located</t>
  </si>
  <si>
    <t>Acquiror city</t>
  </si>
  <si>
    <t>\\Company\Link to news\Acquiror company &amp;amp; market news</t>
  </si>
  <si>
    <t>BIDDER_COMPANY_HASNEWS</t>
  </si>
  <si>
    <t>A numeric field indicating the number of news articles published for the acquiror company</t>
  </si>
  <si>
    <t>Acquiror company &amp; market news</t>
  </si>
  <si>
    <t>Number</t>
  </si>
  <si>
    <t>BIDDER_COMPANY_SD_CURRENCY</t>
  </si>
  <si>
    <t>Native currency of the acquiror company</t>
  </si>
  <si>
    <t>Acquiror currency</t>
  </si>
  <si>
    <t>NrOfCompanyStockDataYears</t>
  </si>
  <si>
    <t>BIDDER_COMPANY_SD_DATEMARKCAP</t>
  </si>
  <si>
    <t>Most recent date on which the market capitalization is calculated</t>
  </si>
  <si>
    <t>Acquiror date of current market capitalisation</t>
  </si>
  <si>
    <t>BIDDER_COMPANY_SD_DATESHARES</t>
  </si>
  <si>
    <t>Most recent date of current shares outstanding after lastest adjustment to any given Corporate event</t>
  </si>
  <si>
    <t>Acquiror date of outstanding shares</t>
  </si>
  <si>
    <t>BIDDER_COMPANY_SD_DELISTED_STR</t>
  </si>
  <si>
    <t>Field indicating whether the atrget company is listed or not</t>
  </si>
  <si>
    <t>Acquiror listed</t>
  </si>
  <si>
    <t>BIDDER_COMPANY_SD_IPO_DATE</t>
  </si>
  <si>
    <t>This field shows the date on which the acquiror company made its IPO offer</t>
  </si>
  <si>
    <t>Acquiror IPO date</t>
  </si>
  <si>
    <t>BIDDER_COMPANY_SD_MAINEXCHANGE</t>
  </si>
  <si>
    <t>This field shows the name of the exchange where the acquiror company is primarily listed</t>
  </si>
  <si>
    <t>Acquiror main exchange</t>
  </si>
  <si>
    <t>BIDDER_COMPANY_SD_MARKETCP</t>
  </si>
  <si>
    <t>The most recent market capitalisation based on the end of day prices. It is a calculated result of the most recent number of outstanding shares multiplied by the most recent closing price of the main security.</t>
  </si>
  <si>
    <t>Acquiror current market capitalisation (th.)</t>
  </si>
  <si>
    <t>BIDDER_COMPANY_SD_OUTSHARES</t>
  </si>
  <si>
    <t>The most recent number of outstanding shares of the acquiror company. A company's shares outstanding are the total number of shares issued and actively held by stockholders.</t>
  </si>
  <si>
    <t>Acquiror number of outstanding shares</t>
  </si>
  <si>
    <t>BIDDER_COMPANY_SD_PARVL</t>
  </si>
  <si>
    <t>The nominal value (also known as face value or par value), is the value of a share of the acquiror company. The nominal value of a listed equity (stock) was the share price upon initial offering. It is the stated value of an issued security that remains fixed, as opposed to its market value, which fluctuates.</t>
  </si>
  <si>
    <t>Acquiror nominal value</t>
  </si>
  <si>
    <t>BIDDER_COMPANY_SD_STKIDX</t>
  </si>
  <si>
    <t>This field provides the list of indices that acquiror company is a constituent member</t>
  </si>
  <si>
    <t>Acquiror stock index(es) information</t>
  </si>
  <si>
    <t>NrOfCompanyStockIndex</t>
  </si>
  <si>
    <t>BIDDER_COMPANY_SD_TICKER</t>
  </si>
  <si>
    <t>This field provides the exchange identifier or ticker provided by the primary exchange where the acquiror company is listed</t>
  </si>
  <si>
    <t>Acquiror ticker symbol</t>
  </si>
  <si>
    <t>BIDDER_COMPANY_SD_TYPE_SHARE</t>
  </si>
  <si>
    <t>This field indicates they type (Ordinary, preferred, ADR, GDR etc) and class( based on the voting rights) of the shares that acquiror company holds.</t>
  </si>
  <si>
    <t>Acquiror type of share</t>
  </si>
  <si>
    <t>BIDDER_CTRY</t>
  </si>
  <si>
    <t>Country in which the acquiror company is primarily located</t>
  </si>
  <si>
    <t>Acquiror country</t>
  </si>
  <si>
    <t>BIDDER_CTRYC</t>
  </si>
  <si>
    <t>Two character ISO 3166 country code of the country in which acquiror is primarily located</t>
  </si>
  <si>
    <t>Acquiror country code</t>
  </si>
  <si>
    <t>\\Company\Contact details\Acquiror contact details\Acquiror additional address(es)</t>
  </si>
  <si>
    <t>BIDDER_DLAADRESLINE1</t>
  </si>
  <si>
    <t>Line one for an additional address of the acquiror if any</t>
  </si>
  <si>
    <t>Acquiror Address Line1 Additional</t>
  </si>
  <si>
    <t>NrOfCompaniesAdditional</t>
  </si>
  <si>
    <t>BIDDER_DLAADRESLINE2</t>
  </si>
  <si>
    <t>Line two for an additional address of the acquiror if any</t>
  </si>
  <si>
    <t>Acquiror Address Line2 Additional</t>
  </si>
  <si>
    <t>BIDDER_DLAADRESLINE3</t>
  </si>
  <si>
    <t>Line three for an additional address of the acquiror if any</t>
  </si>
  <si>
    <t>Acquiror Address Line3 Additional</t>
  </si>
  <si>
    <t>BIDDER_DLAADRESLINE4</t>
  </si>
  <si>
    <t>Line four for an additional address of the acquiror if any</t>
  </si>
  <si>
    <t>Acquiror Address Line4 Additional</t>
  </si>
  <si>
    <t>BIDDER_DLACITY</t>
  </si>
  <si>
    <t>Additional city of the acquiror if any</t>
  </si>
  <si>
    <t>Acquiror City Additional</t>
  </si>
  <si>
    <t>BIDDER_DLACOUNTRY</t>
  </si>
  <si>
    <t>Additional country of the acquiror if nay</t>
  </si>
  <si>
    <t>Acquiror Country Additional</t>
  </si>
  <si>
    <t>BIDDER_DLACOUNTRYISO</t>
  </si>
  <si>
    <t>ISO code associated with the additional country of the acquiror company</t>
  </si>
  <si>
    <t>Acquiror Country ISO code Additional</t>
  </si>
  <si>
    <t>BIDDER_DLADRESLINE1</t>
  </si>
  <si>
    <t>Line 1 of registered address of acquiror entity</t>
  </si>
  <si>
    <t>Acquiror street, No, building etc, line 1</t>
  </si>
  <si>
    <t>BIDDER_DLADRESLINE2</t>
  </si>
  <si>
    <t>Line 2 of registered address of acquiror entity</t>
  </si>
  <si>
    <t>Acquiror street, No, building etc, line 2</t>
  </si>
  <si>
    <t>BIDDER_DLADRESLINE3</t>
  </si>
  <si>
    <t>Line 3 of registered address of acquiror entity</t>
  </si>
  <si>
    <t>Acquiror street, No, building etc, line 3</t>
  </si>
  <si>
    <t>BIDDER_DLADRESLINE4</t>
  </si>
  <si>
    <t>Line 4 of registered address of acquiror entity</t>
  </si>
  <si>
    <t>Acquiror street, No, building etc, line 4</t>
  </si>
  <si>
    <t>BIDDER_DLAFAX</t>
  </si>
  <si>
    <t>Additional fax number of acquiror if any</t>
  </si>
  <si>
    <t>Acquiror Fax number Additional</t>
  </si>
  <si>
    <t>BIDDER_DLAPHONE</t>
  </si>
  <si>
    <t>Additional phone number of the acquiror if any</t>
  </si>
  <si>
    <t>Acquiror Phone number Additional</t>
  </si>
  <si>
    <t>BIDDER_DLAPOSTCODE</t>
  </si>
  <si>
    <t>Additional postal code of the acquiror if any</t>
  </si>
  <si>
    <t>Acquiror Postcode Additional</t>
  </si>
  <si>
    <t>BIDDER_DLAREGION</t>
  </si>
  <si>
    <t>b</t>
  </si>
  <si>
    <t>Acquiror region within a country Additional</t>
  </si>
  <si>
    <t>BIDDER_DLCMPNFAX</t>
  </si>
  <si>
    <t>Official fax number of the acquiror entity</t>
  </si>
  <si>
    <t>Acquiror fax</t>
  </si>
  <si>
    <t>\\Company\Legal &amp;amp; accounts information\Acquiror legal &amp;amp; accounts information</t>
  </si>
  <si>
    <t>BIDDER_DLCMPNYACCOUNTSPUBLISHED</t>
  </si>
  <si>
    <t>This field indicates the currency in which acquiror company publishes its accounts</t>
  </si>
  <si>
    <t>Acquiror accounts published in</t>
  </si>
  <si>
    <t>BIDDER_DLCMPNYEMAIL</t>
  </si>
  <si>
    <t>Official email address of the acquiror entity</t>
  </si>
  <si>
    <t>Acquiror e-mail address</t>
  </si>
  <si>
    <t>BIDDER_DLCMPNYFILINGTYPE</t>
  </si>
  <si>
    <t>This field indicates whether acquiror enity file annual reports or local registry filings</t>
  </si>
  <si>
    <t>Acquiror filing type</t>
  </si>
  <si>
    <t>BIDDER_DLCMPNYINCORPDATE</t>
  </si>
  <si>
    <t>Date of registration/incorporation of the acquiror entity</t>
  </si>
  <si>
    <t>Acquiror date of incorporation</t>
  </si>
  <si>
    <t>BIDDER_DLCMPNYLATESTACCOUNTSDATE</t>
  </si>
  <si>
    <t>Most recent date on which acquiror has published its Financial Reports</t>
  </si>
  <si>
    <t>Acquiror latest accounts date</t>
  </si>
  <si>
    <t>BIDDER_DLCMPNYLEGALFORM</t>
  </si>
  <si>
    <t>This field shows whether current legal form ( Limited, unlimited, public limited, private limited, jointstock etc)</t>
  </si>
  <si>
    <t>Acquiror legal form</t>
  </si>
  <si>
    <t>BIDDER_DLCMPNYPHONE</t>
  </si>
  <si>
    <t>Official phone number of the acquiror entity</t>
  </si>
  <si>
    <t>Acquiror phone</t>
  </si>
  <si>
    <t>BIDDER_DLCMPNYSTATUS</t>
  </si>
  <si>
    <t>This field shows whether the acquiror is currently active or inactive due to dissolution.</t>
  </si>
  <si>
    <t>Acquiror status</t>
  </si>
  <si>
    <t>BIDDER_DLCMPNYTYPE</t>
  </si>
  <si>
    <t>This field represents the type of acquiror entity based on its nature of incorporation (Joint stock company, Partnership firm, proprietorship firm etc)</t>
  </si>
  <si>
    <t>Acquiror entity type</t>
  </si>
  <si>
    <t>BIDDER_DLCMPNYTYPEACCOUNTS</t>
  </si>
  <si>
    <t>This field indicates the type of accounts (consolidated, unconsolidated or both) that acquiror company has</t>
  </si>
  <si>
    <t>Acquiror available accounts type(s)</t>
  </si>
  <si>
    <t>BIDDER_DLCMPNYWEBSITE</t>
  </si>
  <si>
    <t>Official website URL of the acquiror entity</t>
  </si>
  <si>
    <t>Acquiror web site address</t>
  </si>
  <si>
    <t>BIDDERINDEPIND</t>
  </si>
  <si>
    <t>This field provides the Independence Indicator of the acquiror entity. To assist users in identifying independent companies on our products, Bureau van Dijk has created an Independence Indicator to characterise the degree of independence of a company with regard to its shareholders.</t>
  </si>
  <si>
    <t>Acquiror BvD independence indicator</t>
  </si>
  <si>
    <t>BIDDER_MAJOR_SECTOR</t>
  </si>
  <si>
    <t>This field shows the major sector that acquiror company belongs to. Sectors classified based on the nature of business</t>
  </si>
  <si>
    <t>Acquiror major sector</t>
  </si>
  <si>
    <t>BIDDER_NACE2CD</t>
  </si>
  <si>
    <t>Represents the code for the sub activity under primary activity of the company in the NACE classification</t>
  </si>
  <si>
    <t>Acquiror NACE Rev.2 code(s)</t>
  </si>
  <si>
    <t>BIDDER_NACE2DS</t>
  </si>
  <si>
    <t>Represents the label for the sub activity under primary activity of theacquiror  company in the NACE classification</t>
  </si>
  <si>
    <t>Acquiror NACE Rev.2 description(s)</t>
  </si>
  <si>
    <t>BIDDER_NAICS2017CD</t>
  </si>
  <si>
    <t>This field shows the code for the sub activity within the primary activity of the acquiror company in the NAICS classification</t>
  </si>
  <si>
    <t>Acquiror NAICS 2017 code(s)</t>
  </si>
  <si>
    <t>BIDDER_NAICS2017DS</t>
  </si>
  <si>
    <t>This field is the corresponding label for field 'acquiror NACE Rev 2 code</t>
  </si>
  <si>
    <t>Acquiror NAICS 2017 description(s)</t>
  </si>
  <si>
    <t>BIDDER_NAME</t>
  </si>
  <si>
    <t>Legal/Registered name of the acquiree of an M&amp;amp;A Deal</t>
  </si>
  <si>
    <t>Acquiror name</t>
  </si>
  <si>
    <t>BIDDER_ORBISID</t>
  </si>
  <si>
    <t>A nine-character identifier randomly created by BVD for an acquiree</t>
  </si>
  <si>
    <t>Acquiror Orbis ID number</t>
  </si>
  <si>
    <t>BIDDER_OV</t>
  </si>
  <si>
    <t>This field provides a description of acquiror company's history, nature of business and its operations</t>
  </si>
  <si>
    <t>Acquiror overview</t>
  </si>
  <si>
    <t>BIDDER_POSTCODE</t>
  </si>
  <si>
    <t>Postal code of the acquiror</t>
  </si>
  <si>
    <t>Acquiror postcode</t>
  </si>
  <si>
    <t>BIDDER_PRIMARY_BUSINESS_DESCRIPTION</t>
  </si>
  <si>
    <t>This field provides the description of the primary sector of the business that the acquiror company is engaged with</t>
  </si>
  <si>
    <t>Acquiror primary business description</t>
  </si>
  <si>
    <t>BIDDER_PRIMNACE2CD</t>
  </si>
  <si>
    <t>Represents the code for the primary activity of the company in the NACE classification (either sent by the Information Provider for some European countries or derived from the National code). New version of the European industrial activity classification (NACE Rev 2) approved by the European Commission</t>
  </si>
  <si>
    <t>Acquiror primary NACE Rev.2 code</t>
  </si>
  <si>
    <t>BIDDER_PRIMNACE2DS</t>
  </si>
  <si>
    <t>Represents the label for the primary activity of theacquiror  company in the NACE classification (either sent by the Information Provider for some European countries or derived from the National code). New version of the European industrial activity classification (NACE Rev 2) approved by the European Commission</t>
  </si>
  <si>
    <t>Acquiror primary NACE Rev.2 description</t>
  </si>
  <si>
    <t>BIDDER_PRIMNAICS2017CD</t>
  </si>
  <si>
    <t>This field shows the code for the primary activity of the acquiror company in the NAICS classification ... (North American Industry Classification System 2017 version)</t>
  </si>
  <si>
    <t>Acquiror primary NAICS 2017 code</t>
  </si>
  <si>
    <t>BIDDER_PRIMNAICS2017DS</t>
  </si>
  <si>
    <t>This field is the corresponding label for field 'acquiror primary NACE Rev 2 code</t>
  </si>
  <si>
    <t>Acquiror primary NAICS 2017 description</t>
  </si>
  <si>
    <t>BIDDER_PRIMSCUSCD</t>
  </si>
  <si>
    <t>This field gives the code for the primary activity of the acquiror company in the US SIC classification. (US SIC codes are American codes which last version is from 1989)</t>
  </si>
  <si>
    <t>Acquiror primary US SIC code</t>
  </si>
  <si>
    <t>BIDDER_PRIMSCUSDS</t>
  </si>
  <si>
    <t>Represents the label for the primary activity of the acquiror company in the US SIC classification. (US SIC codes are American codes which last version is from 1989)</t>
  </si>
  <si>
    <t>Acquiror primary US SIC description</t>
  </si>
  <si>
    <t>BIDDER_PRIMSICUKCD</t>
  </si>
  <si>
    <t>Represents the code for the primary activity of the acquiror company in the UK SIC 2007 classification. The UK Standard Industrial Classification of economic activities, abbreviated as UK SIC, is a five-digit classification providing the framework for collecting and presenting a large range of statistical data according to economic activity</t>
  </si>
  <si>
    <t>Acquiror primary UK SIC (2007) code</t>
  </si>
  <si>
    <t>BIDDER_PRIMSICUKDS</t>
  </si>
  <si>
    <t>Represents the label for the primary activity of the acquiror company in the UK SIC 2007 classification. The UK Standard Industrial Classification of economic activities, abbreviated as UK SIC, is a five-digit classification providing the framework for collecting and presenting a large range of statistical data according to economic activity.</t>
  </si>
  <si>
    <t>Acquiror primary UK SIC (2007) description</t>
  </si>
  <si>
    <t>BIDDER_REGIONCTRY</t>
  </si>
  <si>
    <t>This field specifies if there any regional classifications within a country of the acquiror</t>
  </si>
  <si>
    <t>Acquiror region within a country</t>
  </si>
  <si>
    <t>BIDDER_SCUSCD</t>
  </si>
  <si>
    <t>This field displays the US SIC (core code) of the acquiror company. The Standard Industrial Classification (SIC) is a system for classifying industries by a four-digit code</t>
  </si>
  <si>
    <t>Acquiror US SIC code(s)</t>
  </si>
  <si>
    <t>BIDDER_SCUSDS</t>
  </si>
  <si>
    <t>Represents the label for the US SIC (core code) of the acquiror company</t>
  </si>
  <si>
    <t>Acquiror US SIC description(s)</t>
  </si>
  <si>
    <t>BIDDER_SICUKCD</t>
  </si>
  <si>
    <t>Represents the label for the sub sector ander primary sector of the acquiror company in the UK SIC 2007 classification.</t>
  </si>
  <si>
    <t>Acquiror UK SIC (2007) code(s)</t>
  </si>
  <si>
    <t>BIDDER_SICUKDS</t>
  </si>
  <si>
    <t>Represents the label for thesub activity under primary activity of the acquiror company in the UK SIC 2007 classification. T</t>
  </si>
  <si>
    <t>Acquiror UK SIC (2007) description(s)</t>
  </si>
  <si>
    <t>BIDDER_TRADEDESCR_ENGLISH</t>
  </si>
  <si>
    <t>This field describes the nature of the acquiror's business / trade which is primary source of their revenue</t>
  </si>
  <si>
    <t>Acquiror trade description (english)</t>
  </si>
  <si>
    <t>BIDDER_TRADEDESCR_ORIGINAL</t>
  </si>
  <si>
    <t>acquiror trade description field translated in native language of the acquiror</t>
  </si>
  <si>
    <t>Acquiror trade description (original language)</t>
  </si>
  <si>
    <t>BIDDER_WLDREG</t>
  </si>
  <si>
    <t>The geographical region that the acquiror is located in</t>
  </si>
  <si>
    <t>Acquiror world region</t>
  </si>
  <si>
    <t>\\Stock data\Security &amp;amp; price information\Beta</t>
  </si>
  <si>
    <t>BIND1B1M</t>
  </si>
  <si>
    <t>The beta value is a measure of market risk that shows the relationship between the volatility of the stock compared to the volatility of a reference index over a given period, here 1 month. The beta is calculated on a weekly basis, and considers the daily prices. For the calculations a gliding system is used. The beta is a simple beta, it is not adjusted for the degree of leverage in the firm’s capital structure.</t>
  </si>
  <si>
    <t>Reference index 1 - Beta - 1 month</t>
  </si>
  <si>
    <t>\\Stock data\Security and price information\Beta</t>
  </si>
  <si>
    <t>BIND1B1Y</t>
  </si>
  <si>
    <t>The beta value is a measure of market risk that shows the relationship between the volatility of the stock compared to the volatility of a reference index over a given period, here 1 year. The beta is calculated on a weekly basis, and considers the daily prices. For the calculations a gliding system is used. The beta is a simple beta, it is not adjusted for the degree of leverage in the firm’s capital structure.</t>
  </si>
  <si>
    <t>Reference index 1 - Beta - 1 year</t>
  </si>
  <si>
    <t>BIND1B3M</t>
  </si>
  <si>
    <t>The beta value is a measure of market risk that shows the relationship between the volatility of the stock compared to the volatility of a reference index over a given period, here 3 months. The beta is calculated on a weekly basis, and considers the daily prices. For the calculations a gliding system is used. The beta is a simple beta, it is not adjusted for the degree of leverage in the firm’s capital structure.</t>
  </si>
  <si>
    <t>Reference index 1 - Beta - 3 months</t>
  </si>
  <si>
    <t>\\Stock data\Security and price information\Price trends\Beta</t>
  </si>
  <si>
    <t>BIND1B3Y</t>
  </si>
  <si>
    <t>The beta value is a measure of market risk that shows the relationship between the volatility of the stock compared to the volatility of a reference index over a given period, here 3 years. The beta is calculated on a weekly basis, and considers the daily prices. For the calculations a gliding system is used. The beta is a simple beta, it is not adjusted for the degree of leverage in the firm’s capital structure.</t>
  </si>
  <si>
    <t>Reference index 1 - Beta - 3 years</t>
  </si>
  <si>
    <t>BIND1B5Y</t>
  </si>
  <si>
    <t>The beta value is a measure of market risk that shows the relationship between the volatility of the stock compared to the volatility of a reference index over a given period, here 5 years. The beta is calculated on a weekly basis, and considers the daily prices. For the calculations a gliding system is used. The beta is a simple beta, it is not adjusted for the degree of leverage in the firm’s capital structure.</t>
  </si>
  <si>
    <t>Reference index 1 - Beta - 5 years</t>
  </si>
  <si>
    <t>BIND1C1M</t>
  </si>
  <si>
    <t>A number between +1 and −1 calculated for the 1 month beta. It allows measuring the intensity of the existing correlation between the returns of the stock and the returns of the related index.</t>
  </si>
  <si>
    <t>Reference index 1 - Correlation coefficient - 1 month</t>
  </si>
  <si>
    <t>BIND1C1Y</t>
  </si>
  <si>
    <t>A number between +1 and −1 calculated for the 1 year beta. It allows measuring the intensity of the existing correlation between the returns of the stock and the returns of the related index.</t>
  </si>
  <si>
    <t>Reference index 1 - Correlation coefficient - 1 year</t>
  </si>
  <si>
    <t>\\Stock data\Security &amp;amp; price information\Price trends\Beta</t>
  </si>
  <si>
    <t>BIND1C3M</t>
  </si>
  <si>
    <t>A number between +1 and −1 calculated for the 3 months beta. It allows measuring the intensity of the existing correlation between the returns of the stock and the returns of the related index.</t>
  </si>
  <si>
    <t>Reference index 1 - Correlation coefficient - 3 months</t>
  </si>
  <si>
    <t>BIND1C3Y</t>
  </si>
  <si>
    <t>A number between +1 and −1 calculated for the 3 years beta. It allows measuring the intensity of the existing correlation between the returns of the stock and the returns of the related index.</t>
  </si>
  <si>
    <t>Reference index 1 - Correlation coefficient - 3 years</t>
  </si>
  <si>
    <t>BIND1C5Y</t>
  </si>
  <si>
    <t>A number between +1 and −1 calculated for the 5 years beta. It allows measuring the intensity of the existing correlation between the returns of the stock and the returns of the related index.</t>
  </si>
  <si>
    <t>Reference index 1 - Correlation coefficient - 5 years</t>
  </si>
  <si>
    <t>BIND2B1M</t>
  </si>
  <si>
    <t>Reference index 2 - Beta - 1 month</t>
  </si>
  <si>
    <t>\\Stock data\Security &amp;amp; price information\Current market price\Beta</t>
  </si>
  <si>
    <t>BIND2B1Y</t>
  </si>
  <si>
    <t>Reference index 2 - Beta - 1 year</t>
  </si>
  <si>
    <t>BIND2B3M</t>
  </si>
  <si>
    <t>Reference index 2 - Beta - 3 months</t>
  </si>
  <si>
    <t>BIND2B3Y</t>
  </si>
  <si>
    <t>Reference index 2 - Beta - 3 years</t>
  </si>
  <si>
    <t>BIND2B5Y</t>
  </si>
  <si>
    <t>Reference index 2 - Beta - 5 years</t>
  </si>
  <si>
    <t>BIND2C1M</t>
  </si>
  <si>
    <t>Reference index 2 - Correlation coefficient - 1 month</t>
  </si>
  <si>
    <t>BIND2C1Y</t>
  </si>
  <si>
    <t>Reference index 2 - Correlation coefficient - 1 year</t>
  </si>
  <si>
    <t>BIND2C3M</t>
  </si>
  <si>
    <t>Reference index 2 - Correlation coefficient - 3 months</t>
  </si>
  <si>
    <t>BIND2C3Y</t>
  </si>
  <si>
    <t>Reference index 2 - Correlation coefficient - 3 years</t>
  </si>
  <si>
    <t>BIND2C5Y</t>
  </si>
  <si>
    <t>Reference index 2 - Correlation coefficient - 5 years</t>
  </si>
  <si>
    <t>BIND3B1M</t>
  </si>
  <si>
    <t>The beta value is a measure of market risk that shows the relationship between the volatility of the stock compared to the volatility of a reference index over a given period, here 1 month. The beta is calculated on a weekly basis, and considers the daily prices. For the calculations a gliding system is used. The beta is a esimplee beta, it is not adjusted for the degree of leverage in the firm’s capital structure.</t>
  </si>
  <si>
    <t>Reference index 3 - Beta - 1 month</t>
  </si>
  <si>
    <t>BIND3B1Y</t>
  </si>
  <si>
    <t>The beta value is a measure of market risk that shows the relationship between the volatility of the stock compared to the volatility of a reference index over a given period, here 1 year. The beta is calculated on a weekly basis, and considers the daily prices. For the calculations a gliding system is used. The beta is a esimple beta, it is not adjusted for the degree of leverage in the firm’s capital structure.</t>
  </si>
  <si>
    <t>Reference index 3 - Beta - 1 year</t>
  </si>
  <si>
    <t>BIND3B3M</t>
  </si>
  <si>
    <t>The beta value is a measure of market risk that shows the relationship between the volatility of the stock compared to the volatility of a reference index over a given period, here 3 months. The beta is calculated on a weekly basis, and considers the daily prices. For the calculations a gliding system is used. The beta is a simplee beta, it is not adjusted for the degree of leverage in the firm’s capital structure.</t>
  </si>
  <si>
    <t>Reference index 3 - Beta - 3 months</t>
  </si>
  <si>
    <t>BIND3B3Y</t>
  </si>
  <si>
    <t>Reference index 3 - Beta - 3 years</t>
  </si>
  <si>
    <t>BIND3B5Y</t>
  </si>
  <si>
    <t>Reference index 3 - Beta - 5 years</t>
  </si>
  <si>
    <t>BIND3C1M</t>
  </si>
  <si>
    <t>Reference index 3 - Correlation coefficient - 1 month</t>
  </si>
  <si>
    <t>BIND3C1Y</t>
  </si>
  <si>
    <t>Reference index 3 - Correlation coefficient - 1 year</t>
  </si>
  <si>
    <t>BIND3C3M</t>
  </si>
  <si>
    <t>Reference index 3 - Correlation coefficient - 3 months</t>
  </si>
  <si>
    <t>BIND3C3Y</t>
  </si>
  <si>
    <t>Reference index 3 - Correlation coefficient - 3 years</t>
  </si>
  <si>
    <t>BIND3C5Y</t>
  </si>
  <si>
    <t>Reference index 3 - Correlation coefficient - 5 years</t>
  </si>
  <si>
    <t>BIND4B1M</t>
  </si>
  <si>
    <t>Reference index 4 - Beta - 1 month</t>
  </si>
  <si>
    <t>BIND4B1Y</t>
  </si>
  <si>
    <t>Reference index 4 - Beta - 1 year</t>
  </si>
  <si>
    <t>BIND4B3M</t>
  </si>
  <si>
    <t>Reference index 4 - Beta - 3 months</t>
  </si>
  <si>
    <t>BIND4B3Y</t>
  </si>
  <si>
    <t>Reference index 4 - Beta - 3 years</t>
  </si>
  <si>
    <t>BIND4B5Y</t>
  </si>
  <si>
    <t>Reference index 4 - Beta - 5 years</t>
  </si>
  <si>
    <t>BIND4C1M</t>
  </si>
  <si>
    <t>Reference index 4 - Correlation coefficient - 1 month</t>
  </si>
  <si>
    <t>BIND4C1Y</t>
  </si>
  <si>
    <t>Reference index 4 - Correlation coefficient - 1 year</t>
  </si>
  <si>
    <t>BIND4C3M</t>
  </si>
  <si>
    <t>Reference index 4 - Correlation coefficient - 3 months</t>
  </si>
  <si>
    <t>BIND4C3Y</t>
  </si>
  <si>
    <t>Reference index 4 - Correlation coefficient - 3 years</t>
  </si>
  <si>
    <t>BIND4C5Y</t>
  </si>
  <si>
    <t>Reference index 4 - Correlation coefficient - 5 years</t>
  </si>
  <si>
    <t>BIND5B1M</t>
  </si>
  <si>
    <t>Reference index 5 - Beta - 1 month</t>
  </si>
  <si>
    <t>BIND5B1Y</t>
  </si>
  <si>
    <t>Reference index 5 - Beta - 1 year</t>
  </si>
  <si>
    <t>BIND5B3M</t>
  </si>
  <si>
    <t>Reference index 5 - Beta - 3 months</t>
  </si>
  <si>
    <t>BIND5B3Y</t>
  </si>
  <si>
    <t>Reference index 5 - Beta - 3 years</t>
  </si>
  <si>
    <t>BIND5B5Y</t>
  </si>
  <si>
    <t>Reference index 5 - Beta - 5 years</t>
  </si>
  <si>
    <t>BIND5C1M</t>
  </si>
  <si>
    <t>Reference index 5 - Correlation coefficient - 1 month</t>
  </si>
  <si>
    <t>BIND5C1Y</t>
  </si>
  <si>
    <t>Reference index 5 - Correlation coefficient - 1 year</t>
  </si>
  <si>
    <t>BIND5C3M</t>
  </si>
  <si>
    <t>Reference index 5 - Correlation coefficient - 3 months</t>
  </si>
  <si>
    <t>BIND5C3Y</t>
  </si>
  <si>
    <t>Reference index 5 - Correlation coefficient - 3 years</t>
  </si>
  <si>
    <t>BIND5C5Y</t>
  </si>
  <si>
    <t>Reference index 5 - Correlation coefficient - 5 years</t>
  </si>
  <si>
    <t>BO_ADDRESS</t>
  </si>
  <si>
    <t>Gives the address of the Beneficial owner. This field includes the street, the number of the building where the entity is located and the number of the floor of the building if available.</t>
  </si>
  <si>
    <t>Beneficial owner address</t>
  </si>
  <si>
    <t>BO_COUNT</t>
  </si>
  <si>
    <t>-2040250</t>
  </si>
  <si>
    <t>BO_BIRTHDATE</t>
  </si>
  <si>
    <t>Gives the brithdate of the beneficial owner if available, can be complete (DD/MM/YYYY) or not (MM/YYYY or YYYY) - date format depends on the product settings</t>
  </si>
  <si>
    <t>Beneficial owner date of birth (rarely available due to legal restrictions)</t>
  </si>
  <si>
    <t>-2040275</t>
  </si>
  <si>
    <t>\\Ownership data\Shareholders\Shareholders from the Annual Return\PSC register\Beneficial Owners\General information\Beneficial Owners</t>
  </si>
  <si>
    <t>BO_BVD_ID_NUMBER</t>
  </si>
  <si>
    <t>Gives the BvD ID of the beneficial owners. It is never empty</t>
  </si>
  <si>
    <t>Beneficial owner BvD ID number</t>
  </si>
  <si>
    <t>-2040006</t>
  </si>
  <si>
    <t>BO_CITY</t>
  </si>
  <si>
    <t>Gives the city where the Beneficial owner is located.</t>
  </si>
  <si>
    <t>Beneficial owner city</t>
  </si>
  <si>
    <t>-2040008</t>
  </si>
  <si>
    <t>BO_COUNTRY_ISO_CODE</t>
  </si>
  <si>
    <t>2 digit iso country code. If not known, the code 'YY' is used.</t>
  </si>
  <si>
    <t>Beneficial owner country</t>
  </si>
  <si>
    <t>-2040003</t>
  </si>
  <si>
    <t>BO_CURRENT_PREVIOUS_MANAGER</t>
  </si>
  <si>
    <t>Indicating if the Beneficial owner is also a manager. Can take 3 values : Not a manager, current manager, previous manager</t>
  </si>
  <si>
    <t>Beneficial owner - Also a manager</t>
  </si>
  <si>
    <t>-2040541</t>
  </si>
  <si>
    <t>BO_DEFINITION_10_10_COUNT</t>
  </si>
  <si>
    <t>Gives a precalculated number of Beneficial owners according to the definition min 10% at first level and minimum 10% at higher levels. See the ownership user guide for more details</t>
  </si>
  <si>
    <t>Number of Beneficial owners (def 10%/10%)</t>
  </si>
  <si>
    <t>-2040273</t>
  </si>
  <si>
    <t>\\Ownership data\Shareholders\Shareholders from the Annual Return\PSC register\Beneficial Owners\General information</t>
  </si>
  <si>
    <t>BO_DEFINITION_10_50_COUNT</t>
  </si>
  <si>
    <t>Gives a precalculated number of Beneficial owners according to the definition min 10% at first level and minimum 50% at higher levels. See the ownership user guide for more details</t>
  </si>
  <si>
    <t>Number of Beneficial owners (def 10%/50%)</t>
  </si>
  <si>
    <t>BO_DEFINITION_25_25_COUNT</t>
  </si>
  <si>
    <t>Gives a precalculated number of Beneficial owners according to the definition min 25% at first level and minimum 25% at higher levels. See the ownership user guide for more details</t>
  </si>
  <si>
    <t>Number of Beneficial owners (def 25%/25%)</t>
  </si>
  <si>
    <t>BO_EMAIL</t>
  </si>
  <si>
    <t>Gives the email address of the Beneficial owner when available.</t>
  </si>
  <si>
    <t>Beneficial owner E-Mail address</t>
  </si>
  <si>
    <t>Email</t>
  </si>
  <si>
    <t>-2040263</t>
  </si>
  <si>
    <t>BO_ENTITY_TYPE</t>
  </si>
  <si>
    <t>Gives the full label of the entity type of the concerned entity.</t>
  </si>
  <si>
    <t>Beneficial owner type</t>
  </si>
  <si>
    <t>\\Ownership data\Beneficial Owners\General information\Beneficial Owners</t>
  </si>
  <si>
    <t>BO_FIRST_NAME</t>
  </si>
  <si>
    <t>This field provides the first name of the Beneficial owner. This has been extracted from the full name when possible.</t>
  </si>
  <si>
    <t>Beneficial owner fist name</t>
  </si>
  <si>
    <t>-2040059</t>
  </si>
  <si>
    <t>-2040535</t>
  </si>
  <si>
    <t>BO_GENDER</t>
  </si>
  <si>
    <t>Gives the gender of the beneifical owner. Can take 2 values : F for Female or M for Male. Can be empty</t>
  </si>
  <si>
    <t>Beneficial owner gender</t>
  </si>
  <si>
    <t>-2040565</t>
  </si>
  <si>
    <t>BOI_ADDRESS</t>
  </si>
  <si>
    <t>Beneficial owner intermediary address</t>
  </si>
  <si>
    <t>BOI_BVD_ID_NUMBER</t>
  </si>
  <si>
    <t>BvD Id of a company in Orbis or of an entity not in Orbis</t>
  </si>
  <si>
    <t>Beneficial owner intermediary BvD ID number</t>
  </si>
  <si>
    <t>\\Ownership data\Shareholders\Shareholders from the Annual Return\PSC register\Beneficial Owners\General information\Beneficial Owners\Other Ultimate Beneficiaries\Beneficial Owners intermediaries</t>
  </si>
  <si>
    <t>BOI_CITY</t>
  </si>
  <si>
    <t>Beneficial owner intermediary city</t>
  </si>
  <si>
    <t>BOI_COUNT</t>
  </si>
  <si>
    <t>Beneficial owner - Distance</t>
  </si>
  <si>
    <t>BOI_COUNTRY_ISO_CODE</t>
  </si>
  <si>
    <t>Beneficial owner intermediary country</t>
  </si>
  <si>
    <t>BOI_DIRECT_PCT</t>
  </si>
  <si>
    <t>Beneficial owner intermediary Direct %</t>
  </si>
  <si>
    <t>-2040010</t>
  </si>
  <si>
    <t>BOI_EMAIL</t>
  </si>
  <si>
    <t>Beneficial owner intermediary E-Mail address</t>
  </si>
  <si>
    <t>BOI_ENTITY_TYPE</t>
  </si>
  <si>
    <t>Beneficial owner intermediary type</t>
  </si>
  <si>
    <t>\\Ownership data\Beneficial Owners\General information\Beneficial Owners\Other Ultimate Beneficiaries\Beneficial Owners intermediaries</t>
  </si>
  <si>
    <t>BOI_FAX_NUMBER</t>
  </si>
  <si>
    <t>Gives the fax number of the Beneficial owner when available.</t>
  </si>
  <si>
    <t>Beneficial owner intermediary fax number</t>
  </si>
  <si>
    <t>-2040257</t>
  </si>
  <si>
    <t>BOI_FIRST_NAME</t>
  </si>
  <si>
    <t>Beneficial owner intermediary first name</t>
  </si>
  <si>
    <t>BOI_INFORMATION_DATE</t>
  </si>
  <si>
    <t>Date when the link between the shareholder and the company just below in the BO path has been confirmed. Date format is MM/YYYY</t>
  </si>
  <si>
    <t>Beneficial owner intermediary Information date</t>
  </si>
  <si>
    <t>-2040067</t>
  </si>
  <si>
    <t>BOI_INFORMATION_SOURCE</t>
  </si>
  <si>
    <t>This field is a 2 letter code giving the source that have provided the link between the shareholder and the company just below in the BO path.</t>
  </si>
  <si>
    <t>Beneficial owner intermediary Information source</t>
  </si>
  <si>
    <t>-2040022</t>
  </si>
  <si>
    <t>BOI_LAST_NAME</t>
  </si>
  <si>
    <t>This field provides the last name of the Beneficial Owner. This has been extracted from the full name when possible.</t>
  </si>
  <si>
    <t>Beneficial owner intermediary last name</t>
  </si>
  <si>
    <t>-2040536</t>
  </si>
  <si>
    <t>BOI_LISTING_STATUS</t>
  </si>
  <si>
    <t>This field indicates the listing status of the entity. It can take 2 values : Private or Public</t>
  </si>
  <si>
    <t>Beneficial owner intermediary Listed</t>
  </si>
  <si>
    <t>-2040098</t>
  </si>
  <si>
    <t>BOI_NAME</t>
  </si>
  <si>
    <t>This field indicates the full name of the Beneficial owner. It should always be provided.</t>
  </si>
  <si>
    <t>Beneficial owner intermediary name</t>
  </si>
  <si>
    <t>-2040000</t>
  </si>
  <si>
    <t>BOI_ORBISID</t>
  </si>
  <si>
    <t>Gives the Orbis ID number of the Immediate shareholder.</t>
  </si>
  <si>
    <t>Beneficial owner intermediary Orbis ID number</t>
  </si>
  <si>
    <t>0</t>
  </si>
  <si>
    <t>BOI_PHONE_NUMBER</t>
  </si>
  <si>
    <t>Gives the telephone number of the Beneficial owner.</t>
  </si>
  <si>
    <t>Beneficial owner intermediary telephone number</t>
  </si>
  <si>
    <t>-2040256</t>
  </si>
  <si>
    <t>BOI_POSSIBLE_PCT_CHANGE_DESCRIPTION</t>
  </si>
  <si>
    <t>&lt;p&gt;This fields is used to indicates that information on the Beneficial Owner Intermediary has changed but we don’t have enough detail to be able to indicate the new percentage. This come principally from M&amp;amp;A deals information.&lt;/p&gt;
&lt;p&gt; &lt;/p&gt;</t>
  </si>
  <si>
    <t>Beneficial Owner Intermediary - Information on possible change in %</t>
  </si>
  <si>
    <t>Under Review</t>
  </si>
  <si>
    <t>-2040531</t>
  </si>
  <si>
    <t>BOI_POSTCODE</t>
  </si>
  <si>
    <t>Gives the postcode of the city in which the Beneficial owner is located.</t>
  </si>
  <si>
    <t>Beneficial owner intermediary postcode</t>
  </si>
  <si>
    <t>-2040096</t>
  </si>
  <si>
    <t>BOI_SALUTATION</t>
  </si>
  <si>
    <t>Gives the salutation of the beneficial owner. This is either provided by the source or deduced based on the provided or deduced gender</t>
  </si>
  <si>
    <t>Beneficial owner intermediary salutation</t>
  </si>
  <si>
    <t>-2040534</t>
  </si>
  <si>
    <t>BOI_TOTAL_PCT</t>
  </si>
  <si>
    <t>Beneficial owner intermediary Total %</t>
  </si>
  <si>
    <t>-2040011</t>
  </si>
  <si>
    <t>BOI_UCI</t>
  </si>
  <si>
    <t>Gives the UCI of the benefical owner. UCI is the identifier in the Contacts database. It is not always available</t>
  </si>
  <si>
    <t>Beneficial owner intermediary UCI</t>
  </si>
  <si>
    <t>-2040501</t>
  </si>
  <si>
    <t>BOI_WEBSITE</t>
  </si>
  <si>
    <t>Gives the website of the concerned entity when available.</t>
  </si>
  <si>
    <t>Beneficial owner intermediary website address</t>
  </si>
  <si>
    <t>Url</t>
  </si>
  <si>
    <t>-2040258</t>
  </si>
  <si>
    <t>\\Ownership data\Beneficial Owners\Beneficial Owners intermediaries\PEPs, sanctions and enforcements</t>
  </si>
  <si>
    <t>BOI_WORLDCOMPLIANCE_MATCH_ADVERSE_MEDIA</t>
  </si>
  <si>
    <t>This field indicates if the Beneficial Owner Intermediary has been flagged as adverse media. As adverse media is a WorldCompliance category which identify entities where a published news source described a crime that was committed.</t>
  </si>
  <si>
    <t>As adverse media</t>
  </si>
  <si>
    <t>Restrictions, Sanctions and Regulations</t>
  </si>
  <si>
    <t>BOI_WORLDCOMPLIANCE_MATCH_ASSOCIATED_ENTITY</t>
  </si>
  <si>
    <t>This field indicates if the Beneficial Owner Intermediary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</si>
  <si>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As associated entity</t>
  </si>
  <si>
    <t>-2040571</t>
  </si>
  <si>
    <t>-2040572</t>
  </si>
  <si>
    <t>BOI_WORLDCOMPLIANCE_MATCH_CURRENT_PEP_INDICATOR</t>
  </si>
  <si>
    <t>This field indicates if the Beneficial Owner Intermediary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</si>
  <si>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As current PEP</t>
  </si>
  <si>
    <t>BOI_WORLDCOMPLIANCE_MATCH_ENFORCEMENT_INDICATOR</t>
  </si>
  <si>
    <t>This field indicates if the Beneficial Owner Intermediary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</si>
  <si>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As enforcement</t>
  </si>
  <si>
    <t>-2040544</t>
  </si>
  <si>
    <t>-2040543</t>
  </si>
  <si>
    <t>\\Ownership data\Beneficial Owners\Beneficial Owners intermediaries</t>
  </si>
  <si>
    <t>BOI_WORLDCOMPLIANCE_MATCH_EXCEPT_SBE_INDICATOR</t>
  </si>
  <si>
    <t>This field indicates if the Beneficial Owner Intermediary has been flagged as any category. As any category is a WorldCompliance Flag to identify entities found in the WorldCompliance database. WorldCompliance is a risk-based database designed to prevent AML (anti-money laundering) and CTF (counterterrorist
financing) .</t>
  </si>
  <si>
    <t>BOI_WORLDCOMPLIANCE_MATCH_GOVERNMENT_OWNED_ENTITY</t>
  </si>
  <si>
    <t>This field indicates if the Beneficial Owner Intermediary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</si>
  <si>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As State owned entity</t>
  </si>
  <si>
    <t>-2040603</t>
  </si>
  <si>
    <t>-2040577</t>
  </si>
  <si>
    <t>BOI_WORLDCOMPLIANCE_MATCH_REGISTRATIONS</t>
  </si>
  <si>
    <t>This field indicates if the Beneficial Owner Intermediary has been flagged as registrations .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</si>
  <si>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As registrations</t>
  </si>
  <si>
    <t>BOI_WORLDCOMPLIANCE_MATCH_SANCTION_INDICATOR</t>
  </si>
  <si>
    <t>This field indicates if the Beneficial Owner Intermediary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</si>
  <si>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As sanction</t>
  </si>
  <si>
    <t>-2040573</t>
  </si>
  <si>
    <t>-2040542</t>
  </si>
  <si>
    <t>BOI_WORLDCOMPLIANCE_MATCH_SBE_INDICATOR_LABEL</t>
  </si>
  <si>
    <t>This field indicates if the Beneficial Owner Intermediary has been flagged as sanctioned by extension. Sanctioned by extension is a flag used to identify companies which are are sanctioned by extension because they are owned 33 or 50% by a sanctioned entity.</t>
  </si>
  <si>
    <t>Sanctioned by extension</t>
  </si>
  <si>
    <t>-2040602</t>
  </si>
  <si>
    <t>BO_LAST_NAME</t>
  </si>
  <si>
    <t>Beneficial owner last name</t>
  </si>
  <si>
    <t>BO_NAME</t>
  </si>
  <si>
    <t>Beneficial owner name</t>
  </si>
  <si>
    <t>\\Debt and Credit default swaps\Bonds and loans</t>
  </si>
  <si>
    <t>BONDS_LOANS_SUMMARY_COUPON_TYPE_FIXED</t>
  </si>
  <si>
    <t>The issued debt with coupon type: 'fixed' per issued debt type (default) or for all issued debt types combined. Available for the subject company (default) or corporate group (Default currency: USD)</t>
  </si>
  <si>
    <t>Coupon type - fixed</t>
  </si>
  <si>
    <t>BONDS_LOANS_SUMMARY_COUNT</t>
  </si>
  <si>
    <t>BONDS_LOANS_SUMMARY_COUPON_TYPE_OTHER</t>
  </si>
  <si>
    <t>The issued debt with coupon type: 'other and unknown' per issued debt type (default) or for all issued debt types combined. Available for the subject company (default) or corporate group (Default currency: USD)</t>
  </si>
  <si>
    <t>Coupon type - other and unknown</t>
  </si>
  <si>
    <t>BONDS_LOANS_SUMMARY_COUPON_TYPE_VARIABLE</t>
  </si>
  <si>
    <t>The issued debt with coupon type: 'variable/floating' per issued debt type (default) or for all issued debt types combined. Available for the subject company (default) or corporate group (Default currency: USD)</t>
  </si>
  <si>
    <t>Coupon type - variable/floating</t>
  </si>
  <si>
    <t>BONDS_LOANS_SUMMARY_OUTSTANDING_AMOUNT</t>
  </si>
  <si>
    <t>The outstanding amount of issued debt per issued debt type (default) or for all issused debt types combined. Available for the subject company (default) or corporate group (Default currency: USD)</t>
  </si>
  <si>
    <t>Outstanding amount</t>
  </si>
  <si>
    <t>BONDS_LOANS_SUMMARY_SENIORITY_OTHER</t>
  </si>
  <si>
    <t>The issued debt with seniority type: 'other' per issued debt type (default) or for all issued debt types combined. Available for the subject company (default) or corporate group (Default currency: USD)</t>
  </si>
  <si>
    <t>Seniority - other</t>
  </si>
  <si>
    <t>BONDS_LOANS_SUMMARY_SENIORITY_SENIOR</t>
  </si>
  <si>
    <t>The issued debt with seniority type: 'senior' per issued debt type (default) or for all issued debt types combined.. Available for the subject company (default) or corporate group (Default currency: USD)</t>
  </si>
  <si>
    <t>Seniority - senior</t>
  </si>
  <si>
    <t>BONDS_LOANS_SUMMARY_SENIORITY_SUBORDINATE</t>
  </si>
  <si>
    <t>The issued debt with seniority type: 'mezzanine' per issued debt type (default) or for all issued debt types combined. Available for the subject company (default) or corporate group (Default currency: USD)</t>
  </si>
  <si>
    <t>Seniority - mezzanine</t>
  </si>
  <si>
    <t>BONDS_LOANS_SUMMARY_TYPE</t>
  </si>
  <si>
    <t>The different bonds and loans are grouped in eight types: warrants, certificates, convertibles, notes, bonds, sukuk, other fixed income, loans. Available for the subject company (default) or corporate group</t>
  </si>
  <si>
    <t>Issued debt type</t>
  </si>
  <si>
    <t>\\Ownership data\Beneficial Owners\Beneficial Owners</t>
  </si>
  <si>
    <t>BO_PHONE_NUMBER</t>
  </si>
  <si>
    <t>Beneficial owner telephone number</t>
  </si>
  <si>
    <t>BO_POSSIBLE_PCT_CHANGE_DESCRIPTION</t>
  </si>
  <si>
    <t>&lt;p&gt;This fields is used to indicates that information on the Beneficial Owner has changed but we don’t have enough detail to be able to indicate the new percentage. This come principally from M&amp;amp;A deals information.&lt;/p&gt;
&lt;p&gt; &lt;/p&gt;</t>
  </si>
  <si>
    <t>Beneficial owner - Information on possible change in %</t>
  </si>
  <si>
    <t>BO_POSTCODE</t>
  </si>
  <si>
    <t>Beneficial owner postcode</t>
  </si>
  <si>
    <t>BOREG_BVD_ID_NUMBER</t>
  </si>
  <si>
    <t>Beneficial owner from register - BvD ID number</t>
  </si>
  <si>
    <t>BOREG_COUNT</t>
  </si>
  <si>
    <t>BOREG_COUNTRY_ISO_CODE</t>
  </si>
  <si>
    <t>Beneficial owner from register - Country</t>
  </si>
  <si>
    <t>\\Ownership data\Beneficial Owners\Beneficial Owners from register</t>
  </si>
  <si>
    <t>BOREG_ENTITY_TYPE</t>
  </si>
  <si>
    <t>&lt;p&gt;Gives the full label of the entity type of the concerned entity.&lt;/p&gt;
&lt;p&gt; &lt;/p&gt;</t>
  </si>
  <si>
    <t>Beneficial owner from register - Type</t>
  </si>
  <si>
    <t>BOREG_INFORMATION_DATE</t>
  </si>
  <si>
    <t>Beneficial owner from register - Information date</t>
  </si>
  <si>
    <t>\\Ownership data\Shareholders\Shareholders from the Annual Return\PSC register\Beneficial Owners\General information\Beneficial Owners\Other Ultimate Beneficiaries\Beneficial Owners intermediaries\Other Ultimate Beneficiaries intermediaries\Beneficial Owners from register</t>
  </si>
  <si>
    <t>BOREG_INFORMATION_SOURCE</t>
  </si>
  <si>
    <t>Beneficial owner from register - Information source</t>
  </si>
  <si>
    <t>BOREG_NAME</t>
  </si>
  <si>
    <t>Beneficial owner from register - Name</t>
  </si>
  <si>
    <t>BOREG_REGISTER_INFORMATION</t>
  </si>
  <si>
    <t>Definition is currently under review.</t>
  </si>
  <si>
    <t>Beneficial owner from register - Additional information from register</t>
  </si>
  <si>
    <t>BOREG_UCI</t>
  </si>
  <si>
    <t>Beneficial owner from register - UCI</t>
  </si>
  <si>
    <t>BO_SALUTATION</t>
  </si>
  <si>
    <t>Beneficial owner salutation</t>
  </si>
  <si>
    <t>BO_STATUS</t>
  </si>
  <si>
    <t>Beneficial owner status</t>
  </si>
  <si>
    <t>-9497</t>
  </si>
  <si>
    <t>BO_UCI</t>
  </si>
  <si>
    <t>Beneficial owner UCI</t>
  </si>
  <si>
    <t>\\Ownership data\Beneficial Owners\Beneficial Owners\PEPs, sanctions and enforcements</t>
  </si>
  <si>
    <t>BO_WORLDCOMPLIANCE_MATCH_ADVERSE_MEDIA</t>
  </si>
  <si>
    <t>This field indicates if the Beneficial Owner has been flagged as adverse media. As adverse media is a WorldCompliance category which identify entities where a published news source described a crime that was committed.</t>
  </si>
  <si>
    <t>BO_WORLDCOMPLIANCE_MATCH_ASSOCIATED_ENTITY</t>
  </si>
  <si>
    <t>This field indicates if the Beneficial Owner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</si>
  <si>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BO_WORLDCOMPLIANCE_MATCH_CURRENT_PEP_INDICATOR</t>
  </si>
  <si>
    <t>This field indicates if the Beneficial Owner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</si>
  <si>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BO_WORLDCOMPLIANCE_MATCH_ENFORCEMENT_INDICATOR</t>
  </si>
  <si>
    <t>This field indicates if the Beneficial Owner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</si>
  <si>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BO_WORLDCOMPLIANCE_MATCH_EXCEPT_SBE_INDICATOR</t>
  </si>
  <si>
    <t>This field indicates if the Beneficial Owner has been flagged as any category. As any category is a WorldCompliance Flag to identify entities found in the WorldCompliance database. WorldCompliance is a risk-based database designed to prevent AML (anti-money laundering) and CTF (counterterrorist
financing) .</t>
  </si>
  <si>
    <t>BO_WORLDCOMPLIANCE_MATCH_SANCTION_INDICATOR</t>
  </si>
  <si>
    <t>This field indicates if the Beneficial Owner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</si>
  <si>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\\Ownership data\Beneficial Owners\Shareholders\Subsidiaries\Private equity ownership\Branches &amp;amp; headquarters\General information\Branches\Only for companies for which you have access\Identifier and contact information</t>
  </si>
  <si>
    <t>BRANCH_ADDRESS_LINE1</t>
  </si>
  <si>
    <t>Address (part 1) where the fund adviser, entity advising the fund, is located</t>
  </si>
  <si>
    <t>Street, no., building etc, line 1</t>
  </si>
  <si>
    <t>BRANCH_COUNT</t>
  </si>
  <si>
    <t>BRANCH_ADDRESS_LINE2</t>
  </si>
  <si>
    <t>Address (part 2) where the fund adviser, entity advising the fund, is located</t>
  </si>
  <si>
    <t>Street, no., building etc, line 2</t>
  </si>
  <si>
    <t>\\Ownership data\Branches &amp;amp; headquarters\Branches\Only for companies for which you have access\Identifier and contact information</t>
  </si>
  <si>
    <t>BRANCH_ADDRESS_LINE3</t>
  </si>
  <si>
    <t>Address (part 3) where the entity is located</t>
  </si>
  <si>
    <t>Street, no., building etc, line 3</t>
  </si>
  <si>
    <t>BRANCH_ADDRESS_LINE4</t>
  </si>
  <si>
    <t>Address (part 4) where the entity is located</t>
  </si>
  <si>
    <t>Street, no., building etc, line 4</t>
  </si>
  <si>
    <t>BRANCH_AKA_NAME</t>
  </si>
  <si>
    <t>&lt;p&gt;A company's alternative name, such as a pseudonym, an alias, a trading/DBA name, a common abbreviation, in rare cases even a known product. These are displayed in the same order as they are exported from the national feed or the IP to Orbis.&lt;br/&gt;E.g.&lt;br/&gt;- if the IP sends us AKA 1 + AKA 2, the order in the list will be AKA 1, AKA2.&lt;/p&gt;</t>
  </si>
  <si>
    <t>-35110</t>
  </si>
  <si>
    <t>BRANCH_ALBATROSS_DATE</t>
  </si>
  <si>
    <t>Date on which the Albatross score was calculated for branch locations</t>
  </si>
  <si>
    <t>Date of the Albatross score</t>
  </si>
  <si>
    <t>\\Ownership data\Branches &amp;amp; headquarters\Branches\Only for companies for which you have access\Financial strength\Albatross score by Zanders</t>
  </si>
  <si>
    <t>BRANCH_ALBATROSS_SCORE</t>
  </si>
  <si>
    <t>This is the Albatross score for branch locations</t>
  </si>
  <si>
    <t>Albatross score</t>
  </si>
  <si>
    <t>\\Ownership data\Branches &amp;amp; headquarters\Branches</t>
  </si>
  <si>
    <t>BRANCH_BVD_ID_NUMBER</t>
  </si>
  <si>
    <t>Branch - BvD ID number</t>
  </si>
  <si>
    <t>-9305</t>
  </si>
  <si>
    <t>BRANCH_CITY</t>
  </si>
  <si>
    <t>Branch - City</t>
  </si>
  <si>
    <t>-9306</t>
  </si>
  <si>
    <t>This field indicates the number of branches that the concerned entity has.</t>
  </si>
  <si>
    <t>No of branches</t>
  </si>
  <si>
    <t>-9354</t>
  </si>
  <si>
    <t>BRANCH_COUNTRY_ISO_CODE</t>
  </si>
  <si>
    <t>Branch - Country ISO code</t>
  </si>
  <si>
    <t>-9302</t>
  </si>
  <si>
    <t>BRANCH_CRIF_SCORE</t>
  </si>
  <si>
    <t>This is the CRIF score for branches locations</t>
  </si>
  <si>
    <t>Financial Stability Score</t>
  </si>
  <si>
    <t>BRANCH_CRIF_YEAR</t>
  </si>
  <si>
    <t>Year of the financial statements used to calculate the CRIF score financial stability score for branch locations</t>
  </si>
  <si>
    <t>Date of the Financial Stability Score</t>
  </si>
  <si>
    <t>BRANCH_EMPL</t>
  </si>
  <si>
    <t>This field indicates the number of employees on the company's payroll. Number of employees in Ownership sections are strictly informative: the values displayed are aimed to give an idea about the size of the company.</t>
  </si>
  <si>
    <t>Branch - Number employees</t>
  </si>
  <si>
    <t>-9365</t>
  </si>
  <si>
    <t>BRANCH_ESG_COMPUTATION_DATE</t>
  </si>
  <si>
    <t>\\Ownership data\Beneficial Owners\Shareholders\Subsidiaries\Private equity ownership\Branches &amp;amp; headquarters\General information\Branches\Only for companies for which you have access\Identifier and contact information\Additional financial data\Ratings\Financial strength\Financial risk review\ESG risk review\ESG score by Moody’s</t>
  </si>
  <si>
    <t>BRANCH_ESG_ENV_SCORE</t>
  </si>
  <si>
    <t>Overall environmental score</t>
  </si>
  <si>
    <t>BRANCH_ESG_GLOBAL_SCORE</t>
  </si>
  <si>
    <t>Overall score</t>
  </si>
  <si>
    <t>\\Ownership data\Branches &amp;amp; headquarters\Branches\Only for companies for which you have access\ESG risk review\ESG score by Moody’s</t>
  </si>
  <si>
    <t>BRANCH_ESG_GOV_SCORE</t>
  </si>
  <si>
    <t>Overall governance score</t>
  </si>
  <si>
    <t>BRANCH_ESG_MODEL_DATE</t>
  </si>
  <si>
    <t>Model date</t>
  </si>
  <si>
    <t>BRANCH_ESG_SOC_SCORE</t>
  </si>
  <si>
    <t>Overall social score</t>
  </si>
  <si>
    <t>BRANCH_FALCON_CREDIT_LIMIT</t>
  </si>
  <si>
    <t>This is the Falcon Credit Limit of branch locations</t>
  </si>
  <si>
    <t>Credit limit</t>
  </si>
  <si>
    <t>BRANCH_FALCON_CRS</t>
  </si>
  <si>
    <t>This is Falcon Counterparty Risk Score (CRS) for branch locations</t>
  </si>
  <si>
    <t>Counterparty Risk Score (CRS)</t>
  </si>
  <si>
    <t>\\Ownership data\Branches &amp;amp; headquarters\Branches\Only for companies for which you have access\Financial strength\Falcon counterparty risk score by Zanders</t>
  </si>
  <si>
    <t>BRANCH_FALCON_PDEF</t>
  </si>
  <si>
    <t>Probability of default (%)</t>
  </si>
  <si>
    <t>BRANCH_FALCON_YEAR</t>
  </si>
  <si>
    <t>Year of the financial statements used to calculate the Falcon score for branch locations</t>
  </si>
  <si>
    <t>Date of FALCON scores</t>
  </si>
  <si>
    <t>BRANCH_FAX_NUMBER</t>
  </si>
  <si>
    <t>Fax number</t>
  </si>
  <si>
    <t>\\Ownership data\Beneficial Owners\Shareholders\Subsidiaries\Private equity ownership\Branches &amp;amp; headquarters\General information\Branches\Only for companies for which you have access\Identifier and contact information\Additional financial data\Ratings\Fitch ratings</t>
  </si>
  <si>
    <t>BRANCH_FITCH_IFS</t>
  </si>
  <si>
    <t>The Fitch Insurer Financial Strength Rating given to the company's branch.</t>
  </si>
  <si>
    <t>Insurer Financial Strength</t>
  </si>
  <si>
    <t>Ratings and Scores</t>
  </si>
  <si>
    <t>BRANCH_FITCH_LT</t>
  </si>
  <si>
    <t>The Fitch Long-Term Rating given to the company's branch.</t>
  </si>
  <si>
    <t>Long-Term Rating</t>
  </si>
  <si>
    <t>BRANCH_FITCH_LT_IDR</t>
  </si>
  <si>
    <t>The Fitch Long Term Issuer Default Rating given to the company's branch.</t>
  </si>
  <si>
    <t>Long-Term Issuer Default Rating</t>
  </si>
  <si>
    <t>\\Ownership data\Branches &amp;amp; headquarters\Branches\Only for companies for which you have access\Ratings\Fitch ratings</t>
  </si>
  <si>
    <t>BRANCH_FITCH_NIFS</t>
  </si>
  <si>
    <t>The Fitch National Insurer Financial Strength Rating given to the company's branch.</t>
  </si>
  <si>
    <t>National Insurer Financial Strength</t>
  </si>
  <si>
    <t>BRANCH_FITCH_SR</t>
  </si>
  <si>
    <t>The Fitch Support Rating given to the company's branch.</t>
  </si>
  <si>
    <t>Support Rating</t>
  </si>
  <si>
    <t>BRANCH_FITCH_ST</t>
  </si>
  <si>
    <t>The Fitch Short-Term Rating given to the company's branch.</t>
  </si>
  <si>
    <t>Short Term Rating</t>
  </si>
  <si>
    <t>BRANCH_FITCH_ST_IDR</t>
  </si>
  <si>
    <t>The Fitch Short-Term Issuer Default Rating given to the company's branch.</t>
  </si>
  <si>
    <t>Short-Term Issuer Default Rating</t>
  </si>
  <si>
    <t>BRANCH_FITCH_VR</t>
  </si>
  <si>
    <t>The Fitch Viability Rating given to the company's branch.</t>
  </si>
  <si>
    <t>Viability Rating</t>
  </si>
  <si>
    <t>BRANCH_G2_DATE</t>
  </si>
  <si>
    <t>Date on which the G2 Compass score was calculated for branch locations</t>
  </si>
  <si>
    <t>Date of the Compass score</t>
  </si>
  <si>
    <t>BRANCH_G2_SCORE</t>
  </si>
  <si>
    <t>This is G2 Compass score for branch locations</t>
  </si>
  <si>
    <t>Compass score</t>
  </si>
  <si>
    <t>\\Legal &amp;amp; account information</t>
  </si>
  <si>
    <t>BRANCH_INDICATOR</t>
  </si>
  <si>
    <t>This field is a binary variable that indicates if the entity is a branch. It can therefore take two different values: YES when the entity is flagged as been a branch and NO if not.</t>
  </si>
  <si>
    <t>Branch indicator</t>
  </si>
  <si>
    <t>40014</t>
  </si>
  <si>
    <t>\\Ownership data\Beneficial Owners\Shareholders\Subsidiaries\Private equity ownership\Branches &amp;amp; headquarters\General information\Branches\Only for companies for which you have access\Identifier and contact information\Additional financial data\Ratings\Fitch ratings\Moody's ratings</t>
  </si>
  <si>
    <t>BRANCH_MOODYS_IFS</t>
  </si>
  <si>
    <t>The Moody's Insurance Financial Strength Rating given to the company's branch.</t>
  </si>
  <si>
    <t>Insurance Financial Strength Rating</t>
  </si>
  <si>
    <t>BRANCH_MOODYS_LT</t>
  </si>
  <si>
    <t>The Moody's Long-Term Rating given to the company's branch.</t>
  </si>
  <si>
    <t>BRANCH_MOODYS_ST</t>
  </si>
  <si>
    <t>The Moody's ST Issuer Level Rating given to the company's branch.</t>
  </si>
  <si>
    <t>ST Issuer Level Rating</t>
  </si>
  <si>
    <t>BRANCH_MORE_CONFIDENCE_LEVEL</t>
  </si>
  <si>
    <t>Describes the datapoints as a percentage (Confidence level) that have values and are used in the MORE score model for branch locations</t>
  </si>
  <si>
    <t>Confidence level (%)</t>
  </si>
  <si>
    <t>\\Ownership data\Branches &amp;amp; headquarters\Branches\Only for companies for which you have access\Financial risk review\MORE credit risk score by modeFinance</t>
  </si>
  <si>
    <t>BRANCH_MORE_CREDIT_LIMIT</t>
  </si>
  <si>
    <t>This is the More Credit Limit for branch locations</t>
  </si>
  <si>
    <t>Branch -  MORE credit limit</t>
  </si>
  <si>
    <t>BRANCH_MORE_PDEF</t>
  </si>
  <si>
    <t>BRANCH_MORE_SCORE</t>
  </si>
  <si>
    <t>This is the More score for branch locations</t>
  </si>
  <si>
    <t>Score</t>
  </si>
  <si>
    <t>BRANCH_MORE_YEAR</t>
  </si>
  <si>
    <t>Year of the financial statements used to calculate the More score for branch locations</t>
  </si>
  <si>
    <t>Date of the MORE score</t>
  </si>
  <si>
    <t>\\Ownership data\Beneficial Owners\Shareholders\Subsidiaries\Private equity ownership\Branches &amp;amp; headquarters\General information\Branches</t>
  </si>
  <si>
    <t>BRANCH_NACE_CORE_CODE</t>
  </si>
  <si>
    <t>This field gives the 4 digits NACE code of activity of the branch.</t>
  </si>
  <si>
    <t>Branch - NACE,Core code</t>
  </si>
  <si>
    <t>-9393</t>
  </si>
  <si>
    <t>BRANCH_NACE_CORE_LABEL</t>
  </si>
  <si>
    <t>This field gives the full label NACE code of activity of the branch.</t>
  </si>
  <si>
    <t>Branch - NACE,text description</t>
  </si>
  <si>
    <t>-9395</t>
  </si>
  <si>
    <t>BRANCH_NAICS_CORE_CODE</t>
  </si>
  <si>
    <t>This field gives the 4 digits NAICS code of activity of the branch.</t>
  </si>
  <si>
    <t>Branch - NAICS, Core code</t>
  </si>
  <si>
    <t>-9381</t>
  </si>
  <si>
    <t>BRANCH_NAICS_CORE_LABEL</t>
  </si>
  <si>
    <t>This field gives the full label NAICS code of activity of the branch.</t>
  </si>
  <si>
    <t>Branch - NAICS, text description</t>
  </si>
  <si>
    <t>-9383</t>
  </si>
  <si>
    <t>BRANCH_NAME</t>
  </si>
  <si>
    <t>Branch - Name</t>
  </si>
  <si>
    <t>-9300</t>
  </si>
  <si>
    <t>BRANCH_NATIONAL_ID</t>
  </si>
  <si>
    <t>National ID (Unique number assigned by the country) of the fund advisor, entity advising the fund</t>
  </si>
  <si>
    <t>National number</t>
  </si>
  <si>
    <t>BRANCH_NATIONAL_SCORE_US_PAYMENT_SCORE</t>
  </si>
  <si>
    <t>This is value of the US and Canada National payment rating score for branch locations</t>
  </si>
  <si>
    <t>Payment Rating - value</t>
  </si>
  <si>
    <t>BRANCH_NATIONAL_SCORE_US_PAYMENT_SCORE_CREDIT_RISK</t>
  </si>
  <si>
    <t>This is the category of the US and Canada National credit risk rating for branch locations</t>
  </si>
  <si>
    <t>Credit Risk Rating - category</t>
  </si>
  <si>
    <t>BRANCH_NATIONAL_SCORE_US_PAYMENT_SCORE_CREDIT_RISK_DEFINITION</t>
  </si>
  <si>
    <t>This is value of the US and Canada National credit risk rating label for branch locations</t>
  </si>
  <si>
    <t>Credit Risk Rating - label</t>
  </si>
  <si>
    <t>\\Ownership data\Beneficial Owners\Shareholders\Subsidiaries\Private equity ownership\Branches &amp;amp; headquarters\General information\Branches\Only for companies for which you have access\Identifier and contact information\Additional financial data\Ratings\Financial strength\Financial risk review\ESG risk review\National scores\In the US and Canada</t>
  </si>
  <si>
    <t>BRANCH_NATIONAL_SCORE_US_PAYMENT_SCORE_DATE</t>
  </si>
  <si>
    <t>Date on which the US and Canada National credit risk rating was calculated for branch locations</t>
  </si>
  <si>
    <t>Date attribution of scores</t>
  </si>
  <si>
    <t>BRANCH_NATIONAL_SCORE_US_PAYMENT_SCORE_DEFINITION</t>
  </si>
  <si>
    <t>Label of the US and Canada National payment rating score for branch locations</t>
  </si>
  <si>
    <t>Payment Rating - label</t>
  </si>
  <si>
    <t>\\Ownership data\Branches &amp;amp; headquarters\Branches\Only for companies for which you have access\National scores\In the US and Canada</t>
  </si>
  <si>
    <t>BRANCH_NATIONAL_SCORE_US_PAYMENT_SCORE_LONG_TERM_HEALTH</t>
  </si>
  <si>
    <t>Outlook of the US and Canada National Payment score for branch locations</t>
  </si>
  <si>
    <t>Long Term Health - label</t>
  </si>
  <si>
    <t>BRANCH_NATIONAL_SCORE_US_PAYMENT_SCORE_PROVIDER</t>
  </si>
  <si>
    <t>Information provider for the US and Canada National score for branch locations</t>
  </si>
  <si>
    <t>Score producer</t>
  </si>
  <si>
    <t>BRANCH_NATIONAL_SCORE_US_PAYMENT_SCORE_SEGMENT</t>
  </si>
  <si>
    <t>Payment risk value of the US and Canada National Payment score (number) for branch locations</t>
  </si>
  <si>
    <t>Payment Risk - segment</t>
  </si>
  <si>
    <t>BRANCH_NATIONAL_SCORE_US_PAYMENT_SCORE_SEGMENT_DEFINITION</t>
  </si>
  <si>
    <t>Payment Label of the US and Canada National Payment score (text) for branch locations</t>
  </si>
  <si>
    <t>Payment Risk - label</t>
  </si>
  <si>
    <t>BRANCH_OPRE</t>
  </si>
  <si>
    <t>This field gives the Operating Revenue of the Branch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</si>
  <si>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Branch - Operating revenue (Turnover)</t>
  </si>
  <si>
    <t>-9303</t>
  </si>
  <si>
    <t>BRANCH_ORBISID</t>
  </si>
  <si>
    <t>Gives the Orbis ID number of the Branch.</t>
  </si>
  <si>
    <t>Branch - Orbis ID number</t>
  </si>
  <si>
    <t>BRANCH_PHONE_NUMBER</t>
  </si>
  <si>
    <t>Telephone number</t>
  </si>
  <si>
    <t>\\Ownership data\Branches &amp;amp; headquarters\Branches\Only for companies for which you have access\Additional financial data</t>
  </si>
  <si>
    <t>BRANCH_PL</t>
  </si>
  <si>
    <t>This field gives the P/L for period of the Branch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</si>
  <si>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Branch -  P/L for period [=Net income]</t>
  </si>
  <si>
    <t>BRANCH_PLBT</t>
  </si>
  <si>
    <t>This field gives the P/L before of the Branch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</si>
  <si>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Branch -  P/L before tax</t>
  </si>
  <si>
    <t>BRANCH_POSTCODE</t>
  </si>
  <si>
    <t>Postal code</t>
  </si>
  <si>
    <t>BRANCH_PREVIOUS_NAME</t>
  </si>
  <si>
    <t>Previous name(s) of the branch.</t>
  </si>
  <si>
    <t>Branch - Previously known as name</t>
  </si>
  <si>
    <t>-35111</t>
  </si>
  <si>
    <t>BRANCH_QUALITATIVE_SCORE</t>
  </si>
  <si>
    <t>The modeFinance Qualitative score for branch locations</t>
  </si>
  <si>
    <t>Qualitative score</t>
  </si>
  <si>
    <t>BRANCH_QUALITATIVE_SCORE_CONFIDENCE_LEVEL</t>
  </si>
  <si>
    <t>Describes the datapoints (Confidence level) that have values and are used in the modeFinance Qualitative score for branch locations</t>
  </si>
  <si>
    <t>Confidence level</t>
  </si>
  <si>
    <t>\\Ownership data\Beneficial Owners\Shareholders\Subsidiaries\Private equity ownership\Branches &amp;amp; headquarters\General information\Branches\Only for companies for which you have access\Identifier and contact information\Additional financial data\Ratings\Financial strength\Financial risk review\MORE credit risk score by modeFinance\Reactive MORE credit risk score by modeFinance\Qualitative score by modeFinance</t>
  </si>
  <si>
    <t>BRANCH_QUALITATIVE_SCORE_CREDIT_LIMIT</t>
  </si>
  <si>
    <t>This is the modeFinance Qualitative score Cerdit limit for branch locations</t>
  </si>
  <si>
    <t>BRANCH_QUALITATIVE_SCORE_DATE</t>
  </si>
  <si>
    <t>Date on which the modeFinance Qualitative score was calculated for banch locations</t>
  </si>
  <si>
    <t>Date of the Qualitative score</t>
  </si>
  <si>
    <t>BRANCH_REACTIVE_MORE_CONFIDENCE_LEVEL</t>
  </si>
  <si>
    <t>Reactive confidence level (%)</t>
  </si>
  <si>
    <t>BRANCH_REACTIVE_MORE_CREDIT_LIMIT</t>
  </si>
  <si>
    <t>This is the Reactive More Credit Limit for the branch.</t>
  </si>
  <si>
    <t>Reactive credit limit</t>
  </si>
  <si>
    <t>\\Ownership data\Branches &amp;amp; headquarters\Branches\Only for companies for which you have access\Financial risk review\Reactive MORE credit risk score by modeFinance</t>
  </si>
  <si>
    <t>BRANCH_REACTIVE_MORE_DATE</t>
  </si>
  <si>
    <t>Year of the financial statements used to calculate the reactive MORE score for the IBranch.</t>
  </si>
  <si>
    <t>Date of the reactive MORE score</t>
  </si>
  <si>
    <t>BRANCH_REACTIVE_MORE_PDEF</t>
  </si>
  <si>
    <t>Reactive probability of default (%)</t>
  </si>
  <si>
    <t>\\Ownership data\Beneficial Owners\Shareholders\Subsidiaries\Private equity ownership\Branches &amp;amp; headquarters\General information\Branches\Only for companies for which you have access\Identifier and contact information\Additional financial data\Ratings\Financial strength\Financial risk review\MORE credit risk score by modeFinance\Reactive MORE credit risk score by modeFinance</t>
  </si>
  <si>
    <t>BRANCH_REACTIVE_MORE_SCORE</t>
  </si>
  <si>
    <t>The most recent reactive MORE score for the branch.</t>
  </si>
  <si>
    <t>Reactive score</t>
  </si>
  <si>
    <t>BRANCH_REPRISK_INDEX</t>
  </si>
  <si>
    <t>This is the value of RepRisk indictor (Index RRI) for branch locations</t>
  </si>
  <si>
    <t>RepRisk index</t>
  </si>
  <si>
    <t>\\Ownership data\Branches &amp;amp; headquarters\Branches\Only for companies for which you have access\Financial strength\RepRisk indicators by RepRisk</t>
  </si>
  <si>
    <t>BRANCH_REPRISK_INDEX_DATE</t>
  </si>
  <si>
    <t>Date on which the RepRisk indicator (Index RRI) was calculated for branch locations</t>
  </si>
  <si>
    <t>Date of the RepRisk index</t>
  </si>
  <si>
    <t>\\Ownership data\Beneficial Owners\Shareholders\Subsidiaries\Private equity ownership\Branches &amp;amp; headquarters\General information\Branches\Only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Zanders\Compass score merchant risk by G2\RepRisk indicators by RepRisk</t>
  </si>
  <si>
    <t>BRANCH_REPRISK_RATING</t>
  </si>
  <si>
    <t>The RepRisk Rating value for branch locations</t>
  </si>
  <si>
    <t>RepRisk Rating</t>
  </si>
  <si>
    <t>BRANCH_REPRISK_RATING_DATE</t>
  </si>
  <si>
    <t>Date on which the RepRisk Rating (RRR) was calculated for branch locations</t>
  </si>
  <si>
    <t>Date of the RepRisk Rating</t>
  </si>
  <si>
    <t>BRANCH_SHFD</t>
  </si>
  <si>
    <t>This field gives the shareholders funds of the Branch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</si>
  <si>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Branch -  Shareholders funds</t>
  </si>
  <si>
    <t>BRANCH_SP_FSR_FLT</t>
  </si>
  <si>
    <t>The Standard &amp;amp; Poor's Financial Strength Rating, Foreign Long Term given to the company's branch.</t>
  </si>
  <si>
    <t>Financial Strength Rating, Foreign Long Term</t>
  </si>
  <si>
    <t>BRANCH_SP_FSR_LLT</t>
  </si>
  <si>
    <t>The Standard &amp;amp; Poor's Financial Strength Rating, Local Long Term given to the company's branch.</t>
  </si>
  <si>
    <t>Financial Strength Rating, Local Long Term</t>
  </si>
  <si>
    <t>BRANCH_SP_ICR_FLT</t>
  </si>
  <si>
    <t>The Standard &amp;amp; Poor's Issuer Credit Rating, Foreign Long Term given to the company's branch.</t>
  </si>
  <si>
    <t>Issuer Credit Rating, Foreign Long Term</t>
  </si>
  <si>
    <t>BRANCH_SP_ICR_FST</t>
  </si>
  <si>
    <t>The Standard &amp;amp; Poor's Issuer Credit Rating, Foreign Short Term given to the company's branch.</t>
  </si>
  <si>
    <t>Issuer Credit Rating, Foreign Short Term</t>
  </si>
  <si>
    <t>BRANCH_SP_ICR_LLT</t>
  </si>
  <si>
    <t>The Standard &amp;amp; Poor's Issuer Credit Rating, Local Long Term given to the company's branch.</t>
  </si>
  <si>
    <t>Issuer Credit Rating, Local Long Term</t>
  </si>
  <si>
    <t>\\Ownership data\Beneficial Owners\Shareholders\Subsidiaries\Private equity ownership\Branches &amp;amp; headquarters\General information\Branches\Only for companies for which you have access\Identifier and contact information\Additional financial data\Ratings\Fitch ratings\Moody's ratings\Standard &amp;amp; Poor's ratings</t>
  </si>
  <si>
    <t>BRANCH_SP_ICR_LST</t>
  </si>
  <si>
    <t>The Standard &amp;amp; Poor's Issuer Credit Rating, Local Short Term given to the company's branch.</t>
  </si>
  <si>
    <t>Issuer Credit Rating, Local Short Term</t>
  </si>
  <si>
    <t>BRANCH_STATE_PROVINCE</t>
  </si>
  <si>
    <t>When the branch is located in the United States or in Canada, this field gives a 2 letters code corresponding to the initials of the State or Province in which the entity is located.</t>
  </si>
  <si>
    <t>Branch - State or province (in US or Canada)</t>
  </si>
  <si>
    <t>-35051</t>
  </si>
  <si>
    <t>BRANCH_SWIFT_CODE</t>
  </si>
  <si>
    <t>This field provides the SWIFT code of the concerned Branch.</t>
  </si>
  <si>
    <t>SWIFT code</t>
  </si>
  <si>
    <t>BRANCH_TOAS</t>
  </si>
  <si>
    <t>This field gives the Total assets of the Branch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</si>
  <si>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Branch - Total assets</t>
  </si>
  <si>
    <t>-9337</t>
  </si>
  <si>
    <t>BRANCH_TRUCOST_SCORE</t>
  </si>
  <si>
    <t>This is the Trucost environmental score for branch locations</t>
  </si>
  <si>
    <t>Environmental score (%)</t>
  </si>
  <si>
    <t>-35103</t>
  </si>
  <si>
    <t>\\Ownership data\Beneficial Owners\Shareholders\Subsidiaries\Private equity ownership\Branches &amp;amp; headquarters\General information\Branches\Only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Zanders\Compass score merchant risk by G2\RepRisk indicators by RepRisk\Environmental score by Trucost</t>
  </si>
  <si>
    <t>BRANCH_TRUCOST_SCORE_CONFIDENCE_LEVEL</t>
  </si>
  <si>
    <t>Describes the datapoints as a percentage (Confidence level) that have values and are used in the Trucost score model for branch locations</t>
  </si>
  <si>
    <t>BRANCH_TRUCOST_YEAR</t>
  </si>
  <si>
    <t>Year of the financial statements used to calculate the Trucost environmental score for branch locations</t>
  </si>
  <si>
    <t>Date of the environmental score</t>
  </si>
  <si>
    <t>BRANCH_USSIC_CORE_CODE</t>
  </si>
  <si>
    <t>This field represents the 3 digits code for the primary activity of the concerned branch in the US SIC classification. (US SIC codes are American codes which last version is from 1989)</t>
  </si>
  <si>
    <t>Branch - US SIC, Core code</t>
  </si>
  <si>
    <t>-35050</t>
  </si>
  <si>
    <t>BRANCH_USSIC_CORE_LABEL</t>
  </si>
  <si>
    <t>This field provides the label associated to the code for the primary activity of the concerned branch in the US SIC classification. (US SIC codes are American codes which last version is from 1989)</t>
  </si>
  <si>
    <t>Branch - US SIC, text description</t>
  </si>
  <si>
    <t>-35056</t>
  </si>
  <si>
    <t>\\Ownership data\Beneficial Owners\Shareholders\Subsidiaries\Private equity ownership\Branches &amp;amp; headquarters\General information\Branches\Only for companies for which you have access\Identifier and contact information\Additional financial data\Ratings\Financial strength\Falcon counterparty risk score by Zanders\Financial stability score by CRIF Decision Solutions Ltd\Predictive indicators by Vadis</t>
  </si>
  <si>
    <t>BRANCH_VADIS_P2B_BANKRUPT</t>
  </si>
  <si>
    <t>Score that describes the propensity to become bankrupt (P2BB) of branch locations (Vadis score)</t>
  </si>
  <si>
    <t>Propensity to become bankrupt</t>
  </si>
  <si>
    <t>BRANCH_VADIS_P2B_SOLD</t>
  </si>
  <si>
    <t>Score that describes the propensity to be sold for branch locations (Vadis Score)</t>
  </si>
  <si>
    <t>Propensity to be sold</t>
  </si>
  <si>
    <t>-35088</t>
  </si>
  <si>
    <t>\\Ownership data\Branches &amp;amp; headquarters\Branches\Only for companies for which you have access\Financial strength\Predictive indicators by Vadis</t>
  </si>
  <si>
    <t>BRANCH_VADIS_YEAR</t>
  </si>
  <si>
    <t>Year of the financial statements used to calculate the Vadis score for branch locations</t>
  </si>
  <si>
    <t>Date of the VADIS scores</t>
  </si>
  <si>
    <t>-35086</t>
  </si>
  <si>
    <t>BRANCH_WEBSITE</t>
  </si>
  <si>
    <t>Gives the website of the branch when available.</t>
  </si>
  <si>
    <t>Website address</t>
  </si>
  <si>
    <t>\\Ownership data\Beneficial Owners\Shareholders\Subsidiaries\Private equity ownership\Branches &amp;amp; headquarters\General information\Branches\Only for companies for which you have access\Identifier and contact information\Additional financial data\Ratings\Financial strength\Falcon counterparty risk score by Zanders\Financial stability score by CRIF Decision Solutions Ltd\Predictive indicators by Vadis\Global score by WVB</t>
  </si>
  <si>
    <t>BRANCH_WVB_SCORE</t>
  </si>
  <si>
    <t>This is the WVB Global strength - Global score for branch locations</t>
  </si>
  <si>
    <t>WVB Global  score</t>
  </si>
  <si>
    <t>BRANCH_WVB_YEAR</t>
  </si>
  <si>
    <t>Year of the financial statements used to calculate the WVB Global strength - Global score for branch locations</t>
  </si>
  <si>
    <t>Date of the WVB Global score</t>
  </si>
  <si>
    <t>BREFIND1</t>
  </si>
  <si>
    <t>The main stock index of the country of the company, used to compare the stock of the company against. There are up to 5 reference indexes per company.</t>
  </si>
  <si>
    <t>BREFIND2</t>
  </si>
  <si>
    <t>A second stock index of the country of the company, used to compare the stock of the company against.</t>
  </si>
  <si>
    <t>Reference index 2</t>
  </si>
  <si>
    <t>BREFIND3</t>
  </si>
  <si>
    <t>A third stock index of the country of the company, used to compare the stock of the company against.</t>
  </si>
  <si>
    <t>Reference index 4</t>
  </si>
  <si>
    <t>BREFIND4</t>
  </si>
  <si>
    <t>A fourth stock index of the country of the company, used to compare the stock of the company against.</t>
  </si>
  <si>
    <t>BREFIND5</t>
  </si>
  <si>
    <t>A fifth stock index of the country of the company, used to compare the stock of the company against.</t>
  </si>
  <si>
    <t>Reference index 6</t>
  </si>
  <si>
    <t>\\Contact information\Address in separate fields</t>
  </si>
  <si>
    <t>BUILDING</t>
  </si>
  <si>
    <t>The building in a company's primary address (such detailed information is rarely received)</t>
  </si>
  <si>
    <t>Building</t>
  </si>
  <si>
    <t>BUILDING_ADDITIONAL</t>
  </si>
  <si>
    <t>The building in a company's additional address (such detailed information is rarely received)</t>
  </si>
  <si>
    <t>\\Segment data\Business lines</t>
  </si>
  <si>
    <t>BUSINESS_LINES_CEXP</t>
  </si>
  <si>
    <t>The annual or interim capital expenditure (Cexp) figure for the business segment.</t>
  </si>
  <si>
    <t>Capital expenditure</t>
  </si>
  <si>
    <t>BUSINESS_LINES_YEAR_COUNT</t>
  </si>
  <si>
    <t>BUSINESS_LINES_ITEM_COUNT</t>
  </si>
  <si>
    <t>42065</t>
  </si>
  <si>
    <t>2010</t>
  </si>
  <si>
    <t>BUSINESS_LINES_CURRENCY</t>
  </si>
  <si>
    <t>The original currency in which the segment money values are expressed. It is the currency in which the financials are provided by the company.</t>
  </si>
  <si>
    <t>Original currency</t>
  </si>
  <si>
    <t>2004</t>
  </si>
  <si>
    <t>BUSINESS_LINES_DATE</t>
  </si>
  <si>
    <t>The annual or interim closing date for financials of the company</t>
  </si>
  <si>
    <t>2000</t>
  </si>
  <si>
    <t>BUSINESS_LINES_DEPR</t>
  </si>
  <si>
    <t>The annual or interim depreciation figure for the business segment.</t>
  </si>
  <si>
    <t>2008</t>
  </si>
  <si>
    <t>BUSINESS_LINES_FT_CEXP</t>
  </si>
  <si>
    <t>Used to indicate the type of segment capital expenditure (Cexp) value.</t>
  </si>
  <si>
    <t>Footnote - Capital expenditure</t>
  </si>
  <si>
    <t>2017</t>
  </si>
  <si>
    <t>BUSINESS_LINES_FT_DEPR</t>
  </si>
  <si>
    <t>Used to indicate the type of segment depreciation value.</t>
  </si>
  <si>
    <t>Footnote - Depreciation</t>
  </si>
  <si>
    <t>2015</t>
  </si>
  <si>
    <t>BUSINESS_LINES_FT_PPE</t>
  </si>
  <si>
    <t>Used to indicate the type of segment property, plant and equipment (PPE) value.</t>
  </si>
  <si>
    <t>Footnote - PPE</t>
  </si>
  <si>
    <t>2016</t>
  </si>
  <si>
    <t>BUSINESS_LINES_FT_PROFIT</t>
  </si>
  <si>
    <t>Used to indicate the type of segment profit value. The profit value can be operating, before tax, after tax or gross profit.</t>
  </si>
  <si>
    <t>Footnote - Profit</t>
  </si>
  <si>
    <t>2013</t>
  </si>
  <si>
    <t>BUSINESS_LINES_FT_RD</t>
  </si>
  <si>
    <t>Used to indicate the type of segment research and development (R&amp;amp;D) value.</t>
  </si>
  <si>
    <t>Footnote - R&amp;D</t>
  </si>
  <si>
    <t>2018</t>
  </si>
  <si>
    <t>BUSINESS_LINES_FT_TOAS</t>
  </si>
  <si>
    <t>Used to indicate the type of segment assets value. The assets value can be net or gross assets.</t>
  </si>
  <si>
    <t>Footnote - Assets</t>
  </si>
  <si>
    <t>2014</t>
  </si>
  <si>
    <t>BUSINESS_LINES_FT_TURN</t>
  </si>
  <si>
    <t>Used to indicate the type of segment sales value. The sales value can be including other revenue, net or gross sales.</t>
  </si>
  <si>
    <t>Footnote - Sales</t>
  </si>
  <si>
    <t>2012</t>
  </si>
  <si>
    <t>BUSINESS_LINES_LABEL</t>
  </si>
  <si>
    <t>The different business segments of the company. The label is as provided in the company report</t>
  </si>
  <si>
    <t>Label</t>
  </si>
  <si>
    <t>2003</t>
  </si>
  <si>
    <t>BUSINESS_LINES_PPE</t>
  </si>
  <si>
    <t>The annual or interim property, plant and equipment (PPE) figure for the business segment.</t>
  </si>
  <si>
    <t>PPE</t>
  </si>
  <si>
    <t>2009</t>
  </si>
  <si>
    <t>BUSINESS_LINES_PROFIT</t>
  </si>
  <si>
    <t>The annual or interim profit figure for the business segment. The profit figure can be operating, before tax, after tax or gross profit.</t>
  </si>
  <si>
    <t>Profit</t>
  </si>
  <si>
    <t>BUSINESS_LINES_RD</t>
  </si>
  <si>
    <t>The annual or interim research and development (R&amp;amp;D) figure for the business segment.</t>
  </si>
  <si>
    <t>R&amp;D</t>
  </si>
  <si>
    <t>2006</t>
  </si>
  <si>
    <t>2011</t>
  </si>
  <si>
    <t>BUSINESS_LINES_TOAS</t>
  </si>
  <si>
    <t>The annual or interim total assets figure for the business segment. The total assets figure can be net or gross assets.</t>
  </si>
  <si>
    <t>Assets</t>
  </si>
  <si>
    <t>2007</t>
  </si>
  <si>
    <t>BUSINESS_LINES_TURN</t>
  </si>
  <si>
    <t>The annual or interim sales figure for the business segment. The sales figure can be including other revenue, net or gross sales.</t>
  </si>
  <si>
    <t>2005</t>
  </si>
  <si>
    <t>BUSINESS_LINES_UNIT</t>
  </si>
  <si>
    <t>The original unit in which the business segment money values is expressed</t>
  </si>
  <si>
    <t>Original unit</t>
  </si>
  <si>
    <t>2001</t>
  </si>
  <si>
    <t>\\Identification numbers</t>
  </si>
  <si>
    <t>BVD_ACCOUNT_NUMBER</t>
  </si>
  <si>
    <t>&lt;p&gt;&lt;span style="color: rgb(11,33,44);"&gt;The BvD account number is made up of the company's BVD ID, plus its consolidation code. The consolidation code will be either U (unconsolidated), C (consolidated) or nothing (if there are no financials available for the company).&lt;/span&gt;&lt;/p&gt;</t>
  </si>
  <si>
    <t>BvD account number</t>
  </si>
  <si>
    <t>Company Identification</t>
  </si>
  <si>
    <t>64</t>
  </si>
  <si>
    <t>BvDId</t>
  </si>
  <si>
    <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t>
  </si>
  <si>
    <t>Applicant(s) BvD ID Number(s)</t>
  </si>
  <si>
    <t>&lt;p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t>
  </si>
  <si>
    <t>BvD ID number</t>
  </si>
  <si>
    <t>-3132</t>
  </si>
  <si>
    <t>BVD_INDEPENDENCE_INDICATOR_UPDATE</t>
  </si>
  <si>
    <t>The month and year indicating when the company's BvD Independence Indicator has changed. MM/YYYY format</t>
  </si>
  <si>
    <t>Last update - BvD Independence Indicator</t>
  </si>
  <si>
    <t>-36107</t>
  </si>
  <si>
    <t>BVD_SECTOR</t>
  </si>
  <si>
    <t>BvD sector</t>
  </si>
  <si>
    <t>BVD_SECTOR_COUNT</t>
  </si>
  <si>
    <t>Industry &amp; Activity Classification Data</t>
  </si>
  <si>
    <t>\\Industry &amp;amp; activities\Industry classification</t>
  </si>
  <si>
    <t>BVD_SECTOR_CORE_LABEL</t>
  </si>
  <si>
    <t>Represents the label for the principal activity of the company in the industry taxonomy  elaborated by Bureau van Dijk  with 29 sectors for the Major Sectors</t>
  </si>
  <si>
    <t>BvD sectors</t>
  </si>
  <si>
    <t>-45951</t>
  </si>
  <si>
    <t>CAPI</t>
  </si>
  <si>
    <t>Of which Issued Share capital (Authorized capital)</t>
  </si>
  <si>
    <t>CASH</t>
  </si>
  <si>
    <t>Part of the Other current assets such as the amount of Cash in hand, Balances in bank accounts and Highly liquid short-term investments.</t>
  </si>
  <si>
    <t>\\Debt and Credit default swaps\Bonds and loans\Credit Default Swaps</t>
  </si>
  <si>
    <t>CDS_DATE</t>
  </si>
  <si>
    <t>\\Debt and Credit default swaps\Bonds and loans\Credit Default Swaps\Most recent CDS</t>
  </si>
  <si>
    <t>CDS_DATE_MOST_RECENT</t>
  </si>
  <si>
    <t>The most recent date for the CDS data. The CDS data is updated on a weekly basis.</t>
  </si>
  <si>
    <t>-3104</t>
  </si>
  <si>
    <t>40580</t>
  </si>
  <si>
    <t>CDS_IMPLIED_RATING</t>
  </si>
  <si>
    <t>The market implied rating is an indicator of the average rating for the company when compared to the sector spread. Rating at the annual or interim closing date for financials of the company.</t>
  </si>
  <si>
    <t>Implied rating</t>
  </si>
  <si>
    <t>40584</t>
  </si>
  <si>
    <t>CDS_IMPLIED_RATING_MOST_RECENT</t>
  </si>
  <si>
    <t>The market implied rating is an indicator of the average rating for the company when compared to the sector spread. Rating at the most recent date</t>
  </si>
  <si>
    <t>CDS_RATING_5Y</t>
  </si>
  <si>
    <t>The agency rating of the 5 year spread at the annual or interim closing date for financials of the company. This is the average rating between Moody’s, S&amp;amp;P and Fitch.</t>
  </si>
  <si>
    <t>Rating 5 years</t>
  </si>
  <si>
    <t>40583</t>
  </si>
  <si>
    <t>\\Debt and Credit default swaps\Credit Default Swaps\Most recent CDS</t>
  </si>
  <si>
    <t>CDS_RATING_5Y_MOST_RECENT</t>
  </si>
  <si>
    <t>The agency rating of the 5 year spread. This is the average rating between Moody’s, S&amp;amp;P and Fitch. Rating at the most recent date</t>
  </si>
  <si>
    <t>CDS_RECOVERY_RATE</t>
  </si>
  <si>
    <t>The recovery rate is the extent to which principal and accrued interest on a debt instrument that is in default can be recovered, expressed as a percentage of the instrument's face value. The recovery rate can also be defined as the value of a security when it emerges from default. The recovery rate enables an estimate to be made of the loss that would arise in the event of default. The recovery rate is a Real/calculated recovery rate, an arithmetic average of all recoveries from all passing contributors after data cleaning. 
Rate at the annual or interim closing dates for financials of the company.</t>
  </si>
  <si>
    <t>Recovery rate</t>
  </si>
  <si>
    <t>CDS_RECOVERY_RATE_MOST_RECENT</t>
  </si>
  <si>
    <t>The recovery rate is the extent to which principal and accrued interest on a debt instrument that is in default can be recovered, expressed as a percentage of the instrument's face value. The recovery rate can also be defined as the value of a security when it emerges from default. The recovery rate enables an estimate to be made of the loss that would arise in the event of default. The recovery rate is a Real/calculated recovery rate, an arithmetic average of all recoveries from all passing contributors after data cleaning. 
Rate at the most recent date</t>
  </si>
  <si>
    <t>40582</t>
  </si>
  <si>
    <t>\\Debt and Credit default swaps\Credit Default Swaps</t>
  </si>
  <si>
    <t>CDS_SPREAD_5Y</t>
  </si>
  <si>
    <t>The spread is a premium/percentage that indicates the risk of the CDS (the more the holder of a security thinks its issuer is likely to default, the more desirable a CDS is and the more the premium is worth it).. The CDS data is for the 5 year spread at the annual or interim closing date for financials of the company.</t>
  </si>
  <si>
    <t>Spread 5 years Senior Unsecurred</t>
  </si>
  <si>
    <t>CDS_SPREAD_5Y_MOST_RECENT</t>
  </si>
  <si>
    <t>The spread is a premium/percentage that indicates the risk of the CDS (the more the holder of a security thinks its issuer is likely to default, the more desirable a CDS is and the more the premium is worth it). The CDS data is for the 5 year spread at the most recent date.</t>
  </si>
  <si>
    <t>40581</t>
  </si>
  <si>
    <t>CF</t>
  </si>
  <si>
    <t>Total amount of interest expenses paid on borrowings or liabilities</t>
  </si>
  <si>
    <t>Cash flow</t>
  </si>
  <si>
    <t>CFOP</t>
  </si>
  <si>
    <t>Cash flow as percentage of Operating revenue</t>
  </si>
  <si>
    <t>\\Legal &amp;amp; account information\Registered charities</t>
  </si>
  <si>
    <t>&lt;p&gt;Charities are able to nominate one or more beneficiaries from the list. If a charity has reported that they assist a beneficiary group, a ‘Y’ will be recorded in the column for the relevant beneficiary. Otherwise, the field will be blank.&lt;/p&gt;
&lt;p&gt;Possible beneficiaries are as follows: Aboriginal_or_TSI; Adults; Aged_Persons; Children; Communities_Overseas; Early_Childhood; Ethnic_Groups; Families; Females; Financially_Disadvantaged; Gay_Lesbian_Bisexual; General_Community_in_Australia; Males; Migrants_Refugees_or_Asylum_Seekers; Other_Beneficiaries; Other_Charities; People_at_risk_of_homelessness; People_with_Chronic_Illness; People_with_Disabilities; Pre_Post_Release_Offenders; Rural_Regional_Remote_Communities; Unemployed_Person; Veterans_or_their_families; Victims_of_crime; Victims_of_Disasters Youth&lt;/p&gt;</t>
  </si>
  <si>
    <t>Charity Beneficiaries</t>
  </si>
  <si>
    <t>CHARITY_BENEFICIARIES_COUNT</t>
  </si>
  <si>
    <t>-2930006</t>
  </si>
  <si>
    <t>This field contains the date that the charity was established. Some organisations run as not-for-profits for years before deciding to register as charities.</t>
  </si>
  <si>
    <t>Date Organisation Established</t>
  </si>
  <si>
    <t>This field is populated with the most recent date on which we received Australian Charities and Not-for-profits Commission data, based on a record we keep of historical data received (DD/MM/YYYY).</t>
  </si>
  <si>
    <t>Last delivery date</t>
  </si>
  <si>
    <t>-2920004</t>
  </si>
  <si>
    <t>-2920007</t>
  </si>
  <si>
    <t>This field shows the number of board members or committee members that the charity has. A zero in this field indicates that a charity has not supplied this information.</t>
  </si>
  <si>
    <t>Number of responsible persons</t>
  </si>
  <si>
    <t>-2920006</t>
  </si>
  <si>
    <t>If the charity operates overseas, this column will contain data. The information in this field is based on the ISO 3166-1 alpha 3 codes. Where a charity operates in more than one overseas location, there will be multiple country codes.</t>
  </si>
  <si>
    <t>Countries of operations</t>
  </si>
  <si>
    <t>CHARITY_OPERATING_COUNTRIES_COUNT</t>
  </si>
  <si>
    <t>-2930002</t>
  </si>
  <si>
    <t>This is a charity’s formal name as it appears on legal or official documents. This field is pre-populated based on the legal name the charity provides on registration.</t>
  </si>
  <si>
    <t>Register name</t>
  </si>
  <si>
    <t>This field contains the effective date that the charity was registered with the ACNC. For charities that were registered for tax concessions prior to the establishment of the ACNC, this date will automatically be 3 December 2012 (the date the ACNC commenced). (DD/MM/YYYY)</t>
  </si>
  <si>
    <t>Registration Date</t>
  </si>
  <si>
    <t>-2920002</t>
  </si>
  <si>
    <t>-2920003</t>
  </si>
  <si>
    <t>This field displays the status of the charity in question. Options include ‘Active’ (for the active charities obtained per delivery), and ‘Inactive’ (for historical records).</t>
  </si>
  <si>
    <t>Registration status</t>
  </si>
  <si>
    <t>-2920008</t>
  </si>
  <si>
    <t>&lt;p&gt;Specifies the size of the charity, from Small, Medium or Large. This field is based on the latest Annual Information Statement submitted by the charity. &lt;br/&gt;Small- Revenue less than $250,000 &lt;br/&gt;Medium- Revenue of $250,000 to $999,999 &lt;br/&gt;Large Revenue -of $1 million or more &lt;br/&gt;A blank field indicates that the charity has not yet submitted an Annual Information Statement.&lt;/p&gt;</t>
  </si>
  <si>
    <t>Charities can be registered with one or more charity ‘subtypes’. These subtypes are categories that reflect the charity’s charitable purpose, for example ‘advancing education’ or ‘advancing health’. A charity’s purpose is the reason it has been set up, or what its activities work.</t>
  </si>
  <si>
    <t>Charity Type</t>
  </si>
  <si>
    <t>CHARITY_TYPE_COUNT</t>
  </si>
  <si>
    <t>-2920005</t>
  </si>
  <si>
    <t>-2930004</t>
  </si>
  <si>
    <t>\\Citations</t>
  </si>
  <si>
    <t>CitedDocuments_PublicationIdentifier</t>
  </si>
  <si>
    <t>The citations are simply references to all previously published patents, which have relatable subject matter and have been referened by either the inventors or the examiners of the patent. Backward citations relate to the citations pre-dating the current patent document.</t>
  </si>
  <si>
    <t>Backward citations</t>
  </si>
  <si>
    <t>NrOfCitedDocuments</t>
  </si>
  <si>
    <t>CitingDocuments_PublicationIdentifier</t>
  </si>
  <si>
    <t>The citations are simply references to all previously published patents, which have relatable subject matter and have been referened by either the inventors or the examiners of the patent. Forward citations relate to the citations/ patent documents that reference the current patent document.</t>
  </si>
  <si>
    <t>Forward citations</t>
  </si>
  <si>
    <t>NrOfCitingDocuments</t>
  </si>
  <si>
    <t>CITY</t>
  </si>
  <si>
    <t>The city in a company's primary address</t>
  </si>
  <si>
    <t>CITY_ADDITIONAL</t>
  </si>
  <si>
    <t>The city in a company's additional address</t>
  </si>
  <si>
    <t>42061</t>
  </si>
  <si>
    <t>CITY_STANDARDIZED</t>
  </si>
  <si>
    <t>A cleaned, standardized version of the city in a company's primary address (removing typos, and based on lists as found at www.geonames.org)</t>
  </si>
  <si>
    <t>Standardized city</t>
  </si>
  <si>
    <t>40574</t>
  </si>
  <si>
    <t>CITY_STANDARDIZED_ADDITIONAL</t>
  </si>
  <si>
    <t>A cleaned, standardized version of the city in a company's additional address (removing typos, and based on lists as found at www.geonames.org)</t>
  </si>
  <si>
    <t>Additional address(es) - Standardized city</t>
  </si>
  <si>
    <t>ClaimLanguage</t>
  </si>
  <si>
    <t>Claims language</t>
  </si>
  <si>
    <t>NrOfClaims</t>
  </si>
  <si>
    <t>ClaimTextOnly</t>
  </si>
  <si>
    <t>The claims section details what the applicant shall particularly point out and distinctly claim the subject matter which the applicant regards as their invention.</t>
  </si>
  <si>
    <t>Claims</t>
  </si>
  <si>
    <t>\\ESG risk review\ESG score by Moody's\Main ESG scores\Detailed ESG scores\Human resources\Environment\Business behaviour\Community involvement\Corporate governance\Human rights\Climate metrics</t>
  </si>
  <si>
    <t>CLIMATE_CARBON_FOOTPRINT</t>
  </si>
  <si>
    <t>Carbon Emission (Scope 1&amp;2)</t>
  </si>
  <si>
    <t>NUMBER_ESG_PREDICTED_SCORES_YEARS</t>
  </si>
  <si>
    <t>Environmental, Social &amp; Governance (ESG) Data</t>
  </si>
  <si>
    <t>-2701005</t>
  </si>
  <si>
    <t>\\ESG Risk Review\ESG score by Moody's\Detailed ESG scores\Climate metrics</t>
  </si>
  <si>
    <t>CLIMATE_ENERGY_TRANSITION_SCORE</t>
  </si>
  <si>
    <t>Energy transition score</t>
  </si>
  <si>
    <t>-2701002</t>
  </si>
  <si>
    <t>CLIMATE_PHYS_RISK_SCORE</t>
  </si>
  <si>
    <t>Physical risk management score</t>
  </si>
  <si>
    <t>-2701001</t>
  </si>
  <si>
    <t>CLIMATE_SCOPE1_TCO2</t>
  </si>
  <si>
    <t>Carbon Emission (Scope 1)</t>
  </si>
  <si>
    <t>-2701003</t>
  </si>
  <si>
    <t>CLIMATE_SCOPE2_TCO2</t>
  </si>
  <si>
    <t>Carbon Emission (Scope 2)</t>
  </si>
  <si>
    <t>CLOSING_DATE</t>
  </si>
  <si>
    <t>Closing date provides the financial accounts year or interim ending date (Default: Latest available year)</t>
  </si>
  <si>
    <t>Closing date</t>
  </si>
  <si>
    <t>-2701004</t>
  </si>
  <si>
    <t>CLOSING_DATE_LAST_ANNUAL_ACCOUNTS</t>
  </si>
  <si>
    <t>The last available annual accounts closing date in DD/MM/YYYY format</t>
  </si>
  <si>
    <t>Latest annual account closing date</t>
  </si>
  <si>
    <t>-3149</t>
  </si>
  <si>
    <t>CLOSING_DATE_LAST_INTERIM_ACCOUNTS</t>
  </si>
  <si>
    <t>The last available interim accounts closing date in DD/MM/YYYY format</t>
  </si>
  <si>
    <t>Latest interim account closing date</t>
  </si>
  <si>
    <t>40000</t>
  </si>
  <si>
    <t>COLL</t>
  </si>
  <si>
    <t>Debtors on Operating revenue expressed in days</t>
  </si>
  <si>
    <t>COMPANY_CATEGORY</t>
  </si>
  <si>
    <t>&lt;p&gt;This indicator is used to classify the size of companies, based on operating revenue, total assets and employees. Entities will be classed as either small, medium, large or very large. For more information about the various size classifications which are available, please consult the &lt;a href="/domain/a6ca1844-2327-4516-bba4-834f7398efa5?view=5c92dca8-f7ad-4a00-bca3-0e658d73bc6d" rel="noopener" target="_blank"&gt;Size classification hierarchy&lt;/a&gt;.&lt;/p&gt;
&lt;p&gt;This indicator is used to classify the size of companies, based on operating revenue, total assets and employees. Entities will be classed as either small, medium, large or very large. Orbis Help Guide outlines this if you search "company size classification" here is a link to view a breakdown of the sizing classificaiton:  &lt;a href="https://help.bvdinfo.com/LearningZone/Products/orbis4.1/en-us/Content/I_Data/Company/SizeClassification.htm?Highlight=size%20classification"&gt;https://help.bvdinfo.com/LearningZone/Products/orbis4.1/en-us/Content/I_Data/Company/SizeClassification.htm?Highlight=size%20classification&lt;/a&gt;&lt;/p&gt;</t>
  </si>
  <si>
    <t>Size classification</t>
  </si>
  <si>
    <t>253</t>
  </si>
  <si>
    <t>COMPANY_CATEGORY_UPDATE</t>
  </si>
  <si>
    <t>The month and year indicating when one of the company's size classification (very large, large, medium, small) has last changed. MM/YYYY format</t>
  </si>
  <si>
    <t>Last update - Size classification</t>
  </si>
  <si>
    <t>Organisation Data</t>
  </si>
  <si>
    <t>40253</t>
  </si>
  <si>
    <t>COMPANY_ID_NUMBER</t>
  </si>
  <si>
    <t>&lt;p&gt;&lt;span style="color: rgb(11,33,44);"&gt;Other identification numbers, other than the BvD ID, used to identify the company in question e.g. Reuters number, tax number etc.&lt;/span&gt;&lt;/p&gt;</t>
  </si>
  <si>
    <t>Other company ID number</t>
  </si>
  <si>
    <t>COMPANY_ID_NUMBER_COUNT</t>
  </si>
  <si>
    <t>244</t>
  </si>
  <si>
    <t>\\Roles\Compensation (only for roles in quoted companies)</t>
  </si>
  <si>
    <t>COMPENSATION_Bonus</t>
  </si>
  <si>
    <t>is the Latest yearly bonus</t>
  </si>
  <si>
    <t>Bonus</t>
  </si>
  <si>
    <t>NrOfMembership</t>
  </si>
  <si>
    <t>Contact Information</t>
  </si>
  <si>
    <t>COMPENSATION_Date</t>
  </si>
  <si>
    <t>is the Latest date of compensation data</t>
  </si>
  <si>
    <t>COMPENSATION_Long_term_Incentive_payout</t>
  </si>
  <si>
    <t>is the Latest yearly long term incentive payout</t>
  </si>
  <si>
    <t>Long term incentive payout</t>
  </si>
  <si>
    <t>COMPENSATION_Other_LT</t>
  </si>
  <si>
    <t>is the Latest yearly other long term compensation</t>
  </si>
  <si>
    <t>Other long term</t>
  </si>
  <si>
    <t>COMPENSATION_Other_ST</t>
  </si>
  <si>
    <t>is the Latest yearly short term compensation</t>
  </si>
  <si>
    <t>Other short term</t>
  </si>
  <si>
    <t>COMPENSATION_Salary</t>
  </si>
  <si>
    <t>is the Latest yearly salary</t>
  </si>
  <si>
    <t>Salary</t>
  </si>
  <si>
    <t>COMPENSATION_Total</t>
  </si>
  <si>
    <t>is the Latest total yearly compensation</t>
  </si>
  <si>
    <t>Total</t>
  </si>
  <si>
    <t>COMPENSATION_Total_ST</t>
  </si>
  <si>
    <t>is the Latest total compensation short term</t>
  </si>
  <si>
    <t>Total short term</t>
  </si>
  <si>
    <t>COMPLETION_DATE</t>
  </si>
  <si>
    <t>A completed date is added when the deal has been announced as completed or in certain 
circumstances has received all approvals to go ahead. Unfortunately, companies seldom announce 
this as broadly as the original announcement of a deal, and thus many deals sit as Announced 
rather than completed. Zephyr researchers use many sources to attempt to complete deals, 
including advisor submissions, company annual report and accounts, company websites and we 
welcome input from subscribers as to whether or not a deal has completed.</t>
  </si>
  <si>
    <t>Date completed</t>
  </si>
  <si>
    <t>\\Legal &amp;amp; account information\Account information</t>
  </si>
  <si>
    <t>CONSOLIDATION_CODE</t>
  </si>
  <si>
    <t>&lt;p&gt;Consolidation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t>
  </si>
  <si>
    <t>Consolidation code</t>
  </si>
  <si>
    <t>182</t>
  </si>
  <si>
    <t>\\Roles\Number of companies where a role is held\Number of roles</t>
  </si>
  <si>
    <t>CONTACTS_COUNTERS_Membership</t>
  </si>
  <si>
    <t>is the Number of current role (all types) which is used in the contacts database</t>
  </si>
  <si>
    <t>Number of previous positions</t>
  </si>
  <si>
    <t>CONTACTS_COUNTERS_NumberOfDifferentCpy</t>
  </si>
  <si>
    <t>is the Number of current company where a role is held by the individual which is used in the contacts database</t>
  </si>
  <si>
    <t>\\Biographical data</t>
  </si>
  <si>
    <t>CONTACTS_HEADER_Age</t>
  </si>
  <si>
    <t>is the Age of the individual (deduced by us) which is used in the contacts database</t>
  </si>
  <si>
    <t>CONTACTS_HEADER_AgeRange</t>
  </si>
  <si>
    <t>is the Age range of the individual (deduced by us) which is used in the contacts database</t>
  </si>
  <si>
    <t>CONTACTS_HEADER_BareTitle</t>
  </si>
  <si>
    <t>is the (Professional) title (Dr, Ing, Lord, Prince etc) which is used in the contacts database</t>
  </si>
  <si>
    <t>Title (i.e. Dr, Lord)</t>
  </si>
  <si>
    <t>CONTACTS_HEADER_Biography</t>
  </si>
  <si>
    <t>is the History of the individual (merge of all professional biographies received from IP) which is used in the contacts database</t>
  </si>
  <si>
    <t>CONTACTS_HEADER_BirthDate</t>
  </si>
  <si>
    <t>is the (Full) date of birth. For some countries, only the year is available which is used in the contacts database</t>
  </si>
  <si>
    <t>Birth date</t>
  </si>
  <si>
    <t>CONTACTS_HEADER_BvdId</t>
  </si>
  <si>
    <t>is the Corresponding BvDID where the contact is a corporate which is used in the contacts database</t>
  </si>
  <si>
    <t>Corresponding BvDID (when applicable)</t>
  </si>
  <si>
    <t>\\Biographical data\Education (rarely given info)</t>
  </si>
  <si>
    <t>CONTACTS_HEADER_College</t>
  </si>
  <si>
    <t>is the Name of college if included used in the contacts database</t>
  </si>
  <si>
    <t>NumberOfEducation</t>
  </si>
  <si>
    <t>CONTACTS_HEADER_DegreeCode</t>
  </si>
  <si>
    <t>is an Abbreviation of degree type (only provided by Refinitiv, see Orbis 3 user guide for correspondance) used in the contacts database</t>
  </si>
  <si>
    <t>Degree code</t>
  </si>
  <si>
    <t>\\Biographical data\Disqualification (rarely given info)</t>
  </si>
  <si>
    <t>CONTACTS_HEADER_DisqualificationFrom</t>
  </si>
  <si>
    <t>is the Start date of the disqualification period used in the contacts database</t>
  </si>
  <si>
    <t>Disqualified start date</t>
  </si>
  <si>
    <t>NrOfDisqualifications</t>
  </si>
  <si>
    <t>CONTACTS_HEADER_DisqualificationRepeatCnt</t>
  </si>
  <si>
    <t>is the Number of disqualifications (current or total?) used in the contacts database</t>
  </si>
  <si>
    <t>Number of disqualifications</t>
  </si>
  <si>
    <t>CONTACTS_HEADER_DisqualificationSection</t>
  </si>
  <si>
    <t>is an act to consolidate certain enactments relating to Company directors disqualification section of act used in the contacts database</t>
  </si>
  <si>
    <t>Disqualification section of act</t>
  </si>
  <si>
    <t>CONTACTS_HEADER_DisqualificationTo</t>
  </si>
  <si>
    <t>is the End date of the disqualification period used in the contacts database</t>
  </si>
  <si>
    <t>Disqualified end date</t>
  </si>
  <si>
    <t>CONTACTS_HEADER_FirstName</t>
  </si>
  <si>
    <t>is the First name of the individual which is used in the contacts database</t>
  </si>
  <si>
    <t>First name</t>
  </si>
  <si>
    <t>CONTACTS_HEADER_FullName</t>
  </si>
  <si>
    <t>is the Full name of the individual which is used in the contacts database</t>
  </si>
  <si>
    <t>Full name</t>
  </si>
  <si>
    <t>\\Roles</t>
  </si>
  <si>
    <t>CONTACTS_HEADER_FullName_Representing</t>
  </si>
  <si>
    <t>&lt;p&gt;is the Individual representing the advisory company which is used in the contacts database&lt;/p&gt;
&lt;p&gt;This field relates to the field code &lt;a href="/asset/ded65358-b608-418d-ae70-c2c0e4a5a394" rel="noopener" target="_blank"&gt;CONTACTS_MEMBERSHIP_RepresentingCompanyName&lt;/a&gt; which expressing the list of all companies represented by the individual.&lt;/p&gt;</t>
  </si>
  <si>
    <t>Represented by individual</t>
  </si>
  <si>
    <t>CONTACTS_HEADER_Gender</t>
  </si>
  <si>
    <t>is the One letter abbreviation of Male/Female. Provided by IP or estimated by us which is used in the contacts database</t>
  </si>
  <si>
    <t>CONTACTS_HEADER_GraduationDate</t>
  </si>
  <si>
    <t>is the Date of graduation used in the contacts database</t>
  </si>
  <si>
    <t>Graduation date</t>
  </si>
  <si>
    <t>\\Priority address</t>
  </si>
  <si>
    <t>CONTACTS_HEADER_HomeAddressLine1</t>
  </si>
  <si>
    <t>is the Home address (part 1) of the individual which is used in the contacts database</t>
  </si>
  <si>
    <t>CONTACTS_HEADER_HomeAddressLine2</t>
  </si>
  <si>
    <t>is the Home address (part 2) of the individual which is used in the contacts database</t>
  </si>
  <si>
    <t>CONTACTS_HEADER_HomeAddressLine3</t>
  </si>
  <si>
    <t>is the Home address (part 3) of the individual which is used in the contacts database</t>
  </si>
  <si>
    <t>CONTACTS_HEADER_HomeAddressLine4</t>
  </si>
  <si>
    <t>is the Home address (part4 ) of the individual which is used in the contacts database</t>
  </si>
  <si>
    <t>CONTACTS_HEADER_HomeAddressLine5</t>
  </si>
  <si>
    <t>is the Home address (part 5) of the individual which is used in the contacts database</t>
  </si>
  <si>
    <t>Address line 5</t>
  </si>
  <si>
    <t>CONTACTS_HEADER_HomeCity</t>
  </si>
  <si>
    <t>is the Home city of the individual which is used in the contacts database</t>
  </si>
  <si>
    <t>CONTACTS_HEADER_HomeCountry</t>
  </si>
  <si>
    <t>is the Home country of the individual which is used in the contacts database</t>
  </si>
  <si>
    <t>CONTACTS_HEADER_HomeEmail</t>
  </si>
  <si>
    <t>is the Personal (TBC) email address of individual which is used in the contacts database</t>
  </si>
  <si>
    <t>CONTACTS_HEADER_HomeFullAddress</t>
  </si>
  <si>
    <t>is the Full home address of the individual which is used in the contacts database</t>
  </si>
  <si>
    <t>Home or work address</t>
  </si>
  <si>
    <t>CONTACTS_HEADER_HomePhone</t>
  </si>
  <si>
    <t>is the Home telephone number of the individual which is used in the contacts database</t>
  </si>
  <si>
    <t>CONTACTS_HEADER_HomePostcode</t>
  </si>
  <si>
    <t>is the Home postcode of the individual which is used in the contacts database</t>
  </si>
  <si>
    <t>CONTACTS_HEADER_HomeProvinceOrState</t>
  </si>
  <si>
    <t>is the Home state of the individual which is used in the contacts database</t>
  </si>
  <si>
    <t>State or province</t>
  </si>
  <si>
    <t>CONTACTS_HEADER_IdDirector</t>
  </si>
  <si>
    <t>&lt;p&gt;The Unique Contact Identifier (UCI) is a unique identification number assigned to a person or individual which is used in the contacts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t>
  </si>
  <si>
    <t>UCI (Unique Contact Identifier)</t>
  </si>
  <si>
    <t>\\Biographical data\Same or similar name in the LexisNexis WorldCompliance database</t>
  </si>
  <si>
    <t>CONTACTS_HEADER_IsInWocoFlag1Formatted</t>
  </si>
  <si>
    <t>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</si>
  <si>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CONTACTS_HEADER_IsInWocoFlag2Formatted</t>
  </si>
  <si>
    <t>As enforcement is a WorldCompliance category which identifies entities where an official government agency has taken action against the entity. Enforcement refers to application of a law or regulation, or carrying out of an executive or judicial order.</t>
  </si>
  <si>
    <t>CONTACTS_HEADER_IsInWocoFlag3Formatted</t>
  </si>
  <si>
    <t>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</si>
  <si>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CONTACTS_HEADER_LastName</t>
  </si>
  <si>
    <t>is the Last name of the individual which is used in the contacts database</t>
  </si>
  <si>
    <t>Last name</t>
  </si>
  <si>
    <t>CONTACTS_HEADER_Major</t>
  </si>
  <si>
    <t>is the Subject of study the indivdual majored in used in the contacts database</t>
  </si>
  <si>
    <t>CONTACTS_HEADER_MiddleName</t>
  </si>
  <si>
    <t>is the Middle name of the individual which is used in the contacts database</t>
  </si>
  <si>
    <t>Middle name</t>
  </si>
  <si>
    <t>CONTACTS_HEADER_MultipleNationalitiesLabel</t>
  </si>
  <si>
    <t>is the Nationaltiy(ies) of the individual which is used in the contacts database</t>
  </si>
  <si>
    <t>CONTACTS_HEADER_NrCpyWithCurrentExeAll</t>
  </si>
  <si>
    <t>is the Number of currect management role held by the individual which is used in the contacts database</t>
  </si>
  <si>
    <t>Number of current management roles</t>
  </si>
  <si>
    <t>CONTACTS_HEADER_NrCpyWithCurrentMBCAll</t>
  </si>
  <si>
    <t>is the Number of current roles held by the individual in boards and committees which is used in the contacts database</t>
  </si>
  <si>
    <t>Number of current roles in boards &amp; committees</t>
  </si>
  <si>
    <t>\\Roles\Number of roles</t>
  </si>
  <si>
    <t>CONTACTS_HEADER_NrMembershipWithCurrentAuditorAll</t>
  </si>
  <si>
    <t>is the Number of current advisor role held by the individual which is used in the contacts database</t>
  </si>
  <si>
    <t>Number of current advisor roles</t>
  </si>
  <si>
    <t>CONTACTS_HEADER_NrMembershipWithCurrentCSAll</t>
  </si>
  <si>
    <t>is the Number of current contact &amp;amp; staff role held by the individual which is used in the contacts database</t>
  </si>
  <si>
    <t>Number of current contact &amp; staff roles</t>
  </si>
  <si>
    <t>CONTACTS_HEADER_NrMembershipWithCurrentShareholdingAll</t>
  </si>
  <si>
    <t>is the Number of shareholder roles held by the individual which is used in the contacts database</t>
  </si>
  <si>
    <t>Number of current shareholder roles</t>
  </si>
  <si>
    <t>CONTACTS_HEADER_NrMembershipWithPreviousAuditorAll</t>
  </si>
  <si>
    <t>is the Number of previous advisor roles held by the individual which is used in the contacts database</t>
  </si>
  <si>
    <t>Number of previous advisor roles</t>
  </si>
  <si>
    <t>CONTACTS_HEADER_OfficialIndividualID</t>
  </si>
  <si>
    <t>is the Official national identifier which is used in the contacts database</t>
  </si>
  <si>
    <t>Official individual ID</t>
  </si>
  <si>
    <t>CONTACTS_HEADER_OfficialIndividualIDType</t>
  </si>
  <si>
    <t>is the Type of national identifier which is used in the contacts database</t>
  </si>
  <si>
    <t>Official individual ID Type</t>
  </si>
  <si>
    <t>\\Roles\Options (only for roles in quoted companies)</t>
  </si>
  <si>
    <t>CONTACTS_HEADER_OptionsExercisedNumber</t>
  </si>
  <si>
    <t>is the Number of options exercised which is used in the contacts database</t>
  </si>
  <si>
    <t>Exercised - number</t>
  </si>
  <si>
    <t>CONTACTS_HEADER_OptionsExercisedValue</t>
  </si>
  <si>
    <t>is the Value of options exercised which is used in the contacts database</t>
  </si>
  <si>
    <t>Exercised - value</t>
  </si>
  <si>
    <t>CONTACTS_HEADER_OptionsUnexerExerNumber</t>
  </si>
  <si>
    <t>is the Number of options unexercised-exercisable which is used in the contacts database</t>
  </si>
  <si>
    <t>Unex./exercisable - number</t>
  </si>
  <si>
    <t>CONTACTS_HEADER_OptionsUnexerExerValue</t>
  </si>
  <si>
    <t>is the Value of options unexercised- exercisable which is used in the contacts database</t>
  </si>
  <si>
    <t>Unex/exercisable - value</t>
  </si>
  <si>
    <t>CONTACTS_HEADER_OptionsUnexerUnexerNumber</t>
  </si>
  <si>
    <t>is the Number of options unexercised- unexercisable which is used in the contacts database</t>
  </si>
  <si>
    <t>Unex./unexercisable - number</t>
  </si>
  <si>
    <t>CONTACTS_HEADER_OptionsUnexerUnexerValue</t>
  </si>
  <si>
    <t>is the Value of options unexercised- unexercisable which is used in the contacts database</t>
  </si>
  <si>
    <t>Unex/unexercisable - value</t>
  </si>
  <si>
    <t>CONTACTS_HEADER_Personorcompany</t>
  </si>
  <si>
    <t>is used to show if the contact is a company or an individual. There are two possible values either Individual or Company which is used in the contacts database</t>
  </si>
  <si>
    <t>Individual or company</t>
  </si>
  <si>
    <t>CONTACTS_HEADER_PLACEOFBIRTH</t>
  </si>
  <si>
    <t>is the Place of birth of the individual which is used in the contacts database</t>
  </si>
  <si>
    <t>Birth place</t>
  </si>
  <si>
    <t>CONTACTS_HEADER_PotentialyInWocoFormatted</t>
  </si>
  <si>
    <t>As any category is a WorldCompliance Flag to identify entities found in the WorldCompliance database. WorldCompliance is a risk-based database designed to prevent AML (anti-money laundering) and CTF (counterterrorist
financing) .</t>
  </si>
  <si>
    <t>As any category</t>
  </si>
  <si>
    <t>CONTACTS_HEADER_Salutation</t>
  </si>
  <si>
    <t>is the Formal greeting (Mr, Mrs etc). Extracting from the gender, and occasionnaly provided by IP which is used in the contacts database</t>
  </si>
  <si>
    <t>CONTACTS_HEADER_Suffix</t>
  </si>
  <si>
    <t>is the Additional information about the person including position or generational title (Jr, Sr, Second, Third, etc) which is used in the contacts database</t>
  </si>
  <si>
    <t>Universal</t>
  </si>
  <si>
    <t>\\Directorships</t>
  </si>
  <si>
    <t>CONTACTS_MEMBERSHIP_BeginningNominationDate</t>
  </si>
  <si>
    <t>is the Date in which an individual started their role within a company which is used in the contacts database</t>
  </si>
  <si>
    <t>Appointment date</t>
  </si>
  <si>
    <t>\\Directorships\Additional company information</t>
  </si>
  <si>
    <t>CONTACTS_MEMBERSHIP_CountryCompany</t>
  </si>
  <si>
    <t>is the Country of the company where the individual has a role which is used in the contacts database</t>
  </si>
  <si>
    <t>CONTACTS_MEMBERSHIP_CurrentOrPreviousStr</t>
  </si>
  <si>
    <t>is the Indicates if the individual is a current or previous director/manager in the company which is used in the contacts database</t>
  </si>
  <si>
    <t>Current or previous</t>
  </si>
  <si>
    <t>\\Roles\Date and source of information</t>
  </si>
  <si>
    <t>CONTACTS_MEMBERSHIP_Date_PassToPrevious</t>
  </si>
  <si>
    <t>is the date when VADIS detects that a function became previous which is used in the contacts database</t>
  </si>
  <si>
    <t>Not valid after date</t>
  </si>
  <si>
    <t>CONTACTS_MEMBERSHIP_DepartmentFromHierCodeFall2009</t>
  </si>
  <si>
    <t>is the Standardized body or department where a role is held by the individual which is used in the contacts database</t>
  </si>
  <si>
    <t>Body or department</t>
  </si>
  <si>
    <t>\\Roles\Additional company information (only for companies covered by Compliance Catalyst)</t>
  </si>
  <si>
    <t>CONTACTS_MEMBERSHIP_EmailAddressCompany</t>
  </si>
  <si>
    <t>is the Email address of the company where the individual has a role which is used in the contacts database</t>
  </si>
  <si>
    <t>E-mail address</t>
  </si>
  <si>
    <t>CONTACTS_MEMBERSHIP_EmployeesCompany</t>
  </si>
  <si>
    <t>is the Latest number of employees of the contacts where the individual has a role which is used in the contacts database</t>
  </si>
  <si>
    <t>Latest number of employees</t>
  </si>
  <si>
    <t>CONTACTS_MEMBERSHIP_EndExpirationDate</t>
  </si>
  <si>
    <t>End date of the role</t>
  </si>
  <si>
    <t>Resignation date</t>
  </si>
  <si>
    <t>\\Roles\Exemption from disqualification (only for UK companies)</t>
  </si>
  <si>
    <t>CONTACTS_MEMBERSHIP_ExemptionFrom</t>
  </si>
  <si>
    <t>is the start date of disqualification period which is used in the contacts database</t>
  </si>
  <si>
    <t>Exemption start date</t>
  </si>
  <si>
    <t>CONTACTS_MEMBERSHIP_ExemptionTo</t>
  </si>
  <si>
    <t>is the end date of disqualification period which is used in the contacts database</t>
  </si>
  <si>
    <t>Exemption end date</t>
  </si>
  <si>
    <t>CONTACTS_MEMBERSHIP_FaxNumberCompany</t>
  </si>
  <si>
    <t>is the Fax number of the company where the individual has a role which is used in the contacts database</t>
  </si>
  <si>
    <t>\\Roles\Number of companies where a role is held\Number of roles\Date and source of information\Work address\Exemption from disqualification (only for UK companies)\Additional company information (only for companies covered by Compliance Catalyst)</t>
  </si>
  <si>
    <t>CONTACTS_MEMBERSHIP_FullAddressCompany</t>
  </si>
  <si>
    <t>is the Full address of the company where the individual has a role which is used in the contacts database</t>
  </si>
  <si>
    <t>CONTACTS_MEMBERSHIP_Function</t>
  </si>
  <si>
    <t>is the Job title in English (as provided by the IP) which is used in the contacts database</t>
  </si>
  <si>
    <t>CONTACTS_MEMBERSHIP_Function3LettersType</t>
  </si>
  <si>
    <t>Abbreviation of the individual's role (3 letters)</t>
  </si>
  <si>
    <t>Type of role</t>
  </si>
  <si>
    <t>CONTACTS_MEMBERSHIP_FunctionOriginalAndDepOriginalLanguage</t>
  </si>
  <si>
    <t>is the Job title in original language or English when no local language available (as provided by the IP) which is used in the contacts database</t>
  </si>
  <si>
    <t>Job title (in local language when available)</t>
  </si>
  <si>
    <t>CONTACTS_MEMBERSHIP_IdCompany</t>
  </si>
  <si>
    <t>is the BVDID of the company where a role is held which is used in the contacts database</t>
  </si>
  <si>
    <t>CONTACTS_MEMBERSHIP_IsAShareholderFormatted</t>
  </si>
  <si>
    <t>is the Indicates if the individual is also a shareholder which is used in the contacts database</t>
  </si>
  <si>
    <t>Also a shareholder</t>
  </si>
  <si>
    <t>CONTACTS_MEMBERSHIP_IsPowerOfAttorneyFormatted</t>
  </si>
  <si>
    <t>Indicates whether the individual has a power of attorney which is used in the contacts database</t>
  </si>
  <si>
    <t>Has a power of attorney</t>
  </si>
  <si>
    <t>CONTACTS_MEMBERSHIP_IsSignatoryFormatted</t>
  </si>
  <si>
    <t>is the Indicates whether the individual has a signatory right which is used in the contacts database</t>
  </si>
  <si>
    <t>Has a signatory right</t>
  </si>
  <si>
    <t>\\Roles\Number of companies where a role is held\Number of roles\Date and source of information</t>
  </si>
  <si>
    <t>CONTACTS_MEMBERSHIP_LastSeenDate</t>
  </si>
  <si>
    <t>is the Latest date when receive from the IP (export date?) which is used in the company database</t>
  </si>
  <si>
    <t>Date(s) last received from IP(s)</t>
  </si>
  <si>
    <t>CONTACTS_MEMBERSHIP_LevelFromHierCodeFall2009</t>
  </si>
  <si>
    <t>Standardized job title</t>
  </si>
  <si>
    <t>Standardized role</t>
  </si>
  <si>
    <t>CONTACTS_MEMBERSHIP_LicenseInfo</t>
  </si>
  <si>
    <t>is the License number of the advisor/banker used in the company database</t>
  </si>
  <si>
    <t>Licence information</t>
  </si>
  <si>
    <t>CONTACTS_MEMBERSHIP_NaceCode</t>
  </si>
  <si>
    <t>is the NACE core code of the company where the individual has a role which is used in the contacts database</t>
  </si>
  <si>
    <t>NACE, core code</t>
  </si>
  <si>
    <t>CONTACTS_MEMBERSHIP_NaceLabel</t>
  </si>
  <si>
    <t>is the NACE (core code) text description of the company where the individual has a role which is used in the contacts database</t>
  </si>
  <si>
    <t>NACE, text description</t>
  </si>
  <si>
    <t>CONTACTS_MEMBERSHIP_NAICSCode</t>
  </si>
  <si>
    <t>is the NAICS (core code) of the company where the individual has a role which is used in the contacts database</t>
  </si>
  <si>
    <t>NAICS, core code</t>
  </si>
  <si>
    <t>CONTACTS_MEMBERSHIP_NAICSLabel</t>
  </si>
  <si>
    <t>is the NAICS (core code) text description of the company where the individual has a role which is used in the contacts database</t>
  </si>
  <si>
    <t>NAICS, text description</t>
  </si>
  <si>
    <t>CONTACTS_MEMBERSHIP_NameCompany</t>
  </si>
  <si>
    <t>is the Company name where a role is held which is used in the contacts database</t>
  </si>
  <si>
    <t>Company name</t>
  </si>
  <si>
    <t>CONTACTS_MEMBERSHIP_PhoneCompany</t>
  </si>
  <si>
    <t>is the Phone number of the company where the individual has a role which is used in the contacts database</t>
  </si>
  <si>
    <t>CONTACTS_MEMBERSHIP_ProvinceOrStateCompany</t>
  </si>
  <si>
    <t>is the Province or state of the company where the individual has a role which is used in the contacts database</t>
  </si>
  <si>
    <t>CONTACTS_MEMBERSHIP_RawSourceDateFuntion</t>
  </si>
  <si>
    <t>is the Confirmation dates from the IP. Ex: date at which the data was retrieved from a website, or date of a document (annual report etc)</t>
  </si>
  <si>
    <t>Confirmation date(s)</t>
  </si>
  <si>
    <t>CONTACTS_MEMBERSHIP_RawSourceFunctionFormatted</t>
  </si>
  <si>
    <t>is the Source used to provide and validate information which is used in the company database</t>
  </si>
  <si>
    <t>Information source(s)</t>
  </si>
  <si>
    <t>CONTACTS_MEMBERSHIP_RepresentingCompanyName</t>
  </si>
  <si>
    <t>&lt;p&gt;is the Individual representing the advisory company which is used in the contacts database&lt;/p&gt;
&lt;p&gt;This relates to the field &lt;a href="/asset/75aa5f72-1a58-4823-8a71-813528c1036b" rel="noopener" target="_blank"&gt;CONTACTS_HEADER_FullName_Representing&lt;/a&gt; which expresses how an individual is representing one or more company.&lt;/p&gt;</t>
  </si>
  <si>
    <t>Representing the company</t>
  </si>
  <si>
    <t>CONTACTS_MEMBERSHIP_Source2LettersAbbrev</t>
  </si>
  <si>
    <t>is the Two digit abbreviation of Information provider which is used in the company database</t>
  </si>
  <si>
    <t>Information Provider(s)</t>
  </si>
  <si>
    <t>\\Roles\Additional company information (only for companies covered by Orbis)</t>
  </si>
  <si>
    <t>CONTACTS_MEMBERSHIP_StatusCompany</t>
  </si>
  <si>
    <t>is the Status of the company where the individual has a role (ex: active) which is used in the contacts database</t>
  </si>
  <si>
    <t>CONTACTS_MEMBERSHIP_Turnover</t>
  </si>
  <si>
    <t>is the Latest operating revenue of the company where the individual has a role which is used in the contacts database</t>
  </si>
  <si>
    <t>CONTACTS_MEMBERSHIP_USSICCode</t>
  </si>
  <si>
    <t>is the US SIC (core code) of the company where the individual has a role which is used in the contacts database</t>
  </si>
  <si>
    <t>SIC US, core code</t>
  </si>
  <si>
    <t>CONTACTS_MEMBERSHIP_USSicLabel</t>
  </si>
  <si>
    <t>is the US SIC (core code) text description of the company where the individual has a role which is used in the contacts database</t>
  </si>
  <si>
    <t>SIC US,  text description</t>
  </si>
  <si>
    <t>CONTACTS_MEMBERSHIP_WebsiteAddressCompany</t>
  </si>
  <si>
    <t>is the Website address of the company where the individual has a role which is used in the contacts database</t>
  </si>
  <si>
    <t>\\Roles\Work address</t>
  </si>
  <si>
    <t>CONTACTS_MEMBERSHIP_WorkAddressLine1</t>
  </si>
  <si>
    <t>is the Address of the company where a role is held by the individual which is used in the contacts database</t>
  </si>
  <si>
    <t>CONTACTS_MEMBERSHIP_WorkAddressLine2</t>
  </si>
  <si>
    <t>is the Address (part 2) of the company where a role is held by the individual which is used in the contacts database</t>
  </si>
  <si>
    <t>CONTACTS_MEMBERSHIP_WorkAddressLine3</t>
  </si>
  <si>
    <t>is the Address (part 3) of the company where a role is held by the individual which is used in the contacts database</t>
  </si>
  <si>
    <t>CONTACTS_MEMBERSHIP_WorkAddressLine4</t>
  </si>
  <si>
    <t>is the Address (part 4) of the company where a role is held by the individual which is used in the contacts database</t>
  </si>
  <si>
    <t>CONTACTS_MEMBERSHIP_WorkAddressLine5</t>
  </si>
  <si>
    <t>is the Address (part 5) of the company where a role is held by the individual which is used in the contacts database</t>
  </si>
  <si>
    <t>CONTACTS_MEMBERSHIP_WorkCity</t>
  </si>
  <si>
    <t>is the City of the company where a role is held by the individual which is used in the contacts database</t>
  </si>
  <si>
    <t>CONTACTS_MEMBERSHIP_WorkCountry</t>
  </si>
  <si>
    <t>is the Country of the company where a role is held by the individual which is used in the contacts database</t>
  </si>
  <si>
    <t>CONTACTS_MEMBERSHIP_WorkEmail</t>
  </si>
  <si>
    <t>is the Work email of the individual, not necessarily related to the company where a role is held which is used in the contacts database</t>
  </si>
  <si>
    <t>CONTACTS_MEMBERSHIP_WorkPhone</t>
  </si>
  <si>
    <t>CONTACTS_MEMBERSHIP_WorkPostcode</t>
  </si>
  <si>
    <t>is the Postcode of the company where a role is held by the individual which is used in the contacts database</t>
  </si>
  <si>
    <t>\\Roles\Number of companies where a role is held\Number of roles\Date and source of information\Work address</t>
  </si>
  <si>
    <t>CONTACTS_MEMBERSHIP_WorkProvinceOrState</t>
  </si>
  <si>
    <t>CONTROLLING_PORTFOLIO_COMPANY_BVD_ID_NUMBER</t>
  </si>
  <si>
    <t>Controlling portfolio company - BvD ID number</t>
  </si>
  <si>
    <t>CONTROLLING_PORTFOLIO_COMPANY_COUNT</t>
  </si>
  <si>
    <t>\\Ownership data\Private equity ownership\PE owners\Controlling portfolio company</t>
  </si>
  <si>
    <t>CONTROLLING_PORTFOLIO_COMPANY_COUNTRY_ISO_CODE</t>
  </si>
  <si>
    <t>Controlling portfolio company - Country ISO code</t>
  </si>
  <si>
    <t>-9006</t>
  </si>
  <si>
    <t>-9003</t>
  </si>
  <si>
    <t>\\Ownership data\Beneficial Owners\Shareholders\Subsidiaries\Private equity ownership\PE company - portfolio\PE owners\Controlling portfolio company</t>
  </si>
  <si>
    <t>CONTROLLING_PORTFOLIO_COMPANY_NACE_CORE_CODE</t>
  </si>
  <si>
    <t>This field gives the 4 digits NACE code of activity of the controlling portfolio company.</t>
  </si>
  <si>
    <t>Controlling portfolio company - NACE,Core code</t>
  </si>
  <si>
    <t>-9091</t>
  </si>
  <si>
    <t>CONTROLLING_PORTFOLIO_COMPANY_NACE_CORE_LABEL</t>
  </si>
  <si>
    <t>This field gives the full label NACE code of activity of the controlling portfolio company.</t>
  </si>
  <si>
    <t>Controlling portfolio company - NACE,text description</t>
  </si>
  <si>
    <t>-9093</t>
  </si>
  <si>
    <t>CONTROLLING_PORTFOLIO_COMPANY_NAICS_CORE_CODE</t>
  </si>
  <si>
    <t>This field gives the 4 digits NAICS code of activity of the controlling portfolio company.</t>
  </si>
  <si>
    <t>Controlling portfolio company - NAICS, Core code</t>
  </si>
  <si>
    <t>-9081</t>
  </si>
  <si>
    <t>CONTROLLING_PORTFOLIO_COMPANY_NAICS_CORE_LABEL</t>
  </si>
  <si>
    <t>Controlling portfolio company - NAICS, text description</t>
  </si>
  <si>
    <t>-9083</t>
  </si>
  <si>
    <t>CONTROLLING_PORTFOLIO_COMPANY_NAME</t>
  </si>
  <si>
    <t>Controlling portfolio company - Name</t>
  </si>
  <si>
    <t>-9001</t>
  </si>
  <si>
    <t>CONTROLLING_PORTFOLIO_COMPANY_STATE_PROVINCE</t>
  </si>
  <si>
    <t>Controlling portfolio company - State or province (in US or Canada)</t>
  </si>
  <si>
    <t>-32051</t>
  </si>
  <si>
    <t>CONTROLLING_PORTFOLIO_COMPANY_USSIC_CORE_CODE</t>
  </si>
  <si>
    <t>This field represents the 3 digits code for the primary activity of the concerned Controlling portfolio company in the US SIC classification. (US SIC codes are American codes which last version is from 1989)</t>
  </si>
  <si>
    <t>Controlling portfolio company - US SIC, Core code</t>
  </si>
  <si>
    <t>CONTROLLING_PORTFOLIO_COMPANY_USSIC_CORE_LABEL</t>
  </si>
  <si>
    <t>&lt;div&gt;
&lt;div&gt;
&lt;div&gt;
&lt;div&gt;
&lt;div&gt;
&lt;div&gt;
&lt;div&gt;
&lt;div&gt;
&lt;div&gt;This field provides the label associated to the code for the primary activity of the concerned Controlling portfolio company in the US SIC classification. (US SIC codes are American codes which last version is from 1989)&lt;/div&gt;
&lt;/div&gt;
&lt;/div&gt;
&lt;div&gt; &lt;/div&gt;
&lt;/div&gt;
&lt;/div&gt;
&lt;/div&gt;
&lt;/div&gt;
&lt;/div&gt;
&lt;/div&gt;
&lt;div&gt;
&lt;div&gt;
&lt;div&gt;
&lt;div&gt;
&lt;div&gt; &lt;/div&gt;
&lt;/div&gt;
&lt;/div&gt;
&lt;/div&gt;
&lt;/div&gt;</t>
  </si>
  <si>
    <t>Controlling portfolio company - US SIC, text description</t>
  </si>
  <si>
    <t>-32050</t>
  </si>
  <si>
    <t>-32056</t>
  </si>
  <si>
    <t>Controlling_Shareholders_BVDID</t>
  </si>
  <si>
    <t>Patents can be commercialised through transactions and the ownership could change over time. Therefore, the applicant may not be the current owner forever. BVDID is the entity identifier for the current indirect owner company with the company database.</t>
  </si>
  <si>
    <t>Current indirect owner(s) BvD ID Number(s)</t>
  </si>
  <si>
    <t>Controlling_Shareholders_CountryIso</t>
  </si>
  <si>
    <t>Patents can be commercialised through transactions and the ownership could change over time. Therefore, the applicant may not be the current owner forever. The country codes for location identification for the current indirect owner jurisdiction.</t>
  </si>
  <si>
    <t>Current indirect owner(s) country code(s)</t>
  </si>
  <si>
    <t>NrOfControllingShareholders</t>
  </si>
  <si>
    <t>Controlling_Shareholders_OrbisName</t>
  </si>
  <si>
    <t>Patents can be commercialised through transactions and the ownership could change over time. Therefore, the applicant may not be the current owner forever. While the current DIRECT owners are the named owners - current INDIRECT owners are the entities levels up within the corporate group, who own/ are the shareholders of the DIRECT owners.</t>
  </si>
  <si>
    <t>Current indirect owner(s) name(s)</t>
  </si>
  <si>
    <t>\\Classifications</t>
  </si>
  <si>
    <t>CooperativeClassification_CooperativeClassification</t>
  </si>
  <si>
    <t>Patents are classified into one or more technical areas through the examination process, which will help in patent analytics. There are several such standards for classifications and CPC is one such alpha-numerical taxonomy for technical classification of patents. CPC and IPC Classes have a lot in common as CPC was dervied from IPC Classifications.</t>
  </si>
  <si>
    <t>CPC code (main)</t>
  </si>
  <si>
    <t>NrOfCooperativeClassification</t>
  </si>
  <si>
    <t>CooperativeClassification_CooperativeClassificationLabel</t>
  </si>
  <si>
    <t>This is the textual description for the alphanumerical code through the taxonomy as defined by CPC Classifications.</t>
  </si>
  <si>
    <t>\\Ownership data</t>
  </si>
  <si>
    <t>CORPORATE_GROUP_SIZE_LABEL</t>
  </si>
  <si>
    <t>This field is a number that represents the size of the corporate group (number of companies in the corporate group). </t>
  </si>
  <si>
    <t>No of companies in corporate group</t>
  </si>
  <si>
    <t>-9499</t>
  </si>
  <si>
    <t>COST</t>
  </si>
  <si>
    <t>Cost of sold goods, production &amp;amp; services. Costs directly related to the production of the goods sold plus depreciation of these costs</t>
  </si>
  <si>
    <t>\\Patent portfolio overview</t>
  </si>
  <si>
    <t>CountersByStatusPatents_Total</t>
  </si>
  <si>
    <t>The variable here identifies the number of live and pending patents. All patent applications have to go through an examination process for getting them granted. In addition, patents have a defined life term of 20 years globally and can expire if they are not renewed.</t>
  </si>
  <si>
    <t>Number of SEP's</t>
  </si>
  <si>
    <t>Number of utility models</t>
  </si>
  <si>
    <t>Number of design registrations</t>
  </si>
  <si>
    <t>NrOfCOUNTERS_CountersByStatusPatents</t>
  </si>
  <si>
    <t>-861402</t>
  </si>
  <si>
    <t>COUNTERS_CitedDocuments</t>
  </si>
  <si>
    <t>Number of backward citations is the count of all the backward citations of a given patent.</t>
  </si>
  <si>
    <t>Number of backward citations</t>
  </si>
  <si>
    <t>COUNTERS_CitingDocuments</t>
  </si>
  <si>
    <t>Number of forward citations is the count of all the forward citations of a given patent.</t>
  </si>
  <si>
    <t>Number of forward citations</t>
  </si>
  <si>
    <t>COUNTERS_Families</t>
  </si>
  <si>
    <t>The variable provides an indication of number of patents that have been grouped or considered for the specific family definition based on the user setting under My Orbis IP. The variable will vary based on the selection between Simple, Complete or Extended definitions.</t>
  </si>
  <si>
    <t>Number of family members</t>
  </si>
  <si>
    <t>CountersTypeCountriesPatentsYears_Total</t>
  </si>
  <si>
    <t>The variable identifies total number of granted patent applications, which have gone thru the examination process for the given company. The variable is populated for all companies that own at least 1 patent.</t>
  </si>
  <si>
    <t>Number of publications</t>
  </si>
  <si>
    <t>NrOfCountersTypeCountriesPatentsYears</t>
  </si>
  <si>
    <t>-861604</t>
  </si>
  <si>
    <t>This field displays the county for which the multiplier is relevant – this is provided as ISO code identifier for the respective share.</t>
  </si>
  <si>
    <t>Patent valuation - geographical spread - country</t>
  </si>
  <si>
    <t>COUNTRY</t>
  </si>
  <si>
    <t>&lt;p&gt;A country is a distinct territorial body or political entity (i.e. a nation). It is often referred to as the land of an individual's birth, residence or citizenship. A country may be an independent sovereign state or part of a larger state, as a non-sovereign or formerly sovereign political division, a physical territory with a government, or a geographic region associated with sets of previously independent or differently associated people with distinct political characteristics. It is not inherently sovereign.&lt;/p&gt;
&lt;p&gt;Country can be used to display a company's primary/additional address(es), the country of the company where an individual holds a role, the home country of an individual, the country of an individual representing the advisory company or the work country of an advisor. In addition, it can be used to show the country where a company won a tender (awarded company(ies)) or where the entity submitted a request for a tender (contracting entity). &lt;/p&gt;</t>
  </si>
  <si>
    <t>COUNTRY_COUNT</t>
  </si>
  <si>
    <t>COUNTRY_ADDITIONAL</t>
  </si>
  <si>
    <t>The country in a company's additional address</t>
  </si>
  <si>
    <t>40444</t>
  </si>
  <si>
    <t>COUNTRY_ISO_CODE</t>
  </si>
  <si>
    <t>&lt;p&gt;The ISO code of the country in a company's primary address. As with the &lt;a href="/asset/c0f9d690-48ff-46cb-9870-92db587f8304" rel="noopener" target="_blank"&gt;Territory ISO Code&lt;/a&gt;, ISO Country codes are according the ISO 3166-1 alpha-2 standard, with the following exceptions:&lt;/p&gt;
&lt;ul&gt;
&lt;li&gt;&lt;strong&gt;Kosovo&lt;/strong&gt;: has been assigned the code KV, as used by CIA World Factbook. ISO has currently assigned the temporary code XK to Kosovo.&lt;/li&gt;
&lt;li&gt;&lt;strong&gt;II&lt;/strong&gt;: This country code is equivalent to Supranational and is only used for banks. A supranational entity is principally owned, directly or indirectly, by more than one sovereign government and legally distinct from its member governments.&lt;/li&gt;
&lt;li&gt;&lt;strong&gt;YY&lt;/strong&gt;: This country code is assigned to records for companies coming from the Ownership database for which we cannot assign a valid country ISO code because the country is unknown.&lt;/li&gt;
&lt;li&gt;&lt;strong&gt;WW&lt;/strong&gt;: This country code is assigned to records for individuals coming from the Ownership database for which we cannot assign a valid country ISO code because the country is unknown.&lt;/li&gt;
&lt;li&gt;&lt;strong&gt;ZZ&lt;/strong&gt;: This country code is assigned to records for entities formed by more than one company, or mixed with individuals, coming from the Ownership database for which we cannot assign a valid country ISO code because the country is unknown. It is also used for generic BvD IDs (e.g. employees, officers etc.)&lt;/li&gt;
&lt;/ul&gt;</t>
  </si>
  <si>
    <t>Country ISO code</t>
  </si>
  <si>
    <t>14</t>
  </si>
  <si>
    <t>COUNTRY_ISO_CODE_ADDITIONAL</t>
  </si>
  <si>
    <t>40417</t>
  </si>
  <si>
    <t>COUNTRY_REGION</t>
  </si>
  <si>
    <t>The region in which a company's primary address is located, according the geographical hierarchy applied in ORBIS (often following the ISO 3166-2 standard)</t>
  </si>
  <si>
    <t>COUNTRY_REGION_COUNT</t>
  </si>
  <si>
    <t>280</t>
  </si>
  <si>
    <t>COUNTRY_REGION_ADDITIONAL</t>
  </si>
  <si>
    <t>The region in which a company's additional address is located, according the geographical hierarchy applied in ORBIS (often following the ISO 3166-2 standard)</t>
  </si>
  <si>
    <t>40428</t>
  </si>
  <si>
    <t>COUNTRY_REGION_TYPE</t>
  </si>
  <si>
    <t>The type of region in which a company's primary address is located, according the geographical hierarchy applied in ORBIS (often following the ISO 3166-2 standard); such as Borough, District, Prefecture, Province, Statistical region, State etc</t>
  </si>
  <si>
    <t>279</t>
  </si>
  <si>
    <t>COUNTRY_REGION_TYPE_ADDITIONAL</t>
  </si>
  <si>
    <t>The type of region in which a company's additional address is located, according the geographical hierarchy applied in ORBIS (often following the ISO 3166-2 standard); such as Borough, District, Prefecture, Province, Statistical region, State etc</t>
  </si>
  <si>
    <t>40427</t>
  </si>
  <si>
    <t>COUNTY</t>
  </si>
  <si>
    <t>The county in which a company's primary address is located.</t>
  </si>
  <si>
    <t>Retired</t>
  </si>
  <si>
    <t>42089</t>
  </si>
  <si>
    <t>\\Directors &amp; Managers\Same or similar name in the LexisNexis WorldCompliance database\Other personal information\Other role information</t>
  </si>
  <si>
    <t>CPYCONTACTS_COUNTERS_NrCpyWithCurrentDirectorship</t>
  </si>
  <si>
    <t>is the Number of companies in which the manager currently has a role which is used in the company database</t>
  </si>
  <si>
    <t>No of cos in which a current position is held</t>
  </si>
  <si>
    <t>NrOfBvDContacts</t>
  </si>
  <si>
    <t>\\Auditors, bankers &amp;amp; other advisors\Same or similar name in the LexisNexis WorldCompliance database\Address information\Other personal information (only for advisors that are individuals)</t>
  </si>
  <si>
    <t>CPYCONTACTS_HEADER_Age</t>
  </si>
  <si>
    <t>is the Age of the individual (deduced by us) which is used in the company database</t>
  </si>
  <si>
    <t>\\Directors &amp; Managers\Other personal information</t>
  </si>
  <si>
    <t>CPYCONTACTS_HEADER_AgeRange</t>
  </si>
  <si>
    <t>is the Age range of the individual which is used in the company database</t>
  </si>
  <si>
    <t>Age bracket</t>
  </si>
  <si>
    <t>CPYCONTACTS_HEADER_AgeRange_Representing</t>
  </si>
  <si>
    <t>is the Age bracket of the individual representing the advisory company used in the company database</t>
  </si>
  <si>
    <t>CPYCONTACTS_HEADER_Age_Representing</t>
  </si>
  <si>
    <t>is the Age of the individual representing the advisory company used in the company database</t>
  </si>
  <si>
    <t>CPYCONTACTS_HEADER_BareTitle</t>
  </si>
  <si>
    <t>is a Professional title that could include (Dr, Ing, Lord, Prince etc) which is used in the company database</t>
  </si>
  <si>
    <t>CPYCONTACTS_HEADER_Biography</t>
  </si>
  <si>
    <t>is the History of the individual (merge of all professional biographies received from IP) used in the company database</t>
  </si>
  <si>
    <t>CPYCONTACTS_HEADER_Birthdate</t>
  </si>
  <si>
    <t>is the (Full) date of birth. For some countries, only the year is available. This is used in the company database</t>
  </si>
  <si>
    <t>CPYCONTACTS_HEADER_Birthdate_Representing</t>
  </si>
  <si>
    <t>is the Birthdate of the individual representing the advisory company used in the company database</t>
  </si>
  <si>
    <t>CPYCONTACTS_HEADER_BvdId</t>
  </si>
  <si>
    <t>is the Corresponding BvDID where the contact is a corporate which is used in the company database</t>
  </si>
  <si>
    <t>CPYCONTACTS_HEADER_College</t>
  </si>
  <si>
    <t>is the Name of college if included used in the company database</t>
  </si>
  <si>
    <t>CPYCONTACTS_HEADER_CountryLabel</t>
  </si>
  <si>
    <t>is the Home country of the individual which is used in the company database</t>
  </si>
  <si>
    <t>CPYCONTACTS_HEADER_CountryLabel_Representing</t>
  </si>
  <si>
    <t>is the Country of the individual representing the advisory company used in the company database</t>
  </si>
  <si>
    <t>CPYCONTACTS_HEADER_DegreeCode</t>
  </si>
  <si>
    <t>is the Abbreviation of degree type (only provided by Refinitiv, see Orbis 3 user guide for correspondance) used in the company database</t>
  </si>
  <si>
    <t>CPYCONTACTS_HEADER_Email</t>
  </si>
  <si>
    <t>is the Personal (TBC) email address of individual which is used in the company database</t>
  </si>
  <si>
    <t>CPYCONTACTS_HEADER_FirstNameOriginalLanguagePreferred</t>
  </si>
  <si>
    <t>is the First name of a Director or Manager which is used in the company database</t>
  </si>
  <si>
    <t>CPYCONTACTS_HEADER_FirstNameOriginalLanguagePreferred_Representing</t>
  </si>
  <si>
    <t>is the First name of the individual representing the advisory company used in the company database</t>
  </si>
  <si>
    <t>CPYCONTACTS_HEADER_FullNameOriginalLanguagePreferred</t>
  </si>
  <si>
    <t>is the Full name of the individual which is used in the company database</t>
  </si>
  <si>
    <t>\\Auditors, bankers &amp;amp; other advisors</t>
  </si>
  <si>
    <t>CPYCONTACTS_HEADER_FullNameOriginalLanguagePreferred_Representing</t>
  </si>
  <si>
    <t>is the Full name of the individual representing the advisory company which is used in the company database</t>
  </si>
  <si>
    <t>Represented by</t>
  </si>
  <si>
    <t>CPYCONTACTS_HEADER_Gender</t>
  </si>
  <si>
    <t>is the One letter abbreviation of Male/Female. Provided by IP or estimated by us. This is used in the company database.</t>
  </si>
  <si>
    <t>CPYCONTACTS_HEADER_Gender_Representing</t>
  </si>
  <si>
    <t>is the Gender of the individual representing the advisory company used in the company database</t>
  </si>
  <si>
    <t>CPYCONTACTS_HEADER_GraduationDate</t>
  </si>
  <si>
    <t>is the Date of graduation used in the company database</t>
  </si>
  <si>
    <t>CPYCONTACTS_HEADER_IdDirector</t>
  </si>
  <si>
    <t>&lt;p&gt;The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t>
  </si>
  <si>
    <t>CPYCONTACTS_HEADER_IsInWocoFlag1Formatted</t>
  </si>
  <si>
    <t>\\Directors &amp; Managers\Same or similar name in the LexisNexis WorldCompliance database</t>
  </si>
  <si>
    <t>CPYCONTACTS_HEADER_IsInWocoFlag2Formatted</t>
  </si>
  <si>
    <t>CPYCONTACTS_HEADER_IsInWocoFlag3Formatted</t>
  </si>
  <si>
    <t>CPYCONTACTS_HEADER_IsInWocoFlag5SOEFormatted</t>
  </si>
  <si>
    <t>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</si>
  <si>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CPYCONTACTS_HEADER_IsInWocoFlag6Government_linked_corpFormatted</t>
  </si>
  <si>
    <t>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</si>
  <si>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As State invested entity</t>
  </si>
  <si>
    <t>CPYCONTACTS_HEADER_IsInWocoFlag7Adverse_MediaFormatted</t>
  </si>
  <si>
    <t>As adverse media is a WorldCompliance category which identify entities where a published news source described a crime that was committed.</t>
  </si>
  <si>
    <t>CPYCONTACTS_HEADER_IsInWocoFlag8Associated_EntityFormatted</t>
  </si>
  <si>
    <t>As associated entity is a WorldCompliance category which identifies companies that are sanctioned by extension. These companies are linked to at least one sanctioned entity. Associated entities are not explicitly named as sanctioned entities in sanctions sources.</t>
  </si>
  <si>
    <t>\\Auditors, bankers &amp;amp; other advisors\Same or similar name in the LexisNexis WorldCompliance database</t>
  </si>
  <si>
    <t>CPYCONTACTS_HEADER_IsInWocoFlag9RegistrationsFormatted</t>
  </si>
  <si>
    <t>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</si>
  <si>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CPYCONTACTS_HEADER_LastNameOriginalLanguagePreferred</t>
  </si>
  <si>
    <t>is the Surname of a Director or Manager which is used in the company database</t>
  </si>
  <si>
    <t>CPYCONTACTS_HEADER_LastNameOriginalLanguagePreferred_Representing</t>
  </si>
  <si>
    <t>is the Last name of the individual representing the advisory company used in the company database</t>
  </si>
  <si>
    <t>CPYCONTACTS_HEADER_Major</t>
  </si>
  <si>
    <t>is the Subject of study the indivdual majored in used in the company database</t>
  </si>
  <si>
    <t>CPYCONTACTS_HEADER_MiddleNameOriginalLanguagePreferred</t>
  </si>
  <si>
    <t>is the Second name of a Director or Manager which is used in the company database</t>
  </si>
  <si>
    <t>CPYCONTACTS_HEADER_MiddleNameOriginalLanguagePreferred_Representing</t>
  </si>
  <si>
    <t>is the Middle name of the individual representing the advisory company used in the company database</t>
  </si>
  <si>
    <t>CPYCONTACTS_HEADER_MultipleNationalitiesLabel</t>
  </si>
  <si>
    <t>is the Nationaltiy(ies) of the individual which is used in the company database</t>
  </si>
  <si>
    <t>CPYCONTACTS_HEADER_NationalityCountryLabel</t>
  </si>
  <si>
    <t>is the Nationality of the individual used in the company database</t>
  </si>
  <si>
    <t>Country/ies of nationality</t>
  </si>
  <si>
    <t>\\Auditors, bankers &amp;amp; other advisors\Same or similar name in the LexisNexis WorldCompliance database\Address information\Other personal information (only for advisors that are individuals)\Other role information\Represented by information</t>
  </si>
  <si>
    <t>CPYCONTACTS_HEADER_NationalityCountryLabel_Representing</t>
  </si>
  <si>
    <t>is the Nationality of the individual representing the advisory company used in the company database</t>
  </si>
  <si>
    <t>CPYCONTACTS_HEADER_NrMembershipWithCurrentAuditorAll</t>
  </si>
  <si>
    <t>is the Number of companies in which the advisor currently has a role used in the company database</t>
  </si>
  <si>
    <t>No of cos in which a current role is held</t>
  </si>
  <si>
    <t>\\Auditors, bankers &amp;amp; other advisors\Address information\Other personal information (only for advisors that are individuals)</t>
  </si>
  <si>
    <t>CPYCONTACTS_HEADER_PLACEOFBIRTH</t>
  </si>
  <si>
    <t>is the Place of birth of the individual and is used in the company database</t>
  </si>
  <si>
    <t>Place of birth</t>
  </si>
  <si>
    <t>CPYCONTACTS_HEADER_PLACEOFBIRTH_Representing</t>
  </si>
  <si>
    <t>is the Place of birth of the individual representing the advisory company used in the company database</t>
  </si>
  <si>
    <t>\\Directors &amp; contacts\Directors</t>
  </si>
  <si>
    <t>CPYCONTACTS_HEADER_PotentialyInWocoFormatted</t>
  </si>
  <si>
    <t>CPYCONTACTS_HEADER_PrefixSalutation_Translated</t>
  </si>
  <si>
    <t>is the Formal greeting (Mr, Mrs etc). Extracting from the gender, and occasionnaly provided by IP which is used in the company database</t>
  </si>
  <si>
    <t>CPYCONTACTS_HEADER_PrefixSalutation_Translated_Representing</t>
  </si>
  <si>
    <t>is a Formal greeting (Mr, Mrs etc) of the individual representing the advisory company used in the company database</t>
  </si>
  <si>
    <t>CPYCONTACTS_HEADER_Suffix</t>
  </si>
  <si>
    <t>is the Additional information about the person including position or generational title that could include (Jr, Sr, Second, Third, etc) which is used in the company database</t>
  </si>
  <si>
    <t>CPYCONTACTS_HEADER_Type</t>
  </si>
  <si>
    <t>is the Definition to whether the Director is an individual or company which is used in the company database</t>
  </si>
  <si>
    <t>CPYCONTACTS_MEMBERSHIP_BeginningNominationDate</t>
  </si>
  <si>
    <t>is the Date in which an individual started their role within a company which is used in the company database</t>
  </si>
  <si>
    <t>CPYCONTACTS_MEMBERSHIP_BoardMnemonic</t>
  </si>
  <si>
    <t>is the Abbreviation of board, committee or department which is used in the company database</t>
  </si>
  <si>
    <t>Type of position</t>
  </si>
  <si>
    <t>CPYCONTACTS_MEMBERSHIP_BoardMnemonicLabel</t>
  </si>
  <si>
    <t>is the Type of advisor (banker, auditor, other) which is used in the company database</t>
  </si>
  <si>
    <t>Advisor type</t>
  </si>
  <si>
    <t>CPYCONTACTS_MEMBERSHIP_CompensationDate</t>
  </si>
  <si>
    <t>is the Date of salary payment for individual (Only available for US from Refinitiv?) used in the company database</t>
  </si>
  <si>
    <t>Compensation date</t>
  </si>
  <si>
    <t>CPYCONTACTS_MEMBERSHIP_CompensationSalary</t>
  </si>
  <si>
    <t>is the Amount of salary for individual (yearly? Only available for US from Refinitiv?) used in the company database</t>
  </si>
  <si>
    <t>Compensation salary</t>
  </si>
  <si>
    <t>\\Directors &amp; Managers\Compensation information (only for functions in some quoted companies)</t>
  </si>
  <si>
    <t>CPYCONTACTS_MEMBERSHIP_CompensationTotal</t>
  </si>
  <si>
    <t>is the Total amount of salary for individual (Only available for US from Refinitiv?) used in the company database</t>
  </si>
  <si>
    <t>Compensation total</t>
  </si>
  <si>
    <t>CPYCONTACTS_MEMBERSHIP_CurrentPrevious</t>
  </si>
  <si>
    <t>is the Status of the role held which is used in the company database</t>
  </si>
  <si>
    <t>\\Directors &amp; Managers\Other personal information\Other role information</t>
  </si>
  <si>
    <t>CPYCONTACTS_MEMBERSHIP_Date_PassToPrevious</t>
  </si>
  <si>
    <t>is the date when VADIS detects that a function became previous. which is used in the company database</t>
  </si>
  <si>
    <t>CPYCONTACTS_MEMBERSHIP_DepartmentFromHierCodeFall2009</t>
  </si>
  <si>
    <t>is the Type board, committee or department which is used in the company database</t>
  </si>
  <si>
    <t>Executive department</t>
  </si>
  <si>
    <t>CPYCONTACTS_MEMBERSHIP_DIFFERENT_PERSONS_CNT</t>
  </si>
  <si>
    <t>is the Number of directors and managers in the company which is used in the company database</t>
  </si>
  <si>
    <t>Number of previous directors &amp; managers</t>
  </si>
  <si>
    <t>CPYCONTACTS_MEMBERSHIP_EndExpirationDate</t>
  </si>
  <si>
    <t>is the End date of the role which is used in the company database</t>
  </si>
  <si>
    <t>CPYCONTACTS_MEMBERSHIP_Function</t>
  </si>
  <si>
    <t>is the Job title in English (as provided by the IP) which is used in the company database</t>
  </si>
  <si>
    <t>CPYCONTACTS_MEMBERSHIP_FunctionOriginalOriginalLanguagePreferred</t>
  </si>
  <si>
    <t>is the Job title in original language or English when no local language available (as provided by the IP) which is used in the company database</t>
  </si>
  <si>
    <t>CPYCONTACTS_MEMBERSHIP_IsAShareholderFormatted</t>
  </si>
  <si>
    <t>Indicates if the individual is also a shareholder which is used in the company database</t>
  </si>
  <si>
    <t>CPYCONTACTS_MEMBERSHIP_IsPowerOfAttorneyFormatted</t>
  </si>
  <si>
    <t>Describes if the director/manager has a power of attorney or not which is used in the company database</t>
  </si>
  <si>
    <t>CPYCONTACTS_MEMBERSHIP_IsSignatoryFormatted</t>
  </si>
  <si>
    <t>Describes if the director/manager has a signatory right or not which is used in the company database</t>
  </si>
  <si>
    <t>CPYCONTACTS_MEMBERSHIP_LastSeenDate</t>
  </si>
  <si>
    <t>CPYCONTACTS_MEMBERSHIP_LevelFromHierCodeFall2009</t>
  </si>
  <si>
    <t>is the Level of responsibility within the board, committee or department which is used in the company database</t>
  </si>
  <si>
    <t>Level of responsibility</t>
  </si>
  <si>
    <t>CPYCONTACTS_MEMBERSHIP_LicenseInfo</t>
  </si>
  <si>
    <t>License information</t>
  </si>
  <si>
    <t>CPYCONTACTS_MEMBERSHIP_RawSourceFunctionFormatted</t>
  </si>
  <si>
    <t>CPYCONTACTS_MEMBERSHIP_Source2LettersAbbrev</t>
  </si>
  <si>
    <t>\\Auditors, bankers &amp;amp; other advisors\Address information</t>
  </si>
  <si>
    <t>CPYCONTACTS_MEMBERSHIP_WorkCountry</t>
  </si>
  <si>
    <t>is an Advisor's work country used in the company database</t>
  </si>
  <si>
    <t>CPYCONTACTS_MEMBERSHIP_WorkFullAddress</t>
  </si>
  <si>
    <t>is the full work address of the individual which is used in the company database</t>
  </si>
  <si>
    <t>CPYCONTACTS_MEMBERSHIP_WorkFullAddress_Representing</t>
  </si>
  <si>
    <t>is the Work address of the individual representing the advisory company used in the company database</t>
  </si>
  <si>
    <t>CPYCONTACTS_MEMBERSHIP_WorkPhone</t>
  </si>
  <si>
    <t>is an Advisor's work phone number used in the company database</t>
  </si>
  <si>
    <t>CRED</t>
  </si>
  <si>
    <t>Trade payables to suppliers and contractors</t>
  </si>
  <si>
    <t>\\Financial strength\Providers sheets\Financial stability score by CRIF Decision Solutions Ltd\CRIF company scores</t>
  </si>
  <si>
    <t>CRIF_DESCR_HIST</t>
  </si>
  <si>
    <t>&lt;p&gt;&lt;span style="color: rgb(11,33,44);"&gt;This describes the main reasons that drives the CRIF score. &lt;/span&gt;When assessing its financial stability, the company will receive three reason codes in addition to the score. These reason codes represent aspects of the company’s credit file that caused them to lose points and correlate to textual explanations of why the company did not receive the maximum possible score. The reason codes are returned in order of severity with the most severe reason presented first. A complete listing of these reason codes is presented below:&lt;/p&gt;
&lt;p&gt;- Asset management efficiency&lt;/p&gt;
&lt;p&gt;- Financial leverage&lt;/p&gt;
&lt;p&gt;- Operational efficiency&lt;/p&gt;
&lt;p&gt;- Profitability&lt;/p&gt;
&lt;p&gt;- Short-term liquidity&lt;/p&gt;</t>
  </si>
  <si>
    <t>Key factors</t>
  </si>
  <si>
    <t>NrOfCrifYears</t>
  </si>
  <si>
    <t>NrOfCRIFDESCRHist</t>
  </si>
  <si>
    <t>\\Financial strength\Financial strength summary\Providers sheets\Falcon counterparty risk score by Zanders\Financial stability score by CRIF Decision Solutions Ltd\CRIF company scores</t>
  </si>
  <si>
    <t>CRIF_NOTE</t>
  </si>
  <si>
    <t>Additional comments about data points that the CRIF scoring model took into consideration while calculating the score</t>
  </si>
  <si>
    <t>Score annotation</t>
  </si>
  <si>
    <t>\\Financial strength\Financial strength summary\Providers sheets\Falcon counterparty risk score by Zanders\Financial stability score by CRIF Decision Solutions Ltd\CRIF company scores\CRIF Peer Group\Projections\CRIF company scores</t>
  </si>
  <si>
    <t>CRIF_NOTE_HIST</t>
  </si>
  <si>
    <t>Additional comments about data points that the CRIF scoring model took into consideration while calculating the projected score</t>
  </si>
  <si>
    <t>NrOfCrif</t>
  </si>
  <si>
    <t>CRIF_PEER_AVG</t>
  </si>
  <si>
    <t>Most recent and all historical average CRIF scores from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</si>
  <si>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CRIF_PEER_AVG_HIST</t>
  </si>
  <si>
    <t>This is the projected average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</si>
  <si>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\\Financial strength\Providers sheets\Financial stability score by CRIF Decision Solutions Ltd\CRIF Peer Group</t>
  </si>
  <si>
    <t>CRIF_PEER_DESCR</t>
  </si>
  <si>
    <t>Description of the activity - industry of all companies that are similar to the subject company (CRIF)</t>
  </si>
  <si>
    <t>CRIF peer group</t>
  </si>
  <si>
    <t>\\Financial strength\Providers sheets\Financial stability score by CRIF Decision Solutions Ltd\Projections\CRIF Peer Group</t>
  </si>
  <si>
    <t>CRIF_PEER_DESCR_HIST</t>
  </si>
  <si>
    <t>Projected description of the activity - industry of all companies that are similar to the subject company (CRIF)</t>
  </si>
  <si>
    <t>CRIF Peer Group</t>
  </si>
  <si>
    <t>CRIF_PEER_MAX</t>
  </si>
  <si>
    <t>Most recent and all historical highest CRIF scores from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</si>
  <si>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Peer Group -  maximum value</t>
  </si>
  <si>
    <t>CRIF_PEER_MAX_HIST</t>
  </si>
  <si>
    <t>This is the projected highest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</si>
  <si>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CRIF - Peer Group - Maximum value</t>
  </si>
  <si>
    <t>CRIF_PEER_MIN</t>
  </si>
  <si>
    <t>Most recent and all historical lowest CRIF scores from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</si>
  <si>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CRIF_PEER_MIN_HIST</t>
  </si>
  <si>
    <t>This is the projected lowest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</si>
  <si>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Peer Group - Minimum value</t>
  </si>
  <si>
    <t>\\Financial strength\Financial strength summary\Financial stability</t>
  </si>
  <si>
    <t>CRIF_SCORE</t>
  </si>
  <si>
    <t>Most recent and all historical  CRIF scores for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</si>
  <si>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CRIF_SCORE_HIST</t>
  </si>
  <si>
    <t>This is the projected CRIF scores  (up to 3 years) for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t>
  </si>
  <si>
    <t>CRIF_YEAR</t>
  </si>
  <si>
    <t>Year of the financial statements used to calculate the CRIF score</t>
  </si>
  <si>
    <t>CRIF_YEAR_HIST</t>
  </si>
  <si>
    <t>Projected year of the financial statements used to calculate the projected CRIF score for future years. Future years = we do not have financials for these years but are projecting based on historic financials</t>
  </si>
  <si>
    <t>CRPE</t>
  </si>
  <si>
    <t>Creditors on Operating revenue expressed in days</t>
  </si>
  <si>
    <t>Credit period (days)</t>
  </si>
  <si>
    <t>CSH_ADDRESS_LINE1</t>
  </si>
  <si>
    <t>CSH_COUNT</t>
  </si>
  <si>
    <t>CSH_ADDRESS_LINE2</t>
  </si>
  <si>
    <t>CSH_ADDRESS_LINE3</t>
  </si>
  <si>
    <t>CSH_ADDRESS_LINE4</t>
  </si>
  <si>
    <t>CSH_AKA_NAME</t>
  </si>
  <si>
    <t>-32110</t>
  </si>
  <si>
    <t>CSH_ALBATROSS_DATE</t>
  </si>
  <si>
    <t>Date on which the Albatross score was calculated for controlling shareholders</t>
  </si>
  <si>
    <t>CSH_ALBATROSS_SCORE</t>
  </si>
  <si>
    <t>This is the Albatross score for controlling shareholders</t>
  </si>
  <si>
    <t>CSH_BVD_ID_NUMBER</t>
  </si>
  <si>
    <t>CSH - BvD ID number</t>
  </si>
  <si>
    <t>\\Ownership data\Shareholders\General information\Shareholder information\Immediate parent information\Global Ultimate Owner information\Domestic Ultimate Owner information\Controlling Shareholders</t>
  </si>
  <si>
    <t>CSH_CITY</t>
  </si>
  <si>
    <t>CSH - City</t>
  </si>
  <si>
    <t>-9007</t>
  </si>
  <si>
    <t>\\Ownership data\Shareholders\Controlling Shareholders</t>
  </si>
  <si>
    <t>CSH_COUNTRY_ISO_CODE</t>
  </si>
  <si>
    <t>CSH - Country ISO code</t>
  </si>
  <si>
    <t>\\Ownership data\Shareholders\Controlling Shareholders\Only for companies for which you have access\Financial strength\Financial stability score by CRIF Decision Solutions Ltd</t>
  </si>
  <si>
    <t>CSH_CRIF_SCORE</t>
  </si>
  <si>
    <t>This is the CRIF score for controlling shareholders</t>
  </si>
  <si>
    <t>CSH_CRIF_YEAR</t>
  </si>
  <si>
    <t>Year of the financial statements used to calculate the CRIF score financial stability score for controlling shareholders</t>
  </si>
  <si>
    <t>CSH_CURRENT_PREVIOUS_MANAGER</t>
  </si>
  <si>
    <t>This field indicates if the concerned Controlling Shareholder is also a manager. It can take 3 values : Not a manager, current manager, previous manager.</t>
  </si>
  <si>
    <t>CSH - Also a manager</t>
  </si>
  <si>
    <t>-32130</t>
  </si>
  <si>
    <t>CSH_DIRECT_PCT</t>
  </si>
  <si>
    <t>This field is the direct percentage owned by the controlling shareholder in the company just below in the BO path.</t>
  </si>
  <si>
    <t>CSH - Direct %</t>
  </si>
  <si>
    <t>-9009</t>
  </si>
  <si>
    <t>CSH_EMPL</t>
  </si>
  <si>
    <t>CSH - Number of employees</t>
  </si>
  <si>
    <t>-9065</t>
  </si>
  <si>
    <t>CSH_ENTITY_TYPE</t>
  </si>
  <si>
    <t>CSH - Type</t>
  </si>
  <si>
    <t>-9059</t>
  </si>
  <si>
    <t>CSH_ESG_COMPUTATION_DATE</t>
  </si>
  <si>
    <t>\\Ownership data\Shareholders\Controlling Shareholders\Only for companies for which you have access\ESG risk review\ESG score by Moody’s</t>
  </si>
  <si>
    <t>CSH_ESG_ENV_SCORE</t>
  </si>
  <si>
    <t>CSH_ESG_GLOBAL_SCORE</t>
  </si>
  <si>
    <t>CSH_ESG_GOV_SCORE</t>
  </si>
  <si>
    <t>CSH_ESG_MODEL_DATE</t>
  </si>
  <si>
    <t>CSH_ESG_SOC_SCORE</t>
  </si>
  <si>
    <t>CSH_FALCON_CREDIT_LIMIT</t>
  </si>
  <si>
    <t>This is the Falcon Credit Limit for controlling shareholders</t>
  </si>
  <si>
    <t>\\Ownership data\Beneficial Owners\Shareholders\General information\Shareholder information\Immediate parent information\Global Ultimate Owner information\Domestic Ultimate Owner information\Controlling Shareholders\Only for companies for which you have access\Identifier and contact information\Additional financial data\Ratings\Financial strength\Falcon counterparty risk score by Zanders</t>
  </si>
  <si>
    <t>CSH_FALCON_CRS</t>
  </si>
  <si>
    <t>This is Falcon Counterparty Risk Score (CRS) for for controlling shareholders</t>
  </si>
  <si>
    <t>\\Ownership data\Shareholders\Controlling Shareholders\Only for companies for which you have access\Financial strength\Falcon counterparty risk score by Zanders</t>
  </si>
  <si>
    <t>CSH_FALCON_PDEF</t>
  </si>
  <si>
    <t>CSH_FALCON_YEAR</t>
  </si>
  <si>
    <t>Year of the financial statements used to calculate the Falcon score for controlling shareholders</t>
  </si>
  <si>
    <t>CSH_FAX_NUMBER</t>
  </si>
  <si>
    <t>CSH_FIRST_NAME</t>
  </si>
  <si>
    <t>CSH - First name</t>
  </si>
  <si>
    <t>-32124</t>
  </si>
  <si>
    <t>\\Ownership data\Beneficial Owners\Shareholders\General information\Shareholder information\Immediate parent information\Global Ultimate Owner information\Domestic Ultimate Owner information\Controlling Shareholders\Only for companies for which you have access\Identifier and contact information\Additional financial data\Ratings\Fitch ratings</t>
  </si>
  <si>
    <t>CSH_FITCH_IFS</t>
  </si>
  <si>
    <t>The Fitch Insurer Financial Strength Rating given to the company's controlling shareholder.</t>
  </si>
  <si>
    <t>CSH_FITCH_LT</t>
  </si>
  <si>
    <t>The Fitch Long-Term Rating given to the company's controlling shareholder.</t>
  </si>
  <si>
    <t>CSH_FITCH_LT_IDR</t>
  </si>
  <si>
    <t>The Fitch Long Term Issuer Default Rating given to the company's controlling shareholder.</t>
  </si>
  <si>
    <t>\\Ownership data\Shareholders\Controlling Shareholders\Only for companies for which you have access\Ratings\Fitch ratings</t>
  </si>
  <si>
    <t>CSH_FITCH_NIFS</t>
  </si>
  <si>
    <t>The Fitch National Insurer Financial Strength Rating given to the company's controlling shareholder.</t>
  </si>
  <si>
    <t>CSH_FITCH_SR</t>
  </si>
  <si>
    <t>The Fitch Support Rating given to the company's controlling shareholder.</t>
  </si>
  <si>
    <t>CSH_FITCH_ST</t>
  </si>
  <si>
    <t>The Fitch Short-Term Rating given to the company's controlling shareholder.</t>
  </si>
  <si>
    <t>CSH_FITCH_ST_IDR</t>
  </si>
  <si>
    <t>The Fitch Short-Term Issuer Default Rating given to the company's controlling shareholder.</t>
  </si>
  <si>
    <t>CSH_FITCH_VR</t>
  </si>
  <si>
    <t>The Fitch Viability Rating given to the company's controlling shareholder.</t>
  </si>
  <si>
    <t>\\Ownership data\Beneficial Owners\Shareholders\General information\Shareholder information\Immediate parent information\Global Ultimate Owner information\Domestic Ultimate Owner information\Controlling Shareholders\Only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Zanders\Compass score merchant risk by G2</t>
  </si>
  <si>
    <t>CSH_G2_DATE</t>
  </si>
  <si>
    <t>Date on which the G2 Compass score was calculated for controlling shareholders</t>
  </si>
  <si>
    <t>CSH_G2_SCORE</t>
  </si>
  <si>
    <t>This is G2 Compass score for for controlling shareholders</t>
  </si>
  <si>
    <t>CSH_INFORMATION_DATE</t>
  </si>
  <si>
    <t>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t>
  </si>
  <si>
    <t>CSH - Information date</t>
  </si>
  <si>
    <t>-9033</t>
  </si>
  <si>
    <t>CSH_INFORMATION_SOURCE</t>
  </si>
  <si>
    <t>CSH - Information source</t>
  </si>
  <si>
    <t>-9021</t>
  </si>
  <si>
    <t>\\Ownership data\Shareholders\General information\Immediate parent information\Global Ultimate Owner information\Domestic Ultimate Owner information\Controlling Shareholders</t>
  </si>
  <si>
    <t>CSH_LAST_NAME</t>
  </si>
  <si>
    <t>CSH - Last name</t>
  </si>
  <si>
    <t>-32125</t>
  </si>
  <si>
    <t>CSH_LEI</t>
  </si>
  <si>
    <t>This field provides the Legal Entity Identifier (LEI) of the concerned Controlling Shareholder. The LEI code consists of a combination of 20 letters and numbers.</t>
  </si>
  <si>
    <t>CSH - Legal Entity Identifier (LEI)</t>
  </si>
  <si>
    <t>CSH_LEVEL</t>
  </si>
  <si>
    <t>Definition is currently under review</t>
  </si>
  <si>
    <t>CSH - Level</t>
  </si>
  <si>
    <t>-9095</t>
  </si>
  <si>
    <t>\\Ownership data\Shareholders\Controlling Shareholders\Only for companies for which you have access\Ratings\Moody's ratings</t>
  </si>
  <si>
    <t>CSH_MOODYS_IFS</t>
  </si>
  <si>
    <t>The Moody's Insurance Financial Strength Rating given to the company's controlling shareholder.</t>
  </si>
  <si>
    <t>\\Ownership data\Beneficial Owners\Shareholders\General information\Shareholder information\Immediate parent information\Global Ultimate Owner information\Domestic Ultimate Owner information\Controlling Shareholders\Only for companies for which you have access\Identifier and contact information\Additional financial data\Ratings\Fitch ratings\Moody's ratings</t>
  </si>
  <si>
    <t>CSH_MOODYS_LT</t>
  </si>
  <si>
    <t>The Moody's Long-Term Rating given to the company's controlling shareholder.</t>
  </si>
  <si>
    <t>CSH_MOODYS_ST</t>
  </si>
  <si>
    <t>The Moody's ST Issuer Level Rating given to the company's controlling shareholder.</t>
  </si>
  <si>
    <t>CSH_MORE_CONFIDENCE_LEVEL</t>
  </si>
  <si>
    <t>Describes the datapoints as a percentage (Confidence level) that have values and are used in the MORE score model for controlling shareholders</t>
  </si>
  <si>
    <t>CSH_MORE_CREDIT_LIMIT</t>
  </si>
  <si>
    <t>This is the More Credit Limit for controlling shareholders</t>
  </si>
  <si>
    <t>CSH -  MORE credit limit</t>
  </si>
  <si>
    <t>\\Ownership data\Shareholders\Controlling Shareholders\Only for companies for which you have access\Financial risk review\MORE credit risk score by modeFinance</t>
  </si>
  <si>
    <t>CSH_MORE_PDEF</t>
  </si>
  <si>
    <t>CSH_MORE_SCORE</t>
  </si>
  <si>
    <t>This is the More score for controlling shareholders</t>
  </si>
  <si>
    <t>CSH_MORE_YEAR</t>
  </si>
  <si>
    <t>Year of the financial statements used to calculate the MORE credit risk score for controlling shareholders</t>
  </si>
  <si>
    <t>CSH_NACE_CORE_CODE</t>
  </si>
  <si>
    <t>This field gives the 4 digits NACE code of activity of the controlling shareholder.</t>
  </si>
  <si>
    <t>CSH - NACE,Core code</t>
  </si>
  <si>
    <t>CSH_NACE_CORE_LABEL</t>
  </si>
  <si>
    <t>This field gives the full label NACE code of activity of the controlling shareholder.</t>
  </si>
  <si>
    <t>CSH - NACE,text description</t>
  </si>
  <si>
    <t>CSH_NAICS_CORE_CODE</t>
  </si>
  <si>
    <t>This field gives the 4 digits NAICS code of activity of the controlling shareholder.</t>
  </si>
  <si>
    <t>CSH - NAICS, Core code</t>
  </si>
  <si>
    <t>CSH_NAICS_CORE_LABEL</t>
  </si>
  <si>
    <t>This field gives the full label NAICS code of activity of the controlling shareholder.</t>
  </si>
  <si>
    <t>CSH - NAICS, text description</t>
  </si>
  <si>
    <t>CSH_NAME</t>
  </si>
  <si>
    <t>CSH - Name</t>
  </si>
  <si>
    <t>\\Ownership data\Shareholders\Controlling Shareholders\Only for companies for which you have access\Identifier and contact information</t>
  </si>
  <si>
    <t>CSH_NATIONAL_ID</t>
  </si>
  <si>
    <t>\\Ownership data\Shareholders\Controlling Shareholders\Only for companies for which you have access\National scores\In the US and Canada</t>
  </si>
  <si>
    <t>CSH_NATIONAL_SCORE_US_PAYMENT_SCORE</t>
  </si>
  <si>
    <t>This is value of the US and Canada National payment rating score for controlling shareholders</t>
  </si>
  <si>
    <t>CSH_NATIONAL_SCORE_US_PAYMENT_SCORE_CREDIT_RISK</t>
  </si>
  <si>
    <t>This is the category of the US and Canada National credit risk rating for controlling shareholders</t>
  </si>
  <si>
    <t>CSH_NATIONAL_SCORE_US_PAYMENT_SCORE_CREDIT_RISK_DEFINITION</t>
  </si>
  <si>
    <t>This is value of the US and Canada National credit risk rating label for controlling shareholders</t>
  </si>
  <si>
    <t>CSH_NATIONAL_SCORE_US_PAYMENT_SCORE_DATE</t>
  </si>
  <si>
    <t>Date on which the US and Canada National credit risk rating was calculated for controlling shareholders</t>
  </si>
  <si>
    <t>CSH_NATIONAL_SCORE_US_PAYMENT_SCORE_DEFINITION</t>
  </si>
  <si>
    <t>This is the label of the US and Canada National payment rating score for controlling shareholders</t>
  </si>
  <si>
    <t>CSH_NATIONAL_SCORE_US_PAYMENT_SCORE_LONG_TERM_HEALTH</t>
  </si>
  <si>
    <t>Outlook of the US and Canada National Payment score for controlling shareholders</t>
  </si>
  <si>
    <t>CSH_NATIONAL_SCORE_US_PAYMENT_SCORE_PROVIDER</t>
  </si>
  <si>
    <t>Information provider for the US and Canada National score for controlling shareholders</t>
  </si>
  <si>
    <t>CSH_NATIONAL_SCORE_US_PAYMENT_SCORE_SEGMENT</t>
  </si>
  <si>
    <t>Payment risk value of the US and Canada National Payment score (number) for controlling shareholders</t>
  </si>
  <si>
    <t>CSH_NATIONAL_SCORE_US_PAYMENT_SCORE_SEGMENT_DEFINITION</t>
  </si>
  <si>
    <t>Payment Label of the US and Canada National Payment risk score (text) for controlling shareholders</t>
  </si>
  <si>
    <t>CSH_OPRE</t>
  </si>
  <si>
    <t>This field gives the Operating Revenue of the Controlling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</si>
  <si>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CSH - Operating revenue (Turnover)</t>
  </si>
  <si>
    <t>-9004</t>
  </si>
  <si>
    <t>CSH_ORBISID</t>
  </si>
  <si>
    <t>CSH - Orbis ID number</t>
  </si>
  <si>
    <t>CSH_PHONE_NUMBER</t>
  </si>
  <si>
    <t>\\Ownership data\Beneficial Owners\Shareholders\General information\Shareholder information\Immediate parent information\Global Ultimate Owner information\Domestic Ultimate Owner information\Controlling Shareholders\Only for companies for which you have access\Identifier and contact information\Additional financial data</t>
  </si>
  <si>
    <t>CSH_PL</t>
  </si>
  <si>
    <t>This field gives the P/L for period of the Controlling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</si>
  <si>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CSH -  P/L for period [=Net income]</t>
  </si>
  <si>
    <t>CSH_PLBT</t>
  </si>
  <si>
    <t>This field gives the P/L before of the Controlling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</si>
  <si>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CSH -  P/L before tax</t>
  </si>
  <si>
    <t>CSH_POSSIBLE_PCT_CHANGE_DESCRIPTION</t>
  </si>
  <si>
    <t>&lt;p&gt;This fields is used to indicates that information on the Controlling shareholder has changed but we don’t have enough detail to be able to indicate the new percentage. This come principally from M&amp;amp;A deals information.&lt;/p&gt;
&lt;p&gt;This is particularly important in the controlling shareholder section, as it could potentially affect the ultimate owner and in the BO section.&lt;/p&gt;</t>
  </si>
  <si>
    <t>CSH - Information on possible change in %</t>
  </si>
  <si>
    <t>-32120</t>
  </si>
  <si>
    <t>\\Ownership data\Beneficial Owners\Shareholders\General information\Shareholder information\Immediate parent information\Global Ultimate Owner information\Domestic Ultimate Owner information\Controlling Shareholders\Only for companies for which you have access\Identifier and contact information</t>
  </si>
  <si>
    <t>CSH_POSTCODE</t>
  </si>
  <si>
    <t>CSH_PREVIOUS_NAME</t>
  </si>
  <si>
    <t>Previous name(s) of the Controlling Shareholder.</t>
  </si>
  <si>
    <t>Previously known as name</t>
  </si>
  <si>
    <t>-32111</t>
  </si>
  <si>
    <t>CSH_QUALITATIVE_SCORE</t>
  </si>
  <si>
    <t>The modeFinance Qualitative score for controlling shareholders</t>
  </si>
  <si>
    <t>CSH_QUALITATIVE_SCORE_CONFIDENCE_LEVEL</t>
  </si>
  <si>
    <t>Describes the datapoints (Confidence level) that have values and are used in the modeFinance Qualitative score for controlling shareholders</t>
  </si>
  <si>
    <t>CSH_QUALITATIVE_SCORE_CREDIT_LIMIT</t>
  </si>
  <si>
    <t>This is the modeFinance Qualitative score Credit limit for controlling shareholders</t>
  </si>
  <si>
    <t>CSH_QUALITATIVE_SCORE_DATE</t>
  </si>
  <si>
    <t>Date on which the modeFinance Qualitative score was calculated for controlling shareholders</t>
  </si>
  <si>
    <t>CSH_REACTIVE_MORE_CONFIDENCE_LEVEL</t>
  </si>
  <si>
    <t>CSH_REACTIVE_MORE_CREDIT_LIMIT</t>
  </si>
  <si>
    <t>This is the Reactive More Credit Limit for the controlling shareholder.</t>
  </si>
  <si>
    <t>\\Ownership data\Shareholders\Controlling Shareholders\Only for companies for which you have access\Financial risk review\Reactive MORE credit risk score by modeFinance</t>
  </si>
  <si>
    <t>CSH_REACTIVE_MORE_DATE</t>
  </si>
  <si>
    <t>Year of the financial statements used to calculate the reactive MORE score for the Controlling shareholder.</t>
  </si>
  <si>
    <t>CSH_REACTIVE_MORE_PDEF</t>
  </si>
  <si>
    <t>CSH_REACTIVE_MORE_SCORE</t>
  </si>
  <si>
    <t>The most recent reactive MORE score for the Controlling Shareholder.</t>
  </si>
  <si>
    <t>\\Ownership data\Shareholders\Controlling Shareholders\Only for companies for which you have access\Financial strength\RepRisk indicators by RepRisk</t>
  </si>
  <si>
    <t>CSH_REPRISK_INDEX</t>
  </si>
  <si>
    <t>This is the value of RepRisk indictor (Index RRI) for controlling shareholders</t>
  </si>
  <si>
    <t>CSH_REPRISK_INDEX_DATE</t>
  </si>
  <si>
    <t>Date on which the RepRisk indicator (Index RRI) was calculated for controlling shareholders</t>
  </si>
  <si>
    <t>CSH_REPRISK_RATING</t>
  </si>
  <si>
    <t>The RepRisk Rating value for controlling shareholders</t>
  </si>
  <si>
    <t>CSH_REPRISK_RATING_DATE</t>
  </si>
  <si>
    <t>Date on which the RepRisk Rating (RRR) was calculated for controlling shareholders</t>
  </si>
  <si>
    <t>CSH_SALUTATION</t>
  </si>
  <si>
    <t>Gives the salutation of the controlling shareholder. This is either provided by the source or deduced based on the provided or deduced gender</t>
  </si>
  <si>
    <t>CSH - Salutation</t>
  </si>
  <si>
    <t>-32123</t>
  </si>
  <si>
    <t>CSH_SHFD</t>
  </si>
  <si>
    <t>This field gives the shareholders funds of the controlling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</si>
  <si>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CSH -  Shareholders funds</t>
  </si>
  <si>
    <t>CSH_SP_FSR_FLT</t>
  </si>
  <si>
    <t>The Standard &amp;amp; Poor's Financial Strength Rating, Foreign Long Term given to the company's controlling shareholder.</t>
  </si>
  <si>
    <t>CSH_SP_FSR_LLT</t>
  </si>
  <si>
    <t>The Standard &amp;amp; Poor's Financial Strength Rating, Local Long Term given to the company's controlling shareholder.</t>
  </si>
  <si>
    <t>CSH_SP_ICR_FLT</t>
  </si>
  <si>
    <t>The Standard &amp;amp; Poor's Issuer Credit Rating, Foreign Long Term given to the company's controlling shareholder.</t>
  </si>
  <si>
    <t>CSH_SP_ICR_FST</t>
  </si>
  <si>
    <t>The Standard &amp;amp; Poor's Issuer Credit Rating, Foreign Short Term given to the company's controlling shareholder.</t>
  </si>
  <si>
    <t>CSH_SP_ICR_LLT</t>
  </si>
  <si>
    <t>The Standard &amp;amp; Poor's Issuer Credit Rating, Local Long Term given to the company's controlling shareholder.</t>
  </si>
  <si>
    <t>CSH_SP_ICR_LST</t>
  </si>
  <si>
    <t>The Standard &amp;amp; Poor's Issuer Credit Rating, Local Short Term given to the company's controlling shareholder.</t>
  </si>
  <si>
    <t>CSH_STATE_PROVINCE</t>
  </si>
  <si>
    <t>When the Controlling shareholder is located in the United States or in Canada, this field gives a 2 letters code corresponding to the initials of the State or Province in which the entity is located.</t>
  </si>
  <si>
    <t>CSH - State or province (in US or Canada)</t>
  </si>
  <si>
    <t>CSH_SWIFT_CODE</t>
  </si>
  <si>
    <t>This field provides the SWIFT code of the concerned Controlling Shareholder.</t>
  </si>
  <si>
    <t>CSH_TICKER</t>
  </si>
  <si>
    <t>This field gives the ticker of the Controlling Shareholder. A ticker symbol or stock symbol is an abbreviation used to uniquely identify publicly traded shares of a particular stock on a particular stock market. A stock symbol may consist of letters, numbers or a combination of both.</t>
  </si>
  <si>
    <t>CSH - Ticker symbol</t>
  </si>
  <si>
    <t>-9087</t>
  </si>
  <si>
    <t>CSH_TOAS</t>
  </si>
  <si>
    <t>CSH - Total assets</t>
  </si>
  <si>
    <t>-9038</t>
  </si>
  <si>
    <t>\\Ownership data\Beneficial Owners\Shareholders\General information\Shareholder information\Immediate parent information\Global Ultimate Owner information\Domestic Ultimate Owner information\Controlling Shareholders</t>
  </si>
  <si>
    <t>CSH_TOTAL_PCT</t>
  </si>
  <si>
    <t>This field is the total percentage owned by the Controlling shareholder in the company just below in the BO path</t>
  </si>
  <si>
    <t>CSH - Total %</t>
  </si>
  <si>
    <t>-9010</t>
  </si>
  <si>
    <t>\\Ownership data\Shareholders\Controlling Shareholders\Only for companies for which you have access\Financial strength\Environmental score by Trucost</t>
  </si>
  <si>
    <t>CSH_TRUCOST_SCORE</t>
  </si>
  <si>
    <t>This is the Trucost environmental score for controlling shareholders</t>
  </si>
  <si>
    <t>CSH_TRUCOST_SCORE_CONFIDENCE_LEVEL</t>
  </si>
  <si>
    <t>Describes the datapoints as a percentage (Confidence level) that have values and are used in the Trucost score model for controlling shareholders</t>
  </si>
  <si>
    <t>CSH_TRUCOST_YEAR</t>
  </si>
  <si>
    <t>Year of the financial statements used to calculate the Trucost enironmental score for controlling shareholders</t>
  </si>
  <si>
    <t>CSH_UCI</t>
  </si>
  <si>
    <t>CSH - UCI</t>
  </si>
  <si>
    <t>-32107</t>
  </si>
  <si>
    <t>CSH_USSIC_CORE_CODE</t>
  </si>
  <si>
    <t>This field represents the 3 digits code for the primary activity of the concerned Controlling Shareholder in the US SIC classification. (US SIC codes are American codes which last version is from 1989)</t>
  </si>
  <si>
    <t>CSH - US SIC, Core code</t>
  </si>
  <si>
    <t>CSH_USSIC_CORE_LABEL</t>
  </si>
  <si>
    <t>This field provides the label associated to the code for the primary activity of the concerned Controlling Shareholde in the US SIC classification. (US SIC codes are American codes which last version is from 1989)</t>
  </si>
  <si>
    <t>CSH - US SIC, text description</t>
  </si>
  <si>
    <t>CSH_VADIS_P2B_BANKRUPT</t>
  </si>
  <si>
    <t>Score that describes the propensity to become bankrupt (P2BB) of controlling shareholders (Vadis score)</t>
  </si>
  <si>
    <t>CSH_VADIS_P2B_SOLD</t>
  </si>
  <si>
    <t>Score that describes the propensity to be sold for controlling shareholders (Vadis Score)</t>
  </si>
  <si>
    <t>CSH_VADIS_YEAR</t>
  </si>
  <si>
    <t>Year of the financial statements used to calculate the Vadis score for controlling shareholders</t>
  </si>
  <si>
    <t>CSH_WEBSITE</t>
  </si>
  <si>
    <t>Gives the website of the controlling shareholder when available.</t>
  </si>
  <si>
    <t>\\Ownership data\Shareholders\Controlling Shareholders\PEPs, sanctions and enforcements</t>
  </si>
  <si>
    <t>CSH_WORLDCOMPLIANCE_MATCH_ADVERSE_MEDIA</t>
  </si>
  <si>
    <t>This field indicates if the Controlling Shareholder has been flagged as adverse media. As adverse media is a WorldCompliance category which identify entities where a published news source described a crime that was committed.</t>
  </si>
  <si>
    <t>-32150</t>
  </si>
  <si>
    <t>CSH_WORLDCOMPLIANCE_MATCH_ASSOCIATED_ENTITY</t>
  </si>
  <si>
    <t>This field indicates if the Controlling Shareholder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</si>
  <si>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-32151</t>
  </si>
  <si>
    <t>CSH_WORLDCOMPLIANCE_MATCH_CURRENT_PEP_INDICATOR</t>
  </si>
  <si>
    <t>This field indicates if the Controlling Shareholder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</si>
  <si>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-32133</t>
  </si>
  <si>
    <t>CSH_WORLDCOMPLIANCE_MATCH_ENFORCEMENT_INDICATOR</t>
  </si>
  <si>
    <t>This field indicates if the Controlling Shareholder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</si>
  <si>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-32132</t>
  </si>
  <si>
    <t>CSH_WORLDCOMPLIANCE_MATCH_EXCEPT_SBE_INDICATOR</t>
  </si>
  <si>
    <t>This field indicates if the Controlling Shareholder has been flagged as any category. As any category is a WorldCompliance Flag to identify entities found in the WorldCompliance database. WorldCompliance is a risk-based database designed to prevent AML (anti-money laundering) and CTF (counterterrorist
financing) .</t>
  </si>
  <si>
    <t>Same or similar name in the LexisNexis WorldCompliance database</t>
  </si>
  <si>
    <t>-32166</t>
  </si>
  <si>
    <t>CSH_WORLDCOMPLIANCE_MATCH_GOVERNMENT_LINKED_ENTITY</t>
  </si>
  <si>
    <t>This field indicates if the Controlling Shareholder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</si>
  <si>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-32149</t>
  </si>
  <si>
    <t>CSH_WORLDCOMPLIANCE_MATCH_GOVERNMENT_OWNED_ENTITY</t>
  </si>
  <si>
    <t>This field indicates if the Controlling Shareholder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</si>
  <si>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-32148</t>
  </si>
  <si>
    <t>CSH_WORLDCOMPLIANCE_MATCH_REGISTRATIONS</t>
  </si>
  <si>
    <t>This field indicates if the Controlling Shareholder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</si>
  <si>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-32152</t>
  </si>
  <si>
    <t>CSH_WORLDCOMPLIANCE_MATCH_SANCTION_INDICATOR</t>
  </si>
  <si>
    <t>This field indicates if the Controlling Shareholder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</si>
  <si>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-32131</t>
  </si>
  <si>
    <t>CSH_WORLDCOMPLIANCE_MATCH_SBE_INDICATOR_LABEL</t>
  </si>
  <si>
    <t>This field indicates if the Controlling Shareholder has been flagged as sanctioned by extension. Sanctioned by extension is a flag used to identify companies which are are sanctioned by extension because they are owned 33 or 50% by a sanctioned entity.</t>
  </si>
  <si>
    <t>-32165</t>
  </si>
  <si>
    <t>\\Ownership data\Shareholders\Controlling Shareholders\Only for companies for which you have access\Financial strength\Global score by WVB</t>
  </si>
  <si>
    <t>CSH_WVB_SCORE</t>
  </si>
  <si>
    <t>This is the WVB Global strength - Global score for controlling shareholders</t>
  </si>
  <si>
    <t>CSH_WVB_YEAR</t>
  </si>
  <si>
    <t>Year of the financial statements used to calculate the WVB Global strength - Global score for controlling shareholders</t>
  </si>
  <si>
    <t>\\Credit sentiment score</t>
  </si>
  <si>
    <t>CSS_DATE</t>
  </si>
  <si>
    <t>&lt;p&gt;- Dates of the Credit sentiment score changes&lt;/p&gt;
&lt;p&gt;- Date of the last Credit sentiment score change. Current items allow using them in a formula without having to use [0] and at display without having to select ‘Display the first value only’ &lt;/p&gt;</t>
  </si>
  <si>
    <t>Credit sentiment score – Date (current)</t>
  </si>
  <si>
    <t>CREDITSENTIMENT_COUNTERS_Scores</t>
  </si>
  <si>
    <t>-1700301</t>
  </si>
  <si>
    <t>CSS_SCORE</t>
  </si>
  <si>
    <t>&lt;p&gt;- Credit Sentiment Scores rate the negative credit sentiment in a news article. A high score indicates the presence of negative credit sentiment, while a low score means that none was found. Moody’s Analytics Credit Sentiment Score™ solution uses state-of-the-art AI techniques, such as natural language processing, text analytics, and machine learning, to derive credit-relevant sentiment from news articles. The scores are not calibrated to any default experience. Purposefully, we have not assigned any ratings, probability of default, or other credit risk measure to the scale.&lt;/p&gt;
&lt;p&gt;- A Credit Sentiment Score from 0 to 100) rates the negative credit sentiment in a news article. A high score indicates the presence of negative credit sentiment, while a low score means that none was found. Moody’s Analytics Credit Sentiment Score™ solution uses state-of-the-art AI techniques, such as natural language processing, text analytics, and machine learning, to derive credit-relevant sentiment from news articles. The scores are not calibrated to any default experience. Purposefully, we have not assigned any ratings, probability of default, or other credit risk measure to the scale. The score refers to the result at the date of the last Credit sentiment score change. Current items allow using them in a formula without having to use [0] and at display without having to select ‘Display the first value only’ &lt;/p&gt;</t>
  </si>
  <si>
    <t>-1700302</t>
  </si>
  <si>
    <t>CSS_SCORE_LABEL</t>
  </si>
  <si>
    <t>&lt;p&gt;- Buckets related tp the Credit sentiment score where "Weak credit risk signal" refers to a score from 0 to 24, "Moderate to strong credit risk signal" refers to a score from 25 to 75 and "Very strong credit risk signal" refers to a score from 76 to 100.&lt;/p&gt;
&lt;p&gt;- Buckets related tp the Credit sentiment score where "Weak credit risk signal" refers to a score from 0 to 24, "Moderate to strong credit risk signal" refers to a score from 25 to 75 and "Very strong credit risk signal" refers to a score from 76 to 100. The score refers to the result at the date of the last Credit sentiment score change. Current items allow using them in a formula without having to use [0] and at display without having to select ‘Display the first value only’ &lt;/p&gt;</t>
  </si>
  <si>
    <t>-1790001</t>
  </si>
  <si>
    <t>CSTK_BOOK_VALUE</t>
  </si>
  <si>
    <t>Shareholder funds from the annual financial accounts divided by the number of outstanding shares (most recent number of the main security)</t>
  </si>
  <si>
    <t>Book value per share</t>
  </si>
  <si>
    <t>CSTK_DIV_CURRENT</t>
  </si>
  <si>
    <t>Dividends per share as a percentage of the market price; 
in which Dividends per share is Dividends from the annual financial accounts divided by the most recent number of outstanding shares (of the main security) of the company
in which market price is the most recent closing price of the main security on the main stock exchange of the company</t>
  </si>
  <si>
    <t>Dividend yield (%) - current</t>
  </si>
  <si>
    <t>\\Stock data\Current stock valuation</t>
  </si>
  <si>
    <t>CSTK_DIV_PAYOUT</t>
  </si>
  <si>
    <t>Dividends per share as a percentage of earnings per share;
in which Dividends per share is Dividends from the annual financial accounts divided by the most recent number of outstanding shares (of the main security) of the company
in which earnings per share is Net income from the annual accounts divided by the most recent number of outstanding shares (of the main security) of the company</t>
  </si>
  <si>
    <t>Dividend payout per share - current</t>
  </si>
  <si>
    <t>CSTK_EPS</t>
  </si>
  <si>
    <t>Net income from the annual financial accounts divided by the number of outstanding shares (most recent number of the main security)</t>
  </si>
  <si>
    <t>CSTK_EY_RATIO_CURR</t>
  </si>
  <si>
    <t>Earnings per share as a percentage of the market price;
in which Earnings per share is Net income from the annual accounts divided by the most recent number of outstanding shares (of the main security) of the company
in which market price is the most recent closing price of the main security on the main stock exchange of the company</t>
  </si>
  <si>
    <t>CSTK_EY_RATIO_HIGH</t>
  </si>
  <si>
    <t>Earnings per share as a percentage of the market price;
in which Earnings per share is Net income from the annual accounts divided by the most recent number of outstanding shares (of the main security) of the company
in which market price is the highest price of the day of the main security on the main stock exchange of the company</t>
  </si>
  <si>
    <t>\\Stock data\Security and price information\Current stock data\Annual stock data\Current stock valuation</t>
  </si>
  <si>
    <t>CSTK_EY_RATIO_LOW</t>
  </si>
  <si>
    <t>Earnings per share as a percentage of the market price;
in which Earnings per share is Net income from the annual accounts divided by the most recent number of outstanding shares (of the main security) of the company
in which market price is the lowest price of the day of the main security on the main stock exchange of the company</t>
  </si>
  <si>
    <t>Earnings yield (%) - current low</t>
  </si>
  <si>
    <t>\\Stock data\Security and price information\Current stock data\Annual stock data\Monthly stock data\Current stock valuation</t>
  </si>
  <si>
    <t>CSTK_PE_RATIO_CURR</t>
  </si>
  <si>
    <t>Market price divided by earnings per share;
in which Market price is the most recent closing price of the main security on the main stock exchange of the company
in which earnings per share is Net income from the annual accounts divided by the most recent number of outstanding shares (of the main security) of the company</t>
  </si>
  <si>
    <t>Current price / Earnings ratio</t>
  </si>
  <si>
    <t>CSTK_PE_RATIO_HIGH</t>
  </si>
  <si>
    <t>Market price divided by earnings per share;
in which Market price is the highest price of the day of the main security on the main stock exchange of the company
in which earnings per share is Net income from the annual accounts) divided by the most recent number of outstanding shares (of the main security) of the company</t>
  </si>
  <si>
    <t>Price / earnings ratio - current high</t>
  </si>
  <si>
    <t>CSTK_PE_RATIO_LOW</t>
  </si>
  <si>
    <t>Market price divided by earnings per share;
in which Market price is the lowest price of the day of the main security on the main stock exchange of the company
in which earnings per share is Net income from the annual accounts divided byt the most recent number of outstanding shares (of the main security) of the company</t>
  </si>
  <si>
    <t>CSTK_PRICE_BOOK_VALUE</t>
  </si>
  <si>
    <t>Market price divided by book value per share;
in which Market price is the most recent closing price of the main security on the main stock exchange of the company
in which book value per share is Shareholder funds from the annual financial accounts divided by the most recent number of outstanding shares (of the main security) of the company</t>
  </si>
  <si>
    <t>Price / Book value ratio - current</t>
  </si>
  <si>
    <t>CSTK_PRICE_CASH_FLOW_CURR</t>
  </si>
  <si>
    <t>Market price divided by cash flow per share;
in which Market price is the most recent closing price of the main security on the main stock exchange of the company
in which cash flow per share is Cash flow from the annual financial accounts divided by the most recent number of outstanding shares (of the main security) of the company</t>
  </si>
  <si>
    <t>Price / cash flow ratio - current</t>
  </si>
  <si>
    <t>CTRY_FITCH_LC_LT_ACTION</t>
  </si>
  <si>
    <t>Rating agency action on an opinion on a country’s relative vulnerability to default (including by way of a distressed debt exchange) on financial obligations in local currency with an original maturity of one year or more.</t>
  </si>
  <si>
    <t>Local Currency Long-Term Issuer Default Rating, Action</t>
  </si>
  <si>
    <t>CTRY_FITCH_LC_LT_IDR_COUNT</t>
  </si>
  <si>
    <t>\\Ratings\Country ratings\Fitch\Local Currency Long-Term Issuer Default Rating</t>
  </si>
  <si>
    <t>CTRY_FITCH_LC_LT_DATE</t>
  </si>
  <si>
    <t>A date when rating agency publicises an opinion on a country’s relative vulnerability to default (including by way of a distressed debt exchange) on financial obligations.</t>
  </si>
  <si>
    <t>-280064</t>
  </si>
  <si>
    <t>-280061</t>
  </si>
  <si>
    <t>CTRY_FITCH_LC_LT_IDR</t>
  </si>
  <si>
    <t>An opinion on a country’s relative vulnerability to default (including by way of a distressed debt exchange) on financial obligations in local currency with an original maturity of one year or more.</t>
  </si>
  <si>
    <t>Local Currency Long-Term Issuer Default Rating</t>
  </si>
  <si>
    <t>-280062</t>
  </si>
  <si>
    <t>\\Ratings\Agency ratings and credit scores\Country ratings\Moody's Investors Service\Standard &amp;amp; Poor's\Fitch\Long-Term Issuer Default Rating\Short-Term Issuer Default Rating\Local Currency Long-Term Issuer Default Rating</t>
  </si>
  <si>
    <t>CTRY_FITCH_LC_LT_OUTLOOK</t>
  </si>
  <si>
    <t>An opinion regarding the probability of a rating change and the likely direction of such a change. Rating watchlist falls into three categories: Positive, Negative and Evolving.</t>
  </si>
  <si>
    <t>Local Currency Long-Term Issuer Default Rating, Outlook</t>
  </si>
  <si>
    <t>-280068</t>
  </si>
  <si>
    <t>CTRY_FITCH_LC_LT_WATCHLIST</t>
  </si>
  <si>
    <t>An opinion regarding the likely Local Currency Long-Term Issuer Default rating direction over the medium term. Rating outlooks fall into four categories: Positive, Negative, Stable and Evolving.</t>
  </si>
  <si>
    <t>Local Currency Long-Term Issuer Default Rating, Watchlist</t>
  </si>
  <si>
    <t>-280065</t>
  </si>
  <si>
    <t>CTRY_FITCH_LT_IDR</t>
  </si>
  <si>
    <t>An opinion on a country’s relative vulnerability to default (including by way of a distressed debt exchange) on financial obligations with an original maturity of one year or more.</t>
  </si>
  <si>
    <t>CTRY_FITCH_LT_IDR_COUNT</t>
  </si>
  <si>
    <t>-280002</t>
  </si>
  <si>
    <t>\\Ratings\Agency ratings and credit scores\Country ratings\Moody's Investors Service\Standard &amp;amp; Poor's\Fitch\Long-Term Issuer Default Rating</t>
  </si>
  <si>
    <t>CTRY_FITCH_LT_IDR_ACTION</t>
  </si>
  <si>
    <t>Rating agency action on an opinion on a country’s relative vulnerability to default (including by way of a distressed debt exchange) on financial obligations with an original maturity of one year or more.</t>
  </si>
  <si>
    <t>Long-Term Issuer Default Rating, Action</t>
  </si>
  <si>
    <t>-280004</t>
  </si>
  <si>
    <t>CTRY_FITCH_LT_IDR_DATE</t>
  </si>
  <si>
    <t>Long-Term Issuer Default Rating, Change Date</t>
  </si>
  <si>
    <t>-280001</t>
  </si>
  <si>
    <t>CTRY_FITCH_LT_IDR_OUTLOOK</t>
  </si>
  <si>
    <t>Long-Term Issuer Default Rating, Outlook</t>
  </si>
  <si>
    <t>-280008</t>
  </si>
  <si>
    <t>CTRY_FITCH_LT_IDR_WATCHLIST</t>
  </si>
  <si>
    <t>An opinion regarding the likely Long-Term Issuer Default rating direction over the medium term. Rating outlooks fall into four categories: Positive, Negative, Stable and Evolving.</t>
  </si>
  <si>
    <t>Long-Term Issuer Default Rating, Watchlist</t>
  </si>
  <si>
    <t>-280005</t>
  </si>
  <si>
    <t>CTRY_FITCH_ST_IDR</t>
  </si>
  <si>
    <t>An opinion on a country’s relative vulnerability to default (including by way of a distressed debt exchange) on financial obligations with an original maturity of thirteen months or less.</t>
  </si>
  <si>
    <t>CTRY_FITCH_ST_IDR_COUNT</t>
  </si>
  <si>
    <t>-280102</t>
  </si>
  <si>
    <t>CTRY_FITCH_ST_IDR_ACTION</t>
  </si>
  <si>
    <t>Rating agency action on an opinion on a country’s relative vulnerability to default (including by way of a distressed debt exchange) on financial obligations with an original maturity of thirteen months or less.</t>
  </si>
  <si>
    <t>Short-Term Issuer Default Rating, Action</t>
  </si>
  <si>
    <t>-280104</t>
  </si>
  <si>
    <t>CTRY_FITCH_ST_IDR_DATE</t>
  </si>
  <si>
    <t>Short-Term Issuer Default Rating, Change Date</t>
  </si>
  <si>
    <t>-280101</t>
  </si>
  <si>
    <t>\\Ratings\Country ratings\Fitch\Short-Term Issuer Default Rating</t>
  </si>
  <si>
    <t>CTRY_FITCH_ST_IDR_OUTLOOK</t>
  </si>
  <si>
    <t>Short-Term Issuer Default Rating, Outlook</t>
  </si>
  <si>
    <t>-280108</t>
  </si>
  <si>
    <t>CTRY_FITCH_ST_IDR_WATCHLIST</t>
  </si>
  <si>
    <t>Short-Term Issuer Default Rating, Watchlist</t>
  </si>
  <si>
    <t>-280105</t>
  </si>
  <si>
    <t>CTRY_MOODYS_LT</t>
  </si>
  <si>
    <t>An opinion of a country’s ability to honor senior unsecured debt and debt like obligations with an original maturity of one year or more. Rating scale ranges from Aaa (the highest quality) down to C (in default).</t>
  </si>
  <si>
    <t>CTRY_MOODYS_LT_COUNT</t>
  </si>
  <si>
    <t>-281022</t>
  </si>
  <si>
    <t>\\Ratings\Country ratings\Moody's Investors Service\Long Term Rating</t>
  </si>
  <si>
    <t>CTRY_MOODYS_LT_ACTION</t>
  </si>
  <si>
    <t>Rating agency action on an opinion of a country’s ability to honor senior unsecured debt and debt like obligations with an original maturity of one year or more. Action includes: assignment (new), review, confirmation, affirmation, upgrade, downgrade.</t>
  </si>
  <si>
    <t>Long-Term Rating, Action</t>
  </si>
  <si>
    <t>-281024</t>
  </si>
  <si>
    <t>\\Ratings\Agency ratings and credit scores\Country ratings\Moody's Investors Service\Long Term Rating</t>
  </si>
  <si>
    <t>CTRY_MOODYS_LT_DATE</t>
  </si>
  <si>
    <t>A date when a rating agency publicises an an opinion of a country’s ability to honor senior unsecured debt and debt like obligations with an original maturity of one year or more.</t>
  </si>
  <si>
    <t>Long-Term Rating, Date</t>
  </si>
  <si>
    <t>-281021</t>
  </si>
  <si>
    <t>CTRY_MOODYS_LT_SOLICITED_INDICATOR</t>
  </si>
  <si>
    <t>The 'u' identifier and 'unsolicited' designation are assigned to credit ratings initiated by parties other than the issuer or its agents, including those initiated by Moody's.</t>
  </si>
  <si>
    <t>Solicited</t>
  </si>
  <si>
    <t>-281038</t>
  </si>
  <si>
    <t>CTRY_MOODYS_LT_WATCHLIST</t>
  </si>
  <si>
    <t>An opinion of an country’s ability to honor senior unsecured debt and debt like obligations with an original maturity of one year or more is on review for upgrade, downgrade, or more rarely with direction uncertain.</t>
  </si>
  <si>
    <t>Long-Term Rating, Watchlist</t>
  </si>
  <si>
    <t>-281025</t>
  </si>
  <si>
    <t>CTRY_MOODYS_LT_WATCHLIST_DATE</t>
  </si>
  <si>
    <t>A date when an opinion of a country’s ability to honor senior unsecured debt and debt like obligations with an original maturity of one year or more is sent for review for upgrade, downgrade, or more rarely with direction uncertain.</t>
  </si>
  <si>
    <t>Long-Term Rating, Watchlist date</t>
  </si>
  <si>
    <t>-281027</t>
  </si>
  <si>
    <t>\\Ratings\Agency ratings and credit scores\Country ratings\Moody's Investors Service\Long Term Rating\Short Term Rating\Outlook</t>
  </si>
  <si>
    <t>CTRY_MOODYS_OUTLOOK</t>
  </si>
  <si>
    <t>An opinion regarding the likely rating direction over the medium term. Rating outlooks fall into four categories: Positive (POS), Negative (NEG), Stable (STA), and Developing (DEV).</t>
  </si>
  <si>
    <t>Outlook</t>
  </si>
  <si>
    <t>CTRY_MOODYS_OUTLOOK_COUNT</t>
  </si>
  <si>
    <t>-281202</t>
  </si>
  <si>
    <t>CTRY_MOODYS_OUTLOOK_ACTION</t>
  </si>
  <si>
    <t>Rating agency action on an opinion regarding the likely rating direction over the medium term.</t>
  </si>
  <si>
    <t>Outlook, Action</t>
  </si>
  <si>
    <t>-281204</t>
  </si>
  <si>
    <t>\\Ratings\Country ratings\Moody's Investors Service\Outlook</t>
  </si>
  <si>
    <t>CTRY_MOODYS_OUTLOOK_DATE</t>
  </si>
  <si>
    <t>A date when a rating agency publicises an opinion regarding the likely rating direction over the medium term.</t>
  </si>
  <si>
    <t>Outlook, Date</t>
  </si>
  <si>
    <t>-281201</t>
  </si>
  <si>
    <t>CTRY_MOODYS_OUTLOOK_SOLICITED_INDICATOR</t>
  </si>
  <si>
    <t>-281218</t>
  </si>
  <si>
    <t>CTRY_MOODYS_OUTLOOK_WATCHLIST</t>
  </si>
  <si>
    <t>An opinion regarding the likely rating direction over the medium term is on review for upgrade, downgrade, or more rarely with direction uncertain.</t>
  </si>
  <si>
    <t>Outlook, Watchlist</t>
  </si>
  <si>
    <t>-281205</t>
  </si>
  <si>
    <t>CTRY_MOODYS_OUTLOOK_WATCHLIST_DATE</t>
  </si>
  <si>
    <t>A date when an opinion regarding the likely rating direction over the medium term is sent for review for upgrade, downgrade, or more rarely with direction uncertain.</t>
  </si>
  <si>
    <t>Outlook, Watchlist date</t>
  </si>
  <si>
    <t>-281207</t>
  </si>
  <si>
    <t>CTRY_MOODYS_ST</t>
  </si>
  <si>
    <t>An opinion of a country’s ability to honor senior unsecured debt and debt like obligations with an original maturity of thirteen months or less. Rating scale ranges from Aaa (the highest quality) down to C (in default).</t>
  </si>
  <si>
    <t>Short-Term Rating</t>
  </si>
  <si>
    <t>CTRY_MOODYS_ST_COUNT</t>
  </si>
  <si>
    <t>-281002</t>
  </si>
  <si>
    <t>\\Ratings\Agency ratings and credit scores\Country ratings\Moody's Investors Service\Long Term Rating\Short Term Rating</t>
  </si>
  <si>
    <t>CTRY_MOODYS_ST_ACTION</t>
  </si>
  <si>
    <t>Rating agency action on an opinion of a country’s ability to honor senior unsecured debt and debt like obligations with an original maturity of thirteen months or less. Action includes: assignment (new), review, confirmation, affirmation, upgrade, downgrade.</t>
  </si>
  <si>
    <t>Short-Term Rating, Action</t>
  </si>
  <si>
    <t>-281004</t>
  </si>
  <si>
    <t>CTRY_MOODYS_ST_DATE</t>
  </si>
  <si>
    <t>A date when a rating agency publicises an opinion of a country’s ability to honor senior unsecured debt and debt like obligations with an original maturity of thirteen months or less.</t>
  </si>
  <si>
    <t>Short-Term Rating, Date</t>
  </si>
  <si>
    <t>-281001</t>
  </si>
  <si>
    <t>CTRY_MOODYS_ST_SOLICITED_INDICATOR</t>
  </si>
  <si>
    <t>-281018</t>
  </si>
  <si>
    <t>CTRY_MOODYS_ST_WATCHLIST</t>
  </si>
  <si>
    <t>An opinion of an country’s ability to honor senior unsecured debt and debt like obligations with an original maturity of thirteen months or less is on review for upgrade, downgrade, or more rarely with direction uncertain.</t>
  </si>
  <si>
    <t>Short-Term Rating, Watchlist</t>
  </si>
  <si>
    <t>-281005</t>
  </si>
  <si>
    <t>\\Ratings\Country ratings\Moody's Investors Service\Short Term Rating</t>
  </si>
  <si>
    <t>CTRY_MOODYS_ST_WATCHLIST_DATE</t>
  </si>
  <si>
    <t>A date when an opinion of a country’s ability to honor senior unsecured debt and debt like obligations with an original maturity of thirteen months or less is sent for review for upgrade, downgrade, or more rarely with direction uncertain.</t>
  </si>
  <si>
    <t>Short-Term Rating, Watchlist date</t>
  </si>
  <si>
    <t>-281007</t>
  </si>
  <si>
    <t>CTRY_SP_FLT</t>
  </si>
  <si>
    <t>Forward-looking opinion about a country's overall creditworthiness. This opinion focuses on the country capacity and willingness to meet its financial commitments as they come due. 
When "long-term", such financial obligations have original maturities generally more than one year. 
S&amp;amp;P Global Ratings' issuer credit ratings make a distinction between foreign currency ratings and local currency ratings. An issuer's foreign currency rating will differ from its local currency rating when the country has a different capacity to meet its obligations denominated in its local currency, vs. obligations denominated in a foreign currency.</t>
  </si>
  <si>
    <t>CTRY_SP_FLT_COUNT</t>
  </si>
  <si>
    <t>\\Ratings\Country ratings\Standard &amp;amp; Poor's\Issuer Credit Rating - Foreign Long Term</t>
  </si>
  <si>
    <t>CTRY_SP_FLT_DATE</t>
  </si>
  <si>
    <t>Date when the "Foreign Long Term" country rating (cf. related definition) has been publicized.</t>
  </si>
  <si>
    <t>Foreign Long Term, Date</t>
  </si>
  <si>
    <t>-282002</t>
  </si>
  <si>
    <t>-282001</t>
  </si>
  <si>
    <t>CTRY_SP_FLT_OUTLOOK</t>
  </si>
  <si>
    <t>An S&amp;amp;P Global Ratings outlook assesses the potential direction of a long-term credit rating over the intermediate term (typically six months to two years). In determining a rating outlook, consideration is given to any changes in the economic and/or fundamental business conditions. An outlook is not necessarily a precursor of a rating change or future CreditWatch action.</t>
  </si>
  <si>
    <t>Foreign Long Term, Outlook</t>
  </si>
  <si>
    <t>-282008</t>
  </si>
  <si>
    <t>CTRY_SP_FLT_OUTLOOK_DATE</t>
  </si>
  <si>
    <t>Date when the outlook associated to the "Country Issuer Credit Rating, Local Long Term" (cf. related definition of "Country Issuer Credit Rating, Foreign Long Term, Outlook") has been publicized.</t>
  </si>
  <si>
    <t>Foreign Long Term, Outlook date</t>
  </si>
  <si>
    <t>-282010</t>
  </si>
  <si>
    <t>CTRY_SP_FLT_SOLICITED_INDICATOR</t>
  </si>
  <si>
    <t>The 'u' identifier and 'unsolicited' designation are assigned to credit ratings initiated by parties other than the issuer or its agents, including those initiated by S&amp;amp;P Global Ratings.</t>
  </si>
  <si>
    <t>CTRY_SP_FLT_WATCH</t>
  </si>
  <si>
    <t>CreditWatch highlights an opinion regarding the potential direction of a short-term or long-term rating. It focuses on identifiable events and short-term trends that cause ratings to be placed under special surveillance by S&amp;amp;P Global Ratings' analytical staff.</t>
  </si>
  <si>
    <t>Foreign Long Term, CreditWatch</t>
  </si>
  <si>
    <t>-282018</t>
  </si>
  <si>
    <t>-282005</t>
  </si>
  <si>
    <t>CTRY_SP_FLT_WATCH_DATE</t>
  </si>
  <si>
    <t>Date when the Creditwatch associated to the "Country Issuer Credit Rating, Foreign Long Term," (cf. related definition of "Country Issuer Credit Rating, Foreign Long Term,, Creditwatch") has been publicized.</t>
  </si>
  <si>
    <t>Foreign Long Term, CreditWatch date</t>
  </si>
  <si>
    <t>-282007</t>
  </si>
  <si>
    <t>CTRY_SP_FST</t>
  </si>
  <si>
    <t>Foreign Short Term</t>
  </si>
  <si>
    <t>CTRY_SP_FST_COUNT</t>
  </si>
  <si>
    <t>-282022</t>
  </si>
  <si>
    <t>CTRY_SP_FST_DATE</t>
  </si>
  <si>
    <t>Foreign Short Term, Date</t>
  </si>
  <si>
    <t>-282021</t>
  </si>
  <si>
    <t>CTRY_SP_FST_SOLICITED_INDICATOR</t>
  </si>
  <si>
    <t>-282038</t>
  </si>
  <si>
    <t>CTRY_SP_FST_WATCH</t>
  </si>
  <si>
    <t>Foreign Short Term, CreditWatch</t>
  </si>
  <si>
    <t>-282025</t>
  </si>
  <si>
    <t>CTRY_SP_FST_WATCH_DATE</t>
  </si>
  <si>
    <t>Date when the Creditwatch associated to the "Country Issuer Credit Rating, Foreign Short Term," (cf. related definition of "Country Issuer Credit Rating, Foreign Short Term,, Creditwatch") has been publicized.</t>
  </si>
  <si>
    <t>Foreign Short Term, CreditWatch date</t>
  </si>
  <si>
    <t>-282027</t>
  </si>
  <si>
    <t>\\Ratings\Country ratings\Standard &amp;amp; Poor's\Issuer Credit Rating - Local Long Term</t>
  </si>
  <si>
    <t>CTRY_SP_LLT</t>
  </si>
  <si>
    <t>Local Long Term</t>
  </si>
  <si>
    <t>CTRY_SP_LLT_COUNT</t>
  </si>
  <si>
    <t>-282042</t>
  </si>
  <si>
    <t>CTRY_SP_LLT_DATE</t>
  </si>
  <si>
    <t>Date when the "Local Long Term" country rating (cf. related definition) has been publicized.</t>
  </si>
  <si>
    <t>Local Long Term, Date</t>
  </si>
  <si>
    <t>-282041</t>
  </si>
  <si>
    <t>CTRY_SP_LLT_OUTLOOK</t>
  </si>
  <si>
    <t>Local Long Term, Outlook</t>
  </si>
  <si>
    <t>-282048</t>
  </si>
  <si>
    <t>\\Ratings\Agency ratings and credit scores\Country ratings\Moody's Investors Service\Standard &amp;amp; Poor's\Issuer Credit Rating - Foreign Long Term\Issuer Credit Rating - Foreign Short Term\Issuer Credit Rating - Local Long Term</t>
  </si>
  <si>
    <t>CTRY_SP_LLT_OUTLOOK_DATE</t>
  </si>
  <si>
    <t>Date when the outlook associated to the "Country Issuer Credit Rating, Local Long Term" (cf. related definition of "Country Issuer Credit Rating, Local Long Term, Outlook") has been publicized.</t>
  </si>
  <si>
    <t>Local Long Term, Outlook date</t>
  </si>
  <si>
    <t>-282050</t>
  </si>
  <si>
    <t>CTRY_SP_LLT_SOLICITED_INDICATOR</t>
  </si>
  <si>
    <t>-282058</t>
  </si>
  <si>
    <t>CTRY_SP_LLT_WATCH</t>
  </si>
  <si>
    <t>Local Long Term, CreditWatch</t>
  </si>
  <si>
    <t>-282045</t>
  </si>
  <si>
    <t>CTRY_SP_LLT_WATCH_DATE</t>
  </si>
  <si>
    <t>Date when the Creditwatch associated to the "Country Issuer Credit Rating, Local Long Term," (cf. related definition of "Country Issuer Credit Rating, Local Long Term,, Creditwatch") has been publicized.</t>
  </si>
  <si>
    <t>Local Long Term, CreditWatch date</t>
  </si>
  <si>
    <t>-282047</t>
  </si>
  <si>
    <t>\\Ratings\Country ratings\Standard &amp;amp; Poor's\Issuer Credit Rating - Local Short Term</t>
  </si>
  <si>
    <t>CTRY_SP_LST</t>
  </si>
  <si>
    <t>Local Short Term</t>
  </si>
  <si>
    <t>CTRY_SP_LST_COUNT</t>
  </si>
  <si>
    <t>-282062</t>
  </si>
  <si>
    <t>CTRY_SP_LST_DATE</t>
  </si>
  <si>
    <t>Date when the "Country Issuer Credit Rating, Local Short Terrm" country rating (cf. related definition) has been publicized.</t>
  </si>
  <si>
    <t>Local Short Term, Date</t>
  </si>
  <si>
    <t>-282061</t>
  </si>
  <si>
    <t>CTRY_SP_LST_SOLICITED_INDICATOR</t>
  </si>
  <si>
    <t>-282078</t>
  </si>
  <si>
    <t>CTRY_SP_LST_WATCH</t>
  </si>
  <si>
    <t>Local Short Term, CreditWatch</t>
  </si>
  <si>
    <t>-282065</t>
  </si>
  <si>
    <t>CTRY_SP_LST_WATCH_DATE</t>
  </si>
  <si>
    <t>Date when the Creditwatch associated to the "Country Issuer Credit Rating, Local Short Term," (cf. related definition of "Country Issuer Credit Rating, Local Short Term,, Creditwatch") has been publicized.</t>
  </si>
  <si>
    <t>Local Short Term, CreditWatch date</t>
  </si>
  <si>
    <t>-282067</t>
  </si>
  <si>
    <t>\\Financial data\Global standard format\Corporate\Balance sheet\Assets</t>
  </si>
  <si>
    <t>CUAS</t>
  </si>
  <si>
    <t>Total amount of current assets (the sum of Stocks, Debtors, Other current assets)</t>
  </si>
  <si>
    <t>CULI</t>
  </si>
  <si>
    <t>Current liabilities of the company (Loans plus Creditors plus Other current liabilities)</t>
  </si>
  <si>
    <t>\\Financial data\Key financials &amp;amp; employees</t>
  </si>
  <si>
    <t>CURR</t>
  </si>
  <si>
    <t>Current assets as percentage of Current liabilities</t>
  </si>
  <si>
    <t>Current Ratio (x)</t>
  </si>
  <si>
    <t>NrOfYears</t>
  </si>
  <si>
    <t>CURRENT_PORTFOLIO_BVD_ID_NUMBER</t>
  </si>
  <si>
    <t>Current portfolio - BvD ID number</t>
  </si>
  <si>
    <t>CURRENT_PORTFOLIO_COUNT</t>
  </si>
  <si>
    <t>CURRENT_PORTFOLIO_CITY</t>
  </si>
  <si>
    <t>Current portfolio - City</t>
  </si>
  <si>
    <t>\\Ownership data\Beneficial Owners\Shareholders\Subsidiaries\Private equity ownership\PE company - portfolio</t>
  </si>
  <si>
    <t>CURRENT_PORTFOLIO_COUNTRY_ISO_CODE</t>
  </si>
  <si>
    <t>Current portfolio - Country ISO code</t>
  </si>
  <si>
    <t>CURRENT_PORTFOLIO_ENTITY_TYPE</t>
  </si>
  <si>
    <t>Current portfolio - Type</t>
  </si>
  <si>
    <t>-9313</t>
  </si>
  <si>
    <t>CURRENT_PORTFOLIO_ENTRY_DATE</t>
  </si>
  <si>
    <t>Current portfolio - Entry date</t>
  </si>
  <si>
    <t>-35061</t>
  </si>
  <si>
    <t>\\Ownership data\Private equity ownership\PE company - portfolio</t>
  </si>
  <si>
    <t>CURRENT_PORTFOLIO_NACE_CORE_CODE</t>
  </si>
  <si>
    <t>This field gives the 4 digits NACE code of activity of the current portfolio.</t>
  </si>
  <si>
    <t>Current portfolio - NACE,Core code</t>
  </si>
  <si>
    <t>CURRENT_PORTFOLIO_NACE_CORE_LABEL</t>
  </si>
  <si>
    <t>This field gives the full label NACE code of activity of the current portfolio.</t>
  </si>
  <si>
    <t>Current portfolio - NACE,text description</t>
  </si>
  <si>
    <t>CURRENT_PORTFOLIO_NAICS_CORE_CODE</t>
  </si>
  <si>
    <t>This field gives the 4 digits NAICS code of activity of the current portfolio.</t>
  </si>
  <si>
    <t>Current portfolio - NAICS, Core code</t>
  </si>
  <si>
    <t>CURRENT_PORTFOLIO_NAICS_CORE_LABEL</t>
  </si>
  <si>
    <t>This field gives the full label NAICS code of activity of the current portfolio.</t>
  </si>
  <si>
    <t>Current portfolio - NAICS, text description</t>
  </si>
  <si>
    <t>CURRENT_PORTFOLIO_NAME</t>
  </si>
  <si>
    <t>Current portfolio - Name</t>
  </si>
  <si>
    <t>CURRENT_PORTFOLIO_STATE_PROVINCE</t>
  </si>
  <si>
    <t>Current portfolio - State or province (in US or Canada)</t>
  </si>
  <si>
    <t>CURRENT_PORTFOLIO_USSIC_CORE_CODE</t>
  </si>
  <si>
    <t>Current portfolio - US SIC, Core code</t>
  </si>
  <si>
    <t>CURRENT_PORTFOLIO_USSIC_CORE_LABEL</t>
  </si>
  <si>
    <t>&lt;div&gt;
&lt;div&gt;
&lt;div&gt;
&lt;div&gt;
&lt;div&gt;
&lt;div&gt;
&lt;div&gt;
&lt;div&gt;
&lt;div&gt;This field provides the label associated to the code for the primary activity of the concerned Controlling Shareholde in the US SIC classification. (US SIC codes are American codes which last version is from 1989)&lt;/div&gt;
&lt;/div&gt;
&lt;/div&gt;
&lt;div&gt; &lt;/div&gt;
&lt;/div&gt;
&lt;/div&gt;
&lt;/div&gt;
&lt;/div&gt;
&lt;/div&gt;
&lt;/div&gt;
&lt;div&gt;
&lt;div&gt;
&lt;div&gt;
&lt;div&gt;
&lt;div&gt; &lt;/div&gt;
&lt;/div&gt;
&lt;/div&gt;
&lt;/div&gt;
&lt;/div&gt;</t>
  </si>
  <si>
    <t>Current portfolio - US SIC, text description</t>
  </si>
  <si>
    <t>\\National scores\In Switzerland</t>
  </si>
  <si>
    <t>CURR_NATIONAL_SCORE_CLASS</t>
  </si>
  <si>
    <t>The current risk class of the Swiss National score</t>
  </si>
  <si>
    <t>Current risk class</t>
  </si>
  <si>
    <t>CURR_NATIONAL_SCORE_DATE</t>
  </si>
  <si>
    <t>Date on which the Swiss National score was calculated currently</t>
  </si>
  <si>
    <t>Risk assessment date</t>
  </si>
  <si>
    <t>CURR_NATIONAL_SCORE_VALUE</t>
  </si>
  <si>
    <t>The current value of the Swiss National score</t>
  </si>
  <si>
    <t>Current score</t>
  </si>
  <si>
    <t>DATE</t>
  </si>
  <si>
    <t>Date of the bucket assignment.</t>
  </si>
  <si>
    <t>DATE_LAST12MTHS</t>
  </si>
  <si>
    <t>The most recent annual financials closing date of the company</t>
  </si>
  <si>
    <t>Date of last 12 months - EPS</t>
  </si>
  <si>
    <t>\\Deal\Deal values</t>
  </si>
  <si>
    <t>DEAL_FEEINCOME_ASREPORTED</t>
  </si>
  <si>
    <t>This is transaction fee is an amount of money payable as a result of using a service to help complete an M&amp;amp;A transaction.</t>
  </si>
  <si>
    <t>As Reported Fee Income</t>
  </si>
  <si>
    <t>DEAL_FEEINCOME_MODELLED</t>
  </si>
  <si>
    <t>Transaction fee adjusted to ''deal modelled enterprise value'</t>
  </si>
  <si>
    <t>Modelled Fee Income</t>
  </si>
  <si>
    <t>DEAL_STATUS</t>
  </si>
  <si>
    <t>&lt;p&gt;This field specifies the current status of the M&amp;amp;A deal in question. Deal status is chosen from one of: Rumour, Rumour - withdrawn, Rumour - expired, Rumour - informal offer, Rumour - analyst speculation, Announced, Completed, Pending shareholder approval, Pending regulatory approval, Pending, Unconditional, Withdrawn, Postponed, Completed assumed.&lt;/p&gt;
&lt;p&gt;For more information about the various deal statuses which are available, please consult the &lt;a href="/domain/c054435b-730c-4ab5-89b2-035641dd1388?view=00000000-0000-0000-0000-000000040001" rel="noopener" target="_blank"&gt;Deal Status Hierachy&lt;/a&gt;.&lt;/p&gt;</t>
  </si>
  <si>
    <t>Deal status</t>
  </si>
  <si>
    <t>DEALTYPE</t>
  </si>
  <si>
    <t>&lt;p&gt;The deal type is the primary (highest level) classification assigned to a deal, only one deal type will be assigned to each deal and includes the following types: Acquisition, Merger, Demerger, Institutional Buy-Out (IBO), Management Buy-Out (MBO), Management Buy-In (MBI), Management Buy-In/Buy-Out (BIMBO), Minority stake, Joint venture, Initial Public Offering, Planned IPO, Share Buy-Back. &lt;/p&gt;
&lt;p&gt;For more information about the various deal types which are available, please consult the &lt;a href="/domain/5c51d60d-276d-462b-876d-d3f0a981024b?view=3a7dcee4-0ba1-4e4c-b3be-76e2cd110af1" rel="noopener" target="_blank"&gt;Deal type hierarchy&lt;/a&gt;.&lt;/p&gt;</t>
  </si>
  <si>
    <t>Deal type</t>
  </si>
  <si>
    <t>DEAL_TYPE_OF_OPPORTUNITY</t>
  </si>
  <si>
    <t>Type of deal opportunity</t>
  </si>
  <si>
    <t>NrOfDealTypeOfOpportunity</t>
  </si>
  <si>
    <t>DEBT</t>
  </si>
  <si>
    <t>Trade receivables from clients and customers only</t>
  </si>
  <si>
    <t>\\Financial data\Accounts header\Key financials &amp;amp; employees\Global standard format\Banks\Corporate\Balance sheet\Profit &amp;amp; loss account\Memo lines</t>
  </si>
  <si>
    <t>DEPR</t>
  </si>
  <si>
    <t>Total amount of expenses on research and development activities</t>
  </si>
  <si>
    <t>\\Industry &amp;amp; activities</t>
  </si>
  <si>
    <t>DESCRIPTION_HISTORY</t>
  </si>
  <si>
    <t>This field provides a description of the company’s activities, as well as a history of the business.</t>
  </si>
  <si>
    <t>Description and history</t>
  </si>
  <si>
    <t>40084</t>
  </si>
  <si>
    <t>DescriptionLanguage</t>
  </si>
  <si>
    <t>NrOfDescriptions</t>
  </si>
  <si>
    <t>DescriptionOfDrawingLanguage</t>
  </si>
  <si>
    <t>Description of drawing language</t>
  </si>
  <si>
    <t>NrOfDescriptionOfDrawings</t>
  </si>
  <si>
    <t>DescriptionOfDrawingTextOnly</t>
  </si>
  <si>
    <t>The section must enable those skilled in the relevant art to make and use the invention without undue experimentation. An applicant is ordinarily permitted to use his or her own terminology, as long as it can be understood.</t>
  </si>
  <si>
    <t>Description of drawing</t>
  </si>
  <si>
    <t>DescriptionTextOnly</t>
  </si>
  <si>
    <t>Through the description section, the applicant provides a description of the invention through several examples. The description section is with such depth and precision that an average skilled reader of the specification is enabled to work the invention. This is also the lengthiest text section of the patent documents.</t>
  </si>
  <si>
    <t>General description</t>
  </si>
  <si>
    <t>DetailedDescriptionLanguage</t>
  </si>
  <si>
    <t>Detailed description language</t>
  </si>
  <si>
    <t>NrOfDetailedDescriptions</t>
  </si>
  <si>
    <t>DetailedDescriptionTextOnly</t>
  </si>
  <si>
    <t>Detailed description</t>
  </si>
  <si>
    <t>DisclosureLanguage</t>
  </si>
  <si>
    <t>Disclosure language</t>
  </si>
  <si>
    <t>NrOfDisclosures</t>
  </si>
  <si>
    <t>DisclosureTextOnly</t>
  </si>
  <si>
    <t>This section would provide enough indiation on all known similar subject matters, which are disclosed to the patent office in order to avoid rejections at a later point in time.</t>
  </si>
  <si>
    <t>Disclosure</t>
  </si>
  <si>
    <t>DLHEADLINE</t>
  </si>
  <si>
    <t>Provides a short description of the deal that will help to identify it in search results.</t>
  </si>
  <si>
    <t>Deal headline</t>
  </si>
  <si>
    <t>DLSTRUCT</t>
  </si>
  <si>
    <t>Cash and Stock components of payment made by an acquiror</t>
  </si>
  <si>
    <t>Deal method of payment</t>
  </si>
  <si>
    <t>NrOfDealStructures</t>
  </si>
  <si>
    <t>DLSTRVAL</t>
  </si>
  <si>
    <t>Numerical value indicating Cash and Stock components of payment made by an acquiror</t>
  </si>
  <si>
    <t>Deal method of payment value</t>
  </si>
  <si>
    <t>DOMAIN</t>
  </si>
  <si>
    <t>DOMAIN_COUNT</t>
  </si>
  <si>
    <t>-890501</t>
  </si>
  <si>
    <t>DOMAIN_UPDATE</t>
  </si>
  <si>
    <t>The displays the date of the last update of the Domain field, containing data which is received from Profound.</t>
  </si>
  <si>
    <t>Last update - Domain update</t>
  </si>
  <si>
    <t>-897003</t>
  </si>
  <si>
    <t>\\Ownership data\Shareholders\Domestic Ultimate Owner information\Only for companies for which you have access\Identifier and contact information</t>
  </si>
  <si>
    <t>DUO_ADDRESS_LINE1</t>
  </si>
  <si>
    <t>&lt;p&gt;is the first line of the Address of the Domestic Ultimate Owner which usually contains the house number and street name of either a company's primary/additional address, the first line of an individual's home address or the first line of a company's address where an individual holds a role.&lt;/p&gt;
&lt;p&gt;- See the full defintion of &lt;a href="/asset/76606da2-e7b3-4c8d-aa02-e2ff3633c86d" rel="noopener" target="_blank"&gt;Address&lt;/a&gt;&lt;/p&gt;</t>
  </si>
  <si>
    <t>Domestic Ultimate Owner Address</t>
  </si>
  <si>
    <t>DUO_COUNT</t>
  </si>
  <si>
    <t>DUO_ADDRESS_LINE2</t>
  </si>
  <si>
    <t>DUO_ADDRESS_LINE3</t>
  </si>
  <si>
    <t>DUO_ADDRESS_LINE4</t>
  </si>
  <si>
    <t>\\Ownership data\Beneficial Owners\Shareholders\General information\Shareholder information\Immediate parent information\Global Ultimate Owner information\Domestic Ultimate Owner information\Only for companies for which you have access\Identifier and contact information</t>
  </si>
  <si>
    <t>DUO_AKA_NAME</t>
  </si>
  <si>
    <t>Also known as name</t>
  </si>
  <si>
    <t>-33110</t>
  </si>
  <si>
    <t>DUO_ALBATROSS_DATE</t>
  </si>
  <si>
    <t>Date on which the Albatross score was calculated for domestic ultimate owner</t>
  </si>
  <si>
    <t>DUO_ALBATROSS_SCORE</t>
  </si>
  <si>
    <t>This is the Albatross score for ultimate owner</t>
  </si>
  <si>
    <t>DUO_BVD_ID_NUMBER</t>
  </si>
  <si>
    <t>Gives the BvD ID of the Domestic Ultimate Owner. It is never empty</t>
  </si>
  <si>
    <t>-9105</t>
  </si>
  <si>
    <t>DUO_CITY</t>
  </si>
  <si>
    <t>Gives the city where the Domestic Ultimate Owner is located.</t>
  </si>
  <si>
    <t>-9106</t>
  </si>
  <si>
    <t>\\Ownership data\Shareholders\General information\Shareholder information\Immediate parent information\Global Ultimate Owner information\Domestic Ultimate Owner information</t>
  </si>
  <si>
    <t>DUO_COUNTRY_ISO_CODE</t>
  </si>
  <si>
    <t>Domestic Ultimate Owner - Country ISO code</t>
  </si>
  <si>
    <t>-9102</t>
  </si>
  <si>
    <t>DUO_CRIF_SCORE</t>
  </si>
  <si>
    <t>This is the CRIF score for domestic ultimate owner</t>
  </si>
  <si>
    <t>\\Ownership data\Shareholders\Domestic Ultimate Owner information\Only for companies for which you have access\Financial strength\Financial stability score by CRIF Decision Solutions Ltd</t>
  </si>
  <si>
    <t>DUO_CRIF_YEAR</t>
  </si>
  <si>
    <t>Year of the financial statements used to calculate the CRIF score financial stability score for domestic ultimate owner</t>
  </si>
  <si>
    <t>DUO_CURRENT_PREVIOUS_MANAGER</t>
  </si>
  <si>
    <t>This field indicates if the concerned Domestic Ultimate Owner is also a manager. It can take 3 values : Not a manager, current manager, previous manager.</t>
  </si>
  <si>
    <t>DUO - Also a manager</t>
  </si>
  <si>
    <t>-33129</t>
  </si>
  <si>
    <t>DUO_DIRECT_PCT</t>
  </si>
  <si>
    <t>This field is the direct percentage owned by the shareholder in the company just below in the BO path.</t>
  </si>
  <si>
    <t>DUO - Direct %</t>
  </si>
  <si>
    <t>-9108</t>
  </si>
  <si>
    <t>DUO_EMPL</t>
  </si>
  <si>
    <t>DUO - Number of employees</t>
  </si>
  <si>
    <t>-9165</t>
  </si>
  <si>
    <t>DUO_ENTITY_TYPE</t>
  </si>
  <si>
    <t>DUO - Type</t>
  </si>
  <si>
    <t>\\Ownership data\Shareholders\Domestic Ultimate Owner information\Only for companies for which you have access\ESG risk review\ESG score by Moody’s</t>
  </si>
  <si>
    <t>DUO_ESG_COMPUTATION_DATE</t>
  </si>
  <si>
    <t>-9159</t>
  </si>
  <si>
    <t>DUO_ESG_ENV_SCORE</t>
  </si>
  <si>
    <t>DUO_ESG_GLOBAL_SCORE</t>
  </si>
  <si>
    <t>DUO_ESG_GOV_SCORE</t>
  </si>
  <si>
    <t>DUO_ESG_MODEL_DATE</t>
  </si>
  <si>
    <t>DUO_ESG_SOC_SCORE</t>
  </si>
  <si>
    <t>\\Ownership data\Shareholders\Domestic Ultimate Owner information\Only for companies for which you have access\Financial strength\Falcon counterparty risk score by Zanders</t>
  </si>
  <si>
    <t>DUO_FALCON_CREDIT_LIMIT</t>
  </si>
  <si>
    <t>This is the Falcon Credit Limit of domestic ultimate owner</t>
  </si>
  <si>
    <t>\\Ownership data\Beneficial Owners\Shareholders\General information\Shareholder information\Immediate parent information\Global Ultimate Owner information\Domestic Ultimate Owner information\Only for companies for which you have access\Identifier and contact information\Additional financial data\Ratings\Financial strength\Falcon counterparty risk score by Zanders</t>
  </si>
  <si>
    <t>DUO_FALCON_CRS</t>
  </si>
  <si>
    <t>This is Falcon Counterparty Risk Score (CRS) for domestic ultimate owner</t>
  </si>
  <si>
    <t>DUO_FALCON_PDEF</t>
  </si>
  <si>
    <t>DUO_FALCON_YEAR</t>
  </si>
  <si>
    <t>Year of the financial statements used to calculate the Falcon score for domestic ultimate owner</t>
  </si>
  <si>
    <t>DUO_FAX_NUMBER</t>
  </si>
  <si>
    <t>Gives the fax number of the Domestic Ultimate Owner when available.</t>
  </si>
  <si>
    <t>DUO_FIRST_NAME</t>
  </si>
  <si>
    <t>This field provides the first name of the Domestic Ultimate Owner. This has been extracted from the full name when possible.</t>
  </si>
  <si>
    <t>DUO - First name</t>
  </si>
  <si>
    <t>-33124</t>
  </si>
  <si>
    <t>DUO_FITCH_IFS</t>
  </si>
  <si>
    <t>The Fitch Insurer Financial Strength Rating given to the company's domestic ultimate owner.</t>
  </si>
  <si>
    <t>DUO_FITCH_LT</t>
  </si>
  <si>
    <t>The Fitch Long-Term Rating given to the company's domestic ultimate owner.</t>
  </si>
  <si>
    <t>DUO_FITCH_LT_IDR</t>
  </si>
  <si>
    <t>The Fitch Long Term Issuer Default Rating given to the company's domestic ultimate owner.</t>
  </si>
  <si>
    <t>DUO_FITCH_NIFS</t>
  </si>
  <si>
    <t>The Fitch National Insurer Financial Strength Rating given to the company's domestic ultimate owner.</t>
  </si>
  <si>
    <t>DUO_FITCH_SR</t>
  </si>
  <si>
    <t>The Fitch Support Rating given to the company's domestic ultimate owner.</t>
  </si>
  <si>
    <t>DUO_FITCH_ST</t>
  </si>
  <si>
    <t>The Fitch Short-Term Rating given to the company's domestic ultimate owner.</t>
  </si>
  <si>
    <t>\\Ownership data\Beneficial Owners\Shareholders\General information\Shareholder information\Immediate parent information\Global Ultimate Owner information\Domestic Ultimate Owner information\Only for companies for which you have access\Identifier and contact information\Additional financial data\Ratings\Fitch ratings</t>
  </si>
  <si>
    <t>DUO_FITCH_ST_IDR</t>
  </si>
  <si>
    <t>The Fitch Short-Term Issuer Default Rating given to the company's domestic ultimate owner.</t>
  </si>
  <si>
    <t>DUO_FITCH_VR</t>
  </si>
  <si>
    <t>The Fitch Viability Rating given to the company's domestic ultimate owner.</t>
  </si>
  <si>
    <t>DUO_G2_DATE</t>
  </si>
  <si>
    <t>Date on which the G2 Compass score was calculated for domestic ultimate owner</t>
  </si>
  <si>
    <t>DUO_G2_SCORE</t>
  </si>
  <si>
    <t>This is G2 Compass score for domestic ultimate owner</t>
  </si>
  <si>
    <t>\\Ownership data\Shareholders\Domestic Ultimate Owner information</t>
  </si>
  <si>
    <t>DUO_INFORMATION_DATE</t>
  </si>
  <si>
    <t>DUO - Information date</t>
  </si>
  <si>
    <t>-9132</t>
  </si>
  <si>
    <t>DUO_INFORMATION_SOURCE</t>
  </si>
  <si>
    <t>DUO - Information source</t>
  </si>
  <si>
    <t>-9120</t>
  </si>
  <si>
    <t>DUO_LAST_NAME</t>
  </si>
  <si>
    <t>This field provides the last name of the Domestic Ultimate Owner. This has been extracted from the full name when possible.</t>
  </si>
  <si>
    <t>DUO - Last name</t>
  </si>
  <si>
    <t>-33125</t>
  </si>
  <si>
    <t>DUO_LEI</t>
  </si>
  <si>
    <t>This field provides the Legal Entity Identifier (LEI) of the concerned Domestic Ultimate Owner. The LEI code consists of a combination of 20 letters and numbers.</t>
  </si>
  <si>
    <t>DUO - Legal Entity Identifier (LEI)</t>
  </si>
  <si>
    <t>\\Ownership data\Shareholders\Domestic Ultimate Owner information\Only for companies for which you have access\Ratings\Fitch ratings</t>
  </si>
  <si>
    <t>DUO_MOODYS_IFS</t>
  </si>
  <si>
    <t>The Moody's Insurance Financial Strength Rating given to the company's domestic ultimate owner.</t>
  </si>
  <si>
    <t>\\Ownership data\Shareholders\Domestic Ultimate Owner information\Only for companies for which you have access\Ratings\Moody's ratings</t>
  </si>
  <si>
    <t>DUO_MOODYS_LT</t>
  </si>
  <si>
    <t>The Moody's Long-Term Rating given to the company's domestic ultimate owner.</t>
  </si>
  <si>
    <t>DUO_MOODYS_ST</t>
  </si>
  <si>
    <t>The Moody's ST Issuer Level Rating given to the company's domestic ultimate owner.</t>
  </si>
  <si>
    <t>DUO_MORE_CONFIDENCE_LEVEL</t>
  </si>
  <si>
    <t>Describes the datapoints as a percentage (Confidence level) that have values and are used in the MORE score model for domestic ultimate owner</t>
  </si>
  <si>
    <t>\\Ownership data\Beneficial Owners\Shareholders\General information\Shareholder information\Immediate parent information\Global Ultimate Owner information\Domestic Ultimate Owner information\Only for companies for which you have access\Identifier and contact information\Additional financial data\Ratings\Financial strength\Financial risk review\MORE credit risk score by modeFinance</t>
  </si>
  <si>
    <t>DUO_MORE_CREDIT_LIMIT</t>
  </si>
  <si>
    <t>This is the More Credit Limit for domestic ultimate owner</t>
  </si>
  <si>
    <t>DUO -  MORE credit limit</t>
  </si>
  <si>
    <t>\\Ownership data\Shareholders\Domestic Ultimate Owner information\Only for companies for which you have access\Financial risk review\MORE credit risk score by modeFinance</t>
  </si>
  <si>
    <t>DUO_MORE_PDEF</t>
  </si>
  <si>
    <t>DUO_MORE_SCORE</t>
  </si>
  <si>
    <t>This is the More score for domestic ultimate owner</t>
  </si>
  <si>
    <t>DUO_MORE_YEAR</t>
  </si>
  <si>
    <t>Year of the financial statements used to calculate the MORE credit risk score for domestic ultimate owner</t>
  </si>
  <si>
    <t>\\Ownership data\Shareholders\General information\Immediate parent information\Global Ultimate Owner information\Domestic Ultimate Owner information</t>
  </si>
  <si>
    <t>DUO_NACE_CORE_CODE</t>
  </si>
  <si>
    <t>This field gives the 4 digits NACE code of activity of the Domestic Ultimate owner.</t>
  </si>
  <si>
    <t>DUO - NACE,Core code</t>
  </si>
  <si>
    <t>-9191</t>
  </si>
  <si>
    <t>DUO_NACE_CORE_LABEL</t>
  </si>
  <si>
    <t>This field gives the full label NACE code of activity of the Domestic Ultimate owner.</t>
  </si>
  <si>
    <t>DUO - NACE,text description</t>
  </si>
  <si>
    <t>-9193</t>
  </si>
  <si>
    <t>DUO_NAICS_CORE_CODE</t>
  </si>
  <si>
    <t>This field gives the 4 digits NAICS code of activity of the Domestic Ultimate owner.</t>
  </si>
  <si>
    <t>DUO - NAICS, Core code</t>
  </si>
  <si>
    <t>-9181</t>
  </si>
  <si>
    <t>DUO_NAICS_CORE_LABEL</t>
  </si>
  <si>
    <t>This field gives the full label NAICS code of activity of the Domestic Ultimate owner.</t>
  </si>
  <si>
    <t>DUO - NAICS, text description</t>
  </si>
  <si>
    <t>-9183</t>
  </si>
  <si>
    <t>DUO_NAME</t>
  </si>
  <si>
    <t>This field indicates the full name of the Domestic Ultimate Owner. It should always be provided.</t>
  </si>
  <si>
    <t>DUO_NATIONAL_ID</t>
  </si>
  <si>
    <t>-9100</t>
  </si>
  <si>
    <t>\\Ownership data\Beneficial Owners\Shareholders\General information\Shareholder information\Immediate parent information\Global Ultimate Owner information\Domestic Ultimate Owner information\Only for companies for which you have access\Identifier and contact information\Additional financial data\Ratings\Financial strength\Financial risk review\ESG risk review\National scores\In the US and Canada</t>
  </si>
  <si>
    <t>DUO_NATIONAL_SCORE_US_PAYMENT_SCORE</t>
  </si>
  <si>
    <t>This is value of the US and Canada National payment rating score for domestic ultimate owner</t>
  </si>
  <si>
    <t>DUO_NATIONAL_SCORE_US_PAYMENT_SCORE_CREDIT_RISK</t>
  </si>
  <si>
    <t>This is the category of the US and Canada National credit risk rating for domestic ultimate owner</t>
  </si>
  <si>
    <t>DUO_NATIONAL_SCORE_US_PAYMENT_SCORE_CREDIT_RISK_DEFINITION</t>
  </si>
  <si>
    <t>This is value of the US and Canada National credit risk rating label for domestic ultimate owner</t>
  </si>
  <si>
    <t>DUO_NATIONAL_SCORE_US_PAYMENT_SCORE_DATE</t>
  </si>
  <si>
    <t>Date on which the US and Canada National credit risk rating was calculated for domestic ultimate owner</t>
  </si>
  <si>
    <t>DUO_NATIONAL_SCORE_US_PAYMENT_SCORE_DEFINITION</t>
  </si>
  <si>
    <t>This is the label of the US and Canada National payment rating score for domestic ultimate owner</t>
  </si>
  <si>
    <t>DUO_NATIONAL_SCORE_US_PAYMENT_SCORE_LONG_TERM_HEALTH</t>
  </si>
  <si>
    <t>Outlook of the US and Canada National Payment score for domestic ultimate owner</t>
  </si>
  <si>
    <t>DUO_NATIONAL_SCORE_US_PAYMENT_SCORE_PROVIDER</t>
  </si>
  <si>
    <t>Information provider for the US and Canada National score for domestic ultimate owner</t>
  </si>
  <si>
    <t>\\Ownership data\Shareholders\Domestic Ultimate Owner information\Only for companies for which you have access\National scores\In the US and Canada</t>
  </si>
  <si>
    <t>DUO_NATIONAL_SCORE_US_PAYMENT_SCORE_SEGMENT</t>
  </si>
  <si>
    <t>Payment risk value of the US and Canada National Payment score (number) for domestic ultimate owner</t>
  </si>
  <si>
    <t>DUO_NATIONAL_SCORE_US_PAYMENT_SCORE_SEGMENT_DEFINITION</t>
  </si>
  <si>
    <t>Payment Label of the US and Canada National Payment risk score (text) for domestic ultimate owner</t>
  </si>
  <si>
    <t>DUO_OPRE</t>
  </si>
  <si>
    <t>This field gives the Operating Revenue of the Domestic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</si>
  <si>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DUO - Operating revenue (Turnover)</t>
  </si>
  <si>
    <t>-9103</t>
  </si>
  <si>
    <t>DUO_ORBISID</t>
  </si>
  <si>
    <t>Gives the Orbis ID number of the Domestic Ultimate Owner.</t>
  </si>
  <si>
    <t>Domestic Ultimate Owner - Orbis ID number</t>
  </si>
  <si>
    <t>DUO_PHONE_NUMBER</t>
  </si>
  <si>
    <t>Gives the telephone number of the Domestic Ultimate Owner.</t>
  </si>
  <si>
    <t>\\Ownership data\Shareholders\Domestic Ultimate Owner information\Only for companies for which you have access\Additional financial data</t>
  </si>
  <si>
    <t>DUO_PL</t>
  </si>
  <si>
    <t>This field gives the P/L for period of the Domestic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</si>
  <si>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DUO -  P/L for period [=Net income]</t>
  </si>
  <si>
    <t>DUO_PLBT</t>
  </si>
  <si>
    <t>This field gives the P/L before of the Domestic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</si>
  <si>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DUO -  P/L before tax</t>
  </si>
  <si>
    <t>DUO_POSTCODE</t>
  </si>
  <si>
    <t>Gives the postcode of the city in which theDomestic Ultimate Owner is located.</t>
  </si>
  <si>
    <t>DUO_PREVIOUS_NAME</t>
  </si>
  <si>
    <t>Previous name(s) of the Domestic Ultimate Owner.</t>
  </si>
  <si>
    <t>-33111</t>
  </si>
  <si>
    <t>DUO_QUALITATIVE_SCORE</t>
  </si>
  <si>
    <t>The modeFinance Qualitative score for domestic ultimate owner</t>
  </si>
  <si>
    <t>DUO_QUALITATIVE_SCORE_CONFIDENCE_LEVEL</t>
  </si>
  <si>
    <t>Describes the datapoints (Confidence level) that have values and are used in the modeFinance Qualitative score for domestic ultimate owner</t>
  </si>
  <si>
    <t>\\Ownership data\Shareholders\Domestic Ultimate Owner information\Only for companies for which you have access\Financial risk review\Qualitative score by modeFinance</t>
  </si>
  <si>
    <t>DUO_QUALITATIVE_SCORE_CREDIT_LIMIT</t>
  </si>
  <si>
    <t>This is the modeFinance Qualitative score Credit limit for domestic ultimate owner</t>
  </si>
  <si>
    <t>DUO_QUALITATIVE_SCORE_DATE</t>
  </si>
  <si>
    <t>Date on which the modeFinance Qualitative score was calculated for domestic ultimate owner</t>
  </si>
  <si>
    <t>\\Ownership data\Shareholders\Domestic Ultimate Owner information\Only for companies for which you have access\Financial risk review\Reactive MORE credit risk score by modeFinance</t>
  </si>
  <si>
    <t>DUO_REACTIVE_MORE_CONFIDENCE_LEVEL</t>
  </si>
  <si>
    <t>DUO_REACTIVE_MORE_CREDIT_LIMIT</t>
  </si>
  <si>
    <t>This is the Reactive More Credit Limit for the Domestic Ultimate Owner.</t>
  </si>
  <si>
    <t>DUO_REACTIVE_MORE_DATE</t>
  </si>
  <si>
    <t>Year of the financial statements used to calculate the reactive MORE score for the Domestic Ultimate Owner.</t>
  </si>
  <si>
    <t>DUO_REACTIVE_MORE_PDEF</t>
  </si>
  <si>
    <t>\\Ownership data\Beneficial Owners\Shareholders\General information\Shareholder information\Immediate parent information\Global Ultimate Owner information\Domestic Ultimate Owner information\Only for companies for which you have access\Identifier and contact information\Additional financial data\Ratings\Financial strength\Financial risk review\MORE credit risk score by modeFinance\Reactive MORE credit risk score by modeFinance</t>
  </si>
  <si>
    <t>DUO_REACTIVE_MORE_SCORE</t>
  </si>
  <si>
    <t>The most recent reactive MORE score for the Domestic Ultimate Owner.</t>
  </si>
  <si>
    <t>DUO_REPRISK_INDEX</t>
  </si>
  <si>
    <t>This is the value of RepRisk indictor (Index RRI) for domestic ultimate owner</t>
  </si>
  <si>
    <t>DUO_REPRISK_INDEX_DATE</t>
  </si>
  <si>
    <t>Date on which the RepRisk indicator (Index RRI) was calculated for domestic ultimate owner</t>
  </si>
  <si>
    <t>DUO_REPRISK_RATING</t>
  </si>
  <si>
    <t>The RepRisk Rating value for domestic ultimate owner</t>
  </si>
  <si>
    <t>DUO_REPRISK_RATING_DATE</t>
  </si>
  <si>
    <t>Date on which the RepRisk Rating (RRR) was calculated for domestic ultimate owner</t>
  </si>
  <si>
    <t>DUO_SALUTATION</t>
  </si>
  <si>
    <t>Gives the salutation of the Domestic Ultimate owner. This is either provided by the source or deduced based on the provided or deduced gender</t>
  </si>
  <si>
    <t>DUO - Salutation</t>
  </si>
  <si>
    <t>-33123</t>
  </si>
  <si>
    <t>DUO_SHFD</t>
  </si>
  <si>
    <t>This field gives the shareholders funds of the Domestic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</si>
  <si>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DUO -  Shareholders funds</t>
  </si>
  <si>
    <t>DUO_SP_FSR_FLT</t>
  </si>
  <si>
    <t>The Standard &amp;amp; Poor's Financial Strength Rating, Foreign Long Term given to the company's domestic ultimate owner.</t>
  </si>
  <si>
    <t>DUO_SP_FSR_LLT</t>
  </si>
  <si>
    <t>The Standard &amp;amp; Poor's Financial Strength Rating, Local Long Term given to the company's domestic ultimate owner.</t>
  </si>
  <si>
    <t>\\Ownership data\Beneficial Owners\Shareholders\General information\Shareholder information\Immediate parent information\Global Ultimate Owner information\Domestic Ultimate Owner information\Only for companies for which you have access\Identifier and contact information\Additional financial data\Ratings\Fitch ratings\Standard &amp;amp; Poor's ratings</t>
  </si>
  <si>
    <t>DUO_SP_ICR_FLT</t>
  </si>
  <si>
    <t>The Standard &amp;amp; Poor's Issuer Credit Rating, Foreign Long Term given to the company's domestic ultimate owner.</t>
  </si>
  <si>
    <t>\\Ownership data\Shareholders\Domestic Ultimate Owner information\Only for companies for which you have access\Ratings\Standard &amp;amp; Poor's ratings</t>
  </si>
  <si>
    <t>DUO_SP_ICR_FST</t>
  </si>
  <si>
    <t>The Standard &amp;amp; Poor's Issuer Credit Rating, Foreign Short Term given to the company's domestic ultimate owner.</t>
  </si>
  <si>
    <t>DUO_SP_ICR_LLT</t>
  </si>
  <si>
    <t>The Standard &amp;amp; Poor's Issuer Credit Rating, Local Long Term given to the company's domestic ultimate owner.</t>
  </si>
  <si>
    <t>DUO_SP_ICR_LST</t>
  </si>
  <si>
    <t>The Standard &amp;amp; Poor's Issuer Credit Rating, Local Short Term given to the company's domestic ultimate owner.</t>
  </si>
  <si>
    <t>DUO_STATE_PROVINCE</t>
  </si>
  <si>
    <t>When the Domestic Ultimate Owner is located in the United States or in Canada, this field gives a 2 letters code corresponding to the initials of the State or Province in which the entity is located.</t>
  </si>
  <si>
    <t>-33051</t>
  </si>
  <si>
    <t>DUO_SWIFT_CODE</t>
  </si>
  <si>
    <t>This field provides the SWIFT code of the concerned Domestic Ultimate Owner.</t>
  </si>
  <si>
    <t>DUO_TICKER</t>
  </si>
  <si>
    <t>This field gives the ticker of the Domestiic Ultimate Owner. A ticker symbol or stock symbol is an abbreviation used to uniquely identify publicly traded shares of a particular stock on a particular stock market. A stock symbol may consist of letters, numbers or a combination of both.</t>
  </si>
  <si>
    <t>DUO - Ticker symbol</t>
  </si>
  <si>
    <t>-9185</t>
  </si>
  <si>
    <t>DUO_TOAS</t>
  </si>
  <si>
    <t>This field gives the Total assets of the Domestic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</si>
  <si>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DUO - Total assets</t>
  </si>
  <si>
    <t>-9137</t>
  </si>
  <si>
    <t>DUO_TOTAL_PCT</t>
  </si>
  <si>
    <t>This field is the total percentage owned by the Domestic Ultimate Owner in the company just below in the BO path</t>
  </si>
  <si>
    <t>DUO - Total %</t>
  </si>
  <si>
    <t>-9109</t>
  </si>
  <si>
    <t>DUO_TRUCOST_SCORE</t>
  </si>
  <si>
    <t>This is the Trucost environmental score for domestic ultimate owner</t>
  </si>
  <si>
    <t>-33103</t>
  </si>
  <si>
    <t>\\Ownership data\Shareholders\Domestic Ultimate Owner information\Only for companies for which you have access\Financial strength\Environmental score by Trucost</t>
  </si>
  <si>
    <t>DUO_TRUCOST_SCORE_CONFIDENCE_LEVEL</t>
  </si>
  <si>
    <t>Describes the datapoints as a percentage (Confidence level) that have values and are used in the Trucost score model for domestic ultimate owner</t>
  </si>
  <si>
    <t>DUO_TRUCOST_YEAR</t>
  </si>
  <si>
    <t>Year of the financial statements used to calculate the Trucost enironmental score for domestic ultimate owner</t>
  </si>
  <si>
    <t>DUO_UCI</t>
  </si>
  <si>
    <t>Gives the UCI of the Domestic Ultimate Owner. UCI is the identifier in the Contacts database. It is not always available</t>
  </si>
  <si>
    <t>DUO - UCI</t>
  </si>
  <si>
    <t>DUO_USSIC_CORE_CODE</t>
  </si>
  <si>
    <t>This field represents the 3 digits code for the primary activity of the concerned Domestic Ultimate Owner in the US SIC classification. (US SIC codes are American codes which last version is from 1989)</t>
  </si>
  <si>
    <t>DUO - US SIC, Core code</t>
  </si>
  <si>
    <t>-33107</t>
  </si>
  <si>
    <t>-33050</t>
  </si>
  <si>
    <t>DUO_USSIC_CORE_LABEL</t>
  </si>
  <si>
    <t>This field provides the label associated to the code for the primary activity of the concerned Domestic Ultimate Owner in the US SIC classification. (US SIC codes are American codes which last version is from 1989)</t>
  </si>
  <si>
    <t>DUO - US SIC, text description</t>
  </si>
  <si>
    <t>-33056</t>
  </si>
  <si>
    <t>DUO_VADIS_P2B_BANKRUPT</t>
  </si>
  <si>
    <t>Score that describes the propensity to become bankrupt (P2BB) of domestic ultimate owner(Vadis score)</t>
  </si>
  <si>
    <t>\\Ownership data\Shareholders\Domestic Ultimate Owner information\Only for companies for which you have access\Financial strength\Predictive indicators by Vadis</t>
  </si>
  <si>
    <t>DUO_VADIS_P2B_SOLD</t>
  </si>
  <si>
    <t>Score that describes the propensity to be sold for domestic ultimate owner (Vadis Score)</t>
  </si>
  <si>
    <t>-33088</t>
  </si>
  <si>
    <t>DUO_VADIS_YEAR</t>
  </si>
  <si>
    <t>Year of the financial statements used to calculate the Vadis score for domestic ultimate owner</t>
  </si>
  <si>
    <t>\\Ownership data\Shareholders\Domestic Ultimate Owner information\Only for companies for which you have access in Fame</t>
  </si>
  <si>
    <t>DUO_WEBSITE</t>
  </si>
  <si>
    <t>Gives the website of the Domestic ultimate owner when available.</t>
  </si>
  <si>
    <t>\\Ownership data\Shareholders\Domestic Ultimate Owner information\PEPs, sanctions and enforcements</t>
  </si>
  <si>
    <t>DUO_WORLDCOMPLIANCE_MATCH_ADVERSE_MEDIA</t>
  </si>
  <si>
    <t>This field indicates if the Domestic Ultimate Owner has been flagged as adverse media. As adverse media is a WorldCompliance category which identify entities where a published news source described a crime that was committed.</t>
  </si>
  <si>
    <t>-33150</t>
  </si>
  <si>
    <t>DUO_WORLDCOMPLIANCE_MATCH_ASSOCIATED_ENTITY</t>
  </si>
  <si>
    <t>This field indicates if the Domestic Ultimate Owner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</si>
  <si>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-33151</t>
  </si>
  <si>
    <t>DUO_WORLDCOMPLIANCE_MATCH_CURRENT_PEP_INDICATOR</t>
  </si>
  <si>
    <t>This field indicates if the Domestic Ultimate Owner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</si>
  <si>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DUO_WORLDCOMPLIANCE_MATCH_ENFORCEMENT_INDICATOR</t>
  </si>
  <si>
    <t>This field indicates if the Domestic Ultimate Owner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</si>
  <si>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-33133</t>
  </si>
  <si>
    <t>-33132</t>
  </si>
  <si>
    <t>DUO_WORLDCOMPLIANCE_MATCH_EXCEPT_SBE_INDICATOR</t>
  </si>
  <si>
    <t>This field indicates if the Domestic Ultimate Owner has been flagged as any category. As any category is a WorldCompliance Flag to identify entities found in the WorldCompliance database. WorldCompliance is a risk-based database designed to prevent AML (anti-money laundering) and CTF (counterterrorist
financing) .</t>
  </si>
  <si>
    <t>-33166</t>
  </si>
  <si>
    <t>DUO_WORLDCOMPLIANCE_MATCH_GOVERNMENT_LINKED_ENTITY</t>
  </si>
  <si>
    <t>This field indicates if the Domestic Ultimate Owner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</si>
  <si>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DUO_WORLDCOMPLIANCE_MATCH_GOVERNMENT_OWNED_ENTITY</t>
  </si>
  <si>
    <t>This field indicates if the Domestic Ultimate Owner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</si>
  <si>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-33149</t>
  </si>
  <si>
    <t>-33148</t>
  </si>
  <si>
    <t>DUO_WORLDCOMPLIANCE_MATCH_REGISTRATIONS</t>
  </si>
  <si>
    <t>This field indicates if the Domestic Ultimate Owner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</si>
  <si>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-33152</t>
  </si>
  <si>
    <t>DUO_WORLDCOMPLIANCE_MATCH_SANCTION_INDICATOR</t>
  </si>
  <si>
    <t>This field indicates if the Domestic Ultimate Owner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</si>
  <si>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-33131</t>
  </si>
  <si>
    <t>DUO_WORLDCOMPLIANCE_MATCH_SBE_INDICATOR_LABEL</t>
  </si>
  <si>
    <t>This field indicates if the Domestic Ultimate Owner has been flagged as sanctioned by extension. Sanctioned by extension is a flag used to identify companies which are are sanctioned by extension because they are owned 33 or 50% by a sanctioned entity.</t>
  </si>
  <si>
    <t>-33165</t>
  </si>
  <si>
    <t>DUO_WVB_SCORE</t>
  </si>
  <si>
    <t>This is the WVB Global strength - Global score for domestic ultimate owner</t>
  </si>
  <si>
    <t>\\Ownership data\Beneficial Owners\Shareholders\General information\Shareholder information\Immediate parent information\Global Ultimate Owner information\Domestic Ultimate Owner information\Only for companies for which you have access\Identifier and contact information\Additional financial data\Ratings\Financial strength\Falcon counterparty risk score by Zanders\Financial stability score by CRIF Decision Solutions Ltd\Predictive indicators by Vadis\Global score by WVB</t>
  </si>
  <si>
    <t>DUO_WVB_YEAR</t>
  </si>
  <si>
    <t>Year of the financial statements used to calculate the WVB Global strength - Global score for domestic ultimate owner</t>
  </si>
  <si>
    <t>\\Stock data\Earnings estimates\Annual estimates\Cash flow per share</t>
  </si>
  <si>
    <t>EARNINGS_ESTIMATES_CASH_HIGH</t>
  </si>
  <si>
    <t>The highest estimated value (2 decimals) at the reference date for Cash flow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</si>
  <si>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Cash flow per share - High estimate</t>
  </si>
  <si>
    <t>ESTIMATES_YEARLY_COUNT</t>
  </si>
  <si>
    <t>-15131</t>
  </si>
  <si>
    <t>EARNINGS_ESTIMATES_CASH_LOW</t>
  </si>
  <si>
    <t>The lowest estimated value (2 decimals) at the reference date for Cash flow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</si>
  <si>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Cash flow per share - Low estimate</t>
  </si>
  <si>
    <t>-15132</t>
  </si>
  <si>
    <t>EARNINGS_ESTIMATES_CASH_MEAN</t>
  </si>
  <si>
    <t>The mean estimated value (2 decimals) at the reference date for Cash flow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</si>
  <si>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-15129</t>
  </si>
  <si>
    <t>EARNINGS_ESTIMATES_CASH_MEDIAN</t>
  </si>
  <si>
    <t>The median estimated value (2 decimals) at the reference date for Cash flow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</si>
  <si>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Median</t>
  </si>
  <si>
    <t>-15128</t>
  </si>
  <si>
    <t>EARNINGS_ESTIMATES_CASH_NUMBER_ESTIMATES</t>
  </si>
  <si>
    <t>The number of available estimates at the reference date on which the values for the Cash flow per share items are based. Consensus is calculated using only those estimates changed or actively validated within the last 75 days.</t>
  </si>
  <si>
    <t>EARNINGS_ESTIMATES_CASH_PRICE</t>
  </si>
  <si>
    <t>A percentage (2 decimals) for the median estimated price to cash flow ratio. Consensus is calculated using only those estimates changed or actively validated within the last 75 days.</t>
  </si>
  <si>
    <t>Price to cash flow ratio median (%)</t>
  </si>
  <si>
    <t>-15134</t>
  </si>
  <si>
    <t>-15130</t>
  </si>
  <si>
    <t>EARNINGS_ESTIMATES_CASH_REV_2M</t>
  </si>
  <si>
    <t>The number of revisions by the analysts for the Cash flow per share estimate per year/quarter (at the reference date, up to 5 years or 10 quarters following the last available annual or interim financial accounts for the company.) over the last 2 months. Consensus is calculated using only those estimates changed or actively validated within the last 75 days. (Last available year depends on the Settings for financial accounts)</t>
  </si>
  <si>
    <t>-15135</t>
  </si>
  <si>
    <t>\\Stock data\Security and price information\Current stock data\Annual stock data\Monthly stock data\Current stock valuation\Annual stock valuation\Earnings estimates\Annual estimates\Earnings per share\Net dividend per share\Cash flow per share</t>
  </si>
  <si>
    <t>EARNINGS_ESTIMATES_CASH_REV_3M</t>
  </si>
  <si>
    <t>The number of revisions by the analysts for the Cash flow per share estimate per year/quarter (at the reference date, up to 5 years following the last available annual financial accounts for the company.) over the last 3 months. Consensus is calculated using only those estimates changed or actively validated within the last 75 days. (Last available year depends on the Settings for financial accounts)</t>
  </si>
  <si>
    <t>Revisions over last 3 months</t>
  </si>
  <si>
    <t>-15136</t>
  </si>
  <si>
    <t>EARNINGS_ESTIMATES_CASH_REV_6M</t>
  </si>
  <si>
    <t>The number of revisions by the analysts for the Cash flow per share estimate per year/quarter (at the reference date, up to 5 years following the last available annual financial accounts for the company.) over the last 6 months. Consensus is calculated using only those estimates changed or actively validated within the last 75 days. (Last available year depends on the Settings for financial accounts)</t>
  </si>
  <si>
    <t>-15137</t>
  </si>
  <si>
    <t>EARNINGS_ESTIMATES_CASH_STD_DEV</t>
  </si>
  <si>
    <t>The standard deviation of the estimates (2 decimals) at the reference date for Cash flow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</si>
  <si>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-15262</t>
  </si>
  <si>
    <t>EARNINGS_ESTIMATES_CASH_STD_DEV_REL</t>
  </si>
  <si>
    <t>The relative standard deviation of the estimates (percentage with 2 decimals) at the reference date for Cash flow per share for up to 5 years following the last available annual financial accounts for the company. Consensus is calculated using only those estimates changed or actively validated within the last 75 days. (Last available year depends on the Settings for financial accounts).</t>
  </si>
  <si>
    <t>\\Stock data\Earnings estimates</t>
  </si>
  <si>
    <t>EARNINGS_ESTIMATES_CURRENCY</t>
  </si>
  <si>
    <t>The default currency is the one provided for the company, the exchange rate used is the one of the last available annual accounts</t>
  </si>
  <si>
    <t>-15133</t>
  </si>
  <si>
    <t>-15351</t>
  </si>
  <si>
    <t>\\Stock data\Security and price information\Current stock data\Annual stock data\Monthly stock data\Current stock valuation\Annual stock valuation\Earnings estimates\Annual estimates\Earnings per share\Net dividend per share</t>
  </si>
  <si>
    <t>EARNINGS_ESTIMATES_DIVIDEND_HIGH</t>
  </si>
  <si>
    <t>The highest estimated value (2 decimals) at the reference date for Net dividend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</si>
  <si>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High estimate</t>
  </si>
  <si>
    <t>-15121</t>
  </si>
  <si>
    <t>EARNINGS_ESTIMATES_DIVIDEND_LOW</t>
  </si>
  <si>
    <t>The lowest estimated value (2 decimals) at the reference date for Net dividend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</si>
  <si>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Low estimate</t>
  </si>
  <si>
    <t>-15122</t>
  </si>
  <si>
    <t>EARNINGS_ESTIMATES_DIVIDEND_MEAN</t>
  </si>
  <si>
    <t>The mean estimated value (2 decimals) at the reference date for Net dividend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</si>
  <si>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Mean</t>
  </si>
  <si>
    <t>-15119</t>
  </si>
  <si>
    <t>EARNINGS_ESTIMATES_DIVIDEND_MEDIAN</t>
  </si>
  <si>
    <t>The median estimated value (2 decimals) at the reference date for Net dividend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</si>
  <si>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-15118</t>
  </si>
  <si>
    <t>EARNINGS_ESTIMATES_DIVIDEND_NUMBER_ESTIMATES</t>
  </si>
  <si>
    <t>The number of available estimates on which the values for the Net dividend per share items are based. Consensus is calculated using only those estimates changed or actively validated within the last 75 days.</t>
  </si>
  <si>
    <t>Number of available estimates</t>
  </si>
  <si>
    <t>-15124</t>
  </si>
  <si>
    <t>EARNINGS_ESTIMATES_DIVIDEND_REV_2M</t>
  </si>
  <si>
    <t>The number of revisions by the analysts for the Net dividend per share estimate per year/quarter (at the reference date, up to 5 years following the last available annual financial accounts for the company.) over the last 2 months. Consensus is calculated using only those estimates changed or actively validated within the last 75 days. (Last available year depends on the Settings for financial accounts)</t>
  </si>
  <si>
    <t>Revisions over last 2 months</t>
  </si>
  <si>
    <t>-15125</t>
  </si>
  <si>
    <t>EARNINGS_ESTIMATES_DIVIDEND_REV_3M</t>
  </si>
  <si>
    <t>The number of revisions by the analysts for the Net dividend per share estimate per year/quarter (at the reference date, up to 5 years following the last available annual financial accounts for the company.) over the last 3 months. Consensus is calculated using only those estimates changed or actively validated within the last 75 days. (Last available year depends on the Settings for financial accounts)</t>
  </si>
  <si>
    <t>-15126</t>
  </si>
  <si>
    <t>\\Stock data\Earnings estimates\Annual estimates\Net dividend per share</t>
  </si>
  <si>
    <t>EARNINGS_ESTIMATES_DIVIDEND_REV_6M</t>
  </si>
  <si>
    <t>The number of revisions by the analysts for the Net dividend per share estimate per year/quarter (at the reference date, up to 5 years following the last available annual financial accounts for the company.) over the last 6 months. Consensus is calculated using only those estimates changed or actively validated within the last 75 days. (Last available year depends on the Settings for financial accounts)</t>
  </si>
  <si>
    <t>Revisions over last 6 months</t>
  </si>
  <si>
    <t>-15127</t>
  </si>
  <si>
    <t>EARNINGS_ESTIMATES_DIVIDEND_STD_DEV</t>
  </si>
  <si>
    <t>The standard deviation of the estimates (2 decimals) at the reference date for Net dividend per share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</si>
  <si>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Standard deviation</t>
  </si>
  <si>
    <t>-15261</t>
  </si>
  <si>
    <t>EARNINGS_ESTIMATES_DIVIDEND_STD_DEV_REL</t>
  </si>
  <si>
    <t>The relative standard deviation of the estimates (percentage with 2 decimals) at the reference date for Net dividend per share for up to 5 years following the last available annual financial accounts for the company. Consensus is calculated using only those estimates changed or actively validated within the last 75 days. (Last available year depends on the Settings for financial accounts).</t>
  </si>
  <si>
    <t>Standard deviation - relative (%)</t>
  </si>
  <si>
    <t>-15123</t>
  </si>
  <si>
    <t>EARNINGS_ESTIMATES_DIVIDEND_YIELD</t>
  </si>
  <si>
    <t>A percentage (2 decimals) for the median estimated net dividend yield. Consensus is calculated using only those estimates changed or actively validated within the last 75 days.</t>
  </si>
  <si>
    <t>-15120</t>
  </si>
  <si>
    <t>EARNINGS_ESTIMATES_EBITA_REV_2M</t>
  </si>
  <si>
    <t>The number of revisions by the analysts for the EBITDA estimate per year (at the reference date, up to 5 years following the last available annual financial accounts for the company.) over the last 2 months. Consensus is calculated using only those estimates changed or actively validated within the last 75 days. (Last available year depends on the Settings for financial accounts)</t>
  </si>
  <si>
    <t>\\Stock data\Security and price information\Current stock data\Annual stock data\Monthly stock data\Current stock valuation\Annual stock valuation\Earnings estimates\Annual estimates\Earnings per share\Net dividend per share\Cash flow per share\Net assets per share\Sales\EBITDA</t>
  </si>
  <si>
    <t>EARNINGS_ESTIMATES_EBITA_REV_3M</t>
  </si>
  <si>
    <t>The number of revisions by the analysts for the EBITDA estimate per year (at the reference date, up to 5 years following the last available annual financial accounts for the company.) over the last 3 months. Consensus is calculated using only those estimates changed or actively validated within the last 75 days. (Last available year depends on the Settings for financial accounts)</t>
  </si>
  <si>
    <t>-15171</t>
  </si>
  <si>
    <t>-15172</t>
  </si>
  <si>
    <t>EARNINGS_ESTIMATES_EBITA_REV_6M</t>
  </si>
  <si>
    <t>The number of revisions by the analysts for the EBITDA estimate per year (at the reference date, up to 5 years following the last available annual financial accounts for the company.) over the last 6 months. Consensus is calculated using only those estimates changed or actively validated within the last 75 days. (Last available year depends on the Settings for financial accounts)</t>
  </si>
  <si>
    <t>-15173</t>
  </si>
  <si>
    <t>EARNINGS_ESTIMATES_EBITDA_HIGH</t>
  </si>
  <si>
    <t>The highest estimated value (2 decimals) at the reference date for EBITDA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</si>
  <si>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-15167</t>
  </si>
  <si>
    <t>EARNINGS_ESTIMATES_EBITDA_LOW</t>
  </si>
  <si>
    <t>The lowest estimated value (2 decimals) at the reference date for EBITDA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</si>
  <si>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-15168</t>
  </si>
  <si>
    <t>EARNINGS_ESTIMATES_EBITDA_MEAN</t>
  </si>
  <si>
    <t>The mean estimated value (2 decimals) at the reference date for EBITDA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</si>
  <si>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-15166</t>
  </si>
  <si>
    <t>EARNINGS_ESTIMATES_EBITDA_MEDIAN</t>
  </si>
  <si>
    <t>The median estimated value (2 decimals) at the reference date for EBITDA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</si>
  <si>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-15165</t>
  </si>
  <si>
    <t>\\Stock data\Earnings estimates\Annual estimates\EBITDA</t>
  </si>
  <si>
    <t>EARNINGS_ESTIMATES_EBITDA_NUMBER_ESTIMATES</t>
  </si>
  <si>
    <t>The number of available estimates on which the values for the EBITDA items are based. Consensus is calculated using only those estimates changed or actively validated within the last 75 days.</t>
  </si>
  <si>
    <t>-15170</t>
  </si>
  <si>
    <t>EARNINGS_ESTIMATES_EBITDA_STD_DEV</t>
  </si>
  <si>
    <t>The standard deviation of the estimates (2 decimals) at the reference date for EBITDA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</si>
  <si>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-15266</t>
  </si>
  <si>
    <t>EARNINGS_ESTIMATES_EBITDA_STD_DEV_REL</t>
  </si>
  <si>
    <t>The relative standard deviation of the estimates (percentage with 2 decimals) at the reference date for EBITDA for up to 5 years following the last available annual financial accounts for the company. Consensus is calculated using only those estimates changed or actively validated within the last 75 days. (Last available year depends on the Settings for financial accounts).</t>
  </si>
  <si>
    <t>-15169</t>
  </si>
  <si>
    <t>\\Stock data\Security and price information\Current stock data\Annual stock data\Monthly stock data\Current stock valuation\Annual stock valuation\Earnings estimates\Annual estimates\Earnings per share\Net dividend per share\Cash flow per share\Net assets per share\Sales\EBITDA\EBIT</t>
  </si>
  <si>
    <t>EARNINGS_ESTIMATES_EBIT_HIGH</t>
  </si>
  <si>
    <t>The highest estimated value (2 decimals) for EBIT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</si>
  <si>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-15158</t>
  </si>
  <si>
    <t>EARNINGS_ESTIMATES_EBIT_LOW</t>
  </si>
  <si>
    <t>The lowest estimated value (2 decimals) at the reference date for EBIT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</si>
  <si>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-15159</t>
  </si>
  <si>
    <t>EARNINGS_ESTIMATES_EBIT_MEAN</t>
  </si>
  <si>
    <t>The mean estimated value (2 decimals) at the reference date for EBIT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</si>
  <si>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-15157</t>
  </si>
  <si>
    <t>EARNINGS_ESTIMATES_EBIT_MEDIAN</t>
  </si>
  <si>
    <t>The median estimated value (2 decimals) at the reference date for EBIT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</si>
  <si>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EBIT - Median</t>
  </si>
  <si>
    <t>-15156</t>
  </si>
  <si>
    <t>EARNINGS_ESTIMATES_EBIT_NUMBER_ESTIMATES</t>
  </si>
  <si>
    <t>The number of available estimates on which the values for the EBIT items are based. Consensus is calculated using only those estimates changed or actively validated within the last 75 days.</t>
  </si>
  <si>
    <t>-15161</t>
  </si>
  <si>
    <t>EARNINGS_ESTIMATES_EBIT_REV_2M</t>
  </si>
  <si>
    <t>The number of revisions by the analysts for the EBIT estimate per year/quarter (at the reference date, up to 5 years following the last available annual financial accounts for the company.) over the last 2 months. Consensus is calculated using only those estimates changed or actively validated within the last 75 days. (Last available year depends on the Settings for financial accounts)</t>
  </si>
  <si>
    <t>-15162</t>
  </si>
  <si>
    <t>EARNINGS_ESTIMATES_EBIT_REV_3M</t>
  </si>
  <si>
    <t>The number of revisions by the analysts for the EBIT estimate per year/quarter (at the reference date, up to 5 years following the last available annual financial accounts for the company.) over the last 3 months. Consensus is calculated using only those estimates changed or actively validated within the last 75 days. (Last available year depends on the Settings for financial accounts)</t>
  </si>
  <si>
    <t>-15163</t>
  </si>
  <si>
    <t>EARNINGS_ESTIMATES_EBIT_REV_6M</t>
  </si>
  <si>
    <t>The number of revisions by the analysts for the EBIT estimate per year/quarter (at the reference date, up to 5 years following the last available annual financial accounts for the company.) over the last 6 months. Consensus is calculated using only those estimates changed or actively validated within the last 75 days. (Last available year depends on the Settings for financial accounts)</t>
  </si>
  <si>
    <t>-15164</t>
  </si>
  <si>
    <t>EARNINGS_ESTIMATES_EBIT_STD_DEV</t>
  </si>
  <si>
    <t>The standard deviation of the estimates (2 decimals) at the reference date for EBIT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</si>
  <si>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-15265</t>
  </si>
  <si>
    <t>EARNINGS_ESTIMATES_EBIT_STD_DEV_REL</t>
  </si>
  <si>
    <t>The relative standard deviation of the estimates (percentage with 2 decimals) at the reference date for EBIT for up to 5 years following the last available annual financial accounts for the company. Consensus is calculated using only those estimates changed or actively validated within the last 75 days. (Last available year depends on the Settings for financial accounts).</t>
  </si>
  <si>
    <t>-15160</t>
  </si>
  <si>
    <t>EARNINGS_ESTIMATES_EPS_CONFIRMED_LM</t>
  </si>
  <si>
    <t>The number of confirmed estimates out of the total number of available estimates for EPS at the reference date, meaning the number of analysts providing the same estimate as the month before.</t>
  </si>
  <si>
    <t>Confirmed estimates</t>
  </si>
  <si>
    <t>-15196</t>
  </si>
  <si>
    <t>\\Stock data\Earnings estimates\Annual estimates\Earnings per share\Estimates since last month</t>
  </si>
  <si>
    <t>EARNINGS_ESTIMATES_EPS_CONFIRMED_LM_PCT</t>
  </si>
  <si>
    <t>The percentage of confirmed estimates out of the total number of available estimates for EPS at the reference date, meaning the number of analysts providing the same estimate as the month before.</t>
  </si>
  <si>
    <t>Confirmed estimates (%)</t>
  </si>
  <si>
    <t>-15259</t>
  </si>
  <si>
    <t>\\Stock data\Earnings estimates\Annual estimates\Earnings per share\Estimates since last week</t>
  </si>
  <si>
    <t>EARNINGS_ESTIMATES_EPS_CONFIRMED_LW</t>
  </si>
  <si>
    <t>The number of confirmed estimates out of the total number of available estimates for EPS at the reference date, meaning the number of analysts providing the same estimate as the week before.</t>
  </si>
  <si>
    <t>-15193</t>
  </si>
  <si>
    <t>EARNINGS_ESTIMATES_EPS_CONFIRMED_LW_PCT</t>
  </si>
  <si>
    <t>The percentage of confirmed estimates out of the total number of available estimates for EPS at the reference date, meaning the number of analysts providing the same estimate as the week before.</t>
  </si>
  <si>
    <t>-15256</t>
  </si>
  <si>
    <t>\\Stock data\Earnings estimates\Annual estimates\Earnings per share</t>
  </si>
  <si>
    <t>EARNINGS_ESTIMATES_EPS_HIGH</t>
  </si>
  <si>
    <t>The highest estimated value (2 decimals) for Earnings per Share - EPS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</si>
  <si>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-15105</t>
  </si>
  <si>
    <t>\\Stock data\Security and price information\Current stock data\Annual stock data\Monthly stock data\Current stock valuation\Annual stock valuation\Earnings estimates\Annual estimates\Earnings per share\Estimates since last week\Estimates since last month</t>
  </si>
  <si>
    <t>EARNINGS_ESTIMATES_EPS_HIGHER_LM</t>
  </si>
  <si>
    <t>The number of higher estimates out of the total number of available estimates for EPS at the reference date, meaning the number of analysts providing a higher estimate than the month before. Consensus is calculated using only those estimates changed or actively validated within the last 75 days.</t>
  </si>
  <si>
    <t>Higher estimates</t>
  </si>
  <si>
    <t>-15194</t>
  </si>
  <si>
    <t>EARNINGS_ESTIMATES_EPS_HIGHER_LM_PCT</t>
  </si>
  <si>
    <t>The percentage of higher estimates out of the total number of available estimates for EPS at the reference date, meaning the number of analysts providing a higher estimate than the month before. Consensus is calculated using only those estimates changed or actively validated within the last 75 days.</t>
  </si>
  <si>
    <t>Higher estimates (%)</t>
  </si>
  <si>
    <t>-15257</t>
  </si>
  <si>
    <t>EARNINGS_ESTIMATES_EPS_HIGHER_LW</t>
  </si>
  <si>
    <t>The number of higher estimates out of the total number of available estimates for EPS at the reference date, meaning the number of analysts providing a higher estimate than the week before. Consensus is calculated using only those estimates changed or actively validated within the last 75 days.</t>
  </si>
  <si>
    <t>EARNINGS_ESTIMATES_EPS_HIGHER_LW_PCT</t>
  </si>
  <si>
    <t>The percentage of higher estimates out of the total number of available estimates for EPS at the reference date, meaning the number of analysts providing a higher estimate than the week before. Consensus is calculated using only those estimates changed or actively validated within the last 75 days.</t>
  </si>
  <si>
    <t>-15109</t>
  </si>
  <si>
    <t>-15254</t>
  </si>
  <si>
    <t>EARNINGS_ESTIMATES_EPS_LOW</t>
  </si>
  <si>
    <t>The lowest estimated value (2 decimals) for Earnings per Share - EPS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</si>
  <si>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-15106</t>
  </si>
  <si>
    <t>EARNINGS_ESTIMATES_EPS_LOWER_LM</t>
  </si>
  <si>
    <t>The number of lower estimates out of the total number of available estimates for EPS at the reference date, meaning the number of analysts providing a lower estimate than the month before. Consensus is calculated using only those estimates changed or actively validated within the last 75 days.</t>
  </si>
  <si>
    <t>Lower estimates (%)</t>
  </si>
  <si>
    <t>-15195</t>
  </si>
  <si>
    <t>EARNINGS_ESTIMATES_EPS_LOWER_LM_PCT</t>
  </si>
  <si>
    <t>The percentage of lower estimates out of the total number of available estimates for EPS at the reference date, meaning the number of analysts providing a lower estimate than the month before. Consensus is calculated using only those estimates changed or actively validated within the last 75 days.</t>
  </si>
  <si>
    <t>-15258</t>
  </si>
  <si>
    <t>EARNINGS_ESTIMATES_EPS_LOWER_LW</t>
  </si>
  <si>
    <t>The number of lower estimates out of the total number of available estimates for EPS at the reference date, meaning the number of analysts providing a lower estimate than the week before. Consensus is calculated using only those estimates changed or actively validated within the last 75 days.</t>
  </si>
  <si>
    <t>Lower estimates</t>
  </si>
  <si>
    <t>-15110</t>
  </si>
  <si>
    <t>\\Stock data\Security and price information\Current stock data\Annual stock data\Monthly stock data\Current stock valuation\Annual stock valuation\Earnings estimates\Annual estimates\Earnings per share\Estimates since last week</t>
  </si>
  <si>
    <t>EARNINGS_ESTIMATES_EPS_LOWER_LW_PCT</t>
  </si>
  <si>
    <t>The percentage of lower estimates out of the total number of available estimates for EPS at the reference date, meaning the number of analysts providing a lower estimate than the week before. Consensus is calculated using only those estimates changed or actively validated within the last 75 days.</t>
  </si>
  <si>
    <t>-15255</t>
  </si>
  <si>
    <t>EARNINGS_ESTIMATES_EPS_MEAN</t>
  </si>
  <si>
    <t>The mean estimated value (2 decimals) for Earnings per Share - EPS at the reference date for up to 5 years following the last available annual financial accounts for the company. Consensus is calculatedusing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</si>
  <si>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EPS mean estimate</t>
  </si>
  <si>
    <t>-15102</t>
  </si>
  <si>
    <t>EARNINGS_ESTIMATES_EPS_MEAN_CHANGE_LM</t>
  </si>
  <si>
    <t>The change in mean estimated value (2 decimals) for Earnings per Share - EPS at the reference date compared to the month before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</si>
  <si>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Change in mean</t>
  </si>
  <si>
    <t>-15117</t>
  </si>
  <si>
    <t>EARNINGS_ESTIMATES_EPS_MEAN_CHANGE_LW</t>
  </si>
  <si>
    <t>The change in mean estimated value (2 decimals) for Earnings per Share - EPS at the reference date compared to the week before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</si>
  <si>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-15116</t>
  </si>
  <si>
    <t>EARNINGS_ESTIMATES_EPS_MEDIAN</t>
  </si>
  <si>
    <t>The median estimated value (2 decimals) for Earnings per Share - EPS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</si>
  <si>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EPS median estimate</t>
  </si>
  <si>
    <t>-15101</t>
  </si>
  <si>
    <t>EARNINGS_ESTIMATES_EPS_MEDIAN_CHANGE_LM</t>
  </si>
  <si>
    <t>The change in median estimated value (2 decimals) for Earnings per Share - EPS at the reference date compared to the month before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</si>
  <si>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Change in median</t>
  </si>
  <si>
    <t>EARNINGS_ESTIMATES_EPS_MEDIAN_CHANGE_LW</t>
  </si>
  <si>
    <t>The change in median estimated value (2 decimals) for Earnings per Share - EPS at the reference date compared to the week before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</si>
  <si>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-15115</t>
  </si>
  <si>
    <t>-15114</t>
  </si>
  <si>
    <t>EARNINGS_ESTIMATES_EPS_NO_REVISION_LM</t>
  </si>
  <si>
    <t>The number of unrevised estimates out of the total number of available estimates for EPS at the reference date, meaning the number of analysts providing no estimate last month compared to the month before. Consensus is calculated using only those estimates changed or actively validated within the last 75 days.</t>
  </si>
  <si>
    <t>No revision</t>
  </si>
  <si>
    <t>-15251</t>
  </si>
  <si>
    <t>EARNINGS_ESTIMATES_EPS_NO_REVISION_LM_PCT</t>
  </si>
  <si>
    <t>The percentage of unrevised estimates out of the total number of available estimates for EPS at the reference date, meaning the number of analysts providing no estimate last month compared to the month before. Consensus is calculated using only those estimates changed or actively validated within the last 75 days.</t>
  </si>
  <si>
    <t>No revision (%)</t>
  </si>
  <si>
    <t>-15253</t>
  </si>
  <si>
    <t>EARNINGS_ESTIMATES_EPS_NO_REVISION_LW</t>
  </si>
  <si>
    <t>The number of unrevised estimates out of the total number of available estimates for EPS at the reference date, meaning the number of analysts providing no estimate in the last week compared to the week before. Consensus is calculated using only those estimates changed or actively validated within the last 75 days.</t>
  </si>
  <si>
    <t>-15250</t>
  </si>
  <si>
    <t>EARNINGS_ESTIMATES_EPS_NO_REVISION_LW_PCT</t>
  </si>
  <si>
    <t>The percentage of unrevised estimates out of the total number of available estimates for EPS at the reference date, meaning the number of analysts providing no estimate in the last week compared to the week before. Consensus is calculated using only those estimates changed or actively validated within the last 75 days.</t>
  </si>
  <si>
    <t>-15252</t>
  </si>
  <si>
    <t>EARNINGS_ESTIMATES_EPS_NUMBER_ESTIMATES</t>
  </si>
  <si>
    <t>The number of available estimates on which the values for the Earnings per Share - EPS items are based. Consensus is calculated using only those estimates changed or actively validated within the last 75 days.</t>
  </si>
  <si>
    <t>-15108</t>
  </si>
  <si>
    <t>EARNINGS_ESTIMATES_EPS_PE_RATIO_MEDIAN</t>
  </si>
  <si>
    <t>The median estimated value (2 decimals) for Price Earnings (PE) ratio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</si>
  <si>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P/E ratio median estimate</t>
  </si>
  <si>
    <t>-15104</t>
  </si>
  <si>
    <t>EARNINGS_ESTIMATES_EPS_STD_DEV</t>
  </si>
  <si>
    <t>The standard deviation of the estimates (2 decimals) for Earnings per Share - EPS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</si>
  <si>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-15260</t>
  </si>
  <si>
    <t>EARNINGS_ESTIMATES_EPS_STD_DEV_REL</t>
  </si>
  <si>
    <t>The relative standard deviation of the estimates (percentage with 2 decimals) for Earnings per Share - EPS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t>
  </si>
  <si>
    <t>-15107</t>
  </si>
  <si>
    <t>\\Stock data\Security and price information\Current stock data\Annual stock data\Monthly stock data\Current stock valuation\Annual stock valuation\Earnings estimates\Annual estimates</t>
  </si>
  <si>
    <t>EARNINGS_ESTIMATES_FISCAL_YEAR_END</t>
  </si>
  <si>
    <t>The fiscal year end of the company for up to 5 future years, based on the fiscal closing date of the last available annual financials (Last available year depends on the Settings for financial accounts).</t>
  </si>
  <si>
    <t>Fiscal year end</t>
  </si>
  <si>
    <t>-15100</t>
  </si>
  <si>
    <t>EARNINGS_ESTIMATES_ISIN</t>
  </si>
  <si>
    <t>&lt;p&gt;&lt;span style="font-size: 11.0pt;font-family: Calibri , sans-serif;"&gt;The &lt;span style="color: rgb(11,33,44);"&gt;International Securities Identification &lt;/span&gt;&lt;span style="color: black;"&gt;Number of &lt;/span&gt;&lt;/span&gt;&lt;span style="font-size: 11.0pt;font-family: Calibri , sans-serif;color: black;"&gt;the company/instrument for which the earnings estimates are provided&lt;/span&gt;&lt;span style="font-size: 11.0pt;font-family: Calibri , sans-serif;color: black;"&gt;. &lt;/span&gt;&lt;span style="font-size: 11.0pt;font-family: Calibri , sans-serif;color: rgb(32,33,36);background: white;"&gt;An earnings estimate is &lt;/span&gt;&lt;span style="font-size: 11.0pt;font-family: Calibri , sans-serif;"&gt;an analyst's forecast for a public company's future quarterly or annual earnings per share.&lt;/span&gt;&lt;/p&gt;</t>
  </si>
  <si>
    <t>ISIN number</t>
  </si>
  <si>
    <t>-15005</t>
  </si>
  <si>
    <t>EARNINGS_ESTIMATES_NA_HIGH</t>
  </si>
  <si>
    <t>The highest estimated value (2 decimals) for Net assets per share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</si>
  <si>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-15176</t>
  </si>
  <si>
    <t>EARNINGS_ESTIMATES_NA_LOW</t>
  </si>
  <si>
    <t>The lowest estimated value (2 decimals) for Net assets per share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</si>
  <si>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\\Stock data\Earnings estimates\Annual estimates\Net assets per share</t>
  </si>
  <si>
    <t>EARNINGS_ESTIMATES_NA_MEAN</t>
  </si>
  <si>
    <t>The mean estimated value (2 decimals) for Net assets per share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</si>
  <si>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-15177</t>
  </si>
  <si>
    <t>-15175</t>
  </si>
  <si>
    <t>EARNINGS_ESTIMATES_NA_MEDIAN</t>
  </si>
  <si>
    <t>The median estimated value (2 decimals) for Net assets per share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</si>
  <si>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-15174</t>
  </si>
  <si>
    <t>\\Stock data\Security and price information\Current stock data\Annual stock data\Monthly stock data\Current stock valuation\Annual stock valuation\Earnings estimates\Annual estimates\Earnings per share\Net dividend per share\Cash flow per share\Net assets per share</t>
  </si>
  <si>
    <t>EARNINGS_ESTIMATES_NA_NUMBER_ESTIMATES</t>
  </si>
  <si>
    <t>The number of available estimates on which the values for the Net assets per share items are based. Consensus is calculated using only those estimates changed or actively validated within the last 75 days.</t>
  </si>
  <si>
    <t>-15179</t>
  </si>
  <si>
    <t>EARNINGS_ESTIMATES_NA_REV_2M</t>
  </si>
  <si>
    <t>The number of revisions by the analysts for the Net assets per share estimate per year/quarter (at the reference date, up to 5 years following the last available annual financial accounts for the company.) over the last 2 months. Consensus is calculated using only those estimates changed or actively validated within the last 75 days. (Last available year depends on the Settings for financial accounts)</t>
  </si>
  <si>
    <t>-15180</t>
  </si>
  <si>
    <t>EARNINGS_ESTIMATES_NA_REV_3M</t>
  </si>
  <si>
    <t>The number of revisions by the analysts for the Net assets per share estimate per year/quarter (at the reference date, up to 5 years following the last available annual financial accounts for the company.) over the last 3 months. Consensus is calculated using only those estimates changed or actively validated within the last 75 days. (Last available year depends on the Settings for financial accounts)</t>
  </si>
  <si>
    <t>EARNINGS_ESTIMATES_NA_REV_6M</t>
  </si>
  <si>
    <t>The number of revisions by the analysts for the Net assets per share estimate per year/quarter (at the reference date, up to 5 years following the last available annual financial accounts for the company.) over the last 6 months. Consensus is calculated using only those estimates changed or actively validated within the last 75 days. (Last available year depends on the Settings for financial accounts)</t>
  </si>
  <si>
    <t>-15181</t>
  </si>
  <si>
    <t>-15182</t>
  </si>
  <si>
    <t>EARNINGS_ESTIMATES_NA_STD_DEV</t>
  </si>
  <si>
    <t>The standard deviation of the estimates (2 decimals) for Net assets per share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</si>
  <si>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-15267</t>
  </si>
  <si>
    <t>EARNINGS_ESTIMATES_NA_STD_DEV_REL</t>
  </si>
  <si>
    <t>The relative standard deviation of the estimates (percentage with 2 decimals) for Net assets per share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t>
  </si>
  <si>
    <t>-15178</t>
  </si>
  <si>
    <t>EARNINGS_ESTIMATES_NP_HIGH</t>
  </si>
  <si>
    <t>The highest estimated value (2 decimals) for Net profit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</si>
  <si>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-15140</t>
  </si>
  <si>
    <t>EARNINGS_ESTIMATES_NP_LOW</t>
  </si>
  <si>
    <t>The lowest estimated value (2 decimals) for Net profit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</si>
  <si>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-15141</t>
  </si>
  <si>
    <t>EARNINGS_ESTIMATES_NP_MEAN</t>
  </si>
  <si>
    <t>The mean estimated value (2 decimals) for Net profit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</si>
  <si>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-15139</t>
  </si>
  <si>
    <t>EARNINGS_ESTIMATES_NP_MEDIAN</t>
  </si>
  <si>
    <t>The median estimated value (2 decimals) for Net profit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</si>
  <si>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-15138</t>
  </si>
  <si>
    <t>EARNINGS_ESTIMATES_NP_NUMBER_ESTIMATES</t>
  </si>
  <si>
    <t>The number of available estimates on which the values for the Net profit items are based. Consensus is calculated using only those estimates changed or actively validated within the last 75 days.</t>
  </si>
  <si>
    <t>-15143</t>
  </si>
  <si>
    <t>EARNINGS_ESTIMATES_NP_REV_2M</t>
  </si>
  <si>
    <t>The number of revisions by the analysts for the Net profit estimate per year/quarter (at the reference date, up to 5 years following the last available annual financial accounts for the company.) over the last 2 months. Consensus is calculated using only those estimates changed or actively validated within the last 75 days. (Last available year depends on the Settings for financial accounts)</t>
  </si>
  <si>
    <t>-15144</t>
  </si>
  <si>
    <t>EARNINGS_ESTIMATES_NP_REV_3M</t>
  </si>
  <si>
    <t>The number of revisions by the analysts for the Net profit estimate per year/quarter (at the reference date, up to 5 years following the last available annual financial accounts for the company.) over the last 3 months. Consensus is calculated using only those estimates changed or actively validated within the last 75 days. (Last available year depends on the Settings for financial accounts)</t>
  </si>
  <si>
    <t>-15145</t>
  </si>
  <si>
    <t>\\Stock data\Security and price information\Current stock data\Annual stock data\Monthly stock data\Current stock valuation\Annual stock valuation\Earnings estimates\Annual estimates\Earnings per share\Net dividend per share\Cash flow per share\Net assets per share\Sales\EBITDA\EBIT\Net profit</t>
  </si>
  <si>
    <t>EARNINGS_ESTIMATES_NP_REV_6M</t>
  </si>
  <si>
    <t>The number of revisions by the analysts for the Net profit estimate per year/quarter (at the reference date, up to 5 years following the last available annual financial accounts for the company.) over the last 6 months. Consensus is calculated using only those estimates changed or actively validated within the last 75 days. (Last available year depends on the Settings for financial accounts)</t>
  </si>
  <si>
    <t>-15146</t>
  </si>
  <si>
    <t>EARNINGS_ESTIMATES_NP_STD_DEV</t>
  </si>
  <si>
    <t>The standard deviation of the estimates (2 decimals) for Net profit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</si>
  <si>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-15263</t>
  </si>
  <si>
    <t>EARNINGS_ESTIMATES_NP_STD_DEV_REL</t>
  </si>
  <si>
    <t>The relative standard deviation of the estimates (percentage with 2 decimals) for Net profit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t>
  </si>
  <si>
    <t>-15142</t>
  </si>
  <si>
    <t>EARNINGS_ESTIMATES_NUMBER_BROKERS</t>
  </si>
  <si>
    <t>The number of brokers providing recommendations for the subject company. Consensus is calculated using only those recommendations changed or actively validated within the last 75 days.</t>
  </si>
  <si>
    <t>Number of brokers</t>
  </si>
  <si>
    <t>-15188</t>
  </si>
  <si>
    <t>EARNINGS_ESTIMATES_Q_EPS_HIGH</t>
  </si>
  <si>
    <t>The highest estimated value (2 decimals) for Earnings per Share - EPS at the reference date for up to 10 quarters following the last available interim financial accounts for the company. Consensus is calculated using only those estimates changed or actively validated within the last 75 days. (Last available quarter depends on the Settings for financial accounts; default currency is the one provided for the company, the exchange rate used is the one of the last available annual accounts).</t>
  </si>
  <si>
    <t>ESTIMATES_QUARTERLY_COUNT</t>
  </si>
  <si>
    <t>\\Stock data\Security and price information\Current stock data\Annual stock data\Monthly stock data\Current stock valuation\Annual stock valuation\Earnings estimates\Annual estimates\Quarterly estimates</t>
  </si>
  <si>
    <t>EARNINGS_ESTIMATES_Q_EPS_LOW</t>
  </si>
  <si>
    <t>The lowest estimated value (2 decimals) for Earnings per Share - EPS at the reference date for up to 10 quarters following the last available interim financial accounts for the company. Consensus is calculated using only those estimates changed or actively validated within the last 75 days. (Last available quarter depends on the Settings for financial accounts; default currency is the one provided for the company, the exchange rate used is the one of the last available annual accounts).</t>
  </si>
  <si>
    <t>-15306</t>
  </si>
  <si>
    <t>-15307</t>
  </si>
  <si>
    <t>\\Stock data\Earnings estimates\Quarterly estimates</t>
  </si>
  <si>
    <t>EARNINGS_ESTIMATES_Q_EPS_MEAN</t>
  </si>
  <si>
    <t>The mean estimated value (2 decimals) for Earnings per Share - EPS at the reference date for up to 10 quarters following the last available interim financial accounts for the company. Consensus is calculated using only those estimates changed or actively validated within the last 75 days. (Last available quarter depends on the Settings for financial accounts; default currency is the one provided for the company, the exchange rate used is the one of the last available annual accounts).</t>
  </si>
  <si>
    <t>-15302</t>
  </si>
  <si>
    <t>EARNINGS_ESTIMATES_Q_EPS_MEDIAN</t>
  </si>
  <si>
    <t>The median estimated value (2 decimals) for Earnings per Share - EPS at the reference date for up to 10 quarters following the last available interim financial accounts for the company. Consensus is calculated using only those estimates changed or actively validated within the last 75 days. (Last available quarter depends on the Settings for financial accounts; default currency is the one provided for the company, the exchange rate used is the one of the last available annual accounts).</t>
  </si>
  <si>
    <t>-15303</t>
  </si>
  <si>
    <t>EARNINGS_ESTIMATES_Q_EPS_MEDIAN_LM</t>
  </si>
  <si>
    <t>The change in median estimated value (2 decimals) for Earnings per Share - EPS at the reference date compared to the month before for up to 10 quarters following the last available interim financial accounts for the company. Consensus is calculated using only those estimates changed or actively validated within the last 75 days. (Last available quarter depends on the Settings for financial accounts; default currency is the one provided for the company, the exchange rate used is the one of the last available annual accounts).</t>
  </si>
  <si>
    <t>Change in median (from last month)</t>
  </si>
  <si>
    <t>-15305</t>
  </si>
  <si>
    <t>EARNINGS_ESTIMATES_Q_EPS_MEDIAN_LW</t>
  </si>
  <si>
    <t>The change in median estimated value (2 decimals) for Earnings per Share - EPS at the reference date compared to the week before for up to 10 quarters following the last available interim financial accounts for the company. Consensus is calculated using only those estimates changed or actively validated within the last 75 days. (Last available quarter depends on the Settings for financial accounts; default currency is the one provided for the company, the exchange rate used is the one of the last available annual accounts).</t>
  </si>
  <si>
    <t>-15304</t>
  </si>
  <si>
    <t>EARNINGS_ESTIMATES_Q_EPS_NUMBER_ESTIMATES</t>
  </si>
  <si>
    <t>The number of available estimates on which the values for the quarterly Earnings per Share - EPS items are based. Consensus is calculated using only those estimates changed or actively validated within the last 75 days.</t>
  </si>
  <si>
    <t>-15301</t>
  </si>
  <si>
    <t>EARNINGS_ESTIMATES_Q_EPS_PE_RATIO</t>
  </si>
  <si>
    <t>The estimated value (2 decimals) for Price Earnings (PE) ratio at the reference date for up to 10 quarters following the last available interim financial accounts for the company. Consensus is calculated using only those estimates changed or actively validated within the last 75 days. (Last available quarter depends on the Settings for financial accounts; default currency is the one provided for the company, the exchange rate used is the one of the last available annual accounts).</t>
  </si>
  <si>
    <t>P/E Ratio</t>
  </si>
  <si>
    <t>-15308</t>
  </si>
  <si>
    <t>EARNINGS_ESTIMATES_Q_EPS_STD_DEV</t>
  </si>
  <si>
    <t>The standard deviation of the estimates (2 decimals) for Earnings per Share - EPS at the reference date for up to 10 quarters following the last available interim financial accounts for the company. Consensus is calculated using only those estimates changed or actively validated within the last 75 days. (Last available quarter depends on the Settings for financial accounts; default currency is the one provided for the company, the exchange rate used is the one of the last available annual accounts).</t>
  </si>
  <si>
    <t>-15330</t>
  </si>
  <si>
    <t>EARNINGS_ESTIMATES_Q_EPS_STD_DEV_REL</t>
  </si>
  <si>
    <t>The relative standard deviation of the estimates (percentage with 2 decimals) for Earnings per Share - EPS at the reference date for up to 10 quarters following the last available interim financial accounts for the company. Consensus is calculated using only those estimates changed or actively validated within the last 75 days. (Last available quarter depends on the Settings for financial accounts).</t>
  </si>
  <si>
    <t>-15309</t>
  </si>
  <si>
    <t>EARNINGS_ESTIMATES_Q_QUARTER_END</t>
  </si>
  <si>
    <t>The fiscal quarter end of the company for up to 10 future interim periods, based on the fiscal closing date of the last available quarterly financials (Last available quarter depends on the Settings for financial accounts).</t>
  </si>
  <si>
    <t>Fiscal quarter end</t>
  </si>
  <si>
    <t>-15300</t>
  </si>
  <si>
    <t>\\Stock data\Earnings estimates\Brokers recommendations</t>
  </si>
  <si>
    <t>EARNINGS_ESTIMATES_RECOMMENDATION_75_DAYS</t>
  </si>
  <si>
    <t>The recommendation for the subject company based on all the broker's recommendations. The recommendation value ranges between 1 and 3. There are five possible recommendations: Buy (&amp;lt;1.25), Overweight (&amp;lt;1.75), Hold (&amp;lt;2.25), Underweight (&amp;lt;2.75), Sell (&amp;lt;=3). Consensus is calculated using only those recommendations actively validated within the last 75 days.</t>
  </si>
  <si>
    <t>Value of Factset recommendation</t>
  </si>
  <si>
    <t>-15192</t>
  </si>
  <si>
    <t>\\Stock data\Security and price information\Current stock data\Annual stock data\Monthly stock data\Current stock valuation\Annual stock valuation\Earnings estimates\Annual estimates\Quarterly estimates\Brokers recommendations\Brokers providing recommendations (75 days)</t>
  </si>
  <si>
    <t>EARNINGS_ESTIMATES_RECOMMENDATION_BUY</t>
  </si>
  <si>
    <t>The number of brokers having provided a Buy (&amp;lt;1.25) recommendation for the subject company. Consensus is calculated using only those recommendations actively validated within the last 75 days.</t>
  </si>
  <si>
    <t>Number of buy recommendations</t>
  </si>
  <si>
    <t>-15183</t>
  </si>
  <si>
    <t>EARNINGS_ESTIMATES_RECOMMENDATION_BUY_PCT</t>
  </si>
  <si>
    <t>The percentage of brokers out of the total number of brokers having provided a Buy (&amp;lt;1.25) recommendation for the subject company. Consensus is calculated using only those recommendations actively validated within the last 75 days.</t>
  </si>
  <si>
    <t>Number of buy recommendations (%)</t>
  </si>
  <si>
    <t>-15268</t>
  </si>
  <si>
    <t>\\Stock data\Earnings estimates\Brokers recommendations\Brokers providing recommendations (75 days)</t>
  </si>
  <si>
    <t>EARNINGS_ESTIMATES_RECOMMENDATION_HOLD</t>
  </si>
  <si>
    <t>The number of brokers having provided a Hold (&amp;lt;2.25) recommendation for the subject company. Consensus is calculated using only those recommendations actively validated within the last 75 days.</t>
  </si>
  <si>
    <t>Number of hold recommendations</t>
  </si>
  <si>
    <t>-15185</t>
  </si>
  <si>
    <t>EARNINGS_ESTIMATES_RECOMMENDATION_HOLD_PCT</t>
  </si>
  <si>
    <t>The percentage of brokers out of the total number of brokers having provided a Hold (&amp;lt;2.25) recommendation for the subject company. Consensus is calculated using only those recommendations actively validated within the last 75 days.</t>
  </si>
  <si>
    <t>Number of hold recommendations (%)</t>
  </si>
  <si>
    <t>-15270</t>
  </si>
  <si>
    <t>EARNINGS_ESTIMATES_RECOMMENDATION_LOWERING</t>
  </si>
  <si>
    <t>The number of brokers having lowered their recommendation in the last 30 days for the subject company. Consensus is calculated using only those recommendations actively validated within the last 75 days.</t>
  </si>
  <si>
    <t>Number of lowering recommendations</t>
  </si>
  <si>
    <t>-15190</t>
  </si>
  <si>
    <t>\\Stock data\Security and price information\Current stock data\Annual stock data\Monthly stock data\Current stock valuation\Annual stock valuation\Earnings estimates\Annual estimates\Quarterly estimates\Brokers recommendations\Brokers providing recommendations (75 days)\Evolution of recommendations (30 days)</t>
  </si>
  <si>
    <t>EARNINGS_ESTIMATES_RECOMMENDATION_LOWERING_PCT</t>
  </si>
  <si>
    <t>The percentage of brokers out of the total number of brokers having lowered their recommendation in the last 30 days for the subject company. Consensus is calculated using only those recommendations actively validated within the last 75 days.</t>
  </si>
  <si>
    <t>Number of lowering recommendations (%)</t>
  </si>
  <si>
    <t>-15274</t>
  </si>
  <si>
    <t>EARNINGS_ESTIMATES_RECOMMENDATION_OVERWEIGHT</t>
  </si>
  <si>
    <t>The number of brokers having provided a Overweight (&amp;lt;1.75) recommendation for the subject company. Consensus is calculated using only those recommendations actively validated within the last 75 days.</t>
  </si>
  <si>
    <t>Number of overweight recommendations</t>
  </si>
  <si>
    <t>-15184</t>
  </si>
  <si>
    <t>EARNINGS_ESTIMATES_RECOMMENDATION_OVERWEIGHT_PCT</t>
  </si>
  <si>
    <t>The percentage of brokers out of the total number of brokers having provided a Overweight (&amp;lt;1.75) recommendation for the subject company. Consensus is calculated using only those recommendations actively validated within the last 75 days.</t>
  </si>
  <si>
    <t>Number of overweight recommendations (%)</t>
  </si>
  <si>
    <t>-15269</t>
  </si>
  <si>
    <t>EARNINGS_ESTIMATES_RECOMMENDATION_RAISING</t>
  </si>
  <si>
    <t>The number of brokers having raised their recommendation in the last 30 days for the subject company. Consensus is calculated using only those recommendations actively validated within the last 75 days.</t>
  </si>
  <si>
    <t>Number of raising recommendations</t>
  </si>
  <si>
    <t>-15189</t>
  </si>
  <si>
    <t>\\Stock data\Earnings estimates\Brokers recommendations\Evolution of recommendations (30 days)</t>
  </si>
  <si>
    <t>EARNINGS_ESTIMATES_RECOMMENDATION_RAISING_PCT</t>
  </si>
  <si>
    <t>The percentage of brokers out of the total number of brokers having raised their recommendation in the last 30 days for the subject company. Consensus is calculated using only those recommendations actively validated within the last 75 days.</t>
  </si>
  <si>
    <t>Number of raising recommendations (%)</t>
  </si>
  <si>
    <t>-15273</t>
  </si>
  <si>
    <t>EARNINGS_ESTIMATES_RECOMMENDATION_SELL</t>
  </si>
  <si>
    <t>The number of brokers having provided a Sell (&amp;lt;=3) recommendation for the subject company. Consensus is calculated using only those recommendations actively validated within the last 75 days.</t>
  </si>
  <si>
    <t>Number of sell recommendations</t>
  </si>
  <si>
    <t>-15187</t>
  </si>
  <si>
    <t>EARNINGS_ESTIMATES_RECOMMENDATION_SELL_PCT</t>
  </si>
  <si>
    <t>The percentage of brokers out of the total number of brokers having provided a Sell (&amp;lt;=3) recommendation for the subject company. Consensus is calculated using only those recommendations actively validated within the last 75 days.</t>
  </si>
  <si>
    <t>Number of sell recommendations (%)</t>
  </si>
  <si>
    <t>-15272</t>
  </si>
  <si>
    <t>EARNINGS_ESTIMATES_RECOMMENDATION_UNCHANGED</t>
  </si>
  <si>
    <t>The number of brokers having kept the same recommendation in the last 30 days for the subject company. Consensus is calculated using only those recommendations actively validated within the last 75 days.</t>
  </si>
  <si>
    <t>Number of unchanged on recommendations</t>
  </si>
  <si>
    <t>-15191</t>
  </si>
  <si>
    <t>EARNINGS_ESTIMATES_RECOMMENDATION_UNCHANGED_PCT</t>
  </si>
  <si>
    <t>The percentage of brokers out of the total number of brokers having kept the same recommendation in the last 30 days for the subject company. Consensus is calculated using only those recommendations actively validated within the last 75 days.</t>
  </si>
  <si>
    <t>Number of unchanged on recommendations (%)</t>
  </si>
  <si>
    <t>-15275</t>
  </si>
  <si>
    <t>EARNINGS_ESTIMATES_RECOMMENDATION_UNDERWEIGHT</t>
  </si>
  <si>
    <t>The number of brokers having provided a Underweight (&amp;lt;2.75) recommendation for the subject company. Consensus is calculated using only those recommendations actively validated within the last 75 days.</t>
  </si>
  <si>
    <t>Number of underweight recommendations</t>
  </si>
  <si>
    <t>EARNINGS_ESTIMATES_RECOMMENDATION_UNDERWEIGHT_PCT</t>
  </si>
  <si>
    <t>The percentage of brokers out of the total number of brokers having provided a Underweight (&amp;lt;2.75) recommendation for the subject company. Consensus is calculated using only those recommendations actively validated within the last 75 days.</t>
  </si>
  <si>
    <t>Number of underweight recommendations (%)</t>
  </si>
  <si>
    <t>-15186</t>
  </si>
  <si>
    <t>-15271</t>
  </si>
  <si>
    <t>EARNINGS_ESTIMATES_REFERENCE_DATE</t>
  </si>
  <si>
    <t>The official last date of the estimates and brokers recommendations. Since no validation date provided, so we deduct it from the date of reception of the files. It is date of the Friday before the reception date.</t>
  </si>
  <si>
    <t>Reference date</t>
  </si>
  <si>
    <t>-15350</t>
  </si>
  <si>
    <t>EARNINGS_ESTIMATES_SALES_HIGH</t>
  </si>
  <si>
    <t>The highest estimated value (2 decimals) for Sales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</si>
  <si>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\\Stock data\Security and price information\Current stock data\Annual stock data\Monthly stock data\Current stock valuation\Annual stock valuation\Earnings estimates\Annual estimates\Earnings per share\Net dividend per share\Cash flow per share\Net assets per share\Sales</t>
  </si>
  <si>
    <t>EARNINGS_ESTIMATES_SALES_LOW</t>
  </si>
  <si>
    <t>The lowest estimated value (2 decimals) for Sales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</si>
  <si>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-15149</t>
  </si>
  <si>
    <t>-15150</t>
  </si>
  <si>
    <t>EARNINGS_ESTIMATES_SALES_MEAN</t>
  </si>
  <si>
    <t>The mean estimated value (2 decimals) for Sales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</si>
  <si>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-15148</t>
  </si>
  <si>
    <t>EARNINGS_ESTIMATES_SALES_MEDIAN</t>
  </si>
  <si>
    <t>The median estimated value (2 decimals) for Sales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</si>
  <si>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-15147</t>
  </si>
  <si>
    <t>EARNINGS_ESTIMATES_SALES_NUMBER_ESTIMATES</t>
  </si>
  <si>
    <t>The number of available estimates on which the values for the Sales items are based. Consensus is calculated using only those estimates changed or actively validated within the last 75 days.</t>
  </si>
  <si>
    <t>-15152</t>
  </si>
  <si>
    <t>EARNINGS_ESTIMATES_SALES_REV_2M</t>
  </si>
  <si>
    <t>The number of revisions by the analysts for the Sales estimate per year/quarter (at the reference date, up to 5 years following the last available annual financial accounts for the company.) over the last 2 months. Consensus is calculated using only those estimates changed or actively validated within the last 75 days. (Last available year depends on the Settings for financial accounts)</t>
  </si>
  <si>
    <t>EARNINGS_ESTIMATES_SALES_REV_3M</t>
  </si>
  <si>
    <t>The number of revisions by the analysts for the Sales estimate per year/quarter (at the reference date, up to 5 years following the last available annual financial accounts for the company.) over the last 3 months. Consensus is calculated using only those estimates changed or actively validated within the last 75 days. (Last available year depends on the Settings for financial accounts)</t>
  </si>
  <si>
    <t>-15153</t>
  </si>
  <si>
    <t>-15154</t>
  </si>
  <si>
    <t>EARNINGS_ESTIMATES_SALES_REV_6M</t>
  </si>
  <si>
    <t>The number of revisions by the analysts for the Sales estimate per year/quarter (at the reference date, up to 5 years following the last available annual financial accounts for the company.) over the last 6 months. Consensus is calculated using only those estimates changed or actively validated within the last 75 days. (Last available year depends on the Settings for financial accounts)</t>
  </si>
  <si>
    <t>-15155</t>
  </si>
  <si>
    <t>EARNINGS_ESTIMATES_SALES_STD_DEV</t>
  </si>
  <si>
    <t>The standard deviation of the estimates (2 decimals) for Sales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 default currency is the one provided for the company, the exchange rate used is the one of the last available annual accounts).</t>
  </si>
  <si>
    <t>-15264</t>
  </si>
  <si>
    <t>EARNINGS_ESTIMATES_SALES_STD_DEV_REL</t>
  </si>
  <si>
    <t>The relative standard deviation of the estimates (percentage with 2 decimals) for Sales at the reference date for up to 5 years following the last available annual financial accounts for the company. Consensus is calculated using only those estimates changed or actively validated within the last 75 days. (Last available year depends on the Settings for financial accounts).</t>
  </si>
  <si>
    <t>-15151</t>
  </si>
  <si>
    <t>EBMA</t>
  </si>
  <si>
    <t>Earnings before interest and taxes as percentage of Operating revenue</t>
  </si>
  <si>
    <t>EBTA</t>
  </si>
  <si>
    <t>Earnings before Interest, Tax and Depreciation &amp;amp; Amortisation</t>
  </si>
  <si>
    <t>ECB_FVC_ID</t>
  </si>
  <si>
    <t>Financial Vehicle Corporation identifier of European System of Central Banks</t>
  </si>
  <si>
    <t>ESCB Financial Vehicle Corporation ID</t>
  </si>
  <si>
    <t>-486007</t>
  </si>
  <si>
    <t>ECB_MFI_ID</t>
  </si>
  <si>
    <t>Monetary Financial Institution identifier of European System of Central Banks</t>
  </si>
  <si>
    <t>ESCB Monetary Financial Institution ID</t>
  </si>
  <si>
    <t>-486001</t>
  </si>
  <si>
    <t>EMAIL</t>
  </si>
  <si>
    <t>An email address is a unique identifier for an email account. It is used to both send and receive email messages over the Internet. Similar to physical mail, an email message requires an address for both the sender and recipient in order to be sent successfully. An individual can have multiple email addresses including a personal email address and a work email address.</t>
  </si>
  <si>
    <t>EMAIL_COUNT</t>
  </si>
  <si>
    <t>EMAIL_UPDATE</t>
  </si>
  <si>
    <t>The month and year indicating when the company's e-mail address has last officialy changed. MM/YYYY format</t>
  </si>
  <si>
    <t>Last update - E-mail address</t>
  </si>
  <si>
    <t>-897004</t>
  </si>
  <si>
    <t>EMPL</t>
  </si>
  <si>
    <t>Total number of employees on the company's payroll</t>
  </si>
  <si>
    <t>\\Deal\Deal multiples\Pre-deal multiples\Pre-deal enterprise value multiples</t>
  </si>
  <si>
    <t>ENASHFM</t>
  </si>
  <si>
    <t>Ratio of deal enterprise value and pre-deal target shareholder funds</t>
  </si>
  <si>
    <t>Pre-deal enterprise value multiple on shareholders funds</t>
  </si>
  <si>
    <t>\\Deal\Deal multiples\Post-deal multiples\Post-deal enterprise value multiples</t>
  </si>
  <si>
    <t>ENASHFMPOSTDEAL</t>
  </si>
  <si>
    <t>Ratio of deal enterprise value and post-deal target shareholder funds</t>
  </si>
  <si>
    <t>Post-deal enterprise value multiple on shareholders funds</t>
  </si>
  <si>
    <t>ENCULIM</t>
  </si>
  <si>
    <t>Ratio of deal enterprise value and pre-deal target current liabilities</t>
  </si>
  <si>
    <t>Pre-deal enterprise value multiple on current liabilities</t>
  </si>
  <si>
    <t>\\Deal\Deal multiples\Pre-deal multiples\Pre-deal modelled enterprise value multiples</t>
  </si>
  <si>
    <t>ENCULIMES</t>
  </si>
  <si>
    <t>Ratio between Pre-deal modelled enterprise value and Pre deal target current liability ( To calculate Modelled Enterprise value we take Deal Equity Value made up to 100%+ Loan and other short term debts less cash and short term investments)</t>
  </si>
  <si>
    <t>Pre-deal modelled enterprise value multiple on current liabilities</t>
  </si>
  <si>
    <t>\\Deal\Deal multiples\Post-deal multiples\Post-deal modelled enterprise value multiples</t>
  </si>
  <si>
    <t>ENCULIMESPOSTDEAL</t>
  </si>
  <si>
    <t>Ratio of deal modelled enterprise value (Deal value made up to 100% + Loans and other short term debts + Financial Debts - Cash and Short Term Investments)  and post-deal target current liabilities</t>
  </si>
  <si>
    <t>Post-deal modelled enterprise value multiple on current liabilities</t>
  </si>
  <si>
    <t>ENCULIMPOSTDEAL</t>
  </si>
  <si>
    <t>Ratio of deal enterprise value and post-deal target current liabilities</t>
  </si>
  <si>
    <t>Post-deal enterprise value multiple on current liabilities</t>
  </si>
  <si>
    <t>ENEBITDAM</t>
  </si>
  <si>
    <t>Ratio of deal enterprise value and pre-deal target EBITDA</t>
  </si>
  <si>
    <t>Pre-deal enterprise value multiple on EBITDA</t>
  </si>
  <si>
    <t>ENEBITDAMES</t>
  </si>
  <si>
    <t>Ratio between Pre-deal modelled enterprise value and Pre deal target EBITDA ( To calculate Modelled Enterprise value we take Deal Equity Value made up to 100%+ Loan and other short term debts less cash and short term investments)</t>
  </si>
  <si>
    <t>Pre-deal modelled enterprise value multiple on EBITDA</t>
  </si>
  <si>
    <t>ENEBITDAMESPOSTDEAL</t>
  </si>
  <si>
    <t>Ratio of deal modelled enterprise value (Deal value made up to 100% + Loans and other short term debts + Financial Debts - Cash and Short Term Investments)  and post-deal target EBITDA</t>
  </si>
  <si>
    <t>Post-deal modelled enterprise value multiple on EBITDA</t>
  </si>
  <si>
    <t>ENEBITDAMPOSTDEAL</t>
  </si>
  <si>
    <t>Ratio of deal enterprise value and post-deal target EBITDA</t>
  </si>
  <si>
    <t>Post-deal enterprise value multiple on EBITDA</t>
  </si>
  <si>
    <t>ENEBITM</t>
  </si>
  <si>
    <t>Ratio of deal enterprise value and pre-deal target EBIT</t>
  </si>
  <si>
    <t>Pre-deal enterprise value multiple on EBIT</t>
  </si>
  <si>
    <t>ENEBITMES</t>
  </si>
  <si>
    <t>Ratio between Pre-deal modelled enterprise value and Pre deal target EBIT( To calculate Modelled Enterprise value we take Deal Equity Value made up to 100%+ Loan and other short term debts less cash and short term investments)</t>
  </si>
  <si>
    <t>Pre-deal modelled enterprise value multiple on EBIT</t>
  </si>
  <si>
    <t>ENEBITMESPOSTDEAL</t>
  </si>
  <si>
    <t>Ratio of deal modelled enterprise value (Deal value made up to 100% + Loans and other short term debts + Financial Debts - Cash and Short Term Investments)  and post-deal target EBIT</t>
  </si>
  <si>
    <t>Post-deal modelled enterprise value multiple on EBIT</t>
  </si>
  <si>
    <t>ENEBITMPOSTDEAL</t>
  </si>
  <si>
    <t>Ratio of deal enterprise value and post-deal target EBIT</t>
  </si>
  <si>
    <t>Post-deal enterprise value multiple on EBIT</t>
  </si>
  <si>
    <t>ENMCAPM</t>
  </si>
  <si>
    <t>Ratio of deal enterprise value and pre-deal target market capitalization</t>
  </si>
  <si>
    <t>Pre-deal enterprise value multiple on market capitalisation</t>
  </si>
  <si>
    <t>ENMCAPMES</t>
  </si>
  <si>
    <t>Ratio between Pre-deal modelled enterprise value and Pre deal target market capitalization ( To calculate Modelled Enterprise value we take Deal Equity Value made up to 100%+ Loan and other short term debts less cash and short term investments)</t>
  </si>
  <si>
    <t>Pre-deal modelled enterprise value multiple on market capitalisation</t>
  </si>
  <si>
    <t>ENMCAPMESPOSTDEAL</t>
  </si>
  <si>
    <t>Ratio of deal modelled enterprise value (Deal value made up to 100% + Loans and other short term debts + Financial Debts - Cash and Short Term Investments)  and post-deal target market capitalization</t>
  </si>
  <si>
    <t>Post-deal modelled enterprise value multiple on market capitalisation</t>
  </si>
  <si>
    <t>ENMCAPMPOSTDEAL</t>
  </si>
  <si>
    <t>Ratio of deal enterprise value and post-deal target market capitalization</t>
  </si>
  <si>
    <t>Post-deal enterprise value multiple on market capitalisation</t>
  </si>
  <si>
    <t>ENNETASSETSM</t>
  </si>
  <si>
    <t>Ratio of deal enterprise value and pre-deal target net assets</t>
  </si>
  <si>
    <t>Pre-deal enterprise value multiple on net assets</t>
  </si>
  <si>
    <t>ENNETASSETSMES</t>
  </si>
  <si>
    <t>Ratio between Pre-deal modelled enterprise value and Pre deal target net assets ( To calculate Modelled Enterprise value we take Deal Equity Value made up to 100%+ Loan and other short term debts less cash and short term investments)</t>
  </si>
  <si>
    <t>Pre-deal modelled enterprise value multiple on net assets</t>
  </si>
  <si>
    <t>ENNETASSETSMESPOSTDEAL</t>
  </si>
  <si>
    <t>Ratio of deal modelled enterprise value (Deal value made up to 100% + Loans and other short term debts + Financial Debts - Cash and Short Term Investments)  and post-deal target net assets</t>
  </si>
  <si>
    <t>Post-deal modelled enterprise value multiple on net assets</t>
  </si>
  <si>
    <t>ENNETASSETSMPOSTDEAL</t>
  </si>
  <si>
    <t>Ratio of deal enterprise value and post-deal target net assets</t>
  </si>
  <si>
    <t>Post-deal enterprise value multiple on net assets</t>
  </si>
  <si>
    <t>ENNETPROFITM</t>
  </si>
  <si>
    <t>Ratio of deal enterprise value and pre-deal target net profit</t>
  </si>
  <si>
    <t>Pre-deal enterprise value multiple on net profit</t>
  </si>
  <si>
    <t>ENNETPROFITMES</t>
  </si>
  <si>
    <t>Ratio between Pre-deal modelled enterprise value and Pre deal target Net Profit ( To calculate Modelled Enterprise value we take Deal Equity Value made up to 100%+ Loan and other short term debts less cash and short term investments)</t>
  </si>
  <si>
    <t>Pre-deal modelled enterprise value multiple on net profit</t>
  </si>
  <si>
    <t>ENNETPROFITMESPOSTDEAL</t>
  </si>
  <si>
    <t>Ratio of deal modelled enterprise value (Deal value made up to 100% + Loans and other short term debts + Financial Debts - Cash and Short Term Investments)  and post-deal target net profit</t>
  </si>
  <si>
    <t>Post-deal modelled enterprise value multiple on net profit</t>
  </si>
  <si>
    <t>ENNETPROFITMPOSTDEAL</t>
  </si>
  <si>
    <t>Ratio of deal enterprise value and post-deal target net profit</t>
  </si>
  <si>
    <t>Post-deal enterprise value multiple on net profit</t>
  </si>
  <si>
    <t>ENPROFATM</t>
  </si>
  <si>
    <t>Ratio of deal enterprise value and pre-deal target profit after tax</t>
  </si>
  <si>
    <t>Pre-deal enterprise value multiple on profit after tax</t>
  </si>
  <si>
    <t>ENPROFATMES</t>
  </si>
  <si>
    <t>Ratio between Pre-deal modelled enterprise value and Pre deal target profit after tax ( To calculate Modelled Enterprise value we take Deal Equity Value made up to 100%+ Loan and other short term debts less cash and short term investments)</t>
  </si>
  <si>
    <t>Pre-deal modelled enterprise value multiple on profit after tax</t>
  </si>
  <si>
    <t>ENPROFATMESPOSTDEAL</t>
  </si>
  <si>
    <t>Ratio of deal modelled enterprise value (Deal value made up to 100% + Loans and other short term debts + Financial Debts - Cash and Short Term Investments)  and post-deal target profit after tax</t>
  </si>
  <si>
    <t>Post-deal modelled enterprise value multiple on profit after tax</t>
  </si>
  <si>
    <t>ENPROFATMPOSTDEAL</t>
  </si>
  <si>
    <t>Ratio of deal enterprise value and post-deal target profit after tax</t>
  </si>
  <si>
    <t>Post-deal enterprise value multiple on profit after tax</t>
  </si>
  <si>
    <t>ENPROFBTM</t>
  </si>
  <si>
    <t>Ratio of deal enterprise value and pre-deal target profit before tax</t>
  </si>
  <si>
    <t>Pre-deal enterprise value multiple on profit before tax</t>
  </si>
  <si>
    <t>ENPROFBTMES</t>
  </si>
  <si>
    <t>Ratio between Pre-deal modelled enterprise value and Pre deal target Profit Before Tax ( To calculate Modelled Enterprise value we take Deal Equity Value made up to 100%+ Loan and other short term debts less cash and short term investments)</t>
  </si>
  <si>
    <t>Pre-deal modelled enterprise value multiple on profit before tax</t>
  </si>
  <si>
    <t>ENPROFBTMESPOSTDEAL</t>
  </si>
  <si>
    <t>Ratio of deal modelled enterprise value (Deal value made up to 100% + Loans and other short term debts + Financial Debts - Cash and Short Term Investments)  and post-deal target profit before tax</t>
  </si>
  <si>
    <t>Post-deal modelled enterprise value multiple on profit before tax</t>
  </si>
  <si>
    <t>ENPROFBTMPOSTDEAL</t>
  </si>
  <si>
    <t>Ratio of deal enterprise value and post-deal target profit before tax</t>
  </si>
  <si>
    <t>Post-deal enterprise value multiple on profit before tax</t>
  </si>
  <si>
    <t>ENSHFMES</t>
  </si>
  <si>
    <t>Ratio between Pre-deal modelled enterprise value and Pre deal target share holder's fund( To calculate Modelled Enterprise value we take Deal Equity Value made up to 100%+ Loan and other short term debts less cash and short term investments)</t>
  </si>
  <si>
    <t>Pre-deal modelled enterprise value multiple on shareholders funds</t>
  </si>
  <si>
    <t>ENSHFMESPOSTDEAL</t>
  </si>
  <si>
    <t>Ratio of deal modelled enterprise value (Deal value made up to 100% + Loans and other short term debts + Financial Debts - Cash and Short Term Investments)  and post-deal target shareholder funds</t>
  </si>
  <si>
    <t>Post-deal modelled enterprise value multiple on shareholders funds</t>
  </si>
  <si>
    <t>ENTITY_TYPE</t>
  </si>
  <si>
    <t>&lt;p&gt;Used to specify the type of the company in question, to be taken from the following list: Bank; Financial company; Insurance company; Corporate; Private equity firm; Venture capital; Hedge fund; Mutual and pension fund/Nominee/Trust/Trustee; Foundation/Research institute; Public authority/State/Government; Marine vessels&lt;/p&gt;
&lt;p&gt;For more information about the types of entity which are available, please consult the &lt;a href="/domain/0e8f7c14-625f-4646-a949-f2adbd5f592e?view=00000000-0000-0000-0000-000000040001" rel="noopener" target="_blank"&gt;Type of Entity hierarchy&lt;/a&gt;.&lt;/p&gt;</t>
  </si>
  <si>
    <t>Type of entity</t>
  </si>
  <si>
    <t>40025</t>
  </si>
  <si>
    <t>ENTOTASSM</t>
  </si>
  <si>
    <t>Ratio of deal enterprise value and pre-deal target total assets</t>
  </si>
  <si>
    <t>Pre-deal enterprise value multiple on total assets</t>
  </si>
  <si>
    <t>ENTOTASSMES</t>
  </si>
  <si>
    <t>Ratio between Pre-deal modelled enterprise value and Pre deal target Total Assets ( To calculate Modelled Enterprise value we take Deal Equity Value made up to 100%+ Loan and other short term debts less cash and short term investments)</t>
  </si>
  <si>
    <t>Pre-deal modelled enterprise value multiple on total assets</t>
  </si>
  <si>
    <t>ENTOTASSMESPOSTDEAL</t>
  </si>
  <si>
    <t>Ratio of deal modelled enterprise value (Deal value made up to 100% + Loans and other short term debts + Financial Debts - Cash and Short Term Investments)  and post-deal target total assets</t>
  </si>
  <si>
    <t>Post-deal modelled enterprise value multiple on total assets</t>
  </si>
  <si>
    <t>ENTOTASSMPOSTDEAL</t>
  </si>
  <si>
    <t>Ratio of deal enterprise value and post-deal target total assets</t>
  </si>
  <si>
    <t>Post-deal enterprise value multiple on total assets</t>
  </si>
  <si>
    <t>ENTURNM</t>
  </si>
  <si>
    <t>Ratio of deal enterprise value and pre-deal target operating revenue</t>
  </si>
  <si>
    <t>Pre-deal enterprise value multiple on operating revenue/turnover</t>
  </si>
  <si>
    <t>ENTURNMES</t>
  </si>
  <si>
    <t>Ratio between Pre-deal modelled enterprise value and Pre deal target operating revenue or turnover ( To calculate Modelled Enterprise value we take Deal Equity Value made up to 100%+ Loan and other short term debts less cash and short term investments)</t>
  </si>
  <si>
    <t>Pre-deal modelled enterprise value multiple on operating revenue/turnover</t>
  </si>
  <si>
    <t>ENTURNMESPOSTDEAL</t>
  </si>
  <si>
    <t>Ratio of deal modelled enterprise value (Deal value made up to 100% + Loans and other short term debts + Financial Debts - Cash and Short Term Investments)  and post-deal target operating revenue</t>
  </si>
  <si>
    <t>Post-deal modelled enterprise value multiple on operating revenue/turnover</t>
  </si>
  <si>
    <t>ENTURNMPOSTDEAL</t>
  </si>
  <si>
    <t>Ratio of deal enterprise value and post-deal target operating revenue</t>
  </si>
  <si>
    <t>Post-deal enterprise value multiple on operating revenue/turnover</t>
  </si>
  <si>
    <t>ENTVAL</t>
  </si>
  <si>
    <t>Enterprise value of the deal denoted in native currency of the acquiror. Enterprise Value of a company is the value of its equity plus any liabilities minus cash: EV = (share price x # of shares) + total debt – cash </t>
  </si>
  <si>
    <t>Deal modelled enterprise value (Native currency)</t>
  </si>
  <si>
    <t>ENTVALES</t>
  </si>
  <si>
    <t>&lt;p&gt;Estimated enterprise value of the deal denoted in native currency of the acquiror. Enterprise Value of a company is the value of its equity plus any liabilities minus cash: EV = (share price x # of shares) + total debt – cash.&lt;/p&gt;
&lt;p&gt;Irrespective of whether a “true” deal enterprise value is available or not, the decision has been taken to provide users with the greatest possible number of options. Therefore, providing their is detailed financial data available on the target company, a Deal Estimated Enterprise Value will be calculated as follows:&lt;/p&gt;
&lt;p&gt;Equity value + Short-term Financial Debts &amp;amp; Long-term Financial debts – Cash &amp;amp; Cash equivalents.&lt;/p&gt;</t>
  </si>
  <si>
    <t>Deal Estimated Enterprise value</t>
  </si>
  <si>
    <t>ENVA</t>
  </si>
  <si>
    <t>For publicly listed Companies only. The enterprise value estimates the total market value of the company operations by the sum of its Market capitalisation plus Short-term and Long-term borrowings minus Cash &amp;amp; cash equivalents.</t>
  </si>
  <si>
    <t>\\Stock data\Security and price information\Price trends\Beta\Equity price volatility</t>
  </si>
  <si>
    <t>EPV100DC</t>
  </si>
  <si>
    <t>The standard deviation of the logarithm of each individual trading day's equity price movement for last 100 trading days.</t>
  </si>
  <si>
    <t>Equity price volatility - 100 days</t>
  </si>
  <si>
    <t>NrOfStockDataWeekly</t>
  </si>
  <si>
    <t>EPV10DC</t>
  </si>
  <si>
    <t>The standard deviation of the logarithm of each individual trading day's equity price movement for last 10 trading days.</t>
  </si>
  <si>
    <t>Equity price volatility - 10 days</t>
  </si>
  <si>
    <t>EPV30DC</t>
  </si>
  <si>
    <t>The standard deviation of the logarithm of each individual trading day's equity price movement for last 30 trading days.</t>
  </si>
  <si>
    <t>Equity price volatility - 30 days</t>
  </si>
  <si>
    <t>\\Stock data\Security and price information\Beta\Equity price volatility</t>
  </si>
  <si>
    <t>EPV360DC</t>
  </si>
  <si>
    <t>The standard deviation of the logarithm of each individual trading day's equity price movement for last 360 trading days.</t>
  </si>
  <si>
    <t>Equity price volatility - 360 days</t>
  </si>
  <si>
    <t>EPV50DC</t>
  </si>
  <si>
    <t>The standard deviation of the logarithm of each individual trading day's equity price movement for last 50 trading days.</t>
  </si>
  <si>
    <t>Equity price volatility - 50 days</t>
  </si>
  <si>
    <t>\\ESG risk review\ESG score by Moody's\Main ESG scores\Detailed ESG scores\Human resources\Environment\Business behaviour\Community involvement\Corporate governance</t>
  </si>
  <si>
    <t>ESG_CG1_SCORE</t>
  </si>
  <si>
    <t>-2700802</t>
  </si>
  <si>
    <t>ESG_CG2_SCORE</t>
  </si>
  <si>
    <t>Audit and internal controls</t>
  </si>
  <si>
    <t>-2700803</t>
  </si>
  <si>
    <t>ESG_CG3_SCORE</t>
  </si>
  <si>
    <t>Shareholders</t>
  </si>
  <si>
    <t>-2700804</t>
  </si>
  <si>
    <t>ESG_CG4_SCORE</t>
  </si>
  <si>
    <t>Executive remuneration</t>
  </si>
  <si>
    <t>-2700805</t>
  </si>
  <si>
    <t>\\ESG risk review\ESG score by Moody's\Detailed ESG scores</t>
  </si>
  <si>
    <t>ESG_CG_DOMAIN_SCORE</t>
  </si>
  <si>
    <t>Corporate governance</t>
  </si>
  <si>
    <t>-2700801</t>
  </si>
  <si>
    <t>\\ESG Risk Review\ESG score by Moody's\Detailed ESG scores\Community involvement</t>
  </si>
  <si>
    <t>ESG_CIN1_SCORE</t>
  </si>
  <si>
    <t>Promotion of social and economic development</t>
  </si>
  <si>
    <t>-2700702</t>
  </si>
  <si>
    <t>ESG_CIN2_1_CRITERION_SCORE</t>
  </si>
  <si>
    <t>Societal impacts of company's products/services</t>
  </si>
  <si>
    <t>\\ESG risk review\ESG score by Moody's\Detailed ESG scores\Community involvement</t>
  </si>
  <si>
    <t>ESG_CIN2_2_CRITERION_SCORE</t>
  </si>
  <si>
    <t>Philanthropy</t>
  </si>
  <si>
    <t>-2700704</t>
  </si>
  <si>
    <t>-2700705</t>
  </si>
  <si>
    <t>ESG_CIN2_SCORE</t>
  </si>
  <si>
    <t>Impact on society</t>
  </si>
  <si>
    <t>-2700703</t>
  </si>
  <si>
    <t>ESG_CIN_DOMAIN_SCORE</t>
  </si>
  <si>
    <t>Community involvement</t>
  </si>
  <si>
    <t>\\ESG risk review\ESG score by Moody's\Main ESG scores\Detailed ESG scores\ESG drivers</t>
  </si>
  <si>
    <t>ESG_COMPUTATION_DATE</t>
  </si>
  <si>
    <t>-2700701</t>
  </si>
  <si>
    <t>-2700204</t>
  </si>
  <si>
    <t>\\ESG Risk Review\ESG score by Moody's\Detailed ESG scores\Business behaviour</t>
  </si>
  <si>
    <t>ESG_CS1_1_SCORE</t>
  </si>
  <si>
    <t>Product safety (process and use)</t>
  </si>
  <si>
    <t>-2700603</t>
  </si>
  <si>
    <t>ESG_CS1_2_SCORE</t>
  </si>
  <si>
    <t>Information to customers</t>
  </si>
  <si>
    <t>-2700604</t>
  </si>
  <si>
    <t>\\ESG risk review\ESG score by Moody's\Main ESG scores\Detailed ESG scores\Human resources\Environment\Business behaviour</t>
  </si>
  <si>
    <t>ESG_CS1_3_SCORE</t>
  </si>
  <si>
    <t>Responsible customer relations</t>
  </si>
  <si>
    <t>-2700605</t>
  </si>
  <si>
    <t>ESG_CS1_SCORE</t>
  </si>
  <si>
    <t>Relations with customer</t>
  </si>
  <si>
    <t>-2700602</t>
  </si>
  <si>
    <t>ESG_CS2_2_SCORE</t>
  </si>
  <si>
    <t>Sustainable relationships with suppliers</t>
  </si>
  <si>
    <t>-2700607</t>
  </si>
  <si>
    <t>ESG_CS2_3_SCORE</t>
  </si>
  <si>
    <t>Integration of environmental factors in the supply chain</t>
  </si>
  <si>
    <t>-2700608</t>
  </si>
  <si>
    <t>\\ESG risk review\ESG score by Moody's\Detailed ESG scores\Business behaviour</t>
  </si>
  <si>
    <t>ESG_CS2_4_SCORE</t>
  </si>
  <si>
    <t>Integration of social factors in the supply chain</t>
  </si>
  <si>
    <t>-2700609</t>
  </si>
  <si>
    <t>ESG_CS2_SCORE</t>
  </si>
  <si>
    <t>Supply chain</t>
  </si>
  <si>
    <t>-2700606</t>
  </si>
  <si>
    <t>ESG_CS3_1_SCORE</t>
  </si>
  <si>
    <t>Prevention of corruption and money laundering</t>
  </si>
  <si>
    <t>-2700611</t>
  </si>
  <si>
    <t>ESG_CS3_2_SCORE</t>
  </si>
  <si>
    <t>Prevention of anti-competitive practices</t>
  </si>
  <si>
    <t>-2700612</t>
  </si>
  <si>
    <t>ESG_CS3_3_SCORE</t>
  </si>
  <si>
    <t>Transparency, integrity of influence strategies and practices</t>
  </si>
  <si>
    <t>-2700613</t>
  </si>
  <si>
    <t>ESG_CS3_SCORE</t>
  </si>
  <si>
    <t>Irregular practices</t>
  </si>
  <si>
    <t>-2700610</t>
  </si>
  <si>
    <t>ESG_CS_DOMAIN_SCORE</t>
  </si>
  <si>
    <t>Business behaviour</t>
  </si>
  <si>
    <t>-2700601</t>
  </si>
  <si>
    <t>\\ESG risk review\ESG score by Moody's\Detailed ESG scores\Environment</t>
  </si>
  <si>
    <t>ESG_ENV1_1_SCORE</t>
  </si>
  <si>
    <t>Environmental strategy and eco-design</t>
  </si>
  <si>
    <t>-2700503</t>
  </si>
  <si>
    <t>ESG_ENV1_2_SCORE</t>
  </si>
  <si>
    <t>Pollution prevention and control (soil, accident)</t>
  </si>
  <si>
    <t>-2700504</t>
  </si>
  <si>
    <t>\\ESG risk review\ESG score by Moody's\Main ESG scores\Detailed ESG scores\Human resources\Environment</t>
  </si>
  <si>
    <t>ESG_ENV1_3_SCORE</t>
  </si>
  <si>
    <t>Development of green products and services</t>
  </si>
  <si>
    <t>-2700505</t>
  </si>
  <si>
    <t>ESG_ENV1_4_SCORE</t>
  </si>
  <si>
    <t>Protection of biodiversity</t>
  </si>
  <si>
    <t>-2700506</t>
  </si>
  <si>
    <t>\\ESG Risk Review\ESG score by Moody's\Detailed ESG scores\Environment</t>
  </si>
  <si>
    <t>ESG_ENV1_SCORE</t>
  </si>
  <si>
    <t>Respect for the environment</t>
  </si>
  <si>
    <t>-2700502</t>
  </si>
  <si>
    <t>ESG_ENV2_1_SCORE</t>
  </si>
  <si>
    <t>Protection of water resources</t>
  </si>
  <si>
    <t>-2700508</t>
  </si>
  <si>
    <t>ESG_ENV2_2_SCORE</t>
  </si>
  <si>
    <t>Minimising impacts from energy use and financed emissions</t>
  </si>
  <si>
    <t>-2700509</t>
  </si>
  <si>
    <t>ESG_ENV2_4_SCORE</t>
  </si>
  <si>
    <t>Management of atmospheric emissions</t>
  </si>
  <si>
    <t>-2700510</t>
  </si>
  <si>
    <t>ESG_ENV2_5_SCORE</t>
  </si>
  <si>
    <t>Waste management</t>
  </si>
  <si>
    <t>-2700511</t>
  </si>
  <si>
    <t>ESG_ENV2_6_SCORE</t>
  </si>
  <si>
    <t>Management of local pollution</t>
  </si>
  <si>
    <t>-2700512</t>
  </si>
  <si>
    <t>ESG_ENV2_7_SCORE</t>
  </si>
  <si>
    <t>Business travel and commuting</t>
  </si>
  <si>
    <t>-2700513</t>
  </si>
  <si>
    <t>ESG_ENV2_SCORE</t>
  </si>
  <si>
    <t>Impact on the environment</t>
  </si>
  <si>
    <t>-2700507</t>
  </si>
  <si>
    <t>ESG_ENV3_SCORE</t>
  </si>
  <si>
    <t>Management of impact from the use and disposal of products</t>
  </si>
  <si>
    <t>-2700514</t>
  </si>
  <si>
    <t>ESG_ENV_DOMAIN_SCORE</t>
  </si>
  <si>
    <t>Environment</t>
  </si>
  <si>
    <t>-2700501</t>
  </si>
  <si>
    <t>ESG_ENV_SCORE</t>
  </si>
  <si>
    <t>\\ESG Risk Review\ESG score by Moody's\Main ESG scores</t>
  </si>
  <si>
    <t>ESG_ENV_SCORE_CLASS</t>
  </si>
  <si>
    <t>Overall environmental score (class)</t>
  </si>
  <si>
    <t>-2700302</t>
  </si>
  <si>
    <t>-2790008</t>
  </si>
  <si>
    <t>ESG_GLOBAL_SCORE</t>
  </si>
  <si>
    <t>Overall ESG score</t>
  </si>
  <si>
    <t>-2700301</t>
  </si>
  <si>
    <t>ESG_GLOBAL_SCORE_CLASS</t>
  </si>
  <si>
    <t>Overall ESG score (class)</t>
  </si>
  <si>
    <t>-2790007</t>
  </si>
  <si>
    <t>ESG_GOV_SCORE</t>
  </si>
  <si>
    <t>-2700304</t>
  </si>
  <si>
    <t>\\ESG risk review\ESG score by Moody's\Main ESG scores</t>
  </si>
  <si>
    <t>ESG_GOV_SCORE_CLASS</t>
  </si>
  <si>
    <t>Overall governance score (class)</t>
  </si>
  <si>
    <t>-2790010</t>
  </si>
  <si>
    <t>\\ESG Risk Review\ESG score by Moody's\Detailed ESG scores\Human resources</t>
  </si>
  <si>
    <t>ESG_HR1_SCORE</t>
  </si>
  <si>
    <t>Promotion of labour relations</t>
  </si>
  <si>
    <t>-2700402</t>
  </si>
  <si>
    <t>ESG_HR2_3_SCORE</t>
  </si>
  <si>
    <t>Responsible management of restructurings</t>
  </si>
  <si>
    <t>-2700404</t>
  </si>
  <si>
    <t>\\ESG risk review\ESG score by Moody's\Detailed ESG scores\Human resources</t>
  </si>
  <si>
    <t>ESG_HR2_4_SCORE</t>
  </si>
  <si>
    <t>Career management and promotion of employability</t>
  </si>
  <si>
    <t>-2700405</t>
  </si>
  <si>
    <t>ESG_HR2_SCORE</t>
  </si>
  <si>
    <t>Personnel management</t>
  </si>
  <si>
    <t>-2700403</t>
  </si>
  <si>
    <t>\\ESG risk review\ESG score by Moody's\Main ESG scores\Detailed ESG scores\Human resources</t>
  </si>
  <si>
    <t>ESG_HR3_2_SCORE</t>
  </si>
  <si>
    <t>Improvement of health and safety conditions</t>
  </si>
  <si>
    <t>-2700407</t>
  </si>
  <si>
    <t>ESG_HR3_3_SCORE</t>
  </si>
  <si>
    <t>Respect and management of working hours</t>
  </si>
  <si>
    <t>-2700408</t>
  </si>
  <si>
    <t>ESG_HR3_SCORE</t>
  </si>
  <si>
    <t>Labour conditions</t>
  </si>
  <si>
    <t>-2700406</t>
  </si>
  <si>
    <t>ESG_HRS_DOMAIN_SCORE</t>
  </si>
  <si>
    <t>Human resources</t>
  </si>
  <si>
    <t>-2700401</t>
  </si>
  <si>
    <t>\\ESG Risk Review\ESG score by Moody's\Detailed ESG scores\Human rights</t>
  </si>
  <si>
    <t>ESG_HRT1_SCORE</t>
  </si>
  <si>
    <t>Respect for human rights standards and prevention of violations</t>
  </si>
  <si>
    <t>-2700902</t>
  </si>
  <si>
    <t>ESG_HRT_DOMAIN_SCORE</t>
  </si>
  <si>
    <t>Human rights</t>
  </si>
  <si>
    <t>-2700901</t>
  </si>
  <si>
    <t>ESG_HRTS2_1_SCORE</t>
  </si>
  <si>
    <t>Respect freedom association and right to collective bargaining</t>
  </si>
  <si>
    <t>-2700904</t>
  </si>
  <si>
    <t>ESG_HRTS2_4_SCORE</t>
  </si>
  <si>
    <t>Non-discrimination and diversity</t>
  </si>
  <si>
    <t>-2700905</t>
  </si>
  <si>
    <t>ESG_HRTS2_SCORE</t>
  </si>
  <si>
    <t>Human rights on the workplace</t>
  </si>
  <si>
    <t>-2700903</t>
  </si>
  <si>
    <t>ESG_INPUT_IND_DESCRIPTION_LABEL</t>
  </si>
  <si>
    <t>Input industry description</t>
  </si>
  <si>
    <t>-2790005</t>
  </si>
  <si>
    <t>ESG_INPUT_IND_TYPE_LABEL</t>
  </si>
  <si>
    <t>Input industry type</t>
  </si>
  <si>
    <t>-2790004</t>
  </si>
  <si>
    <t>ESG_INPUT_IND_VALUE</t>
  </si>
  <si>
    <t>Input industry</t>
  </si>
  <si>
    <t>ESG_INPUT_LOC_DESCRIPTION_LABEL</t>
  </si>
  <si>
    <t>Input location description</t>
  </si>
  <si>
    <t>-2700208</t>
  </si>
  <si>
    <t>-2790003</t>
  </si>
  <si>
    <t>\\ESG risk review\ESG score by Moody's\ESG drivers</t>
  </si>
  <si>
    <t>ESG_INPUT_LOC_TYPE_LABEL</t>
  </si>
  <si>
    <t>Input location type</t>
  </si>
  <si>
    <t>-2790002</t>
  </si>
  <si>
    <t>ESG_INPUT_LOC_VALUE</t>
  </si>
  <si>
    <t>Input location</t>
  </si>
  <si>
    <t>-2700206</t>
  </si>
  <si>
    <t>\\ESG Risk Review\ESG score by Moody's\ESG drivers</t>
  </si>
  <si>
    <t>ESG_INPUT_SIZE_DATE</t>
  </si>
  <si>
    <t>Input size date</t>
  </si>
  <si>
    <t>-2700214</t>
  </si>
  <si>
    <t>ESG_INPUT_SIZE_TYPE_LABEL</t>
  </si>
  <si>
    <t>Input size type</t>
  </si>
  <si>
    <t>ESG_INPUT_SIZE_VALUE</t>
  </si>
  <si>
    <t>Input size</t>
  </si>
  <si>
    <t>-2790006</t>
  </si>
  <si>
    <t>-2700210</t>
  </si>
  <si>
    <t>ESG_MODEL_DATE</t>
  </si>
  <si>
    <t>-2700201</t>
  </si>
  <si>
    <t>ESG_MODEL_VERSION_LABEL</t>
  </si>
  <si>
    <t>Model version</t>
  </si>
  <si>
    <t>-2790001</t>
  </si>
  <si>
    <t>ESG_SCORE_TYPE</t>
  </si>
  <si>
    <t>Score type</t>
  </si>
  <si>
    <t>-2790011</t>
  </si>
  <si>
    <t>ESG_SOC_SCORE</t>
  </si>
  <si>
    <t>-2700303</t>
  </si>
  <si>
    <t>ESG_SOC_SCORE_CLASS</t>
  </si>
  <si>
    <t>Overall social score (class)</t>
  </si>
  <si>
    <t>-2790009</t>
  </si>
  <si>
    <t>ETMA</t>
  </si>
  <si>
    <t>Earnings before interest, taxes, depreciation, and amortization as percentage of Operating revenue</t>
  </si>
  <si>
    <t>EUROPEAN_VAT_NUMBER</t>
  </si>
  <si>
    <t>&lt;p&gt;&lt;span style="color: rgb(11,33,44);"&gt;A unique number that identifies a taxable business or non-taxable legal entity that is registered for VAT.&lt;/span&gt;&lt;/p&gt;</t>
  </si>
  <si>
    <t>European VAT number</t>
  </si>
  <si>
    <t>40098</t>
  </si>
  <si>
    <t>EVET</t>
  </si>
  <si>
    <t>Enterprise value on Earnings before interest, taxes, depreciation, and amortization expressed in times</t>
  </si>
  <si>
    <t>Enterprise value / EBITDA (x)</t>
  </si>
  <si>
    <t>EXCHANGE_RATE</t>
  </si>
  <si>
    <t>Exchange rate from original currency gives the exchange rate against selected selected currency (Default: USD)</t>
  </si>
  <si>
    <t>Exchange rate from original currency</t>
  </si>
  <si>
    <t>-3137</t>
  </si>
  <si>
    <t>\\Financial data\Accounts header\Key financials &amp;amp; employees\Global standard format\Banks\Corporate\Balance sheet\Profit &amp;amp; loss account</t>
  </si>
  <si>
    <t>EXEX</t>
  </si>
  <si>
    <t>All extraordinary expenses and other expenses not belonging to the core activities of the company</t>
  </si>
  <si>
    <t>Extraordinary and other Expenses</t>
  </si>
  <si>
    <t>447</t>
  </si>
  <si>
    <t>EXOP</t>
  </si>
  <si>
    <t>Export revenue as a percentage of Operating revenue</t>
  </si>
  <si>
    <t>Export revenue / Operating revenue (%)</t>
  </si>
  <si>
    <t>EXPECTED_COMPLETION_DATE</t>
  </si>
  <si>
    <t>The date on which the deal is expected to be completed. In relation to IPOs, it is the date when the company’s shares are expected to start trading. When a deal completes and a completion date is added, the expected completion date would be automatically removed. The Expected completion date would never be entered as the same as the announced date. Subject to the information available, the deal would either be completed or announced. Every effort is made to find an article to provide evidence of the completion and add it to the system. If a deal status is changed to Completed or Withdrawn, the Expected completion date would be removed.</t>
  </si>
  <si>
    <t>Expected completion date</t>
  </si>
  <si>
    <t>\\Financial data\Accounts header\Key financials &amp;amp; employees\Global standard format\Industrial companies\Balance sheet\Profit &amp;amp; loss account\Memo lines</t>
  </si>
  <si>
    <t>EXPT</t>
  </si>
  <si>
    <t>Portion of the Total operating revenue made from exports</t>
  </si>
  <si>
    <t>EXRE</t>
  </si>
  <si>
    <t>All extraordinary revenues and other revenues not belonging to the core activities of the company</t>
  </si>
  <si>
    <t>\\Financials &amp;amp; ratios\Profit &amp;amp; Loss account</t>
  </si>
  <si>
    <t>EXTR</t>
  </si>
  <si>
    <t>All extraordinary and other results not belonging to the core activities of the company</t>
  </si>
  <si>
    <t>FALCONCRR</t>
  </si>
  <si>
    <t>The most recent Falcon Counterparty risk score (CRS)</t>
  </si>
  <si>
    <t>NrOfFalcon</t>
  </si>
  <si>
    <t>FALCONCRR_HIST</t>
  </si>
  <si>
    <t>This is the projected Falcon Counterparty risk score (CRS) used to calculate the projected Falcon score for future years</t>
  </si>
  <si>
    <t>NrOfFalconProjections</t>
  </si>
  <si>
    <t>\\Financial strength\Providers sheets\Falcon counterparty risk score by Zanders\Falcon scores</t>
  </si>
  <si>
    <t>FALCON_FinalCreditLimit</t>
  </si>
  <si>
    <t>The most recent Falcon Credit limit</t>
  </si>
  <si>
    <t>Falcon credit limit</t>
  </si>
  <si>
    <t>FALCON_FinalCreditLimit_HIST</t>
  </si>
  <si>
    <t>This is the projected Falcon Credit limit used to calculate the projected Falcon score for future years</t>
  </si>
  <si>
    <t>FALCONNOTES</t>
  </si>
  <si>
    <t>Additional comments about data points that the scoring model took into consideration while calculating the Falcon score</t>
  </si>
  <si>
    <t>Observations</t>
  </si>
  <si>
    <t>FALCONNOTES_HIST</t>
  </si>
  <si>
    <t>Additional projected comments about data points that the Falcon scoring model took into consideration while calculating the projected score</t>
  </si>
  <si>
    <t>FALCONPD</t>
  </si>
  <si>
    <t>The most recent Falcon probability of default</t>
  </si>
  <si>
    <t>FALCONPD_HIST</t>
  </si>
  <si>
    <t>This is the projected Probability of default percentage used to calculate the projected Falcon score for future years</t>
  </si>
  <si>
    <t>FALCONYEAR</t>
  </si>
  <si>
    <t>Year of the financial statements used to calculate the Falcon score</t>
  </si>
  <si>
    <t>FALCONYEAR_HIST</t>
  </si>
  <si>
    <t>Projected year of the financial statements used to calculate the projected Falcon score for future years. Future years = we do not have financials for these years but are projecting based on historic financials</t>
  </si>
  <si>
    <t>FATCA_CLASSIFICATION</t>
  </si>
  <si>
    <t>&lt;p&gt;&lt;span style="color: rgb(68,68,68);font-family: Calibri , sans-serif , &amp;quot;Mongolian Baiti&amp;quot; , &amp;quot;Microsoft Yi Baiti&amp;quot; , &amp;quot;Javanese Text&amp;quot; , &amp;quot;Yu Gothic&amp;quot;;font-size: 14.6667px;white-space: pre;background-color: rgb(255,255,255);"&gt;The company’s classification under the Foreign Account Tax Compliance Act.&lt;/span&gt;&lt;/p&gt;</t>
  </si>
  <si>
    <t>FATCA classification</t>
  </si>
  <si>
    <t>-153208</t>
  </si>
  <si>
    <t>FAX_NUMBER</t>
  </si>
  <si>
    <t>The fax number related to a company's primary address</t>
  </si>
  <si>
    <t>FAX_NUMBER_COUNT</t>
  </si>
  <si>
    <t>46</t>
  </si>
  <si>
    <t>FAX_NUMBER_ADDITIONAL</t>
  </si>
  <si>
    <t>The fax number related to a company's additional address. These are displayed in the same order as they are exported from the national feed or the IP to Orbis.
E.g.
- if the IP sends us fax number 1 + fax number 2, the order in the list will be fax number 1, fax number 2.</t>
  </si>
  <si>
    <t>40416</t>
  </si>
  <si>
    <t>\\Financial data\Cash flow statement\US accounts\Financing cash flows</t>
  </si>
  <si>
    <t>FCDP</t>
  </si>
  <si>
    <t>Cash Dividends Paid [FCDP] represents cash dividends paid to shareholders, which is the sum of Cash Dividends Paid – Common [FDPC] and Cash Dividends Paid – Preferred [FDPP] (for US accounts)</t>
  </si>
  <si>
    <t>Total Cash Dividends Paid</t>
  </si>
  <si>
    <t>IND_REUTERS</t>
  </si>
  <si>
    <t>328200000</t>
  </si>
  <si>
    <t>FCSN</t>
  </si>
  <si>
    <t>Common Stock, Net [FCSN] represents the sum of Sales/Issuance of Common [FSIC] and Repurchase/Retirement of Common [FRRC] (for US accounts)</t>
  </si>
  <si>
    <t>Common Stock, Net</t>
  </si>
  <si>
    <t>328500000</t>
  </si>
  <si>
    <t>FDPC</t>
  </si>
  <si>
    <t>Cash Dividends Paid – Common [FDPC] represents cash dividends paid to common stockholders. This amount may be different from the dividends declared in the same period (for US accounts)</t>
  </si>
  <si>
    <t>Cash Dividends Paid - Common</t>
  </si>
  <si>
    <t>328000000</t>
  </si>
  <si>
    <t>FDPP</t>
  </si>
  <si>
    <t>Cash Dividends Paid – Preferred [FDPP] represents cash dividends paid to preferred stockholders. This amount may be different from the preferred dividends declared in the same period (for US accounts)</t>
  </si>
  <si>
    <t>Cash Dividends Paid - Preferred</t>
  </si>
  <si>
    <t>328100000</t>
  </si>
  <si>
    <t>FFCF</t>
  </si>
  <si>
    <t>Other Financing Cash Flow [FFCF] represents cash flow from financing activities (for US accounts)</t>
  </si>
  <si>
    <t>Other Financing Cash Flow</t>
  </si>
  <si>
    <t>327800000</t>
  </si>
  <si>
    <t>FIAS</t>
  </si>
  <si>
    <t>Total amount (after depreciation) of non current assets (Intangible assets plus Tangible Fixed assets plus Other non-current assets)</t>
  </si>
  <si>
    <t>\\Financial data\Accounts header\Key financials &amp;amp; employees\Global standard format\Industrial companies\Balance sheet\Profit &amp;amp; loss account</t>
  </si>
  <si>
    <t>FIEX</t>
  </si>
  <si>
    <t>All financial expenses such as interest charges, write-off financial assets</t>
  </si>
  <si>
    <t>FILING_EXEMPTION</t>
  </si>
  <si>
    <t>The reason why the company is exempt from filing financial accounts</t>
  </si>
  <si>
    <t>Reason of filing exemption</t>
  </si>
  <si>
    <t>FILING_EXEMPTION_LAST_YEAR</t>
  </si>
  <si>
    <t>Last accounting year (YYYY) for which the subject company accepted the responsibility mother (deposing accounts for the subject company). Some companies are exempt from filing their own accounts (conform local law). In some cases they disclose the accounts of their (foreign) parent or else refer to a ‘mother’ taking( liability)</t>
  </si>
  <si>
    <t>Latest annual account year of liability statement</t>
  </si>
  <si>
    <t>FILING_EXEMPTION_MOTHER_COUNT</t>
  </si>
  <si>
    <t>40439</t>
  </si>
  <si>
    <t>FILING_EXEMPTION_MOTHER_BVD_ID_NUMBER</t>
  </si>
  <si>
    <t>BvD ID Number of the responsibility mother (deposing accounts for the subject company). Some companies are exempt from filing their own accounts (conform local law). In some cases they disclose the accounts of their (foreign) parent or else refer to a ‘mother’ taking( liability) responsibility</t>
  </si>
  <si>
    <t>Mother deposing liability statements - BvD ID number</t>
  </si>
  <si>
    <t>40437</t>
  </si>
  <si>
    <t>FILING_EXEMPTION_MOTHER_NAME</t>
  </si>
  <si>
    <t>Name of the responsibility mother (deposing accounts for the subject company). Some companies are exempt from filing their own accounts (conform local law). In some cases they disclose the accounts of their (foreign) parent or else refer to a ‘mother’ taking( liability) responsibility</t>
  </si>
  <si>
    <t>Mother deposing liability statements - Name</t>
  </si>
  <si>
    <t>40436</t>
  </si>
  <si>
    <t>FILING_EXEMPTION_START_DATE</t>
  </si>
  <si>
    <t>Date (YYYYMMDD) since when the mother took responsibility/liability. Some companies are exempt from filing their own accounts (conform local law). In some cases they disclose the accounts of their (foreign) parent or else refer to a ‘mother’ taking( liability) responsibility</t>
  </si>
  <si>
    <t>Start date of liability</t>
  </si>
  <si>
    <t>40438</t>
  </si>
  <si>
    <t>FILING_TYPE</t>
  </si>
  <si>
    <t>The filing type indicates where the accounts come from. This can be Annual report (coming from Osiris, BankFocus or InsuranceFocus) or Local registry filing (coming from national products or data feeds)</t>
  </si>
  <si>
    <t>Filing type</t>
  </si>
  <si>
    <t>218</t>
  </si>
  <si>
    <t>FINANCIAL_PROJECTIONS_INDICATOR</t>
  </si>
  <si>
    <t>Indicator that projected financials on the entity is provided</t>
  </si>
  <si>
    <t>Financial projections indicator</t>
  </si>
  <si>
    <t>40523</t>
  </si>
  <si>
    <t>FINANCING</t>
  </si>
  <si>
    <t>NrOfDealFinancing</t>
  </si>
  <si>
    <t>FINLSTAK</t>
  </si>
  <si>
    <t>Consolidated percentage of Intial stake and Acquired Stake. Final Stake = Initial Stake + Acquired Stake</t>
  </si>
  <si>
    <t>% Final stake</t>
  </si>
  <si>
    <t>FIPL</t>
  </si>
  <si>
    <t>Result from financial activities of the company (Financial revenue minus Financial expenses)</t>
  </si>
  <si>
    <t>FIRE</t>
  </si>
  <si>
    <t>All financial revenues such as interest, incomes from shares, etc.</t>
  </si>
  <si>
    <t>FISCAL_YEAR</t>
  </si>
  <si>
    <t>Fiscal year displays the year in which the financial accounts are prepared for. By default, the search results will include companies whose financial year ends on any date up to 31 March in the following year</t>
  </si>
  <si>
    <t>Fiscal year</t>
  </si>
  <si>
    <t>-3148</t>
  </si>
  <si>
    <t>\\Ratings\Agency ratings and credit scores\Fitch\Long-Term Rating</t>
  </si>
  <si>
    <t>FITCH_LT</t>
  </si>
  <si>
    <t>An opinion on an entity’s relative vulnerability to default (including by way of a distressed debt exchange) on financial obligations with an original maturity of one year or more.</t>
  </si>
  <si>
    <t>FITCH_LT_COUNT</t>
  </si>
  <si>
    <t>-270022</t>
  </si>
  <si>
    <t>FITCH_LT_ACTION</t>
  </si>
  <si>
    <t>Rating agency action on an opinion on an entity’s relative vulnerability to default (including by way of a distressed debt exchange) on financial obligations with an original maturity of one year or more.</t>
  </si>
  <si>
    <t>-270024</t>
  </si>
  <si>
    <t>FITCH_LT_DATE</t>
  </si>
  <si>
    <t>A date when rating agency publicises an opinion on an entity’s relative vulnerability to default (including by way of a distressed debt exchange) on financial obligations.</t>
  </si>
  <si>
    <t>Long-Term Rating, Change Date</t>
  </si>
  <si>
    <t>-270021</t>
  </si>
  <si>
    <t>FITCH_LT_IDR</t>
  </si>
  <si>
    <t>FITCH_LT_IDR_COUNT</t>
  </si>
  <si>
    <t>-270002</t>
  </si>
  <si>
    <t>\\Ratings\Agency ratings and credit scores\Fitch\Long-Term Issuer Default Rating</t>
  </si>
  <si>
    <t>FITCH_LT_IDR_ACTION</t>
  </si>
  <si>
    <t>-270004</t>
  </si>
  <si>
    <t>FITCH_LT_IDR_DATE</t>
  </si>
  <si>
    <t>-270001</t>
  </si>
  <si>
    <t>FITCH_LT_IDR_OUTLOOK</t>
  </si>
  <si>
    <t>-270008</t>
  </si>
  <si>
    <t>\\Ratings\Agency ratings and credit scores\Moody's Investors Service\Standard &amp;amp; Poor's\Fitch\Long-Term Issuer Default Rating</t>
  </si>
  <si>
    <t>FITCH_LT_IDR_WATCHLIST</t>
  </si>
  <si>
    <t>-270005</t>
  </si>
  <si>
    <t>FITCH_LT_OUTLOOK</t>
  </si>
  <si>
    <t>Long-Term Rating, Outlook</t>
  </si>
  <si>
    <t>-270028</t>
  </si>
  <si>
    <t>FITCH_LT_WATCHLIST</t>
  </si>
  <si>
    <t>-270025</t>
  </si>
  <si>
    <t>\\Ratings\Agency ratings and credit scores\Fitch\Support Rating</t>
  </si>
  <si>
    <t>FITCH_SR</t>
  </si>
  <si>
    <t>An opinion on the likelihood that a financial institution (FI) will receive extraordinary support, in case of need, to prevent it defaulting on its senior obligations.</t>
  </si>
  <si>
    <t>FITCH_SR_COUNT</t>
  </si>
  <si>
    <t>-270222</t>
  </si>
  <si>
    <t>FITCH_SR_ACTION</t>
  </si>
  <si>
    <t>Rating agency action on an opinion on the likelihood that a financial institution (FI) will receive extraordinary support, in case of need, to prevent it defaulting on its senior obligations.</t>
  </si>
  <si>
    <t>Support Rating, Action</t>
  </si>
  <si>
    <t>-270224</t>
  </si>
  <si>
    <t>FITCH_SR_DATE</t>
  </si>
  <si>
    <t>A date when rating agency publicises an opinion on the likelihood that a financial institution (FI) will receive extraordinary support, in case of need, to prevent it defaulting on its senior obligations.</t>
  </si>
  <si>
    <t>Support Rating, Change Date</t>
  </si>
  <si>
    <t>-270221</t>
  </si>
  <si>
    <t>\\Ratings\Agency ratings and credit scores\Moody's Investors Service\Standard &amp;amp; Poor's\Fitch\Long-Term Issuer Default Rating\Long-Term Rating\Short-Term Issuer Default Rating\Short-Term Rating\Viability Rating\Support Rating</t>
  </si>
  <si>
    <t>FITCH_SR_OUTLOOK</t>
  </si>
  <si>
    <t>An opinion regarding the likely Support rating direction over the medium term. Rating outlooks fall into four categories: Positive, Negative, Stable and Evolving.</t>
  </si>
  <si>
    <t>Support Rating, Outlook</t>
  </si>
  <si>
    <t>-270228</t>
  </si>
  <si>
    <t>FITCH_SR_WATCHLIST</t>
  </si>
  <si>
    <t>Support Rating, Watchlist</t>
  </si>
  <si>
    <t>-270225</t>
  </si>
  <si>
    <t>FITCH_ST</t>
  </si>
  <si>
    <t>An opinion on an entity’s relative vulnerability to default (including by way of a distressed debt exchange) on financial obligations with an original maturity of thirteen months or less.</t>
  </si>
  <si>
    <t>FITCH_ST_COUNT</t>
  </si>
  <si>
    <t>-270122</t>
  </si>
  <si>
    <t>\\Ratings\Agency ratings and credit scores\Fitch\Short-Term Rating</t>
  </si>
  <si>
    <t>FITCH_ST_ACTION</t>
  </si>
  <si>
    <t>Rating agency action on an opinion on an entity’s relative vulnerability to default (including by way of a distressed debt exchange) on financial obligations with an original maturity of thirteen months or less.</t>
  </si>
  <si>
    <t>-270124</t>
  </si>
  <si>
    <t>FITCH_ST_DATE</t>
  </si>
  <si>
    <t>Short-Term Rating, Change Date</t>
  </si>
  <si>
    <t>-270121</t>
  </si>
  <si>
    <t>FITCH_ST_IDR</t>
  </si>
  <si>
    <t>FITCH_ST_IDR_COUNT</t>
  </si>
  <si>
    <t>-270102</t>
  </si>
  <si>
    <t>FITCH_ST_IDR_ACTION</t>
  </si>
  <si>
    <t>Action</t>
  </si>
  <si>
    <t>-270104</t>
  </si>
  <si>
    <t>\\Ratings\Agency ratings and credit scores\Fitch\Short-Term Issuer Default Rating</t>
  </si>
  <si>
    <t>FITCH_ST_IDR_DATE</t>
  </si>
  <si>
    <t>-270101</t>
  </si>
  <si>
    <t>FITCH_ST_IDR_OUTLOOK</t>
  </si>
  <si>
    <t>-270108</t>
  </si>
  <si>
    <t>FITCH_ST_IDR_WATCHLIST</t>
  </si>
  <si>
    <t>-270105</t>
  </si>
  <si>
    <t>FITCH_ST_OUTLOOK</t>
  </si>
  <si>
    <t>Short-Term Rating, Outlook</t>
  </si>
  <si>
    <t>-270128</t>
  </si>
  <si>
    <t>FITCH_ST_WATCHLIST</t>
  </si>
  <si>
    <t>-270125</t>
  </si>
  <si>
    <t>\\Ratings\Agency ratings and credit scores\Moody's Investors Service\Standard &amp;amp; Poor's\Fitch\Long-Term Issuer Default Rating\Long-Term Rating\Short-Term Issuer Default Rating\Short-Term Rating\Viability Rating</t>
  </si>
  <si>
    <t>FITCH_VR</t>
  </si>
  <si>
    <t>Rating that measures the intrinsic creditworthiness of a financial institution and reflects Fitch’s opinion on the likelihood that the entity will fail.</t>
  </si>
  <si>
    <t>FITCH_VR_COUNT</t>
  </si>
  <si>
    <t>-270322</t>
  </si>
  <si>
    <t>\\Ratings\Agency ratings and credit scores\Fitch\Viability Rating</t>
  </si>
  <si>
    <t>FITCH_VR_ACTION</t>
  </si>
  <si>
    <t>Rating agency action on rating that measures the intrinsic creditworthiness of a financial institution and reflects Fitch’s opinion on the likelihood that the entity will fail.</t>
  </si>
  <si>
    <t>Viability Rating, Action</t>
  </si>
  <si>
    <t>-270324</t>
  </si>
  <si>
    <t>FITCH_VR_DATE</t>
  </si>
  <si>
    <t>A date when rating agency publicises a rating that measures the intrinsic creditworthiness of a financial institution and reflects Fitch’s opinion on the likelihood that the entity will fail.</t>
  </si>
  <si>
    <t>Viability Rating, Change Date</t>
  </si>
  <si>
    <t>-270321</t>
  </si>
  <si>
    <t>FITCH_VR_OUTLOOK</t>
  </si>
  <si>
    <t>An opinion regarding the likely Viability rating direction over the medium term. Rating outlooks fall into four categories: Positive, Negative, Stable and Evolving.</t>
  </si>
  <si>
    <t>Viability Rating, Outlook</t>
  </si>
  <si>
    <t>-270328</t>
  </si>
  <si>
    <t>FITCH_VR_WATCHLIST</t>
  </si>
  <si>
    <t>Viability Rating, Watchlist</t>
  </si>
  <si>
    <t>-270325</t>
  </si>
  <si>
    <t>FLDI</t>
  </si>
  <si>
    <t>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t>
  </si>
  <si>
    <t>Long Term Debt Issued</t>
  </si>
  <si>
    <t>329800000</t>
  </si>
  <si>
    <t>FLDN</t>
  </si>
  <si>
    <t>Long Term Debt, Net [FLDN] represents the sum of Long Term Debt Issued [FLDI] and Long Term Debt Reduction [FLDR]. When a company does not delineate between long-term debts issued and long-term reduction, Long Term Debt, Net [FLDN] is utilized (for US accounts)</t>
  </si>
  <si>
    <t>Long Term Debt, Net</t>
  </si>
  <si>
    <t>330000000</t>
  </si>
  <si>
    <t>FLDR</t>
  </si>
  <si>
    <t>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t>
  </si>
  <si>
    <t>Long Term Debt Reduction</t>
  </si>
  <si>
    <t>329900000</t>
  </si>
  <si>
    <t>FOPX</t>
  </si>
  <si>
    <t>Options Exercised [FOPX] represents cash inflow due to stock options exercised, which results in an increase of common stock (for US accounts)</t>
  </si>
  <si>
    <t>Options Exercised</t>
  </si>
  <si>
    <t>329100000</t>
  </si>
  <si>
    <t>\\Financial data\Accounts header\Key financials &amp;amp; employees\Global standard format\Detailed format\Cash flow statement\US accounts\Operating cash flows\Investing cash flows\Financing cash flows</t>
  </si>
  <si>
    <t>FPRD</t>
  </si>
  <si>
    <t>Issuance (Retirement) of Debt, Net [FPRD] represents net changes in cash flow due to the changes in the level of debt of a company (for US accounts)</t>
  </si>
  <si>
    <t>Issuance (Retirement) of Debt, Net</t>
  </si>
  <si>
    <t>330300000</t>
  </si>
  <si>
    <t>FPSN</t>
  </si>
  <si>
    <t>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t>
  </si>
  <si>
    <t>Preferred Stock, Net</t>
  </si>
  <si>
    <t>328800000</t>
  </si>
  <si>
    <t>FPSS</t>
  </si>
  <si>
    <t>Issuance (Retirement) of Stock, Net [FPSS] represents the sum of Common Stock, Net [FCSN], Preferred Stock, Net [FPSN], Sale/Issuance of Common/Preferred [FSCP], Repurchase/Retirement of Common/Preferred [FRCP], Options Exercised [FOPX], Warrants Converted [FWCV] and Treasury Stock [FTST] (for US accounts)</t>
  </si>
  <si>
    <t>Issuance (Retirement) of Stock, Net</t>
  </si>
  <si>
    <t>329400000</t>
  </si>
  <si>
    <t>FRCP</t>
  </si>
  <si>
    <t>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t>
  </si>
  <si>
    <t>Repurch./Retirement of Common/Preferred</t>
  </si>
  <si>
    <t>329000000</t>
  </si>
  <si>
    <t>FRRC</t>
  </si>
  <si>
    <t>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t>
  </si>
  <si>
    <t>Repurchase/Retirement of Common</t>
  </si>
  <si>
    <t>328400000</t>
  </si>
  <si>
    <t>FRRP</t>
  </si>
  <si>
    <t>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t>
  </si>
  <si>
    <t>Repurchase/Retirement of Preferred</t>
  </si>
  <si>
    <t>\\National scores\In the US and Canada\Cortera Payment score data</t>
  </si>
  <si>
    <t>FSCortera_CreditRiskRating</t>
  </si>
  <si>
    <t>This is the category of Credit Risk Rating of the US and Canada National Payment score</t>
  </si>
  <si>
    <t>Credit risk rating – category</t>
  </si>
  <si>
    <t>NrOfCortera</t>
  </si>
  <si>
    <t>328700000</t>
  </si>
  <si>
    <t>FSCortera_CreditRiskRating_SHORT</t>
  </si>
  <si>
    <t>This is the label of Credit Risk Rating of the US and Canada National Payment score</t>
  </si>
  <si>
    <t>Credit risk rating – label</t>
  </si>
  <si>
    <t>FSCortera_DateAttributed</t>
  </si>
  <si>
    <t>Month of the US and Canada National Payment score</t>
  </si>
  <si>
    <t>Month</t>
  </si>
  <si>
    <t>FSCortera_LongTermHealth_SHORT</t>
  </si>
  <si>
    <t>Outlook of the US and Canada National Payment score</t>
  </si>
  <si>
    <t>Long term health – label</t>
  </si>
  <si>
    <t>\\National scores\In Switzerland\In the US and Canada\Cortera Credit score data\Cortera Payment score data</t>
  </si>
  <si>
    <t>FSCortera_PaymentRatingCode_SHORT</t>
  </si>
  <si>
    <t>This is the label of the US and Canada National Payment score (text)</t>
  </si>
  <si>
    <t>Cortera payment score – label</t>
  </si>
  <si>
    <t>FSCortera_PaymentRatingScore</t>
  </si>
  <si>
    <t>This is value of the US and Canada National Payment score (number)</t>
  </si>
  <si>
    <t>Cortera payment score – value</t>
  </si>
  <si>
    <t>FSCortera_PaymentRiskSegment</t>
  </si>
  <si>
    <t>Payment risk value of the US and Canada National Payment score (number)</t>
  </si>
  <si>
    <t>Payment risk – segment</t>
  </si>
  <si>
    <t>FSCortera_PaymentRiskSegment_SHORT</t>
  </si>
  <si>
    <t>Payment Label of the US and Canada National Payment risk score (text)</t>
  </si>
  <si>
    <t>Payment risk – label</t>
  </si>
  <si>
    <t>FSCortera_Producer_STR</t>
  </si>
  <si>
    <t>Information provider for the US and Canada National score i.e. Cortera</t>
  </si>
  <si>
    <t>FSCP</t>
  </si>
  <si>
    <t>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t>
  </si>
  <si>
    <t>Sale/Issuance of Common/Preferred</t>
  </si>
  <si>
    <t>328900000</t>
  </si>
  <si>
    <t>FSDI</t>
  </si>
  <si>
    <t>Short Term Debt Issued [FSDI] represents cash inflow due to the issuance of short-term debt. If short-term debt issuances and reductions are not delineated separately, the total is classified as Short Term Debt, Net (for US accounts)
[FSDN]</t>
  </si>
  <si>
    <t>Short Term Debt Issued</t>
  </si>
  <si>
    <t>329500000</t>
  </si>
  <si>
    <t>FSDN</t>
  </si>
  <si>
    <t>Short Term Debt, Net [FSDN] represents the sum of Short Term Debt Issued [FSDI] and Short Term Debt Reduction [FSDR]. When a company does not delineate between the short-term debts issued and short-term debts reduction, Short Term Debt, Net [FSDN] is utilized (for US accounts)</t>
  </si>
  <si>
    <t>Short Term Debt, Net</t>
  </si>
  <si>
    <t>329700000</t>
  </si>
  <si>
    <t>FSDR</t>
  </si>
  <si>
    <t>Short Term Debt Reduction [FSDR] represents cash outflow due to the repayment of short-term debt. If short-term debt issuances and reductions are not delineated separately, the total is classified as Short Term Debt, Net [FSDN] (for US accounts)</t>
  </si>
  <si>
    <t>Short Term Debt Reduction</t>
  </si>
  <si>
    <t>329600000</t>
  </si>
  <si>
    <t>FSIC</t>
  </si>
  <si>
    <t>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t>
  </si>
  <si>
    <t>Sale/Issuance of Common</t>
  </si>
  <si>
    <t>328300000</t>
  </si>
  <si>
    <t>FSIP</t>
  </si>
  <si>
    <t>Sale/Issuance of Preferred [FSIP] represents cash inflow from issuance of preferred stock. If the sale, issuance or repurchase of preferred stock is not separately delineated, then the total is classified as Preferred Stock, Net [FPSN] (for US accounts)</t>
  </si>
  <si>
    <t>Sale/Issuance of Preferred</t>
  </si>
  <si>
    <t>FTDI</t>
  </si>
  <si>
    <t>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t>
  </si>
  <si>
    <t>Total Debt Issued</t>
  </si>
  <si>
    <t>330100000</t>
  </si>
  <si>
    <t>FTDR</t>
  </si>
  <si>
    <t>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t>
  </si>
  <si>
    <t>Total Debt Reduction</t>
  </si>
  <si>
    <t>330200000</t>
  </si>
  <si>
    <t>FTLF</t>
  </si>
  <si>
    <t>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t>
  </si>
  <si>
    <t>Total Cash from Financing Activities</t>
  </si>
  <si>
    <t>330400000</t>
  </si>
  <si>
    <t>FTST</t>
  </si>
  <si>
    <t>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t>
  </si>
  <si>
    <t>Treasury Stock</t>
  </si>
  <si>
    <t>329300000</t>
  </si>
  <si>
    <t>\\Fund attributes</t>
  </si>
  <si>
    <t>FUND_BENCHMARK_NAME</t>
  </si>
  <si>
    <t>Standard against which performance of the fund is measured. Generally, broad market and market-segment stock and bond indexes are used for this purpose</t>
  </si>
  <si>
    <t>Fund benchmark name(s)</t>
  </si>
  <si>
    <t>BENCHMARK_COUNT</t>
  </si>
  <si>
    <t>FUND_BENCHMARK_WEIGHT</t>
  </si>
  <si>
    <t>For blended benchmarks, the percentage weight represented by each</t>
  </si>
  <si>
    <t>Fund benchmark weight (%)</t>
  </si>
  <si>
    <t>FUND_INCEPTION_DATE</t>
  </si>
  <si>
    <t>Date when the fund began to operate</t>
  </si>
  <si>
    <t>Fund inception date</t>
  </si>
  <si>
    <t>FUND_NET_ASSETS_LAST_VALUE</t>
  </si>
  <si>
    <t>Latest month-end net assets of the fund</t>
  </si>
  <si>
    <t>Fund net assets – last value</t>
  </si>
  <si>
    <t>FUND_NET_ASSETS_LAST_VALUE_DATE</t>
  </si>
  <si>
    <t>Net Assets for the fund as of Date</t>
  </si>
  <si>
    <t>Fund net assets – last value date</t>
  </si>
  <si>
    <t>\\Fund attributes\Funds advisor\Only for companies for which you have access</t>
  </si>
  <si>
    <t>FUNDS_ADVISOR_ADDRESS_LINE1</t>
  </si>
  <si>
    <t>FUNDS_ADVISOR_COUNT</t>
  </si>
  <si>
    <t>\\Funds advisor\Only for companies for which you have access</t>
  </si>
  <si>
    <t>FUNDS_ADVISOR_ADDRESS_LINE2</t>
  </si>
  <si>
    <t>FUNDS_ADVISOR_ADDRESS_LINE3</t>
  </si>
  <si>
    <t>Address (part 3) where the fund adviser, entity advising the fund, is located</t>
  </si>
  <si>
    <t>FUNDS_ADVISOR_ADDRESS_LINE4</t>
  </si>
  <si>
    <t>Address (part 4) where the fund adviser, entity advising the fund, is located</t>
  </si>
  <si>
    <t>FUNDS_ADVISOR_AKA_NAME</t>
  </si>
  <si>
    <t>Alternative name, such as a pseudonym, an alias, a trading/DBA name, a common abbreviation of the fund advisor, entity advising the fund</t>
  </si>
  <si>
    <t>\\Fund attributes\Funds advisor</t>
  </si>
  <si>
    <t>FUNDS_ADVISOR_BVD_ID_NUMBER</t>
  </si>
  <si>
    <t>BvD ID Number of the fund advisor, entity advising the fund. BvD proprietary ID that is derived from respective National ID &amp;amp; Geography (subject to change)</t>
  </si>
  <si>
    <t>Funds advisor - BvD ID number</t>
  </si>
  <si>
    <t>\\Funds advisor</t>
  </si>
  <si>
    <t>FUNDS_ADVISOR_CITY</t>
  </si>
  <si>
    <t>City in which is based the fund advisor, entity advising the fund</t>
  </si>
  <si>
    <t>Funds advisor - City</t>
  </si>
  <si>
    <t>FUNDS_ADVISOR_COUNTRY_ISO_CODE</t>
  </si>
  <si>
    <t>Country ISO Code where the fund advisor is located, entity advising the fund (two-letter country code)</t>
  </si>
  <si>
    <t>Funds advisor - Country ISO code</t>
  </si>
  <si>
    <t>FUNDS_ADVISOR_CURRENT_INDICATOR</t>
  </si>
  <si>
    <t>Indicates if the fund advisor, entity advising the fund, is currently linked to the fund or if it used to be</t>
  </si>
  <si>
    <t>Funds advisor - Current/Archived</t>
  </si>
  <si>
    <t>FUNDS_ADVISOR_EMPL</t>
  </si>
  <si>
    <t>Number of employees of the fund advisor, entity advising the fund</t>
  </si>
  <si>
    <t>Funds advisor - Number of employees</t>
  </si>
  <si>
    <t>FUNDS_ADVISOR_INFORMATION_DATE</t>
  </si>
  <si>
    <t>Date at which information about fund advisor, entity advising the fund, were last received, entity advising the fund</t>
  </si>
  <si>
    <t>Funds advisor - Information date</t>
  </si>
  <si>
    <t>FUNDS_ADVISOR_INFORMATION_SOURCE</t>
  </si>
  <si>
    <t>Name of the information provider for the fund advisor, entity advising the fund, data</t>
  </si>
  <si>
    <t>Funds advisor - Information source</t>
  </si>
  <si>
    <t>FUNDS_ADVISOR_LEI</t>
  </si>
  <si>
    <t>LEI Unique code provided to the Fund advisor, entity advising the fund. The LEI code consists of a combination of 20 letters and numbers.</t>
  </si>
  <si>
    <t>Funds advisor - Legal Entity Identifier (LEI)</t>
  </si>
  <si>
    <t>FUNDS_ADVISOR_NACE_CORE_CODE</t>
  </si>
  <si>
    <t>Represents the code for the principal activity of the company in the NACE classification for Fund advisor, entity advising the fund. New version of the European industrial activity classification (NACE Rev 2) approved by the European Commission. Limited to 2 digits to regroup the companies.</t>
  </si>
  <si>
    <t>Funds advisor - NACE,Core code</t>
  </si>
  <si>
    <t>FUNDS_ADVISOR_NACE_CORE_LABEL</t>
  </si>
  <si>
    <t>Represents the label for the principal activity of the company in the NACE classification for Fund advisor, entity advising the fund. New version of the European industrial activity classification (NACE Rev 2) approved by the European Commission. Limited to 2 digits to regroup the companies.</t>
  </si>
  <si>
    <t>Funds advisor - NACE,text description</t>
  </si>
  <si>
    <t>FUNDS_ADVISOR_NAICS_CORE_CODE</t>
  </si>
  <si>
    <t>Represents the code for the principal activity of the company in the NAICS classification (North American Industry Classification System 2017 version) for Fund advisor, entity advising the fund. Limited to 4 digits to regroup the companies</t>
  </si>
  <si>
    <t>Funds advisor - NAICS, Core code</t>
  </si>
  <si>
    <t>FUNDS_ADVISOR_NAICS_CORE_LABEL</t>
  </si>
  <si>
    <t>Represents the label for the principal activity of the company in the NAICS classification (North American Industry Classification System 2017 version) for Fund advisor, entity advising the fund. Limited to 4 digits to regroup the companies</t>
  </si>
  <si>
    <t>Funds advisor - NAICS, text description</t>
  </si>
  <si>
    <t>FUNDS_ADVISOR_NAME</t>
  </si>
  <si>
    <t>Name of the the fund advisor, entity advising the fund</t>
  </si>
  <si>
    <t>Funds advisor - Name</t>
  </si>
  <si>
    <t>FUNDS_ADVISOR_NATIONAL_ID</t>
  </si>
  <si>
    <t>FUNDS_ADVISOR_OPRE</t>
  </si>
  <si>
    <t>Total Operating Revenue of the fund advisor, entity advising the fund (The sum of Net sales, Other operating revenues and Stock variations). The figures do not include VAT. Local differences may occur regarding excises taxes and similar obligatory payments for specific market of tobacco and alcoholic beverage industries</t>
  </si>
  <si>
    <t>Funds advisor - Operating revenue (Turnover)</t>
  </si>
  <si>
    <t>FUNDS_ADVISOR_ORBISID</t>
  </si>
  <si>
    <t>Orbis ID of the fund advisor, entity advising the fund. BvD proprietary ID that is randomly generated (stable over time)</t>
  </si>
  <si>
    <t>Funds advisor - Orbis ID number</t>
  </si>
  <si>
    <t>FUNDS_ADVISOR_PHONE_NUMBER</t>
  </si>
  <si>
    <t>Telephone number of the fund advisor, entity advising the fund.</t>
  </si>
  <si>
    <t>FUNDS_ADVISOR_POSTCODE</t>
  </si>
  <si>
    <t>Postal code in which the fund advisor is located, entity advising the fund</t>
  </si>
  <si>
    <t>FUNDS_ADVISOR_PREVIOUS_NAME</t>
  </si>
  <si>
    <t>Previous name(s) of the fund advisor, entity advising the fund</t>
  </si>
  <si>
    <t>FUNDS_ADVISOR_TOAS</t>
  </si>
  <si>
    <t>Sum of all Non-Current assets and Current assets of the fund advisor, entity advising the fund</t>
  </si>
  <si>
    <t>Funds advisor - Total assets</t>
  </si>
  <si>
    <t>FUNDS_ADVISOR_USSIC_CORE_CODE</t>
  </si>
  <si>
    <t>Represents the code for the principal activity of the company in the US SIC classification. (US SIC codes are American codes which last version is from 1989). Limited to 3 digits to regroup the companies for the fund custodian (entity advising the fund)</t>
  </si>
  <si>
    <t>Funds advisor - US SIC, Core code</t>
  </si>
  <si>
    <t>FUNDS_ADVISOR_USSIC_CORE_LABEL</t>
  </si>
  <si>
    <t>Represents the label for the principal activity of the company in the US SIC classification. (US SIC codes are American codes which last version is from 1989). Limited to 3 digits to regroup the companies for the fund custodian ( entity advising the fund)</t>
  </si>
  <si>
    <t>Funds advisor - US SIC, text description</t>
  </si>
  <si>
    <t>FUNDS_ADVISOR_WEBSITE</t>
  </si>
  <si>
    <t>Website of the fund advisor, entity advising the fund</t>
  </si>
  <si>
    <t>\\Fund attributes\Funds advisor\PEPs, sanctions and enforcements</t>
  </si>
  <si>
    <t>FUNDS_ADVISOR_WORLDCOMPLIANCE_MATCH_ADVERSE_MEDIA_INDICATOR</t>
  </si>
  <si>
    <t>This field indicates if the funds advisor has been flagged as adverse media. As adverse media is a WorldCompliance category which identify entities where a published news source described a crime that was committed.</t>
  </si>
  <si>
    <t>FUNDS_ADVISOR_WORLDCOMPLIANCE_MATCH_ASSOCIATED_ENTITY_INDICATOR</t>
  </si>
  <si>
    <t>This field indicates if the funds advisor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</si>
  <si>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\\Funds advisor\PEPs, sanctions and enforcements</t>
  </si>
  <si>
    <t>FUNDS_ADVISOR_WORLDCOMPLIANCE_MATCH_CURRENT_PEP_INDICATOR</t>
  </si>
  <si>
    <t>This field indicates if the funds advisor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</si>
  <si>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Funds advisor - In WorldCompliance – As current PEP</t>
  </si>
  <si>
    <t>FUNDS_ADVISOR_WORLDCOMPLIANCE_MATCH_ENFORCEMENT_INDICATOR</t>
  </si>
  <si>
    <t>This field indicates if the funds advisor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</si>
  <si>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Funds advisor - In WorldCompliance – As enforcement</t>
  </si>
  <si>
    <t>FUNDS_ADVISOR_WORLDCOMPLIANCE_MATCH_EXCEPT_SBE_INDICATOR</t>
  </si>
  <si>
    <t>This field indicates if the funds advisor has been flagged as any category. As any category is a WorldCompliance Flag to identify entities found in the WorldCompliance database. WorldCompliance is a risk-based database designed to prevent AML (anti-money laundering) and CTF (counterterrorist
financing) .</t>
  </si>
  <si>
    <t>Funds advisor - In WorldCompliance – As any category</t>
  </si>
  <si>
    <t>FUNDS_ADVISOR_WORLDCOMPLIANCE_MATCH_GOVERNMENT_LINKED_ENTITY</t>
  </si>
  <si>
    <t>This field indicates if the funds advisor has been flagged as State invested entity.As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</si>
  <si>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FUNDS_ADVISOR_WORLDCOMPLIANCE_MATCH_GOVERNMENT_OWNED_ENTITY_INDICATOR</t>
  </si>
  <si>
    <t>This field indicates if the funds advisor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</si>
  <si>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FUNDS_ADVISOR_WORLDCOMPLIANCE_MATCH_REGISTRATIONS_INDICATOR</t>
  </si>
  <si>
    <t>This field indicates if the funds advisor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</si>
  <si>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FUNDS_ADVISOR_WORLDCOMPLIANCE_MATCH_SANCTION_INDICATOR</t>
  </si>
  <si>
    <t>This field indicates if the funds advisor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</si>
  <si>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FUNDS_ADVISOR_WORLDCOMPLIANCE_MATCH_SBE_INDICATOR_LABEL</t>
  </si>
  <si>
    <t>This field indicates if the funds advisor has been flagged as sanctioned by extension. Sanctioned by extension is a flag used to identify companies which are are sanctioned by extension because they are owned 33 or 50% by a sanctioned entity.</t>
  </si>
  <si>
    <t>\\Fund attributes\Funds custodian\Only for companies for which you have access</t>
  </si>
  <si>
    <t>FUNDS_CUSTODIAN_ADDRESS_LINE1</t>
  </si>
  <si>
    <t>Address (part 1) where the fund custodian is located, entity responsible for holding the fund securities</t>
  </si>
  <si>
    <t>FUNDS_CUSTODIAN_COUNT</t>
  </si>
  <si>
    <t>\\Funds custodian\Only for companies for which you have access</t>
  </si>
  <si>
    <t>FUNDS_CUSTODIAN_ADDRESS_LINE2</t>
  </si>
  <si>
    <t>Address (part 2) where the fund custodian is located, entity responsible for holding the fund securities</t>
  </si>
  <si>
    <t>FUNDS_CUSTODIAN_ADDRESS_LINE3</t>
  </si>
  <si>
    <t>Address (part 3) where the fund custodian is located, entity responsible for holding the fund securities.</t>
  </si>
  <si>
    <t>FUNDS_CUSTODIAN_ADDRESS_LINE4</t>
  </si>
  <si>
    <t>Address (part 4) where the fund custodian is located, entity responsible for holding the fund securities.</t>
  </si>
  <si>
    <t>FUNDS_CUSTODIAN_AKA_NAME</t>
  </si>
  <si>
    <t>Alternative name, such as a pseudonym, an alias, a trading/DBA name, a common abbreviation of the fund custodian, entity responsible for holding the fund securities.</t>
  </si>
  <si>
    <t>Also known as name
Latin Alphabet</t>
  </si>
  <si>
    <t>\\Funds custodian</t>
  </si>
  <si>
    <t>FUNDS_CUSTODIAN_BVD_ID_NUMBER</t>
  </si>
  <si>
    <t>BvD ID Number of the fund custodian, entity responsible for holding the fund securities. BvD proprietary ID that is derived from respective National ID &amp;amp; Geography (subject to change)</t>
  </si>
  <si>
    <t>Funds custodian - BvD ID number</t>
  </si>
  <si>
    <t>FUNDS_CUSTODIAN_CITY</t>
  </si>
  <si>
    <t>City in which is based the fund custodian, entity responsible for holding the fund securities</t>
  </si>
  <si>
    <t>Funds custodian - City</t>
  </si>
  <si>
    <t>FUNDS_CUSTODIAN_COUNTRY_ISO_CODE</t>
  </si>
  <si>
    <t>Country ISO Code where the fund custodian is located, entity responsible for holding the fund securities (two-letter country code)</t>
  </si>
  <si>
    <t>Funds custodian - Country ISO code</t>
  </si>
  <si>
    <t>\\Fund attributes\Funds custodian</t>
  </si>
  <si>
    <t>FUNDS_CUSTODIAN_CURRENT_INDICATOR</t>
  </si>
  <si>
    <t>Indicates if the fund custodian, entity responsible for holding the fund securities, is currently linked to the fund or if it used to be</t>
  </si>
  <si>
    <t>Funds custodian - Current/Archived</t>
  </si>
  <si>
    <t>FUNDS_CUSTODIAN_EMPL</t>
  </si>
  <si>
    <t>Number of employees of the fund custodian, entity responsible for holding the fund securities</t>
  </si>
  <si>
    <t>Funds custodian - Number of employees</t>
  </si>
  <si>
    <t>FUNDS_CUSTODIAN_INFORMATION_DATE</t>
  </si>
  <si>
    <t>Date at which information about fund custodian, entity responsible for holding the fund securities, were last recived</t>
  </si>
  <si>
    <t>Funds custodian - Information date</t>
  </si>
  <si>
    <t>FUNDS_CUSTODIAN_INFORMATION_SOURCE</t>
  </si>
  <si>
    <t>Name of the information provider for the fund custodian data, entity responsible for holding the fund securities</t>
  </si>
  <si>
    <t>Funds custodian - Information source</t>
  </si>
  <si>
    <t>FUNDS_CUSTODIAN_LEI</t>
  </si>
  <si>
    <t>LEI Unique code provided to the fund custodian, entity responsible for holding the fund securities. The LEI code consists of a combination of 20 letters and numbers.</t>
  </si>
  <si>
    <t>Funds custodian - Legal Entity Identifier (LEI)</t>
  </si>
  <si>
    <t>FUNDS_CUSTODIAN_NACE_CORE_CODE</t>
  </si>
  <si>
    <t>Represents the code for the principal activity of the company in the NACE classification for fund custodian, entity responsible for holding the fund securities. New version of the European industrial activity classification (NACE Rev 2) approved by the European Commission. Limited to 2 digits to regroup the companiesFund custodian's NACE code. The NACE code is an European code for industry-standard classification., entity responsible for holding the fund securities</t>
  </si>
  <si>
    <t>Funds custodian - NACE,Core code</t>
  </si>
  <si>
    <t>FUNDS_CUSTODIAN_NACE_CORE_LABEL</t>
  </si>
  <si>
    <t>Represents the label for the principal activity of the company in the NACE classification for fund custodian, entity responsible for holding the fund securities. New version of the European industrial activity classification (NACE Rev 2) approved by the European Commission. Limited to 2 digits to regroup the companiesFund custodian's NACE code's description. , entity responsible for holding the fund securities</t>
  </si>
  <si>
    <t>Funds custodian - NACE,text description</t>
  </si>
  <si>
    <t>FUNDS_CUSTODIAN_NAICS_CORE_CODE</t>
  </si>
  <si>
    <t>Represents the code for the principal activity of the company in the NAICS classification (North American Industry Classification System 2017 version) for fund custodian, entity responsible for holding the fund securities. Limited to 4 digits to regroup the companies</t>
  </si>
  <si>
    <t>Funds custodian - NAICS, Core code</t>
  </si>
  <si>
    <t>FUNDS_CUSTODIAN_NAICS_CORE_LABEL</t>
  </si>
  <si>
    <t>Represents the label for the principal activity of the company in the NAICS classification (North American Industry Classification System 2017 version) for fund custodian, entity responsible for holding the fund securities. Limited to 4 digits to regroup the companies</t>
  </si>
  <si>
    <t>Funds custodian - NAICS, text description</t>
  </si>
  <si>
    <t>FUNDS_CUSTODIAN_NAME</t>
  </si>
  <si>
    <t>Name of the entity holding the securities owned by the fund. (Fund Custodian)</t>
  </si>
  <si>
    <t>Funds custodian - Name</t>
  </si>
  <si>
    <t>FUNDS_CUSTODIAN_NATIONAL_ID</t>
  </si>
  <si>
    <t>National ID (Unique number assigned by the country) of the fund custodian, entity responsible for holding the fund securities.</t>
  </si>
  <si>
    <t>FUNDS_CUSTODIAN_OPRE</t>
  </si>
  <si>
    <t>Total operating revenues of the fund custodian, entity responsible for holding the fund securities. (The sum of Net sales, Other operating revenues and Stock variations). The figures do not include VAT. Local differences may occur regarding excises taxes and similar obligatory payments for specific market of tobacco and alcoholic beverage industries</t>
  </si>
  <si>
    <t>Funds custodian - Operating revenue (Turnover)</t>
  </si>
  <si>
    <t>FUNDS_CUSTODIAN_ORBISID</t>
  </si>
  <si>
    <t>Orbis ID of of the fund custodian, entity responsible for holding the fund securities. BvD proprietary ID -that is randomly generated (stable over time)</t>
  </si>
  <si>
    <t>Funds custodian - Orbis ID number</t>
  </si>
  <si>
    <t>FUNDS_CUSTODIAN_PHONE_NUMBER</t>
  </si>
  <si>
    <t>Telephone number of the fund custodian, entity responsible for holding the fund securities</t>
  </si>
  <si>
    <t>FUNDS_CUSTODIAN_POSTCODE</t>
  </si>
  <si>
    <t>Postal code in which the fund custodian is located, entity responsible for holding the fund securities</t>
  </si>
  <si>
    <t>FUNDS_CUSTODIAN_PREVIOUS_NAME</t>
  </si>
  <si>
    <t>Previous name(s) of the fund custodian, entity responsible for holding the fund securities</t>
  </si>
  <si>
    <t>FUNDS_CUSTODIAN_TOAS</t>
  </si>
  <si>
    <t>Sum of all Non-Current assets and Current assets of the fund custodian, entity responsible for holding the fund securities</t>
  </si>
  <si>
    <t>Funds custodian - Total assets</t>
  </si>
  <si>
    <t>FUNDS_CUSTODIAN_USSIC_CORE_CODE</t>
  </si>
  <si>
    <t>Represents the code for the principal activity of the company in the US SIC classification. (US SIC codes are American codes which last version is from 1989). Limited to 3 digits to regroup the companies for the fund custodian (entity responsible for holding the fund securities)</t>
  </si>
  <si>
    <t>Funds custodian - US SIC, Core code</t>
  </si>
  <si>
    <t>FUNDS_CUSTODIAN_USSIC_CORE_LABEL</t>
  </si>
  <si>
    <t>Represents the label for the principal activity of the company in the US SIC classification. (US SIC codes are American codes which last version is from 1989). Limited to 3 digits to regroup the companies for the fund custodian (entity responsible for holding the fund securities)</t>
  </si>
  <si>
    <t>Funds custodian - US SIC, text description</t>
  </si>
  <si>
    <t>FUNDS_CUSTODIAN_WEBSITE</t>
  </si>
  <si>
    <t>Website of the fund custodian, entity responsible for holding the fund securities</t>
  </si>
  <si>
    <t>\\Funds custodian\PEPs, sanctions and enforcements</t>
  </si>
  <si>
    <t>FUNDS_CUSTODIAN_WORLDCOMPLIANCE_MATCH_ADVERSE_MEDIA_INDICATOR</t>
  </si>
  <si>
    <t>This field indicates if the funds custodian has been flagged as adverse media. As adverse media is a WorldCompliance category which identify entities where a published news source described a crime that was committed.</t>
  </si>
  <si>
    <t>\\Fund attributes\Funds custodian\PEPs, sanctions and enforcements</t>
  </si>
  <si>
    <t>FUNDS_CUSTODIAN_WORLDCOMPLIANCE_MATCH_ASSOCIATED_ENTITY_INDICATOR</t>
  </si>
  <si>
    <t>This field indicates if the funds custodian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</si>
  <si>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Funds custodian - In WorldCompliance – As associated entity</t>
  </si>
  <si>
    <t>FUNDS_CUSTODIAN_WORLDCOMPLIANCE_MATCH_CURRENT_PEP_INDICATOR</t>
  </si>
  <si>
    <t>This field indicates if the funds custodian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</si>
  <si>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FUNDS_CUSTODIAN_WORLDCOMPLIANCE_MATCH_ENFORCEMENT_INDICATOR</t>
  </si>
  <si>
    <t>This field indicates if the funds custodian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</si>
  <si>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FUNDS_CUSTODIAN_WORLDCOMPLIANCE_MATCH_EXCEPT_SBE_INDICATOR</t>
  </si>
  <si>
    <t>This field indicates if the funds custodian has been flagged as any category. As any category is a WorldCompliance Flag to identify entities found in the WorldCompliance database. WorldCompliance is a risk-based database designed to prevent AML (anti-money laundering) and CTF (counterterrorist
financing) .</t>
  </si>
  <si>
    <t>FUNDS_CUSTODIAN_WORLDCOMPLIANCE_MATCH_GOVERNMENT_LINKED_ENTITY</t>
  </si>
  <si>
    <t>This field indicates if the funds custodian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</si>
  <si>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Funds custodian - In WorldCompliance – As State invested entity</t>
  </si>
  <si>
    <t>FUNDS_CUSTODIAN_WORLDCOMPLIANCE_MATCH_GOVERNMENT_OWNED_ENTITY_INDICATOR</t>
  </si>
  <si>
    <t>This field indicates if the funds custodian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</si>
  <si>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FUNDS_CUSTODIAN_WORLDCOMPLIANCE_MATCH_REGISTRATIONS_INDICATOR</t>
  </si>
  <si>
    <t>This field indicates if the funds custodian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</si>
  <si>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FUNDS_CUSTODIAN_WORLDCOMPLIANCE_MATCH_SANCTION_INDICATOR</t>
  </si>
  <si>
    <t>This field indicates if the funds custodian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</si>
  <si>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Funds custodian - In WorldCompliance – As sanction</t>
  </si>
  <si>
    <t>FUNDS_CUSTODIAN_WORLDCOMPLIANCE_MATCH_SBE_INDICATOR_LABEL</t>
  </si>
  <si>
    <t>This field indicates if the funds custodian has been flagged as sanctioned by extension. Sanctioned by extension is a flag used to identify companies which are are sanctioned by extension because they are owned 33 or 50% by a sanctioned entity.</t>
  </si>
  <si>
    <t>\\Fund attributes\Funds management entity\Only for companies for which you have access</t>
  </si>
  <si>
    <t>FUNDS_MANAGEMENT_ENTITY_ADDRESS_LINE1</t>
  </si>
  <si>
    <t>Address (part 1) where the fund management entity is located (Entity that broadly manages the operations and functions of the fund including deciding on the appointment of other roles)</t>
  </si>
  <si>
    <t>FUNDS_MANAGEMENT_ENTITY_COUNT</t>
  </si>
  <si>
    <t>FUNDS_MANAGEMENT_ENTITY_ADDRESS_LINE2</t>
  </si>
  <si>
    <t>Address (part 2) where the fund management entity is located (Entity that broadly manages the operations and functions of the fund including deciding on the appointment of other roles)</t>
  </si>
  <si>
    <t>FUNDS_MANAGEMENT_ENTITY_ADDRESS_LINE3</t>
  </si>
  <si>
    <t>Address (part 3) where the fund management entity is located (Entity that broadly manages the operations and functions of the fund including deciding on the appointment of other roles)</t>
  </si>
  <si>
    <t>FUNDS_MANAGEMENT_ENTITY_ADDRESS_LINE4</t>
  </si>
  <si>
    <t>Address (part 4) where the fund management entity is located (Entity that broadly manages the operations and functions of the fund including deciding on the appointment of other roles)</t>
  </si>
  <si>
    <t>FUNDS_MANAGEMENT_ENTITY_AKA_NAME</t>
  </si>
  <si>
    <t>Alternative name, such as a pseudonym, an alias, a trading/DBA name, a common abbreviation of the fund management entity (Entity that broadly manages the operations and functions of the fund including deciding on the appointment of other roles)</t>
  </si>
  <si>
    <t>\\Fund attributes\Funds management entity</t>
  </si>
  <si>
    <t>FUNDS_MANAGEMENT_ENTITY_BVD_ID_NUMBER</t>
  </si>
  <si>
    <t>BvD ID number of the fund management entity. BvD proprietary ID that is derived from respective National ID &amp;amp; Geography (subject to change) (Entity that broadly manages the operations and functions of the fund including deciding on the appointment of other roles)</t>
  </si>
  <si>
    <t>Funds management entity - BvD ID number</t>
  </si>
  <si>
    <t>\\Funds management entity</t>
  </si>
  <si>
    <t>FUNDS_MANAGEMENT_ENTITY_CITY</t>
  </si>
  <si>
    <t>City in which is based the Fund management entity (Entity that broadly manages the operations and functions of the fund including deciding on the appointment of other roles)</t>
  </si>
  <si>
    <t>Funds management entity - City</t>
  </si>
  <si>
    <t>FUNDS_MANAGEMENT_ENTITY_COUNTRY_ISO_CODE</t>
  </si>
  <si>
    <t>Country ISO Code where the Fund management entity is located (two-letter country code) (Entity that broadly manages the operations and functions of the fund including deciding on the appointment of other roles)</t>
  </si>
  <si>
    <t>Funds management entity - Country ISO code</t>
  </si>
  <si>
    <t>FUNDS_MANAGEMENT_ENTITY_CURRENT_INDICATOR</t>
  </si>
  <si>
    <t>Indicates if the fund management entity is currently linked to the fund or if it used to be (Entity that broadly manages the operations and functions of the fund including deciding on the appointment of other roles)</t>
  </si>
  <si>
    <t>Funds management entity - Current/Archived</t>
  </si>
  <si>
    <t>FUNDS_MANAGEMENT_ENTITY_EMPL</t>
  </si>
  <si>
    <t>Number of employees of the fund management entity (Entity that broadly manages the operations and functions of the fund including deciding on the appointment of other roles)</t>
  </si>
  <si>
    <t>Funds management entity - Number of employees</t>
  </si>
  <si>
    <t>FUNDS_MANAGEMENT_ENTITY_INFORMATION_DATE</t>
  </si>
  <si>
    <t>Date at which information about the fund management entity information were last received (Entity that broadly manages the operations and functions of the fund including deciding on the appointment of other roles)</t>
  </si>
  <si>
    <t>Funds management entity - Information date</t>
  </si>
  <si>
    <t>FUNDS_MANAGEMENT_ENTITY_INFORMATION_SOURCE</t>
  </si>
  <si>
    <t>Name of the information provider for the fund management entity data (Entity that broadly manages the operations and functions of the fund including deciding on the appointment of other roles)</t>
  </si>
  <si>
    <t>Funds management entity - Information source</t>
  </si>
  <si>
    <t>FUNDS_MANAGEMENT_ENTITY_LEI</t>
  </si>
  <si>
    <t>LEI Unique code provided to the fund management entity. The LEI code consists of a combination of 20 letters and numbers (Entity that broadly manages the operations and functions of the fund including deciding on the appointment of other roles)</t>
  </si>
  <si>
    <t>Funds management entity - Legal Entity Identifier (LEI)</t>
  </si>
  <si>
    <t>FUNDS_MANAGEMENT_ENTITY_NACE_CORE_CODE</t>
  </si>
  <si>
    <t>Represents the code for the principal activity of the company in the NACE classification for fund management entity data (Entity that broadly manages the operations and functions of the fund including deciding on the appointment of other roles). New version of the European industrial activity classification (NACE Rev 2) approved by the European Commission. Limited to 2 digits to regroup the companiesFund management entity's NACE code. The NACE code is an European code for industry-standard classification (Entity that broadly manages the operations and functions of the fund including deciding on the appointment of other roles)</t>
  </si>
  <si>
    <t>Funds management entity - NACE,Core code</t>
  </si>
  <si>
    <t>FUNDS_MANAGEMENT_ENTITY_NACE_CORE_LABEL</t>
  </si>
  <si>
    <t>Represents the label for the principal activity of the company in the NACE classification for fund management entity data (Entity that broadly manages the operations and functions of the fund including deciding on the appointment of other roles). New version of the European industrial activity classification (NACE Rev 2) approved by the European Commission. Limited to 2 digits to regroup the companiesFund management entity's NACE code's description (Entity that broadly manages the operations and functions of the fund including deciding on the appointment of other roles)</t>
  </si>
  <si>
    <t>Funds management entity - NACE,text description</t>
  </si>
  <si>
    <t>FUNDS_MANAGEMENT_ENTITY_NAICS_CORE_CODE</t>
  </si>
  <si>
    <t>Represents the code for the principal activity of the company in the NAICS classification (North American Industry Classification System 2017 version) for fund management entity data (Entity that broadly manages the operations and functions of the fund including deciding on the appointment of other roles). Limited to 4 digits to regroup the companies</t>
  </si>
  <si>
    <t>Funds management entity - NAICS, Core code</t>
  </si>
  <si>
    <t>FUNDS_MANAGEMENT_ENTITY_NAICS_CORE_LABEL</t>
  </si>
  <si>
    <t>Represents the label for the principal activity of the company in the NAICS classification (North American Industry Classification System 2017 version) for fund management entity data (Entity that broadly manages the operations and functions of the fund including deciding on the appointment of other roles). Limited to 4 digits to regroup the companies</t>
  </si>
  <si>
    <t>Funds management entity - NAICS, text description</t>
  </si>
  <si>
    <t>FUNDS_MANAGEMENT_ENTITY_NAME</t>
  </si>
  <si>
    <t>Name of the Entity that broadly manages the operations and functions of the fund including deciding on the appointment of other roles. (fund management entity)</t>
  </si>
  <si>
    <t>Funds management entity - Name</t>
  </si>
  <si>
    <t>\\Funds management entity\Only for companies for which you have access</t>
  </si>
  <si>
    <t>FUNDS_MANAGEMENT_ENTITY_NATIONAL_ID</t>
  </si>
  <si>
    <t>National ID (Unique number assigned by the country) of the fund management entity (Entity that broadly manages the operations and functions of the fund including deciding on the appointment of other roles)</t>
  </si>
  <si>
    <t>FUNDS_MANAGEMENT_ENTITY_OPRE</t>
  </si>
  <si>
    <t>Total operating revenues of the fund management entity. (The sum of Net sales, Other operating revenues and Stock variations). The figures do not include VAT. Local differences may occur regarding excises taxes and similar obligatory payments for specific market of tobacco and alcoholic beverage industries (Entity that broadly manages the operations and functions of the fund including deciding on the appointment of other roles)</t>
  </si>
  <si>
    <t>Funds management entity - Operating revenue (Turnover)</t>
  </si>
  <si>
    <t>FUNDS_MANAGEMENT_ENTITY_ORBISID</t>
  </si>
  <si>
    <t>Orbis ID of the fund management entity. BvD proprietary ID that is randomly generated (stable over time) (Entity that broadly manages the operations and functions of the fund including deciding on the appointment of other roles)</t>
  </si>
  <si>
    <t>Funds management entity - Orbis ID number</t>
  </si>
  <si>
    <t>FUNDS_MANAGEMENT_ENTITY_PHONE_NUMBER</t>
  </si>
  <si>
    <t>Telephone number of the fund management entity (Entity that broadly manages the operations and functions of the fund including deciding on the appointment of other roles)</t>
  </si>
  <si>
    <t>FUNDS_MANAGEMENT_ENTITY_POSTCODE</t>
  </si>
  <si>
    <t>Postal code in which the fund management entity is located (Entity that broadly manages the operations and functions of the fund including deciding on the appointment of other roles)</t>
  </si>
  <si>
    <t>FUNDS_MANAGEMENT_ENTITY_PREVIOUS_NAME</t>
  </si>
  <si>
    <t>Previous name(s) of the fund management entity (Entity that broadly manages the operations and functions of the fund including deciding on the appointment of other roles)</t>
  </si>
  <si>
    <t>FUNDS_MANAGEMENT_ENTITY_TOAS</t>
  </si>
  <si>
    <t>Sum of all Non-Current assets and Current assets of the fund management entity (Entity that broadly manages the operations and functions of the fund including deciding on the appointment of other roles)</t>
  </si>
  <si>
    <t>Funds management entity - Total assets</t>
  </si>
  <si>
    <t>FUNDS_MANAGEMENT_ENTITY_USSIC_CORE_CODE</t>
  </si>
  <si>
    <t>Represents the code for the principal activity of the company in the US SIC classification. (US SIC codes are American codes which last version is from 1989). Limited to 3 digits to regroup the companies for the fund management entity (Entity that broadly manages the operations and functions of the fund including deciding on the appointment of other roles)</t>
  </si>
  <si>
    <t>Funds management entity - US SIC, Core code</t>
  </si>
  <si>
    <t>FUNDS_MANAGEMENT_ENTITY_USSIC_CORE_LABEL</t>
  </si>
  <si>
    <t>Represents the label for the principal activity of the company in the US SIC classification. (US SIC codes are American codes which last version is from 1989). Limited to 3 digits to regroup the companies for the fund management entity (Entity that broadly manages the operations and functions of the fund including deciding on the appointment of other roles)</t>
  </si>
  <si>
    <t>Funds management entity - US SIC, text description</t>
  </si>
  <si>
    <t>FUNDS_MANAGEMENT_ENTITY_WEBSITE</t>
  </si>
  <si>
    <t>Website of the fund management entity (Entity that broadly manages the operations and functions of the fund including deciding on the appointment of other roles)</t>
  </si>
  <si>
    <t>\\Funds management entity\PEPs, sanctions and enforcements</t>
  </si>
  <si>
    <t>FUNDS_MANAGEMENT_ENTITY_WORLDCOMPLIANCE_MATCH_ADVERSE_MEDIA_INDICATOR</t>
  </si>
  <si>
    <t>This field indicates if the funds management entity has been flagged as adverse media. As adverse media is a WorldCompliance category which identify entities where a published news source described a crime that was committed.</t>
  </si>
  <si>
    <t>Funds management entity - In WorldCompliance – As adverse media</t>
  </si>
  <si>
    <t>FUNDS_MANAGEMENT_ENTITY_WORLDCOMPLIANCE_MATCH_ASSOCIATED_ENTITY_INDICATOR</t>
  </si>
  <si>
    <t>This field indicates if the funds management entity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</si>
  <si>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\\Fund attributes\Funds management entity\PEPs, sanctions and enforcements</t>
  </si>
  <si>
    <t>FUNDS_MANAGEMENT_ENTITY_WORLDCOMPLIANCE_MATCH_CURRENT_PEP_INDICATOR</t>
  </si>
  <si>
    <t>This field indicates if the funds management entity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</si>
  <si>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Funds management entity - In WorldCompliance – As current PEP</t>
  </si>
  <si>
    <t>FUNDS_MANAGEMENT_ENTITY_WORLDCOMPLIANCE_MATCH_ENFORCEMENT_INDICATOR</t>
  </si>
  <si>
    <t>This field indicates if the funds management entity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</si>
  <si>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Funds management entity - In WorldCompliance – As enforcement</t>
  </si>
  <si>
    <t>FUNDS_MANAGEMENT_ENTITY_WORLDCOMPLIANCE_MATCH_EXCEPT_SBE_INDICATOR</t>
  </si>
  <si>
    <t>This field indicates if the funds management entity has been flagged as any category. As any category is a WorldCompliance Flag to identify entities found in the WorldCompliance database. WorldCompliance is a risk-based database designed to prevent AML (anti-money laundering) and CTF (counterterrorist
financing) .</t>
  </si>
  <si>
    <t>Funds management entity - In WorldCompliance – As any category</t>
  </si>
  <si>
    <t>FUNDS_MANAGEMENT_ENTITY_WORLDCOMPLIANCE_MATCH_GOVERNMENT_LINKED_ENTITY</t>
  </si>
  <si>
    <t>This field indicates if the funds management entity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</si>
  <si>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FUNDS_MANAGEMENT_ENTITY_WORLDCOMPLIANCE_MATCH_GOVERNMENT_OWNED_ENTITY_INDICATOR</t>
  </si>
  <si>
    <t>This field indicates if the funds management entity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</si>
  <si>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Funds management entity - In WorldCompliance – As State owned entity</t>
  </si>
  <si>
    <t>FUNDS_MANAGEMENT_ENTITY_WORLDCOMPLIANCE_MATCH_REGISTRATIONS_INDICATOR</t>
  </si>
  <si>
    <t>This field indicates if the funds management entity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</si>
  <si>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Funds management entity - In WorldCompliance – As registrations</t>
  </si>
  <si>
    <t>FUNDS_MANAGEMENT_ENTITY_WORLDCOMPLIANCE_MATCH_SANCTION_INDICATOR</t>
  </si>
  <si>
    <t>This field indicates if the funds management entity has been flagged assanction.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</si>
  <si>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FUNDS_MANAGEMENT_ENTITY_WORLDCOMPLIANCE_MATCH_SBE_INDICATOR_LABEL</t>
  </si>
  <si>
    <t>This field indicates if the funds management entity has been flagged as sanctioned by extension. Sanctioned by extension is a flag used to identify companies which are are sanctioned by extension because they are owned 33 or 50% by a sanctioned entity.</t>
  </si>
  <si>
    <t>Funds management entity - In WorldCompliance – Sanctioned by extension</t>
  </si>
  <si>
    <t>\\Fund attributes\Funds other roles\Only for companies for which you have access</t>
  </si>
  <si>
    <t>FUNDS_OTHER_ROLES_ADDRESS_LINE1</t>
  </si>
  <si>
    <t>Address (part 1) where the fund related entity is located (Entity linked to the fund)</t>
  </si>
  <si>
    <t>FUNDS_OTHER_ROLES_COUNT</t>
  </si>
  <si>
    <t>FUNDS_OTHER_ROLES_ADDRESS_LINE2</t>
  </si>
  <si>
    <t>Address (part 2) where the fund related entity is located (Entity linked to the fund)</t>
  </si>
  <si>
    <t>FUNDS_OTHER_ROLES_ADDRESS_LINE3</t>
  </si>
  <si>
    <t>Address (part 3) where the fund related entity is located (Entity linked to the fund)</t>
  </si>
  <si>
    <t>FUNDS_OTHER_ROLES_ADDRESS_LINE4</t>
  </si>
  <si>
    <t>Address (part 4) where the fund related entity is located (Entity linked to the fund)</t>
  </si>
  <si>
    <t>\\Funds other roles\Only for companies for which you have access</t>
  </si>
  <si>
    <t>FUNDS_OTHER_ROLES_AKA_NAME</t>
  </si>
  <si>
    <t>Alternative name, such as a pseudonym, an alias, a trading/DBA name, a common abbreviation of the fund related entity (Entity linked to the fund)</t>
  </si>
  <si>
    <t>\\Fund attributes\Funds other roles</t>
  </si>
  <si>
    <t>FUNDS_OTHER_ROLES_BVD_ID_NUMBER</t>
  </si>
  <si>
    <t>BvD ID Number of the fund related entity (Entity linked to the fund). BvD proprietary ID that is derived from respective National ID &amp;amp; Geography (subject to change)</t>
  </si>
  <si>
    <t>Funds other roles - BvD ID number</t>
  </si>
  <si>
    <t>\\Funds other roles</t>
  </si>
  <si>
    <t>FUNDS_OTHER_ROLES_CITY</t>
  </si>
  <si>
    <t>City in which is based the fund related entity (Entity linked to the fund)</t>
  </si>
  <si>
    <t>Funds other roles - City</t>
  </si>
  <si>
    <t>FUNDS_OTHER_ROLES_COUNTRY_ISO_CODE</t>
  </si>
  <si>
    <t>Country ISO Code where the fund related entity (Entity linked to the fund) is located (two-letter country code)</t>
  </si>
  <si>
    <t>Funds other roles - Country ISO code</t>
  </si>
  <si>
    <t>FUNDS_OTHER_ROLES_CURRENT_INDICATOR</t>
  </si>
  <si>
    <t>Indicates if the entity is currently linked to the fund or if it used to be (Fund related entity)</t>
  </si>
  <si>
    <t>Funds other roles - Current/Archived</t>
  </si>
  <si>
    <t>FUNDS_OTHER_ROLES_EMPL</t>
  </si>
  <si>
    <t>Number of employees of the fund related entity (Entity linked to the fund)</t>
  </si>
  <si>
    <t>Funds other roles - Number of employees</t>
  </si>
  <si>
    <t>FUNDS_OTHER_ROLES_INFORMATION_DATE</t>
  </si>
  <si>
    <t>Date at which information about the fund related entity were last received (Entity linked to the fund)</t>
  </si>
  <si>
    <t>Funds other roles - Information date</t>
  </si>
  <si>
    <t>FUNDS_OTHER_ROLES_INFORMATION_SOURCE</t>
  </si>
  <si>
    <t>Name of the information provider for the fund related entity (Entity linked to the fund)</t>
  </si>
  <si>
    <t>Funds other roles - Information source</t>
  </si>
  <si>
    <t>FUNDS_OTHER_ROLES_LEI</t>
  </si>
  <si>
    <t>LEI Unique code provided to the fund related entity (Entity linked to the fund). The LEI code consists of a combination of 20 letters and numbers.</t>
  </si>
  <si>
    <t>Funds other roles - Legal Entity Identifier (LEI)</t>
  </si>
  <si>
    <t>FUNDS_OTHER_ROLES_NACE_CORE_CODE</t>
  </si>
  <si>
    <t>Represents the code for the principal activity of the company in the NACE classification for fund related entity (Entity linked to the fund). New version of the European industrial activity classification (NACE Rev 2) approved by the European Commission. Limited to 2 digits to regroup the companiesEntity linked to the fund's NACE code. The NACE code is an European code for industry-standard classification.</t>
  </si>
  <si>
    <t>Funds other roles - NACE,Core code</t>
  </si>
  <si>
    <t>FUNDS_OTHER_ROLES_NACE_CORE_LABEL</t>
  </si>
  <si>
    <t>Represents the label for the principal activity of the company in the NACE classification for fund related entity (Entity linked to the fund). New version of the European industrial activity classification (NACE Rev 2) approved by the European Commission. Limited to 2 digits to regroup the companiesEntity linked to the fund's NACE code's label</t>
  </si>
  <si>
    <t>Funds other roles - NACE, text description</t>
  </si>
  <si>
    <t>FUNDS_OTHER_ROLES_NAICS_CORE_CODE</t>
  </si>
  <si>
    <t>Represents the code for the principal activity of the company in the NAICS classification (North American Industry Classification System 2017 version) for fund related entity (Entity linked to the fund). Limited to 4 digits to regroup the companies</t>
  </si>
  <si>
    <t>Funds other roles - NAICS, Core code</t>
  </si>
  <si>
    <t>FUNDS_OTHER_ROLES_NAICS_CORE_LABEL</t>
  </si>
  <si>
    <t>Represents the label for the principal activity of the company in the NAICS classification (North American Industry Classification System 2017 version) for fund related entity (Entity linked to the fund). Limited to 4 digits to regroup the companies</t>
  </si>
  <si>
    <t>Funds other roles - NAICS, text description</t>
  </si>
  <si>
    <t>FUNDS_OTHER_ROLES_NAME</t>
  </si>
  <si>
    <t>Name of the Entity that broadly manages the operations and functions of the fund including deciding on the appointment of other roles (Entity linked to the fund))</t>
  </si>
  <si>
    <t>Funds other roles - Name</t>
  </si>
  <si>
    <t>FUNDS_OTHER_ROLES_NATIONAL_ID</t>
  </si>
  <si>
    <t>National ID (Unique number assigned by the country) of fund related entity (Entity linked to the fund)</t>
  </si>
  <si>
    <t>FUNDS_OTHER_ROLES_OPRE</t>
  </si>
  <si>
    <t>Total operating revenues of the fund related entity (Entity linked to the fund) (The sum of Net sales, Other operating revenues and Stock variations). The figures do not include VAT. Local differences may occur regarding excises taxes and similar obligatory payments for specific market of tobacco and alcoholic beverage industries</t>
  </si>
  <si>
    <t>Funds other roles - Operating revenue (Turnover)</t>
  </si>
  <si>
    <t>FUNDS_OTHER_ROLES_ORBISID</t>
  </si>
  <si>
    <t>Orbis ID of of the fund related entity (Entity linked to the fund). BvD proprietary ID that is randomly generated (stable over time)</t>
  </si>
  <si>
    <t>Funds other roles - Orbis ID number</t>
  </si>
  <si>
    <t>FUNDS_OTHER_ROLES_PHONE_NUMBER</t>
  </si>
  <si>
    <t>Telephone number of the fund related entity (Entity linked to the fund)</t>
  </si>
  <si>
    <t>FUNDS_OTHER_ROLES_POSTCODE</t>
  </si>
  <si>
    <t>Postal code in which the fund related entity is located (Entity linked to the fund)</t>
  </si>
  <si>
    <t>FUNDS_OTHER_ROLES_PREVIOUS_NAME</t>
  </si>
  <si>
    <t>Previous name(s) of the fund related entity (Entity linked to the fund)</t>
  </si>
  <si>
    <t>FUNDS_OTHER_ROLES_ROLE</t>
  </si>
  <si>
    <t>Specifies role of linked entity  (Entity linked to the fund). It can be an umbrella company, a Subadvisor company, a Distributor company, a Transfer agent company, a Trustee company, an Administrator company, a Registration company or a Legal counsel company.</t>
  </si>
  <si>
    <t>Funds other roles - Role</t>
  </si>
  <si>
    <t>FUNDS_OTHER_ROLES_TOAS</t>
  </si>
  <si>
    <t>Sum of all Non-Current assets and Current assets of the fund related entity (Entity linked to the fund)</t>
  </si>
  <si>
    <t>Funds other roles - Total assets</t>
  </si>
  <si>
    <t>FUNDS_OTHER_ROLES_USSIC_CORE_CODE</t>
  </si>
  <si>
    <t>Represents the code for the principal activity of the company in the US SIC classification. (US SIC codes are American codes which last version is from 1989). Limited to 3 digits to regroup the companies for the fund related entity (Entity linked to the fund)</t>
  </si>
  <si>
    <t>Funds other roles - US SIC, Core code</t>
  </si>
  <si>
    <t>FUNDS_OTHER_ROLES_USSIC_CORE_LABEL</t>
  </si>
  <si>
    <t>Represents the label for the principal activity of the company in the US SIC classification. (US SIC codes are American codes which last version is from 1989). Limited to 3 digits to regroup the companies for the fund related entity (Entity linked to the fund)</t>
  </si>
  <si>
    <t>Funds other roles - US SIC, text description</t>
  </si>
  <si>
    <t>FUNDS_OTHER_ROLES_WEBSITE</t>
  </si>
  <si>
    <t>Website of the fund related entity (Entity linked to the fund)</t>
  </si>
  <si>
    <t>\\Fund attributes\Funds other roles\PEPs, sanctions and enforcements</t>
  </si>
  <si>
    <t>FUNDS_OTHER_ROLES_WORLDCOMPLIANCE_MATCH_ADVERSE_MEDIA_INDICATOR</t>
  </si>
  <si>
    <t>Funds other roles - In WorldCompliance – As adverse media</t>
  </si>
  <si>
    <t>FUNDS_OTHER_ROLES_WORLDCOMPLIANCE_MATCH_ASSOCIATED_ENTITY_INDICATOR</t>
  </si>
  <si>
    <t>FUNDS_OTHER_ROLES_WORLDCOMPLIANCE_MATCH_CURRENT_PEP_INDICATOR</t>
  </si>
  <si>
    <t>Funds other roles - In WorldCompliance – As current PEP</t>
  </si>
  <si>
    <t>FUNDS_OTHER_ROLES_WORLDCOMPLIANCE_MATCH_ENFORCEMENT_INDICATOR</t>
  </si>
  <si>
    <t>FUNDS_OTHER_ROLES_WORLDCOMPLIANCE_MATCH_EXCEPT_SBE_INDICATOR</t>
  </si>
  <si>
    <t>FUNDS_OTHER_ROLES_WORLDCOMPLIANCE_MATCH_GOVERNMENT_LINKED_ENTITY</t>
  </si>
  <si>
    <t>FUNDS_OTHER_ROLES_WORLDCOMPLIANCE_MATCH_GOVERNMENT_OWNED_ENTITY_INDICATOR</t>
  </si>
  <si>
    <t>\\Funds other roles\PEPs, sanctions and enforcements</t>
  </si>
  <si>
    <t>FUNDS_OTHER_ROLES_WORLDCOMPLIANCE_MATCH_REGISTRATIONS_INDICATOR</t>
  </si>
  <si>
    <t>FUNDS_OTHER_ROLES_WORLDCOMPLIANCE_MATCH_SANCTION_INDICATOR</t>
  </si>
  <si>
    <t>FUNDS_OTHER_ROLES_WORLDCOMPLIANCE_MATCH_SBE_INDICATOR_LABEL</t>
  </si>
  <si>
    <t>&lt;div&gt;Sanctioned by extension is a flag used to identify companies which are are sanctioned by extension because they are owned 33 or 50% by a sanctioned entity.&lt;/div&gt;</t>
  </si>
  <si>
    <t>Funds other roles - In WorldCompliance – Sanctioned by extension</t>
  </si>
  <si>
    <t>FUND_TYPE</t>
  </si>
  <si>
    <t>Type of Fund (Pension fund, private equity fund, hedge fund, etc.)</t>
  </si>
  <si>
    <t>Fund type</t>
  </si>
  <si>
    <t>FWCV</t>
  </si>
  <si>
    <t>Warrants Converted [FWCV] represents cash inflow on behalf of warrants converted, which results in an increase of common stock (for US accounts)</t>
  </si>
  <si>
    <t>Warrants Converted</t>
  </si>
  <si>
    <t>329200000</t>
  </si>
  <si>
    <t>\\Financial strength\Financial strength summary\Merchant risk</t>
  </si>
  <si>
    <t>G2Scores_CompassScore</t>
  </si>
  <si>
    <t>The most recent G2 Compass score</t>
  </si>
  <si>
    <t>NrOfG2Scores</t>
  </si>
  <si>
    <t>\\Financial strength\Financial strength summary\Providers sheets\Falcon counterparty risk score by Zanders\Financial stability score by CRIF Decision Solutions Ltd\Predictive indicators by Vadis\Global score by WVB\Albatross score by Zanders\Compass score merchant risk by G2</t>
  </si>
  <si>
    <t>G2Scores_Period</t>
  </si>
  <si>
    <t>Date on which the G2 Compass score was calculated</t>
  </si>
  <si>
    <t>G2Scores_Reasons_Label</t>
  </si>
  <si>
    <t>This describes the main reason that drives the G2 Compass score</t>
  </si>
  <si>
    <t>Key factor(s)</t>
  </si>
  <si>
    <t>NrOfG2ScoresReasons</t>
  </si>
  <si>
    <t>\\Financials &amp;amp; ratios\Accounts header\Key financials &amp;amp; employees</t>
  </si>
  <si>
    <t>GEAR</t>
  </si>
  <si>
    <t>Gearing is the sum of Non-current liabilities and Loans as percentage of Shareholders funds</t>
  </si>
  <si>
    <t>Gearing (%)</t>
  </si>
  <si>
    <t>1380009287</t>
  </si>
  <si>
    <t>\\Segment data\Geographic segments</t>
  </si>
  <si>
    <t>GEOGRAPHIC_SEGMENTS_CEXP</t>
  </si>
  <si>
    <t>The annual or interim capital expenditure (Cexp) figure for the geographical segment.</t>
  </si>
  <si>
    <t>GEOGRAPHIC_SEGMENTS_YEAR_COUNT</t>
  </si>
  <si>
    <t>GEOGRAPHIC_SEGMENTS_ITEM_COUNT</t>
  </si>
  <si>
    <t>2040</t>
  </si>
  <si>
    <t>GEOGRAPHIC_SEGMENTS_CURRENCY</t>
  </si>
  <si>
    <t>2034</t>
  </si>
  <si>
    <t>GEOGRAPHIC_SEGMENTS_DATE</t>
  </si>
  <si>
    <t>2030</t>
  </si>
  <si>
    <t>GEOGRAPHIC_SEGMENTS_DEPR</t>
  </si>
  <si>
    <t>The annual or interim depreciation figure for the geographical segment.</t>
  </si>
  <si>
    <t>2038</t>
  </si>
  <si>
    <t>GEOGRAPHIC_SEGMENTS_FT_CEXP</t>
  </si>
  <si>
    <t>2047</t>
  </si>
  <si>
    <t>GEOGRAPHIC_SEGMENTS_FT_DEPR</t>
  </si>
  <si>
    <t>2045</t>
  </si>
  <si>
    <t>GEOGRAPHIC_SEGMENTS_FT_PPE</t>
  </si>
  <si>
    <t>2046</t>
  </si>
  <si>
    <t>GEOGRAPHIC_SEGMENTS_FT_PROFIT</t>
  </si>
  <si>
    <t>2043</t>
  </si>
  <si>
    <t>GEOGRAPHIC_SEGMENTS_FT_RD</t>
  </si>
  <si>
    <t>2048</t>
  </si>
  <si>
    <t>GEOGRAPHIC_SEGMENTS_FT_TOAS</t>
  </si>
  <si>
    <t>2044</t>
  </si>
  <si>
    <t>GEOGRAPHIC_SEGMENTS_FT_TURN</t>
  </si>
  <si>
    <t>2042</t>
  </si>
  <si>
    <t>\\Segment data\Business lines\Geographic segments</t>
  </si>
  <si>
    <t>GEOGRAPHIC_SEGMENTS_LABEL</t>
  </si>
  <si>
    <t>The different geographical segments of the company. The label is as provided in the company report</t>
  </si>
  <si>
    <t>2033</t>
  </si>
  <si>
    <t>GEOGRAPHIC_SEGMENTS_PPE</t>
  </si>
  <si>
    <t>The annual or interim property, plant and equipment (PPE) figure for the geographical segment.</t>
  </si>
  <si>
    <t>2039</t>
  </si>
  <si>
    <t>GEOGRAPHIC_SEGMENTS_PROFIT</t>
  </si>
  <si>
    <t>The annual or interim profit figure for the geographical segment. The profit figure can be operating, before tax, after tax or gross profit.</t>
  </si>
  <si>
    <t>2036</t>
  </si>
  <si>
    <t>GEOGRAPHIC_SEGMENTS_RD</t>
  </si>
  <si>
    <t>The annual or interim research and development (R&amp;amp;D) figure for the geographical segment.</t>
  </si>
  <si>
    <t>2041</t>
  </si>
  <si>
    <t>GEOGRAPHIC_SEGMENTS_TOAS</t>
  </si>
  <si>
    <t>The annual or interim total assets figure for the geographical segment. The total assets figure can be net or gross assets.</t>
  </si>
  <si>
    <t>2037</t>
  </si>
  <si>
    <t>GEOGRAPHIC_SEGMENTS_TURN</t>
  </si>
  <si>
    <t>The annual or interim sales figure for the geographical segment. The sales figure can be including other revenue, net or gross sales.</t>
  </si>
  <si>
    <t>2035</t>
  </si>
  <si>
    <t>GEOGRAPHIC_SEGMENTS_UNIT</t>
  </si>
  <si>
    <t>The original unit in which the geographic segment money values is expressed</t>
  </si>
  <si>
    <t>2031</t>
  </si>
  <si>
    <t>GIIN</t>
  </si>
  <si>
    <t>GIIN means a Global Intermediary Identification Number assigned to a Participating Foreign Financial Institution (PFFI) or Registered Deemed Compliant Foreign Financial Institution (FFI)</t>
  </si>
  <si>
    <t>GIIN (Global Intermediary Identification Number)</t>
  </si>
  <si>
    <t>GIIN_ENTITIES_COUNT</t>
  </si>
  <si>
    <t>-364001</t>
  </si>
  <si>
    <t>\\Identification numbers\LEI details\GIIN details</t>
  </si>
  <si>
    <t>GIIN_IGA_MODEL</t>
  </si>
  <si>
    <t>Model of the Registration Form to obtain a GIIN.</t>
  </si>
  <si>
    <t>IGA model</t>
  </si>
  <si>
    <t>-365996</t>
  </si>
  <si>
    <t>\\Identification numbers\GIIN details</t>
  </si>
  <si>
    <t>GIIN_NAME</t>
  </si>
  <si>
    <t>FI’s legal name</t>
  </si>
  <si>
    <t>Name (as in the FATCA register)</t>
  </si>
  <si>
    <t>-364002</t>
  </si>
  <si>
    <t>GIIN_ROLE</t>
  </si>
  <si>
    <t>A financial institution or a direct reporting NFFE (non-financial foreign entities) can be one of the following FI types:
- single: does not have any member FIs
- lead: authorized to carry out most aspects of its member FIs’ FATCA registrations
- member: NFFE that is registering as a member FI of an (EAG) that is not acting as a lead FI
- sponsoring unit: entity that will perform the due diligence, withholding, and reporting obligations of one or more sponsored FFIs</t>
  </si>
  <si>
    <t>Role (single, leader, member...)</t>
  </si>
  <si>
    <t>\\Contact information\GLEIF addresses</t>
  </si>
  <si>
    <t>GLEIF_HEADQUARTERS_ADDRESS_CITY</t>
  </si>
  <si>
    <t>The city of the headquarter of the entity as recorded in the registration of its legal jurisdiction.</t>
  </si>
  <si>
    <t>Headquarters city</t>
  </si>
  <si>
    <t>-365998</t>
  </si>
  <si>
    <t>-341025</t>
  </si>
  <si>
    <t>GLEIF_HEADQUARTERS_ADDRESS_COUNTRY</t>
  </si>
  <si>
    <t>The country of the headquarter of the entity as recorded in the registration of its legal jurisdiction.</t>
  </si>
  <si>
    <t>Headquarters country</t>
  </si>
  <si>
    <t>-341028</t>
  </si>
  <si>
    <t>GLEIF_HEADQUARTERS_ADDRESS_STREET</t>
  </si>
  <si>
    <t>The street of the headquarter of the entity as recorded in the registration of its legal jurisdiction.</t>
  </si>
  <si>
    <t>Headquarters street and street number</t>
  </si>
  <si>
    <t>-341018</t>
  </si>
  <si>
    <t>GLEIF_LEGAL_ADDRESS_CITY</t>
  </si>
  <si>
    <t>The city of the entity as recorded in the registration in its legal jurisdiction.</t>
  </si>
  <si>
    <t>Legal city</t>
  </si>
  <si>
    <t>GLEIF_LEGAL_ADDRESS_COUNTRY</t>
  </si>
  <si>
    <t>The country of the entity as recorded in the registration in its legal jurisdiction.</t>
  </si>
  <si>
    <t>Legal country</t>
  </si>
  <si>
    <t>-341014</t>
  </si>
  <si>
    <t>-341017</t>
  </si>
  <si>
    <t>GLEIF_LEGAL_ADDRESS_STREET</t>
  </si>
  <si>
    <t>The street of the Entity as recorded in the registration in its legal jurisdiction.</t>
  </si>
  <si>
    <t>Legal street and street number</t>
  </si>
  <si>
    <t>-341007</t>
  </si>
  <si>
    <t>\\Legal &amp;amp; account information\GLEIF Entity Legal Form</t>
  </si>
  <si>
    <t>GLEIF_LEGAL_FORM</t>
  </si>
  <si>
    <t>The legal form of the Entity, taken from the ISO Entity Legal Form (ELF) code list maintained by GLEIF.</t>
  </si>
  <si>
    <t>Local legal name</t>
  </si>
  <si>
    <t>-341029</t>
  </si>
  <si>
    <t>GLEIF_LEGAL_FORM_CODE</t>
  </si>
  <si>
    <t>A current code from the GLEIF-maintained list. Values of the Legal form code list are maintained by ISO/GLEIF through the Entity Legal Form (ELF), available from the GLEIF website.</t>
  </si>
  <si>
    <t>Code</t>
  </si>
  <si>
    <t>GovernmentInterestLanguage</t>
  </si>
  <si>
    <t>Government interest language</t>
  </si>
  <si>
    <t>NrOfGovernmentInterests</t>
  </si>
  <si>
    <t>-341031</t>
  </si>
  <si>
    <t>GovernmentInterestTextOnly</t>
  </si>
  <si>
    <t>This indicator and text section applies to the US patents, where the indication of an interest by government agencies is provided based on the subject of the invention if it is of interest for national security reasons.</t>
  </si>
  <si>
    <t>Government interest</t>
  </si>
  <si>
    <t>\\Financial data\Global ratios\Corporate\Profitability ratios</t>
  </si>
  <si>
    <t>GRMA</t>
  </si>
  <si>
    <t>Gross profit as percentage of Operating revenue</t>
  </si>
  <si>
    <t>Gross margin (%)</t>
  </si>
  <si>
    <t>1095586375</t>
  </si>
  <si>
    <t>GROS</t>
  </si>
  <si>
    <t>Total Operating revenue minus Cost of goods sold</t>
  </si>
  <si>
    <t>GSIFI_BUCKET</t>
  </si>
  <si>
    <t>Global systemically important financial institutions (G-SIFIs) are allocated into four equally sized buckets based on their scores of systemic importance</t>
  </si>
  <si>
    <t>Bucket</t>
  </si>
  <si>
    <t>GSIFI_COUNT</t>
  </si>
  <si>
    <t>40537</t>
  </si>
  <si>
    <t>GSIFI_DATE</t>
  </si>
  <si>
    <t>40538</t>
  </si>
  <si>
    <t>GSIFI_SOURCE</t>
  </si>
  <si>
    <t>Link to the source where the entity appears.</t>
  </si>
  <si>
    <t>40539</t>
  </si>
  <si>
    <t>GSIFI_TYPE</t>
  </si>
  <si>
    <t>Type of financial institution: banks/non-banking financial companies</t>
  </si>
  <si>
    <t>Type</t>
  </si>
  <si>
    <t>40536</t>
  </si>
  <si>
    <t>\\Ownership data\Shareholders\Global Ultimate Owner information\Only for companies for which you have access\Identifier and contact information</t>
  </si>
  <si>
    <t>GUO_ADDRESS_LINE1</t>
  </si>
  <si>
    <t>&lt;p&gt;is the first line of the Address of the Global Ultimate Owner which usually contains the house number and street name of either a company's primary/additional address, the first line of an individual's home address or the first line of a company's address where an individual holds a role.&lt;/p&gt;
&lt;p&gt;- See the full defintion of &lt;a href="/asset/76606da2-e7b3-4c8d-aa02-e2ff3633c86d" rel="noopener" target="_blank"&gt;Address&lt;/a&gt;&lt;/p&gt;</t>
  </si>
  <si>
    <t>Global Ultimate Owner - Address</t>
  </si>
  <si>
    <t>GUO_COUNT</t>
  </si>
  <si>
    <t>GUO_ADDRESS_LINE2</t>
  </si>
  <si>
    <t>\\Ownership data\Beneficial Owners\Shareholders\General information\Shareholder information\Immediate parent information\Global Ultimate Owner information\Only for companies for which you have access\Identifier and contact information</t>
  </si>
  <si>
    <t>GUO_ADDRESS_LINE3</t>
  </si>
  <si>
    <t>GUO_ADDRESS_LINE4</t>
  </si>
  <si>
    <t>GUO_AKA_NAME</t>
  </si>
  <si>
    <t>GUO_ALBATROSS_DATE</t>
  </si>
  <si>
    <t>Date on which the Albatross score was calculated for global ultimate owner</t>
  </si>
  <si>
    <t>GUO_ALBATROSS_SCORE</t>
  </si>
  <si>
    <t>This is the Albatross score for global ultimate owner</t>
  </si>
  <si>
    <t>GUO_BVD_ID_NUMBER</t>
  </si>
  <si>
    <t>Gives the BvD ID of the Global Ultimate Owner. It is never empty</t>
  </si>
  <si>
    <t>GUO_CITY</t>
  </si>
  <si>
    <t>Gives the city where the Global Ultimate Owner is located.</t>
  </si>
  <si>
    <t>GUO_COUNTRY_ISO_CODE</t>
  </si>
  <si>
    <t>GUO_CRIF_SCORE</t>
  </si>
  <si>
    <t>This is the CRIF score for global ultimate owner</t>
  </si>
  <si>
    <t>\\Ownership data\Shareholders\Global Ultimate Owner information\Only for companies for which you have access\Financial strength\Financial stability score by CRIF Decision Solutions Ltd</t>
  </si>
  <si>
    <t>GUO_CRIF_YEAR</t>
  </si>
  <si>
    <t>Year of the financial statements used to calculate the CRIF score financial stability score for global ultimate owner</t>
  </si>
  <si>
    <t>GUO_CURRENT_PREVIOUS_MANAGER</t>
  </si>
  <si>
    <t>This field indicates if the concerned Global Ultimate Owner is also a manager. It can take 3 values : Not a manager, current manager, previous manager.</t>
  </si>
  <si>
    <t>GUO - Also a manager</t>
  </si>
  <si>
    <t>GUO_DIRECT_PCT</t>
  </si>
  <si>
    <t>GUO - Direct %</t>
  </si>
  <si>
    <t>\\Ownership data\Beneficial Owners\Shareholders\General information\Shareholder information\Immediate parent information\Global Ultimate Owner information</t>
  </si>
  <si>
    <t>GUO_EMPL</t>
  </si>
  <si>
    <t>GUO - Number of employees</t>
  </si>
  <si>
    <t>\\Ownership data\Shareholders\Global Ultimate Owner information</t>
  </si>
  <si>
    <t>GUO_ENTITY_TYPE</t>
  </si>
  <si>
    <t>GUO - Type</t>
  </si>
  <si>
    <t>GUO_ESG_COMPUTATION_DATE</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</si>
  <si>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strength\Financial risk review\ESG risk review\ESG score by Moody’s</t>
  </si>
  <si>
    <t>GUO_ESG_ENV_SCORE</t>
  </si>
  <si>
    <t>GUO_ESG_GLOBAL_SCORE</t>
  </si>
  <si>
    <t>GUO_ESG_GOV_SCORE</t>
  </si>
  <si>
    <t>GUO_ESG_MODEL_DATE</t>
  </si>
  <si>
    <t>GUO_ESG_SOC_SCORE</t>
  </si>
  <si>
    <t>GUO_FALCON_CREDIT_LIMIT</t>
  </si>
  <si>
    <t>This is the Falcon Credit Limit of global ultimate owner</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</si>
  <si>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strength\Falcon counterparty risk score by Zanders</t>
  </si>
  <si>
    <t>GUO_FALCON_CRS</t>
  </si>
  <si>
    <t>The Falcon Counterparty Risk Score (CRS) for gloabal utimate owner</t>
  </si>
  <si>
    <t>\\Ownership data\Shareholders\Global Ultimate Owner information\Only for companies for which you have access\Financial strength\Falcon counterparty risk score by Zanders</t>
  </si>
  <si>
    <t>GUO_FALCON_PDEF</t>
  </si>
  <si>
    <t>GUO_FALCON_YEAR</t>
  </si>
  <si>
    <t>Year of the financial statements used to calculate the Falcon score for global ultimate owner</t>
  </si>
  <si>
    <t>GUO_FAX_NUMBER</t>
  </si>
  <si>
    <t>Gives the fax number of the Global Ultimate Owner when available.</t>
  </si>
  <si>
    <t>GUO_FIRST_NAME</t>
  </si>
  <si>
    <t>This field provides the first name of the Global Ultimate Owner. This has been extracted from the full name when possible.</t>
  </si>
  <si>
    <t>GUO - First name</t>
  </si>
  <si>
    <t>GUO_FITCH_IFS</t>
  </si>
  <si>
    <t>The Fitch Insurer Financial Strength Rating given to the company's global ultimate owner.</t>
  </si>
  <si>
    <t>GUO_FITCH_LT</t>
  </si>
  <si>
    <t>The Fitch Long-Term Rating given to the company's global ultimate owner.</t>
  </si>
  <si>
    <t>GUO_FITCH_LT_IDR</t>
  </si>
  <si>
    <t>The Fitch Long Term Issuer Default Rating given to the company's global ultimate owner.</t>
  </si>
  <si>
    <t>\\Ownership data\Shareholders\Global Ultimate Owner information\Only for companies for which you have access\Ratings\Fitch ratings</t>
  </si>
  <si>
    <t>GUO_FITCH_NIFS</t>
  </si>
  <si>
    <t>The Fitch National Insurer Financial Strength Rating given to the company's global ultimate owner.</t>
  </si>
  <si>
    <t>GUO_FITCH_SR</t>
  </si>
  <si>
    <t>The Fitch Support Rating given to the company's global ultimate owner.</t>
  </si>
  <si>
    <t>GUO_FITCH_ST</t>
  </si>
  <si>
    <t>The Fitch Short-Term Rating given to the company's global ultimate owner.</t>
  </si>
  <si>
    <t>GUO_FITCH_ST_IDR</t>
  </si>
  <si>
    <t>The Fitch Short-Term Issuer Default Rating given to the company's global ultimate owner.</t>
  </si>
  <si>
    <t>GUO_FITCH_VR</t>
  </si>
  <si>
    <t>The Fitch Viability Rating given to the company's global ultimate owner.</t>
  </si>
  <si>
    <t>\\Ownership data\Shareholders\Global Ultimate Owner information\Only for companies for which you have access\Financial strength\Compass score merchant risk by G2</t>
  </si>
  <si>
    <t>GUO_G2_DATE</t>
  </si>
  <si>
    <t>Date on which the G2 Compass score was calculated for global ultimate owner</t>
  </si>
  <si>
    <t>GUO_G2_SCORE</t>
  </si>
  <si>
    <t>This is G2 Compass score for global ultimate owner</t>
  </si>
  <si>
    <t>GUO_INFORMATION_DATE</t>
  </si>
  <si>
    <t>GUO - Information date</t>
  </si>
  <si>
    <t>GUO_INFORMATION_SOURCE</t>
  </si>
  <si>
    <t>GUO - Information source</t>
  </si>
  <si>
    <t>GUO_LAST_NAME</t>
  </si>
  <si>
    <t>This field provides the last name of the Global Ultimate Owner. This has been extracted from the full name when possible.</t>
  </si>
  <si>
    <t>GUO - Last name</t>
  </si>
  <si>
    <t>GUO_LEI</t>
  </si>
  <si>
    <t>This field provides the Legal Entity Identifier (LEI) of the concerned Global Ultimate Owner. The LEI code consists of a combination of 20 letters and numbers.</t>
  </si>
  <si>
    <t>GUO - Legal Entity Identifier (LEI)</t>
  </si>
  <si>
    <t>GUO_MOODYS_IFS</t>
  </si>
  <si>
    <t>The Moody's Insurance Financial Strength Rating given to the company's global ultimate owner.</t>
  </si>
  <si>
    <t>GUO_MOODYS_LT</t>
  </si>
  <si>
    <t>The Moody's Long-Term Rating given to the company's global ultimate owner.</t>
  </si>
  <si>
    <t>GUO_MOODYS_ST</t>
  </si>
  <si>
    <t>The Moody's ST Issuer Level Rating given to the company's global ultimate owner.</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</si>
  <si>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strength\Financial risk review\MORE credit risk score by modeFinance</t>
  </si>
  <si>
    <t>GUO_MORE_CONFIDENCE_LEVEL</t>
  </si>
  <si>
    <t>Describes the datapoints as a percentage (Confidence level) that have values and are used in the MORE score model for global ultimate owner</t>
  </si>
  <si>
    <t>GUO_MORE_CREDIT_LIMIT</t>
  </si>
  <si>
    <t>This is the More Credit Limit for global ultimate owner</t>
  </si>
  <si>
    <t>GUO -  MORE credit limit</t>
  </si>
  <si>
    <t>\\Ownership data\Shareholders\Global Ultimate Owner information\Only for companies for which you have access\Financial risk review\MORE credit risk score by modeFinance</t>
  </si>
  <si>
    <t>GUO_MORE_PDEF</t>
  </si>
  <si>
    <t>GUO_MORE_SCORE</t>
  </si>
  <si>
    <t>This is the More score for global ultimate owner</t>
  </si>
  <si>
    <t>GUO_MORE_YEAR</t>
  </si>
  <si>
    <t>Year of the financial statements used to calculate the MORE score for global ultimate owner</t>
  </si>
  <si>
    <t>GUO_NACE_CORE_CODE</t>
  </si>
  <si>
    <t>This field gives the 4 digits NACE code of activity of the Global Ultimate owner.</t>
  </si>
  <si>
    <t>GUO - NACE,Core code</t>
  </si>
  <si>
    <t>GUO_NACE_CORE_LABEL</t>
  </si>
  <si>
    <t>This field gives the full label NACE code of activity of the Global Ultimate owner.</t>
  </si>
  <si>
    <t>GUO - NACE,text description</t>
  </si>
  <si>
    <t>GUO_NAICS_CORE_CODE</t>
  </si>
  <si>
    <t>This field gives the 4 digits NAICS code of activity of the Global Ultimate owner.</t>
  </si>
  <si>
    <t>GUO - NAICS, Core code</t>
  </si>
  <si>
    <t>\\Ownership data\Shareholders\General information\Shareholder information\Immediate parent information\Global Ultimate Owner information</t>
  </si>
  <si>
    <t>GUO_NAICS_CORE_LABEL</t>
  </si>
  <si>
    <t>This field gives the full label NAICS code of activity of the Global Ultimate owner.</t>
  </si>
  <si>
    <t>GUO - NAICS, text description</t>
  </si>
  <si>
    <t>GUO_NAME</t>
  </si>
  <si>
    <t>This field indicates the full name of the Global Ultimate Owner. It should always be provided.</t>
  </si>
  <si>
    <t>Global Ultimate Owner - Name</t>
  </si>
  <si>
    <t>GUO_NATIONAL_ID</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</si>
  <si>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strength\Financial risk review\ESG risk review\National scores\In the US and Canada</t>
  </si>
  <si>
    <t>GUO_NATIONAL_SCORE_US_PAYMENT_SCORE</t>
  </si>
  <si>
    <t>This is value of the US and Canada National payment rating score for global ultimate owner</t>
  </si>
  <si>
    <t>GUO_NATIONAL_SCORE_US_PAYMENT_SCORE_CREDIT_RISK</t>
  </si>
  <si>
    <t>This is the category of the US and Canada National credit risk rating for global ultimate owner</t>
  </si>
  <si>
    <t>GUO_NATIONAL_SCORE_US_PAYMENT_SCORE_CREDIT_RISK_DEFINITION</t>
  </si>
  <si>
    <t>This is value of the US and Canada National credit risk rating label for global ultimate owner</t>
  </si>
  <si>
    <t>\\Ownership data\Shareholders\Global Ultimate Owner information\Only for companies for which you have access\National scores\In the US and Canada</t>
  </si>
  <si>
    <t>GUO_NATIONAL_SCORE_US_PAYMENT_SCORE_DATE</t>
  </si>
  <si>
    <t>Date on which the US and Canada National credit risk rating was calculated for global ultimate owner</t>
  </si>
  <si>
    <t>GUO_NATIONAL_SCORE_US_PAYMENT_SCORE_DEFINITION</t>
  </si>
  <si>
    <t>Label of the US and Canada National payment rating score for global ultimate owner</t>
  </si>
  <si>
    <t>GUO_NATIONAL_SCORE_US_PAYMENT_SCORE_LONG_TERM_HEALTH</t>
  </si>
  <si>
    <t>Outlook of the US and Canada National Payment score for global ultimate owner</t>
  </si>
  <si>
    <t>GUO_NATIONAL_SCORE_US_PAYMENT_SCORE_PROVIDER</t>
  </si>
  <si>
    <t>Information provider for the US and Canada National score for global ultimate owner</t>
  </si>
  <si>
    <t>GUO_NATIONAL_SCORE_US_PAYMENT_SCORE_SEGMENT</t>
  </si>
  <si>
    <t>Payment risk value of the US and Canada National Payment score (number) for global ultimate owner</t>
  </si>
  <si>
    <t>GUO_NATIONAL_SCORE_US_PAYMENT_SCORE_SEGMENT_DEFINITION</t>
  </si>
  <si>
    <t>Payment Label of the US and Canada National Payment score (text) for global ultimate owner</t>
  </si>
  <si>
    <t>GUO_OPRE</t>
  </si>
  <si>
    <t>This field gives the Operating Revenue of the Global Ultimate Owner expressed in million dollars USD. Financial values and number of employees in the chapters other than “Financial data” are strictly informative: the values displayed are aimed to give an idea about the size of the company. Hence these values are based on most recent financials to give recent information, no matter the accounts preferences of the user.</t>
  </si>
  <si>
    <t>GUO - Operating revenue (Turnover)</t>
  </si>
  <si>
    <t>GUO_ORBISID</t>
  </si>
  <si>
    <t>Gives the Orbis ID number of the Global Ultimate Owner.</t>
  </si>
  <si>
    <t>GUO - Orbis ID number</t>
  </si>
  <si>
    <t>GUO_PHONE_NUMBER</t>
  </si>
  <si>
    <t>Gives the telephone number of the Global Ultimate Owner.</t>
  </si>
  <si>
    <t>\\Ownership data\Beneficial Owners\Shareholders\General information\Shareholder information\Immediate parent information\Global Ultimate Owner information\Only for companies for which you have access\Identifier and contact information\Additional financial data</t>
  </si>
  <si>
    <t>GUO_PL</t>
  </si>
  <si>
    <t>This field gives the P/L for period of the Global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</si>
  <si>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GUO -  P/L for period [=Net income]</t>
  </si>
  <si>
    <t>GUO_PLBT</t>
  </si>
  <si>
    <t>This field gives the P/L before of the Global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</si>
  <si>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GUO -  P/L before tax</t>
  </si>
  <si>
    <t>GUO_POSTCODE</t>
  </si>
  <si>
    <t>Gives the postcode of the city in which the Global Ultimate Owner is located.</t>
  </si>
  <si>
    <t>GUO_PREVIOUS_NAME</t>
  </si>
  <si>
    <t>Previous name(s) of the Global Ultimate Owner.</t>
  </si>
  <si>
    <t>GUO_QUALIFICATION</t>
  </si>
  <si>
    <t>&lt;p style="margin: 0.0cm 0.0cm 8.0pt;line-height: 107.0%;font-size: 11.0pt;font-family: Calibri , sans-serif;"&gt;As in the case of Independence Indicator, we further qualify the UO link:&lt;/p&gt;
&lt;p style="margin: 0.0cm 0.0cm 8.0pt;line-height: 107.0%;font-size: 11.0pt;font-family: Calibri , sans-serif;"&gt;UO+:     if all links found in the path have a percentage over 97.99% or are "UO links" indicated by a source;&lt;/p&gt;
&lt;p style="margin: 0.0cm 0.0cm 8.0pt;line-height: 107.0%;font-size: 11.0pt;font-family: Calibri , sans-serif;"&gt;UO:       if all links found in the path have a percentage over 50%, but one or more links are between 50.01 and 97.99%;&lt;/p&gt;
&lt;p style="margin: 0.0cm 0.0cm 8.0pt;line-height: 107.0%;font-size: 11.0pt;font-family: Calibri , sans-serif;"&gt;UO–:     if all links have a percentage over 25%, but one or more links are between 25.01% and 50%.&lt;/p&gt;</t>
  </si>
  <si>
    <t>GUO - Qualification</t>
  </si>
  <si>
    <t>-9145</t>
  </si>
  <si>
    <t>GUO_QUALITATIVE_SCORE</t>
  </si>
  <si>
    <t>The modeFinance Qualitative score for global ultimate owner</t>
  </si>
  <si>
    <t>GUO_QUALITATIVE_SCORE_CONFIDENCE_LEVEL</t>
  </si>
  <si>
    <t>Describes the datapoints (Confidence level) that have values and are used in the modeFinance Qualitative score for global ultimate owner</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</si>
  <si>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strength\Financial risk review\MORE credit risk score by modeFinance\Reactive MORE credit risk score by modeFinance\Qualitative score by modeFinance</t>
  </si>
  <si>
    <t>GUO_QUALITATIVE_SCORE_CREDIT_LIMIT</t>
  </si>
  <si>
    <t>This is the modeFinance Qualitative score Credit limit for global ultimate owner</t>
  </si>
  <si>
    <t>GUO_QUALITATIVE_SCORE_DATE</t>
  </si>
  <si>
    <t>Date on which the modeFinance Qualitative score was calculated for global ultimate owner</t>
  </si>
  <si>
    <t>GUO_REACTIVE_MORE_CONFIDENCE_LEVEL</t>
  </si>
  <si>
    <t>\\Ownership data\Shareholders\Global Ultimate Owner information\Only for companies for which you have access\Financial risk review\Reactive MORE credit risk score by modeFinance</t>
  </si>
  <si>
    <t>GUO_REACTIVE_MORE_CREDIT_LIMIT</t>
  </si>
  <si>
    <t>This is the Reactive More Credit Limit for the Global Ultimate Owner.</t>
  </si>
  <si>
    <t>GUO_REACTIVE_MORE_DATE</t>
  </si>
  <si>
    <t>Year of the financial statements used to calculate the reactive MORE score for the Global Ultimate Owner.</t>
  </si>
  <si>
    <t>GUO_REACTIVE_MORE_PDEF</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</si>
  <si>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strength\Financial risk review\MORE credit risk score by modeFinance\Reactive MORE credit risk score by modeFinance</t>
  </si>
  <si>
    <t>GUO_REACTIVE_MORE_SCORE</t>
  </si>
  <si>
    <t>The most recent reactive MORE score for the Global Ultimate Owner.</t>
  </si>
  <si>
    <t>GUO_REPRISK_INDEX</t>
  </si>
  <si>
    <t>This is the value of RepRisk indictor (Index RRI) for global utlimate owner</t>
  </si>
  <si>
    <t>GUO_REPRISK_INDEX_DATE</t>
  </si>
  <si>
    <t>Date on which the RepRisk indicator (Index RRI) was calculated for global ultimate owner</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</si>
  <si>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Zanders\Compass score merchant risk by G2\RepRisk indicators by RepRisk</t>
  </si>
  <si>
    <t>GUO_REPRISK_RATING</t>
  </si>
  <si>
    <t>The RepRisk Rating value for global ultimate owner</t>
  </si>
  <si>
    <t>GUO_REPRISK_RATING_DATE</t>
  </si>
  <si>
    <t>Date on which the RepRisk Rating (RRR) was calculated for global ultimate owner</t>
  </si>
  <si>
    <t>GUO_SALUTATION</t>
  </si>
  <si>
    <t>Gives the salutation of the Global Ultimate owner. This is either provided by the source or deduced based on the provided or deduced gender</t>
  </si>
  <si>
    <t>GUO - Salutation</t>
  </si>
  <si>
    <t>GUO_SHFD</t>
  </si>
  <si>
    <t>This field gives the shareholders funds of the Global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</si>
  <si>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GUO -  Shareholders funds</t>
  </si>
  <si>
    <t>\\Ownership data\Beneficial Owners\Shareholders\General information\Shareholder information\Immediate parent information\Global Ultimate Owner information\Only for companies for which you have access\Identifier and contact information\Additional financial data\Ratings\Fitch ratings\Moody's ratings\Standard &amp;amp; Poor's ratings</t>
  </si>
  <si>
    <t>GUO_SP_FSR_FLT</t>
  </si>
  <si>
    <t>The Standard &amp;amp; Poor's Financial Strength Rating, Foreign Long Term given to the company's global ultimate owner.</t>
  </si>
  <si>
    <t>GUO_SP_FSR_LLT</t>
  </si>
  <si>
    <t>The Standard &amp;amp; Poor's Financial Strength Rating, Local Long Term given to the company's global ultimate owner.</t>
  </si>
  <si>
    <t>\\Ownership data\Shareholders\Global Ultimate Owner information\Only for companies for which you have access\Ratings\Standard &amp;amp; Poor's ratings</t>
  </si>
  <si>
    <t>GUO_SP_ICR_FLT</t>
  </si>
  <si>
    <t>The Standard &amp;amp; Poor's Issuer Credit Rating, Foreign Long Term given to the company's global ultimate owner.</t>
  </si>
  <si>
    <t>GUO_SP_ICR_FST</t>
  </si>
  <si>
    <t>The Standard &amp;amp; Poor's Issuer Credit Rating, Foreign Short Term given to the company's global ultimate owner.</t>
  </si>
  <si>
    <t>GUO_SP_ICR_LLT</t>
  </si>
  <si>
    <t>The Standard &amp;amp; Poor's Issuer Credit Rating, Local Long Term given to the company's global ultimate owner.</t>
  </si>
  <si>
    <t>GUO_SP_ICR_LST</t>
  </si>
  <si>
    <t>The Standard &amp;amp; Poor's Issuer Credit Rating, Local Short Term given to the company's global ultimate owner.</t>
  </si>
  <si>
    <t>GUO_STATE_OWNED_INDICATOR</t>
  </si>
  <si>
    <t>&lt;p&gt;This code is a flag that indicates is the concerned entity is a State-owned entity. We define 'state-owned entities' as those owned by an Ultimate Owner (UO) which is a public authority. &lt;/p&gt;
&lt;div&gt;
&lt;p&gt;In Orbis we provide state ownership identification depending on the UO settings (25.01% or 50.01%). Therefore, a company might be state owned in a minimum 25.01% definition but not in a minimum 50.01% definition and inversely. &lt;/p&gt;
&lt;/div&gt;</t>
  </si>
  <si>
    <t>As SOE</t>
  </si>
  <si>
    <t>-9495</t>
  </si>
  <si>
    <t>GUO_STATE_PROVINCE</t>
  </si>
  <si>
    <t>When the Global Ultimate Owner is located in the United States or in Canada, this field gives a 2 letters code corresponding to the initials of the State or Province in which the entity is located.</t>
  </si>
  <si>
    <t>Global Ultimate Owner - State or province (in US or Canada)</t>
  </si>
  <si>
    <t>GUO_SWIFT_CODE</t>
  </si>
  <si>
    <t>This field provides the SWIFT code of the concerned Global Ultimate Owner.</t>
  </si>
  <si>
    <t>GUO_TICKER</t>
  </si>
  <si>
    <t>This field gives the ticker of the Global Ultimate Owner. A ticker symbol or stock symbol is an abbreviation used to uniquely identify publicly traded shares of a particular stock on a particular stock market. A stock symbol may consist of letters, numbers or a combination of both.</t>
  </si>
  <si>
    <t>GUO - Ticker symbol</t>
  </si>
  <si>
    <t>GUO_TOAS</t>
  </si>
  <si>
    <t>This field gives the Total assets of the Global Ultimate Owner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</si>
  <si>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GUO - Total assets</t>
  </si>
  <si>
    <t>GUO_TOTAL_PCT</t>
  </si>
  <si>
    <t>This field is the total percentage owned by the Global Ultimate Owner in the company just below in the BO path</t>
  </si>
  <si>
    <t>GUO - Total %</t>
  </si>
  <si>
    <t>GUO_TRUCOST_SCORE</t>
  </si>
  <si>
    <t>This is the Trucost environmental score for global ultimate owner</t>
  </si>
  <si>
    <t>GUO_TRUCOST_SCORE_CONFIDENCE_LEVEL</t>
  </si>
  <si>
    <t>Describes the datapoints as a percentage (Confidence level) that have values and are used in the Trucost score modele for global ultimate owner</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</si>
  <si>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Zanders\Compass score merchant risk by G2\RepRisk indicators by RepRisk\Environmental score by Trucost</t>
  </si>
  <si>
    <t>GUO_TRUCOST_YEAR</t>
  </si>
  <si>
    <t>Year of the financial statements used to calculate the Trucost environmental score for global ultimate owner</t>
  </si>
  <si>
    <t>GUO_UCI</t>
  </si>
  <si>
    <t>Gives the UCI of the Global Ultimate Owner. UCI is the identifier in the Contacts database. It is not always available</t>
  </si>
  <si>
    <t>GUO - UCI</t>
  </si>
  <si>
    <t>GUO_USSIC_CORE_CODE</t>
  </si>
  <si>
    <t>This field represents the 3 digits code for the primary activity of the concerned Global Ultimate Owner in the US SIC classification. (US SIC codes are American codes which last version is from 1989)</t>
  </si>
  <si>
    <t>GUO - US SIC, Core code</t>
  </si>
  <si>
    <t>GUO_USSIC_CORE_LABEL</t>
  </si>
  <si>
    <t>This field provides the label associated to the code for the primary activity of the concerned Global Ultimate Owner in the US SIC classification. (US SIC codes are American codes which last version is from 1989)</t>
  </si>
  <si>
    <t>GUO - US SIC, text description</t>
  </si>
  <si>
    <t>GUO_VADIS_P2B_BANKRUPT</t>
  </si>
  <si>
    <t>Score that describes the propensity to become bankrupt (P2BB) of global ultimate owner (Vadis score)</t>
  </si>
  <si>
    <t>\\Ownership data\Beneficial Owners\Shareholders\General information\Shareholder information\Immediate parent information\Global Ultimate Owner information\Only for companies for which you have access\Identifier and contact information\Additional financial data\Ratings\Financial strength\Falcon counterparty risk score by Zanders\Financial stability score by CRIF Decision Solutions Ltd\Predictive indicators by Vadis</t>
  </si>
  <si>
    <t>GUO_VADIS_P2B_SOLD</t>
  </si>
  <si>
    <t>Score that describes the propensity to be sold for global ultimate owner (Vadis Score)</t>
  </si>
  <si>
    <t>GUO_VADIS_YEAR</t>
  </si>
  <si>
    <t>Year of the financial statements used to calculate the Vadis score for global ultimate owner</t>
  </si>
  <si>
    <t>GUO_WEBSITE</t>
  </si>
  <si>
    <t>Gives the website of the Global Ultimate owner when available.</t>
  </si>
  <si>
    <t>\\Ownership data\Shareholders\Global Ultimate Owner information\PEPs, sanctions and enforcements</t>
  </si>
  <si>
    <t>GUO_WORLDCOMPLIANCE_MATCH_ADVERSE_MEDIA</t>
  </si>
  <si>
    <t>This field indicates if the Global Ultimate Owner has been flagged as adverse media. As adverse media is a WorldCompliance category which identify entities where a published news source described a crime that was committed.</t>
  </si>
  <si>
    <t>GUO_WORLDCOMPLIANCE_MATCH_ASSOCIATED_ENTITY</t>
  </si>
  <si>
    <t>This field indicates if the Global Ultimate Owner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</si>
  <si>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GUO_WORLDCOMPLIANCE_MATCH_CURRENT_PEP_INDICATOR</t>
  </si>
  <si>
    <t>This field indicates if the Global Ultimate Owner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</si>
  <si>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GUO_WORLDCOMPLIANCE_MATCH_ENFORCEMENT_INDICATOR</t>
  </si>
  <si>
    <t>This field indicates if the Global Ultimate Owner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</si>
  <si>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GUO_WORLDCOMPLIANCE_MATCH_EXCEPT_SBE_INDICATOR</t>
  </si>
  <si>
    <t>This field indicates if the Global Ultimate Owner has been flagged as any category. As any category is a WorldCompliance Flag to identify entities found in the WorldCompliance database. WorldCompliance is a risk-based database designed to prevent AML (anti-money laundering) and CTF (counterterrorist
financing) .</t>
  </si>
  <si>
    <t>GUO_WORLDCOMPLIANCE_MATCH_GOVERNMENT_LINKED_ENTITY</t>
  </si>
  <si>
    <t>This field indicates if the Global Ultimate Owner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</si>
  <si>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GUO_WORLDCOMPLIANCE_MATCH_GOVERNMENT_OWNED_ENTITY</t>
  </si>
  <si>
    <t>This field indicates if the Global Ultimate Owner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</si>
  <si>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GUO_WORLDCOMPLIANCE_MATCH_REGISTRATIONS</t>
  </si>
  <si>
    <t>This field indicates if the Global Ultimate Owner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</si>
  <si>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GUO_WORLDCOMPLIANCE_MATCH_SANCTION_INDICATOR</t>
  </si>
  <si>
    <t>This field indicates if the Global Ultimate Owner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</si>
  <si>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GUO_WORLDCOMPLIANCE_MATCH_SBE_INDICATOR_LABEL</t>
  </si>
  <si>
    <t>This field indicates if the Global Ultimate Owner has been flagged as sanctioned by extension. Sanctioned by extension is a flag used to identify companies which are are sanctioned by extension because they are owned 33 or 50% by a sanctioned entity.</t>
  </si>
  <si>
    <t>GUO_WVB_SCORE</t>
  </si>
  <si>
    <t>This is the WVB Global strength - Global score for global ultimate owner</t>
  </si>
  <si>
    <t>GUO_WVB_YEAR</t>
  </si>
  <si>
    <t>Year of the financial statements used to calculate the WVB Global strength - Global score for global ultimate owner</t>
  </si>
  <si>
    <t>Header_ApplicationIdentifier</t>
  </si>
  <si>
    <t>The unique application identifier issued by the patent office where the application was filed.</t>
  </si>
  <si>
    <t>Application number</t>
  </si>
  <si>
    <t>Header_ApplnDate</t>
  </si>
  <si>
    <t>The date on which the patent application was filed at the patent office.</t>
  </si>
  <si>
    <t>Application/filing date</t>
  </si>
  <si>
    <t>Header_ExpirationDate</t>
  </si>
  <si>
    <t>The given variable computes the expiration date for patents that are live with an expected date until which the patent is valid. However, the variable could also populate the expiration date for patents that have already expired in the past.</t>
  </si>
  <si>
    <t>Expiration date</t>
  </si>
  <si>
    <t>Header_FamilyIdExtended</t>
  </si>
  <si>
    <t>Unique identifier for extended family definition that is assigned to the patents under the same family, which will help grouping of patents of the same family.</t>
  </si>
  <si>
    <t>Family Identifier (Extended)</t>
  </si>
  <si>
    <t>Header_FamilyIdSimple</t>
  </si>
  <si>
    <t>Unique identifier for simple family definition that is assigned to the patents under the same family, which will help grouping of patents of the same family.</t>
  </si>
  <si>
    <t>Family Identifier (Simple)</t>
  </si>
  <si>
    <t>Header_GrantDate</t>
  </si>
  <si>
    <t>Date on which a patent is granted, the variable is only populated for granted patents</t>
  </si>
  <si>
    <t>Grant date</t>
  </si>
  <si>
    <t>Header_IsAbandoned</t>
  </si>
  <si>
    <t>Patent applications can be withdrawn during the application and publication period of 18 months. Also, the applications can be abandoned post publication without following up. The given variable indicates if a patent has been either abandoned or withdrawn.</t>
  </si>
  <si>
    <t>Withdrawn/Abandoned</t>
  </si>
  <si>
    <t>Header_IsDesignRegistration</t>
  </si>
  <si>
    <t>Design patents are used in protection of designs as opposed to technical inventions. Therefore, the variable will help us distinguish these from other types of patents.</t>
  </si>
  <si>
    <t>Design Patent (Y/N)</t>
  </si>
  <si>
    <t>Header_IsExpired</t>
  </si>
  <si>
    <t>Indicates if the given patent has expired and therefore the possibility of the technology being free to use.</t>
  </si>
  <si>
    <t>Expired</t>
  </si>
  <si>
    <t>Header_IsGranted</t>
  </si>
  <si>
    <t>This variable indicates if the patent application has gone through the examination proces and been granted.</t>
  </si>
  <si>
    <t>Granted</t>
  </si>
  <si>
    <t>Header_IsLive</t>
  </si>
  <si>
    <t>Indicates if the given patent is live and therefore the possibility of being granted and enforced.</t>
  </si>
  <si>
    <t>Live</t>
  </si>
  <si>
    <t>Header_IsPending</t>
  </si>
  <si>
    <t>This variable indicates if the patent application is still under the examination status and hence pending to be granted.</t>
  </si>
  <si>
    <t>Pending</t>
  </si>
  <si>
    <t>Header_IsUtilityModel</t>
  </si>
  <si>
    <t>Utility Models are similar to Utility patents but do not require examination and are published instantaneously. These do have a validity of between 8-10 years depending on jurisdictions. The Utility models are also not valid or recognised globally. Therefore, the variable will help us distinguish these from other types of patents.</t>
  </si>
  <si>
    <t>Utility Model (Y/N)</t>
  </si>
  <si>
    <t>Header_NbrOfClaims</t>
  </si>
  <si>
    <t>Claims setup the legal boundary of the protection for the invention. The given variable provides a count on the number of claims for the given patent publication.</t>
  </si>
  <si>
    <t>Number of claims</t>
  </si>
  <si>
    <t>Header_NbrWords1stClaim</t>
  </si>
  <si>
    <t>It is generally understood that the less words used to describe the patent indiates a higher quality given the broader coverage. Therefore, the count on number of words through the first claim is provided for quantitative quality benchmarking of patents.</t>
  </si>
  <si>
    <t>Number of words through first claim</t>
  </si>
  <si>
    <t>Header_PriorityDate</t>
  </si>
  <si>
    <t>The first filing date of the patents being filed in various patent offices is defined as the priority date. This date is important because the validity and the expiration are computed based on the priority date of the invention.</t>
  </si>
  <si>
    <t>Priority date</t>
  </si>
  <si>
    <t>Header_PublicationAuthor</t>
  </si>
  <si>
    <t>The regional patent office at which the patent application was filed.</t>
  </si>
  <si>
    <t>Patent office</t>
  </si>
  <si>
    <t>Header_PublicationCategory_STR</t>
  </si>
  <si>
    <t>The variable indicates if the given publication relates to P- Utility Patent, D- Design patent/ resgistration, U- Utility Model</t>
  </si>
  <si>
    <t>Publication Type (P/D/U)</t>
  </si>
  <si>
    <t>Header_PublicationDate</t>
  </si>
  <si>
    <t>The date on which the patent application details were published for public view/ access. There is a pre-specified period of 18 months during which the details of the patents are unavailable and kept confidential between the applicant and the patent office. Through this period the patent applications can be withdrawn.</t>
  </si>
  <si>
    <t>Publication date</t>
  </si>
  <si>
    <t>Header_PublicationKind</t>
  </si>
  <si>
    <t>These are the suffixes normally the last 1-2 digits of the patent publication number. These are assigned based on the rules of the local patent offices and are used in identifying/ distinguising publications based on type of patent (design/ patent/ utility model), status (pending/ granted) and revisions of the documents</t>
  </si>
  <si>
    <t>Kind codes</t>
  </si>
  <si>
    <t>Header_TermOfGrantUSTermExtension</t>
  </si>
  <si>
    <t>Utility patents have a global validity of 20 years. However, due to the delay in examination - the grant procedure may be delayed because of which the US patent office provides extension to the normal lifeterm by specific number of days.</t>
  </si>
  <si>
    <t>Term of grant US term extension (number of days)</t>
  </si>
  <si>
    <t>Header_WIPOCode</t>
  </si>
  <si>
    <t>WIPO codes are technological taxonomy built on the basis of IPC codes for simplification. These are broader technological classifications, which help in macro-studies rather than selecting the individual IPC Classes.</t>
  </si>
  <si>
    <t>WIPO code</t>
  </si>
  <si>
    <t>Header_WIPOLabel</t>
  </si>
  <si>
    <t>This is the textual description for the top level classes through the taxonomy as defined by WIPO Classifications.</t>
  </si>
  <si>
    <t>WIPO code label</t>
  </si>
  <si>
    <t>HISTORICAL_RECORD_DATE</t>
  </si>
  <si>
    <t>The date since when the record became a historical record. Historical records are records no longer provided by the information provider</t>
  </si>
  <si>
    <t>Historical record since</t>
  </si>
  <si>
    <t>HISTORICAL_RECORD_INDICATOR</t>
  </si>
  <si>
    <t>A yes or no indicator used to identify historical records. Historical records are records no longer provided by the information provider</t>
  </si>
  <si>
    <t>Historical record indicator</t>
  </si>
  <si>
    <t>40082</t>
  </si>
  <si>
    <t>92</t>
  </si>
  <si>
    <t>\\Holdings</t>
  </si>
  <si>
    <t>HOLDINGS_COMPANY_BVD_ID</t>
  </si>
  <si>
    <t>BvD ID Number of the Holdings. A holding company is a company that owns, buys and sells shares of other companies. BvD proprietary ID that is derived from respective National ID &amp;amp; Geography (subject to change)</t>
  </si>
  <si>
    <t>Holdings - Company BvD ID</t>
  </si>
  <si>
    <t>HOLDINGS_COUNT</t>
  </si>
  <si>
    <t>HOLDINGS_COMPANY_NAME</t>
  </si>
  <si>
    <t>Name of the holding. A holding company is a company that owns, buys and sells shares of other companies.</t>
  </si>
  <si>
    <t>Holdings - Company name</t>
  </si>
  <si>
    <t>\\Fund attributes\Holdings</t>
  </si>
  <si>
    <t>HOLDINGS_COMPANY_ORBISID</t>
  </si>
  <si>
    <t>Orbis ID of the Holding. A holding company is a company that owns, buys and sells shares of other companies. BvD proprietary ID that is randomly generated (stable over time)</t>
  </si>
  <si>
    <t>Holdings - Company Orbis ID</t>
  </si>
  <si>
    <t>HOLDINGS_COUNTRY</t>
  </si>
  <si>
    <t>Country where the holding company is located. A holding company is a company that owns, buys and sells shares of other companies</t>
  </si>
  <si>
    <t>Holdings - Country</t>
  </si>
  <si>
    <t>HOLDINGS_CURRENCY</t>
  </si>
  <si>
    <t>Currency in which are sold the holding company's shares. A holding company is a company that owns, buys and sells shares of other companies</t>
  </si>
  <si>
    <t>Holdings - Currency</t>
  </si>
  <si>
    <t>HOLDINGS_DATE</t>
  </si>
  <si>
    <t>As of date of the holding company. A holding company is a company that owns, buys and sells shares of other companies</t>
  </si>
  <si>
    <t>Holdings - Date</t>
  </si>
  <si>
    <t>HOLDINGS_DETAIL_HOLDING_TYPE_ID</t>
  </si>
  <si>
    <t>Type of Holding company (equity, bond, etc.). A holding company is a company that owns, buys and sells shares of other companies.</t>
  </si>
  <si>
    <t>Holdings - Detail Holding type description</t>
  </si>
  <si>
    <t>HOLDINGS_FUND_ID</t>
  </si>
  <si>
    <t>Holding company's Fund ID. The fund ID is a unique ID. A holding company is a company that owns, buys and sells shares of other companies</t>
  </si>
  <si>
    <t>Holdings - Fund ID</t>
  </si>
  <si>
    <t>HOLDINGS_GLOBAL_INDUSTRY</t>
  </si>
  <si>
    <t>Industry in which the Holding company operates. A holding company is a company that owns, buys and sells shares of other companies</t>
  </si>
  <si>
    <t>Holdings - Global industry</t>
  </si>
  <si>
    <t>HOLDINGS_GLOBAL_SECTOR</t>
  </si>
  <si>
    <t>Sector in which the Holding company operates. A holding company is a company that owns, buys and sells shares of other companies</t>
  </si>
  <si>
    <t>Holdings - Global sector</t>
  </si>
  <si>
    <t>HOLDINGS_HOLDING_NAME</t>
  </si>
  <si>
    <t>Name of the Holding company. A holding company is a company that owns, buys and sells shares of other companies</t>
  </si>
  <si>
    <t>Holdings - Name</t>
  </si>
  <si>
    <t>HOLDINGS_ISIN</t>
  </si>
  <si>
    <t>&lt;p&gt;&lt;span style="font-size: 11.0pt;font-family: Calibri , sans-serif;"&gt;The &lt;span style="color: rgb(11,33,44);"&gt;International Securities Identification Number of the Holding company. A holding company is a company that owns, buys and sells shares of other companies.&lt;/span&gt;&lt;/span&gt;&lt;/p&gt;</t>
  </si>
  <si>
    <t>Holdings - ISIN</t>
  </si>
  <si>
    <t>HOLDINGS_MARKET_VALUE</t>
  </si>
  <si>
    <t>Current market value of the Holding company. A holding company is a company that owns, buys and sells shares of other companies.</t>
  </si>
  <si>
    <t>Holdings - Market value</t>
  </si>
  <si>
    <t>HOLDINGS_MARKET_VALUE_CURRENCY</t>
  </si>
  <si>
    <t>Currency used for the shares traded by the holding company. A holding company is a company that owns, buys and sells shares of other companies</t>
  </si>
  <si>
    <t>Holdings - Market value currency</t>
  </si>
  <si>
    <t>HOLDINGS_SHARES</t>
  </si>
  <si>
    <t>Number of shares of the Holding company. A holding company is a company that owns, buys and sells shares of other companies.</t>
  </si>
  <si>
    <t>Holdings - Shares</t>
  </si>
  <si>
    <t>HOLDINGS_SHARES_DELTA</t>
  </si>
  <si>
    <t>Share price difference of the Holding company. A holding company is a company that owns, buys and sells shares of other companies.</t>
  </si>
  <si>
    <t>Holdings - Shares delta</t>
  </si>
  <si>
    <t>HOLDINGS_WEIGHT</t>
  </si>
  <si>
    <t>Proportion in the fund of the Holding company. A holding company is a company that owns, buys and sells shares of other companies</t>
  </si>
  <si>
    <t>Holdings - Weight</t>
  </si>
  <si>
    <t>HQ_ADDRESS_LINE1</t>
  </si>
  <si>
    <t>HQ_COUNT</t>
  </si>
  <si>
    <t>HQ_ADDRESS_LINE2</t>
  </si>
  <si>
    <t>\\Ownership data\Beneficial Owners\Shareholders\Subsidiaries\Private equity ownership\Branches &amp;amp; headquarters\General information\Branches\Headquarters\Only for companies for which you have access\Identifier and contact information</t>
  </si>
  <si>
    <t>HQ_ADDRESS_LINE3</t>
  </si>
  <si>
    <t>HQ_ADDRESS_LINE4</t>
  </si>
  <si>
    <t>HQ_AKA_NAME</t>
  </si>
  <si>
    <t>\\Ownership data\Beneficial Owners\Shareholders\Subsidiaries\Private equity ownership\Branches &amp;amp; headquarters\General information\Branches\Headquarters\Only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t>
  </si>
  <si>
    <t>HQ_ALBATROSS_DATE</t>
  </si>
  <si>
    <t>Date on which the Albatross score was calculated for headquarter</t>
  </si>
  <si>
    <t>\\Ownership data\Branches &amp;amp; headquarters\Headquarters\Only for companies for which you have access\Financial strength\Albatross score by Zanders</t>
  </si>
  <si>
    <t>HQ_ALBATROSS_SCORE</t>
  </si>
  <si>
    <t>This is the Albatross score for heaquarter</t>
  </si>
  <si>
    <t>\\Ownership data\Branches &amp;amp; headquarters\Headquarters</t>
  </si>
  <si>
    <t>HQ_BVD_ID_NUMBER</t>
  </si>
  <si>
    <t>Gives the BvD ID of the headquarter. It is never empty</t>
  </si>
  <si>
    <t>Headquarters - BvD ID number</t>
  </si>
  <si>
    <t>HQ_CITY</t>
  </si>
  <si>
    <t>Gives the city where the headquarter is located.</t>
  </si>
  <si>
    <t>Headquarters - City</t>
  </si>
  <si>
    <t>HQ_COUNTRY_ISO_CODE</t>
  </si>
  <si>
    <t>&lt;p&gt;A 2-digit iso country code used to refer to the country in which the company’s headquarters is located. If not known, the code 'YY' is used.&lt;/p&gt;
&lt;p&gt;A headquarters is a business entity that has at least one branch or division reporting to it.  When a business has multiple branch locations, the headquarters location is determined by the controlling-management of the business. In our products, an entity is considered to be a headquarters when it has at least one branch linked to it.&lt;/p&gt;
&lt;p&gt;This differs from a registered address, which is the official address of a company (headquarters) as found in the national registry (such as Companies House in the UK). This is where the company is registered (= address in the state where it’s incorporated). This is public information.&lt;/p&gt;
&lt;p&gt;The registered address is often appointed as default when we receive no further specification from an IP; we’ll choose this type as we assume the information comes from an official registry.&lt;/p&gt;</t>
  </si>
  <si>
    <t>Headquarters - Country ISO code</t>
  </si>
  <si>
    <t>HQ_CRIF_SCORE</t>
  </si>
  <si>
    <t>This is the CRIF score for headquarter</t>
  </si>
  <si>
    <t>\\Ownership data\Branches &amp;amp; headquarters\Headquarters\Only for companies for which you have access\Financial strength\Financial stability score by CRIF Decision Solutions Ltd</t>
  </si>
  <si>
    <t>HQ_CRIF_YEAR</t>
  </si>
  <si>
    <t>Year of the financial statements used to calculate the CRIF score financial stability score for headquarter</t>
  </si>
  <si>
    <t>\\Ownership data\Beneficial Owners\Shareholders\Subsidiaries\Private equity ownership\Branches &amp;amp; headquarters\General information\Branches\Headquarters</t>
  </si>
  <si>
    <t>HQ_CURRENT_INDICATOR</t>
  </si>
  <si>
    <t>Indicates if the headquarter entity is currently linked to the branch or if it used to be.</t>
  </si>
  <si>
    <t>Headquarters - Current/Archived</t>
  </si>
  <si>
    <t>-9097</t>
  </si>
  <si>
    <t>HQ_EMPL</t>
  </si>
  <si>
    <t>Headquarters - Number of employees</t>
  </si>
  <si>
    <t>HQ_ENTITY_TYPE</t>
  </si>
  <si>
    <t>Headquarters - Type</t>
  </si>
  <si>
    <t>HQ_ESG_COMPUTATION_DATE</t>
  </si>
  <si>
    <t>\\Ownership data\Beneficial Owners\Shareholders\Subsidiaries\Private equity ownership\Branches &amp;amp; headquarters\General information\Branches\Headquarters\Only for companies for which you have access\Identifier and contact information\Additional financial data\Ratings\Financial strength\Financial risk review\ESG risk review\ESG score by Moody’s</t>
  </si>
  <si>
    <t>HQ_ESG_ENV_SCORE</t>
  </si>
  <si>
    <t>HQ_ESG_GLOBAL_SCORE</t>
  </si>
  <si>
    <t>HQ_ESG_GOV_SCORE</t>
  </si>
  <si>
    <t>HQ_ESG_MODEL_DATE</t>
  </si>
  <si>
    <t>HQ_ESG_SOC_SCORE</t>
  </si>
  <si>
    <t>HQ_FALCON_CREDIT_LIMIT</t>
  </si>
  <si>
    <t>This is the Falcon Credit Limit of headquarter</t>
  </si>
  <si>
    <t>HQ_FALCON_CRS</t>
  </si>
  <si>
    <t>This is Falcon Counterparty Risk Score (CRS) for headquarter</t>
  </si>
  <si>
    <t>\\Ownership data\Branches &amp;amp; headquarters\Headquarters\Only for companies for which you have access\Financial strength\Falcon counterparty risk score by Zanders</t>
  </si>
  <si>
    <t>HQ_FALCON_PDEF</t>
  </si>
  <si>
    <t>HQ_FALCON_YEAR</t>
  </si>
  <si>
    <t>Year of the financial statements used to calculate the Falcon score for headquarter</t>
  </si>
  <si>
    <t>HQ_FAX_NUMBER</t>
  </si>
  <si>
    <t>Gives the fax number of the headquarter when available.</t>
  </si>
  <si>
    <t>\\Ownership data\Beneficial Owners\Shareholders\Subsidiaries\Private equity ownership\Branches &amp;amp; headquarters\General information\Branches\Headquarters\Only for companies for which you have access\Identifier and contact information\Additional financial data\Ratings\Fitch ratings</t>
  </si>
  <si>
    <t>HQ_FITCH_IFS</t>
  </si>
  <si>
    <t>The Fitch Insurer Financial Strength Rating given to the company's headquarters.</t>
  </si>
  <si>
    <t>HQ_FITCH_LT</t>
  </si>
  <si>
    <t>The Fitch Long-Term Rating given to the company's headquarters.</t>
  </si>
  <si>
    <t>HQ_FITCH_LT_IDR</t>
  </si>
  <si>
    <t>The Fitch Long Term Issuer Default Rating given to the company's headquarters.</t>
  </si>
  <si>
    <t>HQ_FITCH_NIFS</t>
  </si>
  <si>
    <t>The Fitch National Insurer Financial Strength Rating given to the company's headquarters.</t>
  </si>
  <si>
    <t>\\Ownership data\Branches &amp;amp; headquarters\Headquarters\Only for companies for which you have access\Ratings\Fitch ratings</t>
  </si>
  <si>
    <t>HQ_FITCH_SR</t>
  </si>
  <si>
    <t>The Fitch Support Rating given to the company's headquarters.</t>
  </si>
  <si>
    <t>HQ_FITCH_ST</t>
  </si>
  <si>
    <t>The Fitch Short-Term Rating given to the company's headquarters.</t>
  </si>
  <si>
    <t>HQ_FITCH_ST_IDR</t>
  </si>
  <si>
    <t>The Fitch Short-Term Issuer Default Rating given to the company's headquarters.</t>
  </si>
  <si>
    <t>HQ_FITCH_VR</t>
  </si>
  <si>
    <t>The Fitch Viability Rating given to the company's headquarters.</t>
  </si>
  <si>
    <t>HQ_G2_DATE</t>
  </si>
  <si>
    <t>Date on which the G2 Compass score was calculated for headquarter</t>
  </si>
  <si>
    <t>HQ_G2_SCORE</t>
  </si>
  <si>
    <t>This is G2 Compass score for headquarter</t>
  </si>
  <si>
    <t>HQ_INFORMATION_DATE</t>
  </si>
  <si>
    <t>Headquarters - Information date</t>
  </si>
  <si>
    <t>HQ_INFORMATION_SOURCE</t>
  </si>
  <si>
    <t>Headquarters - Information source</t>
  </si>
  <si>
    <t>HQ_LEI</t>
  </si>
  <si>
    <t>This field provides the Legal Entity Identifier (LEI) of the concerned Headquarter. The LEI code consists of a combination of 20 letters and numbers.</t>
  </si>
  <si>
    <t>Shareholder - Legal Entity Identifier (LEI)</t>
  </si>
  <si>
    <t>HQ_MOODYS_IFS</t>
  </si>
  <si>
    <t>The Moody's Insurance Financial Strength Rating given to the company's headquarters.</t>
  </si>
  <si>
    <t>HQ_MOODYS_LT</t>
  </si>
  <si>
    <t>The Moody's Long-Term Rating given to the company's headquarters.</t>
  </si>
  <si>
    <t>HQ_MOODYS_ST</t>
  </si>
  <si>
    <t>The Moody's ST Issuer Level Rating given to the company's headquarters.</t>
  </si>
  <si>
    <t>HQ_MORE_CONFIDENCE_LEVEL</t>
  </si>
  <si>
    <t>Describes the datapoints as a percentage (Confidence level) that have values and are used in the MORE score model for headquarter</t>
  </si>
  <si>
    <t>\\Ownership data\Beneficial Owners\Shareholders\Subsidiaries\Private equity ownership\Branches &amp;amp; headquarters\General information\Branches\Headquarters\Only for companies for which you have access\Identifier and contact information\Additional financial data\Ratings\Financial strength\Financial risk review\MORE credit risk score by modeFinance</t>
  </si>
  <si>
    <t>HQ_MORE_CREDIT_LIMIT</t>
  </si>
  <si>
    <t>This is the More Credit Limit for headquarter</t>
  </si>
  <si>
    <t>HEADQUARTERS -  MORE credit limit</t>
  </si>
  <si>
    <t>\\Ownership data\Branches &amp;amp; headquarters\Headquarters\Only for companies for which you have access\Financial risk review\MORE credit risk score by modeFinance</t>
  </si>
  <si>
    <t>HQ_MORE_PDEF</t>
  </si>
  <si>
    <t>HQ_MORE_SCORE</t>
  </si>
  <si>
    <t>This is the More score for headquarter</t>
  </si>
  <si>
    <t>HQ_MORE_YEAR</t>
  </si>
  <si>
    <t>Year of the financial statements used to calculate the MORE credit risk score for headquarter</t>
  </si>
  <si>
    <t>HQ_NACE_CORE_CODE</t>
  </si>
  <si>
    <t>This field gives the 4 digits NACE code of activity of the headquarter.</t>
  </si>
  <si>
    <t>Headquarters - NACE,Core code</t>
  </si>
  <si>
    <t>HQ_NACE_CORE_LABEL</t>
  </si>
  <si>
    <t>This field gives the full label NACE code of activity of the headquarter.</t>
  </si>
  <si>
    <t>Headquarters - NACE,text description</t>
  </si>
  <si>
    <t>HQ_NAICS_CORE_CODE</t>
  </si>
  <si>
    <t>This field gives the 4 digits NAICS code of activity of the headquarter.</t>
  </si>
  <si>
    <t>Headquarters - NAICS, Core code</t>
  </si>
  <si>
    <t>HQ_NAICS_CORE_LABEL</t>
  </si>
  <si>
    <t>This field gives the full label NAICS code of activity of the headquarter.</t>
  </si>
  <si>
    <t>Headquarters - NAICS, text description</t>
  </si>
  <si>
    <t>HQ_NAME</t>
  </si>
  <si>
    <t>This field indicates the full name of the headquarter. It should always be provided.</t>
  </si>
  <si>
    <t>Headquarters -  Name</t>
  </si>
  <si>
    <t>\\Ownership data\Branches &amp;amp; headquarters\Headquarters\Only for companies for which you have access\Identifier and contact information</t>
  </si>
  <si>
    <t>HQ_NATIONAL_ID</t>
  </si>
  <si>
    <t>HQ_NATIONAL_SCORE_US_PAYMENT_SCORE</t>
  </si>
  <si>
    <t>This is value of the US and Canada National payment rating score for headquarter</t>
  </si>
  <si>
    <t>HQ_NATIONAL_SCORE_US_PAYMENT_SCORE_CREDIT_RISK</t>
  </si>
  <si>
    <t>This is the category of the US and Canada National credit risk rating for headquarter location</t>
  </si>
  <si>
    <t>HQ_NATIONAL_SCORE_US_PAYMENT_SCORE_CREDIT_RISK_DEFINITION</t>
  </si>
  <si>
    <t>This is value of the US and Canada National credit risk rating label for Headquarter location</t>
  </si>
  <si>
    <t>HQ_NATIONAL_SCORE_US_PAYMENT_SCORE_DATE</t>
  </si>
  <si>
    <t>Date on which the US and Canada National credit risk rating was calculated for headquarter</t>
  </si>
  <si>
    <t>\\Ownership data\Branches &amp;amp; headquarters\Headquarters\Only for companies for which you have access\National scores\In the US and Canada</t>
  </si>
  <si>
    <t>HQ_NATIONAL_SCORE_US_PAYMENT_SCORE_DEFINITION</t>
  </si>
  <si>
    <t>This is the label of the US and Canada National payment rating score for headquarter</t>
  </si>
  <si>
    <t>HQ_NATIONAL_SCORE_US_PAYMENT_SCORE_LONG_TERM_HEALTH</t>
  </si>
  <si>
    <t>Outlook of the US and Canada National Payment score for headquarter</t>
  </si>
  <si>
    <t>\\Ownership data\Beneficial Owners\Shareholders\Subsidiaries\Private equity ownership\Branches &amp;amp; headquarters\General information\Branches\Headquarters\Only for companies for which you have access\Identifier and contact information\Additional financial data\Ratings\Financial strength\Financial risk review\ESG risk review\National scores\In the US and Canada</t>
  </si>
  <si>
    <t>HQ_NATIONAL_SCORE_US_PAYMENT_SCORE_PROVIDER</t>
  </si>
  <si>
    <t>Information provider for the US and Canada National score for headquarter</t>
  </si>
  <si>
    <t>HQ_NATIONAL_SCORE_US_PAYMENT_SCORE_SEGMENT</t>
  </si>
  <si>
    <t>Payment risk value of the US and Canada National Payment score (number) for headquarter</t>
  </si>
  <si>
    <t>HQ_NATIONAL_SCORE_US_PAYMENT_SCORE_SEGMENT_DEFINITION</t>
  </si>
  <si>
    <t>Payment Label of the US and Canada National Payment risk score (text) for headquarter</t>
  </si>
  <si>
    <t>HQ_OPRE</t>
  </si>
  <si>
    <t>This field gives the Operating Revenue of the Headquarter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</si>
  <si>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Headquarters - Operating revenue (Turnover)</t>
  </si>
  <si>
    <t>HQ_ORBISID</t>
  </si>
  <si>
    <t>Gives the Orbis ID number of the headquarter.</t>
  </si>
  <si>
    <t>Headquarters - Orbis ID number</t>
  </si>
  <si>
    <t>HQ_PHONE_NUMBER</t>
  </si>
  <si>
    <t>Gives the telephone number of the headquarter.</t>
  </si>
  <si>
    <t>\\Ownership data\Branches &amp;amp; headquarters\Headquarters\Only for companies for which you have access\Additional financial data</t>
  </si>
  <si>
    <t>HQ_PL</t>
  </si>
  <si>
    <t>This field gives the P/L for period of the headquarter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</si>
  <si>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HEADQUARTERS -  P/L for period [=Net income]</t>
  </si>
  <si>
    <t>HQ_PLBT</t>
  </si>
  <si>
    <t>This field gives the P/L before of the headquarter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</si>
  <si>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HEADQUARTERS -  P/L before tax</t>
  </si>
  <si>
    <t>HQ_POSTCODE</t>
  </si>
  <si>
    <t>Gives the postcode of the city in which the headquarter is located.</t>
  </si>
  <si>
    <t>HQ_PREVIOUS_NAME</t>
  </si>
  <si>
    <t>Previous name(s) of the Headquarter</t>
  </si>
  <si>
    <t>HQ_QUALITATIVE_SCORE</t>
  </si>
  <si>
    <t>The modeFinance Qualitative score for headquarter</t>
  </si>
  <si>
    <t>HQ_QUALITATIVE_SCORE_CONFIDENCE_LEVEL</t>
  </si>
  <si>
    <t>Describes the datapoints (Confidence level) that have values and are used in the modeFinance Qualitative score for headquarter</t>
  </si>
  <si>
    <t>\\Ownership data\Branches &amp;amp; headquarters\Headquarters\Only for companies for which you have access\Financial risk review\Qualitative score by modeFinance</t>
  </si>
  <si>
    <t>HQ_QUALITATIVE_SCORE_CREDIT_LIMIT</t>
  </si>
  <si>
    <t>This is the modeFinance Qualitative score Credit limit for headquarter</t>
  </si>
  <si>
    <t>HQ_QUALITATIVE_SCORE_DATE</t>
  </si>
  <si>
    <t>Date on which the modeFinance Qualitative score was calculated for headquarter</t>
  </si>
  <si>
    <t>HQ_REACTIVE_MORE_CONFIDENCE_LEVEL</t>
  </si>
  <si>
    <t>\\Ownership data\Beneficial Owners\Shareholders\Subsidiaries\Private equity ownership\Branches &amp;amp; headquarters\General information\Branches\Headquarters\Only for companies for which you have access\Identifier and contact information\Additional financial data\Ratings\Financial strength\Financial risk review\MORE credit risk score by modeFinance\Reactive MORE credit risk score by modeFinance</t>
  </si>
  <si>
    <t>HQ_REACTIVE_MORE_CREDIT_LIMIT</t>
  </si>
  <si>
    <t>This is the Reactive More Credit Limit for the headquarter.</t>
  </si>
  <si>
    <t>HQ_REACTIVE_MORE_DATE</t>
  </si>
  <si>
    <t>Year of the financial statements used to calculate the reactive MORE score for the headquarters.</t>
  </si>
  <si>
    <t>\\Ownership data\Branches &amp;amp; headquarters\Headquarters\Only for companies for which you have access\Financial risk review\Reactive MORE credit risk score by modeFinance</t>
  </si>
  <si>
    <t>HQ_REACTIVE_MORE_PDEF</t>
  </si>
  <si>
    <t>HQ_REACTIVE_MORE_SCORE</t>
  </si>
  <si>
    <t>The most recent reactive MORE score for the headquarter.</t>
  </si>
  <si>
    <t>\\Ownership data\Branches &amp;amp; headquarters\Headquarters\Only for companies for which you have access\Financial strength\RepRisk indicators by RepRisk</t>
  </si>
  <si>
    <t>HQ_REPRISK_INDEX</t>
  </si>
  <si>
    <t>&lt;div&gt;This is the value of RepRisk indictor (Index RRI) for headquarter&lt;/div&gt;</t>
  </si>
  <si>
    <t>HQ_REPRISK_INDEX_DATE</t>
  </si>
  <si>
    <t>Date on which the RepRisk indicator (Index RRI) was calculated for headquarter</t>
  </si>
  <si>
    <t>\\Ownership data\Beneficial Owners\Shareholders\Subsidiaries\Private equity ownership\Branches &amp;amp; headquarters\General information\Branches\Headquarters\Only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Zanders\Compass score merchant risk by G2\RepRisk indicators by RepRisk</t>
  </si>
  <si>
    <t>HQ_REPRISK_RATING</t>
  </si>
  <si>
    <t>The RepRisk Rating value for headquarter</t>
  </si>
  <si>
    <t>HQ_REPRISK_RATING_DATE</t>
  </si>
  <si>
    <t>Date on which the RepRisk Rating (RRR) was calculated for headquarter</t>
  </si>
  <si>
    <t>HQ_SHFD</t>
  </si>
  <si>
    <t>This field gives the shareholders funds of the headquarter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</si>
  <si>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HEADQUARTERS -  Shareholders funds</t>
  </si>
  <si>
    <t>\\Ownership data\Branches &amp;amp; headquarters\Headquarters\Only for companies for which you have access\Ratings\Standard &amp;amp; Poor's ratings</t>
  </si>
  <si>
    <t>HQ_SP_FSR_FLT</t>
  </si>
  <si>
    <t>The Standard &amp;amp; Poor's Financial Strength Rating, Foreign Long Term given to the company's headquarters.</t>
  </si>
  <si>
    <t>HQ_SP_FSR_LLT</t>
  </si>
  <si>
    <t>The Standard &amp;amp; Poor's Financial Strength Rating, Local Long Term given to the company's headquarters.</t>
  </si>
  <si>
    <t>\\Ownership data\Beneficial Owners\Shareholders\Subsidiaries\Private equity ownership\Branches &amp;amp; headquarters\General information\Branches\Headquarters\Only for companies for which you have access\Identifier and contact information\Additional financial data\Ratings\Fitch ratings\Moody's ratings\Standard &amp;amp; Poor's ratings</t>
  </si>
  <si>
    <t>HQ_SP_ICR_FLT</t>
  </si>
  <si>
    <t>The Standard &amp;amp; Poor's Issuer Credit Rating, Foreign Long Term given to the company's headquarters.</t>
  </si>
  <si>
    <t>HQ_SP_ICR_FST</t>
  </si>
  <si>
    <t>The Standard &amp;amp; Poor's Issuer Credit Rating, Foreign Short Term given to the company's headquarters.</t>
  </si>
  <si>
    <t>HQ_SP_ICR_LLT</t>
  </si>
  <si>
    <t>The Standard &amp;amp; Poor's Issuer Credit Rating, Local Long Term given to the company's headquarters.</t>
  </si>
  <si>
    <t>HQ_SP_ICR_LST</t>
  </si>
  <si>
    <t>The Standard &amp;amp; Poor's Issuer Credit Rating, Local Short Term given to the company's headquarters.</t>
  </si>
  <si>
    <t>HQ_STATE_PROVINCE</t>
  </si>
  <si>
    <t>When the headquarter is located in the United States or in Canada, this field gives a 2 letters code corresponding to the initials of the State or Province in which the entity is located.</t>
  </si>
  <si>
    <t>Headquarters - State or province (in US or Canada)</t>
  </si>
  <si>
    <t>HQ_SWIFT_CODE</t>
  </si>
  <si>
    <t>This field provides the SWIFT code of the concerned headquarter.</t>
  </si>
  <si>
    <t>HQ_TICKER</t>
  </si>
  <si>
    <t>This field gives the ticker of the Headquarter. A ticker symbol or stock symbol is an abbreviation used to uniquely identify publicly traded shares of a particular stock on a particular stock market. A stock symbol may consist of letters, numbers or a combination of both.</t>
  </si>
  <si>
    <t>Headquarters - Ticker Symbol</t>
  </si>
  <si>
    <t>HQ_TOAS</t>
  </si>
  <si>
    <t>This field gives the Total assets of the headquarter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</si>
  <si>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Headquarters - Total assets</t>
  </si>
  <si>
    <t>HQ_TRUCOST_SCORE</t>
  </si>
  <si>
    <t>This is the Trucost environmental score for headquarter</t>
  </si>
  <si>
    <t>HQ_TRUCOST_SCORE_CONFIDENCE_LEVEL</t>
  </si>
  <si>
    <t>Describes the datapoints as a percentage (Confidence level) that have values and are used in the Trucost score model for headquarter</t>
  </si>
  <si>
    <t>HQ_TRUCOST_YEAR</t>
  </si>
  <si>
    <t>Year of the financial statements used to calculate the Trucost environmental score for headquarter</t>
  </si>
  <si>
    <t>HQ_USSIC_CORE_CODE</t>
  </si>
  <si>
    <t>This field represents the 3 digits code for the primary activity of the concerned headquarter in the US SIC classification. (US SIC codes are American codes which last version is from 1989)</t>
  </si>
  <si>
    <t>Headquarters - US SIC, Core code</t>
  </si>
  <si>
    <t>HQ_USSIC_CORE_LABEL</t>
  </si>
  <si>
    <t>This field provides the label associated to the code for the primary activity of the concerned headquarter in the US SIC classification. (US SIC codes are American codes which last version is from 1989)</t>
  </si>
  <si>
    <t>Headquarters - US SIC, text description</t>
  </si>
  <si>
    <t>HQ_VADIS_P2B_BANKRUPT</t>
  </si>
  <si>
    <t>Score that describes the propensity to become bankrupt (P2BB) of immediate shareholder (Vadis score)</t>
  </si>
  <si>
    <t>HQ_VADIS_P2B_SOLD</t>
  </si>
  <si>
    <t>Score that describes the propensity to be sold for headquarter (Vadis Score)</t>
  </si>
  <si>
    <t>\\Ownership data\Beneficial Owners\Shareholders\Subsidiaries\Private equity ownership\Branches &amp;amp; headquarters\General information\Branches\Headquarters\Only for companies for which you have access\Identifier and contact information\Additional financial data\Ratings\Financial strength\Falcon counterparty risk score by Zanders\Financial stability score by CRIF Decision Solutions Ltd\Predictive indicators by Vadis</t>
  </si>
  <si>
    <t>HQ_VADIS_YEAR</t>
  </si>
  <si>
    <t>Year of the financial statements used to calculate the Vadis score for headquarter</t>
  </si>
  <si>
    <t>HQ_WEBSITE</t>
  </si>
  <si>
    <t>Gives the website of the headquarter when available.</t>
  </si>
  <si>
    <t>\\Ownership data\Branches &amp;amp; headquarters\Headquarters\PEPs, sanctions and enforcements</t>
  </si>
  <si>
    <t>HQ_WORLDCOMPLIANCE_MATCH_ADVERSE_MEDIA</t>
  </si>
  <si>
    <t>This field indicates if the Headquarter has been flagged as adverse media. As adverse media is a WorldCompliance category which identify entities where a published news source described a crime that was committed.</t>
  </si>
  <si>
    <t>HQ_WORLDCOMPLIANCE_MATCH_ASSOCIATED_ENTITY</t>
  </si>
  <si>
    <t>This field indicates if the Headquarter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</si>
  <si>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HQ_WORLDCOMPLIANCE_MATCH_CURRENT_PEP_INDICATOR</t>
  </si>
  <si>
    <t>This field indicates if the Headquarter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</si>
  <si>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HQ_WORLDCOMPLIANCE_MATCH_ENFORCEMENT_INDICATOR</t>
  </si>
  <si>
    <t>This field indicates if the Headquarter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</si>
  <si>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HQ_WORLDCOMPLIANCE_MATCH_EXCEPT_SBE_INDICATOR</t>
  </si>
  <si>
    <t>This field indicates if the Headquarter has been flagged as any category. As any category is a WorldCompliance Flag to identify entities found in the WorldCompliance database. WorldCompliance is a risk-based database designed to prevent AML (anti-money laundering) and CTF (counterterrorist
financing) .</t>
  </si>
  <si>
    <t>HQ_WORLDCOMPLIANCE_MATCH_GOVERNMENT_LINKED_ENTITY</t>
  </si>
  <si>
    <t>This field indicates if the Headquarter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</si>
  <si>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HQ_WORLDCOMPLIANCE_MATCH_GOVERNMENT_OWNED_ENTITY</t>
  </si>
  <si>
    <t>This field indicates if the Headquarter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</si>
  <si>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HQ_WORLDCOMPLIANCE_MATCH_REGISTRATIONS</t>
  </si>
  <si>
    <t>This field indicates if the Headquarter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</si>
  <si>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HQ_WORLDCOMPLIANCE_MATCH_SANCTION_INDICATOR</t>
  </si>
  <si>
    <t>This field indicates if the Headquarter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</si>
  <si>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HQ_WORLDCOMPLIANCE_MATCH_SBE_INDICATOR_LABEL</t>
  </si>
  <si>
    <t>This field indicates if the Headquarter has been flagged as sanctioned by extension. Sanctioned by extension is a flag used to identify companies which are are sanctioned by extension because they are owned 33 or 50% by a sanctioned entity.</t>
  </si>
  <si>
    <t>HQ_WVB_SCORE</t>
  </si>
  <si>
    <t>This is the WVB Global strength - Global score for headquarter</t>
  </si>
  <si>
    <t>HQ_WVB_YEAR</t>
  </si>
  <si>
    <t>Year of the financial statements used to calculate the WVB Global strength - Global score for headquarter</t>
  </si>
  <si>
    <t>IBAQ</t>
  </si>
  <si>
    <t>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t>
  </si>
  <si>
    <t>Acquisition of Business</t>
  </si>
  <si>
    <t>326700000</t>
  </si>
  <si>
    <t>IC</t>
  </si>
  <si>
    <t>Operating profit on Interest paid expressed in times</t>
  </si>
  <si>
    <t>\\Financial data\Cash flow statement\US accounts\Investing cash flows</t>
  </si>
  <si>
    <t>ICEX</t>
  </si>
  <si>
    <t>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t>
  </si>
  <si>
    <t>Purchase of Fixed Assets</t>
  </si>
  <si>
    <t>326300000</t>
  </si>
  <si>
    <t>ICIJ_DATA_PRESENCE_INDICATOR</t>
  </si>
  <si>
    <t>&lt;p&gt;&lt;span style="color: rgb(11,33,44);"&gt;This flag is added to the company record if the entity in question has been matched to the Panama Papers and Offshore Leaks (data provided by ICIJ).&lt;/span&gt;&lt;/p&gt;</t>
  </si>
  <si>
    <t>In Panama Papers &amp; Offshore Leaks</t>
  </si>
  <si>
    <t>40527</t>
  </si>
  <si>
    <t>IDENTIFIERS_UPDATE</t>
  </si>
  <si>
    <t>The month and year indicating when one of the company's identifiers has last changed. MM/YYYY format</t>
  </si>
  <si>
    <t>Last update - Identification numbers</t>
  </si>
  <si>
    <t>40238</t>
  </si>
  <si>
    <t>\\Financial data\Accounts header\Key financials &amp;amp; employees\Global standard format\Banks\Corporate\Balance sheet\Assets</t>
  </si>
  <si>
    <t>IFAS</t>
  </si>
  <si>
    <t>All intangible assets such as formation expenses, research expenses, goodwill, development expenses and all other expenses with a long term effect</t>
  </si>
  <si>
    <t>Intangible Fixed Assets</t>
  </si>
  <si>
    <t>1396786761</t>
  </si>
  <si>
    <t>IIAN</t>
  </si>
  <si>
    <t>Intangible, Net [IIAN] represents changes in intangible assets. When a company does not delineate its purchase of intangibles and sale of intangibles, Intangible, Net [IIAN] is utilized (for US accounts)</t>
  </si>
  <si>
    <t>Intangible, Net</t>
  </si>
  <si>
    <t>327400000</t>
  </si>
  <si>
    <t>IIAQ</t>
  </si>
  <si>
    <t>Purchase/Acquisition of Intangibles [IIAQ] represents cash outflow on acquisition of intangibles (for US accounts)</t>
  </si>
  <si>
    <t>Purchase/Acquisition of Intangibles</t>
  </si>
  <si>
    <t>326400000</t>
  </si>
  <si>
    <t>IICF</t>
  </si>
  <si>
    <t>Other Investing Cash Flow [IICF] represents investing activities (excluding a serie of items) (for US accounts)</t>
  </si>
  <si>
    <t>Other Investing Cash Flow</t>
  </si>
  <si>
    <t>327500000</t>
  </si>
  <si>
    <t>IINP</t>
  </si>
  <si>
    <t>Purchase of Investments [IINP] represents the cash outflow on the purchase of investments in securities and other investments (for US accounts)</t>
  </si>
  <si>
    <t>Purchase of Investments</t>
  </si>
  <si>
    <t>327200000</t>
  </si>
  <si>
    <t>IINS</t>
  </si>
  <si>
    <t>Sale/Maturity of Investment [IINS] represents cash inflow on the sale of securities, the repayment of securities matured, or the sale of other investments (for US accounts)</t>
  </si>
  <si>
    <t>Sale/Maturity of Investment</t>
  </si>
  <si>
    <t>327000000</t>
  </si>
  <si>
    <t>IIVN</t>
  </si>
  <si>
    <t>Investment, Net [IIVN] represents changes in investments in securities and other investments. Investment, Net [IIVN] is utilized when a company does not delineate the sale of investments and the purchase of investments on the cash flow statement (for US accounts)</t>
  </si>
  <si>
    <t>Investment, Net</t>
  </si>
  <si>
    <t>327100000</t>
  </si>
  <si>
    <t>INCORPORATION_DATE</t>
  </si>
  <si>
    <t>&lt;p&gt;&lt;span style="font-size: 11.0pt;font-family: Calibri , sans-serif;"&gt;The date on which the entity in question was officially incorporated.&lt;/span&gt;&lt;/p&gt;</t>
  </si>
  <si>
    <t>Date of incorporation</t>
  </si>
  <si>
    <t>56</t>
  </si>
  <si>
    <t>INCORPORATION_STATE</t>
  </si>
  <si>
    <t>&lt;p&gt;&lt;span style="color: rgb(11,33,44);"&gt;The US state in which the entity in question is officially incorporated.&lt;/span&gt;&lt;/p&gt;</t>
  </si>
  <si>
    <t>255</t>
  </si>
  <si>
    <t>INCORPORATION_STATE_CODE</t>
  </si>
  <si>
    <t>State or province of incorporation (in US or Canada)</t>
  </si>
  <si>
    <t>258</t>
  </si>
  <si>
    <t>\\Ownership data\Shareholders\General information</t>
  </si>
  <si>
    <t>INDEPENDENCE_INDICATOR</t>
  </si>
  <si>
    <t>&lt;p class="MsoNormal"&gt;This field provides the Independence Indicator of the concerned entity. &lt;/p&gt;
&lt;p class="MsoNormal"&gt;To assist users in identifying independent companies on our products, Bureau van Dijk has created an Independence Indicator to characterise the degree of independence of a company with regard to its shareholders. This BvD Independence Indicator is assigned to each company according to the logic defined below.&lt;/p&gt;
&lt;p class="MsoNormal"&gt;First note that the categories of shareholders collectively labelled by the sources are disregarded in the considerations below (since they are considered as unable to exert a controlling power over a company). They include:&lt;/p&gt;
&lt;ul&gt;
&lt;li class="MsoNormal"&gt;&lt;span style="text-indent: -18.0pt;"&gt;Public (used only for quoted companies)&lt;/span&gt;&lt;/li&gt;
&lt;li class="MsoNormal"&gt;Unnamed private shareholders, aggregated (more than one unnamed individual or family, labelled as “Private shareholders”, “Individual investors”, “Other individuals”, and so on.)&lt;/li&gt;
&lt;li class="MsoNormal"&gt;Other unnamed shareholders, aggregated (more than one unnamed shareholder containing a mixture of companies or of companies and individuals or families).&lt;/li&gt;
&lt;/ul&gt;
&lt;p class="MsoNormal"&gt;The BvD Independence Indicators are noted as A, B, C, D and U, with confidence levels.&lt;/p&gt;
&lt;p class="MsoNormal"&gt;&lt;span style="text-decoration: underline;"&gt;Indicator A: Independent company&lt;/span&gt;&lt;/p&gt;
&lt;p class="MsoNormal"&gt;Attached to any company with known recorded shareholders (excluding the three “collective” types indicated above) none of which having more than 25% of direct or total ownership.&lt;/p&gt;
&lt;p class="MsoNormal"&gt;We also give a confidence level:&lt;/p&gt;
&lt;ul&gt;
&lt;li class="MsoNormal"&gt;&lt;span style="text-indent: -18.0pt;"&gt;High(A+): Companies with six or more identified shareholders (of any type) whose ownership percentage is known&lt;/span&gt;&lt;/li&gt;
&lt;li class="MsoNormal"&gt;Medium(A): As above, but includes companies with four or five identified shareholders&lt;/li&gt;
&lt;li class="MsoNormal"&gt;Low (A-): As above, but includes companies with one to three identified shareholders&lt;/li&gt;
&lt;/ul&gt;
&lt;p class="MsoNormal"&gt;The logic behind these confidence levels is that the probability of having missed an ownership percentage over 25% is the lowest when the greatest number of shareholders is known, so that the company's degree of independence is more certain.&lt;/p&gt;
&lt;p class="MsoNormal"&gt;The confidence level ‘High’ (A+) is also attributed to A companies in which the sum of direct ownership links (all categories of shareholders included) is over 75%. Which means that those companies cannot have an unknown shareholder with 25% or more and can thus not be identified with an Independence Indicator other than A.&lt;/p&gt;
&lt;p class="MsoNormal"&gt;Please note that Bureau van Dijk also gives an A- notation to a company that is mentioned by a source (Annual Report, Private Communication or Information Provider) as being the Ultimate Owner of another company, even when its shareholders are not mentioned.&lt;/p&gt;
&lt;p class="MsoNormal"&gt;As it can been seen from the above definitions, the qualifications “+” or “-” do not refer to a higher or a lower degree of independence but to the degree of reliability of the Indicator that is attributed.&lt;/p&gt;
&lt;p class="MsoNormal"&gt;&lt;strong&gt;Particular case:&lt;/strong&gt;&lt;/p&gt;
&lt;p class="MsoNormal"&gt;A company may report having at least one recorded shareholder with an interest in the company over a certain percentage (&amp;gt;X%).&lt;/p&gt;
&lt;p class="MsoNormal"&gt;If this percentage is under 25%, as we do not know the exact percentage of ownership, it is difficult to determine the level of independence. For such companies, specific rules are applied:&lt;/p&gt;
&lt;ul&gt;
&lt;li class="MsoNormal"&gt;If only one shareholder is reported to own over X% (and X≤25), then it is clear that we cannot determine if the shareholder has control or not so we assign the independence indicator U.&lt;/li&gt;
&lt;li class="MsoNormal"&gt;If several shareholders are known, no one with more than 25% but with perhaps several reported to own over X% (X≤25), it is still difficult to determine the level of control and we also assign the independence indicator U.&lt;/li&gt;
&lt;li class="MsoNormal"&gt;In only one case, we will still assign A+: when the remaining unknown direct percentage added to the percentage of any shareholder reported to own over X% is lower to 25%. This means no one of those shareholders, even if they would own the remaining unknown percentage, will have more than 25% and change the independence indicator to B.&lt;/li&gt;
&lt;/ul&gt;
&lt;p class="MsoNormal"&gt;In Bureau van Dijk terminology “A" companies are called “Independent companies”.&lt;/p&gt;
&lt;p class="MsoNormal"&gt;&lt;span style="text-decoration: underline;"&gt;Indicator B: No majority ownership&lt;/span&gt;&lt;/p&gt;
&lt;p class="MsoNormal"&gt;Attached to any company with a known recorded shareholder (excluding the three “collective” types mentioned above) none of which with an ownership percentage (direct, total or calculated total) over 50%, but having one or more shareholders with an ownership percentage above 25%.&lt;/p&gt;
&lt;p class="MsoNormal"&gt;The confidence level ‘High’ (B+), Medium (B) or Low (B-) further qualification as B+, B and B- is assigned according to the same criteria relating to the number of recorded shareholders as for indicator A.&lt;/p&gt;
&lt;p class="MsoNormal"&gt;The confidence level ‘High’ (B+) is also attributed to B companies in which the summation of direct ownership percentages (all categories of shareholders included) is 50.01% and higher. Indeed, this means that the company surely does not qualify under Independent Indicator C (since it cannot have an unknown shareholder with 50.01% or higher).&lt;/p&gt;
&lt;p class="MsoNormal"&gt;&lt;span style="text-decoration: underline;"&gt;Indicator C: Indirect majority ownership&lt;/span&gt;&lt;/p&gt;
&lt;p class="MsoNormal"&gt;Attached to any company with a recorded shareholder (excluding the three “collective” types mentioned above) with a total or a calculated total ownership over 50%.&lt;/p&gt;
&lt;p class="MsoNormal"&gt;The confidence level ‘High’ (C+) is attributed to C companies in which the summation of direct ownership percentage (all categories of shareholders included) is 50.01% or higher. Indeed, this means that the company surely does not qualify under Independent Indicator D (since it cannot have an unknown direct shareholder with 50.01% or higher).&lt;/p&gt;
&lt;p class="MsoNormal"&gt;The C indicator is also given to a company when a source indicates that the company has an Ultimate Owner, even though its percentage of ownership is unknown.&lt;/p&gt;
&lt;p class="MsoNormal"&gt;&lt;span style="text-decoration: underline;"&gt;Indicator D: Direct majority ownership&lt;/span&gt;&lt;/p&gt;
&lt;p class="MsoNormal"&gt;This is allocated to any company with a recorded shareholder (excluding the three “collective” types mentioned above) with a direct ownership of over 50%. Branches, foreign companies and marine vessels are also being attributed an indicator ‘D’.&lt;/p&gt;
&lt;p class="MsoNormal"&gt;&lt;span style="text-decoration: underline;"&gt;Indicator U: Unknown independence status&lt;/span&gt;&lt;/p&gt;
&lt;p class="MsoNormal"&gt;This is allocated to companies that don’t fall into the categories A, B, C or D; indicating an unknown degree of independence.&lt;/p&gt;
&lt;p class="MsoNormal"&gt;Indicator - :&lt;/p&gt;
&lt;p class="MsoNormal"&gt;Attached to any entity which is considered to be “independent” by nature (states and individuals) or to inactive companies.&lt;/p&gt;</t>
  </si>
  <si>
    <t>BvD Independence Indicator</t>
  </si>
  <si>
    <t>-9427</t>
  </si>
  <si>
    <t>INDUSTRY_CLASSIFICATION</t>
  </si>
  <si>
    <t>National industry classification of the company used by the IP</t>
  </si>
  <si>
    <t>National industry classification used by the IP</t>
  </si>
  <si>
    <t>-45012</t>
  </si>
  <si>
    <t>INDUSTRY_PRIMARY_CODE</t>
  </si>
  <si>
    <t>National industry classification primary code(s). The Information Providers send for each company a primary code and one or more secondary code . The fields is realted to the primary code of the national classification. The code is a number composed of X digits according to the related classification</t>
  </si>
  <si>
    <t>Primary code(s) in this classification</t>
  </si>
  <si>
    <t>INDUSTRY_PRIMARY_CODE_COUNT</t>
  </si>
  <si>
    <t>-45010</t>
  </si>
  <si>
    <t>INDUSTRY_PRIMARY_LABEL</t>
  </si>
  <si>
    <t>National industry classification primary label(s). The Information Providers send for each company a primary code and one or more secondary code. The fields is realted to the primary code of the national classification</t>
  </si>
  <si>
    <t>-45011</t>
  </si>
  <si>
    <t>INDUSTRY_SECONDARY_CODE</t>
  </si>
  <si>
    <t>National industry classification secondary code(s). The Information Providers sends for each company a primary code and one or more secondary code. The field is realted to the secondary code of the national classification. The code is a number composed of X digits according to the related classification</t>
  </si>
  <si>
    <t>Secondary code(s) in this classification</t>
  </si>
  <si>
    <t>INDUSTRY_SECONDARY_CODE_COUNT</t>
  </si>
  <si>
    <t>-45014</t>
  </si>
  <si>
    <t>INDUSTRY_SECONDARY_LABEL</t>
  </si>
  <si>
    <t>National industry classification secondary label(s). The Information Providers send sends for each company a primary code and one or more secondary code. The fields is realted to the secondary code of the national classification</t>
  </si>
  <si>
    <t>-45015</t>
  </si>
  <si>
    <t>INDUSTRY_UPDATE</t>
  </si>
  <si>
    <t>&lt;p&gt;The month and year indicating when one of the company's activity codes has last changed. MM/YYYY format&lt;/p&gt;
&lt;p&gt;"Last date on which a change in at least one of these fields below was detected &lt;br/&gt;INDUSTRY_CLASSIFICATION&lt;br/&gt;INDUSTRY_PRIMARY_CODE&lt;br/&gt;INDUSTRY_SECONDARY_CODES&lt;/p&gt;
&lt;p&gt;IMPORTANT NOTE: any change in the order of the codes is also considered as a change by indexation. &lt;br/&gt;"&lt;/p&gt;</t>
  </si>
  <si>
    <t>Last update - Industry classifications</t>
  </si>
  <si>
    <t>40241</t>
  </si>
  <si>
    <t>INFORMATION_PROVIDER</t>
  </si>
  <si>
    <t>The information provider that delivers us the firmographic data of the company; potentially including financials, directors &amp;amp; managers, shareholders &amp;amp; subsidiaries</t>
  </si>
  <si>
    <t>Information provider</t>
  </si>
  <si>
    <t>40095</t>
  </si>
  <si>
    <t>INFORMATION_PROVIDER_ACRONYM</t>
  </si>
  <si>
    <t>An acronym that identifies the information provider who has supplied the data in question.</t>
  </si>
  <si>
    <t>Source mnemonic</t>
  </si>
  <si>
    <t>INFORMATION_PROVIDER_COLLECTION_DATE</t>
  </si>
  <si>
    <t>The date the information provider actually collected the firmographic data of the company (rarely given)</t>
  </si>
  <si>
    <t>Information provider collection date</t>
  </si>
  <si>
    <t>40598</t>
  </si>
  <si>
    <t>INFORMATION_PROVIDER_ID</t>
  </si>
  <si>
    <t>&lt;p&gt;&lt;span style="color: rgb(11,33,44);"&gt;A unique number that identifies the information provider who has supplied the data in question.&lt;/span&gt;&lt;/p&gt;</t>
  </si>
  <si>
    <t>Information provider ID</t>
  </si>
  <si>
    <t>INFORMATION_PROVIDER_ID_COUNT</t>
  </si>
  <si>
    <t>40154</t>
  </si>
  <si>
    <t>INFORMATION_PROVIDER_ID_LABEL</t>
  </si>
  <si>
    <t>&lt;p&gt;&lt;span style="color: rgb(11,33,44);"&gt;A label given to the unique number that identifies the information provider who has supplied the data in question, e.g. Reuters number, WVB Number.&lt;/span&gt;&lt;/p&gt;</t>
  </si>
  <si>
    <t>Information provider ID label</t>
  </si>
  <si>
    <t>40162</t>
  </si>
  <si>
    <t>INITSTAK</t>
  </si>
  <si>
    <t>Total percentage of shares held by Acquiror prior to the acquisition. For example Company A holds 10% shares of Company B and plans to acquire another 41%. Then the initial stake is 10%</t>
  </si>
  <si>
    <t>Initial stake (%)</t>
  </si>
  <si>
    <t>INTE</t>
  </si>
  <si>
    <t>INTERIM_ACCOUNTS_UPDATE</t>
  </si>
  <si>
    <t>The month and year indicating when changes in the interim accounts of the company were made. It is the last date on which a change was detected in at least one of the fields below for an interim statement (CLOSING_DATE) already present in the database: Operating revenue (OPRE), P/L before tax (PLBT), P/L ,for period (PL), Cash flow (CF), Total assets (TOAS), Shareholders funds (SHFD), Number of employees (EMPL), MM/YYYY format</t>
  </si>
  <si>
    <t>Last update - Interim accounts</t>
  </si>
  <si>
    <t>40252</t>
  </si>
  <si>
    <t>InternationalClassification_ClassificationInternational</t>
  </si>
  <si>
    <t>Patents are classified into one or more technical areas through the examination process, which will help in patent analytics. There are several such standards for classifications and IPC is one such alpha-numerical taxonomy for technical classification of patents.</t>
  </si>
  <si>
    <t>NrOfInternationalClassification</t>
  </si>
  <si>
    <t>InternationalClassification_ClassificationInternationalLabel</t>
  </si>
  <si>
    <t>This is the textual description for the alphanumerical code through the taxonomy as defined by IPC Classifications.</t>
  </si>
  <si>
    <t>IPC code label (others)</t>
  </si>
  <si>
    <t>INVESTMENT_STRATEGY_EN</t>
  </si>
  <si>
    <t>Description of the fund's investment strategy in English</t>
  </si>
  <si>
    <t>Investment strategy (in English)</t>
  </si>
  <si>
    <t>INVESTMENT_STRATEGY_LANGUAGE</t>
  </si>
  <si>
    <t>Language of the fund's investment strategy description</t>
  </si>
  <si>
    <t>Original language of investment strategy</t>
  </si>
  <si>
    <t>INVESTMENT_STRATEGY_ORIGINAL</t>
  </si>
  <si>
    <t>Description of the fund's investment strategy in local language</t>
  </si>
  <si>
    <t>Investment strategy (in local language)</t>
  </si>
  <si>
    <t>IPBIPatents_AssigneeScore</t>
  </si>
  <si>
    <t>In the case of assignee score, we consider the entities re-inventiveness behaviour to ring fence the technology so that the competitors do not penetrate into their market. Of many key indicators, some of the indicators used are self citations,
continuation Applications</t>
  </si>
  <si>
    <t>Assignee score</t>
  </si>
  <si>
    <t>NrOfIPBIPatents</t>
  </si>
  <si>
    <t>\\Innovation strength</t>
  </si>
  <si>
    <t>IPBIPatents_AssigneeScoreBench</t>
  </si>
  <si>
    <t>To help benchmark the companies working within the similar industry sectors and on similar technologies - top ten peer group companies are dynamically identified and the average score of these entities is used for comparison with the subject company score.</t>
  </si>
  <si>
    <t>Assignee score bench</t>
  </si>
  <si>
    <t>-860315</t>
  </si>
  <si>
    <t>-860316</t>
  </si>
  <si>
    <t>IPBIPatents_AssigneeScoreTrend</t>
  </si>
  <si>
    <t>The portfolio valuations (quantitative and qualititative) are updated every 6 months and we have got over 10 years of historical datasets on valuations. The given variable indicates the trend, which is a comparison of the most recently updated value vs the value for Year-1.</t>
  </si>
  <si>
    <t>Assignee score trend</t>
  </si>
  <si>
    <t>-860334</t>
  </si>
  <si>
    <t>\\Intellectual property\Innovation strength</t>
  </si>
  <si>
    <t>IPBIPatents_IPEfficiency</t>
  </si>
  <si>
    <t>IP efficiency of a company indicates the adaptivity of a new technology that is identified in the market. The score measures early innovativeness in such new technology areas through inventions within the technological life cycle</t>
  </si>
  <si>
    <t>IP efficiency</t>
  </si>
  <si>
    <t>-860313</t>
  </si>
  <si>
    <t>IPBIPatents_IPEfficiencyBench</t>
  </si>
  <si>
    <t>IP efficiency (peer group)</t>
  </si>
  <si>
    <t>-860314</t>
  </si>
  <si>
    <t>IPBIPatents_IPEfficiencyTrend</t>
  </si>
  <si>
    <t>IP efficiency trend</t>
  </si>
  <si>
    <t>-860332</t>
  </si>
  <si>
    <t>IPBIPatents_IPRelevance</t>
  </si>
  <si>
    <t>The essential usage of the indicator here is to identify the entities that are running with the IP as backbone, whose relevance scores will be high due to their impact on the financials of the entity.</t>
  </si>
  <si>
    <t>IP relevance</t>
  </si>
  <si>
    <t>-860310</t>
  </si>
  <si>
    <t>IPBIPatents_IPRelevanceTrend</t>
  </si>
  <si>
    <t>IP relevance trend</t>
  </si>
  <si>
    <t>-860329</t>
  </si>
  <si>
    <t>IPBIPatents_LegalScore</t>
  </si>
  <si>
    <t>Any given entities, legal/ attorneys responsiveness is checked through the legal scores. We use the following indicators among many for the calculation of such scores time taken for office action responses, number of rejections and claim Scope changes</t>
  </si>
  <si>
    <t>Legal score</t>
  </si>
  <si>
    <t>-860325</t>
  </si>
  <si>
    <t>IPBIPatents_LegalScoreBench</t>
  </si>
  <si>
    <t>-860326</t>
  </si>
  <si>
    <t>IPBIPatents_LegalScoreTrend</t>
  </si>
  <si>
    <t>Legal score trend</t>
  </si>
  <si>
    <t>-860344</t>
  </si>
  <si>
    <t>IPBIPatents_MarketAttract</t>
  </si>
  <si>
    <t>The indicator provides insight on what technologies are attractive in the market based on the recent trends relating to:
Acquisitions, Litigations, Licensing and Royalty Rates</t>
  </si>
  <si>
    <t>Market attractiveness</t>
  </si>
  <si>
    <t>-860317</t>
  </si>
  <si>
    <t>IPBIPatents_MarketAttractBench</t>
  </si>
  <si>
    <t>IPBIPatents_MarketAttractTrend</t>
  </si>
  <si>
    <t>Market attractiveness trend</t>
  </si>
  <si>
    <t>-860318</t>
  </si>
  <si>
    <t>-860336</t>
  </si>
  <si>
    <t>IPBIPatents_MarketCoverage</t>
  </si>
  <si>
    <t>The derived indicator here focuses on the technologies and the markets that are essentially important to be covered for the given technology through - Global trends on the revenue for the technology &amp;amp; Enforceability of the technology in the given jurisdiction</t>
  </si>
  <si>
    <t>Market coverage</t>
  </si>
  <si>
    <t>-860319</t>
  </si>
  <si>
    <t>IPBIPatents_MarketCoverageBench</t>
  </si>
  <si>
    <t>Market coverage (peer group)</t>
  </si>
  <si>
    <t>-860320</t>
  </si>
  <si>
    <t>IPBIPatents_MarketCoverageTrend</t>
  </si>
  <si>
    <t>Market coverage trend</t>
  </si>
  <si>
    <t>-860338</t>
  </si>
  <si>
    <t>IPBIPatents_NumberOfCompanies</t>
  </si>
  <si>
    <t>This is a variable specially used by IPBI (Valuations data provider) to indicate how many subsidiaries and associated patents of the respective subsidiaries were considered in the firm level valuations data.</t>
  </si>
  <si>
    <t>Number of companies within the group</t>
  </si>
  <si>
    <t>-860303</t>
  </si>
  <si>
    <t>IPBIPatents_NumberOfFamilies</t>
  </si>
  <si>
    <t>This is a variable specially used by IPBI (Valuations data provider) to indicate how many invention families they have used in the computation of the valuations and associated quality indicators.</t>
  </si>
  <si>
    <t>Number of inventions</t>
  </si>
  <si>
    <t>-860302</t>
  </si>
  <si>
    <t>IPBIPatents_NumberOfPatents</t>
  </si>
  <si>
    <t>This is a variable specially used by IPBI (Valuations data provider) to indicate how many patents (Live/ Granted) they have used in the computation of the valuations and associated quality indicators.</t>
  </si>
  <si>
    <t>Number of patents</t>
  </si>
  <si>
    <t>-860304</t>
  </si>
  <si>
    <t>IPBIPatents_PortfolioValueAvg</t>
  </si>
  <si>
    <t>IP Portfolio valuations are performed as an estimate through the usage of technical, legal and financial indicators. We consider around 25+ indicators to compute the value - as this is an estimated value, the valuations are indicated by a range. The given variable here provides the average (min+max/2) value as per the estimate.</t>
  </si>
  <si>
    <t>Portfolio value average</t>
  </si>
  <si>
    <t>-860328</t>
  </si>
  <si>
    <t>IPBIPatents_PortfolioValueMax</t>
  </si>
  <si>
    <t>IP Portfolio valuations are performed as an estimate through the usage of technical, legal and financial indicators. We consider around 25+ indicators to compute the value - as this is an estimated value, the valuations are indicated by a range. The given variable here provides the maximum value as per the estimate.</t>
  </si>
  <si>
    <t>Portfolio value max</t>
  </si>
  <si>
    <t>-860308</t>
  </si>
  <si>
    <t>IPBIPatents_PortfolioValueMin</t>
  </si>
  <si>
    <t>IP Portfolio valuations are performed as an estimate through the usage of technical, legal and financial indicators. We consider around 25+ indicators to compute the value - as this is an estaimted value, the valuations are indicated by a range. The given variable here provides the minimum value as per the estimate.</t>
  </si>
  <si>
    <t>Portfolio value min</t>
  </si>
  <si>
    <t>-860307</t>
  </si>
  <si>
    <t>IPBIPatents_PortfolioValueTrend</t>
  </si>
  <si>
    <t>The portfolio valuations are updated every 6 months and we have got over 10 years of historical datasets on valuations. The given variable indicates the trend in valuation of the IP Portfolio, which is a comparison of the most recently updated value of the IP Portfolio vs the IP Portfolio value for Year-1.</t>
  </si>
  <si>
    <t>Portfolio value trend</t>
  </si>
  <si>
    <t>-860309</t>
  </si>
  <si>
    <t>IPBIPatents_RatingYear</t>
  </si>
  <si>
    <t>The year in which the computations of the patent valuations were performed.</t>
  </si>
  <si>
    <t>-860301</t>
  </si>
  <si>
    <t>IPBIPatents_TechQuality</t>
  </si>
  <si>
    <t>The given score provides a cumulative measure the technological quality covered through the portfolio of patents and some indicators such as Citations, Claims – Independent claims and word count &amp;amp; Family members</t>
  </si>
  <si>
    <t>Technical quality</t>
  </si>
  <si>
    <t>-860323</t>
  </si>
  <si>
    <t>IPBIPatents_TechQualityBench</t>
  </si>
  <si>
    <t>Technical quality bench</t>
  </si>
  <si>
    <t>-860324</t>
  </si>
  <si>
    <t>IPBIPatents_TechQualityTrend</t>
  </si>
  <si>
    <t>Technical quality trend</t>
  </si>
  <si>
    <t>-860342</t>
  </si>
  <si>
    <t>IPBIPatents_TotalIPQuality</t>
  </si>
  <si>
    <t>The score is nothing but the aggregation of various scores to provide a overall quality of the IP within the given company's portfolio.</t>
  </si>
  <si>
    <t>Total IP quality</t>
  </si>
  <si>
    <t>-860311</t>
  </si>
  <si>
    <t>IPBIPatents_TotalIPQualityBench</t>
  </si>
  <si>
    <t>Total IP quality (peer group)</t>
  </si>
  <si>
    <t>-860312</t>
  </si>
  <si>
    <t>IPBIPatents_TotalIPQualityTrend</t>
  </si>
  <si>
    <t>Total IP quality trend</t>
  </si>
  <si>
    <t>-860330</t>
  </si>
  <si>
    <t>IPO_DATE</t>
  </si>
  <si>
    <t>The initial offering date is a date set during the underwriting process on which a security is first made available for public purchase. An initial public offering (IPO) is when a private corporation issues new equity shares or securities to public investors.</t>
  </si>
  <si>
    <t>IPO date</t>
  </si>
  <si>
    <t>ISDC</t>
  </si>
  <si>
    <t>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t>
  </si>
  <si>
    <t>Software Development Costs</t>
  </si>
  <si>
    <t>326500000</t>
  </si>
  <si>
    <t>ISFA</t>
  </si>
  <si>
    <t>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t>
  </si>
  <si>
    <t>Sale of Fixed Assets</t>
  </si>
  <si>
    <t>326900000</t>
  </si>
  <si>
    <t>ISH_ADDRESS_LINE1</t>
  </si>
  <si>
    <t>&lt;p&gt;is the first line of the Address of the Immediate shareholder which usually contains the house number and street name of either a company's primary/additional address, the first line of an individual's home address or the first line of a company's address where an individual holds a role.&lt;/p&gt;
&lt;p&gt;- See the full defintion of &lt;a href="/asset/76606da2-e7b3-4c8d-aa02-e2ff3633c86d" rel="noopener" target="_blank"&gt;Address&lt;/a&gt;&lt;/p&gt;</t>
  </si>
  <si>
    <t>ISH_COUNT</t>
  </si>
  <si>
    <t>ISH_ADDRESS_LINE2</t>
  </si>
  <si>
    <t>ISH_ADDRESS_LINE3</t>
  </si>
  <si>
    <t>\\Ownership data\Beneficial Owners\Shareholders\General information\Shareholder information\Immediate parent information\Only for companies for which you have access\Identifier and contact information</t>
  </si>
  <si>
    <t>ISH_ADDRESS_LINE4</t>
  </si>
  <si>
    <t>ISH_AKA_NAME</t>
  </si>
  <si>
    <t>ISH_ALBATROSS_DATE</t>
  </si>
  <si>
    <t>Date on which the Albatross score was calculated for immediate shareholder</t>
  </si>
  <si>
    <t>ISH_ALBATROSS_SCORE</t>
  </si>
  <si>
    <t>This is the Albatross score for immediate shareholder</t>
  </si>
  <si>
    <t>ISH_BVD_ID_NUMBER</t>
  </si>
  <si>
    <t>Gives the BvD ID of the Immediate shareholder. It is never empty</t>
  </si>
  <si>
    <t>ISH_CITY</t>
  </si>
  <si>
    <t>Gives the city where the Immediate shareholder is located.</t>
  </si>
  <si>
    <t>ISH_COUNTRY_ISO_CODE</t>
  </si>
  <si>
    <t>\\Ownership data\Shareholders\Immediate parent information\Only for companies for which you have access\Financial strength\Financial stability score by CRIF Decision Solutions Ltd</t>
  </si>
  <si>
    <t>ISH_CRIF_SCORE</t>
  </si>
  <si>
    <t>This is the CRIF score for immediate shareholder</t>
  </si>
  <si>
    <t>ISH_CRIF_YEAR</t>
  </si>
  <si>
    <t>Year of the financial statements used to calculate the CRIF score financial stability score for immediate shareholders</t>
  </si>
  <si>
    <t>ISH_CURRENT_PREVIOUS_MANAGER</t>
  </si>
  <si>
    <t>This field indicates if the concerned Headquarter is also a manager. It can take 3 values : Not a manager, current manager, previous manager.</t>
  </si>
  <si>
    <t>ISH - Also a manager</t>
  </si>
  <si>
    <t>ISH_DIRECT_PCT</t>
  </si>
  <si>
    <t>ISH - Direct %</t>
  </si>
  <si>
    <t>ISH_EMPL</t>
  </si>
  <si>
    <t>ISH - Number of employees</t>
  </si>
  <si>
    <t>\\Ownership data\Shareholders\General information\Immediate parent information</t>
  </si>
  <si>
    <t>ISH_ENTITY_TYPE</t>
  </si>
  <si>
    <t>ISH - Type</t>
  </si>
  <si>
    <t>ISH_ESG_COMPUTATION_DATE</t>
  </si>
  <si>
    <t>\\Ownership data\Shareholders\Immediate parent information\Only for companies for which you have access\ESG risk review\ESG score by Moody’s</t>
  </si>
  <si>
    <t>ISH_ESG_ENV_SCORE</t>
  </si>
  <si>
    <t>ISH_ESG_GLOBAL_SCORE</t>
  </si>
  <si>
    <t>ISH_ESG_GOV_SCORE</t>
  </si>
  <si>
    <t>ISH_ESG_MODEL_DATE</t>
  </si>
  <si>
    <t>\\Ownership data\Beneficial Owners\Shareholders\General information\Shareholder information\Immediate parent information\Only for companies for which you have access\Identifier and contact information\Additional financial data\Ratings\Financial strength\Financial risk review\ESG risk review\ESG score by Moody’s</t>
  </si>
  <si>
    <t>ISH_ESG_SOC_SCORE</t>
  </si>
  <si>
    <t>ISH_FALCON_CREDIT_LIMIT</t>
  </si>
  <si>
    <t>This is the Falcon Credit Limit of immediate shareholder</t>
  </si>
  <si>
    <t>\\Ownership data\Shareholders\Immediate parent information\Only for companies for which you have access\Financial strength\Falcon counterparty risk score by Zanders</t>
  </si>
  <si>
    <t>ISH_FALCON_CRS</t>
  </si>
  <si>
    <t>This is Falcon Counterparty Risk Score (CRS) for immediate shareholder</t>
  </si>
  <si>
    <t>ISH_FALCON_PDEF</t>
  </si>
  <si>
    <t>\\Ownership data\Beneficial Owners\Shareholders\General information\Shareholder information\Immediate parent information\Only for companies for which you have access\Identifier and contact information\Additional financial data\Ratings\Financial strength\Falcon counterparty risk score by Zanders</t>
  </si>
  <si>
    <t>ISH_FALCON_YEAR</t>
  </si>
  <si>
    <t>Year of the financial statements used to calculate the Falcon score for immediate shareholders</t>
  </si>
  <si>
    <t>Date of the FALCON indicators</t>
  </si>
  <si>
    <t>\\Ownership data\Shareholders\Immediate parent information\Only for companies for which you have access\Identifier and contact information</t>
  </si>
  <si>
    <t>ISH_FAX_NUMBER</t>
  </si>
  <si>
    <t>Gives the fax number of the Immediate shareholder when available.</t>
  </si>
  <si>
    <t>ISH_FIRST_NAME</t>
  </si>
  <si>
    <t>This field provides the first name of the Immediate shareholder. This has been extracted from the full name when possible.</t>
  </si>
  <si>
    <t>ISH - First name</t>
  </si>
  <si>
    <t>ISH_FITCH_IFS</t>
  </si>
  <si>
    <t>The Fitch Insurer Financial Strength Rating given to the company's immediate shareholder.</t>
  </si>
  <si>
    <t>ISH_FITCH_LT</t>
  </si>
  <si>
    <t>The Fitch Long-Term Rating given to the company's immediate shareholder.</t>
  </si>
  <si>
    <t>ISH_FITCH_LT_IDR</t>
  </si>
  <si>
    <t>The Fitch Long Term Issuer Default Rating given to the company's immediate shareholder.</t>
  </si>
  <si>
    <t>ISH_FITCH_NIFS</t>
  </si>
  <si>
    <t>The Fitch National Insurer Financial Strength Rating given to the company's immediate shareholder.</t>
  </si>
  <si>
    <t>ISH_FITCH_SR</t>
  </si>
  <si>
    <t>The Fitch Support Rating given to the company's immediate shareholder.</t>
  </si>
  <si>
    <t>\\Ownership data\Beneficial Owners\Shareholders\General information\Shareholder information\Immediate parent information\Only for companies for which you have access\Identifier and contact information\Additional financial data\Ratings\Fitch ratings</t>
  </si>
  <si>
    <t>ISH_FITCH_ST</t>
  </si>
  <si>
    <t>The Fitch Short-Term Rating given to the company's immediate shareholder.</t>
  </si>
  <si>
    <t>ISH_FITCH_ST_IDR</t>
  </si>
  <si>
    <t>The Fitch Short-Term Issuer Default Rating given to the company's immediate shareholder.</t>
  </si>
  <si>
    <t>ISH_FITCH_VR</t>
  </si>
  <si>
    <t>The Fitch Viability Rating given to the company's immediate shareholder.</t>
  </si>
  <si>
    <t>ISH_G2_DATE</t>
  </si>
  <si>
    <t>Date on which the G2 Compass score was calculated for immediate shareloder</t>
  </si>
  <si>
    <t>ISH_G2_SCORE</t>
  </si>
  <si>
    <t>This is G2 Compass score for immediate shareholder</t>
  </si>
  <si>
    <t>ISH_INFORMATION_DATE</t>
  </si>
  <si>
    <t>ISH - Information date</t>
  </si>
  <si>
    <t>ISH_INFORMATION_SOURCE</t>
  </si>
  <si>
    <t>ISH - Information source</t>
  </si>
  <si>
    <t>ISH_LAST_NAME</t>
  </si>
  <si>
    <t>This field provides the last name of the Immediate shareholder. This has been extracted from the full name when possible.</t>
  </si>
  <si>
    <t>ISH - Last name</t>
  </si>
  <si>
    <t>\\Ownership data\Shareholders\Immediate parent information</t>
  </si>
  <si>
    <t>ISH_LEI</t>
  </si>
  <si>
    <t>This field provides the Legal Entity Identifier (LEI) of the concerned Immediate Shareholder. The LEI code consists of a combination of 20 letters and numbers.</t>
  </si>
  <si>
    <t>ISH - Legal Entity Identifier (LEI)</t>
  </si>
  <si>
    <t>\\Ownership data\Shareholders\Immediate parent information\Only for companies for which you have access\Ratings\Moody's ratings</t>
  </si>
  <si>
    <t>ISH_MOODYS_IFS</t>
  </si>
  <si>
    <t>The Moody's Insurance Financial Strength Rating given to the company's immediate shareholder.</t>
  </si>
  <si>
    <t>ISH_MOODYS_LT</t>
  </si>
  <si>
    <t>The Moody's Long-Term Rating given to the company's immediate shareholder.</t>
  </si>
  <si>
    <t>ISH_MOODYS_ST</t>
  </si>
  <si>
    <t>The Moody's ST Issuer Level Rating given to the company's immediate shareholder.</t>
  </si>
  <si>
    <t>\\Ownership data\Beneficial Owners\Shareholders\General information\Shareholder information\Immediate parent information\Only for companies for which you have access\Identifier and contact information\Additional financial data\Ratings\Financial strength\Financial risk review\MORE credit risk score by modeFinance</t>
  </si>
  <si>
    <t>ISH_MORE_CONFIDENCE_LEVEL</t>
  </si>
  <si>
    <t>Describes the datapoints as a percentage (Confidence level) that have values and are used in the MORE score model for immediate shareholders</t>
  </si>
  <si>
    <t>ISH_MORE_CREDIT_LIMIT</t>
  </si>
  <si>
    <t>This is the More Credit Limit for immediate shareholders</t>
  </si>
  <si>
    <t>ISH -  MORE credit limit</t>
  </si>
  <si>
    <t>\\Ownership data\Shareholders\Immediate parent information\Only for companies for which you have access\Financial risk review\MORE credit risk score by modeFinance</t>
  </si>
  <si>
    <t>ISH_MORE_PDEF</t>
  </si>
  <si>
    <t>ISH_MORE_SCORE</t>
  </si>
  <si>
    <t>This is the More score for immediate shareholder</t>
  </si>
  <si>
    <t>ISH_MORE_YEAR</t>
  </si>
  <si>
    <t>Year of the financial statements used to calculate the MORE credit risk score for immediate shareholders</t>
  </si>
  <si>
    <t>ISH_NACE_CORE_CODE</t>
  </si>
  <si>
    <t>This field gives the 4 digits NACE code of activity of the immediate shareholder.</t>
  </si>
  <si>
    <t>ISH - NACE,Core code</t>
  </si>
  <si>
    <t>ISH_NACE_CORE_LABEL</t>
  </si>
  <si>
    <t>This field gives the full label NACE code of activity of the immediate shareholder.</t>
  </si>
  <si>
    <t>ISH - NACE,text description</t>
  </si>
  <si>
    <t>ISH_NAICS_CORE_CODE</t>
  </si>
  <si>
    <t>This field gives the 4 digits NAICS code of activity of the immediate shareholder.</t>
  </si>
  <si>
    <t>ISH - NAICS, Core code</t>
  </si>
  <si>
    <t>ISH_NAICS_CORE_LABEL</t>
  </si>
  <si>
    <t>This field gives the full label NAICS code of activity of the immediate shareholder.</t>
  </si>
  <si>
    <t>ISH - NAICS, text description</t>
  </si>
  <si>
    <t>\\Ownership data\Beneficial Owners\Shareholders\General information\Shareholder information\Immediate parent information</t>
  </si>
  <si>
    <t>ISH_NAME</t>
  </si>
  <si>
    <t>This field indicates the full name of the Immediate shareholder. It should always be provided.</t>
  </si>
  <si>
    <t>ISH - Name</t>
  </si>
  <si>
    <t>ISH_NATIONAL_ID</t>
  </si>
  <si>
    <t>ISH_NATIONAL_SCORE_US_PAYMENT_SCORE</t>
  </si>
  <si>
    <t>This is value of the US and Canada National payment rating score for immediate shareholders</t>
  </si>
  <si>
    <t>ISH_NATIONAL_SCORE_US_PAYMENT_SCORE_CREDIT_RISK</t>
  </si>
  <si>
    <t>This is the category of the US and Canada National credit risk rating for the immediate shareholders</t>
  </si>
  <si>
    <t>\\Ownership data\Beneficial Owners\Shareholders\General information\Shareholder information\Immediate parent information\Only for companies for which you have access\Identifier and contact information\Additional financial data\Ratings\Financial strength\Financial risk review\ESG risk review\National scores\In the US and Canada</t>
  </si>
  <si>
    <t>ISH_NATIONAL_SCORE_US_PAYMENT_SCORE_CREDIT_RISK_DEFINITION</t>
  </si>
  <si>
    <t>This is value of the US and Canada National credit risk rating label for immediate shareholders</t>
  </si>
  <si>
    <t>ISH_NATIONAL_SCORE_US_PAYMENT_SCORE_DATE</t>
  </si>
  <si>
    <t>Date on which the US and Canada National credit risk rating was calculated for immediate shareholders</t>
  </si>
  <si>
    <t>ISH_NATIONAL_SCORE_US_PAYMENT_SCORE_DEFINITION</t>
  </si>
  <si>
    <t>This is the label of the US and Canada National payment rating score for immediate shareholders</t>
  </si>
  <si>
    <t>ISH_NATIONAL_SCORE_US_PAYMENT_SCORE_LONG_TERM_HEALTH</t>
  </si>
  <si>
    <t>Outlook of the US and Canada National Payment score for immediate shareholders</t>
  </si>
  <si>
    <t>ISH_NATIONAL_SCORE_US_PAYMENT_SCORE_PROVIDER</t>
  </si>
  <si>
    <t>Information provider for the US and Canada National score for immediate shareholders</t>
  </si>
  <si>
    <t>ISH_NATIONAL_SCORE_US_PAYMENT_SCORE_SEGMENT</t>
  </si>
  <si>
    <t>Payment risk value of the US and Canada National Payment score (number) for immediate shareholders</t>
  </si>
  <si>
    <t>ISH_NATIONAL_SCORE_US_PAYMENT_SCORE_SEGMENT_DEFINITION</t>
  </si>
  <si>
    <t>Payment Label of the US and Canada National Payment risk score (text) for immediate shareholders</t>
  </si>
  <si>
    <t>ISH_OPRE</t>
  </si>
  <si>
    <t>This field gives the Operating Revenue of the Immediate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</si>
  <si>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ISH - Operating revenue (Turnover)</t>
  </si>
  <si>
    <t>ISH_ORBISID</t>
  </si>
  <si>
    <t>Gives the Orbid ID number of the Immediate shareholder.</t>
  </si>
  <si>
    <t>ISH_PHONE_NUMBER</t>
  </si>
  <si>
    <t>Gives the telephone number of the Immediate shareholder.</t>
  </si>
  <si>
    <t>\\Ownership data\Beneficial Owners\Shareholders\General information\Shareholder information\Immediate parent information\Only for companies for which you have access\Identifier and contact information\Additional financial data</t>
  </si>
  <si>
    <t>ISH_PL</t>
  </si>
  <si>
    <t>This field gives the P/L for period of the Immediate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</si>
  <si>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ISH -  P/L for period [=Net income]</t>
  </si>
  <si>
    <t>\\Ownership data\Shareholders\Immediate parent information\Only for companies for which you have access\Additional financial data</t>
  </si>
  <si>
    <t>ISH_PLBT</t>
  </si>
  <si>
    <t>This field gives the P/L before of the Immediate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</si>
  <si>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ISH -  P/L before tax</t>
  </si>
  <si>
    <t>ISH_POSSIBLE_PCT_CHANGE_DESCRIPTION</t>
  </si>
  <si>
    <t>This fields is used to indicates that information on the Immediate shareholder has changed but we don’t have enough detail to be able to indicate the new percentage. This come principally from M&amp;amp;A deals information. This is particularly important in the controlling shareholder section, as it could potentially affect the ultimate owner and in the BO section.</t>
  </si>
  <si>
    <t>ISH - Information on possible change in %</t>
  </si>
  <si>
    <t>ISH_POSTCODE</t>
  </si>
  <si>
    <t>Gives the postcode of the city in which the Immediate shareholder is located.</t>
  </si>
  <si>
    <t>ISH_PREVIOUS_NAME</t>
  </si>
  <si>
    <t>Previous name(s) of the Immediate Shareholder.</t>
  </si>
  <si>
    <t>ISH_QUALITATIVE_SCORE</t>
  </si>
  <si>
    <t>The modeFinance Qualitative score for immediate shareholders</t>
  </si>
  <si>
    <t>\\Ownership data\Beneficial Owners\Shareholders\General information\Shareholder information\Immediate parent information\Only for companies for which you have access\Identifier and contact information\Additional financial data\Ratings\Financial strength\Financial risk review\MORE credit risk score by modeFinance\Reactive MORE credit risk score by modeFinance\Qualitative score by modeFinance</t>
  </si>
  <si>
    <t>ISH_QUALITATIVE_SCORE_CONFIDENCE_LEVEL</t>
  </si>
  <si>
    <t>Describes the datapoints (Confidence level) that have values and are used in the modeFinance Qualitative score for immediate shareholder</t>
  </si>
  <si>
    <t>ISH_QUALITATIVE_SCORE_CREDIT_LIMIT</t>
  </si>
  <si>
    <t>This is the modeFinance Qualitative score Credit limit for immediate shareholders</t>
  </si>
  <si>
    <t>ISH_QUALITATIVE_SCORE_DATE</t>
  </si>
  <si>
    <t>Date on which the modeFinance Qualitative score was calculated for immediate shareholder</t>
  </si>
  <si>
    <t>\\Ownership data\Shareholders\Immediate parent information\Only for companies for which you have access\Financial risk review\Reactive MORE credit risk score by modeFinance</t>
  </si>
  <si>
    <t>ISH_REACTIVE_MORE_CONFIDENCE_LEVEL</t>
  </si>
  <si>
    <t>ISH_REACTIVE_MORE_CREDIT_LIMIT</t>
  </si>
  <si>
    <t>This is the Reactive More Credit Limit for the immediate shareholder.</t>
  </si>
  <si>
    <t>ISH_REACTIVE_MORE_DATE</t>
  </si>
  <si>
    <t>Year of the financial statements used to calculate the reactive MORE score for the Immediate shareholder.</t>
  </si>
  <si>
    <t>ISH_REACTIVE_MORE_PDEF</t>
  </si>
  <si>
    <t>ISH_REACTIVE_MORE_SCORE</t>
  </si>
  <si>
    <t>The most recent reactive MORE score for the Immediate Shareholder.</t>
  </si>
  <si>
    <t>\\Ownership data\Shareholders\Immediate parent information\Only for companies for which you have access\Financial strength\RepRisk indicators by RepRisk</t>
  </si>
  <si>
    <t>ISH_REPRISK_INDEX</t>
  </si>
  <si>
    <t>&lt;div&gt;This is the value of RepRisk indictor (Index RRI) for immediate shareholder&lt;/div&gt;</t>
  </si>
  <si>
    <t>\\Ownership data\Beneficial Owners\Shareholders\General information\Shareholder information\Immediate parent information\Only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Zanders\Compass score merchant risk by G2\RepRisk indicators by RepRisk</t>
  </si>
  <si>
    <t>ISH_REPRISK_INDEX_DATE</t>
  </si>
  <si>
    <t>Date on which the RepRisk indicator (Index RRI) was calculated for immediate shareholder</t>
  </si>
  <si>
    <t>ISH_REPRISK_RATING</t>
  </si>
  <si>
    <t>The RepRisk Rating value for immediate shareholder</t>
  </si>
  <si>
    <t>ISH_REPRISK_RATING_DATE</t>
  </si>
  <si>
    <t>Date on which the RepRisk Rating (RRR) was calculated for immediate shareholder</t>
  </si>
  <si>
    <t>ISH_SALUTATION</t>
  </si>
  <si>
    <t>Gives the salutation of the Immediate shareholder. This is either provided by the source or deduced based on the provided or deduced gender</t>
  </si>
  <si>
    <t>ISH - Salutation</t>
  </si>
  <si>
    <t>ISH_SHFD</t>
  </si>
  <si>
    <t>This field gives the shareholders funds of the immediate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</si>
  <si>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ISH -  Shareholders funds</t>
  </si>
  <si>
    <t>ISH_SP_FSR_FLT</t>
  </si>
  <si>
    <t>The Standard &amp;amp; Poor's Financial Strength Rating, Foreign Long Term given to the company's immediate shareholder.</t>
  </si>
  <si>
    <t>ISH_SP_FSR_LLT</t>
  </si>
  <si>
    <t>The Standard &amp;amp; Poor's Financial Strength Rating, Local Long Term given to the company's immediate shareholder.</t>
  </si>
  <si>
    <t>\\Ownership data\Beneficial Owners\Shareholders\General information\Shareholder information\Immediate parent information\Only for companies for which you have access\Identifier and contact information\Additional financial data\Ratings\Fitch ratings\Moody's ratings\Standard &amp;amp; Poor's ratings</t>
  </si>
  <si>
    <t>ISH_SP_ICR_FLT</t>
  </si>
  <si>
    <t>The Standard &amp;amp; Poor's Issuer Credit Rating, Foreign Long Term given to the company's immediate shareholder.</t>
  </si>
  <si>
    <t>\\Ownership data\Shareholders\Immediate parent information\Only for companies for which you have access\Ratings\Standard &amp;amp; Poor's ratings</t>
  </si>
  <si>
    <t>ISH_SP_ICR_FST</t>
  </si>
  <si>
    <t>The Standard &amp;amp; Poor's Issuer Credit Rating, Foreign Short Term given to the company's immediate shareholder.</t>
  </si>
  <si>
    <t>ISH_SP_ICR_LLT</t>
  </si>
  <si>
    <t>The Standard &amp;amp; Poor's Issuer Credit Rating, Local Long Term given to the company's immediate shareholder.</t>
  </si>
  <si>
    <t>ISH_SP_ICR_LST</t>
  </si>
  <si>
    <t>The Standard &amp;amp; Poor's Issuer Credit Rating, Local Short Term given to the company's immediate shareholder.</t>
  </si>
  <si>
    <t>ISH_STATE_PROVINCE</t>
  </si>
  <si>
    <t>When the Immediate shareholder is located in the United States or in Canada, this field gives a 2 letters code corresponding to the initials of the State or Province in which the entity is located.</t>
  </si>
  <si>
    <t>ISH_SWIFT_CODE</t>
  </si>
  <si>
    <t>This field provides the SWIFT code of the concerned Immediate Shareholder.</t>
  </si>
  <si>
    <t>ISH_TICKER</t>
  </si>
  <si>
    <t>This field gives the ticker of the Immediate Shareholder. A ticker symbol or stock symbol is an abbreviation used to uniquely identify publicly traded shares of a particular stock on a particular stock market. A stock symbol may consist of letters, numbers or a combination of both.</t>
  </si>
  <si>
    <t>ISH - Ticker symbol</t>
  </si>
  <si>
    <t>ISH_TOAS</t>
  </si>
  <si>
    <t>This field gives the Total assets of the Immediate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</si>
  <si>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ISH - Total assets</t>
  </si>
  <si>
    <t>ISH_TOTAL_PCT</t>
  </si>
  <si>
    <t>This field is the total percentage owned by the Immediate shareholder in the company just below in the BO path</t>
  </si>
  <si>
    <t>ISH - Total %</t>
  </si>
  <si>
    <t>ISH_TRUCOST_SCORE</t>
  </si>
  <si>
    <t>This is the Trucost environmental score for immediate shareholder</t>
  </si>
  <si>
    <t>\\Ownership data\Shareholders\Immediate parent information\Only for companies for which you have access\Financial strength\Environmental score by Trucost</t>
  </si>
  <si>
    <t>ISH_TRUCOST_SCORE_CONFIDENCE_LEVEL</t>
  </si>
  <si>
    <t>Describes the datapoints as a percentage (Confidence level) that have values and are used in the Trucost score model for immediate shareholder</t>
  </si>
  <si>
    <t>ISH_TRUCOST_YEAR</t>
  </si>
  <si>
    <t>Year of the financial statements used to calculate the Trucost environmental score for immediate shareholder</t>
  </si>
  <si>
    <t>ISH_UCI</t>
  </si>
  <si>
    <t>Gives the UCI of the Immediate shareholder. UCI is the identifier in the Contacts database. It is not always available</t>
  </si>
  <si>
    <t>ISH - UCI</t>
  </si>
  <si>
    <t>ISH_USSIC_CORE_CODE</t>
  </si>
  <si>
    <t>This field represents the 3 digits code for the primary activity of the concerned Immediate Shareholder in the US SIC classification. (US SIC codes are American codes which last version is from 1989)</t>
  </si>
  <si>
    <t>ISH - US SIC, Core code</t>
  </si>
  <si>
    <t>ISH_USSIC_CORE_LABEL</t>
  </si>
  <si>
    <t>This field provides the label associated to the code for the primary activity of the concerned Immediate Shareholder in the US SIC classification. (US SIC codes are American codes which last version is from 1989)</t>
  </si>
  <si>
    <t>ISH - US SIC, text description</t>
  </si>
  <si>
    <t>ISH_VADIS_P2B_BANKRUPT</t>
  </si>
  <si>
    <t>ISH_VADIS_P2B_SOLD</t>
  </si>
  <si>
    <t>Score that describes the propensity to be sold for immediate shareholder (Vadis Score)</t>
  </si>
  <si>
    <t>ISH_VADIS_YEAR</t>
  </si>
  <si>
    <t>Year of the financial statements used to calculate the Vadis score for immediate shareholder</t>
  </si>
  <si>
    <t>ISH_WEBSITE</t>
  </si>
  <si>
    <t>Gives the website of the immediate shareholder when available.</t>
  </si>
  <si>
    <t>\\Ownership data\Shareholders\Immediate parent information\PEPs, sanctions and enforcements</t>
  </si>
  <si>
    <t>ISH_WORLDCOMPLIANCE_MATCH_ADVERSE_MEDIA</t>
  </si>
  <si>
    <t>This field indicates if the Immediate Shareholder has been flagged as adverse media. As adverse media is a WorldCompliance category which identify entities where a published news source described a crime that was committed.</t>
  </si>
  <si>
    <t>ISH_WORLDCOMPLIANCE_MATCH_ASSOCIATED_ENTITY</t>
  </si>
  <si>
    <t>This field indicates if the Immediate Shareholder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</si>
  <si>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ISH_WORLDCOMPLIANCE_MATCH_CURRENT_PEP_INDICATOR</t>
  </si>
  <si>
    <t>This field indicates if the Immediate Shareholder has been flagged as current PEP .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</si>
  <si>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ISH_WORLDCOMPLIANCE_MATCH_ENFORCEMENT_INDICATOR</t>
  </si>
  <si>
    <t>This field indicates if the Immediate Shareholder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</si>
  <si>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ISH_WORLDCOMPLIANCE_MATCH_EXCEPT_SBE_INDICATOR</t>
  </si>
  <si>
    <t>This field indicates if the Immediate Shareholder has been flagged as any category. As any category is a WorldCompliance Flag to identify entities found in the WorldCompliance database. WorldCompliance is a risk-based database designed to prevent AML (anti-money laundering) and CTF (counterterrorist
financing) .</t>
  </si>
  <si>
    <t>ISH_WORLDCOMPLIANCE_MATCH_GOVERNMENT_LINKED_ENTITY</t>
  </si>
  <si>
    <t>This field indicates if the Immediate Shareholder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</si>
  <si>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ISH_WORLDCOMPLIANCE_MATCH_GOVERNMENT_OWNED_ENTITY</t>
  </si>
  <si>
    <t>This field indicates if the Immediate Shareholder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</si>
  <si>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ISH_WORLDCOMPLIANCE_MATCH_REGISTRATIONS</t>
  </si>
  <si>
    <t>This field indicates if the Immediate Shareholder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</si>
  <si>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ISH_WORLDCOMPLIANCE_MATCH_SANCTION_INDICATOR</t>
  </si>
  <si>
    <t>This field indicates if the Immediate Shareholder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</si>
  <si>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ISH_WORLDCOMPLIANCE_MATCH_SBE_INDICATOR_LABEL</t>
  </si>
  <si>
    <t>This field indicates if the Immediate Shareholder has been flagged as sanctioned by extension. Sanctioned by extension is a flag used to identify companies which are are sanctioned by extension because they are owned 33 or 50% by a sanctioned entity.</t>
  </si>
  <si>
    <t>ISH_WVB_SCORE</t>
  </si>
  <si>
    <t>This is the WVB Global strength - Global score for immediate shareholder</t>
  </si>
  <si>
    <t>\\Ownership data\Beneficial Owners\Shareholders\General information\Shareholder information\Immediate parent information\Only for companies for which you have access\Identifier and contact information\Additional financial data\Ratings\Financial strength\Falcon counterparty risk score by Zanders\Financial stability score by CRIF Decision Solutions Ltd\Predictive indicators by Vadis\Global score by WVB</t>
  </si>
  <si>
    <t>ISH_WVB_YEAR</t>
  </si>
  <si>
    <t>Year of the financial statements used to calculate the WVB Global strength - Global score for immediate shareholders</t>
  </si>
  <si>
    <t>ISIN</t>
  </si>
  <si>
    <t>&lt;p&gt;&lt;span style="color: rgb(11,33,44);background-color: rgb(255,255,255);"&gt;The International Securities Identification Number is a 12-digit code that uniquely identifies a security, such as stocks, bonds, warrants, futures, options, indexes and many others. The International Securities Identification Number is an alphanumeric code that is the single most recognizable security identifier used in the global finance market today.&lt;/span&gt;&lt;/p&gt;</t>
  </si>
  <si>
    <t>ISIN_ALL</t>
  </si>
  <si>
    <t>The International Securities Identification Number is a 12-digit code that uniquely identifies a security, such as stocks, bonds, warrants, futures, options, indexes and many others. The International Securities Identification Number is an alphanumeric code that is the single most recognizable security identifier used in the global finance market today.</t>
  </si>
  <si>
    <t>ISIN number (All)</t>
  </si>
  <si>
    <t>ISIN_ALL_COUNT</t>
  </si>
  <si>
    <t>-2260901</t>
  </si>
  <si>
    <t>\\Financial data\Accounts header\Key financials &amp;amp; employees\Global standard format\Detailed format\Cash flow statement\US accounts\Operating cash flows\Investing cash flows</t>
  </si>
  <si>
    <t>ISOB</t>
  </si>
  <si>
    <t>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t>
  </si>
  <si>
    <t>Sale of Business</t>
  </si>
  <si>
    <t>326800000</t>
  </si>
  <si>
    <t>ISOI</t>
  </si>
  <si>
    <t>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t>
  </si>
  <si>
    <t>Sale of Intangible</t>
  </si>
  <si>
    <t>327300000</t>
  </si>
  <si>
    <t>ITLI</t>
  </si>
  <si>
    <t>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t>
  </si>
  <si>
    <t>Total Cash from Investing Activities</t>
  </si>
  <si>
    <t>327700000</t>
  </si>
  <si>
    <t>LAST_STATUS_DATE</t>
  </si>
  <si>
    <t>Date corresponding to the latest status of the deal. This field is updated as and when deal status is changed</t>
  </si>
  <si>
    <t>Last deal status date</t>
  </si>
  <si>
    <t>A geographic coordinate, specifying the north-south position on Earth, of the company's primary address (rarely given)</t>
  </si>
  <si>
    <t>X coordinates</t>
  </si>
  <si>
    <t>40493</t>
  </si>
  <si>
    <t>LATITUDE_ADDITIONAL</t>
  </si>
  <si>
    <t>A geographic coordinate, specifying the north-south position on Earth, of the company's additional address (rarely given)</t>
  </si>
  <si>
    <t>Latitude</t>
  </si>
  <si>
    <t>\\Corporate actions and dividends</t>
  </si>
  <si>
    <t>LCORPACDAT</t>
  </si>
  <si>
    <t>Corporation action - Date</t>
  </si>
  <si>
    <t>NrNEVCORPACT</t>
  </si>
  <si>
    <t>799201</t>
  </si>
  <si>
    <t>LDIVDAT</t>
  </si>
  <si>
    <t>Dividend - Date</t>
  </si>
  <si>
    <t>NrNEVDIVIDENDS</t>
  </si>
  <si>
    <t>799231</t>
  </si>
  <si>
    <t>LEGAL_EVENTS_DATE</t>
  </si>
  <si>
    <t>Date of the legal event (i.e. registration date, judgment date, publication date, etc.)</t>
  </si>
  <si>
    <t>LEGAL_EVENTS_COUNT</t>
  </si>
  <si>
    <t>Legal Events (includes Court &amp; Litigation Data)</t>
  </si>
  <si>
    <t>-2240002</t>
  </si>
  <si>
    <t>\\Legal &amp;amp; account information\Legal events</t>
  </si>
  <si>
    <t>LEGAL_EVENTS_DESCRIPTION</t>
  </si>
  <si>
    <t>The description of the legal event contains the main information of the legal event (registration changes, juridical notification), in others words the subject of the legal event (capital increase, bankruptcy proceeding, etc.).</t>
  </si>
  <si>
    <t>Description</t>
  </si>
  <si>
    <t>-2250007</t>
  </si>
  <si>
    <t>\\Legal &amp;amp; account information\Legal information\Account information\GSIFIs\Legal events</t>
  </si>
  <si>
    <t>LEGAL_EVENTS_DETAILS</t>
  </si>
  <si>
    <t>Detailed information about the legal event. This information varies from one type of data to another, or from what an Information Provider delivers as data. Note that some legal events may have no details at all.</t>
  </si>
  <si>
    <t>Legal Events Details</t>
  </si>
  <si>
    <t>JSON</t>
  </si>
  <si>
    <t>-2243001</t>
  </si>
  <si>
    <t>LEGAL_EVENTS_ID</t>
  </si>
  <si>
    <t>Official identifier of the legal event (case number, registration number, etc.); not required.</t>
  </si>
  <si>
    <t>-2240004</t>
  </si>
  <si>
    <t>LEGAL_EVENTS_SOURCE</t>
  </si>
  <si>
    <t>Official source of the legal event</t>
  </si>
  <si>
    <t>-2240005</t>
  </si>
  <si>
    <t>LEGAL_EVENTS_TYPES_VALUE</t>
  </si>
  <si>
    <t>The legal event type is a standardised category (see our 3-layer categorisation) we attribute to the legal event. Its main function is to unify the legal events data coming from all around the world, for the user to search and to compare.</t>
  </si>
  <si>
    <t>Legal Events Type Value</t>
  </si>
  <si>
    <t>LEGAL_EVENTS_TYPES_COUNT</t>
  </si>
  <si>
    <t>-2250014</t>
  </si>
  <si>
    <t>LEI</t>
  </si>
  <si>
    <t>The Legal Entity Identifier (LEI) is a code that is unique to a legal entity such as a limited company, a fund, a trust or any organisation. The LEI code consists of a combination of 20 letters and numbers.</t>
  </si>
  <si>
    <t>-341002</t>
  </si>
  <si>
    <t>\\Identification numbers\LEI details</t>
  </si>
  <si>
    <t>LEI_ANNUAL_RENEWAL_DATE</t>
  </si>
  <si>
    <t>The date of the LEI annual renewal</t>
  </si>
  <si>
    <t>Annual renewal date</t>
  </si>
  <si>
    <t>-341005</t>
  </si>
  <si>
    <t>LEI_FIRST_ASSIGNMENT_DATE</t>
  </si>
  <si>
    <t>The date of the first LEI assignment</t>
  </si>
  <si>
    <t>First assignment date</t>
  </si>
  <si>
    <t>-341004</t>
  </si>
  <si>
    <t>LEI_MANAGING_LOCAL_OFFICE_UNIT_STR</t>
  </si>
  <si>
    <t>LEI - Managing Local Operating Units supply registration, renewal and other services, and act as the primary interface for legal entities wishing to obtain an LEI</t>
  </si>
  <si>
    <t>Managing Local Operating Unit</t>
  </si>
  <si>
    <t>-341901</t>
  </si>
  <si>
    <t>LEI_STATUS</t>
  </si>
  <si>
    <t>The Registration Status of an LEI record indicates the status of the applicant or the status of the LEI of the legal entity.</t>
  </si>
  <si>
    <t>-341900</t>
  </si>
  <si>
    <t>LIMITED_FINANCIAL_INDICATOR</t>
  </si>
  <si>
    <t>Indicator that limited financials on the entity is provided such as Operating revenue, employee info, etc.</t>
  </si>
  <si>
    <t>Limited financial indicator</t>
  </si>
  <si>
    <t>40600</t>
  </si>
  <si>
    <t>\\Financials &amp;amp; ratios\Key financials &amp;amp; employees</t>
  </si>
  <si>
    <t>LIQR</t>
  </si>
  <si>
    <t>Current assets less Stocks on Current liabilities expressed in times</t>
  </si>
  <si>
    <t>\\Legal &amp;amp; account information\Regulatory environment</t>
  </si>
  <si>
    <t>LIST_Name_EN</t>
  </si>
  <si>
    <t>List name of the regulator</t>
  </si>
  <si>
    <t>List name</t>
  </si>
  <si>
    <t>NrRegulatorsCpiesLists</t>
  </si>
  <si>
    <t>LIST_RegulatorCountry_STR</t>
  </si>
  <si>
    <t>Country of the regulator</t>
  </si>
  <si>
    <t>Regulators country</t>
  </si>
  <si>
    <t>\\Legal &amp;amp; account information\Legal information\Account information\GSIFIs\Legal events\Regulatory environment</t>
  </si>
  <si>
    <t>LIST_RegulatorName_Calculated</t>
  </si>
  <si>
    <t>Regulator's name</t>
  </si>
  <si>
    <t>Regulators name</t>
  </si>
  <si>
    <t>LIST_ReviewDate</t>
  </si>
  <si>
    <t>Last checked date of the regulator's list</t>
  </si>
  <si>
    <t>Last checked Date</t>
  </si>
  <si>
    <t>LIST_ValidityDate</t>
  </si>
  <si>
    <t>Date of the regulator's list</t>
  </si>
  <si>
    <t>As at Date</t>
  </si>
  <si>
    <t>LOAN</t>
  </si>
  <si>
    <t>Short-term financial debts (e.g. to credit institutions + current portion of loan term debt, bonds, etc.)</t>
  </si>
  <si>
    <t>LOCAL_STATUS</t>
  </si>
  <si>
    <t>The legal situation label received from Information Provider. Most of time this corresponds to an official legal situation label.</t>
  </si>
  <si>
    <t>Local status</t>
  </si>
  <si>
    <t>LOCAL_STATUS_COUNT</t>
  </si>
  <si>
    <t>-140005</t>
  </si>
  <si>
    <t>LOCAL_STATUS_CHANGE_DATE</t>
  </si>
  <si>
    <t>The date when the company legal situation label changes in the database.</t>
  </si>
  <si>
    <t>Local status change date</t>
  </si>
  <si>
    <t>-113003</t>
  </si>
  <si>
    <t>LOCAL_STATUS_DATE</t>
  </si>
  <si>
    <t>The date when the company legal situation label officially changes.</t>
  </si>
  <si>
    <t>Local status date</t>
  </si>
  <si>
    <t>-113002</t>
  </si>
  <si>
    <t>A geographic coordinate, specifying the west-east position on Earth, of the company's primary address (rarely given)</t>
  </si>
  <si>
    <t>Longitude</t>
  </si>
  <si>
    <t>40492</t>
  </si>
  <si>
    <t>LONGITUDE_ADDITIONAL</t>
  </si>
  <si>
    <t>A geographic coordinate, specifying the west-east position on Earth, of the company's additional address (rarely given)</t>
  </si>
  <si>
    <t>LSTCORPACT</t>
  </si>
  <si>
    <t>Corporation action - Type</t>
  </si>
  <si>
    <t>LSTDIVT</t>
  </si>
  <si>
    <t>Dividend - Type</t>
  </si>
  <si>
    <t>799200</t>
  </si>
  <si>
    <t>799230</t>
  </si>
  <si>
    <t>LTDB</t>
  </si>
  <si>
    <t>Long-term borrowings from credit institutions and bonds issued</t>
  </si>
  <si>
    <t>MAINEXCHANGE</t>
  </si>
  <si>
    <t>The main or primary stock exchange, is the main exchange on which a given stock is listed. The designation of the main exchange is usually based on the volume traded.</t>
  </si>
  <si>
    <t>\\Managed funds\Only for companies for which you have access</t>
  </si>
  <si>
    <t>MANAGED_FUNDS_ADDRESS_LINE1</t>
  </si>
  <si>
    <t>Address (part 1) where the managed fund is located</t>
  </si>
  <si>
    <t>MANAGED_FUNDS_COUNT</t>
  </si>
  <si>
    <t>MANAGED_FUNDS_ADDRESS_LINE2</t>
  </si>
  <si>
    <t>Address (part 2) where the managed fund is located</t>
  </si>
  <si>
    <t>MANAGED_FUNDS_ADDRESS_LINE3</t>
  </si>
  <si>
    <t>Address (part 3) where the managed fund is located</t>
  </si>
  <si>
    <t>MANAGED_FUNDS_ADDRESS_LINE4</t>
  </si>
  <si>
    <t>Address (part 4) where the managed fund is located</t>
  </si>
  <si>
    <t>MANAGED_FUNDS_AKA_NAME</t>
  </si>
  <si>
    <t>Alternative name, such as a pseudonym, an alias, a trading/DBA name, a common abbreviation of the managed fund.</t>
  </si>
  <si>
    <t>\\Managed funds</t>
  </si>
  <si>
    <t>MANAGED_FUNDS_BVD_ID_NUMBER</t>
  </si>
  <si>
    <t>BvD ID Number of the managed fund. BvD proprietary ID that is derived from respective National ID &amp;amp; Geography (subject to change)</t>
  </si>
  <si>
    <t>Managed funds - BvD ID number</t>
  </si>
  <si>
    <t>MANAGED_FUNDS_CITY</t>
  </si>
  <si>
    <t>City in which is based the managed Fund</t>
  </si>
  <si>
    <t>Managed funds - City</t>
  </si>
  <si>
    <t>MANAGED_FUNDS_COUNTRY_ISO_CODE</t>
  </si>
  <si>
    <t>Country ISO Code where the managed fund is located (two-letter country code)</t>
  </si>
  <si>
    <t>Managed funds - Country ISO code</t>
  </si>
  <si>
    <t>MANAGED_FUNDS_CURRENT_INDICATOR</t>
  </si>
  <si>
    <t>Indicates if the managed fund entity is currently linked to the fund or if it used to be</t>
  </si>
  <si>
    <t>Managed funds - Current/Archived</t>
  </si>
  <si>
    <t>MANAGED_FUNDS_INFORMATION_DATE</t>
  </si>
  <si>
    <t>Date at which information about the managed fund were last received</t>
  </si>
  <si>
    <t>Managed funds - Information date</t>
  </si>
  <si>
    <t>MANAGED_FUNDS_INFORMATION_SOURCE</t>
  </si>
  <si>
    <t>Name of the information provider for the managed fund data</t>
  </si>
  <si>
    <t>Managed funds - Information source</t>
  </si>
  <si>
    <t>MANAGED_FUNDS_LEI</t>
  </si>
  <si>
    <t>LEI Unique code provided to the managed fund. The LEI code consists of a combination of 20 letters and numbers</t>
  </si>
  <si>
    <t>Managed funds - Legal Entity Identifier (LEI)</t>
  </si>
  <si>
    <t>MANAGED_FUNDS_NAME</t>
  </si>
  <si>
    <t>Name of the managed fund</t>
  </si>
  <si>
    <t>Managed funds - Name</t>
  </si>
  <si>
    <t>MANAGED_FUNDS_NATIONAL_ID</t>
  </si>
  <si>
    <t>National ID (Unique number assigned by the country) of the managed fund</t>
  </si>
  <si>
    <t>MANAGED_FUNDS_ORBISID</t>
  </si>
  <si>
    <t>Orbis ID of the managed fund. BvD proprietary ID that is randomly generated (stable over time)</t>
  </si>
  <si>
    <t>Managed funds - Orbis ID number</t>
  </si>
  <si>
    <t>MANAGED_FUNDS_PHONE_NUMBER</t>
  </si>
  <si>
    <t>Telephone number of the managed fund</t>
  </si>
  <si>
    <t>MANAGED_FUNDS_POSTCODE</t>
  </si>
  <si>
    <t>Postal code of the managed fund</t>
  </si>
  <si>
    <t>MANAGED_FUNDS_PREVIOUS_NAME</t>
  </si>
  <si>
    <t>Previous name(s) of the managed fund</t>
  </si>
  <si>
    <t>MANAGED_FUNDS_WEBSITE</t>
  </si>
  <si>
    <t>Website of the managed fund</t>
  </si>
  <si>
    <t>\\Managed funds\PEPs, sanctions and enforcements</t>
  </si>
  <si>
    <t>MANAGED_FUNDS_WORLDCOMPLIANCE_MATCH_ADVERSE_MEDIA_INDICATOR</t>
  </si>
  <si>
    <t>Managed funds - In WorldCompliance – As adverse media</t>
  </si>
  <si>
    <t>MANAGED_FUNDS_WORLDCOMPLIANCE_MATCH_ASSOCIATED_ENTITY_INDICATOR</t>
  </si>
  <si>
    <t>MANAGED_FUNDS_WORLDCOMPLIANCE_MATCH_CURRENT_PEP_INDICATOR</t>
  </si>
  <si>
    <t>Managed funds - In WorldCompliance – As current PEP</t>
  </si>
  <si>
    <t>MANAGED_FUNDS_WORLDCOMPLIANCE_MATCH_ENFORCEMENT_INDICATOR</t>
  </si>
  <si>
    <t>MANAGED_FUNDS_WORLDCOMPLIANCE_MATCH_EXCEPT_SBE_INDICATOR</t>
  </si>
  <si>
    <t>Managed funds - In WorldCompliance – As any category</t>
  </si>
  <si>
    <t>MANAGED_FUNDS_WORLDCOMPLIANCE_MATCH_GOVERNMENT_LINKED_ENTITY</t>
  </si>
  <si>
    <t>MANAGED_FUNDS_WORLDCOMPLIANCE_MATCH_GOVERNMENT_OWNED_ENTITY_INDICATOR</t>
  </si>
  <si>
    <t>MANAGED_FUNDS_WORLDCOMPLIANCE_MATCH_REGISTRATIONS_INDICATOR</t>
  </si>
  <si>
    <t>MANAGED_FUNDS_WORLDCOMPLIANCE_MATCH_SANCTION_INDICATOR</t>
  </si>
  <si>
    <t>Managed funds - In WorldCompliance – As sanction</t>
  </si>
  <si>
    <t>MANAGED_FUNDS_WORLDCOMPLIANCE_MATCH_SBE_INDICATOR_LABEL</t>
  </si>
  <si>
    <t>Sanctioned by extension is a flag used to identify companies which are are sanctioned by extension because they are owned 33 or 50% by a sanctioned entity.</t>
  </si>
  <si>
    <t>Managed funds - Sanctioned by extension</t>
  </si>
  <si>
    <t>\\Stock data\Current stock data</t>
  </si>
  <si>
    <t>MARKETCAP</t>
  </si>
  <si>
    <t>Current Market Capitalisation</t>
  </si>
  <si>
    <t>MATE</t>
  </si>
  <si>
    <t>Costs of goods purchased (raw materials and finished goods). No services</t>
  </si>
  <si>
    <t>\\Probability of default by Moody's Analytics\Term structure\Annualized</t>
  </si>
  <si>
    <t>MDYPD_1YEAR_ANNUALIZED_PDEF</t>
  </si>
  <si>
    <t>1-year annualized probability of default</t>
  </si>
  <si>
    <t>NUMBER_EDFXValues</t>
  </si>
  <si>
    <t>\\Probability of default by Moody's Analytics\Term structure\Cumulative</t>
  </si>
  <si>
    <t>MDYPD_1YEAR_CUMULATIVE_PDEF</t>
  </si>
  <si>
    <t>1-year cumulative probability of default</t>
  </si>
  <si>
    <t>\\Probability of default by Moody's Analytics\Term structure\Forward</t>
  </si>
  <si>
    <t>MDYPD_1YEAR_FORWARD_PDEF</t>
  </si>
  <si>
    <t>1-year forward probability of default</t>
  </si>
  <si>
    <t>MDYPD_2YEAR_ANNUALIZED_PDEF</t>
  </si>
  <si>
    <t>2-year annualized probability of default</t>
  </si>
  <si>
    <t>MDYPD_2YEAR_CUMULATIVE_PDEF</t>
  </si>
  <si>
    <t>2-year cumulative probability of default</t>
  </si>
  <si>
    <t>MDYPD_2YEAR_FORWARD_PDEF</t>
  </si>
  <si>
    <t>2-year forward probability of default</t>
  </si>
  <si>
    <t>MDYPD_3YEAR_ANNUALIZED_PDEF</t>
  </si>
  <si>
    <t>3-year annualized probability of default</t>
  </si>
  <si>
    <t>MDYPD_3YEAR_CUMULATIVE_PDEF</t>
  </si>
  <si>
    <t>3-year cumulative probability of default</t>
  </si>
  <si>
    <t>MDYPD_3YEAR_FORWARD_PDEF</t>
  </si>
  <si>
    <t>3-year forward probability of default</t>
  </si>
  <si>
    <t>MDYPD_4YEAR_ANNUALIZED_PDEF</t>
  </si>
  <si>
    <t>4-year annualized probability of default</t>
  </si>
  <si>
    <t>MDYPD_4YEAR_CUMULATIVE_PDEF</t>
  </si>
  <si>
    <t>4-year cumulative probability of default</t>
  </si>
  <si>
    <t>MDYPD_4YEAR_FORWARD_PDEF</t>
  </si>
  <si>
    <t>4-year forward probability of default</t>
  </si>
  <si>
    <t>MDYPD_5YEAR_ANNUALIZED_PDEF</t>
  </si>
  <si>
    <t>5-year annualized probability of default</t>
  </si>
  <si>
    <t>MDYPD_5YEAR_CUMULATIVE_PDEF</t>
  </si>
  <si>
    <t>5-year cumulative probability of default</t>
  </si>
  <si>
    <t>MDYPD_5YEAR_FORWARD_PDEF</t>
  </si>
  <si>
    <t>5-year forward probability of default</t>
  </si>
  <si>
    <t>\\Probability of default by Moody's Analytics\Main evaluation</t>
  </si>
  <si>
    <t>MDYPD_AGG_CREDIT_LIMIT</t>
  </si>
  <si>
    <t>Aggressive credit limit</t>
  </si>
  <si>
    <t>-2800204</t>
  </si>
  <si>
    <t>MDYPD_CONFIDENCE_LEVEL_CODE</t>
  </si>
  <si>
    <t>Confidence level (code)</t>
  </si>
  <si>
    <t>-2800207</t>
  </si>
  <si>
    <t>MDYPD_CONFIDENCE_LEVEL_LABEL</t>
  </si>
  <si>
    <t>MDYPD_CONS_CREDIT_LIMIT</t>
  </si>
  <si>
    <t>Conservative credit limit</t>
  </si>
  <si>
    <t>-2809002</t>
  </si>
  <si>
    <t>-2800205</t>
  </si>
  <si>
    <t>MDYPD_CREDIT_LIMIT</t>
  </si>
  <si>
    <t>Balanced credit limit</t>
  </si>
  <si>
    <t>-2800206</t>
  </si>
  <si>
    <t>MDYPD_IMPLIED_RATING</t>
  </si>
  <si>
    <t>-2800203</t>
  </si>
  <si>
    <t>\\Probability of default by Moody's Analytics\Model data\Model details</t>
  </si>
  <si>
    <t>MDYPD_MODEL_ID</t>
  </si>
  <si>
    <t>-2800208</t>
  </si>
  <si>
    <t>MDYPD_PDEF</t>
  </si>
  <si>
    <t>Probability of default</t>
  </si>
  <si>
    <t>MDYPD_UPDATE_DATE</t>
  </si>
  <si>
    <t>Update date</t>
  </si>
  <si>
    <t>-2800201</t>
  </si>
  <si>
    <t>MEMBERSHIP_RawSourceDateFuntionFormatted</t>
  </si>
  <si>
    <t>MINORITY_OWNED_INDICATOR</t>
  </si>
  <si>
    <t>&lt;p&gt;&lt;span style="color: rgb(11,33,44);"&gt;A unique number which identifies a business owned by a person/persons classed as an ethnic minority.&lt;/span&gt;&lt;/p&gt;</t>
  </si>
  <si>
    <t>Ethnic minority owned indicator (in US)</t>
  </si>
  <si>
    <t>40512</t>
  </si>
  <si>
    <t>MINOR_TOWN</t>
  </si>
  <si>
    <t>The minor town (such as neighborhood, area, quarter in a city) in a company's primary address (such detailed information is rarely received)</t>
  </si>
  <si>
    <t>Minor town</t>
  </si>
  <si>
    <t>42101</t>
  </si>
  <si>
    <t>MINOR_TOWN_ADDITIONAL</t>
  </si>
  <si>
    <t>The minor town (such as neighborhood, area, quarter in a city) in a company's additional address (such detailed information is rarely received)</t>
  </si>
  <si>
    <t>MKCF</t>
  </si>
  <si>
    <t>Market capitalisation on Cash flow from operations expressed in times. Market capitalisation is the product of shares outstanding and current market price of the share</t>
  </si>
  <si>
    <t>Market cap / Cash flow from operations (x)</t>
  </si>
  <si>
    <t>530</t>
  </si>
  <si>
    <t>MODE_FINANCE_MORE_EXPL_BANK_RATIO1</t>
  </si>
  <si>
    <t>Describes the impact of return on assets (ROA) on MORE score (Specific for banks)</t>
  </si>
  <si>
    <t>Return on assets (ROA)</t>
  </si>
  <si>
    <t>NrOfMoreYears</t>
  </si>
  <si>
    <t>MODE_FINANCE_MORE_EXPL_BANK_RATIO2</t>
  </si>
  <si>
    <t>Describes the impact of Total capital ratio (TCR) on MORE score (Specific for banks)</t>
  </si>
  <si>
    <t>Total capital ratio (TCR)</t>
  </si>
  <si>
    <t>MODE_FINANCE_MORE_EXPL_BANK_RATIO3</t>
  </si>
  <si>
    <t>Describes the impact of Loan impairment charge weight on MORE score (Specific for banks)</t>
  </si>
  <si>
    <t>Loan impairment charge weight</t>
  </si>
  <si>
    <t>MODE_FINANCE_MORE_EXPL_BANK_RATIO4</t>
  </si>
  <si>
    <t>Describes the impact of Impaired loans ratio on MORE score (Specific for banks)</t>
  </si>
  <si>
    <t>Impaired loans ratio</t>
  </si>
  <si>
    <t>\\Financial risk review\Financial risk review summary\Providers sheets\MORE credit risk score by modeFinance\MORE evaluation\MORE explanatory ratios\Solvency ratios\Financial ratio\Liquidity ratios\Profitability and economic ratios\Interest coverage ratio\Bank ratios</t>
  </si>
  <si>
    <t>MODE_FINANCE_MORE_EXPL_BANK_RATIO5</t>
  </si>
  <si>
    <t>Describes the impact of Cost on income on MORE score (Specific for banks)</t>
  </si>
  <si>
    <t>Cost on income</t>
  </si>
  <si>
    <t>\\Financial risk review\Providers sheets\MORE credit risk score by modeFinance\Projections\MORE explanatory ratios</t>
  </si>
  <si>
    <t>MODE_FINANCE_MORE_EXPL_PROJ_RATIO1</t>
  </si>
  <si>
    <t>Describes the impact of projected leverage ratio on projected MORE score</t>
  </si>
  <si>
    <t>Leverage ratio</t>
  </si>
  <si>
    <t>NrOfMoreRatings</t>
  </si>
  <si>
    <t>MODE_FINANCE_MORE_EXPL_PROJ_RATIO10</t>
  </si>
  <si>
    <t>Describes the impact of projected fixed assests coverage ratio on projected MORE score</t>
  </si>
  <si>
    <t>Fixed assets coverage ratio</t>
  </si>
  <si>
    <t>MODE_FINANCE_MORE_EXPL_PROJ_RATIO11</t>
  </si>
  <si>
    <t>Describes the impact of projected cash conversion cycle (CC) on projected MORE score</t>
  </si>
  <si>
    <t>Cash conversion cycle (CCC)</t>
  </si>
  <si>
    <t>MODE_FINANCE_MORE_EXPL_PROJ_RATIO2</t>
  </si>
  <si>
    <t>Describes the impact of projected assets to debt on projected MORE score</t>
  </si>
  <si>
    <t>Assets to debt</t>
  </si>
  <si>
    <t>MODE_FINANCE_MORE_EXPL_PROJ_RATIO3</t>
  </si>
  <si>
    <t>Describes the impact of projected current ratio on projected MORE score</t>
  </si>
  <si>
    <t>Current ratio</t>
  </si>
  <si>
    <t>MODE_FINANCE_MORE_EXPL_PROJ_RATIO4</t>
  </si>
  <si>
    <t>Describes the impact of projected quick ratio on projected MORE score</t>
  </si>
  <si>
    <t>Quick ratio</t>
  </si>
  <si>
    <t>MODE_FINANCE_MORE_EXPL_PROJ_RATIO5</t>
  </si>
  <si>
    <t>Describes the impact of projected return on investment (ROI) on projected MORE score</t>
  </si>
  <si>
    <t>Return on investment (ROI)</t>
  </si>
  <si>
    <t>MODE_FINANCE_MORE_EXPL_PROJ_RATIO6</t>
  </si>
  <si>
    <t>Describes the impact of projected return on equity (ROE) on projected MORE score</t>
  </si>
  <si>
    <t>Return on equity (ROE)</t>
  </si>
  <si>
    <t>MODE_FINANCE_MORE_EXPL_PROJ_RATIO7</t>
  </si>
  <si>
    <t>Describes the impact of projected asset turnover on projected MORE score</t>
  </si>
  <si>
    <t>Asset turnover</t>
  </si>
  <si>
    <t>MODE_FINANCE_MORE_EXPL_PROJ_RATIO8</t>
  </si>
  <si>
    <t>Describes the impact of projected profit margin on projected MORE score</t>
  </si>
  <si>
    <t>Profit margin</t>
  </si>
  <si>
    <t>MODE_FINANCE_MORE_EXPL_PROJ_RATIO9</t>
  </si>
  <si>
    <t>Interest paid coverage</t>
  </si>
  <si>
    <t>MODE_FINANCE_MORE_EXPL_RATIO1</t>
  </si>
  <si>
    <t>Describes the impact of leverage ratio on MORE score</t>
  </si>
  <si>
    <t>\\Financial risk review\Financial risk review summary\Providers sheets\MORE credit risk score by modeFinance\MORE evaluation\MORE explanatory ratios\Solvency ratios\Financial ratio</t>
  </si>
  <si>
    <t>MODE_FINANCE_MORE_EXPL_RATIO10</t>
  </si>
  <si>
    <t>Describes the impact of fixed assests coverage ratio on MORE score</t>
  </si>
  <si>
    <t>MODE_FINANCE_MORE_EXPL_RATIO11</t>
  </si>
  <si>
    <t>Describes the impact of cash conversion cycle (CC) ratio on MORE score</t>
  </si>
  <si>
    <t>MODE_FINANCE_MORE_EXPL_RATIO2</t>
  </si>
  <si>
    <t>Describes the impact of assest to debt on MORE score</t>
  </si>
  <si>
    <t>MODE_FINANCE_MORE_EXPL_RATIO3</t>
  </si>
  <si>
    <t>Describes the impact of current ratio on MORE score</t>
  </si>
  <si>
    <t>\\Financial risk review\Financial risk review summary\Providers sheets\MORE credit risk score by modeFinance\MORE evaluation\MORE explanatory ratios\Solvency ratios\Financial ratio\Liquidity ratios</t>
  </si>
  <si>
    <t>MODE_FINANCE_MORE_EXPL_RATIO4</t>
  </si>
  <si>
    <t>Describes the impact of quick ratio on MORE score</t>
  </si>
  <si>
    <t>MODE_FINANCE_MORE_EXPL_RATIO5</t>
  </si>
  <si>
    <t>Describes the impact of return on investment (ROI) on MORE score</t>
  </si>
  <si>
    <t>MODE_FINANCE_MORE_EXPL_RATIO6</t>
  </si>
  <si>
    <t>Describes the impact of return on equity (ROE) on MORE score</t>
  </si>
  <si>
    <t>MODE_FINANCE_MORE_EXPL_RATIO7</t>
  </si>
  <si>
    <t>Describes the impact of asset turnover on MORE score</t>
  </si>
  <si>
    <t>\\Financial risk review\Providers sheets\MORE credit risk score by modeFinance\MORE explanatory ratios\Profitability and economic ratios</t>
  </si>
  <si>
    <t>MODE_FINANCE_MORE_EXPL_RATIO8</t>
  </si>
  <si>
    <t>Describes the impact of profit margin on MORE score</t>
  </si>
  <si>
    <t>MODE_FINANCE_MORE_EXPL_RATIO9</t>
  </si>
  <si>
    <t>Describes the impact of interest paid coverage on MORE score</t>
  </si>
  <si>
    <t>\\Financial risk review\Financial risk review summary\Context</t>
  </si>
  <si>
    <t>MODEFINNF</t>
  </si>
  <si>
    <t>The most recent modeFinance Qualitative score</t>
  </si>
  <si>
    <t>Qualitative score – current</t>
  </si>
  <si>
    <t>NrOfModeFinNF</t>
  </si>
  <si>
    <t>MODEFINNFADDCOMMENT</t>
  </si>
  <si>
    <t>Additional comments about data points that the scoring model took into consideration while calculating the modeFinance score</t>
  </si>
  <si>
    <t>Observation(s)</t>
  </si>
  <si>
    <t>NrOfModeFinComment</t>
  </si>
  <si>
    <t>\\Financial risk review\Providers sheets\Qualitative score by modeFinance</t>
  </si>
  <si>
    <t>MODEFINNFCONF</t>
  </si>
  <si>
    <t>Describes the datapoints as a percentage (Confidence level) that have values and are used in the score modeFinance model</t>
  </si>
  <si>
    <t>\\Financial risk review\Financial risk review summary\Providers sheets\MORE credit risk score by modeFinance\Reactive MORE credit risk score by modeFinance\Qualitative score by modeFinance</t>
  </si>
  <si>
    <t>MODEFINNF_CreditLimitComment</t>
  </si>
  <si>
    <t>Additional comments about data points that the modeFiance scoring model took into consideration while calculating the Credit Limit</t>
  </si>
  <si>
    <t>Qualitative score - Credit limit annotation</t>
  </si>
  <si>
    <t>NrOfModeFinCreditLimitComment</t>
  </si>
  <si>
    <t>MODEFINNF_CreditLimitValue</t>
  </si>
  <si>
    <t>The most recent modeFinance Qualitative credit limit</t>
  </si>
  <si>
    <t>MODEFINNFDATE</t>
  </si>
  <si>
    <t>Date on which the modeFinance Qualitative score was calculated</t>
  </si>
  <si>
    <t>MODEFINNFEXPFACTOR</t>
  </si>
  <si>
    <t>This is key factors that drives the score</t>
  </si>
  <si>
    <t>Key factors value</t>
  </si>
  <si>
    <t>NrOfModeFinRatio</t>
  </si>
  <si>
    <t>MODEFINNFEXPFACTORDESC</t>
  </si>
  <si>
    <t>This describes the main reason that drives the score while calculating the modeFinance score</t>
  </si>
  <si>
    <t>MODEFiNNFSECTORRATING</t>
  </si>
  <si>
    <t>This is the sector rating while calculating the modeFinance score</t>
  </si>
  <si>
    <t>Industry score</t>
  </si>
  <si>
    <t>\\Ratings\Agency ratings and credit scores\Moody's Investors Service\Adjusted Baseline Credit Assessment</t>
  </si>
  <si>
    <t>MOODYS_ABCA</t>
  </si>
  <si>
    <t>An opinion on the combined probability of a subsidiary requiring support and a group failing to provide that support, allowing the subsidiary to default on its most junior securities in the absence of government support.</t>
  </si>
  <si>
    <t>Adjusted Baseline Credit Assessment</t>
  </si>
  <si>
    <t>MOODYS_ABCA_COUNT</t>
  </si>
  <si>
    <t>-271162</t>
  </si>
  <si>
    <t>MOODYS_ABCA_ACTION</t>
  </si>
  <si>
    <t>Rating agency action on an opinion on the combined probability of a subsidiary requiring support and a group failing to provide that support, allowing the subsidiary to default on its most junior securities in the absence of government support.</t>
  </si>
  <si>
    <t>Adjusted Baseline Credit Assessment, Action</t>
  </si>
  <si>
    <t>-271164</t>
  </si>
  <si>
    <t>MOODYS_ABCA_DATE</t>
  </si>
  <si>
    <t>A date when a rating agency publicises an opinion on the combined probability of a subsidiary requiring support and a group failing to provide that support, allowing the subsidiary to default on its most junior securities in the absence of government support.</t>
  </si>
  <si>
    <t>Adjusted Baseline Credit Assessment, Date</t>
  </si>
  <si>
    <t>-271161</t>
  </si>
  <si>
    <t>MOODYS_ABCA_SOLICITED_INDICATOR</t>
  </si>
  <si>
    <t>-271178</t>
  </si>
  <si>
    <t>MOODYS_ABCA_WATCHLIST</t>
  </si>
  <si>
    <t>An opinion on the combined probability of a subsidiary requiring support and a group failing to provide that support, allowing the subsidiary to default on its most junior securities in the absence of government support is on review for upgrade, downgrade, or more rarely with direction uncertain.</t>
  </si>
  <si>
    <t>Adjusted Baseline Credit Assessment, Watchlist</t>
  </si>
  <si>
    <t>-271165</t>
  </si>
  <si>
    <t>MOODYS_ABCA_WATCHLIST_DATE</t>
  </si>
  <si>
    <t>A date when an opinion on the combined probability of a subsidiary requiring support and a group failing to provide that support, allowing the subsidiary to default on its most junior securities in the absence of government support is sent for a review for upgrade, downgrade, or more rarely with direction uncertain.</t>
  </si>
  <si>
    <t>Adjusted Baseline Credit Assessment, Watchlist date</t>
  </si>
  <si>
    <t>-271167</t>
  </si>
  <si>
    <t>\\Ratings\Agency ratings and credit scores\Moody's Investors Service\Baseline Credit Assessment</t>
  </si>
  <si>
    <t>MOODYS_BCA</t>
  </si>
  <si>
    <t>An opinion on the likelihood of an issuer requiring extraordinary support to avoid a default on one or more of its debt obligations or actually defaulting on one or more of its debt obligations in the absence of such extraordinary support.</t>
  </si>
  <si>
    <t>Baseline Credit Assessment</t>
  </si>
  <si>
    <t>MOODYS_BCA_COUNT</t>
  </si>
  <si>
    <t>-271142</t>
  </si>
  <si>
    <t>MOODYS_BCA_ACTION</t>
  </si>
  <si>
    <t>Rating agency action on an opinion on the likelihood of an issuer requiring extraordinary support to avoid a default on one or more of its debt obligations or actually defaulting on one or more of its debt obligations in the absence of such extraordinary support.</t>
  </si>
  <si>
    <t>Baseline Credit Assessment, Action</t>
  </si>
  <si>
    <t>-271144</t>
  </si>
  <si>
    <t>MOODYS_BCA_DATE</t>
  </si>
  <si>
    <t>A date when a rating agency publicises an opinion on the likelihood of an issuer requiring extraordinary support to avoid a default on one or more of its debt obligations or actually defaulting on one or more of its debt obligations in the absence of such extraordinary support.</t>
  </si>
  <si>
    <t>Baseline Credit Assessment, Date</t>
  </si>
  <si>
    <t>-271141</t>
  </si>
  <si>
    <t>MOODYS_BCA_SOLICITED_INDICATOR</t>
  </si>
  <si>
    <t>-271158</t>
  </si>
  <si>
    <t>MOODYS_BCA_WATCHLIST</t>
  </si>
  <si>
    <t>An opinion on the likelihood of an issuer requiring extraordinary support to avoid a default on one or more of its debt obligations is on review for upgrade, downgrade, or more rarely with direction uncertain.</t>
  </si>
  <si>
    <t>Baseline Credit Assessment, Watchlist</t>
  </si>
  <si>
    <t>MOODYS_BCA_WATCHLIST_DATE</t>
  </si>
  <si>
    <t>A date when an opinion on the likelihood of an issuer requiring extraordinary support to avoid a default on one or more of its debt obligations is sent for a review for upgrade, downgrade, or more rarely with direction uncertain.</t>
  </si>
  <si>
    <t>Baseline Credit Assessment, Watchlist date</t>
  </si>
  <si>
    <t>-271145</t>
  </si>
  <si>
    <t>-271147</t>
  </si>
  <si>
    <t>\\Ratings\Agency ratings and credit scores\Moody's Investors Service\Insurance Financial Strength Rating</t>
  </si>
  <si>
    <t>MOODYS_IFS</t>
  </si>
  <si>
    <t>An opinion of the ability of insurance company to pay punctually senior policyholder claims and obligations and also reflect the expected financial loss suffered in the event of default.</t>
  </si>
  <si>
    <t>MOODYS_IFS_COUNT</t>
  </si>
  <si>
    <t>-271062</t>
  </si>
  <si>
    <t>\\Ratings\Agency ratings and credit scores\Moody's Investors Service\Long Term Counterparty Risk \Long Term Deposit\Long Term Debt\Long Term Rating\Short Term Counterparty Risk\Short Term Deposit\Short Term Debt\Short Term Rating\Baseline Credit Assessment\Adjusted Baseline Credit Assessment\Insurance Financial Strength Rating</t>
  </si>
  <si>
    <t>MOODYS_IFS_ACTION</t>
  </si>
  <si>
    <t>Rating agency action on an opinion of the ability of insurance company to pay punctually senior policyholder claims and obligations and also reflect the expected financial loss suffered in the event of default.</t>
  </si>
  <si>
    <t>Insurance Financial Strength Rating, Action</t>
  </si>
  <si>
    <t>-271064</t>
  </si>
  <si>
    <t>MOODYS_IFS_DATE</t>
  </si>
  <si>
    <t>A date when a rating agency publicises an opinion of the ability of insurance company to pay punctually senior policyholder claims and obligations and also reflect the expected financial loss suffered in the event of default.</t>
  </si>
  <si>
    <t>Insurance Financial Strength Rating, Date</t>
  </si>
  <si>
    <t>-271061</t>
  </si>
  <si>
    <t>MOODYS_IFS_DETAIL</t>
  </si>
  <si>
    <t>An opinion of the ability of insurance company to pay punctually senior policyholder claims and obligations and also reflect the expected financial loss suffered in the event of default. Includes additional information, usually related to the currency.</t>
  </si>
  <si>
    <t>Insurance Financial Strength Rating, Detail</t>
  </si>
  <si>
    <t>-271071</t>
  </si>
  <si>
    <t>MOODYS_IFS_SOLICITED_INDICATOR</t>
  </si>
  <si>
    <t>-271078</t>
  </si>
  <si>
    <t>MOODYS_IFS_WATCHLIST</t>
  </si>
  <si>
    <t>An opinion of the ability of insurance company to pay punctually senior policyholder claims and obligations is on review for upgrade, downgrade, or more rarely with direction uncertain.</t>
  </si>
  <si>
    <t>Insurance Financial Strength Rating, Watchlist</t>
  </si>
  <si>
    <t>-271065</t>
  </si>
  <si>
    <t>MOODYS_IFS_WATCHLIST_DATE</t>
  </si>
  <si>
    <t>A date when an opinion of the ability of insurance company to pay punctually senior policyholder claims and obligations is sent on review for upgrade, downgrade, or more rarely with direction uncertain.</t>
  </si>
  <si>
    <t>Insurance Financial Strength Rating, Watchlist date</t>
  </si>
  <si>
    <t>-271067</t>
  </si>
  <si>
    <t>MOODYS_LT</t>
  </si>
  <si>
    <t>An opinion of a entity’s ability to honor senior unsecured debt and debt like obligations with an original maturity of one year or more. Rating scale ranges from Aaa (the highest quality) down to C (in default).</t>
  </si>
  <si>
    <t>MOODYS_LT_COUNT</t>
  </si>
  <si>
    <t>-271022</t>
  </si>
  <si>
    <t>MOODYS_LT_ACTION</t>
  </si>
  <si>
    <t>Rating agency action on an opinion of a entity’s ability to honor senior unsecured debt and debt like obligations with an original maturity of one year or more. Action includes: assignment (new), review, confirmation, affirmation, upgrade, downgrade.</t>
  </si>
  <si>
    <t>-271024</t>
  </si>
  <si>
    <t>\\Ratings\Agency ratings and credit scores\Moody's Investors Service\Long Term Counterparty Risk</t>
  </si>
  <si>
    <t>MOODYS_LTCRR</t>
  </si>
  <si>
    <t>An opinion of the ability of entities to honor the uncollateralized portion of non-debt counterparty financial liabilities with an original maturity of one year or more and also reflect the expected financial losses in the event such liabilities are not honored. Rating scale ranges from Aaa (the highest quality) down to C (in default).</t>
  </si>
  <si>
    <t>Long Term Counterparty Risk</t>
  </si>
  <si>
    <t>MOODYS_LTCRR_COUNT</t>
  </si>
  <si>
    <t>-271302</t>
  </si>
  <si>
    <t>MOODYS_LTCRR_ACTION</t>
  </si>
  <si>
    <t>Rating agency action on opinion of the ability of entities to honor the uncollateralized portion of non-debt counterparty financial liabilities with an original maturity of one year or more and also reflect the expected financial losses in the event such liabilities are not honored. Action includes: assignment (new), review, confirmation, affirmation, upgrade, downgrade.</t>
  </si>
  <si>
    <t>Long Term Counterparty Risk, Action</t>
  </si>
  <si>
    <t>-271304</t>
  </si>
  <si>
    <t>MOODYS_LTCRR_DATE</t>
  </si>
  <si>
    <t>A date when a rating agency publicises an opinion of the ability of entities to honor the uncollateralized portion of non-debt counterparty financial liabilities with an original maturity of one year or more and also reflect the expected financial losses in the event such liabilities are not honored took place.</t>
  </si>
  <si>
    <t>Long Term Counterparty Risk, Date</t>
  </si>
  <si>
    <t>-271301</t>
  </si>
  <si>
    <t>MOODYS_LTCRR_SOLICITED_INDICATOR</t>
  </si>
  <si>
    <t>Long Term Counterparty Risk - Solicited</t>
  </si>
  <si>
    <t>MOODYS_LTCRR_WATCHLIST</t>
  </si>
  <si>
    <t>An opinion of the ability of entities to honor the uncollateralized portion of non-debt counterparty financial liabilities with an original maturity of one year or more and also reflect the expected financial losses in the event such liabilities are not honored is on review for upgrade, downgrade, or more rarely with direction uncertain.</t>
  </si>
  <si>
    <t>Long Term Counterparty Risk, Watchlist</t>
  </si>
  <si>
    <t>-271318</t>
  </si>
  <si>
    <t>-271305</t>
  </si>
  <si>
    <t>MOODYS_LTCRR_WATCHLIST_DATE</t>
  </si>
  <si>
    <t>A date when an opinion of the ability of entities to honor the uncollateralized portion of non-debt counterparty financial liabilities with an original maturity of one year or more and also reflect the expected financial losses in the event such liabilities are not honored is sent for review.</t>
  </si>
  <si>
    <t>Long Term Counterparty Risk, Watchlist date</t>
  </si>
  <si>
    <t>-271307</t>
  </si>
  <si>
    <t>MOODYS_LT_DATE</t>
  </si>
  <si>
    <t>A date when a rating agency publicises an an opinion of a entity’s ability to honor senior unsecured debt and debt like obligations with an original maturity of one year or more.</t>
  </si>
  <si>
    <t>-271021</t>
  </si>
  <si>
    <t>MOODYS_LTDEB</t>
  </si>
  <si>
    <t>An opinion of a entity’s ability to repay financial obligations with an original maturity of one year or more and reflect both on the likelihood of a default on contractually promised payments and the expected financial loss suffered in the event of default. Rating scale ranges from Aaa (the highest quality) down to C (in default).</t>
  </si>
  <si>
    <t>Long Term Debt</t>
  </si>
  <si>
    <t>MOODYS_LTDEB_COUNT</t>
  </si>
  <si>
    <t>-271242</t>
  </si>
  <si>
    <t>MOODYS_LTDEB_ACTION</t>
  </si>
  <si>
    <t>Rating agency action on an opinion of a entity’s ability to repay financial obligations with an original maturity of one year or more and reflect both on the likelihood of a default on contractually promised payments and the expected financial loss suffered in the event of default. Action includes: assignment (new), review, confirmation, affirmation, upgrade, downgrade.</t>
  </si>
  <si>
    <t>Long Term Debt, Action</t>
  </si>
  <si>
    <t>-271244</t>
  </si>
  <si>
    <t>\\Ratings\Agency ratings and credit scores\Moody's Investors Service\Long Term Debt</t>
  </si>
  <si>
    <t>MOODYS_LTDEB_DATE</t>
  </si>
  <si>
    <t>A date when a rating agency publicises an opinion of a entity’s ability to repay financial obligations with an original maturity of one year or more.</t>
  </si>
  <si>
    <t>Long Term Debt, Date</t>
  </si>
  <si>
    <t>-271241</t>
  </si>
  <si>
    <t>MOODYS_LTDEB_OUTLOOK</t>
  </si>
  <si>
    <t>An opinion regarding the likely Long Term Debt rating direction over the medium term. Rating outlooks fall into four categories: Positive (POS), Negative (NEG), Stable (STA), and Developing (DEV)</t>
  </si>
  <si>
    <t>Long Term Debt, Outlook</t>
  </si>
  <si>
    <t>-271248</t>
  </si>
  <si>
    <t>MOODYS_LTDEB_OUTLOOK_DATE</t>
  </si>
  <si>
    <t>A date when an opinion regarding the likely Long Term Debt rating direction over the medium term is been publicised.</t>
  </si>
  <si>
    <t>Long Term Debt, Outlook date</t>
  </si>
  <si>
    <t>-271250</t>
  </si>
  <si>
    <t>MOODYS_LTDEB_SOLICITED_INDICATOR</t>
  </si>
  <si>
    <t>-271258</t>
  </si>
  <si>
    <t>MOODYS_LTDEB_WATCHLIST</t>
  </si>
  <si>
    <t>An opinion of an entity’s ability to repay punctually its foreign and/or domestic currency debt obligations with an original maturity of one year or more and also reflect the expected financial loss of the default is on review for upgrade, downgrade, or more rarely with direction uncertain.</t>
  </si>
  <si>
    <t>Long Term Debt, Watchlist</t>
  </si>
  <si>
    <t>-271245</t>
  </si>
  <si>
    <t>\\Ratings\Agency ratings and credit scores\Moody's Investors Service\Long Term Counterparty Risk \Long Term Deposit\Long Term Debt</t>
  </si>
  <si>
    <t>MOODYS_LTDEB_WATCHLIST_DATE</t>
  </si>
  <si>
    <t>A date when an opinion of a entity’s ability to repay punctually its foreign and/or domestic currency debt obligations with an original maturity of one year or more and also reflect the expected financial loss of the default is sent for review for upgrade, downgrade, or more rarely with direction uncertain.</t>
  </si>
  <si>
    <t>Long Term Debt, Watchlist date</t>
  </si>
  <si>
    <t>-271247</t>
  </si>
  <si>
    <t>\\Ratings\Agency ratings and credit scores\Moody's Investors Service\Long Term Deposit</t>
  </si>
  <si>
    <t>MOODYS_LTDEP</t>
  </si>
  <si>
    <t>An opinion of a bank’s ability to repay punctually its foreign and/or domestic currency deposit obligations with an original maturity of one year or more and also reflect the expected financial loss of the default. Rating scale ranges from Aaa (the highest quality) down to C (in default).</t>
  </si>
  <si>
    <t>Long Term Deposit</t>
  </si>
  <si>
    <t>MOODYS_LTDEP_COUNT</t>
  </si>
  <si>
    <t>-271222</t>
  </si>
  <si>
    <t>MOODYS_LTDEP_ACTION</t>
  </si>
  <si>
    <t>Rating agency action on opinion of a bank’s ability to repay punctually its foreign and/or domestic currency deposit obligations with an original maturity of one year or more and also reflect the expected financial loss of the default. Action includes: assignment (new), review, confirmation, affirmation, upgrade, downgrade.</t>
  </si>
  <si>
    <t>Long Term Deposit, Action</t>
  </si>
  <si>
    <t>-271224</t>
  </si>
  <si>
    <t>\\Ratings\Agency ratings and credit scores\Moody's Investors Service\Long Term Counterparty Risk \Long Term Deposit</t>
  </si>
  <si>
    <t>MOODYS_LTDEP_DATE</t>
  </si>
  <si>
    <t>A date when a rating agency publicises an opinion of a bank’s ability to repay punctually its foreign and/or domestic currency deposit obligations with an original maturity of one year or more and also reflect the expected financial loss of the default.</t>
  </si>
  <si>
    <t>Long Term Deposit, Date</t>
  </si>
  <si>
    <t>-271221</t>
  </si>
  <si>
    <t>MOODYS_LTDEP_OUTLOOK</t>
  </si>
  <si>
    <t>An opinion regarding the likely Long Term Deposit rating direction over the medium term. Rating outlooks fall into four categories: Positive (POS), Negative (NEG), Stable (STA), and Developing (DEV)</t>
  </si>
  <si>
    <t>Long Term Deposit, Outlook</t>
  </si>
  <si>
    <t>-271228</t>
  </si>
  <si>
    <t>MOODYS_LTDEP_OUTLOOK_DATE</t>
  </si>
  <si>
    <t>A date when an opinion regarding the likely Long Term Deposit rating direction over the medium term is been publicised.</t>
  </si>
  <si>
    <t>Long Term Deposit, Outlook date</t>
  </si>
  <si>
    <t>-271230</t>
  </si>
  <si>
    <t>MOODYS_LTDEP_SOLICITED_INDICATOR</t>
  </si>
  <si>
    <t>-271238</t>
  </si>
  <si>
    <t>MOODYS_LTDEP_WATCHLIST</t>
  </si>
  <si>
    <t>An opinion of a bank’s ability to repay punctually its foreign and/or domestic currency deposit obligations with an original maturity of one year or more and also reflect the expected financial loss of the default is on review for upgrade, downgrade, or more rarely with direction uncertain.</t>
  </si>
  <si>
    <t>Long Term Deposit, Watchlist</t>
  </si>
  <si>
    <t>-271225</t>
  </si>
  <si>
    <t>MOODYS_LTDEP_WATCHLIST_DATE</t>
  </si>
  <si>
    <t>A date when an opinion of a bank’s ability to repay punctually its foreign and/or domestic currency deposit obligations with an original maturity of one year or more and also reflect the expected financial loss of the default is sent for review for upgrade, downgrade, or more rarely with direction uncertain.</t>
  </si>
  <si>
    <t>Long Term Deposit, Watchlist date</t>
  </si>
  <si>
    <t>-271227</t>
  </si>
  <si>
    <t>\\Ratings\Agency ratings and credit scores\Moody's Investors Service\Long Term Rating</t>
  </si>
  <si>
    <t>MOODYS_LT_DETAIL</t>
  </si>
  <si>
    <t>An opinion of a entity’s ability to honor senior unsecured debt and debt like obligations with an original maturity of one year or more. Includes additional information, usually related to the currency.</t>
  </si>
  <si>
    <t>Long-Term Rating, Detail</t>
  </si>
  <si>
    <t>-271031</t>
  </si>
  <si>
    <t>MOODYS_LT_SOLICITED_INDICATOR</t>
  </si>
  <si>
    <t>-271038</t>
  </si>
  <si>
    <t>MOODYS_LT_WATCHLIST</t>
  </si>
  <si>
    <t>An opinion of an entity’s ability to honor senior unsecured debt and debt like obligations with an original maturity of one year or more is on review for upgrade, downgrade, or more rarely with direction uncertain.</t>
  </si>
  <si>
    <t>-271025</t>
  </si>
  <si>
    <t>MOODYS_LT_WATCHLIST_DATE</t>
  </si>
  <si>
    <t>A date when an opinion of a entity’s ability to honor senior unsecured debt and debt like obligations with an original maturity of one year or more is sent for review for upgrade, downgrade, or more rarely with direction uncertain.</t>
  </si>
  <si>
    <t>-271027</t>
  </si>
  <si>
    <t>\\Ratings\Agency ratings and credit scores\Moody's Investors Service\Outlook</t>
  </si>
  <si>
    <t>MOODYS_OUTLOOK</t>
  </si>
  <si>
    <t>MOODYS_OUTLOOK_COUNT</t>
  </si>
  <si>
    <t>-271122</t>
  </si>
  <si>
    <t>MOODYS_OUTLOOK_DATE</t>
  </si>
  <si>
    <t>-271121</t>
  </si>
  <si>
    <t>MOODYS_OUTLOOK_SOLICITED_INDICATOR</t>
  </si>
  <si>
    <t>-271138</t>
  </si>
  <si>
    <t>MOODYS_ST</t>
  </si>
  <si>
    <t>An opinion of a entity’s ability to honor senior unsecured debt and debt like obligations with an original maturity of thirteen months or less. Rating scale ranges from Aaa (the highest quality) down to C (in default).</t>
  </si>
  <si>
    <t>Short-term Rating</t>
  </si>
  <si>
    <t>MOODYS_ST_COUNT</t>
  </si>
  <si>
    <t>-271002</t>
  </si>
  <si>
    <t>\\Ratings\Agency ratings and credit scores\Moody's Investors Service\Short Term Rating</t>
  </si>
  <si>
    <t>MOODYS_ST_ACTION</t>
  </si>
  <si>
    <t>Rating agency action on an opinion of a entity’s ability to honor senior unsecured debt and debt like obligations with an original maturity of thirteen months or less. Action includes: assignment (new), review, confirmation, affirmation, upgrade, downgrade.</t>
  </si>
  <si>
    <t>Short-term Rating, Action</t>
  </si>
  <si>
    <t>-271004</t>
  </si>
  <si>
    <t>MOODYS_STCRR</t>
  </si>
  <si>
    <t>An opinion of the ability of entities to honor the uncollateralized portion of non-debt counterparty financial liabilities with an original maturity of thirteen months or less and also reflect the expected financial losses in the event such liabilities are not honored. Rating scale ranges from P-1 (superior ability to repay) down to NP (Not Prime).</t>
  </si>
  <si>
    <t>Short Term Counterparty Risk</t>
  </si>
  <si>
    <t>MOODYS_STCRR_COUNT</t>
  </si>
  <si>
    <t>-271322</t>
  </si>
  <si>
    <t>MOODYS_STCRR_ACTION</t>
  </si>
  <si>
    <t>Rating agency action on an opinion of the ability of entities to honor the uncollateralized portion of non-debt counterparty financial liabilities with an original maturity of thirteen months or less. Action includes: assignment (new), review, confirmation, affirmation, upgrade, downgrade.</t>
  </si>
  <si>
    <t>Short Term Counterparty Risk Action</t>
  </si>
  <si>
    <t>-271324</t>
  </si>
  <si>
    <t>\\Ratings\Agency ratings and credit scores\Moody's Investors Service\Short Term Counterparty Risk</t>
  </si>
  <si>
    <t>MOODYS_STCRR_DATE</t>
  </si>
  <si>
    <t>A date when a rating agency publicises an opinion of the ability of entities to honor the uncollateralized portion of non-debt counterparty financial liabilities with an original maturity of thirteen months or less.</t>
  </si>
  <si>
    <t>Short Term Counterparty Risk, Date</t>
  </si>
  <si>
    <t>\\Ratings\Agency ratings and credit scores\Moody's Investors Service\Long Term Counterparty Risk \Long Term Deposit\Long Term Debt\Long Term Rating\Short Term Counterparty Risk</t>
  </si>
  <si>
    <t>MOODYS_STCRR_SOLICITED_INDICATOR</t>
  </si>
  <si>
    <t>Short Term Counterparty Risk - Solicited</t>
  </si>
  <si>
    <t>-271321</t>
  </si>
  <si>
    <t>-271338</t>
  </si>
  <si>
    <t>MOODYS_STCRR_WATCHLIST</t>
  </si>
  <si>
    <t>An opinion of the ability of entities to honor the uncollateralized portion of non-debt counterparty financial liabilities with an original maturity of thirteen months or less is on review for upgrade, downgrade, or more rarely with direction uncertain.</t>
  </si>
  <si>
    <t>Short Term Counterparty Risk, Watchlist</t>
  </si>
  <si>
    <t>-271325</t>
  </si>
  <si>
    <t>MOODYS_STCRR_WATCHLIST_DATE</t>
  </si>
  <si>
    <t>A date when an opinion of the ability of entities to honor the uncollateralized portion of non-debt counterparty financial liabilities with an original maturity of thirteen months or less is sent on review for upgrade, downgrade, or more rarely with direction uncertain.</t>
  </si>
  <si>
    <t>Short Term Counterparty Risk, Watchlist date</t>
  </si>
  <si>
    <t>-271327</t>
  </si>
  <si>
    <t>MOODYS_ST_DATE</t>
  </si>
  <si>
    <t>A date when a rating agency publicises an opinion of a entity’s ability to honor senior unsecured debt and debt like obligations with an original maturity of thirteen months or less.</t>
  </si>
  <si>
    <t>Short-term Rating, Date</t>
  </si>
  <si>
    <t>\\Ratings\Agency ratings and credit scores\Moody's Investors Service\Long Term Counterparty Risk \Long Term Deposit\Long Term Debt\Long Term Rating\Short Term Counterparty Risk\Short Term Deposit\Short Term Debt</t>
  </si>
  <si>
    <t>MOODYS_STDEB</t>
  </si>
  <si>
    <t>An opinion of a entity’s ability to repay financial obligations with an original maturity of thirteen months or less and reflect both on the likelihood of a default on contractually promised payments and the expected financial loss suffered in the event of default. Rating scale ranges from P-1 (superior ability to repay) down to NP (Not Prime).</t>
  </si>
  <si>
    <t>Short Term Debt</t>
  </si>
  <si>
    <t>MOODYS_STDEB_COUNT</t>
  </si>
  <si>
    <t>-271001</t>
  </si>
  <si>
    <t>-271282</t>
  </si>
  <si>
    <t>MOODYS_STDEB_ACTION</t>
  </si>
  <si>
    <t>Rating agency action on an opinion of a entity’s ability to repay financial obligations with an original maturity of thirteen months or less and reflect both on the likelihood of a default on contractually promised payments and the expected financial loss suffered in the event of default. Action includes: assignment (new), review, confirmation, affirmation, upgrade, downgrade.</t>
  </si>
  <si>
    <t>Short Term Debt, Action</t>
  </si>
  <si>
    <t>-271284</t>
  </si>
  <si>
    <t>MOODYS_STDEB_DATE</t>
  </si>
  <si>
    <t>A date when a rating agency publicises an opinion of a entity’s ability to repay financial obligations with an original maturity of thirteen months or less.</t>
  </si>
  <si>
    <t>Short Term Debt, Date</t>
  </si>
  <si>
    <t>-271281</t>
  </si>
  <si>
    <t>MOODYS_STDEB_SOLICITED_INDICATOR</t>
  </si>
  <si>
    <t>-271298</t>
  </si>
  <si>
    <t>MOODYS_STDEB_WATCHLIST</t>
  </si>
  <si>
    <t>An opinion of an entity’s ability to repay punctually its foreign and/or domestic currency debt obligations with an original maturity of thirteen months or less and also reflect the expected financial loss of the default is on review for upgrade, downgrade, or more rarely with direction uncertain.</t>
  </si>
  <si>
    <t>Short Term Debt, Watchlist</t>
  </si>
  <si>
    <t>-271285</t>
  </si>
  <si>
    <t>\\Ratings\Agency ratings and credit scores\Moody's Investors Service\Short Term Debt</t>
  </si>
  <si>
    <t>MOODYS_STDEB_WATCHLIST_DATE</t>
  </si>
  <si>
    <t>A date when an opinion of a entity’s ability to repay punctually its foreign and/or domestic currency debt obligations with an original maturity of thirteen months or less and also reflect the expected financial loss of the default is sent for review for upgrade, downgrade, or more rarely with direction uncertain.</t>
  </si>
  <si>
    <t>Short Term Debt, Watchlist date</t>
  </si>
  <si>
    <t>-271287</t>
  </si>
  <si>
    <t>MOODYS_STDEP</t>
  </si>
  <si>
    <t>Short Term Deposit</t>
  </si>
  <si>
    <t>MOODYS_STDEP_COUNT</t>
  </si>
  <si>
    <t>-271262</t>
  </si>
  <si>
    <t>\\Ratings\Agency ratings and credit scores\Moody's Investors Service\Short Term Deposit</t>
  </si>
  <si>
    <t>MOODYS_STDEP_ACTION</t>
  </si>
  <si>
    <t>Rating agency action on an opinion of a entity’s ability to repay financial obligations with an original maturity of thirteen months or less. Action includes: assignment (new), review, confirmation, affirmation, upgrade, downgrade.</t>
  </si>
  <si>
    <t>Short Term Deposit, Action</t>
  </si>
  <si>
    <t>-271264</t>
  </si>
  <si>
    <t>MOODYS_STDEP_DATE</t>
  </si>
  <si>
    <t>Short Term Deposit, Date</t>
  </si>
  <si>
    <t>-271261</t>
  </si>
  <si>
    <t>MOODYS_STDEP_SOLICITED_INDICATOR</t>
  </si>
  <si>
    <t>-271278</t>
  </si>
  <si>
    <t>MOODYS_STDEP_WATCHLIST</t>
  </si>
  <si>
    <t>An opinion of a entity’s ability to repay financial obligations with an original maturity of thirteen months or less is on review for upgrade, downgrade, or more rarely with direction uncertain.</t>
  </si>
  <si>
    <t>Short Term Deposit, Watchlist</t>
  </si>
  <si>
    <t>-271265</t>
  </si>
  <si>
    <t>\\Ratings\Agency ratings and credit scores\Moody's Investors Service\Long Term Counterparty Risk \Long Term Deposit\Long Term Debt\Long Term Rating\Short Term Counterparty Risk\Short Term Deposit</t>
  </si>
  <si>
    <t>MOODYS_STDEP_WATCHLIST_DATE</t>
  </si>
  <si>
    <t>A date when an opinion of a entity’s ability to repay financial obligations with an original maturity of thirteen months or less is sent for review for upgrade, downgrade, or more rarely with direction uncertain.</t>
  </si>
  <si>
    <t>Short Term Deposit, Watchlist date</t>
  </si>
  <si>
    <t>-271267</t>
  </si>
  <si>
    <t>MOODYS_ST_DETAIL</t>
  </si>
  <si>
    <t>An opinion of a entity’s ability to honor senior unsecured debt and debt like obligations with an original maturity of thirteen months or less. Includes additional information, usually related to the currency.</t>
  </si>
  <si>
    <t>Short-term Rating, Detail</t>
  </si>
  <si>
    <t>-271011</t>
  </si>
  <si>
    <t>MOODYS_ST_SOLICITED_INDICATOR</t>
  </si>
  <si>
    <t>-271018</t>
  </si>
  <si>
    <t>MOODYS_ST_WATCHLIST</t>
  </si>
  <si>
    <t>An opinion of an entity’s ability to honor senior unsecured debt and debt like obligations with an original maturity of thirteen months or less is on review for upgrade, downgrade, or more rarely with direction uncertain.</t>
  </si>
  <si>
    <t>Short-term Rating, Watchlist</t>
  </si>
  <si>
    <t>\\Ratings\Agency ratings and credit scores\Moody's Investors Service\Long Term Counterparty Risk \Long Term Deposit\Long Term Debt\Long Term Rating\Short Term Counterparty Risk\Short Term Deposit\Short Term Debt\Short Term Rating</t>
  </si>
  <si>
    <t>MOODYS_ST_WATCHLIST_DATE</t>
  </si>
  <si>
    <t>A date when an opinion of a entity’s ability to honor senior unsecured debt and debt like obligations with an original maturity of thirteen months or less is sent for review for upgrade, downgrade, or more rarely with direction uncertain.</t>
  </si>
  <si>
    <t>Short-term Rating, Watchlist date</t>
  </si>
  <si>
    <t>-271005</t>
  </si>
  <si>
    <t>-271007</t>
  </si>
  <si>
    <t>MORACT</t>
  </si>
  <si>
    <t>Describes the industry - sector where the company operates (for More score model)</t>
  </si>
  <si>
    <t>Activity sector</t>
  </si>
  <si>
    <t>\\Financial risk review\Providers sheets\MORE credit risk score by modeFinance\Projections\MORE evaluation</t>
  </si>
  <si>
    <t>MORCONF</t>
  </si>
  <si>
    <t>Describes the datapoints as a percentage (Confidence level) that have values and are used in the MORE score model</t>
  </si>
  <si>
    <t>MORCREDLIMIT</t>
  </si>
  <si>
    <t>The most recent MORE credit limit</t>
  </si>
  <si>
    <t>\\Financial risk review\Financial risk review summary\Providers sheets\MORE credit risk score by modeFinance\MORE evaluation\MORE explanatory ratios\MORE comparison group\MORE credit limit\Projections\MORE evaluation\MORE credit limit</t>
  </si>
  <si>
    <t>MORCREDLIMIT_HIST</t>
  </si>
  <si>
    <t>Describes the More score credit limit history</t>
  </si>
  <si>
    <t>MORE credit limit</t>
  </si>
  <si>
    <t>\\Financial risk review\Providers sheets\MORE credit risk score by modeFinance\MORE evaluation</t>
  </si>
  <si>
    <t>MORDEF</t>
  </si>
  <si>
    <t>The most recent MORE probability of default</t>
  </si>
  <si>
    <t>MORE_CreditLimitLbl</t>
  </si>
  <si>
    <t>Additional comments about data points that the scoring model took into consideration while calculating the MORE Credit Limit</t>
  </si>
  <si>
    <t>MORE credit limit annotation</t>
  </si>
  <si>
    <t>MORE_CreditLimitLbl_HIST</t>
  </si>
  <si>
    <t>Historic additional comments about data points that the scoring model took into consideration while calculating the MORE Credit Limit</t>
  </si>
  <si>
    <t>MORE_YEAR</t>
  </si>
  <si>
    <t>Year of the financial statements used to calculate the MORE credit risk score</t>
  </si>
  <si>
    <t>MORGRPDEF</t>
  </si>
  <si>
    <t>Average More probability of default of all companies that are similar to the subject company</t>
  </si>
  <si>
    <t>MORGRPRAT</t>
  </si>
  <si>
    <t>Avgerage of the MORE score of all companies that are similar to the subject company</t>
  </si>
  <si>
    <t>MORRAT</t>
  </si>
  <si>
    <t>The most recent MORE score</t>
  </si>
  <si>
    <t>MPCLAPR</t>
  </si>
  <si>
    <t>The closing price of the last trading day of April of the main security on the main stock exchange.</t>
  </si>
  <si>
    <t>NrOfStockDataYears</t>
  </si>
  <si>
    <t>\\Stock data\Monthly stock data\Closing Prices</t>
  </si>
  <si>
    <t>MPCLAUG</t>
  </si>
  <si>
    <t>The closing price of the last trading day of August of the main security on the main stock exchange.</t>
  </si>
  <si>
    <t>Monthly - Closing price - August</t>
  </si>
  <si>
    <t>MPCLDEC</t>
  </si>
  <si>
    <t>The closing price of the last trading day of December of the main security on the main stock exchange.</t>
  </si>
  <si>
    <t>MPCLFEB</t>
  </si>
  <si>
    <t>The closing price of the last trading day of February of the main security on the main stock exchange.</t>
  </si>
  <si>
    <t>MPCLJAN</t>
  </si>
  <si>
    <t>The closing price of the last trading day of January of the main security on the main stock exchange.</t>
  </si>
  <si>
    <t>Monthly - Closing price - January</t>
  </si>
  <si>
    <t>MPCLJUL</t>
  </si>
  <si>
    <t>The closing price of the last trading day of July of the main security on the main stock exchange.</t>
  </si>
  <si>
    <t>MPCLJUN</t>
  </si>
  <si>
    <t>The closing price of the last trading day of June of the main security on the main stock exchange.</t>
  </si>
  <si>
    <t>MPCLMAR</t>
  </si>
  <si>
    <t>The closing price of the last trading day of March of the main security on the main stock exchange.</t>
  </si>
  <si>
    <t>Monthly - Closing price - March</t>
  </si>
  <si>
    <t>MPCLMAY</t>
  </si>
  <si>
    <t>The closing price of the last trading day of May of the main security on the main stock exchange.</t>
  </si>
  <si>
    <t>Monthly - Closing price - May</t>
  </si>
  <si>
    <t>\\Stock data\Security and price information\Current stock data\Annual stock data\Monthly stock data\Closing Prices</t>
  </si>
  <si>
    <t>MPCLNOV</t>
  </si>
  <si>
    <t>The closing price of the last trading day of November of the main security on the main stock exchange.</t>
  </si>
  <si>
    <t>Monthly - November, closing price</t>
  </si>
  <si>
    <t>\\Stock data\Security &amp;amp; price information\Current stock data\Annual stock data\Monthly stock data\Closing Prices</t>
  </si>
  <si>
    <t>MPCLOCT</t>
  </si>
  <si>
    <t>The closing price of the last trading day of October of the main security on the main stock exchange.</t>
  </si>
  <si>
    <t>Monthly - Closing price - October</t>
  </si>
  <si>
    <t>MPCLSEP</t>
  </si>
  <si>
    <t>The closing price of the last trading day of September of the main security on the main stock exchange.</t>
  </si>
  <si>
    <t>Monthly - Closing price - September</t>
  </si>
  <si>
    <t>\\Stock data\Security and price information\Current stock data\Annual stock data\Monthly stock data\Closing Prices\Outstanding shares \Market capitalisation</t>
  </si>
  <si>
    <t>MPMCAPR</t>
  </si>
  <si>
    <t>The market capitalisation based on the closing price of the last trading day of April. It is a calculated result of the April number of outstanding shares multiplied by the share price of the main security.</t>
  </si>
  <si>
    <t>MPMCAUG</t>
  </si>
  <si>
    <t>The market capitalisation based on the closing price of the last trading day of August. It is a calculated result of the August number of outstanding shares multiplied by the share price of the main security.</t>
  </si>
  <si>
    <t>Monthly - Market Capitalisation - August</t>
  </si>
  <si>
    <t>\\Stock data\Monthly stock data\Market capitalisation</t>
  </si>
  <si>
    <t>MPMCDEC</t>
  </si>
  <si>
    <t>The market capitalisation based on the closing price of the last trading day of December. It is a calculated result of the December number of outstanding shares multiplied by the share price of the main security.</t>
  </si>
  <si>
    <t>Monthly - Market Capitalisation - December</t>
  </si>
  <si>
    <t>MPMCFEB</t>
  </si>
  <si>
    <t>The market capitalisation based on the closing price of the last trading day of February. It is a calculated result of the February number of outstanding shares multiplied by the share price of the main security.</t>
  </si>
  <si>
    <t>Monthly - Market Capitalisation - February</t>
  </si>
  <si>
    <t>MPMCJAN</t>
  </si>
  <si>
    <t>The market capitalisation based on the closing price of the last trading day of January. It is a calculated result of the January number of outstanding shares multiplied by the share price of the main security.</t>
  </si>
  <si>
    <t>Monthly - Market Capitalisation - January</t>
  </si>
  <si>
    <t>MPMCJUL</t>
  </si>
  <si>
    <t>The market capitalisation based on the closing price of the last trading day of July. It is a calculated result of the July number of outstanding shares multiplied by the share price of the main security.</t>
  </si>
  <si>
    <t>Monthly - Market Capitalisation - July</t>
  </si>
  <si>
    <t>MPMCJUN</t>
  </si>
  <si>
    <t>The market capitalisation based on the closing price of the last trading day of June. It is a calculated result of the June number of outstanding shares multiplied by the share price of the main security.</t>
  </si>
  <si>
    <t>MPMCMAR</t>
  </si>
  <si>
    <t>The market capitalisation based on the closing price of the last trading day of March. It is a calculated result of the March number of outstanding shares multiplied by the share price of the main security.</t>
  </si>
  <si>
    <t>MPMCMAY</t>
  </si>
  <si>
    <t>The market capitalisation based on the closing price of the last trading day of May. It is a calculated result of the May number of outstanding shares multiplied by the share price of the main security.</t>
  </si>
  <si>
    <t>Monthly - Market Capitalisation - May</t>
  </si>
  <si>
    <t>MPMCNOV</t>
  </si>
  <si>
    <t>The market capitalisation based on the closing price of the last trading day of November. It is a calculated result of the November number of outstanding shares multiplied by the share price of the main security.</t>
  </si>
  <si>
    <t>Monthly - Market Capitalisation - November</t>
  </si>
  <si>
    <t>MPMCOCT</t>
  </si>
  <si>
    <t>The market capitalisation based on the closing price of the last trading day of October. It is a calculated result of the October number of outstanding shares multiplied by the share price of the main security.</t>
  </si>
  <si>
    <t>MPMCSEP</t>
  </si>
  <si>
    <t>The market capitalisation based on the closing price of the last trading day of September. It is a calculated result of the September number of outstanding shares multiplied by the share price of the main security.</t>
  </si>
  <si>
    <t>Monthly - Market Capitalisation - September</t>
  </si>
  <si>
    <t>\\Stock data\Monthly stock data\Number of days traded</t>
  </si>
  <si>
    <t>MPNDAPR</t>
  </si>
  <si>
    <t>The number of trading days of the main security on the main stock exchange in April.</t>
  </si>
  <si>
    <t>Monthly - No of days traded - April</t>
  </si>
  <si>
    <t>\\Stock data\Security and price information\Current stock data\Annual stock data\Monthly stock data\Closing Prices\Outstanding shares \Market capitalisation\Trading volume\Number of days traded</t>
  </si>
  <si>
    <t>MPNDAUG</t>
  </si>
  <si>
    <t>The number of trading days of the main security on the main stock exchange in August.</t>
  </si>
  <si>
    <t>Monthly - August, no of days traded</t>
  </si>
  <si>
    <t>MPNDDEC</t>
  </si>
  <si>
    <t>The number of trading days of the main security on the main stock exchange in December.</t>
  </si>
  <si>
    <t>\\Stock data\Security &amp;amp; price information\Current stock data\Annual stock data\Monthly stock data\Closing Prices\Outstanding shares \Market capitalisation\Trading volume\Number of days traded</t>
  </si>
  <si>
    <t>MPNDFEB</t>
  </si>
  <si>
    <t>The number of trading days of the main security on the main stock exchange in February.</t>
  </si>
  <si>
    <t>Monthly - No of days traded - February</t>
  </si>
  <si>
    <t>MPNDJAN</t>
  </si>
  <si>
    <t>The number of trading days of the main security on the main stock exchange in January.</t>
  </si>
  <si>
    <t>Monthly - No of days traded - January</t>
  </si>
  <si>
    <t>MPNDJUL</t>
  </si>
  <si>
    <t>The number of trading days of the main security on the main stock exchange in July.</t>
  </si>
  <si>
    <t>Monthly - No of days traded - July</t>
  </si>
  <si>
    <t>MPNDJUN</t>
  </si>
  <si>
    <t>The number of trading days of the main security on the main stock exchange in June.</t>
  </si>
  <si>
    <t>MPNDMAR</t>
  </si>
  <si>
    <t>The number of trading days of the main security on the main stock exchange in March.</t>
  </si>
  <si>
    <t>Monthly - No of days traded - March</t>
  </si>
  <si>
    <t>MPNDMAY</t>
  </si>
  <si>
    <t>The number of trading days of the main security on the main stock exchange in May.</t>
  </si>
  <si>
    <t>Monthly - No of days traded - May</t>
  </si>
  <si>
    <t>MPNDNOV</t>
  </si>
  <si>
    <t>The number of trading days of the main security on the main stock exchange in November.</t>
  </si>
  <si>
    <t>Monthly - No of days traded - November</t>
  </si>
  <si>
    <t>MPNDOCT</t>
  </si>
  <si>
    <t>The number of trading days of the main security on the main stock exchange in October.</t>
  </si>
  <si>
    <t>MPNDSEP</t>
  </si>
  <si>
    <t>The number of trading days of the main security on the main stock exchange in September.</t>
  </si>
  <si>
    <t>Monthly - September, no of days traded</t>
  </si>
  <si>
    <t>MPOSAPR</t>
  </si>
  <si>
    <t>The number of outstanding shares of the company at the end of April. A company's shares outstanding are the total number of shares issued and actively held by stockholders. Only the number of shares outstanding for the main security of the company.</t>
  </si>
  <si>
    <t>\\Stock data\Security &amp;amp; price information\Current stock data\Annual stock data\Monthly stock data\Closing Prices\Outstanding shares</t>
  </si>
  <si>
    <t>MPOSAUG</t>
  </si>
  <si>
    <t>The number of outstanding shares of the company at the end of August. A company's shares outstanding are the total number of shares issued and actively held by stockholders. Only the number of shares outstanding for the main security of the company.</t>
  </si>
  <si>
    <t>Monthly - Outstanding shares  - August</t>
  </si>
  <si>
    <t>\\Stock data\Security and price information\Current stock data\Annual stock data\Monthly stock data\Closing Prices\Outstanding shares</t>
  </si>
  <si>
    <t>MPOSDEC</t>
  </si>
  <si>
    <t>The number of outstanding shares of the company at the end of December. A company's shares outstanding are the total number of shares issued and actively held by stockholders. Only the number of shares outstanding for the main security of the company.</t>
  </si>
  <si>
    <t>Monthly - Outstanding shares - December</t>
  </si>
  <si>
    <t>MPOSFEB</t>
  </si>
  <si>
    <t>The number of outstanding shares of the company at the end of February. A company's shares outstanding are the total number of shares issued and actively held by stockholders. Only the number of shares outstanding for the main security of the company.</t>
  </si>
  <si>
    <t>MPOSJAN</t>
  </si>
  <si>
    <t>The number of outstanding shares of the company at the end of January. A company's shares outstanding are the total number of shares issued and actively held by stockholders. Only the number of shares outstanding for the main security of the company.</t>
  </si>
  <si>
    <t>Monthly - Outstanding shares  - January</t>
  </si>
  <si>
    <t>MPOSJUL</t>
  </si>
  <si>
    <t>The number of outstanding shares of the company at the end of July. A company's shares outstanding are the total number of shares issued and actively held by stockholders. Only the number of shares outstanding for the main security of the company.</t>
  </si>
  <si>
    <t>MPOSJUN</t>
  </si>
  <si>
    <t>The number of outstanding shares of the company at the end of June. A company's shares outstanding are the total number of shares issued and actively held by stockholders. Only the number of shares outstanding for the main security of the company.</t>
  </si>
  <si>
    <t>MPOSMAR</t>
  </si>
  <si>
    <t>The number of outstanding shares of the company at the end of March. A company's shares outstanding are the total number of shares issued and actively held by stockholders. Only the number of shares outstanding for the main security of the company.</t>
  </si>
  <si>
    <t>\\Stock data\Monthly stock data\Outstanding shares</t>
  </si>
  <si>
    <t>MPOSMAY</t>
  </si>
  <si>
    <t>The number of outstanding shares of the company at the end of May. A company's shares outstanding are the total number of shares issued and actively held by stockholders. Only the number of shares outstanding for the main security of the company.</t>
  </si>
  <si>
    <t>MPOSNOV</t>
  </si>
  <si>
    <t>The number of outstanding shares of the company at the end of November. A company's shares outstanding are the total number of shares issued and actively held by stockholders. Only the number of shares outstanding for the main security of the company.</t>
  </si>
  <si>
    <t>MPOSOCT</t>
  </si>
  <si>
    <t>The number of outstanding shares of the company at the end of October. A company's shares outstanding are the total number of shares issued and actively held by stockholders. Only the number of shares outstanding for the main security of the company.</t>
  </si>
  <si>
    <t>MPOSSEP</t>
  </si>
  <si>
    <t>The number of outstanding shares of the company at the end of September. A company's shares outstanding are the total number of shares issued and actively held by stockholders. Only the number of shares outstanding for the main security of the company.</t>
  </si>
  <si>
    <t>\\Stock data\Security and price information\Current stock data</t>
  </si>
  <si>
    <t>MPRICCUR</t>
  </si>
  <si>
    <t>The most recent closing price of the main security on the main stock exchange. As we provide end of the day stock prices the most recent date is D-1</t>
  </si>
  <si>
    <t>Current Market Price</t>
  </si>
  <si>
    <t>MPRICHIG</t>
  </si>
  <si>
    <t>The highest closing price of the main security on the main stock exchange for the period starting January 1 of the current year and ending today.</t>
  </si>
  <si>
    <t>Market price - Year to date - High</t>
  </si>
  <si>
    <t>MPRICLOW</t>
  </si>
  <si>
    <t>The lowest closing price of the main security on the main stock exchange for the period starting January 1 of the current year and ending today.</t>
  </si>
  <si>
    <t>MPRI_HIGH_52WEEK</t>
  </si>
  <si>
    <t>The highest closing price of the main security on the main stock exchange for the period starting 52 weeks ago and ending today.</t>
  </si>
  <si>
    <t>Market price - 52 week - High</t>
  </si>
  <si>
    <t>MPRI_LOW_52WEEK</t>
  </si>
  <si>
    <t>The lowest closing price of the main security on the main stock exchange for the period starting 52 weeks ago and ending today.</t>
  </si>
  <si>
    <t>Market price - 52 week - Low</t>
  </si>
  <si>
    <t>MPTRAPR</t>
  </si>
  <si>
    <t>The trading volume of the main security on the main stock exchange in April.</t>
  </si>
  <si>
    <t>MPTRAUG</t>
  </si>
  <si>
    <t>The trading volume of the main security on the main stock exchange in August.</t>
  </si>
  <si>
    <t>MPTRDEC</t>
  </si>
  <si>
    <t>The trading volume of the main security on the main stock exchange in December.</t>
  </si>
  <si>
    <t>\\Stock data\Security and price information\Current stock data\Annual stock data\Monthly stock data\Closing Prices\Outstanding shares \Market capitalisation\Trading volume</t>
  </si>
  <si>
    <t>MPTRFEB</t>
  </si>
  <si>
    <t>The trading volume of the main security on the main stock exchange in February.</t>
  </si>
  <si>
    <t>Monthly - February, trading volume</t>
  </si>
  <si>
    <t>\\Stock data\Monthly stock data\Trading volume</t>
  </si>
  <si>
    <t>MPTRJAN</t>
  </si>
  <si>
    <t>The trading volume of the main security on the main stock exchange in January.</t>
  </si>
  <si>
    <t>Monthly - Trading volume - January</t>
  </si>
  <si>
    <t>MPTRJUL</t>
  </si>
  <si>
    <t>The trading volume of the main security on the main stock exchange in July.</t>
  </si>
  <si>
    <t>MPTRJUN</t>
  </si>
  <si>
    <t>The trading volume of the main security on the main stock exchange in June.</t>
  </si>
  <si>
    <t>MPTRMAR</t>
  </si>
  <si>
    <t>The trading volume of the main security on the main stock exchange in March.</t>
  </si>
  <si>
    <t>Monthly - Trading volume - March</t>
  </si>
  <si>
    <t>MPTRMAY</t>
  </si>
  <si>
    <t>The trading volume of the main security on the main stock exchange in May.</t>
  </si>
  <si>
    <t>MPTRNOV</t>
  </si>
  <si>
    <t>The trading volumeof the main security on the main stock exchange in November.</t>
  </si>
  <si>
    <t>MPTROCT</t>
  </si>
  <si>
    <t>The trading volume of the main security on the main stock exchange in October.</t>
  </si>
  <si>
    <t>Monthly - Trading volume - October</t>
  </si>
  <si>
    <t>MPTRSEP</t>
  </si>
  <si>
    <t>The trading volume of the main security on the main stock exchange in September.</t>
  </si>
  <si>
    <t>\\Stock data\Security &amp;amp; price information\Current market price</t>
  </si>
  <si>
    <t>MRICDAT</t>
  </si>
  <si>
    <t>The date of the most recent stock data. As we provide end of day stock prices the most recent date is D-1</t>
  </si>
  <si>
    <t>Date - Current</t>
  </si>
  <si>
    <t>MSA</t>
  </si>
  <si>
    <t>The metropolitan statistical area (MSA) in which a company's primary address is located, when it is located in the United States</t>
  </si>
  <si>
    <t>Metropolitan Statistical Area</t>
  </si>
  <si>
    <t>40561</t>
  </si>
  <si>
    <t>NACE2_CORE_CODE</t>
  </si>
  <si>
    <t>Represents the code for the principal activity of the company in the NACE classification. New version of the European industrial activity classification (NACE Rev 2) approved by the European Commission. Limited to 4 digits to regroup the companies</t>
  </si>
  <si>
    <t>NACE Rev. 2, core code (4 digits)</t>
  </si>
  <si>
    <t>-45050</t>
  </si>
  <si>
    <t>NACE2_CORE_LABEL</t>
  </si>
  <si>
    <t>Represents the label for the principal activity of the company in the NACE classification. New version of the European industrial activity classification (NACE Rev 2) approved by the European Commission. Limited to 4 digits to regroup the companies</t>
  </si>
  <si>
    <t>Ibid, description</t>
  </si>
  <si>
    <t>-45051</t>
  </si>
  <si>
    <t>NACE2_MAIN_SECTION</t>
  </si>
  <si>
    <t>Represents the code for the principal activity of the company in the NACE classification. New version of the European industrial activity classification (NACE Rev 2) approved by the European Commission. Limited to 2 digits to regroup the companies</t>
  </si>
  <si>
    <t>NACE Rev. 2 main section</t>
  </si>
  <si>
    <t>-45026</t>
  </si>
  <si>
    <t>NACE2_PRIMARY_CODE</t>
  </si>
  <si>
    <t>NACE Rev. 2, primary code(s)</t>
  </si>
  <si>
    <t>NACE2_PRIMARY_CODE_COUNT</t>
  </si>
  <si>
    <t>-45052</t>
  </si>
  <si>
    <t>NACE2_PRIMARY_LABEL</t>
  </si>
  <si>
    <t>Represents the label for the primary activity of the company in the NACE classification (either sent by the Information Provider for some European countries or derived from the National code). New version of the European industrial activity classification (NACE Rev 2) approved by the European Commission</t>
  </si>
  <si>
    <t>-45053</t>
  </si>
  <si>
    <t>NACE2_SECONDARY_CODE</t>
  </si>
  <si>
    <t>Represents the code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t>
  </si>
  <si>
    <t>NACE Rev. 2, secondary code(s)</t>
  </si>
  <si>
    <t>NACE2_SECONDARY_CODE_COUNT</t>
  </si>
  <si>
    <t>-45055</t>
  </si>
  <si>
    <t>NACE2_SECONDARY_LABEL</t>
  </si>
  <si>
    <t>Represents the label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t>
  </si>
  <si>
    <t>-45056</t>
  </si>
  <si>
    <t>NAICS2017_CORE_CODE</t>
  </si>
  <si>
    <t>Represents the code for the principal activity of the company in the NAICS classification (North American Industry Classification System 2017 version). Limited to 4 digits to regroup the companies</t>
  </si>
  <si>
    <t>NAICS 2017, Core code</t>
  </si>
  <si>
    <t>-45890</t>
  </si>
  <si>
    <t>NAICS2017_CORE_LABEL</t>
  </si>
  <si>
    <t>Represents the label for the primary activity of the company in the NAICS classification (North American Industry Classification System 2017 version). Limited to 4 digits to regroup the companies</t>
  </si>
  <si>
    <t>-45891</t>
  </si>
  <si>
    <t>NAICS2017_PRIMARY_CODE</t>
  </si>
  <si>
    <t>Represents the code for the primary activity of the company in the NAICS classification (North American Industry Classification System 2017 version)</t>
  </si>
  <si>
    <t>NAICS 2017, primary code(s)</t>
  </si>
  <si>
    <t>NAICS2017_PRIMARY_CODE_COUNT</t>
  </si>
  <si>
    <t>-45892</t>
  </si>
  <si>
    <t>NAICS2017_PRIMARY_LABEL</t>
  </si>
  <si>
    <t>Represents the label for the secondary activity of the company in the NAICS classification (North American Industry Classification System 2017 version)</t>
  </si>
  <si>
    <t>-45893</t>
  </si>
  <si>
    <t>NAICS2017_SECONDARY_CODE</t>
  </si>
  <si>
    <t>Represents the code for the secondary activity of the company in the NAICS classification (North American Industry Classification System 2017 version)</t>
  </si>
  <si>
    <t>NAICS2017_SECONDARY_CODE_COUNT</t>
  </si>
  <si>
    <t>-45895</t>
  </si>
  <si>
    <t>NAICS2017_SECONDARY_LABEL</t>
  </si>
  <si>
    <t>Represents the label for the principal activity of the company in the NAICS classification (North American Industry Classification System 2017 version)</t>
  </si>
  <si>
    <t>Ibid, text description</t>
  </si>
  <si>
    <t>-45896</t>
  </si>
  <si>
    <t>A company's legal/official/registered name (usually including the legal form)</t>
  </si>
  <si>
    <t>NAME_UPDATE</t>
  </si>
  <si>
    <t>The month and year indicating when the company name has last officialy changed. MM/YYYY format</t>
  </si>
  <si>
    <t>Last update - Company name</t>
  </si>
  <si>
    <t>40235</t>
  </si>
  <si>
    <t>\\Financial data\Global ratios\Corporate\Operational ratios</t>
  </si>
  <si>
    <t>NAT</t>
  </si>
  <si>
    <t>Operating revenue on sum of Shareholders funds and Non-current liabilities expressed in times</t>
  </si>
  <si>
    <t>Net assets turnover (X)</t>
  </si>
  <si>
    <t>5521742</t>
  </si>
  <si>
    <t>NATIONAL_ID</t>
  </si>
  <si>
    <t>The unique national identification number of a company. This is not made up of  TRADE_REGISTER_NUMBER, EUROPEAN_VAT_NUMBER, VAT_NUMBER, LEI, COMPANY_ID_NUMBER, STATISTICAL_NUMBER. These values have their own fields.</t>
  </si>
  <si>
    <t>National ID</t>
  </si>
  <si>
    <t>NATIONAL_ID_COUNT</t>
  </si>
  <si>
    <t>40134</t>
  </si>
  <si>
    <t>NATIONAL_ID_DATE_PREVIOUS</t>
  </si>
  <si>
    <t>&lt;p&gt;&lt;span style="color: rgb(0,0,0);font-family: Calibri , &amp;quot;Segoe UI&amp;quot; , Calibri , Thonburi , Arial , Verdana , sans-serif , &amp;quot;Mongolian Baiti&amp;quot; , &amp;quot;Microsoft Yi Baiti&amp;quot; , &amp;quot;Javanese Text&amp;quot;;font-size: 14.6667px;background-color: rgb(255,255,255);"&gt;Last date of validity of the Previous SIRET Number of a French main establishment, based on the date of first delivery of the new SIRET number. At this date, the main establishment has changed to another SIRET Number. This SIRET number can be found in the “NATIONAL_ID” field (or “Previous SIRET Number (France)” field in the case of another change/relocation).&lt;/span&gt;&lt;/p&gt;</t>
  </si>
  <si>
    <t>Previous SIRET number date (France)</t>
  </si>
  <si>
    <t>NATIONAL_ID_PREVIOUS_COUNT</t>
  </si>
  <si>
    <t>40139</t>
  </si>
  <si>
    <t>NATIONAL_ID_LABEL</t>
  </si>
  <si>
    <t>&lt;p&gt;&lt;span style="color: rgb(11,33,44);white-space: nowrap;background-color: rgb(255,255,255);"&gt;The label of a national identification number.&lt;/span&gt;&lt;/p&gt;</t>
  </si>
  <si>
    <t>National ID label</t>
  </si>
  <si>
    <t>40142</t>
  </si>
  <si>
    <t>NATIONAL_ID_PREVIOUS</t>
  </si>
  <si>
    <t>&lt;p&gt;&lt;span style="color: rgb(68,68,68);font-family: Calibri , sans-serif , &amp;quot;Mongolian Baiti&amp;quot; , &amp;quot;Microsoft Yi Baiti&amp;quot; , &amp;quot;Javanese Text&amp;quot; , &amp;quot;Yu Gothic&amp;quot;;font-size: 14.6667px;white-space: pre;background-color: rgb(255,255,255);"&gt;The previous unique national identification number of a company. &lt;/span&gt;&lt;/p&gt;
&lt;p&gt;&lt;span style="color: rgb(68,68,68);font-family: Calibri , sans-serif , &amp;quot;Mongolian Baiti&amp;quot; , &amp;quot;Microsoft Yi Baiti&amp;quot; , &amp;quot;Javanese Text&amp;quot; , &amp;quot;Yu Gothic&amp;quot;;font-size: 14.6667px;white-space: pre;background-color: rgb(255,255,255);"&gt;Previous SIRET identification number (specific to French main establishments) i.e. a main establishment that is being relocated elsewhere will see its SIRET change.&lt;/span&gt;&lt;/p&gt;</t>
  </si>
  <si>
    <t>NATIONAL_ID_TYPE</t>
  </si>
  <si>
    <t>&lt;p&gt;The type of national identification number. Usually a Trade Register Number or a VAT Number. &lt;/p&gt;
&lt;p&gt;For more information about the various types of national ID which are available, please consult the &lt;a href="/domain/f433b48d-1d88-489b-a137-21fe5b29efb3?view=dbb5d4e9-d570-4c5e-81d6-a603940466b9" rel="noopener" target="_blank"&gt;National ID type hierarchy&lt;/a&gt;.&lt;/p&gt;</t>
  </si>
  <si>
    <t>National ID type</t>
  </si>
  <si>
    <t>40141</t>
  </si>
  <si>
    <t>NATIONAL_LEGAL_FORM</t>
  </si>
  <si>
    <t>&lt;p&gt;The legal form of the company as locally reported. The following legal forms are available: Public limited companies; Private limited companies; Partnerships; Sole proprietorships; Public authorities; Nonprofit organizations (NPO); Branches; Foreign companies; Other legal forms&lt;/p&gt;
&lt;p&gt;For more information about the various legal forms which are available, please consult the &lt;a href="/domain/4e4c2c03-3c68-4af6-baa9-e84bb2bfda85?view=6d631414-0167-4664-8429-4ff1fe5a2a9c" rel="noopener" target="_blank"&gt;Legal Form taxonomy&lt;/a&gt;.&lt;/p&gt;</t>
  </si>
  <si>
    <t>National legal form</t>
  </si>
  <si>
    <t>187</t>
  </si>
  <si>
    <t>NATIONAL_LEGAL_FORM_UPDATE</t>
  </si>
  <si>
    <t>The month and year indicating when the company's national legal form has last officialy changed. MM/YYYY format</t>
  </si>
  <si>
    <t>Last update - National legal form</t>
  </si>
  <si>
    <t>40240</t>
  </si>
  <si>
    <t>NATIONAL_SCORE_CN_DATE</t>
  </si>
  <si>
    <t>Date on which the Chinese National score was calculated</t>
  </si>
  <si>
    <t>Score date</t>
  </si>
  <si>
    <t>NrOfCNSolvency</t>
  </si>
  <si>
    <t>NATIONAL_SCORE_CN_P2B_DEFAULT</t>
  </si>
  <si>
    <t>Percentage range of probability of default for Chinese National score</t>
  </si>
  <si>
    <t>Possibility of default</t>
  </si>
  <si>
    <t>\\National scores\In Switzerland\In the US and Canada\In China</t>
  </si>
  <si>
    <t>NATIONAL_SCORE_CN_RISK_DEFINITION</t>
  </si>
  <si>
    <t>Risk definition of Chinese National score</t>
  </si>
  <si>
    <t>Risk - Definition</t>
  </si>
  <si>
    <t>NATIONAL_SCORE_CN_RISK_LEVEL</t>
  </si>
  <si>
    <t>Risk level (text) of Chinese National score</t>
  </si>
  <si>
    <t>Risk - Level</t>
  </si>
  <si>
    <t>NATIONAL_SCORE_CN_SCORE</t>
  </si>
  <si>
    <t>This is the Chinese National score</t>
  </si>
  <si>
    <t>NATIONAL_SCORE_COUNTRY</t>
  </si>
  <si>
    <t>Country of the score from Swiss National score i.e. switzerland</t>
  </si>
  <si>
    <t>Score country</t>
  </si>
  <si>
    <t>NrOfNationalScores</t>
  </si>
  <si>
    <t>NATIONAL_SCORE_CREDIT_LIMIT</t>
  </si>
  <si>
    <t>Credit limit of the Swiss National score</t>
  </si>
  <si>
    <t>NATIONAL_SCORE_CREDIT_LIMIT_CURRENCY</t>
  </si>
  <si>
    <t>This is the currency used for the Credit limit of Swiss National score i.e. CHF</t>
  </si>
  <si>
    <t>Credit limit currency</t>
  </si>
  <si>
    <t>NATIONAL_SCORE_LABEL</t>
  </si>
  <si>
    <t>Label of the Swiss National score</t>
  </si>
  <si>
    <t>Score label</t>
  </si>
  <si>
    <t>NATIONAL_SCORE_PRODUCER</t>
  </si>
  <si>
    <t>Information provider for the Swiss National score</t>
  </si>
  <si>
    <t>NATIONAL_SCORE_SECTOR_CLASS</t>
  </si>
  <si>
    <t>Peer values of the reference risk class of Swiss National score</t>
  </si>
  <si>
    <t>Reference risk class</t>
  </si>
  <si>
    <t>NATIONAL_SCORE_SECTOR_DESCR</t>
  </si>
  <si>
    <t>Describes the industry - sector where the company operates for Swiss National score</t>
  </si>
  <si>
    <t>Reference sector description</t>
  </si>
  <si>
    <t>NATIONAL_SCORE_SECTOR_VALUE</t>
  </si>
  <si>
    <t>Peer values of the Swiss National score</t>
  </si>
  <si>
    <t>Reference score</t>
  </si>
  <si>
    <t>NATIONAL_SCORE_US_CREDIT_AVG_MONTHLY_BALANCE</t>
  </si>
  <si>
    <t>Average total monthly balance (prior 3 months)</t>
  </si>
  <si>
    <t>NATIONAL_SCORE_US_CREDIT_AVG_NUMBER_DBT</t>
  </si>
  <si>
    <t>Average number of days for which payments were delayed in prior 3 months</t>
  </si>
  <si>
    <t>Average number of DBT (prior 3 months)</t>
  </si>
  <si>
    <t>\\National scores\In the US and Canada\Cortera Credit score data</t>
  </si>
  <si>
    <t>NATIONAL_SCORE_US_CREDIT_AVG_NUMBER_DBT_INDUSTRY</t>
  </si>
  <si>
    <t>Average of number of days for which payments were delayed in the industry which the company operates in</t>
  </si>
  <si>
    <t>Industry average number of DBT</t>
  </si>
  <si>
    <t>NATIONAL_SCORE_US_CREDIT_HIGH_BALANCE</t>
  </si>
  <si>
    <t>Highest account balance (prior 3 months)</t>
  </si>
  <si>
    <t>NATIONAL_SCORE_US_CREDIT_NUMBER_PROVIDERS</t>
  </si>
  <si>
    <t>Number of companies who had exchanged payment data for prior 6 months for the US and Canada National Credit score</t>
  </si>
  <si>
    <t>Number of providers (prior 6 months)</t>
  </si>
  <si>
    <t>NATIONAL_SCORE_US_CREDIT_OVER_31_DAYS_DEBT_PCT</t>
  </si>
  <si>
    <t>Percentage of debt that is more than 31 days due (prior 3 months)</t>
  </si>
  <si>
    <t>NATIONAL_SCORE_US_CREDIT_OVER_61_DAYS_DEBT_PCT</t>
  </si>
  <si>
    <t>Percentage of debt that is more than 61 days due (prior 3 months)</t>
  </si>
  <si>
    <t>NATIONAL_SCORE_US_CREDIT_PAYMENT_EXPERIENCES</t>
  </si>
  <si>
    <t>Number of payment experiences that has been exchanged by providers for prior 6 months for the US and Canada National Credit score</t>
  </si>
  <si>
    <t>Payment experiences (prior 6 months)</t>
  </si>
  <si>
    <t>NATIONAL_SCORE_US_CREDIT_SCORE</t>
  </si>
  <si>
    <t>This is value of the US and Canada National Credit score</t>
  </si>
  <si>
    <t>Cortera credit score – value</t>
  </si>
  <si>
    <t>\\National scores\In Switzerland\In the US and Canada\Cortera Credit score data</t>
  </si>
  <si>
    <t>NATIONAL_SCORE_US_CREDIT_SCORE_DEFINITION</t>
  </si>
  <si>
    <t>This is the label of the US and Canada National credit score</t>
  </si>
  <si>
    <t>Cortera credit score – label</t>
  </si>
  <si>
    <t>NATIONAL_SCORE_US_CREDIT_SCORE_MONTH</t>
  </si>
  <si>
    <t>Month of the US and Canada National Credit score</t>
  </si>
  <si>
    <t>NATIONAL_SCORE_US_CREDIT_SCORE_PROVIDER</t>
  </si>
  <si>
    <t>NATIONAL_SCORE_US_CREDIT_SCORE_REASON</t>
  </si>
  <si>
    <t>Rationale of the US and Canada National Credit score</t>
  </si>
  <si>
    <t>Main reason</t>
  </si>
  <si>
    <t>NATIONAL_SCORE_US_CREDIT_SCORE_REASON_COUNT</t>
  </si>
  <si>
    <t>\\Financial data\Accounts header\Key financials &amp;amp; employees\Global standard format\Banks\Corporate\Balance sheet\Assets\Liabilities &amp;amp; equity\Memo lines</t>
  </si>
  <si>
    <t>NCAS</t>
  </si>
  <si>
    <t>Net current asset position computed as Current Assets minus Current liabilities</t>
  </si>
  <si>
    <t>Net Current Assets (Working Capital)</t>
  </si>
  <si>
    <t>452</t>
  </si>
  <si>
    <t>NCLI</t>
  </si>
  <si>
    <t>Long-term liabilities of the company (Long-term financial debt plus Other long-term liabilities and provisions)</t>
  </si>
  <si>
    <t>NEW_ANNUAL_ACCOUNTS_DATE</t>
  </si>
  <si>
    <t>The month and year indicating when new annual accounts of the company were last added. These can be the most recent annual accounts or the addition of a missing historical year. It is the last date on which a change in the field CLOSING_DATE_LAST_ANNUAL_ACCOUNTS was detected. MM/YYYY format</t>
  </si>
  <si>
    <t>Addition of last annual accounts</t>
  </si>
  <si>
    <t>40247</t>
  </si>
  <si>
    <t>NEW_COMPANY_DATE</t>
  </si>
  <si>
    <t>The date when a company has been integrated for the first time in the product</t>
  </si>
  <si>
    <t>Addition of company in database</t>
  </si>
  <si>
    <t>Data Products</t>
  </si>
  <si>
    <t>40234</t>
  </si>
  <si>
    <t>NEW_INTERIM_ACCOUNTS_DATE</t>
  </si>
  <si>
    <t>The month and year indicating when new interim accounts of the company were last added. These can be the most recent interim accounts or the addition of a missing historical interim period. MM/YYYY format</t>
  </si>
  <si>
    <t>Addition of last interim accounts</t>
  </si>
  <si>
    <t>40248</t>
  </si>
  <si>
    <t>NO_RECENT_FINANCIAL_INDICATOR</t>
  </si>
  <si>
    <t>Indicator that no recent financials are available on the entity</t>
  </si>
  <si>
    <t>No recent financial indicator</t>
  </si>
  <si>
    <t>219</t>
  </si>
  <si>
    <t>NUMBER_MONTHS</t>
  </si>
  <si>
    <t>The number of months in a financial accounting period</t>
  </si>
  <si>
    <t>Number of months</t>
  </si>
  <si>
    <t>401</t>
  </si>
  <si>
    <t>The number of years for which financial data is available on the product</t>
  </si>
  <si>
    <t>Number of available years</t>
  </si>
  <si>
    <t>-3118</t>
  </si>
  <si>
    <t>The first level (being a major socio-economic region) in the NUTS classification (nomenclature of territorial units for statistics; a system dividing up the economic territory of the EU and the UK) of the company's primary address, when it is located in the EU or UK</t>
  </si>
  <si>
    <t>The second level (being a basic region for the application of regional policies) in the NUTS classification (nomenclature of territorial units for statistics; a system dividing up the economic territory of the EU and the UK) of the company's primary address, when it is located in the EU or UK</t>
  </si>
  <si>
    <t>The third level (being a small region for specific diagnoses) in the NUTS classification (nomenclature of territorial units for statistics; a system dividing up the economic territory of the EU and the UK) of the company's primary address, when it is located in the EU or UK</t>
  </si>
  <si>
    <t>50038</t>
  </si>
  <si>
    <t>\\Financial data\Cash flow statement\US accounts\Operating cash flows</t>
  </si>
  <si>
    <t>OACG</t>
  </si>
  <si>
    <t>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t>
  </si>
  <si>
    <t>Accounting Change</t>
  </si>
  <si>
    <t>324200000</t>
  </si>
  <si>
    <t>OACR</t>
  </si>
  <si>
    <t>Accounts Receivables [OACR] represents changes in accounts receivable during the period. An increase in accounts receivable has a negative impact on cash flow from operating activities, and vice versa (for US accounts)</t>
  </si>
  <si>
    <t>Accounts Receivable</t>
  </si>
  <si>
    <t>325000000</t>
  </si>
  <si>
    <t>OAEX</t>
  </si>
  <si>
    <t>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t>
  </si>
  <si>
    <t>Accrued Expenses</t>
  </si>
  <si>
    <t>325500000</t>
  </si>
  <si>
    <t>OAMA</t>
  </si>
  <si>
    <t>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t>
  </si>
  <si>
    <t>Amortization of Acquisition Costs</t>
  </si>
  <si>
    <t>323900000</t>
  </si>
  <si>
    <t>OAMI</t>
  </si>
  <si>
    <t>Amortization of Intangibles [OAMI] represents a non-cash expense incurred due to the amortization of intangible fixed assets. Amortization of Intangibles [OAMI] may be classified as Depreciation [SDEP] when it is not individually delineated (for US accounts)</t>
  </si>
  <si>
    <t>Amortization of Intangibles</t>
  </si>
  <si>
    <t>323800000</t>
  </si>
  <si>
    <t>OAPB</t>
  </si>
  <si>
    <t>Accounts Payable [OAPB] represents changes in accounts payable during the period. An increase in accounts payable has a positive impact on cash flow from operating activities, and vice versa (for US accounts)</t>
  </si>
  <si>
    <t>Accounts Payable</t>
  </si>
  <si>
    <t>325400000</t>
  </si>
  <si>
    <t>OBDT</t>
  </si>
  <si>
    <t>Deferred Taxes [OBDT] represents income taxes, accounted for in a company‟s net income computation on its income statement, but not affecting the cash flow position (for US accounts)</t>
  </si>
  <si>
    <t>Deferred Taxes</t>
  </si>
  <si>
    <t>324100000</t>
  </si>
  <si>
    <t>OCAS</t>
  </si>
  <si>
    <t>All other current assets such as receivables from other sources (taxes, group companies), short-term investments of money and Cash at bank and in hand</t>
  </si>
  <si>
    <t>OCLI</t>
  </si>
  <si>
    <t>Other current liabilities arising due to pension, personnel costs, taxes, intragroup debts, accounts received in advance, etc.</t>
  </si>
  <si>
    <t>OCPD</t>
  </si>
  <si>
    <t>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t>
  </si>
  <si>
    <t>Cash Payments</t>
  </si>
  <si>
    <t>341400000</t>
  </si>
  <si>
    <t>OCRC</t>
  </si>
  <si>
    <t>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t>
  </si>
  <si>
    <t>Cash Receipts</t>
  </si>
  <si>
    <t>341300000</t>
  </si>
  <si>
    <t>ODPL</t>
  </si>
  <si>
    <t>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t>
  </si>
  <si>
    <t>333400000</t>
  </si>
  <si>
    <t>OEIA</t>
  </si>
  <si>
    <t>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t>
  </si>
  <si>
    <t>Equity in Net Earnings/Loss</t>
  </si>
  <si>
    <t>324700000</t>
  </si>
  <si>
    <t>OFAS</t>
  </si>
  <si>
    <t>All other non-current assets such as long-term investments, shares and participations, pension funds etc.</t>
  </si>
  <si>
    <t>OIDO</t>
  </si>
  <si>
    <t>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t>
  </si>
  <si>
    <t>Discontinued Operations</t>
  </si>
  <si>
    <t>324300000</t>
  </si>
  <si>
    <t>OITL</t>
  </si>
  <si>
    <t>Inventories [OITL] represents changes in inventories during the period. An increase in inventories has a negative impact on cash flow from operating activities, and vice versa (for US accounts)</t>
  </si>
  <si>
    <t>325100000</t>
  </si>
  <si>
    <t>ONCI</t>
  </si>
  <si>
    <t>Other Non-Cash Items [ONCI] represents non-cash operating activities (excluding a serie of items) (for US accounts)</t>
  </si>
  <si>
    <t>Other Non-Cash Items</t>
  </si>
  <si>
    <t>324800000</t>
  </si>
  <si>
    <t>ONCL</t>
  </si>
  <si>
    <t>Other long-term liabilities arising due to trade debt, group companies, pension loans, deferred taxes and provisions</t>
  </si>
  <si>
    <t>ONET</t>
  </si>
  <si>
    <t>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t>
  </si>
  <si>
    <t>323500000</t>
  </si>
  <si>
    <t>OOAL</t>
  </si>
  <si>
    <t>Other Assets &amp;amp;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t>
  </si>
  <si>
    <t>Other Assets &amp; Liabilities, Net</t>
  </si>
  <si>
    <t>325900000</t>
  </si>
  <si>
    <t>OOAS</t>
  </si>
  <si>
    <t>Other Assets [OOAS] represents changes in other assets during the period. An increase in other assets has a negative impact on cash flow from operating activities, and vice versa (for US accounts)</t>
  </si>
  <si>
    <t>Other Assets</t>
  </si>
  <si>
    <t>325300000</t>
  </si>
  <si>
    <t>OOCF</t>
  </si>
  <si>
    <t>Other Operating Cash Flow [OOCF] represents the impact of other operating cash flow items that cannot be classified as an adjustment item to net income, or an asset/liability as part of changes in non-cash working capital (for US accounts)</t>
  </si>
  <si>
    <t>Other Operating Cash Flow</t>
  </si>
  <si>
    <t>326000000</t>
  </si>
  <si>
    <t>OOLB</t>
  </si>
  <si>
    <t>Other Liabilities [OOLB] represents changes in other liabilities during the period. An increase in other liabilities has a positive impact on cash flow from operating activities, and vice versa (for US accounts)</t>
  </si>
  <si>
    <t>Other Liabilities</t>
  </si>
  <si>
    <t>325800000</t>
  </si>
  <si>
    <t>OOPE</t>
  </si>
  <si>
    <t>All costs not directly related to the production of goods sold such as commercial costs, administrative expenses, etc. plus depreciation of those costs. (Expenses can include revenues in a small number of cases)</t>
  </si>
  <si>
    <t>\\Financial data\Global standard format\Industrial companies\Profit &amp;amp; loss account\Memo lines</t>
  </si>
  <si>
    <t>OOPI</t>
  </si>
  <si>
    <t>Total amount of all other operating expenses not captured in other memo lines (MATE, STAF, DEPR, RD)</t>
  </si>
  <si>
    <t>Other Operating Items</t>
  </si>
  <si>
    <t>457</t>
  </si>
  <si>
    <t>OPBA</t>
  </si>
  <si>
    <t>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t>
  </si>
  <si>
    <t>Payable/Accrued</t>
  </si>
  <si>
    <t>325600000</t>
  </si>
  <si>
    <t>OPGDESC</t>
  </si>
  <si>
    <t>Provides a standardized label for a peer group. A peer group is a group of companies used to compare and benchmark the performance of a subject against its peers</t>
  </si>
  <si>
    <t>Peer Group Description</t>
  </si>
  <si>
    <t>\\Industry &amp;amp; activities\Peer Group</t>
  </si>
  <si>
    <t>OPGNAME</t>
  </si>
  <si>
    <t>Provides a standardized code for a peer group. A peer group is a group of companies used to compare and benchmark the performance of a subject against its peers</t>
  </si>
  <si>
    <t>Peer Group Name</t>
  </si>
  <si>
    <t>OPGSIZE</t>
  </si>
  <si>
    <t>Number of entries within the peer group. A peer group is a group of companies used to compare and benchmark the performance of a subject against its peers</t>
  </si>
  <si>
    <t>Peer Group Size</t>
  </si>
  <si>
    <t>OPPL</t>
  </si>
  <si>
    <t>Earnings Before Interest&amp;amp;Tax. All operating revenues minus All operating expenses</t>
  </si>
  <si>
    <t>\\Oppositions</t>
  </si>
  <si>
    <t>OpponentBvDID</t>
  </si>
  <si>
    <t>Patents after they have been granted can be opposed by any individual or a company against the grants with evidence that the invention is not new or novel. The opponent is then matched to the entities within companies database and the associated BVDID's for Opponents are called as Opponent BVD ID.</t>
  </si>
  <si>
    <t>Opponent BvD ID Number</t>
  </si>
  <si>
    <t>NrOfOppositions</t>
  </si>
  <si>
    <t>OpponentName</t>
  </si>
  <si>
    <t>Patents after they have been granted can be opposed by any individual or a company against the grants with evidence that the invention is not new or novel. The individual or company that is opposing the grant of the specific patent is named under the Opponent name variable.</t>
  </si>
  <si>
    <t>Opponent name</t>
  </si>
  <si>
    <t>OppositionDate</t>
  </si>
  <si>
    <t>Patents after they have been granted can be opposed by any individual or a company against the grants with evidence that the invention is not new or novel. The dates recorded as the date on which the opposition was received at the patent office is the opposition date.</t>
  </si>
  <si>
    <t>Opposition date</t>
  </si>
  <si>
    <t>OPPY</t>
  </si>
  <si>
    <t>Prepaid Expenses [OPPY] represents changes in prepaid expenses during the period. An increase in prepaid expenses has a negative impact on cash flow from operating activities, and vice versa (for US accounts)</t>
  </si>
  <si>
    <t>Prepaid Expenses</t>
  </si>
  <si>
    <t>325200000</t>
  </si>
  <si>
    <t>OPRD</t>
  </si>
  <si>
    <t>Purchased R&amp;amp;D [OPRD] represents non-cash expenses from amortization of purchased research and development expenses (for US accounts)</t>
  </si>
  <si>
    <t>Purchased R&amp;D</t>
  </si>
  <si>
    <t>324600000</t>
  </si>
  <si>
    <t>OPRE</t>
  </si>
  <si>
    <t>Total operating revenues (The sum of Net sales, Other operating revenues and Stock variations). The figures do not include VAT. Local differences may occur regarding excises taxes and similar obligatory payments for specific market of tobacco and alcoholic beverage industries</t>
  </si>
  <si>
    <t>&lt;p class="MsoNormal"&gt;&lt;span style="color: rgb(11,33,44);font-family: Arial , sans-serif;"&gt;The Orbis ID is a stable, nine-digit identifier, randomly created by Bureau van Dijk, that uniquely identifies each company in Orbis.&lt;/span&gt;&lt;/p&gt;</t>
  </si>
  <si>
    <t>Orbis ID number</t>
  </si>
  <si>
    <t>-3178</t>
  </si>
  <si>
    <t>ORIGINAL_CURRENCY</t>
  </si>
  <si>
    <t>The currency used for publishing the financial accounts</t>
  </si>
  <si>
    <t>136</t>
  </si>
  <si>
    <t>ORIGINAL_UNIT</t>
  </si>
  <si>
    <t>Original units is the unit for a financial value used in spreading the financial accounts</t>
  </si>
  <si>
    <t>40323</t>
  </si>
  <si>
    <t>OSFD</t>
  </si>
  <si>
    <t>All Shareholders funds not linked with the Issued capital such as Reserve capital, Undistributed profit, includes also Minority interests</t>
  </si>
  <si>
    <t>OTLO</t>
  </si>
  <si>
    <t>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t>
  </si>
  <si>
    <t>Total Cash from Operating Activities</t>
  </si>
  <si>
    <t>326200000</t>
  </si>
  <si>
    <t>OTRA</t>
  </si>
  <si>
    <t>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t>
  </si>
  <si>
    <t>Extraordinary Item</t>
  </si>
  <si>
    <t>324400000</t>
  </si>
  <si>
    <t>OTXP</t>
  </si>
  <si>
    <t>Taxes Payable [OTXP] represents changes in taxes payable during the period. An increase in income taxes payable has a positive impact on cash flow from operating activities, and vice versa (for US accounts)</t>
  </si>
  <si>
    <t>Taxes Payable</t>
  </si>
  <si>
    <t>325700000</t>
  </si>
  <si>
    <t>OUB_ADDRESS</t>
  </si>
  <si>
    <t>Other ultimate beneficiary address</t>
  </si>
  <si>
    <t>OUB_COUNT</t>
  </si>
  <si>
    <t>-2043250</t>
  </si>
  <si>
    <t>OUB_BVD_ID_NUMBER</t>
  </si>
  <si>
    <t>Other ultimate beneficiary BvD ID number</t>
  </si>
  <si>
    <t>-2043006</t>
  </si>
  <si>
    <t>OUB_CITY</t>
  </si>
  <si>
    <t>Other ultimate beneficiary city</t>
  </si>
  <si>
    <t>-2043008</t>
  </si>
  <si>
    <t>\\Ownership data\Beneficial Owners\General information\Beneficial Owners\Other Ultimate Beneficiaries</t>
  </si>
  <si>
    <t>OUB_COUNTRY_ISO_CODE</t>
  </si>
  <si>
    <t>Other ultimate beneficiary country</t>
  </si>
  <si>
    <t>-2043003</t>
  </si>
  <si>
    <t>\\Ownership data\Beneficial Owners\Other Ultimate Beneficiaries</t>
  </si>
  <si>
    <t>OUB_EMAIL</t>
  </si>
  <si>
    <t>Other ultimate beneficiary E-Mail address</t>
  </si>
  <si>
    <t>-2043263</t>
  </si>
  <si>
    <t>OUB_ENTITY_TYPE</t>
  </si>
  <si>
    <t>Other ultimate beneficiary type</t>
  </si>
  <si>
    <t>-2043059</t>
  </si>
  <si>
    <t>OUB_FAX_NUMBER</t>
  </si>
  <si>
    <t>Other ultimate beneficiary fax number</t>
  </si>
  <si>
    <t>-2043257</t>
  </si>
  <si>
    <t>OUBI_ADDRESS</t>
  </si>
  <si>
    <t>Other ultimate beneficiary intermediary address</t>
  </si>
  <si>
    <t>OUBI_BVD_ID_NUMBER</t>
  </si>
  <si>
    <t>Other ultimate beneficiary intermediary BvD ID number</t>
  </si>
  <si>
    <t>OUBI_CITY</t>
  </si>
  <si>
    <t>Other ultimate beneficiary intermediary city</t>
  </si>
  <si>
    <t>OUBI_COUNT</t>
  </si>
  <si>
    <t>Field that gives the distance between the concerned company (other ultimate beneficiaries intermediaries) and its other ultimate benefiaries. If the distance is 4, it means that the OUBI is the fourth company in the path to the OUB. Inividuals are never taken into account in this path.</t>
  </si>
  <si>
    <t>Other ultimate beneficiary distance</t>
  </si>
  <si>
    <t>-2043273</t>
  </si>
  <si>
    <t>OUBI_COUNTRY_ISO_CODE</t>
  </si>
  <si>
    <t>Other ultimate beneficiary intermediary country</t>
  </si>
  <si>
    <t>\\Ownership data\Beneficial Owners\General information\Beneficial Owners\Other Ultimate Beneficiaries\Beneficial Owners intermediaries\Other Ultimate Beneficiaries intermediaries</t>
  </si>
  <si>
    <t>OUBI_DIRECT_PCT</t>
  </si>
  <si>
    <t>This field is a direct percentage that corresponds to the share owned by the Other Ultimate Beneficiaries Indermediaries into the entity below in the BO path.</t>
  </si>
  <si>
    <t>Other ultimate beneficiary intermediary Direct %</t>
  </si>
  <si>
    <t>-2043010</t>
  </si>
  <si>
    <t>\\Ownership data\Shareholders\Shareholders from the Annual Return\PSC register\Beneficial Owners\General information\Beneficial Owners\Other Ultimate Beneficiaries\Beneficial Owners intermediaries\Other Ultimate Beneficiaries intermediaries</t>
  </si>
  <si>
    <t>OUBI_EMAIL</t>
  </si>
  <si>
    <t>Other ultimate beneficiary intermediary E-Mail address</t>
  </si>
  <si>
    <t>OUBI_ENTITY_TYPE</t>
  </si>
  <si>
    <t>Other ultimate beneficiary intermediary type</t>
  </si>
  <si>
    <t>OUBI_FAX_NUMBER</t>
  </si>
  <si>
    <t>Other ultimate beneficiary intermediary fax number</t>
  </si>
  <si>
    <t>\\Ownership data\Beneficial Owners\Other Ultimate Beneficiaries intermediaries</t>
  </si>
  <si>
    <t>OUBI_INFORMATION_DATE</t>
  </si>
  <si>
    <t>Other ultimate beneficiary intermediary Information date</t>
  </si>
  <si>
    <t>-2043067</t>
  </si>
  <si>
    <t>OUBI_INFORMATION_SOURCE</t>
  </si>
  <si>
    <t>Other ultimate beneficiary intermediary Information source</t>
  </si>
  <si>
    <t>-2043022</t>
  </si>
  <si>
    <t>OUBI_LISTING_STATUS</t>
  </si>
  <si>
    <t>Other ultimate beneficiary intermediary Listed</t>
  </si>
  <si>
    <t>-2043098</t>
  </si>
  <si>
    <t>OUBI_NAME</t>
  </si>
  <si>
    <t>Other ultimate beneficiary intermediary name</t>
  </si>
  <si>
    <t>-2043000</t>
  </si>
  <si>
    <t>OUB_INDEPENDENCE_INDICATOR</t>
  </si>
  <si>
    <t>Gives the independence indicator of the Other Ultimate Beneficiaries.</t>
  </si>
  <si>
    <t>Other ultimate beneficiary independence indicator</t>
  </si>
  <si>
    <t>-2043037</t>
  </si>
  <si>
    <t>OUBI_ORBISID</t>
  </si>
  <si>
    <t>Other ultimate beneficiary intermediary Orbis ID number</t>
  </si>
  <si>
    <t>OUBI_PHONE_NUMBER</t>
  </si>
  <si>
    <t>Other ultimate beneficiary intermediary telephone number</t>
  </si>
  <si>
    <t>-2043256</t>
  </si>
  <si>
    <t>OUBI_POSSIBLE_PCT_CHANGE_DESCRIPTION</t>
  </si>
  <si>
    <t>&lt;p&gt;This fields is used to indicates that information on the Other Ultimate Beneficiary Intermediary has changed but we don’t have enough detail to be able to indicate the new percentage. This come principally from M&amp;amp;A deals information.&lt;/p&gt;
&lt;p&gt; &lt;/p&gt;</t>
  </si>
  <si>
    <t>Other Ultimate Beneficiary Intermediary - Information on possible change in %</t>
  </si>
  <si>
    <t>-2043531</t>
  </si>
  <si>
    <t>OUBI_POSTCODE</t>
  </si>
  <si>
    <t>Other ultimate beneficiary intermediary postcode</t>
  </si>
  <si>
    <t>-2043096</t>
  </si>
  <si>
    <t>OUBI_TOTAL_PCT</t>
  </si>
  <si>
    <t>This field is the total percentage owned by the Other Ultimate Beneficiaries Intermediaries in the company just below in the BO path</t>
  </si>
  <si>
    <t>Other ultimate beneficiary intermediary Total %</t>
  </si>
  <si>
    <t>-2043011</t>
  </si>
  <si>
    <t>OUBI_WEBSITE</t>
  </si>
  <si>
    <t>Other ultimate beneficiary intermediary website address</t>
  </si>
  <si>
    <t>-2043258</t>
  </si>
  <si>
    <t>\\Ownership data\Beneficial Owners\Other Ultimate Beneficiaries intermediaries\PEPs, sanctions and enforcements</t>
  </si>
  <si>
    <t>OUBI_WORLDCOMPLIANCE_MATCH_ADVERSE_MEDIA</t>
  </si>
  <si>
    <t>This field indicates if the Other Ultimate Beneficiary Intermediary has been flagged as adverse media. As adverse media is a WorldCompliance category which identify entities where a published news source described a crime that was committed.</t>
  </si>
  <si>
    <t>OUBI_WORLDCOMPLIANCE_MATCH_ASSOCIATED_ENTITY</t>
  </si>
  <si>
    <t>This field indicates if the Other Ultimate Beneficiary Intermediary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</si>
  <si>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-2043571</t>
  </si>
  <si>
    <t>-2043572</t>
  </si>
  <si>
    <t>OUBI_WORLDCOMPLIANCE_MATCH_CURRENT_PEP_INDICATOR</t>
  </si>
  <si>
    <t>This field indicates if the Other Ultimate Beneficiary Intermediary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</si>
  <si>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OUBI_WORLDCOMPLIANCE_MATCH_ENFORCEMENT_INDICATOR</t>
  </si>
  <si>
    <t>This field indicates if the Other Ultimate Beneficiary Intermediary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</si>
  <si>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-2043544</t>
  </si>
  <si>
    <t>-2043543</t>
  </si>
  <si>
    <t>OUBI_WORLDCOMPLIANCE_MATCH_EXCEPT_SBE_INDICATOR</t>
  </si>
  <si>
    <t>This field indicates if the Other Ultimate Beneficiary Intermediary has been flagged as any category. As any category is a WorldCompliance Flag to identify entities found in the WorldCompliance database. WorldCompliance is a risk-based database designed to prevent AML (anti-money laundering) and CTF (counterterrorist
financing) .</t>
  </si>
  <si>
    <t>-2043603</t>
  </si>
  <si>
    <t>OUBI_WORLDCOMPLIANCE_MATCH_GOVERNMENT_OWNED_ENTITY</t>
  </si>
  <si>
    <t>This field indicates if the Other Ultimate Beneficiary Intermediary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</si>
  <si>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-2043577</t>
  </si>
  <si>
    <t>OUBI_WORLDCOMPLIANCE_MATCH_REGISTRATIONS</t>
  </si>
  <si>
    <t>This field indicates if the Other Ultimate Beneficiary Intermediary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</si>
  <si>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-2043573</t>
  </si>
  <si>
    <t>OUBI_WORLDCOMPLIANCE_MATCH_SANCTION_INDICATOR</t>
  </si>
  <si>
    <t>This field indicates if the Other Ultimate Beneficiary Intermediary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</si>
  <si>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-2043542</t>
  </si>
  <si>
    <t>OUBI_WORLDCOMPLIANCE_MATCH_SBE_INDICATOR_LABEL</t>
  </si>
  <si>
    <t>This field indicates if the Other Ultimate Beneficiary Intermediary has been flagged as sanctioned by extension. Sanctioned by extension is a flag used to identify companies which are are sanctioned by extension because they are owned 33 or 50% by a sanctioned entity.</t>
  </si>
  <si>
    <t>OUB_LISTING_STATUS</t>
  </si>
  <si>
    <t>Other ultimate beneficiary listed</t>
  </si>
  <si>
    <t>-2043602</t>
  </si>
  <si>
    <t>OUB_NAME</t>
  </si>
  <si>
    <t>Other ultimate beneficiary name</t>
  </si>
  <si>
    <t>OUB_ORBISID</t>
  </si>
  <si>
    <t>Other ultimate beneficiary Orbis ID number</t>
  </si>
  <si>
    <t>OUB_PHONE_NUMBER</t>
  </si>
  <si>
    <t>Other ultimate beneficiary telephone number</t>
  </si>
  <si>
    <t>OUB_POSSIBLE_PCT_CHANGE_DESCRIPTION</t>
  </si>
  <si>
    <t>&lt;p&gt;This fields is used to indicates that information on the Other Ultimal Beneficiary has changed but we don’t have enough detail to be able to indicate the new percentage. This come principally from M&amp;amp;A deals information.&lt;/p&gt;
&lt;p&gt; &lt;/p&gt;</t>
  </si>
  <si>
    <t>Other Ultimate Beneficiary - Information on possible change in %</t>
  </si>
  <si>
    <t>OUB_POSTCODE</t>
  </si>
  <si>
    <t>Other ultimate beneficiary postcode</t>
  </si>
  <si>
    <t>OUB_WEBSITE</t>
  </si>
  <si>
    <t>Other ultimate beneficiary website address</t>
  </si>
  <si>
    <t>\\Ownership data\Beneficial Owners\Other Ultimate Beneficiaries\PEPs, sanctions and enforcements</t>
  </si>
  <si>
    <t>OUB_WORLDCOMPLIANCE_MATCH_ADVERSE_MEDIA</t>
  </si>
  <si>
    <t>This field indicates if the Other Ultimate Benefiary has been flagged as adverse media. As adverse media is a WorldCompliance category which identify entities where a published news source described a crime that was committed.</t>
  </si>
  <si>
    <t>OUB_WORLDCOMPLIANCE_MATCH_ASSOCIATED_ENTITY</t>
  </si>
  <si>
    <t>This field indicates if the Other Ultimate Benefiary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</si>
  <si>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OUB_WORLDCOMPLIANCE_MATCH_CURRENT_PEP_INDICATOR</t>
  </si>
  <si>
    <t>This field indicates if the Other Ultimate Benefiary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</si>
  <si>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OUB_WORLDCOMPLIANCE_MATCH_ENFORCEMENT_INDICATOR</t>
  </si>
  <si>
    <t>This field indicates if the Other Ultimate Benefiary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</si>
  <si>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OUB_WORLDCOMPLIANCE_MATCH_EXCEPT_SBE_INDICATOR</t>
  </si>
  <si>
    <t>This field indicates if the Other Ultimate Benefiary has been flagged as any category. As any category is a WorldCompliance Flag to identify entities found in the WorldCompliance database. WorldCompliance is a risk-based database designed to prevent AML (anti-money laundering) and CTF (counterterrorist
financing) .</t>
  </si>
  <si>
    <t>OUB_WORLDCOMPLIANCE_MATCH_GOVERNMENT_LINKED_ENTITY</t>
  </si>
  <si>
    <t>This field indicates if the Other Ultimate Benefiary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</si>
  <si>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-2043578</t>
  </si>
  <si>
    <t>OUB_WORLDCOMPLIANCE_MATCH_GOVERNMENT_OWNED_ENTITY</t>
  </si>
  <si>
    <t>This field indicates if the Other Ultimate Benefiary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</si>
  <si>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OUB_WORLDCOMPLIANCE_MATCH_REGISTRATIONS</t>
  </si>
  <si>
    <t>This field indicates if the Other Ultimate Benefiary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</si>
  <si>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OUB_WORLDCOMPLIANCE_MATCH_SANCTION_INDICATOR</t>
  </si>
  <si>
    <t>This field indicates if the Other Ultimate Benefiary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</si>
  <si>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OUB_WORLDCOMPLIANCE_MATCH_SBE_INDICATOR_LABEL</t>
  </si>
  <si>
    <t>This field indicates if the Other Ultimate Benefiary has been flagged as sanctioned by extension. Sanctioned by extension is a flag used to identify companies which are are sanctioned by extension because they are owned 33 or 50% by a sanctioned entity.</t>
  </si>
  <si>
    <t>OUIE</t>
  </si>
  <si>
    <t>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t>
  </si>
  <si>
    <t>Unusual Items</t>
  </si>
  <si>
    <t>324500000</t>
  </si>
  <si>
    <t>OUTSHARES</t>
  </si>
  <si>
    <t>The most recent number of outstanding shares of a company. A company's shares outstanding are the total number of shares issued and actively held by stockholders. The number of shares outstanding is of only the main security of the company.</t>
  </si>
  <si>
    <t>OVERVIEW_CONCISE_INFORMATION_INDICATOR</t>
  </si>
  <si>
    <t>Contains a Yes,No or Blank flag on Orbis related to the standardization of the Overview</t>
  </si>
  <si>
    <t>Concise information indicator</t>
  </si>
  <si>
    <t>-42018</t>
  </si>
  <si>
    <t>\\Industry &amp;amp; activities\Peer Group\Overview</t>
  </si>
  <si>
    <t>OVERVIEW_COUNTRY_NAME</t>
  </si>
  <si>
    <t>Contains only the country where the operations of the company are primarily located. In case of multiple primary locations, country where the company headquarters is located will be used</t>
  </si>
  <si>
    <t>Main domestic country</t>
  </si>
  <si>
    <t>-42011</t>
  </si>
  <si>
    <t>OVERVIEW_FULL_OVERVIEW</t>
  </si>
  <si>
    <t>Complete and exhaustive summary of the activities of a company</t>
  </si>
  <si>
    <t>Full overview</t>
  </si>
  <si>
    <t>-42000</t>
  </si>
  <si>
    <t>\\Industry &amp;amp; activities\Industry classification\Peer Group\Overview</t>
  </si>
  <si>
    <t>OVERVIEW_HISTORY</t>
  </si>
  <si>
    <t>Includes the details on establishment of the company. Indicates “how” the company started. Does not contain the date of establishment. Include only historical information that happened during and/or before the establishment of the company. Any historical information that happened after the establishment of the company, e.g. historical information regarding construction of a factory, should not be classified as history. For a company with a new name, classify as history the old name of the company</t>
  </si>
  <si>
    <t>-42001</t>
  </si>
  <si>
    <t>\\Industry &amp;amp; activities\Industry classification\Overview</t>
  </si>
  <si>
    <t>OVERVIEW_MAIN_ACTIVITY</t>
  </si>
  <si>
    <t>Indicates a classification of the primary business of the company. There will be six classification for this field: Manufacturing, Wholesale, Retail, Services, Private Equity Firm, Venture Capital Firm</t>
  </si>
  <si>
    <t>Main activity</t>
  </si>
  <si>
    <t>-42004</t>
  </si>
  <si>
    <t>OVERVIEW_MAIN_BRAND_NAMES</t>
  </si>
  <si>
    <t>Contains brand names belonging to the same company. Brand names shall include only the name of the brand without the product type</t>
  </si>
  <si>
    <t>Main brand names</t>
  </si>
  <si>
    <t>-42010</t>
  </si>
  <si>
    <t>OVERVIEW_MAIN_CUSTOMERS</t>
  </si>
  <si>
    <t>Include the primary customers of the company. Customers can be specific industry segments or names of specific companies</t>
  </si>
  <si>
    <t>Main customers</t>
  </si>
  <si>
    <t>-42016</t>
  </si>
  <si>
    <t>OVERVIEW_MAIN_DISTRIBUTION_SITES</t>
  </si>
  <si>
    <t>Includes specific locations of distribution sites. Distribution sites handle the selling or distribution of the product/service. In the absence of a specific location site, countries and regions can be indicated. A description can be given to qualify the distribution site</t>
  </si>
  <si>
    <t>Main distribution sites</t>
  </si>
  <si>
    <t>-42014</t>
  </si>
  <si>
    <t>OVERVIEW_MAIN_FOREIGN_COUNTRIES_OR_REGIONS</t>
  </si>
  <si>
    <t>Includes all other countries where the company actively operates, including countries where subsidiaries are located. This shall include countries where the company produces, distributes and markets its products</t>
  </si>
  <si>
    <t>Main foreign countries or regions</t>
  </si>
  <si>
    <t>-42012</t>
  </si>
  <si>
    <t>OVERVIEW_MAIN_PRODUCTION_SITES</t>
  </si>
  <si>
    <t>Includes specific locations of product sites. In the absence of a specific location site, countries and regions can be indicated. Only companies with “manufacturing” as main and/or secondary activity can have production sites. Headquarters should be considered as Main production site. A description can be given to qualify the production site</t>
  </si>
  <si>
    <t>Main production sites</t>
  </si>
  <si>
    <t>-42013</t>
  </si>
  <si>
    <t>\\Industry &amp;amp; activities\Overview</t>
  </si>
  <si>
    <t>OVERVIEW_MAIN_PRODUCTS_SERVICES</t>
  </si>
  <si>
    <t>Contains the specific products and services of the company</t>
  </si>
  <si>
    <t>Main products and services</t>
  </si>
  <si>
    <t>-42017</t>
  </si>
  <si>
    <t>OVERVIEW_MAIN_SALES_REPRESENTATION_SITES</t>
  </si>
  <si>
    <t>Includes specific locations of sales representation sites. Sales representation sites handle the marketing or promotion of the product/service. In the absence of a specific location site, countries and regions can be indicated. A description can be given to qualify the sales representation site, e.g. x site for plastic products, y site for rubber products. Sales representation sites can also be specific companies tasked with the marketing or representation of the product or service of the company</t>
  </si>
  <si>
    <t>Main sales representation sites</t>
  </si>
  <si>
    <t>-42015</t>
  </si>
  <si>
    <t>OVERVIEW_NETWORK_MEMBERSHIP</t>
  </si>
  <si>
    <t>This is the information on organizations by which the company is a member of. Specific and general membership networks should be included</t>
  </si>
  <si>
    <t>Membership of a network</t>
  </si>
  <si>
    <t>-42009</t>
  </si>
  <si>
    <t>OVERVIEW_PRIMARY_BUSINESS_LINE</t>
  </si>
  <si>
    <t>This is a description of the main business of the company as given in the Overview field</t>
  </si>
  <si>
    <t>Primary business line</t>
  </si>
  <si>
    <t>-42002</t>
  </si>
  <si>
    <t>OVERVIEW_SECONDARY_ACTIVITY</t>
  </si>
  <si>
    <t>Indicates a classification of the secondary business of the company. There will be four classification for this field: Manufacturing, Wholesale, Retail, Services</t>
  </si>
  <si>
    <t>Secondary activity</t>
  </si>
  <si>
    <t>-42005</t>
  </si>
  <si>
    <t>OVERVIEW_SECONDARY_BUSINESS_LINE</t>
  </si>
  <si>
    <t>This is a description of the secondary business of the company as given in the Overview field</t>
  </si>
  <si>
    <t>Secondary business line</t>
  </si>
  <si>
    <t>-42003</t>
  </si>
  <si>
    <t>OVERVIEW_SIZE_ESTIMATE</t>
  </si>
  <si>
    <t>Includes information from the trade description on the following: quantitative (market share, capacity or production figures, which can also extend to a specific product or service of the company) and qualitative (largest, biggest, market leader and any similar type of information that would give a user an idea on the size of the company with respect to the industry as a whole)</t>
  </si>
  <si>
    <t>Size estimate</t>
  </si>
  <si>
    <t>-42006</t>
  </si>
  <si>
    <t>OVERVIEW_STRATEGIC_ALLIANCES</t>
  </si>
  <si>
    <t>Contains information on the alliances or partners of the company. Subsidiaries and parent companies are not considered alliances or partners</t>
  </si>
  <si>
    <t>Strategic alliances</t>
  </si>
  <si>
    <t>-42008</t>
  </si>
  <si>
    <t>OVERVIEW_STRATEGY_ORGANIZATION_AND_POLICY</t>
  </si>
  <si>
    <t>Contains information only on the primary and overall aim or strategy of the company. Strategy refers to what a company is trying to achieve and how they are trying to achieve this</t>
  </si>
  <si>
    <t>Strategy, organization and policy</t>
  </si>
  <si>
    <t>-42007</t>
  </si>
  <si>
    <t>PE_FIRM_BVD_ID_NUMBER</t>
  </si>
  <si>
    <t>Gives the BvD ID of the private equity firm. It is never empty</t>
  </si>
  <si>
    <t>PE firms - BvD ID number</t>
  </si>
  <si>
    <t>PE_FIRM_COUNT</t>
  </si>
  <si>
    <t>\\Ownership data\Beneficial Owners\Shareholders\Subsidiaries\Private equity ownership\PE company - portfolio\PE owners\Controlling portfolio company\PE firms</t>
  </si>
  <si>
    <t>PE_FIRM_COUNTRY_ISO_CODE</t>
  </si>
  <si>
    <t>PE firms - Country ISO code</t>
  </si>
  <si>
    <t>PE_FIRM_NAME</t>
  </si>
  <si>
    <t>Gives the name of the Private Equity firm.</t>
  </si>
  <si>
    <t>PE firms - Name</t>
  </si>
  <si>
    <t>PersonCountryCode</t>
  </si>
  <si>
    <t>&lt;p class="MsoNormal"&gt;&lt;span style="font-size: 9.0pt;line-height: 107.0%;font-family: Arial , sans-serif;color: rgb(23,50,62);"&gt;The country codes identify the jurisdiction/location of the previous and current direct owner, the applicant company/individuals, and the inventor.&lt;/span&gt;&lt;/p&gt;</t>
  </si>
  <si>
    <t>Previous direct owner(s) country code(s)</t>
  </si>
  <si>
    <t>PersonName</t>
  </si>
  <si>
    <t>&lt;p class="MsoNormal"&gt;&lt;span style="font-size: 9.0pt;line-height: 107.0%;font-family: Arial , sans-serif;color: rgb(23,50,62);"&gt;The variable refers to the names of the &lt;/span&gt;&lt;span style="font-family: Arial , sans-serif;font-size: 9.0pt;"&gt;previous and current direct owner, the applicant company/individuals, and the inventor.&lt;/span&gt;&lt;/p&gt;</t>
  </si>
  <si>
    <t>Current direct owner(s) name(s)</t>
  </si>
  <si>
    <t>PHONE_NUMBER</t>
  </si>
  <si>
    <t>The telephone number related to a company's primary address. These are displayed in the same order as they are exported from the national feed or the IP to Orbis.
E.g.
- if the IP sends us telephone number 1 + telephone number 2, the order in the list will be telephone number 1, telephone number 2.</t>
  </si>
  <si>
    <t>PHONE_NUMBER_COUNT</t>
  </si>
  <si>
    <t>45</t>
  </si>
  <si>
    <t>PHONE_NUMBER_ADDITIONAL</t>
  </si>
  <si>
    <t>The telephone number related to a company's additional address. These are displayed in the same order as they are exported from the national feed or the IP to Orbis.
E.g.
- if the IP sends us telephone number 1 + telephone number 2, the order in the list will be telephone number 1, telephone number 2.</t>
  </si>
  <si>
    <t>40415</t>
  </si>
  <si>
    <t>PHONE_NUMBER_UPDATE</t>
  </si>
  <si>
    <t>The month and year indicating when the company's telephone number has last officialy changed. MM/YYYY format</t>
  </si>
  <si>
    <t>Last update - Telephone number</t>
  </si>
  <si>
    <t>\\Legal &amp;amp; account information\Legal information\Account information\Public Interest Entities</t>
  </si>
  <si>
    <t>PIE_DATE</t>
  </si>
  <si>
    <t>Review Date of the PIEs on Moody's side</t>
  </si>
  <si>
    <t>PIE - Date</t>
  </si>
  <si>
    <t>PIE_COUNT</t>
  </si>
  <si>
    <t>40242</t>
  </si>
  <si>
    <t>-371003</t>
  </si>
  <si>
    <t>PIE_SOURCE</t>
  </si>
  <si>
    <t>PIE Source can be divided in these categories:
-	Research (LP team)
-	ESMA
-	EIOPA
-	EBA</t>
  </si>
  <si>
    <t>PIE - Source</t>
  </si>
  <si>
    <t>-405005</t>
  </si>
  <si>
    <t>\\Legal &amp;amp; account information\Public Interest Entities</t>
  </si>
  <si>
    <t>PIE_TYPE</t>
  </si>
  <si>
    <t>PIE Type can be divided in these three categories depending on the PIE_SOURCE:
-	« Quoted companies » for ESMA regulated
-	« Insurance undertakings » for EIOPA regulated
-	« Credit Institutions » for EBA regulated</t>
  </si>
  <si>
    <t>PIE - Type</t>
  </si>
  <si>
    <t>-405003</t>
  </si>
  <si>
    <t>PL</t>
  </si>
  <si>
    <t>Net income for the Year. Profit after tax including Extraordinary Revenue &amp;amp; Expense and After deduction of Minority interests and Preferred dividends but Before Ordinary dividends</t>
  </si>
  <si>
    <t>P/L for period [= Net Income]</t>
  </si>
  <si>
    <t>PLAT</t>
  </si>
  <si>
    <t>Profit before taxes [PBT] minus Tax expense</t>
  </si>
  <si>
    <t>Profit (Loss) after Taxation</t>
  </si>
  <si>
    <t>431</t>
  </si>
  <si>
    <t>PLBT</t>
  </si>
  <si>
    <t>The sum of Operating profit and Financial profit</t>
  </si>
  <si>
    <t>PO_BOX</t>
  </si>
  <si>
    <t>The post office box in a company's primary address (this is a uniquely addressable lockable box located on the premises of a post office station) (such detailed information is rarely received)</t>
  </si>
  <si>
    <t>PO Box</t>
  </si>
  <si>
    <t>42073</t>
  </si>
  <si>
    <t>PO_BOX_ADDITIONAL</t>
  </si>
  <si>
    <t>The post office box in a company's additional address (this is a uniquely addressable lockable box located on the premises of a post office station) (such detailed information is rarely received)</t>
  </si>
  <si>
    <t>POSTCODE</t>
  </si>
  <si>
    <t>The postcode in a company's primary address</t>
  </si>
  <si>
    <t>POSTCODE_ADDITIONAL</t>
  </si>
  <si>
    <t>The postcode in a company's additional address</t>
  </si>
  <si>
    <t>Postcode
Latin Alphabet</t>
  </si>
  <si>
    <t>42077</t>
  </si>
  <si>
    <t>POSTPONED_DATE</t>
  </si>
  <si>
    <t>This would be added to any deal when the status is changed to Postponed. The date would 
correspond with the recorded date of the postponement. The Postponed date would be treated in 
the same way as the Expected completion date. 
 If a deal status is changed to “Rumour expired”, the Postponed date would be removed.
 If a deal status is changed to “Withdrawn”, the Postponed date would be removed and 
a Withdrawn date would be added.
 If a deal status is changed to “Completed”, the Postponed date would be removed and a 
completion date would be added.</t>
  </si>
  <si>
    <t>Postponed date</t>
  </si>
  <si>
    <t>Profit before taxes on Total number of employees expressed in money value</t>
  </si>
  <si>
    <t>PREVIOUS_NAME</t>
  </si>
  <si>
    <t>A company's previous legal/official/registered name. The first value displayed is the most recent. For example, if there are two previous company names, one from 2010 and one from 2005, the first one displayed will be the one from 2010.</t>
  </si>
  <si>
    <t>PREVIOUS_NAME_COUNT</t>
  </si>
  <si>
    <t>42009</t>
  </si>
  <si>
    <t>PREVIOUS_NAME_DATE</t>
  </si>
  <si>
    <t>&lt;p&gt;&lt;span style="color: rgb(11,33,44);"&gt;The date of the company's name change, from previous name to more recent.&lt;/span&gt;&lt;/p&gt;</t>
  </si>
  <si>
    <t>301</t>
  </si>
  <si>
    <t>PREV_NATIONAL_SCORE_CLASS</t>
  </si>
  <si>
    <t>Previous risk class for the Swiss National score</t>
  </si>
  <si>
    <t>Previous risk class</t>
  </si>
  <si>
    <t>PREV_NATIONAL_SCORE_DATE</t>
  </si>
  <si>
    <t>Date on which the Swiss National score was calculated previously</t>
  </si>
  <si>
    <t>Previous risk assessment date</t>
  </si>
  <si>
    <t>PREV_NATIONAL_SCORE_VALUE</t>
  </si>
  <si>
    <t>Previous value for the Swiss National score</t>
  </si>
  <si>
    <t>Previous score</t>
  </si>
  <si>
    <t>\\Financials &amp;amp; ratios\Accounts header\Key financials &amp;amp; employees\Balance sheet\Profit &amp;amp; Loss account\Cash Flow statement\Ratios\Profitability ratios</t>
  </si>
  <si>
    <t>PRMA</t>
  </si>
  <si>
    <t>Profit (loss) before tax as percentage of operating revenue</t>
  </si>
  <si>
    <t>PRODUCTS_SERVICES</t>
  </si>
  <si>
    <t>Contains the specific products and services of the company (combined from different providers)</t>
  </si>
  <si>
    <t>Products &amp; services</t>
  </si>
  <si>
    <t>40482</t>
  </si>
  <si>
    <t>PROV</t>
  </si>
  <si>
    <t>Of which Provisions (social security, taxes, etc.)</t>
  </si>
  <si>
    <t>\\Stock data\Security &amp;amp; price information\Price trends</t>
  </si>
  <si>
    <t>PRTR_13WEEK</t>
  </si>
  <si>
    <t>The evolution between the current market price and the closing price of thirteen weeks before.</t>
  </si>
  <si>
    <t>Price trends - 13 weeks (%)</t>
  </si>
  <si>
    <t>PRTR_4WEEK</t>
  </si>
  <si>
    <t>The evolution between the current market price and the closing prices of four weeks before.</t>
  </si>
  <si>
    <t>Price trends - 4 weeks (%)</t>
  </si>
  <si>
    <t>PRTR_52WEEK</t>
  </si>
  <si>
    <t>The evolution between the current market price and the closing price of 52 weeks before.</t>
  </si>
  <si>
    <t>Price trends - 52 weeks (%)</t>
  </si>
  <si>
    <t>\\Stock data\Security &amp;amp; price information\Market Price\Current market price\Price trends</t>
  </si>
  <si>
    <t>PRTR_LAST</t>
  </si>
  <si>
    <t>The evolution between the current market price and the closing price of the week before.</t>
  </si>
  <si>
    <t>Price trends - Last week (%)</t>
  </si>
  <si>
    <t>PRTR_PRVQ</t>
  </si>
  <si>
    <t>The evolution between the closing price of the latest quarter (of the calendar year – in relation to the current market price) and the closing price of the previous quarter.</t>
  </si>
  <si>
    <t>Price trends - Previous quarter to date (%)</t>
  </si>
  <si>
    <t>PRTR_QUART</t>
  </si>
  <si>
    <t>The evolution between the current market price and the closing price of the latest quarter (of the calendar year – in relation to the current market price).</t>
  </si>
  <si>
    <t>Price trends - Quarter to date (%)</t>
  </si>
  <si>
    <t>\\Stock data\Security and price information\Price trends</t>
  </si>
  <si>
    <t>PRTR_YR2DA</t>
  </si>
  <si>
    <t>The evolution between the current market price and the closing price at the first working day of the current year.</t>
  </si>
  <si>
    <t>Price trends - Year to date (%)</t>
  </si>
  <si>
    <t>PUBLICATION</t>
  </si>
  <si>
    <t>The name of the publication in which a news article appeared.</t>
  </si>
  <si>
    <t>Publication</t>
  </si>
  <si>
    <t>\\Public tenders\Tenders information</t>
  </si>
  <si>
    <t>PUBLICTENDERS_Award_Criteria</t>
  </si>
  <si>
    <t>Award criteria related to the tender</t>
  </si>
  <si>
    <t>Award criteria</t>
  </si>
  <si>
    <t>NrPublicTenders</t>
  </si>
  <si>
    <t>Public Tenders</t>
  </si>
  <si>
    <t>\\Public tenders\Awarded companies</t>
  </si>
  <si>
    <t>PUBLICTENDERS_AwardedCompanies_Amount</t>
  </si>
  <si>
    <t>Concluded Amount of the contract (money value) related to the tender</t>
  </si>
  <si>
    <t>Amount of the contract</t>
  </si>
  <si>
    <t>NrAwardedCompanies</t>
  </si>
  <si>
    <t>PUBLICTENDERS_AwardedCompanies_BvDId</t>
  </si>
  <si>
    <t>BvD ID Number of the company which won the tender (awarded company(ies))</t>
  </si>
  <si>
    <t>BvD ID</t>
  </si>
  <si>
    <t>PUBLICTENDERS_AwardedCompanies_Country</t>
  </si>
  <si>
    <t>Country ISO code (2 letters) where the company which won the tender is located (awarded company(ies))</t>
  </si>
  <si>
    <t>PUBLICTENDERS_AwardedCompanies_Currency</t>
  </si>
  <si>
    <t>The original currency in which the amount of the contract value for the tender is expressed</t>
  </si>
  <si>
    <t>Original currencies</t>
  </si>
  <si>
    <t>PUBLICTENDERS_AwardedCompanies_Name</t>
  </si>
  <si>
    <t>Name of the company which won the tender (awarded company(ies))</t>
  </si>
  <si>
    <t>\\Public tenders\Contracting entities</t>
  </si>
  <si>
    <t>PUBLICTENDERS_ContractingEntities_BvDId</t>
  </si>
  <si>
    <t>BvD ID Number of the entity which submitted a request for tender (Contracting entity)</t>
  </si>
  <si>
    <t>PUBLICTENDERS_ContractingEntities_Country</t>
  </si>
  <si>
    <t>Country ISO code (2 letters) where the entity which submitted a request for tender is located (Contracting entity)</t>
  </si>
  <si>
    <t>PUBLICTENDERS_ContractingEntities_Name</t>
  </si>
  <si>
    <t>Name of the entity which submitted a request for tender (Contracting entity)</t>
  </si>
  <si>
    <t>\\Public tenders</t>
  </si>
  <si>
    <t>PUBLICTENDERS_COUNTER</t>
  </si>
  <si>
    <t>Number of tenders of the subject entity (as a awarded or contracting entity)</t>
  </si>
  <si>
    <t>Number of public tenders</t>
  </si>
  <si>
    <t>PUBLICTENDERS_Currency</t>
  </si>
  <si>
    <t>The original currency in which the value of the contract for the tender is expressed</t>
  </si>
  <si>
    <t>PUBLICTENDERS_Description</t>
  </si>
  <si>
    <t>Description of the tender (in local language)</t>
  </si>
  <si>
    <t>PUBLICTENDERS_Including_VAT</t>
  </si>
  <si>
    <t>Indicates whether the amount of the contract included the VAT (1 = yes) for the tender</t>
  </si>
  <si>
    <t>Including VAT</t>
  </si>
  <si>
    <t>PUBLICTENDERS_Title</t>
  </si>
  <si>
    <t>Title of the tender</t>
  </si>
  <si>
    <t>Title</t>
  </si>
  <si>
    <t>PUBLICTENDERS_Type_Of_Contract</t>
  </si>
  <si>
    <t>Type of tender</t>
  </si>
  <si>
    <t>Type of contract</t>
  </si>
  <si>
    <t>PUBLICTENDERS_Type_Of_Procedure</t>
  </si>
  <si>
    <t>Type of procedure related to the tender</t>
  </si>
  <si>
    <t>Type of procedure</t>
  </si>
  <si>
    <t>PUBLICTENDERS_Type_Of_Regulation</t>
  </si>
  <si>
    <t>Type of regulation related to the tender</t>
  </si>
  <si>
    <t>Type of regulation</t>
  </si>
  <si>
    <t>PUBLICTENDERS_Value_Of_Contract</t>
  </si>
  <si>
    <t>Potential Amount of the contract (money value) related to the tender</t>
  </si>
  <si>
    <t>Value of the contract</t>
  </si>
  <si>
    <t>QUARTER_YEAR</t>
  </si>
  <si>
    <t>The quarter for which the company has filed financial data, this can be per semester, per quarter or accumulated data per quarter. The interim periods are as reported by the company. The quarter presentation can be chosen in the Settings.</t>
  </si>
  <si>
    <t>Quarter year</t>
  </si>
  <si>
    <t>-3175</t>
  </si>
  <si>
    <t>QUOTED_COMPANY_BVD_ID_NUMBER</t>
  </si>
  <si>
    <t>The BvD ID number of any company quoted in the news article.</t>
  </si>
  <si>
    <t>Company quoted BvD ID number</t>
  </si>
  <si>
    <t>QUOTED_COMPANY_COUNT</t>
  </si>
  <si>
    <t>QUOTED_COMPANY_NAME</t>
  </si>
  <si>
    <t>The name of any company quoted in the news article.</t>
  </si>
  <si>
    <t>Company quoted</t>
  </si>
  <si>
    <t>\\Stock data\Security &amp;amp; price information</t>
  </si>
  <si>
    <t>QUOTED_IN_STR</t>
  </si>
  <si>
    <t>&lt;p&gt;Indicates if the company has publicly listed equity capital, which can be represented by several types of securities, mainly shares, units, participation certificate, etc. Possible values for this field are as follows: Listed; Unlisted; Delisted&lt;/p&gt;
&lt;p&gt;For more information about the various listing statuses which are available, please consult the &lt;a href="/domain/55cf212c-e19d-4121-85ee-114e0a209d28?view=4a435454-14f3-479d-90c0-1a6b3f5aee03" rel="noopener" target="_blank"&gt;Listing Status hierarchy&lt;/a&gt;.&lt;/p&gt;</t>
  </si>
  <si>
    <t>Quoted</t>
  </si>
  <si>
    <t>RatingDate</t>
  </si>
  <si>
    <t>The field displays the date on which the geographical spread was calculated for the patent valuation – bi-annual frequency.</t>
  </si>
  <si>
    <t>Patent valuation - geographical spread - date</t>
  </si>
  <si>
    <t>\\Financials &amp;amp; ratios\Ratios\Profitability ratios</t>
  </si>
  <si>
    <t>RCEM</t>
  </si>
  <si>
    <t>The sum of Profit (loss) before tax and interest paid as percentage of shareholders funds and non-current liabilities</t>
  </si>
  <si>
    <t>RD</t>
  </si>
  <si>
    <t>Total amount of depreciation and amortization of the assets</t>
  </si>
  <si>
    <t>Research &amp; Development expenses</t>
  </si>
  <si>
    <t>RDOP</t>
  </si>
  <si>
    <t>Research &amp;amp; development expense as a percentage of Operating revenue</t>
  </si>
  <si>
    <t>R&amp;D expenses / Operating revenue (%)</t>
  </si>
  <si>
    <t>\\Financial risk review\Financial risk review summary\Providers sheets\MORE credit risk score by modeFinance\Reactive MORE credit risk score by modeFinance\Reactive MORE evaluation\Reactive MORE distribution</t>
  </si>
  <si>
    <t>REACMORBAL</t>
  </si>
  <si>
    <t>Each explanatory ratio (cf. next chapter) contributing to the MORE score can be clustered in 4 categories depending on its evaluation/fuzzy:
-	Healthy when fuzzy ratio score is ‘AAA’, ‘AA’ or ‘A’
-	Balanced when fuzzy ratio score is ‘BBB’ or ‘BB’
-	Vulnerable when fuzzy ratio score is ‘B’ or ‘CCC’
-	Risky when fuzzy ratio score is ‘CC’, ‘C’ or ‘D’
-	Unknown’ when the ratio can’t be computed (because of lack of info)
Each of these clusters then contributes to the MORE score, this contribution is the number from 0 to 1 reported in the object ‘fuzzy_distribution’ in output file.</t>
  </si>
  <si>
    <t>Reactive balanced</t>
  </si>
  <si>
    <t>REACMORE_NUMBER_MONTHS</t>
  </si>
  <si>
    <t>REACMORCONF</t>
  </si>
  <si>
    <t>Indicator that gives a level of confidence in the score not the company. The availability of financial data may vary due to filing regulations and so the level of financial detail available to produce the MORE score</t>
  </si>
  <si>
    <t>Reactive confidence level</t>
  </si>
  <si>
    <t>\\Financial risk review\Financial risk review summary\Probability of default</t>
  </si>
  <si>
    <t>REACMORCREDLIMIT</t>
  </si>
  <si>
    <t>This is the estimated maximum credit allowed to extend to a company in one year.</t>
  </si>
  <si>
    <t>Reactive MORE credit limit</t>
  </si>
  <si>
    <t>REACMORCTRYIMP</t>
  </si>
  <si>
    <t>Represents the impact of the country on the Reactive MORE credit risk score by modeFinance</t>
  </si>
  <si>
    <t>Reactive country impact (text)</t>
  </si>
  <si>
    <t>\\Financial risk review\Financial risk review summary\Providers sheets\MORE credit risk score by modeFinance\Reactive MORE credit risk score by modeFinance\Reactive MORE evaluation</t>
  </si>
  <si>
    <t>REACMORCTRYIMP_VAL</t>
  </si>
  <si>
    <t>Represents the impact of the country on the Reactive MORE credit risk score by modeFinance, as a value</t>
  </si>
  <si>
    <t>Reactive country impact (value)</t>
  </si>
  <si>
    <t>\\Financial risk review\Providers sheets\Reactive MORE credit risk score by modeFinance\Reactive MORE evaluation</t>
  </si>
  <si>
    <t>REACMORDEF</t>
  </si>
  <si>
    <t>Indicator (in %) which reflects the degree of certainty (in quantitative terms) that the company will go into default (time horizon of 18 to 24 months)</t>
  </si>
  <si>
    <t>REACMORE_DATE</t>
  </si>
  <si>
    <t>Date on which the Reactive More score was calculated</t>
  </si>
  <si>
    <t>Reactive date</t>
  </si>
  <si>
    <t>\\Financial risk review\Financial risk review summary\Providers sheets\MORE credit risk score by modeFinance\Reactive MORE credit risk score by modeFinance\Reactive MORE evaluation\Reactive MORE distribution\Reactive MORE explanatory ratios\Reactive solvency ratios</t>
  </si>
  <si>
    <t>REACMORE_EXPL_RATIO1</t>
  </si>
  <si>
    <t>The leverage measures the level of total liabilities of the company in comparison with equity. It measures the indebtedness degree of a company and its reliance on third part funding sources. When displaying an explanatory ratio, the user may choose between the numerical value (to be used in a score card for instance) and the label</t>
  </si>
  <si>
    <t>Leverage ratio (reactive)</t>
  </si>
  <si>
    <t>REACMORE_EXPL_RATIO10</t>
  </si>
  <si>
    <t>This ratio compares earnings of the company with sales. It helps in determining the percentage of revenue left over after the company pays its operating expenses. When displaying an explanatory ratio, the user may choose between the numerical value (to be used in a score card for instance) as a label</t>
  </si>
  <si>
    <t>EBITDA sales ratio (reactive)</t>
  </si>
  <si>
    <t>REACMORE_EXPL_RATIO10VAL</t>
  </si>
  <si>
    <t>This ratio compares earnings of the company with sales. It helps in determining the percentage of revenue left over after the company pays its operating expenses. When displaying an explanatory ratio, the user may choose between the numerical value (to be used in a score card for instance) and the label</t>
  </si>
  <si>
    <t>\\Financial risk review\Financial risk review summary\Providers sheets\MORE credit risk score by modeFinance\Reactive MORE credit risk score by modeFinance\Reactive MORE evaluation\Reactive MORE distribution\Reactive MORE explanatory ratios\Reactive solvency ratios\Reactive liquidity ratios\Reactive profitability and economic ratios\Reactive interest coverage ratios</t>
  </si>
  <si>
    <t>REACMORE_EXPL_RATIO11</t>
  </si>
  <si>
    <t>This ratio measures the capability of the company to pay its interest expenses through its EBIT. When displaying an explanatory ratio, the user may choose between the numerical value (to be used in a score card for instance) and a label</t>
  </si>
  <si>
    <t>EBIT interest paid coverage (reactive)</t>
  </si>
  <si>
    <t>\\Financial risk review\Providers sheets\Reactive MORE credit risk score by modeFinance\Reactive MORE explanatory ratios\Reactive interest coverage ratios</t>
  </si>
  <si>
    <t>REACMORE_EXPL_RATIO11VAL</t>
  </si>
  <si>
    <t>This ratio measures the capability of the company to pay its interest expenses through its EBIT. When displaying an explanatory ratio, the user may choose between the numerical value (to be used in a score card for instance) and the label</t>
  </si>
  <si>
    <t>REACMORE_EXPL_RATIO12</t>
  </si>
  <si>
    <t>This ratio measures the capability of the company to pay its interest expenses through its EBITDA. When displaying an explanatory ratio, the user may choose between the numerical value (to be used in a score card for instance) and a label</t>
  </si>
  <si>
    <t>EBITDA interest paid coverage (reactive)</t>
  </si>
  <si>
    <t>REACMORE_EXPL_RATIO12VAL</t>
  </si>
  <si>
    <t>This ratio measures the capability of the company to pay its interest expenses through its EBITDA. When displaying an explanatory ratio, the user may choose between the numerical value (to be used in a score card for instance) and the label</t>
  </si>
  <si>
    <t>REACMORE_EXPL_RATIO1VAL</t>
  </si>
  <si>
    <t>\\Financial risk review\Providers sheets\Reactive MORE credit risk score by modeFinance\Reactive MORE explanatory ratios\Reactive solvency ratios</t>
  </si>
  <si>
    <t>REACMORE_EXPL_RATIO2</t>
  </si>
  <si>
    <t>The financial leverage measures company's financial indebtedness (financial liabilities compared to equity) and its dependence from financial system. When displaying an explanatory ratio, the user may choose between the numerical value (to be used in a score card for instance) and the label</t>
  </si>
  <si>
    <t>Financial leverage ratio (reactive)</t>
  </si>
  <si>
    <t>REACMORE_EXPL_RATIO2VAL</t>
  </si>
  <si>
    <t>REACMORE_EXPL_RATIO3</t>
  </si>
  <si>
    <t>This ratio measures the percentage of a company's debt that is covered by assets. When displaying an explanatory ratio, the user may choose between the numerical value (to be used in a score card for instance) and a label</t>
  </si>
  <si>
    <t>Assets to debt (reactive)</t>
  </si>
  <si>
    <t>REACMORE_EXPL_RATIO3VAL</t>
  </si>
  <si>
    <t>This ratio measures the percentage of a company's debt that is covered by assets. When displaying an explanatory ratio, the user may choose between the numerical value (to be used in a score card for instance) and the label</t>
  </si>
  <si>
    <t>\\Financial risk review\Providers sheets\Reactive MORE credit risk score by modeFinance\Reactive MORE explanatory ratios\Reactive liquidity ratios</t>
  </si>
  <si>
    <t>REACMORE_EXPL_RATIO4</t>
  </si>
  <si>
    <t>The current ratio measures whether a company has enough short-term assets to cover its short-term liabilities. When displaying an explanatory ratio, the user may choose between the numerical value (to be used in a score card for instance) and a label</t>
  </si>
  <si>
    <t>Current ratio (reactive)</t>
  </si>
  <si>
    <t>REACMORE_EXPL_RATIO4VAL</t>
  </si>
  <si>
    <t>The current ratio measures whether a company has enough short-term assets to cover its short-term liabilities. When displaying an explanatory ratio, the user may choose between the numerical value (to be used in a score card for instance) and the label</t>
  </si>
  <si>
    <t>REACMORE_EXPL_RATIO5</t>
  </si>
  <si>
    <t>This ratio evaluates the amount of debt that can be paid with the most liquid assets of a company. it compares current liabilities only to those assets that can be readily turned into cash. When displaying an explanatory ratio, the user may choose between the numerical value (to be used in a score card for instance) and a label</t>
  </si>
  <si>
    <t>Quick ratio (reactive)</t>
  </si>
  <si>
    <t>REACMORE_EXPL_RATIO5VAL</t>
  </si>
  <si>
    <t>This ratio evaluates the amount of debt that can be paid with the most liquid assets of a company. it compares current liabilities only to those assets that can be readily turned into cash. When displaying an explanatory ratio, the user may choose between the numerical value (to be used in a score card for instance) and the label</t>
  </si>
  <si>
    <t>REACMORE_EXPL_RATIO6</t>
  </si>
  <si>
    <t>It evaluates how much the average number of days the company takes to collect invoices, to pay its bills to creditors and to convert the inventory into cash differs from the sector’s median values. In other words, it assesses a company’s ability to manage incomes and expenses compared to the benchmark sector. When displaying an explanatory ratio, the user may choose between the numerical value (to be used in a score card for instance) and a label</t>
  </si>
  <si>
    <t>Cash conversion cycle (CCC) (reactive)</t>
  </si>
  <si>
    <t>REACMORE_EXPL_RATIO6VAL</t>
  </si>
  <si>
    <t>It evaluates how much the average number of days the company takes to collect invoices, to pay its bills to creditors and to convert the inventory into cash differs from the sector’s median values. In other words, it assesses a company’s ability to manage incomes and expenses compared to the benchmark sector. When displaying an explanatory ratio, the user may choose between the numerical value (to be used in a score card for instance) and the label</t>
  </si>
  <si>
    <t>\\Financial risk review\Providers sheets\Reactive MORE credit risk score by modeFinance\Reactive MORE explanatory ratios\Reactive profitability and economic ratios</t>
  </si>
  <si>
    <t>REACMORE_EXPL_RATIO7</t>
  </si>
  <si>
    <t>The Return on investment (ROI) measures the profitability of company investments without regard to the way the investment is financed</t>
  </si>
  <si>
    <t>Return on investment (ROI) (reactive)</t>
  </si>
  <si>
    <t>REACMORE_EXPL_RATIO7VAL</t>
  </si>
  <si>
    <t>REACMORE_EXPL_RATIO8</t>
  </si>
  <si>
    <t>The Return on equity (ROE) measures the profitability of the equity</t>
  </si>
  <si>
    <t>Return on equity (ROE) (reactive)</t>
  </si>
  <si>
    <t>REACMORE_EXPL_RATIO8VAL</t>
  </si>
  <si>
    <t>REACMORE_EXPL_RATIO9</t>
  </si>
  <si>
    <t>This ratio indicates the investments turnover with regards to sales. The level assumed from the ratio depends on the sector in which the company operates. When displaying an explanatory ratio, the user may choose between the numerical value (to be used in a score card for instance) and a  label</t>
  </si>
  <si>
    <t>Asset turnover (reactive)</t>
  </si>
  <si>
    <t>REACMORE_EXPL_RATIO9VAL</t>
  </si>
  <si>
    <t>This ratio indicates the investments turnover with regards to sales. The level assumed from the ratio depends on the sector in which the company operates. When displaying an explanatory ratio, the user may choose between the numerical value (to be used in a score card for instance) and the label</t>
  </si>
  <si>
    <t>REACMORHEALTHY</t>
  </si>
  <si>
    <t>Reactive healthy</t>
  </si>
  <si>
    <t>REACMORRAT</t>
  </si>
  <si>
    <t>MORE (Multi Objective Rating Evaluation) is an assessment of the creditworthiness of a company. It grades companies based on how well they can meet their financial commitments. The reactive version of the MORE evaluation has been developed by modeFinance (with Bureau van Dijk and economists in Moody’s Analytics). It is a point in time probability of default (PIT PD) model, based on an analysis of forecasted financial statements for the company, that is performed under the current economic conditions. It takes specific sector and country risk factors into account to reflect current creditworthiness. It also considers several quantitative variables, such as sector and macroeconomic factors, to forecast the financials of the company based on certain ‘impact scenarios’.</t>
  </si>
  <si>
    <t>Reactive MORE score - current</t>
  </si>
  <si>
    <t>\\Financial risk review\Providers sheets\Reactive MORE credit risk score by modeFinance\Reactive MORE distribution</t>
  </si>
  <si>
    <t>REACMORRISK</t>
  </si>
  <si>
    <t>Reactive risky</t>
  </si>
  <si>
    <t>REACMORSCEN</t>
  </si>
  <si>
    <t>The reactive version of the MORE evaluation has been developed by modeFinance (with Bureau van Dijk and economists in Moody’s Analytics). It is a point in time probability of default (PIT PD) model, based on an analysis of forecasted financial statements for the company, that is performed under the current economic conditions. It takes specific sector and country risk factors into account to reflect current creditworthiness. It also considers several quantitative variables, such as sector and macroeconomic factors, to forecast the financials of the company based on certain ‘impact scenarios’.
These impact scenarios are reviewed regularly to ensure the score is sensitive to market conditions, reflecting, for example, the changing impact of the Covid-19 pandemic on companies and countries, and of any other factor or event affecting market conditions.</t>
  </si>
  <si>
    <t>Reactive scenario</t>
  </si>
  <si>
    <t>REACMORSECTIMP</t>
  </si>
  <si>
    <t>Represents the impact of the sector on the Reactive MORE credit risk score by modeFinance</t>
  </si>
  <si>
    <t>Reactive sector impact (text)</t>
  </si>
  <si>
    <t>REACMORSECTIMP_VAL</t>
  </si>
  <si>
    <t>Represents the impact of the sector on the Reactive MORE credit risk score by modeFinance, a value</t>
  </si>
  <si>
    <t>Reactive sector impact (value)</t>
  </si>
  <si>
    <t>REACMORSIZEIMP</t>
  </si>
  <si>
    <t>Represents the impact of the company size on the Reactive MORE credit risk score by modeFinance</t>
  </si>
  <si>
    <t>Reactive size impact (text)</t>
  </si>
  <si>
    <t>REACMORSIZEIMP_VAL</t>
  </si>
  <si>
    <t>Represents the impact of the company size on the Reactive MORE credit risk score by modeFinance, a a value</t>
  </si>
  <si>
    <t>Reactive size impact (value)</t>
  </si>
  <si>
    <t>REACMORUNKN</t>
  </si>
  <si>
    <t>Reactive unknown</t>
  </si>
  <si>
    <t>REACMORVULN</t>
  </si>
  <si>
    <t>Reactive vulnerable</t>
  </si>
  <si>
    <t>REGULATORCPIES_LISTS_RegulationType</t>
  </si>
  <si>
    <t>Status of the company as appearing in the regulator's list</t>
  </si>
  <si>
    <t>Company status in the list</t>
  </si>
  <si>
    <t>REINSURANCE_COMPANY_INDICATOR</t>
  </si>
  <si>
    <t>Yes/No flag that indicates whether the insurance company is a Reinsurance company or not</t>
  </si>
  <si>
    <t>Reinsurance company indicator</t>
  </si>
  <si>
    <t>40588</t>
  </si>
  <si>
    <t>RELEASE_DATE</t>
  </si>
  <si>
    <t>The date of the last reception of the information provider data feed, or can be the date of the last data integration in Orbis indexation</t>
  </si>
  <si>
    <t>Release date</t>
  </si>
  <si>
    <t>49</t>
  </si>
  <si>
    <t>\\Financial strength\Financial strength summary\Probability of default\Financial stability\Propensity of bankruptcy\Environmental, Social, and Governance (ESG) risks</t>
  </si>
  <si>
    <t>RepRisk_CURRCPYRRI</t>
  </si>
  <si>
    <t>The most recent RepRisk indicator (Index RRI)</t>
  </si>
  <si>
    <t>RepRisk Index - current</t>
  </si>
  <si>
    <t>RepRisk_CURRRATING</t>
  </si>
  <si>
    <t>The most recent RepRisk Rating</t>
  </si>
  <si>
    <t>RepRisk Rating - current</t>
  </si>
  <si>
    <t>RepRisk_CURRSECTOR</t>
  </si>
  <si>
    <t>Describes the industry - sector where the company operates for RepsRisk score model)</t>
  </si>
  <si>
    <t>Sector of activity</t>
  </si>
  <si>
    <t>RepRisk_CURRSECTORPeakRRI</t>
  </si>
  <si>
    <t>Highest value for the RepRisk indicator (Index RRI) within the last two years</t>
  </si>
  <si>
    <t>RRI – peak value (2 years to date)</t>
  </si>
  <si>
    <t>\\Financial strength\Financial strength summary\Providers sheets\Falcon counterparty risk score by Zanders\Financial stability score by CRIF Decision Solutions Ltd\Predictive indicators by Vadis\Global score by WVB\Albatross score by Zanders\Compass score merchant risk by G2\RepRisk indicators by RepRisk\RepRisk Index (RRI)</t>
  </si>
  <si>
    <t>RepRisk_CURRSECTORPeakRRI_DATE</t>
  </si>
  <si>
    <t>Date on which the highest value of Reprisk indicator (Index RRI) within the last two years was calcul</t>
  </si>
  <si>
    <t>RRI – peak date</t>
  </si>
  <si>
    <t>RepRisk_DATE</t>
  </si>
  <si>
    <t>Date on which the RepRisk indicator (Index RRI) was calculated.</t>
  </si>
  <si>
    <t>RRI – date</t>
  </si>
  <si>
    <t>NrOfRepRisk</t>
  </si>
  <si>
    <t>NrOfTruCostScore</t>
  </si>
  <si>
    <t>RepRisk_E</t>
  </si>
  <si>
    <t>Environmental score by RepRisk</t>
  </si>
  <si>
    <t>Environmental</t>
  </si>
  <si>
    <t>\\Financial strength\Providers sheets\RepRisk indicators by RepRisk\Repartition of risk</t>
  </si>
  <si>
    <t>RepRisk_G</t>
  </si>
  <si>
    <t>Governance score by RepRisk</t>
  </si>
  <si>
    <t>Governance</t>
  </si>
  <si>
    <t>NrOfTopIssue</t>
  </si>
  <si>
    <t>RepRisk_RATING</t>
  </si>
  <si>
    <t>The RepRisk Rating value</t>
  </si>
  <si>
    <t>RRR – value</t>
  </si>
  <si>
    <t>RepRisk_RRI</t>
  </si>
  <si>
    <t>This is the value of RepRisk indictor (Index RRI)</t>
  </si>
  <si>
    <t>RRI – value</t>
  </si>
  <si>
    <t>RepRisk_S</t>
  </si>
  <si>
    <t>Social score by RepRisk</t>
  </si>
  <si>
    <t>Social</t>
  </si>
  <si>
    <t>RepRisk_TopCountryLABEL</t>
  </si>
  <si>
    <t>Describes the top countries impacting the RepRisk score</t>
  </si>
  <si>
    <t>Top Country</t>
  </si>
  <si>
    <t>NrOfTopCountry</t>
  </si>
  <si>
    <t>RepRisk_TopIssueLABEL</t>
  </si>
  <si>
    <t>Describes the top issues impacting the RepRisk score</t>
  </si>
  <si>
    <t>Top Issue</t>
  </si>
  <si>
    <t>ROA</t>
  </si>
  <si>
    <t>Net income as percentage of Total assets</t>
  </si>
  <si>
    <t>ROCE</t>
  </si>
  <si>
    <t>Sum of Net profit (loss) after taxes and Interest paid as percentage of Shareholders funds and Non-current liabilities</t>
  </si>
  <si>
    <t>ROE</t>
  </si>
  <si>
    <t>Net profit (loss) after taxes as percentage of Shareholders funds</t>
  </si>
  <si>
    <t>\\Financial data\Related party transactions\Indian Accounting Standard\Expenses</t>
  </si>
  <si>
    <t>RPT_IN_AS_01</t>
  </si>
  <si>
    <t>Purchases of goods</t>
  </si>
  <si>
    <t>NUMBER_YEARS_RPT</t>
  </si>
  <si>
    <t>\\Financial data\Related party transactions\Indian Accounting Standard\Expenses\Purchases of goods</t>
  </si>
  <si>
    <t>RPT_IN_AS_01_ASCT</t>
  </si>
  <si>
    <t>Purchases of goods (Associate)</t>
  </si>
  <si>
    <t>RPT_IN_AS_01_FSUB</t>
  </si>
  <si>
    <t>Purchases of goods (Fellow Subsidiary company)</t>
  </si>
  <si>
    <t>RPT_IN_AS_01_HC</t>
  </si>
  <si>
    <t>Purchases of goods (Holding company)</t>
  </si>
  <si>
    <t>RPT_IN_AS_01_JV</t>
  </si>
  <si>
    <t>Purchases of goods (Joint venture)</t>
  </si>
  <si>
    <t>RPT_IN_AS_01_KMP</t>
  </si>
  <si>
    <t>Purchases of goods (Key Management Personnel)</t>
  </si>
  <si>
    <t>RPT_IN_AS_01_KMPE</t>
  </si>
  <si>
    <t>Purchases of goods (Enterprises which are owned)</t>
  </si>
  <si>
    <t>RPT_IN_AS_01_KMPR</t>
  </si>
  <si>
    <t>Purchases of goods (Relatives of Key management personnel)</t>
  </si>
  <si>
    <t>RPT_IN_AS_01_OTH</t>
  </si>
  <si>
    <t>Purchases of goods (Others)</t>
  </si>
  <si>
    <t>RPT_IN_AS_01_SUB</t>
  </si>
  <si>
    <t>Purchases of goods (Subsidiary company)</t>
  </si>
  <si>
    <t>RPT_IN_AS_01_UHC</t>
  </si>
  <si>
    <t>Purchases of goods (Ultimate Holding company)</t>
  </si>
  <si>
    <t>\\Financial data\Related party transactions\Indian Accounting Standard\Revenue</t>
  </si>
  <si>
    <t>RPT_IN_AS_02</t>
  </si>
  <si>
    <t>Revenue from sale of goods</t>
  </si>
  <si>
    <t>\\Financial data\Related party transactions\Indian Accounting Standard\Revenue\Revenue from sale of goods</t>
  </si>
  <si>
    <t>RPT_IN_AS_02_ASCT</t>
  </si>
  <si>
    <t>Revenue from sale of goods (Associate)</t>
  </si>
  <si>
    <t>RPT_IN_AS_02_FSUB</t>
  </si>
  <si>
    <t>Revenue from sale of goods (Fellow Subsidiary company)</t>
  </si>
  <si>
    <t>RPT_IN_AS_02_HC</t>
  </si>
  <si>
    <t>Revenue from sale of goods (Holding company)</t>
  </si>
  <si>
    <t>RPT_IN_AS_02_JV</t>
  </si>
  <si>
    <t>Revenue from sale of goods (Joint venture)</t>
  </si>
  <si>
    <t>RPT_IN_AS_02_KMP</t>
  </si>
  <si>
    <t>Revenue from sale of goods (Key Management Personnel)</t>
  </si>
  <si>
    <t>RPT_IN_AS_02_KMPE</t>
  </si>
  <si>
    <t>Revenue from sale of goods (Enterprises which are owned)</t>
  </si>
  <si>
    <t>RPT_IN_AS_02_KMPR</t>
  </si>
  <si>
    <t>Revenue from sale of goods (Relatives of Key management personnel)</t>
  </si>
  <si>
    <t>RPT_IN_AS_02_OTH</t>
  </si>
  <si>
    <t>Revenue from sale of goods (Others)</t>
  </si>
  <si>
    <t>RPT_IN_AS_02_SUB</t>
  </si>
  <si>
    <t>Revenue from sale of goods (Subsidiary company)</t>
  </si>
  <si>
    <t>RPT_IN_AS_02_UHC</t>
  </si>
  <si>
    <t>Revenue from sale of goods (Ultimate Holding company)</t>
  </si>
  <si>
    <t>RPT_IN_AS_03</t>
  </si>
  <si>
    <t>Purchases of property and other assets</t>
  </si>
  <si>
    <t>\\Financial data\Related party transactions\Indian Accounting Standard\Expenses\Purchases of property and other assets</t>
  </si>
  <si>
    <t>RPT_IN_AS_03_ASCT</t>
  </si>
  <si>
    <t>Purchases of property and other assets (Associate)</t>
  </si>
  <si>
    <t>RPT_IN_AS_03_FSUB</t>
  </si>
  <si>
    <t>Purchases of property and other assets (Fellow Subsidiary company)</t>
  </si>
  <si>
    <t>RPT_IN_AS_03_HC</t>
  </si>
  <si>
    <t>Purchases of property and other assets (Holding company)</t>
  </si>
  <si>
    <t>RPT_IN_AS_03_JV</t>
  </si>
  <si>
    <t>Purchases of property and other assets (Joint venture)</t>
  </si>
  <si>
    <t>RPT_IN_AS_03_KMP</t>
  </si>
  <si>
    <t>Purchases of property and other assets (Key Management Personnel)</t>
  </si>
  <si>
    <t>RPT_IN_AS_03_KMPE</t>
  </si>
  <si>
    <t>Purchases of property and other assets (Enterprises which are owned)</t>
  </si>
  <si>
    <t>RPT_IN_AS_03_KMPR</t>
  </si>
  <si>
    <t>Purchases of property and other assets (Relatives of Key management personnel)</t>
  </si>
  <si>
    <t>RPT_IN_AS_03_OTH</t>
  </si>
  <si>
    <t>Purchases of property and other assets (Others)</t>
  </si>
  <si>
    <t>RPT_IN_AS_03_SUB</t>
  </si>
  <si>
    <t>Purchases of property and other assets (Subsidiary company)</t>
  </si>
  <si>
    <t>RPT_IN_AS_03_UHC</t>
  </si>
  <si>
    <t>Purchases of property and other assets (Ultimate Holding company)</t>
  </si>
  <si>
    <t>RPT_IN_AS_04</t>
  </si>
  <si>
    <t>Sales of property and other assets</t>
  </si>
  <si>
    <t>\\Financial data\Related party transactions\Indian Accounting Standard\Revenue\Sales of property and other assets</t>
  </si>
  <si>
    <t>RPT_IN_AS_04_ASCT</t>
  </si>
  <si>
    <t>Sales of property and other assets (Associate)</t>
  </si>
  <si>
    <t>RPT_IN_AS_04_FSUB</t>
  </si>
  <si>
    <t>Sales of property and other assets (Fellow Subsidiary company)</t>
  </si>
  <si>
    <t>RPT_IN_AS_04_HC</t>
  </si>
  <si>
    <t>Sales of property and other assets (Holding company)</t>
  </si>
  <si>
    <t>RPT_IN_AS_04_JV</t>
  </si>
  <si>
    <t>Sales of property and other assets (Joint venture)</t>
  </si>
  <si>
    <t>RPT_IN_AS_04_KMP</t>
  </si>
  <si>
    <t>Sales of property and other assets (Key Management Personnel)</t>
  </si>
  <si>
    <t>RPT_IN_AS_04_KMPE</t>
  </si>
  <si>
    <t>Sales of property and other assets (Enterprises which are owned)</t>
  </si>
  <si>
    <t>RPT_IN_AS_04_KMPR</t>
  </si>
  <si>
    <t>Sales of property and other assets (Relatives of Key management personnel)</t>
  </si>
  <si>
    <t>RPT_IN_AS_04_OTH</t>
  </si>
  <si>
    <t>Sales of property and other assets (Others)</t>
  </si>
  <si>
    <t>RPT_IN_AS_04_SUB</t>
  </si>
  <si>
    <t>Sales of property and other assets (Subsidiary company)</t>
  </si>
  <si>
    <t>RPT_IN_AS_04_UHC</t>
  </si>
  <si>
    <t>Sales of property and other assets (Ultimate Holding company)</t>
  </si>
  <si>
    <t>RPT_IN_AS_05</t>
  </si>
  <si>
    <t>Services received</t>
  </si>
  <si>
    <t>\\Financial data\Related party transactions\Indian Accounting Standard\Expenses\Services received</t>
  </si>
  <si>
    <t>RPT_IN_AS_05_ASCT</t>
  </si>
  <si>
    <t>Services received (Associate)</t>
  </si>
  <si>
    <t>RPT_IN_AS_05_FSUB</t>
  </si>
  <si>
    <t>Services received (Fellow Subsidiary company)</t>
  </si>
  <si>
    <t>RPT_IN_AS_05_HC</t>
  </si>
  <si>
    <t>Services received (Holding company)</t>
  </si>
  <si>
    <t>RPT_IN_AS_05_JV</t>
  </si>
  <si>
    <t>Services received (Joint venture)</t>
  </si>
  <si>
    <t>RPT_IN_AS_05_KMP</t>
  </si>
  <si>
    <t>Services received (Key Management Personnel)</t>
  </si>
  <si>
    <t>RPT_IN_AS_05_KMPE</t>
  </si>
  <si>
    <t>Services received (Enterprises which are owned)</t>
  </si>
  <si>
    <t>RPT_IN_AS_05_KMPR</t>
  </si>
  <si>
    <t>Services received (Relatives of Key management personnel)</t>
  </si>
  <si>
    <t>RPT_IN_AS_05_OTH</t>
  </si>
  <si>
    <t>Services received (Others)</t>
  </si>
  <si>
    <t>RPT_IN_AS_05_SUB</t>
  </si>
  <si>
    <t>Services received (Subsidiary company)</t>
  </si>
  <si>
    <t>RPT_IN_AS_05_UHC</t>
  </si>
  <si>
    <t>Services received (Ultimate Holding company)</t>
  </si>
  <si>
    <t>RPT_IN_AS_06</t>
  </si>
  <si>
    <t>Revenue from rendering of services</t>
  </si>
  <si>
    <t>\\Financial data\Related party transactions\Indian Accounting Standard\Revenue\Revenue from rendering of services</t>
  </si>
  <si>
    <t>RPT_IN_AS_06_ASCT</t>
  </si>
  <si>
    <t>Revenue from rendering of services (Associate)</t>
  </si>
  <si>
    <t>RPT_IN_AS_06_FSUB</t>
  </si>
  <si>
    <t>Revenue from rendering of services (Fellow Subsidiary company)</t>
  </si>
  <si>
    <t>RPT_IN_AS_06_HC</t>
  </si>
  <si>
    <t>Revenue from rendering of services (Holding company)</t>
  </si>
  <si>
    <t>RPT_IN_AS_06_JV</t>
  </si>
  <si>
    <t>Revenue from rendering of services (Joint venture)</t>
  </si>
  <si>
    <t>RPT_IN_AS_06_KMP</t>
  </si>
  <si>
    <t>Revenue from rendering of services (Key Management Personnel)</t>
  </si>
  <si>
    <t>RPT_IN_AS_06_KMPE</t>
  </si>
  <si>
    <t>Revenue from rendering of services (Enterprises which are owned)</t>
  </si>
  <si>
    <t>RPT_IN_AS_06_KMPR</t>
  </si>
  <si>
    <t>Revenue from rendering of services (Relatives of Key management personnel)</t>
  </si>
  <si>
    <t>RPT_IN_AS_06_OTH</t>
  </si>
  <si>
    <t>Revenue from rendering of services (Others)</t>
  </si>
  <si>
    <t>RPT_IN_AS_06_SUB</t>
  </si>
  <si>
    <t>Revenue from rendering of services (Subsidiary company)</t>
  </si>
  <si>
    <t>RPT_IN_AS_06_UHC</t>
  </si>
  <si>
    <t>Revenue from rendering of services (Ultimate Holding company)</t>
  </si>
  <si>
    <t>RPT_IN_AS_07</t>
  </si>
  <si>
    <t>Leases as lessor</t>
  </si>
  <si>
    <t>\\Financial data\Related party transactions\Indian Accounting Standard\Revenue\Leases as lessor</t>
  </si>
  <si>
    <t>RPT_IN_AS_07_ASCT</t>
  </si>
  <si>
    <t>Leases as lessor (Associate)</t>
  </si>
  <si>
    <t>RPT_IN_AS_07_FSUB</t>
  </si>
  <si>
    <t>Leases as lessor (Fellow Subsidiary company)</t>
  </si>
  <si>
    <t>RPT_IN_AS_07_HC</t>
  </si>
  <si>
    <t>Leases as lessor (Holding company)</t>
  </si>
  <si>
    <t>RPT_IN_AS_07_JV</t>
  </si>
  <si>
    <t>Leases as lessor (Joint venture)</t>
  </si>
  <si>
    <t>RPT_IN_AS_07_KMP</t>
  </si>
  <si>
    <t>Leases as lessor (Key Management Personnel)</t>
  </si>
  <si>
    <t>RPT_IN_AS_07_KMPE</t>
  </si>
  <si>
    <t>Leases as lessor (Enterprises which are owned)</t>
  </si>
  <si>
    <t>RPT_IN_AS_07_KMPR</t>
  </si>
  <si>
    <t>Leases as lessor (Relatives of Key management personnel)</t>
  </si>
  <si>
    <t>RPT_IN_AS_07_OTH</t>
  </si>
  <si>
    <t>Leases as lessor (Others)</t>
  </si>
  <si>
    <t>RPT_IN_AS_07_SUB</t>
  </si>
  <si>
    <t>Leases as lessor (Subsidiary company)</t>
  </si>
  <si>
    <t>RPT_IN_AS_07_UHC</t>
  </si>
  <si>
    <t>Leases as lessor (Ultimate Holding company)</t>
  </si>
  <si>
    <t>RPT_IN_AS_08</t>
  </si>
  <si>
    <t>Leases as lessee</t>
  </si>
  <si>
    <t>\\Financial data\Related party transactions\Indian Accounting Standard\Expenses\Leases as lessee</t>
  </si>
  <si>
    <t>RPT_IN_AS_08_ASCT</t>
  </si>
  <si>
    <t>Leases as lessee (Associate)</t>
  </si>
  <si>
    <t>RPT_IN_AS_08_FSUB</t>
  </si>
  <si>
    <t>Leases as lessee (Fellow Subsidiary company)</t>
  </si>
  <si>
    <t>RPT_IN_AS_08_HC</t>
  </si>
  <si>
    <t>Leases as lessee (Holding company)</t>
  </si>
  <si>
    <t>RPT_IN_AS_08_JV</t>
  </si>
  <si>
    <t>Leases as lessee (Joint venture)</t>
  </si>
  <si>
    <t>RPT_IN_AS_08_KMP</t>
  </si>
  <si>
    <t>Leases as lessee (Key Management Personnel)</t>
  </si>
  <si>
    <t>RPT_IN_AS_08_KMPE</t>
  </si>
  <si>
    <t>Leases as lessee (Enterprises which are owned)</t>
  </si>
  <si>
    <t>RPT_IN_AS_08_KMPR</t>
  </si>
  <si>
    <t>Leases as lessee (Relatives of Key management personnel)</t>
  </si>
  <si>
    <t>RPT_IN_AS_08_OTH</t>
  </si>
  <si>
    <t>Leases as lessee (Others)</t>
  </si>
  <si>
    <t>RPT_IN_AS_08_SUB</t>
  </si>
  <si>
    <t>Leases as lessee (Subsidiary company)</t>
  </si>
  <si>
    <t>RPT_IN_AS_08_UHC</t>
  </si>
  <si>
    <t>Leases as lessee (Ultimate Holding company)</t>
  </si>
  <si>
    <t>RPT_IN_AS_09</t>
  </si>
  <si>
    <t>Transfers of research and development from entity</t>
  </si>
  <si>
    <t>\\Financial data\Related party transactions\Indian Accounting Standard\Revenue\Transfers of research and development from entity</t>
  </si>
  <si>
    <t>RPT_IN_AS_09_ASCT</t>
  </si>
  <si>
    <t>Transfers of research and development from entity (Associate)</t>
  </si>
  <si>
    <t>RPT_IN_AS_09_FSUB</t>
  </si>
  <si>
    <t>Transfers of research and development from entity (Fellow Subsidiary company)</t>
  </si>
  <si>
    <t>RPT_IN_AS_09_HC</t>
  </si>
  <si>
    <t>Transfers of research and development from entity (Holding company)</t>
  </si>
  <si>
    <t>RPT_IN_AS_09_JV</t>
  </si>
  <si>
    <t>Transfers of research and development from entity (Joint venture)</t>
  </si>
  <si>
    <t>RPT_IN_AS_09_KMP</t>
  </si>
  <si>
    <t>Transfers of research and development from entity (Key Management Personnel)</t>
  </si>
  <si>
    <t>RPT_IN_AS_09_KMPE</t>
  </si>
  <si>
    <t>Transfers of research and development from entity (Enterprises which are owned)</t>
  </si>
  <si>
    <t>RPT_IN_AS_09_KMPR</t>
  </si>
  <si>
    <t>Transfers of research and development from entity (Relatives of Key management personnel)</t>
  </si>
  <si>
    <t>RPT_IN_AS_09_OTH</t>
  </si>
  <si>
    <t>Transfers of research and development from entity (Others)</t>
  </si>
  <si>
    <t>RPT_IN_AS_09_SUB</t>
  </si>
  <si>
    <t>Transfers of research and development from entity (Subsidiary company)</t>
  </si>
  <si>
    <t>RPT_IN_AS_09_UHC</t>
  </si>
  <si>
    <t>Transfers of research and development from entity (Ultimate Holding company)</t>
  </si>
  <si>
    <t>RPT_IN_AS_10</t>
  </si>
  <si>
    <t>Transfers of research and development to entity</t>
  </si>
  <si>
    <t>\\Financial data\Related party transactions\Indian Accounting Standard\Expenses\Transfers of research and development to entity</t>
  </si>
  <si>
    <t>RPT_IN_AS_10_ASCT</t>
  </si>
  <si>
    <t>Transfers of research and development to entity (Associate)</t>
  </si>
  <si>
    <t>RPT_IN_AS_10_FSUB</t>
  </si>
  <si>
    <t>Transfers of research and development to entity (Fellow Subsidiary company)</t>
  </si>
  <si>
    <t>RPT_IN_AS_10_HC</t>
  </si>
  <si>
    <t>Transfers of research and development to entity (Holding company)</t>
  </si>
  <si>
    <t>RPT_IN_AS_10_JV</t>
  </si>
  <si>
    <t>Transfers of research and development to entity (Joint venture)</t>
  </si>
  <si>
    <t>RPT_IN_AS_10_KMP</t>
  </si>
  <si>
    <t>Transfers of research and development to entity (Key Management Personnel)</t>
  </si>
  <si>
    <t>RPT_IN_AS_10_KMPE</t>
  </si>
  <si>
    <t>Transfers of research and development to entity (Enterprises which are owned)</t>
  </si>
  <si>
    <t>RPT_IN_AS_10_KMPR</t>
  </si>
  <si>
    <t>Transfers of research and development to entity (Relatives of Key management personnel)</t>
  </si>
  <si>
    <t>RPT_IN_AS_10_OTH</t>
  </si>
  <si>
    <t>Transfers of research and development to entity (Others)</t>
  </si>
  <si>
    <t>RPT_IN_AS_10_SUB</t>
  </si>
  <si>
    <t>Transfers of research and development to entity (Subsidiary company)</t>
  </si>
  <si>
    <t>RPT_IN_AS_10_UHC</t>
  </si>
  <si>
    <t>Transfers of research and development to entity (Ultimate Holding company)</t>
  </si>
  <si>
    <t>RPT_IN_AS_11</t>
  </si>
  <si>
    <t>Transfers under license agreements from entity</t>
  </si>
  <si>
    <t>\\Financial data\Related party transactions\Indian Accounting Standard\Revenue\Transfers under license agreements from entity</t>
  </si>
  <si>
    <t>RPT_IN_AS_11_ASCT</t>
  </si>
  <si>
    <t>Transfers under license agreements from entity (Associate)</t>
  </si>
  <si>
    <t>RPT_IN_AS_11_FSUB</t>
  </si>
  <si>
    <t>Transfers under license agreements from entity (Fellow Subsidiary company)</t>
  </si>
  <si>
    <t>RPT_IN_AS_11_HC</t>
  </si>
  <si>
    <t>Transfers under license agreements from entity (Holding company)</t>
  </si>
  <si>
    <t>RPT_IN_AS_11_JV</t>
  </si>
  <si>
    <t>Transfers under license agreements from entity (Joint venture)</t>
  </si>
  <si>
    <t>RPT_IN_AS_11_KMP</t>
  </si>
  <si>
    <t>Transfers under license agreements from entity (Key Management Personnel)</t>
  </si>
  <si>
    <t>RPT_IN_AS_11_KMPE</t>
  </si>
  <si>
    <t>Transfers under license agreements from entity (Enterprises which are owned)</t>
  </si>
  <si>
    <t>RPT_IN_AS_11_KMPR</t>
  </si>
  <si>
    <t>Transfers under license agreements from entity (Relatives of Key management personnel)</t>
  </si>
  <si>
    <t>RPT_IN_AS_11_OTH</t>
  </si>
  <si>
    <t>Transfers under license agreements from entity (Others)</t>
  </si>
  <si>
    <t>RPT_IN_AS_11_SUB</t>
  </si>
  <si>
    <t>Transfers under license agreements from entity (Subsidiary company)</t>
  </si>
  <si>
    <t>RPT_IN_AS_11_UHC</t>
  </si>
  <si>
    <t>Transfers under license agreements from entity (Ultimate Holding company)</t>
  </si>
  <si>
    <t>RPT_IN_AS_12</t>
  </si>
  <si>
    <t>Transfers under license agreements to entity</t>
  </si>
  <si>
    <t>\\Financial data\Related party transactions\Indian Accounting Standard\Expenses\Transfers under license agreements to entity</t>
  </si>
  <si>
    <t>RPT_IN_AS_12_ASCT</t>
  </si>
  <si>
    <t>Transfers under license agreements to entity (Associate)</t>
  </si>
  <si>
    <t>RPT_IN_AS_12_FSUB</t>
  </si>
  <si>
    <t>Transfers under license agreements to entity (Fellow Subsidiary company)</t>
  </si>
  <si>
    <t>RPT_IN_AS_12_HC</t>
  </si>
  <si>
    <t>Transfers under license agreements to entity (Holding company)</t>
  </si>
  <si>
    <t>RPT_IN_AS_12_JV</t>
  </si>
  <si>
    <t>Transfers under license agreements to entity (Joint venture)</t>
  </si>
  <si>
    <t>RPT_IN_AS_12_KMP</t>
  </si>
  <si>
    <t>Transfers under license agreements to entity (Key Management Personnel)</t>
  </si>
  <si>
    <t>RPT_IN_AS_12_KMPE</t>
  </si>
  <si>
    <t>Transfers under license agreements to entity (Enterprises which are owned)</t>
  </si>
  <si>
    <t>RPT_IN_AS_12_KMPR</t>
  </si>
  <si>
    <t>Transfers under license agreements to entity (Relatives of Key management personnel)</t>
  </si>
  <si>
    <t>RPT_IN_AS_12_OTH</t>
  </si>
  <si>
    <t>Transfers under license agreements to entity (Others)</t>
  </si>
  <si>
    <t>RPT_IN_AS_12_SUB</t>
  </si>
  <si>
    <t>Transfers under license agreements to entity (Subsidiary company)</t>
  </si>
  <si>
    <t>RPT_IN_AS_12_UHC</t>
  </si>
  <si>
    <t>Transfers under license agreements to entity (Ultimate Holding company)</t>
  </si>
  <si>
    <t>RPT_IN_AS_13</t>
  </si>
  <si>
    <t>Transfers under finance agreements from entity</t>
  </si>
  <si>
    <t>\\Financial data\Related party transactions\Indian Accounting Standard\Revenue\Transfers under finance agreements from entity</t>
  </si>
  <si>
    <t>RPT_IN_AS_13_ASCT</t>
  </si>
  <si>
    <t>Transfers under finance agreements from entity (Associate)</t>
  </si>
  <si>
    <t>RPT_IN_AS_13_FSUB</t>
  </si>
  <si>
    <t>Transfers under finance agreements from entity (Fellow Subsidiary company)</t>
  </si>
  <si>
    <t>RPT_IN_AS_13_HC</t>
  </si>
  <si>
    <t>Transfers under finance agreements from entity (Holding company)</t>
  </si>
  <si>
    <t>RPT_IN_AS_13_JV</t>
  </si>
  <si>
    <t>Transfers under finance agreements from entity (Joint venture)</t>
  </si>
  <si>
    <t>RPT_IN_AS_13_KMP</t>
  </si>
  <si>
    <t>Transfers under finance agreements from entity (Key Management Personnel)</t>
  </si>
  <si>
    <t>RPT_IN_AS_13_KMPE</t>
  </si>
  <si>
    <t>Transfers under finance agreements from entity (Enterprises which are owned)</t>
  </si>
  <si>
    <t>RPT_IN_AS_13_KMPR</t>
  </si>
  <si>
    <t>Transfers under finance agreements from entity (Relatives of Key management personnel)</t>
  </si>
  <si>
    <t>RPT_IN_AS_13_OTH</t>
  </si>
  <si>
    <t>Transfers under finance agreements from entity (Others)</t>
  </si>
  <si>
    <t>RPT_IN_AS_13_SUB</t>
  </si>
  <si>
    <t>Transfers under finance agreements from entity (Subsidiary company)</t>
  </si>
  <si>
    <t>RPT_IN_AS_13_UHC</t>
  </si>
  <si>
    <t>Transfers under finance agreements from entity (Ultimate Holding company)</t>
  </si>
  <si>
    <t>RPT_IN_AS_14</t>
  </si>
  <si>
    <t>Transfers under finance agreements to entity</t>
  </si>
  <si>
    <t>\\Financial data\Related party transactions\Indian Accounting Standard\Expenses\Transfers under finance agreements to entity</t>
  </si>
  <si>
    <t>RPT_IN_AS_14_ASCT</t>
  </si>
  <si>
    <t>Transfers under finance agreements to entity (Associate)</t>
  </si>
  <si>
    <t>RPT_IN_AS_14_FSUB</t>
  </si>
  <si>
    <t>Transfers under finance agreements to entity (Fellow Subsidiary company)</t>
  </si>
  <si>
    <t>RPT_IN_AS_14_HC</t>
  </si>
  <si>
    <t>Transfers under finance agreements to entity (Holding company)</t>
  </si>
  <si>
    <t>RPT_IN_AS_14_JV</t>
  </si>
  <si>
    <t>Transfers under finance agreements to entity (Joint venture)</t>
  </si>
  <si>
    <t>RPT_IN_AS_14_KMP</t>
  </si>
  <si>
    <t>Transfers under finance agreements to entity (Key Management Personnel)</t>
  </si>
  <si>
    <t>RPT_IN_AS_14_KMPE</t>
  </si>
  <si>
    <t>Transfers under finance agreements to entity (Enterprises which are owned)</t>
  </si>
  <si>
    <t>RPT_IN_AS_14_KMPR</t>
  </si>
  <si>
    <t>Transfers under finance agreements to entity (Relatives of Key management personnel)</t>
  </si>
  <si>
    <t>RPT_IN_AS_14_OTH</t>
  </si>
  <si>
    <t>Transfers under finance agreements to entity (Others)</t>
  </si>
  <si>
    <t>RPT_IN_AS_14_SUB</t>
  </si>
  <si>
    <t>Transfers under finance agreements to entity (Subsidiary company)</t>
  </si>
  <si>
    <t>RPT_IN_AS_14_UHC</t>
  </si>
  <si>
    <t>Transfers under finance agreements to entity (Ultimate Holding company)</t>
  </si>
  <si>
    <t>RPT_IN_AS_15</t>
  </si>
  <si>
    <t>Provision of guarantees or collateral by entity</t>
  </si>
  <si>
    <t>\\Financial data\Related party transactions\Indian Accounting Standard\Revenue\Provision of guarantees or collateral by entity</t>
  </si>
  <si>
    <t>RPT_IN_AS_15_ASCT</t>
  </si>
  <si>
    <t>Provision of guarantees or collateral by entity (Associate)</t>
  </si>
  <si>
    <t>RPT_IN_AS_15_FSUB</t>
  </si>
  <si>
    <t>Provision of guarantees or collateral by entity (Fellow Subsidiary company)</t>
  </si>
  <si>
    <t>RPT_IN_AS_15_HC</t>
  </si>
  <si>
    <t>Provision of guarantees or collateral by entity (Holding company)</t>
  </si>
  <si>
    <t>RPT_IN_AS_15_JV</t>
  </si>
  <si>
    <t>Provision of guarantees or collateral by entity (Joint venture)</t>
  </si>
  <si>
    <t>RPT_IN_AS_15_KMP</t>
  </si>
  <si>
    <t>Provision of guarantees or collateral by entity (Key Management Personnel)</t>
  </si>
  <si>
    <t>RPT_IN_AS_15_KMPE</t>
  </si>
  <si>
    <t>Provision of guarantees or collateral by entity (Enterprises which are owned)</t>
  </si>
  <si>
    <t>RPT_IN_AS_15_KMPR</t>
  </si>
  <si>
    <t>Provision of guarantees or collateral by entity (Relatives of Key management personnel)</t>
  </si>
  <si>
    <t>RPT_IN_AS_15_OTH</t>
  </si>
  <si>
    <t>Provision of guarantees or collateral by entity (Others)</t>
  </si>
  <si>
    <t>RPT_IN_AS_15_SUB</t>
  </si>
  <si>
    <t>Provision of guarantees or collateral by entity (Subsidiary company)</t>
  </si>
  <si>
    <t>RPT_IN_AS_15_UHC</t>
  </si>
  <si>
    <t>Provision of guarantees or collateral by entity (Ultimate Holding company)</t>
  </si>
  <si>
    <t>RPT_IN_AS_16</t>
  </si>
  <si>
    <t>Provision of guarantees or collateral to entity</t>
  </si>
  <si>
    <t>\\Financial data\Related party transactions\Indian Accounting Standard\Expenses\Provision of guarantees or collateral to entity</t>
  </si>
  <si>
    <t>RPT_IN_AS_16_ASCT</t>
  </si>
  <si>
    <t>Provision of guarantees or collateral to entity (Associate)</t>
  </si>
  <si>
    <t>RPT_IN_AS_16_FSUB</t>
  </si>
  <si>
    <t>Provision of guarantees or collateral to entity (Fellow Subsidiary company)</t>
  </si>
  <si>
    <t>RPT_IN_AS_16_HC</t>
  </si>
  <si>
    <t>Provision of guarantees or collateral to entity (Holding company)</t>
  </si>
  <si>
    <t>RPT_IN_AS_16_JV</t>
  </si>
  <si>
    <t>Provision of guarantees or collateral to entity (Joint venture)</t>
  </si>
  <si>
    <t>RPT_IN_AS_16_KMP</t>
  </si>
  <si>
    <t>Provision of guarantees or collateral to entity (Key Management Personnel)</t>
  </si>
  <si>
    <t>RPT_IN_AS_16_KMPE</t>
  </si>
  <si>
    <t>Provision of guarantees or collateral to entity (Enterprises which are owned)</t>
  </si>
  <si>
    <t>RPT_IN_AS_16_KMPR</t>
  </si>
  <si>
    <t>Provision of guarantees or collateral to entity (Relatives of Key management personnel)</t>
  </si>
  <si>
    <t>RPT_IN_AS_16_OTH</t>
  </si>
  <si>
    <t>Provision of guarantees or collateral to entity (Others)</t>
  </si>
  <si>
    <t>RPT_IN_AS_16_SUB</t>
  </si>
  <si>
    <t>Provision of guarantees or collateral to entity (Subsidiary company)</t>
  </si>
  <si>
    <t>RPT_IN_AS_16_UHC</t>
  </si>
  <si>
    <t>Provision of guarantees or collateral to entity (Ultimate Holding company)</t>
  </si>
  <si>
    <t>RPT_IN_AS_17</t>
  </si>
  <si>
    <t>Commitments made by entity</t>
  </si>
  <si>
    <t>\\Financial data\Related party transactions\Indian Accounting Standard\Expenses\Commitments made by entity</t>
  </si>
  <si>
    <t>RPT_IN_AS_17_ASCT</t>
  </si>
  <si>
    <t>Commitments made by entity (Associate)</t>
  </si>
  <si>
    <t>RPT_IN_AS_17_FSUB</t>
  </si>
  <si>
    <t>Commitments made by entity (Fellow Subsidiary company)</t>
  </si>
  <si>
    <t>RPT_IN_AS_17_HC</t>
  </si>
  <si>
    <t>Commitments made by entity (Holding company)</t>
  </si>
  <si>
    <t>RPT_IN_AS_17_JV</t>
  </si>
  <si>
    <t>Commitments made by entity (Joint venture)</t>
  </si>
  <si>
    <t>RPT_IN_AS_17_KMP</t>
  </si>
  <si>
    <t>Commitments made by entity (Key Management Personnel)</t>
  </si>
  <si>
    <t>RPT_IN_AS_17_KMPE</t>
  </si>
  <si>
    <t>Commitments made by entity (Enterprises which are owned)</t>
  </si>
  <si>
    <t>RPT_IN_AS_17_KMPR</t>
  </si>
  <si>
    <t>Commitments made by entity (Relatives of Key management personnel)</t>
  </si>
  <si>
    <t>RPT_IN_AS_17_OTH</t>
  </si>
  <si>
    <t>Commitments made by entity (Others)</t>
  </si>
  <si>
    <t>RPT_IN_AS_17_SUB</t>
  </si>
  <si>
    <t>Commitments made by entity (Subsidiary company)</t>
  </si>
  <si>
    <t>RPT_IN_AS_17_UHC</t>
  </si>
  <si>
    <t>Commitments made by entity (Ultimate Holding company)</t>
  </si>
  <si>
    <t>RPT_IN_AS_18</t>
  </si>
  <si>
    <t>Commitments made on behalf of entity</t>
  </si>
  <si>
    <t>\\Financial data\Related party transactions\Indian Accounting Standard\Revenue\Commitments made on behalf of entity</t>
  </si>
  <si>
    <t>RPT_IN_AS_18_ASCT</t>
  </si>
  <si>
    <t>Commitments made on behalf of entity (Associate)</t>
  </si>
  <si>
    <t>RPT_IN_AS_18_FSUB</t>
  </si>
  <si>
    <t>Commitments made on behalf of entity (Fellow Subsidiary company)</t>
  </si>
  <si>
    <t>RPT_IN_AS_18_HC</t>
  </si>
  <si>
    <t>Commitments made on behalf of entity (Holding company)</t>
  </si>
  <si>
    <t>RPT_IN_AS_18_JV</t>
  </si>
  <si>
    <t>Commitments made on behalf of entity (Joint venture)</t>
  </si>
  <si>
    <t>RPT_IN_AS_18_KMP</t>
  </si>
  <si>
    <t>Commitments made on behalf of entity (Key Management Personnel)</t>
  </si>
  <si>
    <t>RPT_IN_AS_18_KMPE</t>
  </si>
  <si>
    <t>Commitments made on behalf of entity (Enterprises which are owned)</t>
  </si>
  <si>
    <t>RPT_IN_AS_18_KMPR</t>
  </si>
  <si>
    <t>Commitments made on behalf of entity (Relatives of Key management personnel)</t>
  </si>
  <si>
    <t>RPT_IN_AS_18_OTH</t>
  </si>
  <si>
    <t>Commitments made on behalf of entity (Others)</t>
  </si>
  <si>
    <t>RPT_IN_AS_18_SUB</t>
  </si>
  <si>
    <t>Commitments made on behalf of entity (Subsidiary company)</t>
  </si>
  <si>
    <t>RPT_IN_AS_18_UHC</t>
  </si>
  <si>
    <t>Commitments made on behalf of entity (Ultimate Holding company)</t>
  </si>
  <si>
    <t>RPT_IN_AS_19</t>
  </si>
  <si>
    <t>Settlement of liabilities by entity on behalf of related party</t>
  </si>
  <si>
    <t>\\Financial data\Related party transactions\Indian Accounting Standard\Expenses\Settlement of liabilities by entity on behalf of related party</t>
  </si>
  <si>
    <t>RPT_IN_AS_19_ASCT</t>
  </si>
  <si>
    <t>Settlement of liabilities by entity on behalf of related party (Associate)</t>
  </si>
  <si>
    <t>RPT_IN_AS_19_FSUB</t>
  </si>
  <si>
    <t>Settlement of liabilities by entity on behalf of related party (Fellow Subsidiary company)</t>
  </si>
  <si>
    <t>RPT_IN_AS_19_HC</t>
  </si>
  <si>
    <t>Settlement of liabilities by entity on behalf of related party (Holding company)</t>
  </si>
  <si>
    <t>RPT_IN_AS_19_JV</t>
  </si>
  <si>
    <t>Settlement of liabilities by entity on behalf of related party (Joint venture)</t>
  </si>
  <si>
    <t>RPT_IN_AS_19_KMP</t>
  </si>
  <si>
    <t>Settlement of liabilities by entity on behalf of related party (Key Management Personnel)</t>
  </si>
  <si>
    <t>RPT_IN_AS_19_KMPE</t>
  </si>
  <si>
    <t>Settlement of liabilities by entity on behalf of related party (Enterprises which are owned)</t>
  </si>
  <si>
    <t>RPT_IN_AS_19_KMPR</t>
  </si>
  <si>
    <t>Settlement of liabilities by entity on behalf of related party (Relatives of Key management personnel)</t>
  </si>
  <si>
    <t>RPT_IN_AS_19_OTH</t>
  </si>
  <si>
    <t>Settlement of liabilities by entity on behalf of related party (Others)</t>
  </si>
  <si>
    <t>RPT_IN_AS_19_SUB</t>
  </si>
  <si>
    <t>Settlement of liabilities by entity on behalf of related party (Subsidiary company)</t>
  </si>
  <si>
    <t>RPT_IN_AS_19_UHC</t>
  </si>
  <si>
    <t>Settlement of liabilities by entity on behalf of related party (Ultimate Holding company)</t>
  </si>
  <si>
    <t>RPT_IN_AS_20</t>
  </si>
  <si>
    <t>Settlement of liabilities on behalf of entity by related party</t>
  </si>
  <si>
    <t>\\Financial data\Related party transactions\Indian Accounting Standard\Revenue\Settlement of liabilities on behalf of entity by related party</t>
  </si>
  <si>
    <t>RPT_IN_AS_20_ASCT</t>
  </si>
  <si>
    <t>Settlement of liabilities on behalf of entity by related party (Associate)</t>
  </si>
  <si>
    <t>RPT_IN_AS_20_FSUB</t>
  </si>
  <si>
    <t>Settlement of liabilities on behalf of entity by related party (Fellow Subsidiary company)</t>
  </si>
  <si>
    <t>RPT_IN_AS_20_HC</t>
  </si>
  <si>
    <t>Settlement of liabilities on behalf of entity by related party (Holding company)</t>
  </si>
  <si>
    <t>RPT_IN_AS_20_JV</t>
  </si>
  <si>
    <t>Settlement of liabilities on behalf of entity by related party (Joint venture)</t>
  </si>
  <si>
    <t>RPT_IN_AS_20_KMP</t>
  </si>
  <si>
    <t>Settlement of liabilities on behalf of entity by related party (Key Management Personnel)</t>
  </si>
  <si>
    <t>RPT_IN_AS_20_KMPE</t>
  </si>
  <si>
    <t>Settlement of liabilities on behalf of entity by related party (Enterprises which are owned)</t>
  </si>
  <si>
    <t>RPT_IN_AS_20_KMPR</t>
  </si>
  <si>
    <t>Settlement of liabilities on behalf of entity by related party (Relatives of Key management personnel)</t>
  </si>
  <si>
    <t>RPT_IN_AS_20_OTH</t>
  </si>
  <si>
    <t>Settlement of liabilities on behalf of entity by related party (Others)</t>
  </si>
  <si>
    <t>RPT_IN_AS_20_SUB</t>
  </si>
  <si>
    <t>Settlement of liabilities on behalf of entity by related party (Subsidiary company)</t>
  </si>
  <si>
    <t>RPT_IN_AS_20_UHC</t>
  </si>
  <si>
    <t>Settlement of liabilities on behalf of entity by related party (Ultimate Holding company)</t>
  </si>
  <si>
    <t>RPT_IN_AS_21</t>
  </si>
  <si>
    <t>Participation in defined benefit plan that shares risks between group entities</t>
  </si>
  <si>
    <t>\\Financial data\Related party transactions\Indian Accounting Standard\Revenue\Participation in defined benefit plan that shares risks between group entities</t>
  </si>
  <si>
    <t>RPT_IN_AS_21_ASCT</t>
  </si>
  <si>
    <t>Participation in defined benefit plan that shares risks between group entities (Associate)</t>
  </si>
  <si>
    <t>RPT_IN_AS_21_FSUB</t>
  </si>
  <si>
    <t>Participation in defined benefit plan that shares risks between group entities (Fellow Subsidiary company)</t>
  </si>
  <si>
    <t>RPT_IN_AS_21_HC</t>
  </si>
  <si>
    <t>Participation in defined benefit plan that shares risks between group entities(Holding company)</t>
  </si>
  <si>
    <t>RPT_IN_AS_21_JV</t>
  </si>
  <si>
    <t>Participation in defined benefit plan that shares risks between group entities(Joint venture)</t>
  </si>
  <si>
    <t>RPT_IN_AS_21_KMP</t>
  </si>
  <si>
    <t>Participation in defined benefit plan that shares risks between group entities(Key Management Personnel)</t>
  </si>
  <si>
    <t>RPT_IN_AS_21_KMPE</t>
  </si>
  <si>
    <t>Participation in defined benefit plan that shares risks between group entities (Enterprises which are owned)</t>
  </si>
  <si>
    <t>RPT_IN_AS_21_KMPR</t>
  </si>
  <si>
    <t>Participation in defined benefit plan that shares risks between group entities(Relatives of Key management personnel)</t>
  </si>
  <si>
    <t>RPT_IN_AS_21_OTH</t>
  </si>
  <si>
    <t>Participation in defined benefit plan that shares risks between group entities(Others)</t>
  </si>
  <si>
    <t>RPT_IN_AS_21_SUB</t>
  </si>
  <si>
    <t>Participation in defined benefit plan that shares risks between group entities(Subsidiary company)</t>
  </si>
  <si>
    <t>RPT_IN_AS_21_UHC</t>
  </si>
  <si>
    <t>Participation in defined benefit plan that shares risks between group entities(Ultimate Holding company)</t>
  </si>
  <si>
    <t>RPT_IN_AS_22</t>
  </si>
  <si>
    <t>Other  expense</t>
  </si>
  <si>
    <t>\\Financial data\Related party transactions\Indian Accounting Standard\Expenses\Other  expense</t>
  </si>
  <si>
    <t>RPT_IN_AS_22_ASCT</t>
  </si>
  <si>
    <t>Other  expense (Associate)</t>
  </si>
  <si>
    <t>RPT_IN_AS_22_FSUB</t>
  </si>
  <si>
    <t>Other  expense (Fellow Subsidiary company)</t>
  </si>
  <si>
    <t>RPT_IN_AS_22_HC</t>
  </si>
  <si>
    <t>Other  expense (Holding company)</t>
  </si>
  <si>
    <t>RPT_IN_AS_22_JV</t>
  </si>
  <si>
    <t>Other  expense (Joint venture)</t>
  </si>
  <si>
    <t>RPT_IN_AS_22_KMP</t>
  </si>
  <si>
    <t>Other  expense (Key Management Personnel)</t>
  </si>
  <si>
    <t>RPT_IN_AS_22_KMPE</t>
  </si>
  <si>
    <t>Other  expense (Enterprises which are owned)</t>
  </si>
  <si>
    <t>RPT_IN_AS_22_KMPR</t>
  </si>
  <si>
    <t>Other  expense (Relatives of Key management personnel)</t>
  </si>
  <si>
    <t>RPT_IN_AS_22_OTH</t>
  </si>
  <si>
    <t>Other  expense (Others)</t>
  </si>
  <si>
    <t>RPT_IN_AS_22_SUB</t>
  </si>
  <si>
    <t>Other  expense (Subsidiary company)</t>
  </si>
  <si>
    <t>RPT_IN_AS_22_UHC</t>
  </si>
  <si>
    <t>Other  expense (Ultimate Holding company)</t>
  </si>
  <si>
    <t>RPT_IN_AS_23</t>
  </si>
  <si>
    <t>Other  income</t>
  </si>
  <si>
    <t>\\Financial data\Related party transactions\Indian Accounting Standard\Revenue\Other  income</t>
  </si>
  <si>
    <t>RPT_IN_AS_23_ASCT</t>
  </si>
  <si>
    <t>Other  income(Associate)</t>
  </si>
  <si>
    <t>RPT_IN_AS_23_FSUB</t>
  </si>
  <si>
    <t>Other  income(Fellow Subsidiary company)</t>
  </si>
  <si>
    <t>RPT_IN_AS_23_HC</t>
  </si>
  <si>
    <t>Other  income(Holding company)</t>
  </si>
  <si>
    <t>RPT_IN_AS_23_JV</t>
  </si>
  <si>
    <t>Other  income(Joint venture)</t>
  </si>
  <si>
    <t>RPT_IN_AS_23_KMP</t>
  </si>
  <si>
    <t>Other  income(Key Management Personnel)</t>
  </si>
  <si>
    <t>RPT_IN_AS_23_KMPE</t>
  </si>
  <si>
    <t>Other  income(Enterprises which are owned)</t>
  </si>
  <si>
    <t>RPT_IN_AS_23_KMPR</t>
  </si>
  <si>
    <t>Other  income(Relatives of Key management personnel)</t>
  </si>
  <si>
    <t>RPT_IN_AS_23_OTH</t>
  </si>
  <si>
    <t>Other  income(Others)</t>
  </si>
  <si>
    <t>RPT_IN_AS_23_SUB</t>
  </si>
  <si>
    <t>Other  income(Subsidiary company)</t>
  </si>
  <si>
    <t>RPT_IN_AS_23_UHC</t>
  </si>
  <si>
    <t>Other  income(Ultimate Holding company)</t>
  </si>
  <si>
    <t>RPT_IN_AS_24</t>
  </si>
  <si>
    <t>Other  contribution made</t>
  </si>
  <si>
    <t>\\Financial data\Related party transactions\Indian Accounting Standard\Expenses\Other  contribution made</t>
  </si>
  <si>
    <t>RPT_IN_AS_24_ASCT</t>
  </si>
  <si>
    <t>Other  contribution made (Associate)</t>
  </si>
  <si>
    <t>RPT_IN_AS_24_FSUB</t>
  </si>
  <si>
    <t>Other  contribution made (Fellow Subsidiary company)</t>
  </si>
  <si>
    <t>RPT_IN_AS_24_HC</t>
  </si>
  <si>
    <t>Other  contribution made (Holding company)</t>
  </si>
  <si>
    <t>RPT_IN_AS_24_JV</t>
  </si>
  <si>
    <t>Other  contribution made (Joint venture)</t>
  </si>
  <si>
    <t>RPT_IN_AS_24_KMP</t>
  </si>
  <si>
    <t>Other  contribution made (Key Management Personnel)</t>
  </si>
  <si>
    <t>RPT_IN_AS_24_KMPE</t>
  </si>
  <si>
    <t>Other  contribution made (Enterprises which are owned)</t>
  </si>
  <si>
    <t>RPT_IN_AS_24_KMPR</t>
  </si>
  <si>
    <t>Other  contribution made (Relatives of Key management personnel)</t>
  </si>
  <si>
    <t>RPT_IN_AS_24_OTH</t>
  </si>
  <si>
    <t>Other  contribution made (Others)</t>
  </si>
  <si>
    <t>RPT_IN_AS_24_SUB</t>
  </si>
  <si>
    <t>Other  contribution made (Subsidiary company)</t>
  </si>
  <si>
    <t>RPT_IN_AS_24_UHC</t>
  </si>
  <si>
    <t>Other  contribution made (Ultimate Holding company)</t>
  </si>
  <si>
    <t>RPT_IN_AS_25</t>
  </si>
  <si>
    <t>Other  contribution received</t>
  </si>
  <si>
    <t>\\Financial data\Related party transactions\Indian Accounting Standard\Revenue\Other  contribution received</t>
  </si>
  <si>
    <t>RPT_IN_AS_25_ASCT</t>
  </si>
  <si>
    <t>Other  contribution received(Associate)</t>
  </si>
  <si>
    <t>RPT_IN_AS_25_FSUB</t>
  </si>
  <si>
    <t>Other  contribution received(Fellow Subsidiary company)</t>
  </si>
  <si>
    <t>RPT_IN_AS_25_HC</t>
  </si>
  <si>
    <t>Other  contribution received(Holding company)</t>
  </si>
  <si>
    <t>RPT_IN_AS_25_JV</t>
  </si>
  <si>
    <t>Other  contribution received(Joint venture)</t>
  </si>
  <si>
    <t>RPT_IN_AS_25_KMP</t>
  </si>
  <si>
    <t>Other  contribution received(Key Management Personnel)</t>
  </si>
  <si>
    <t>RPT_IN_AS_25_KMPE</t>
  </si>
  <si>
    <t>Other  contribution received(Enterprises which are owned)</t>
  </si>
  <si>
    <t>RPT_IN_AS_25_KMPR</t>
  </si>
  <si>
    <t>Other  contribution received(Relatives of Key management personnel)</t>
  </si>
  <si>
    <t>RPT_IN_AS_25_OTH</t>
  </si>
  <si>
    <t>Other  contribution received(Others)</t>
  </si>
  <si>
    <t>RPT_IN_AS_25_SUB</t>
  </si>
  <si>
    <t>Other  contribution received(Subsidiary company)</t>
  </si>
  <si>
    <t>RPT_IN_AS_25_UHC</t>
  </si>
  <si>
    <t>Other  contribution received(Ultimate Holding company)</t>
  </si>
  <si>
    <t>RPT_IN_AS_26</t>
  </si>
  <si>
    <t>Amounts payable</t>
  </si>
  <si>
    <t>\\Financial data\Related party transactions\Indian Accounting Standard\Expenses\Amounts payable</t>
  </si>
  <si>
    <t>RPT_IN_AS_26_ASCT</t>
  </si>
  <si>
    <t>Amounts payable (Associate)</t>
  </si>
  <si>
    <t>RPT_IN_AS_26_FSUB</t>
  </si>
  <si>
    <t>Amounts payable (Fellow Subsidiary company)</t>
  </si>
  <si>
    <t>RPT_IN_AS_26_HC</t>
  </si>
  <si>
    <t>Amounts payable (Holding company)</t>
  </si>
  <si>
    <t>RPT_IN_AS_26_JV</t>
  </si>
  <si>
    <t>Amounts payable (Joint venture)</t>
  </si>
  <si>
    <t>RPT_IN_AS_26_KMP</t>
  </si>
  <si>
    <t>Amounts payable (Key Management Personnel)</t>
  </si>
  <si>
    <t>RPT_IN_AS_26_KMPE</t>
  </si>
  <si>
    <t>Amounts payable (Enterprises which are owned)</t>
  </si>
  <si>
    <t>RPT_IN_AS_26_KMPR</t>
  </si>
  <si>
    <t>Amounts payable (Relatives of Key management personnel)</t>
  </si>
  <si>
    <t>RPT_IN_AS_26_OTH</t>
  </si>
  <si>
    <t>Amounts payable (Others)</t>
  </si>
  <si>
    <t>RPT_IN_AS_26_SUB</t>
  </si>
  <si>
    <t>Amounts payable (Subsidiary company)</t>
  </si>
  <si>
    <t>RPT_IN_AS_26_UHC</t>
  </si>
  <si>
    <t>Amounts payable (Ultimate Holding company)</t>
  </si>
  <si>
    <t>RPT_IN_AS_27</t>
  </si>
  <si>
    <t>Amounts receivable</t>
  </si>
  <si>
    <t>\\Financial data\Related party transactions\Indian Accounting Standard\Revenue\Amounts receivable</t>
  </si>
  <si>
    <t>RPT_IN_AS_27_ASCT</t>
  </si>
  <si>
    <t>Amounts receivable (Associate)</t>
  </si>
  <si>
    <t>RPT_IN_AS_27_FSUB</t>
  </si>
  <si>
    <t>Amounts receivable (Fellow Subsidiary company)</t>
  </si>
  <si>
    <t>RPT_IN_AS_27_HC</t>
  </si>
  <si>
    <t>Amounts receivable (Holding company)</t>
  </si>
  <si>
    <t>RPT_IN_AS_27_JV</t>
  </si>
  <si>
    <t>Amounts receivable (Joint venture)</t>
  </si>
  <si>
    <t>RPT_IN_AS_27_KMP</t>
  </si>
  <si>
    <t>Amounts receivable (Key Management Personnel)</t>
  </si>
  <si>
    <t>RPT_IN_AS_27_KMPE</t>
  </si>
  <si>
    <t>Amounts receivable (Enterprises which are owned)</t>
  </si>
  <si>
    <t>RPT_IN_AS_27_KMPR</t>
  </si>
  <si>
    <t>Amounts receivable (Relatives of Key management personnel)</t>
  </si>
  <si>
    <t>RPT_IN_AS_27_OTH</t>
  </si>
  <si>
    <t>Amounts receivable (Others)</t>
  </si>
  <si>
    <t>RPT_IN_AS_27_SUB</t>
  </si>
  <si>
    <t>Amounts receivable (Subsidiary company)</t>
  </si>
  <si>
    <t>RPT_IN_AS_27_UHC</t>
  </si>
  <si>
    <t>Amounts receivable (Ultimate Holding company)</t>
  </si>
  <si>
    <t>RPT_IN_AS_28</t>
  </si>
  <si>
    <t>Outstanding commitments made by entity</t>
  </si>
  <si>
    <t>\\Financial data\Related party transactions\Indian Accounting Standard\Expenses\Outstanding commitments made by entity</t>
  </si>
  <si>
    <t>RPT_IN_AS_28_ASCT</t>
  </si>
  <si>
    <t>Outstanding commitments made by entity (Associate)</t>
  </si>
  <si>
    <t>RPT_IN_AS_28_FSUB</t>
  </si>
  <si>
    <t>Outstanding commitments made by entity (Fellow Subsidiary company)</t>
  </si>
  <si>
    <t>RPT_IN_AS_28_HC</t>
  </si>
  <si>
    <t>Outstanding commitments made by entity (Holding company)</t>
  </si>
  <si>
    <t>RPT_IN_AS_28_JV</t>
  </si>
  <si>
    <t>Outstanding commitments made by entity (Joint venture)</t>
  </si>
  <si>
    <t>RPT_IN_AS_28_KMP</t>
  </si>
  <si>
    <t>Outstanding commitments made by entity (Key Management Personnel)</t>
  </si>
  <si>
    <t>RPT_IN_AS_28_KMPE</t>
  </si>
  <si>
    <t>Outstanding commitments made by entity (Enterprises which are owned)</t>
  </si>
  <si>
    <t>RPT_IN_AS_28_KMPR</t>
  </si>
  <si>
    <t>Outstanding commitments made by entity (Relatives of Key management personnel)</t>
  </si>
  <si>
    <t>RPT_IN_AS_28_OTH</t>
  </si>
  <si>
    <t>Outstanding commitments made by entity (Others)</t>
  </si>
  <si>
    <t>RPT_IN_AS_28_SUB</t>
  </si>
  <si>
    <t>Outstanding commitments made by entity (Subsidiary company)</t>
  </si>
  <si>
    <t>RPT_IN_AS_28_UHC</t>
  </si>
  <si>
    <t>Outstanding commitments made by entity (Ultimate Holding company)</t>
  </si>
  <si>
    <t>RPT_IN_AS_29</t>
  </si>
  <si>
    <t>Outstanding commitments made on behalf of entity</t>
  </si>
  <si>
    <t>\\Financial data\Related party transactions\Indian Accounting Standard\Revenue\Outstanding commitments made on behalf of entity</t>
  </si>
  <si>
    <t>RPT_IN_AS_29_ASCT</t>
  </si>
  <si>
    <t>Outstanding commitments made on behalf of entity (Associate)</t>
  </si>
  <si>
    <t>RPT_IN_AS_29_FSUB</t>
  </si>
  <si>
    <t>Outstanding commitments made on behalf of entity (Fellow Subsidiary company)</t>
  </si>
  <si>
    <t>RPT_IN_AS_29_HC</t>
  </si>
  <si>
    <t>Outstanding commitments made on behalf of entity (Holding company)</t>
  </si>
  <si>
    <t>RPT_IN_AS_29_JV</t>
  </si>
  <si>
    <t>Outstanding commitments made on behalf of entity (Joint venture)</t>
  </si>
  <si>
    <t>RPT_IN_AS_29_KMP</t>
  </si>
  <si>
    <t>Outstanding commitments made on behalf of entity (Key Management Personnel)</t>
  </si>
  <si>
    <t>RPT_IN_AS_29_KMPE</t>
  </si>
  <si>
    <t>Outstanding commitments made on behalf of entity (Enterprises which are owned)</t>
  </si>
  <si>
    <t>RPT_IN_AS_29_KMPR</t>
  </si>
  <si>
    <t>Outstanding commitments made on behalf of entity (Relatives of Key management personnel)</t>
  </si>
  <si>
    <t>RPT_IN_AS_29_OTH</t>
  </si>
  <si>
    <t>Outstanding commitments made on behalf of entity (Others)</t>
  </si>
  <si>
    <t>RPT_IN_AS_29_SUB</t>
  </si>
  <si>
    <t>Outstanding commitments made on behalf of entity (Subsidiary company)</t>
  </si>
  <si>
    <t>RPT_IN_AS_29_UHC</t>
  </si>
  <si>
    <t>Outstanding commitments made on behalf of entity (Ultimate Holding company)</t>
  </si>
  <si>
    <t>RPT_IN_AS_32</t>
  </si>
  <si>
    <t>Provisions for doubtful debts related to outstanding balances of related party transaction</t>
  </si>
  <si>
    <t>\\Financial data\Related party transactions\Indian Accounting Standard\Revenue\Provisions for doubtful debts related to outstanding balances of related party transaction</t>
  </si>
  <si>
    <t>RPT_IN_AS_32_ASCT</t>
  </si>
  <si>
    <t>Provisions for doubtful debts related to outstanding balances of related party transaction (Associate)</t>
  </si>
  <si>
    <t>RPT_IN_AS_32_FSUB</t>
  </si>
  <si>
    <t>Provisions for doubtful debts related to outstanding balances of related party transaction (Fellow Subsidiary company)</t>
  </si>
  <si>
    <t>RPT_IN_AS_32_HC</t>
  </si>
  <si>
    <t>Provisions for doubtful debts related to outstanding balances of related party transaction (Holding company)</t>
  </si>
  <si>
    <t>RPT_IN_AS_32_JV</t>
  </si>
  <si>
    <t>Provisions for doubtful debts related to outstanding balances of related party transaction (Joint venture)</t>
  </si>
  <si>
    <t>RPT_IN_AS_32_KMP</t>
  </si>
  <si>
    <t>Provisions for doubtful debts related to outstanding balances of related party transaction (Key Management Personnel)</t>
  </si>
  <si>
    <t>RPT_IN_AS_32_KMPE</t>
  </si>
  <si>
    <t>Provisions for doubtful debts related to outstanding balances of related party transaction (Enterprises which are owned)</t>
  </si>
  <si>
    <t>RPT_IN_AS_32_KMPR</t>
  </si>
  <si>
    <t>Provisions for doubtful debts related to outstanding balances of related party transaction (Relatives of Key management personnel)</t>
  </si>
  <si>
    <t>RPT_IN_AS_32_OTH</t>
  </si>
  <si>
    <t>Provisions for doubtful debts related to outstanding balances of related party transaction (Others)</t>
  </si>
  <si>
    <t>RPT_IN_AS_32_SUB</t>
  </si>
  <si>
    <t>Provisions for doubtful debts related to outstanding balances of related party transaction (Subsidiary company)</t>
  </si>
  <si>
    <t>RPT_IN_AS_32_UHC</t>
  </si>
  <si>
    <t>Provisions for doubtful debts related to outstanding balances of related party transaction (Ultimate Holding company)</t>
  </si>
  <si>
    <t>RPT_IN_AS_EXPENSES</t>
  </si>
  <si>
    <t>RPT_IN_AS_REVENUE</t>
  </si>
  <si>
    <t>Total revenue</t>
  </si>
  <si>
    <t>\\Financial data\Related party transactions\Indian GAAP\Expenses</t>
  </si>
  <si>
    <t>RPT_IN_NAS_01</t>
  </si>
  <si>
    <t>\\Financial data\Related party transactions\Indian GAAP\Expenses\Purchases of goods</t>
  </si>
  <si>
    <t>RPT_IN_NAS_01_ASCT</t>
  </si>
  <si>
    <t>RPT_IN_NAS_01_FSUB</t>
  </si>
  <si>
    <t>RPT_IN_NAS_01_HC</t>
  </si>
  <si>
    <t>RPT_IN_NAS_01_JV</t>
  </si>
  <si>
    <t>RPT_IN_NAS_01_KMP</t>
  </si>
  <si>
    <t>RPT_IN_NAS_01_KMPE</t>
  </si>
  <si>
    <t>RPT_IN_NAS_01_KMPR</t>
  </si>
  <si>
    <t>RPT_IN_NAS_01_OTH</t>
  </si>
  <si>
    <t>RPT_IN_NAS_01_SUB</t>
  </si>
  <si>
    <t>RPT_IN_NAS_01_UHC</t>
  </si>
  <si>
    <t>\\Financial data\Related party transactions\Indian GAAP\Revenue</t>
  </si>
  <si>
    <t>RPT_IN_NAS_02</t>
  </si>
  <si>
    <t>\\Financial data\Related party transactions\Indian GAAP\Revenue\Revenue from sale of goods</t>
  </si>
  <si>
    <t>RPT_IN_NAS_02_ASCT</t>
  </si>
  <si>
    <t>RPT_IN_NAS_02_FSUB</t>
  </si>
  <si>
    <t>RPT_IN_NAS_02_HC</t>
  </si>
  <si>
    <t>RPT_IN_NAS_02_JV</t>
  </si>
  <si>
    <t>RPT_IN_NAS_02_KMP</t>
  </si>
  <si>
    <t>RPT_IN_NAS_02_KMPE</t>
  </si>
  <si>
    <t>RPT_IN_NAS_02_KMPR</t>
  </si>
  <si>
    <t>RPT_IN_NAS_02_OTH</t>
  </si>
  <si>
    <t>RPT_IN_NAS_02_SUB</t>
  </si>
  <si>
    <t>RPT_IN_NAS_02_UHC</t>
  </si>
  <si>
    <t>RPT_IN_NAS_03</t>
  </si>
  <si>
    <t>Purchases of tangible assets</t>
  </si>
  <si>
    <t>\\Financial data\Related party transactions\Indian GAAP\Expenses\Purchases of tangible assets</t>
  </si>
  <si>
    <t>RPT_IN_NAS_03_ASCT</t>
  </si>
  <si>
    <t>Purchases of tangible assets (Associate)</t>
  </si>
  <si>
    <t>RPT_IN_NAS_03_FSUB</t>
  </si>
  <si>
    <t>Purchases of tangible assets (Fellow Subsidiary company)</t>
  </si>
  <si>
    <t>RPT_IN_NAS_03_HC</t>
  </si>
  <si>
    <t>Purchases of tangible assets (Holding company)</t>
  </si>
  <si>
    <t>RPT_IN_NAS_03_JV</t>
  </si>
  <si>
    <t>Purchases of tangible assets (Joint venture)</t>
  </si>
  <si>
    <t>RPT_IN_NAS_03_KMP</t>
  </si>
  <si>
    <t>Purchases of tangible assets (Key Management Personnel)</t>
  </si>
  <si>
    <t>RPT_IN_NAS_03_KMPE</t>
  </si>
  <si>
    <t>Purchases of tangible assets (Enterprises which are owned)</t>
  </si>
  <si>
    <t>RPT_IN_NAS_03_KMPR</t>
  </si>
  <si>
    <t>Purchases of tangible assets (Relatives of Key management personnel)</t>
  </si>
  <si>
    <t>RPT_IN_NAS_03_OTH</t>
  </si>
  <si>
    <t>Purchases of tangible assets (Others)</t>
  </si>
  <si>
    <t>RPT_IN_NAS_03_SUB</t>
  </si>
  <si>
    <t>Purchases of tangible assets (Subsidiary company)</t>
  </si>
  <si>
    <t>RPT_IN_NAS_03_UHC</t>
  </si>
  <si>
    <t>Purchases of tangible assets (Ultimate Holding company)</t>
  </si>
  <si>
    <t>RPT_IN_NAS_04</t>
  </si>
  <si>
    <t>Sales of tangible assets</t>
  </si>
  <si>
    <t>\\Financial data\Related party transactions\Indian GAAP\Revenue\Sales of tangible assets</t>
  </si>
  <si>
    <t>RPT_IN_NAS_04_ASCT</t>
  </si>
  <si>
    <t>Sales of tangible assets (Associate)</t>
  </si>
  <si>
    <t>RPT_IN_NAS_04_FSUB</t>
  </si>
  <si>
    <t>Sales of tangible assets (Fellow Subsidiary company)</t>
  </si>
  <si>
    <t>RPT_IN_NAS_04_HC</t>
  </si>
  <si>
    <t>Sales of tangible assets (Holding company)</t>
  </si>
  <si>
    <t>RPT_IN_NAS_04_JV</t>
  </si>
  <si>
    <t>Sales of tangible assets (Joint venture)</t>
  </si>
  <si>
    <t>RPT_IN_NAS_04_KMP</t>
  </si>
  <si>
    <t>Sales of tangible assets (Key Management Personnel)</t>
  </si>
  <si>
    <t>RPT_IN_NAS_04_KMPE</t>
  </si>
  <si>
    <t>Sales of tangible assets (Enterprises which are owned)</t>
  </si>
  <si>
    <t>RPT_IN_NAS_04_KMPR</t>
  </si>
  <si>
    <t>Sales of tangible assets (Relatives of Key management personnel)</t>
  </si>
  <si>
    <t>RPT_IN_NAS_04_OTH</t>
  </si>
  <si>
    <t>Sales of tangible assets (Others)</t>
  </si>
  <si>
    <t>RPT_IN_NAS_04_SUB</t>
  </si>
  <si>
    <t>Sales of tangible assets (Subsidiary company)</t>
  </si>
  <si>
    <t>RPT_IN_NAS_04_UHC</t>
  </si>
  <si>
    <t>Sales of tangible assets (Ultimate Holding company)</t>
  </si>
  <si>
    <t>RPT_IN_NAS_05</t>
  </si>
  <si>
    <t>\\Financial data\Related party transactions\Indian GAAP\Expenses\Services received</t>
  </si>
  <si>
    <t>RPT_IN_NAS_05_ASCT</t>
  </si>
  <si>
    <t>RPT_IN_NAS_05_FSUB</t>
  </si>
  <si>
    <t>RPT_IN_NAS_05_HC</t>
  </si>
  <si>
    <t>RPT_IN_NAS_05_JV</t>
  </si>
  <si>
    <t>RPT_IN_NAS_05_KMP</t>
  </si>
  <si>
    <t>RPT_IN_NAS_05_KMPE</t>
  </si>
  <si>
    <t>RPT_IN_NAS_05_KMPR</t>
  </si>
  <si>
    <t>RPT_IN_NAS_05_OTH</t>
  </si>
  <si>
    <t>RPT_IN_NAS_05_SUB</t>
  </si>
  <si>
    <t>RPT_IN_NAS_05_UHC</t>
  </si>
  <si>
    <t>RPT_IN_NAS_06</t>
  </si>
  <si>
    <t>\\Financial data\Related party transactions\Indian GAAP\Revenue\Revenue from rendering of services</t>
  </si>
  <si>
    <t>RPT_IN_NAS_06_ASCT</t>
  </si>
  <si>
    <t>RPT_IN_NAS_06_FSUB</t>
  </si>
  <si>
    <t>RPT_IN_NAS_06_HC</t>
  </si>
  <si>
    <t>RPT_IN_NAS_06_JV</t>
  </si>
  <si>
    <t>RPT_IN_NAS_06_KMP</t>
  </si>
  <si>
    <t>RPT_IN_NAS_06_KMPE</t>
  </si>
  <si>
    <t>RPT_IN_NAS_06_KMPR</t>
  </si>
  <si>
    <t>RPT_IN_NAS_06_OTH</t>
  </si>
  <si>
    <t>RPT_IN_NAS_06_SUB</t>
  </si>
  <si>
    <t>RPT_IN_NAS_06_UHC</t>
  </si>
  <si>
    <t>RPT_IN_NAS_07</t>
  </si>
  <si>
    <t>\\Financial data\Related party transactions\Indian GAAP\Revenue\Leases as lessor</t>
  </si>
  <si>
    <t>RPT_IN_NAS_07_ASCT</t>
  </si>
  <si>
    <t>RPT_IN_NAS_07_FSUB</t>
  </si>
  <si>
    <t>RPT_IN_NAS_07_HC</t>
  </si>
  <si>
    <t>RPT_IN_NAS_07_JV</t>
  </si>
  <si>
    <t>RPT_IN_NAS_07_KMP</t>
  </si>
  <si>
    <t>RPT_IN_NAS_07_KMPE</t>
  </si>
  <si>
    <t>RPT_IN_NAS_07_KMPR</t>
  </si>
  <si>
    <t>RPT_IN_NAS_07_OTH</t>
  </si>
  <si>
    <t>RPT_IN_NAS_07_SUB</t>
  </si>
  <si>
    <t>RPT_IN_NAS_07_UHC</t>
  </si>
  <si>
    <t>RPT_IN_NAS_08</t>
  </si>
  <si>
    <t>\\Financial data\Related party transactions\Indian GAAP\Expenses\Leases as lessee</t>
  </si>
  <si>
    <t>RPT_IN_NAS_08_ASCT</t>
  </si>
  <si>
    <t>RPT_IN_NAS_08_FSUB</t>
  </si>
  <si>
    <t>RPT_IN_NAS_08_HC</t>
  </si>
  <si>
    <t>RPT_IN_NAS_08_JV</t>
  </si>
  <si>
    <t>RPT_IN_NAS_08_KMP</t>
  </si>
  <si>
    <t>RPT_IN_NAS_08_KMPE</t>
  </si>
  <si>
    <t>RPT_IN_NAS_08_KMPR</t>
  </si>
  <si>
    <t>RPT_IN_NAS_08_OTH</t>
  </si>
  <si>
    <t>RPT_IN_NAS_08_SUB</t>
  </si>
  <si>
    <t>RPT_IN_NAS_08_UHC</t>
  </si>
  <si>
    <t>RPT_IN_NAS_09</t>
  </si>
  <si>
    <t>Advances given during year</t>
  </si>
  <si>
    <t>\\Financial data\Related party transactions\Indian GAAP\Expenses\Advances given during year</t>
  </si>
  <si>
    <t>RPT_IN_NAS_09_ASCT</t>
  </si>
  <si>
    <t>Advances given during year (Associate)</t>
  </si>
  <si>
    <t>RPT_IN_NAS_09_FSUB</t>
  </si>
  <si>
    <t>Advances given during year (Fellow Subsidiary company)</t>
  </si>
  <si>
    <t>RPT_IN_NAS_09_HC</t>
  </si>
  <si>
    <t>Advances given during year (Holding company)</t>
  </si>
  <si>
    <t>RPT_IN_NAS_09_JV</t>
  </si>
  <si>
    <t>Advances given during year (Joint venture)</t>
  </si>
  <si>
    <t>RPT_IN_NAS_09_KMP</t>
  </si>
  <si>
    <t>Advances given during year (Key Management Personnel)</t>
  </si>
  <si>
    <t>RPT_IN_NAS_09_KMPE</t>
  </si>
  <si>
    <t>Advances given during year (Enterprises which are owned)</t>
  </si>
  <si>
    <t>RPT_IN_NAS_09_KMPR</t>
  </si>
  <si>
    <t>Advances given during year (Relatives of Key management personnel)</t>
  </si>
  <si>
    <t>RPT_IN_NAS_09_OTH</t>
  </si>
  <si>
    <t>Advances given during year (Others)</t>
  </si>
  <si>
    <t>RPT_IN_NAS_09_SUB</t>
  </si>
  <si>
    <t>Advances given during year (Subsidiary company)</t>
  </si>
  <si>
    <t>RPT_IN_NAS_09_UHC</t>
  </si>
  <si>
    <t>Advances given during year (Ultimate Holding company)</t>
  </si>
  <si>
    <t>RPT_IN_NAS_10</t>
  </si>
  <si>
    <t>Advances taken during year</t>
  </si>
  <si>
    <t>\\Financial data\Related party transactions\Indian GAAP\Revenue\Advances taken during year</t>
  </si>
  <si>
    <t>RPT_IN_NAS_10_ASCT</t>
  </si>
  <si>
    <t>Advances taken during year (Associate)</t>
  </si>
  <si>
    <t>RPT_IN_NAS_10_FSUB</t>
  </si>
  <si>
    <t>Advances taken during year (Fellow Subsidiary company)</t>
  </si>
  <si>
    <t>RPT_IN_NAS_10_HC</t>
  </si>
  <si>
    <t>Advances taken during year (Holding company)</t>
  </si>
  <si>
    <t>RPT_IN_NAS_10_JV</t>
  </si>
  <si>
    <t>Advances taken during year (Joint venture)</t>
  </si>
  <si>
    <t>RPT_IN_NAS_10_KMP</t>
  </si>
  <si>
    <t>Advances taken during year (Key Management Personnel)</t>
  </si>
  <si>
    <t>RPT_IN_NAS_10_KMPE</t>
  </si>
  <si>
    <t>Advances taken during year (Enterprises which are owned)</t>
  </si>
  <si>
    <t>RPT_IN_NAS_10_KMPR</t>
  </si>
  <si>
    <t>Advances taken during year (Relatives of Key management personnel)</t>
  </si>
  <si>
    <t>RPT_IN_NAS_10_OTH</t>
  </si>
  <si>
    <t>Advances taken during year (Others)</t>
  </si>
  <si>
    <t>RPT_IN_NAS_10_SUB</t>
  </si>
  <si>
    <t>Advances taken during year (Subsidiary company)</t>
  </si>
  <si>
    <t>RPT_IN_NAS_10_UHC</t>
  </si>
  <si>
    <t>Advances taken during year (Ultimate Holding company)</t>
  </si>
  <si>
    <t>RPT_IN_NAS_11</t>
  </si>
  <si>
    <t>Interest received during year</t>
  </si>
  <si>
    <t>\\Financial data\Related party transactions\Indian GAAP\Revenue\Interest received during year</t>
  </si>
  <si>
    <t>RPT_IN_NAS_11_ASCT</t>
  </si>
  <si>
    <t>Interest received during year (Associate)</t>
  </si>
  <si>
    <t>RPT_IN_NAS_11_FSUB</t>
  </si>
  <si>
    <t>Interest received during year (Fellow Subsidiary company)</t>
  </si>
  <si>
    <t>RPT_IN_NAS_11_HC</t>
  </si>
  <si>
    <t>Interest received during year (Holding company)</t>
  </si>
  <si>
    <t>RPT_IN_NAS_11_JV</t>
  </si>
  <si>
    <t>Interest received during year (Joint venture)</t>
  </si>
  <si>
    <t>RPT_IN_NAS_11_KMP</t>
  </si>
  <si>
    <t>Interest received during year (Key Management Personnel)</t>
  </si>
  <si>
    <t>RPT_IN_NAS_11_KMPE</t>
  </si>
  <si>
    <t>Interest received during year (Enterprises which are owned)</t>
  </si>
  <si>
    <t>RPT_IN_NAS_11_KMPR</t>
  </si>
  <si>
    <t>Interest received during year (Relatives of Key management personnel)</t>
  </si>
  <si>
    <t>RPT_IN_NAS_11_OTH</t>
  </si>
  <si>
    <t>Interest received during year (Others)</t>
  </si>
  <si>
    <t>RPT_IN_NAS_11_SUB</t>
  </si>
  <si>
    <t>Interest received during year (Subsidiary company)</t>
  </si>
  <si>
    <t>RPT_IN_NAS_11_UHC</t>
  </si>
  <si>
    <t>Interest received during year (Ultimate Holding company)</t>
  </si>
  <si>
    <t>RPT_IN_NAS_12</t>
  </si>
  <si>
    <t>Interest paid during year</t>
  </si>
  <si>
    <t>\\Financial data\Related party transactions\Indian GAAP\Expenses\Interest paid during year</t>
  </si>
  <si>
    <t>RPT_IN_NAS_12_ASCT</t>
  </si>
  <si>
    <t>Interest paid during year (Associate)</t>
  </si>
  <si>
    <t>RPT_IN_NAS_12_FSUB</t>
  </si>
  <si>
    <t>Interest paid during year (Fellow Subsidiary company)</t>
  </si>
  <si>
    <t>RPT_IN_NAS_12_HC</t>
  </si>
  <si>
    <t>Interest paid during year (Holding company)</t>
  </si>
  <si>
    <t>RPT_IN_NAS_12_JV</t>
  </si>
  <si>
    <t>Interest paid during year (Joint venture)</t>
  </si>
  <si>
    <t>RPT_IN_NAS_12_KMP</t>
  </si>
  <si>
    <t>Interest paid during year (Key Management Personnel)</t>
  </si>
  <si>
    <t>RPT_IN_NAS_12_KMPE</t>
  </si>
  <si>
    <t>Interest paid during year (Enterprises which are owned)</t>
  </si>
  <si>
    <t>RPT_IN_NAS_12_KMPR</t>
  </si>
  <si>
    <t>Interest paid during year (Relatives of Key management personnel)</t>
  </si>
  <si>
    <t>RPT_IN_NAS_12_OTH</t>
  </si>
  <si>
    <t>Interest paid during year (Others)</t>
  </si>
  <si>
    <t>RPT_IN_NAS_12_SUB</t>
  </si>
  <si>
    <t>Interest paid during year (Subsidiary company)</t>
  </si>
  <si>
    <t>RPT_IN_NAS_12_UHC</t>
  </si>
  <si>
    <t>Interest paid during year (Ultimate Holding company)</t>
  </si>
  <si>
    <t>RPT_IN_NAS_13</t>
  </si>
  <si>
    <t>Reimbursement of expenses incurred on behalf of company during year</t>
  </si>
  <si>
    <t>\\Financial data\Related party transactions\Indian GAAP\Revenue\Reimbursement of expenses incurred on behalf of company during year</t>
  </si>
  <si>
    <t>RPT_IN_NAS_13_ASCT</t>
  </si>
  <si>
    <t>Reimbursement of expenses incurred on behalf of company during year (Associate)</t>
  </si>
  <si>
    <t>RPT_IN_NAS_13_FSUB</t>
  </si>
  <si>
    <t>Reimbursement of expenses incurred on behalf of company during year (Fellow Subsidiary company)</t>
  </si>
  <si>
    <t>RPT_IN_NAS_13_HC</t>
  </si>
  <si>
    <t>Reimbursement of expenses incurred on behalf of company during year (Holding company)</t>
  </si>
  <si>
    <t>RPT_IN_NAS_13_JV</t>
  </si>
  <si>
    <t>Reimbursement of expenses incurred on behalf of company during year (Joint venture)</t>
  </si>
  <si>
    <t>RPT_IN_NAS_13_KMP</t>
  </si>
  <si>
    <t>Reimbursement of expenses incurred on behalf of company during year (Key Management Personnel)</t>
  </si>
  <si>
    <t>RPT_IN_NAS_13_KMPE</t>
  </si>
  <si>
    <t>Reimbursement of expenses incurred on behalf of company during year (Enterprises which are owned)</t>
  </si>
  <si>
    <t>RPT_IN_NAS_13_KMPR</t>
  </si>
  <si>
    <t>Reimbursement of expenses incurred on behalf of company during year (Relatives of Key management personnel)</t>
  </si>
  <si>
    <t>RPT_IN_NAS_13_OTH</t>
  </si>
  <si>
    <t>Reimbursement of expenses incurred on behalf of company during year (Others)</t>
  </si>
  <si>
    <t>RPT_IN_NAS_13_SUB</t>
  </si>
  <si>
    <t>Reimbursement of expenses incurred on behalf of company during year (Subsidiary company)</t>
  </si>
  <si>
    <t>RPT_IN_NAS_13_UHC</t>
  </si>
  <si>
    <t>Reimbursement of expenses incurred on behalf of company during year (Ultimate Holding company)</t>
  </si>
  <si>
    <t>RPT_IN_NAS_14</t>
  </si>
  <si>
    <t>Reimbursement of expenses incurred by related party during year</t>
  </si>
  <si>
    <t>\\Financial data\Related party transactions\Indian GAAP\Revenue\Reimbursement of expenses incurred by related party during year</t>
  </si>
  <si>
    <t>RPT_IN_NAS_14_ASCT</t>
  </si>
  <si>
    <t>Reimbursement of expenses incurred by related party during year (Associate)</t>
  </si>
  <si>
    <t>RPT_IN_NAS_14_FSUB</t>
  </si>
  <si>
    <t>Reimbursement of expenses incurred by related party during year (Fellow Subsidiary company)</t>
  </si>
  <si>
    <t>RPT_IN_NAS_14_HC</t>
  </si>
  <si>
    <t>Reimbursement of expenses incurred by related party during year (Holding company)</t>
  </si>
  <si>
    <t>RPT_IN_NAS_14_JV</t>
  </si>
  <si>
    <t>Reimbursement of expenses incurred by related party during year (Joint venture)</t>
  </si>
  <si>
    <t>RPT_IN_NAS_14_KMP</t>
  </si>
  <si>
    <t>Reimbursement of expenses incurred by related party during year (Key Management Personnel)</t>
  </si>
  <si>
    <t>RPT_IN_NAS_14_KMPE</t>
  </si>
  <si>
    <t>Reimbursement of expenses incurred by related party during year (Enterprises which are owned)</t>
  </si>
  <si>
    <t>RPT_IN_NAS_14_KMPR</t>
  </si>
  <si>
    <t>Reimbursement of expenses incurred by related party during year (Relatives of Key management personnel)</t>
  </si>
  <si>
    <t>RPT_IN_NAS_14_OTH</t>
  </si>
  <si>
    <t>Reimbursement of expenses incurred by related party during year (Others)</t>
  </si>
  <si>
    <t>RPT_IN_NAS_14_SUB</t>
  </si>
  <si>
    <t>Reimbursement of expenses incurred by related party during year (Subsidiary company)</t>
  </si>
  <si>
    <t>RPT_IN_NAS_14_UHC</t>
  </si>
  <si>
    <t>Reimbursement of expenses incurred by related party during year (Ultimate Holding company)</t>
  </si>
  <si>
    <t>RPT_IN_NAS_15</t>
  </si>
  <si>
    <t>Hire purchase as purchaser</t>
  </si>
  <si>
    <t>\\Financial data\Related party transactions\Indian GAAP\Expenses\Hire purchase as purchaser</t>
  </si>
  <si>
    <t>RPT_IN_NAS_15_ASCT</t>
  </si>
  <si>
    <t>Hire purchase as purchaser (Associate)</t>
  </si>
  <si>
    <t>RPT_IN_NAS_15_FSUB</t>
  </si>
  <si>
    <t>Hire purchase as purchaser (Fellow Subsidiary company)</t>
  </si>
  <si>
    <t>RPT_IN_NAS_15_HC</t>
  </si>
  <si>
    <t>Hire purchase as purchaser (Holding company)</t>
  </si>
  <si>
    <t>RPT_IN_NAS_15_JV</t>
  </si>
  <si>
    <t>Hire purchase as purchaser (Joint venture)</t>
  </si>
  <si>
    <t>RPT_IN_NAS_15_KMP</t>
  </si>
  <si>
    <t>Hire purchase as purchaser (Key Management Personnel)</t>
  </si>
  <si>
    <t>RPT_IN_NAS_15_KMPE</t>
  </si>
  <si>
    <t>Hire purchase as purchaser (Enterprises which are owned)</t>
  </si>
  <si>
    <t>RPT_IN_NAS_15_KMPR</t>
  </si>
  <si>
    <t>Hire purchase as purchaser (Relatives of Key management personnel)</t>
  </si>
  <si>
    <t>RPT_IN_NAS_15_OTH</t>
  </si>
  <si>
    <t>Hire purchase as purchaser (Others)</t>
  </si>
  <si>
    <t>RPT_IN_NAS_15_SUB</t>
  </si>
  <si>
    <t>Hire purchase as purchaser (Subsidiary company)</t>
  </si>
  <si>
    <t>RPT_IN_NAS_15_UHC</t>
  </si>
  <si>
    <t>Hire purchase as purchaser (Ultimate Holding company)</t>
  </si>
  <si>
    <t>RPT_IN_NAS_16</t>
  </si>
  <si>
    <t>Hire purchase as seller</t>
  </si>
  <si>
    <t>\\Financial data\Related party transactions\Indian GAAP\Revenue\Hire purchase as seller</t>
  </si>
  <si>
    <t>RPT_IN_NAS_16_ASCT</t>
  </si>
  <si>
    <t>Hire purchase as seller (Associate)</t>
  </si>
  <si>
    <t>RPT_IN_NAS_16_FSUB</t>
  </si>
  <si>
    <t>Hire purchase as seller (Fellow Subsidiary company)</t>
  </si>
  <si>
    <t>RPT_IN_NAS_16_HC</t>
  </si>
  <si>
    <t>Hire purchase as seller (Holding company)</t>
  </si>
  <si>
    <t>RPT_IN_NAS_16_JV</t>
  </si>
  <si>
    <t>Hire purchase as seller (Joint venture)</t>
  </si>
  <si>
    <t>RPT_IN_NAS_16_KMP</t>
  </si>
  <si>
    <t>Hire purchase as seller (Key Management Personnel)</t>
  </si>
  <si>
    <t>RPT_IN_NAS_16_KMPE</t>
  </si>
  <si>
    <t>Hire purchase as seller (Enterprises which are owned)</t>
  </si>
  <si>
    <t>RPT_IN_NAS_16_KMPR</t>
  </si>
  <si>
    <t>Hire purchase as seller (Relatives of Key management personnel)</t>
  </si>
  <si>
    <t>RPT_IN_NAS_16_OTH</t>
  </si>
  <si>
    <t>Hire purchase as seller (Others)</t>
  </si>
  <si>
    <t>RPT_IN_NAS_16_SUB</t>
  </si>
  <si>
    <t>Hire purchase as seller (Subsidiary company)</t>
  </si>
  <si>
    <t>RPT_IN_NAS_16_UHC</t>
  </si>
  <si>
    <t>Hire purchase as seller (Ultimate Holding company)</t>
  </si>
  <si>
    <t>RPT_IN_NAS_17</t>
  </si>
  <si>
    <t>Contribution to trust controlled by company in relation to CSR expenditure</t>
  </si>
  <si>
    <t>\\Financial data\Related party transactions\Indian GAAP\Expenses\Contribution to trust controlled by company in relation to CSR expenditure</t>
  </si>
  <si>
    <t>RPT_IN_NAS_17_ASCT</t>
  </si>
  <si>
    <t>Contribution to trust controlled by company in relation to CSR expenditure (Associate)</t>
  </si>
  <si>
    <t>RPT_IN_NAS_17_FSUB</t>
  </si>
  <si>
    <t>Contribution to trust controlled by company in relation to CSR expenditure (Fellow Subsidiary company)</t>
  </si>
  <si>
    <t>RPT_IN_NAS_17_HC</t>
  </si>
  <si>
    <t>Contribution to trust controlled by company in relation to CSR expenditure (Holding company)</t>
  </si>
  <si>
    <t>RPT_IN_NAS_17_JV</t>
  </si>
  <si>
    <t>Contribution to trust controlled by company in relation to CSR expenditure (Joint venture)</t>
  </si>
  <si>
    <t>RPT_IN_NAS_17_KMP</t>
  </si>
  <si>
    <t>Contribution to trust controlled by company in relation to CSR expenditure (Key Management Personnel)</t>
  </si>
  <si>
    <t>RPT_IN_NAS_17_KMPE</t>
  </si>
  <si>
    <t>Contribution to trust controlled by company in relation to CSR expenditure (Enterprises which are owned)</t>
  </si>
  <si>
    <t>RPT_IN_NAS_17_KMPR</t>
  </si>
  <si>
    <t>Contribution to trust controlled by company in relation to CSR expenditure (Relatives of Key management personnel)</t>
  </si>
  <si>
    <t>RPT_IN_NAS_17_OTH</t>
  </si>
  <si>
    <t>Contribution to trust controlled by company in relation to CSR expenditure (Others)</t>
  </si>
  <si>
    <t>RPT_IN_NAS_17_SUB</t>
  </si>
  <si>
    <t>Contribution to trust controlled by company in relation to CSR expenditure (Subsidiary company)</t>
  </si>
  <si>
    <t>RPT_IN_NAS_17_UHC</t>
  </si>
  <si>
    <t>Contribution to trust controlled by company in relation to CSR expenditure (Ultimate Holding company)</t>
  </si>
  <si>
    <t>RPT_IN_NAS_18</t>
  </si>
  <si>
    <t>Transfers of research and development from enterprise</t>
  </si>
  <si>
    <t>\\Financial data\Related party transactions\Indian GAAP\Revenue\Transfers of research and development from enterprise</t>
  </si>
  <si>
    <t>RPT_IN_NAS_18_ASCT</t>
  </si>
  <si>
    <t>Transfers of research and development from enterprise (Associate)</t>
  </si>
  <si>
    <t>RPT_IN_NAS_18_FSUB</t>
  </si>
  <si>
    <t>Transfers of research and development from enterprise (Fellow Subsidiary company)</t>
  </si>
  <si>
    <t>RPT_IN_NAS_18_HC</t>
  </si>
  <si>
    <t>Transfers of research and development from enterprise (Holding company)</t>
  </si>
  <si>
    <t>RPT_IN_NAS_18_JV</t>
  </si>
  <si>
    <t>Transfers of research and development from enterprise (Joint venture)</t>
  </si>
  <si>
    <t>RPT_IN_NAS_18_KMP</t>
  </si>
  <si>
    <t>Transfers of research and development from enterprise (Key Management Personnel)</t>
  </si>
  <si>
    <t>RPT_IN_NAS_18_KMPE</t>
  </si>
  <si>
    <t>Transfers of research and development from enterprise (Enterprises which are owned)</t>
  </si>
  <si>
    <t>RPT_IN_NAS_18_KMPR</t>
  </si>
  <si>
    <t>Transfers of research and development from enterprise (Relatives of Key management personnel)</t>
  </si>
  <si>
    <t>RPT_IN_NAS_18_OTH</t>
  </si>
  <si>
    <t>Transfers of research and development from enterprise (Others)</t>
  </si>
  <si>
    <t>RPT_IN_NAS_18_SUB</t>
  </si>
  <si>
    <t>Transfers of research and development from enterprise (Subsidiary company)</t>
  </si>
  <si>
    <t>RPT_IN_NAS_18_UHC</t>
  </si>
  <si>
    <t>Transfers of research and development from enterprise (Ultimate Holding company)</t>
  </si>
  <si>
    <t>RPT_IN_NAS_19</t>
  </si>
  <si>
    <t>Transfers of research and development to enterprise</t>
  </si>
  <si>
    <t>\\Financial data\Related party transactions\Indian GAAP\Expenses\Transfers of research and development to enterprise</t>
  </si>
  <si>
    <t>RPT_IN_NAS_19_ASCT</t>
  </si>
  <si>
    <t>Transfers of research and development to enterprise (Associate)</t>
  </si>
  <si>
    <t>RPT_IN_NAS_19_FSUB</t>
  </si>
  <si>
    <t>Transfers of research and development to enterprise (Fellow Subsidiary company)</t>
  </si>
  <si>
    <t>RPT_IN_NAS_19_HC</t>
  </si>
  <si>
    <t>Transfers of research and development to enterprise (Holding company)</t>
  </si>
  <si>
    <t>RPT_IN_NAS_19_JV</t>
  </si>
  <si>
    <t>Transfers of research and development to enterprise (Joint venture)</t>
  </si>
  <si>
    <t>RPT_IN_NAS_19_KMP</t>
  </si>
  <si>
    <t>Transfers of research and development to enterprise (Key Management Personnel)</t>
  </si>
  <si>
    <t>RPT_IN_NAS_19_KMPE</t>
  </si>
  <si>
    <t>Transfers of research and development to enterprise (Enterprises which are owned)</t>
  </si>
  <si>
    <t>RPT_IN_NAS_19_KMPR</t>
  </si>
  <si>
    <t>Transfers of research and development to enterprise (Relatives of Key management personnel)</t>
  </si>
  <si>
    <t>RPT_IN_NAS_19_OTH</t>
  </si>
  <si>
    <t>Transfers of research and development to enterprise (Others)</t>
  </si>
  <si>
    <t>RPT_IN_NAS_19_SUB</t>
  </si>
  <si>
    <t>Transfers of research and development to enterprise (Subsidiary company)</t>
  </si>
  <si>
    <t>RPT_IN_NAS_19_UHC</t>
  </si>
  <si>
    <t>Transfers of research and development to enterprise (Ultimate Holding company)</t>
  </si>
  <si>
    <t>RPT_IN_NAS_20</t>
  </si>
  <si>
    <t>Transfers under license agreements from enterprise</t>
  </si>
  <si>
    <t>\\Financial data\Related party transactions\Indian GAAP\Revenue\Transfers under license agreements from enterprise</t>
  </si>
  <si>
    <t>RPT_IN_NAS_20_ASCT</t>
  </si>
  <si>
    <t>Transfers under license agreements from enterprise (Associate)</t>
  </si>
  <si>
    <t>RPT_IN_NAS_20_FSUB</t>
  </si>
  <si>
    <t>Transfers under license agreements from enterprise (Fellow Subsidiary company)</t>
  </si>
  <si>
    <t>RPT_IN_NAS_20_HC</t>
  </si>
  <si>
    <t>Transfers under license agreements from enterprise (Holding company)</t>
  </si>
  <si>
    <t>RPT_IN_NAS_20_JV</t>
  </si>
  <si>
    <t>Transfers under license agreements from enterprise (Joint venture)</t>
  </si>
  <si>
    <t>RPT_IN_NAS_20_KMP</t>
  </si>
  <si>
    <t>Transfers under license agreements from enterprise (Key Management Personnel)</t>
  </si>
  <si>
    <t>RPT_IN_NAS_20_KMPE</t>
  </si>
  <si>
    <t>Transfers under license agreements from enterprise (Enterprises which are owned)</t>
  </si>
  <si>
    <t>RPT_IN_NAS_20_KMPR</t>
  </si>
  <si>
    <t>Transfers under license agreements from enterprise (Relatives of Key management personnel)</t>
  </si>
  <si>
    <t>RPT_IN_NAS_20_OTH</t>
  </si>
  <si>
    <t>Transfers under license agreements from enterprise (Others)</t>
  </si>
  <si>
    <t>RPT_IN_NAS_20_SUB</t>
  </si>
  <si>
    <t>Transfers under license agreements from enterprise (Subsidiary company)</t>
  </si>
  <si>
    <t>RPT_IN_NAS_20_UHC</t>
  </si>
  <si>
    <t>Transfers under license agreements from enterprise (Ultimate Holding company)</t>
  </si>
  <si>
    <t>RPT_IN_NAS_21</t>
  </si>
  <si>
    <t>Transfers under license agreements to enterprise</t>
  </si>
  <si>
    <t>\\Financial data\Related party transactions\Indian GAAP\Expenses\Transfers under license agreements to enterprise</t>
  </si>
  <si>
    <t>RPT_IN_NAS_21_ASCT</t>
  </si>
  <si>
    <t>Transfers under license agreements to enterprise (Associate)</t>
  </si>
  <si>
    <t>RPT_IN_NAS_21_FSUB</t>
  </si>
  <si>
    <t>Transfers under license agreements to enterprise (Fellow Subsidiary company)</t>
  </si>
  <si>
    <t>RPT_IN_NAS_21_HC</t>
  </si>
  <si>
    <t>Transfers under license agreements to enterprise (Holding company)</t>
  </si>
  <si>
    <t>RPT_IN_NAS_21_JV</t>
  </si>
  <si>
    <t>Transfers under license agreements to enterprise (Joint venture)</t>
  </si>
  <si>
    <t>RPT_IN_NAS_21_KMP</t>
  </si>
  <si>
    <t>Transfers under license agreements to enterprise (Key Management Personnel)</t>
  </si>
  <si>
    <t>RPT_IN_NAS_21_KMPE</t>
  </si>
  <si>
    <t>Transfers under license agreements to enterprise (Enterprises which are owned)</t>
  </si>
  <si>
    <t>RPT_IN_NAS_21_KMPR</t>
  </si>
  <si>
    <t>Transfers under license agreements to enterprise (Relatives of Key management personnel)</t>
  </si>
  <si>
    <t>RPT_IN_NAS_21_OTH</t>
  </si>
  <si>
    <t>Transfers under license agreements to enterprise (Others)</t>
  </si>
  <si>
    <t>RPT_IN_NAS_21_SUB</t>
  </si>
  <si>
    <t>Transfers under license agreements to enterprise (Subsidiary company)</t>
  </si>
  <si>
    <t>RPT_IN_NAS_21_UHC</t>
  </si>
  <si>
    <t>Transfers under license agreements to enterprise (Ultimate Holding company)</t>
  </si>
  <si>
    <t>RPT_IN_NAS_22</t>
  </si>
  <si>
    <t>Transfers under finance agreements from enterprise</t>
  </si>
  <si>
    <t>\\Financial data\Related party transactions\Indian GAAP\Revenue\Transfers of loan under finance agreements from enterprise</t>
  </si>
  <si>
    <t>RPT_IN_NAS_22_ASCT</t>
  </si>
  <si>
    <t>Transfers of loan under finance agreements from enterprise (Associate)</t>
  </si>
  <si>
    <t>RPT_IN_NAS_22_FSUB</t>
  </si>
  <si>
    <t>Transfers of loan under finance agreements from enterprise (Fellow Subsidiary company)</t>
  </si>
  <si>
    <t>RPT_IN_NAS_22_HC</t>
  </si>
  <si>
    <t>Transfers of loan under finance agreements from enterprise (Holding company)</t>
  </si>
  <si>
    <t>RPT_IN_NAS_22_JV</t>
  </si>
  <si>
    <t>Transfers of loan under finance agreements from enterprise (Joint venture)</t>
  </si>
  <si>
    <t>RPT_IN_NAS_22_KMP</t>
  </si>
  <si>
    <t>Transfers of loan under finance agreements from enterprise (Key Management Personnel)</t>
  </si>
  <si>
    <t>RPT_IN_NAS_22_KMPE</t>
  </si>
  <si>
    <t>Transfers of loan under finance agreements from enterprise (Enterprises which are owned)</t>
  </si>
  <si>
    <t>RPT_IN_NAS_22_KMPR</t>
  </si>
  <si>
    <t>Transfers of loan under finance agreements from enterprise (Relatives of Key management personnel)</t>
  </si>
  <si>
    <t>RPT_IN_NAS_22_OTH</t>
  </si>
  <si>
    <t>Transfers of loan under finance agreements from enterprise (Others)</t>
  </si>
  <si>
    <t>RPT_IN_NAS_22_SUB</t>
  </si>
  <si>
    <t>Transfers of loan under finance agreements from enterprise (Subsidiary company)</t>
  </si>
  <si>
    <t>RPT_IN_NAS_22_UHC</t>
  </si>
  <si>
    <t>Transfers of loan under finance agreements from enterprise (Ultimate Holding company)</t>
  </si>
  <si>
    <t>RPT_IN_NAS_23</t>
  </si>
  <si>
    <t>Transfers of loan under finance agreements to enterprise</t>
  </si>
  <si>
    <t>\\Financial data\Related party transactions\Indian GAAP\Expenses\Transfers of loan under finance agreements to enterprise</t>
  </si>
  <si>
    <t>RPT_IN_NAS_23_ASCT</t>
  </si>
  <si>
    <t>Transfers of loan under finance agreements to enterprise (Associate)</t>
  </si>
  <si>
    <t>RPT_IN_NAS_23_FSUB</t>
  </si>
  <si>
    <t>Transfers of loan under finance agreements to enterprise (Fellow Subsidiary company)</t>
  </si>
  <si>
    <t>RPT_IN_NAS_23_HC</t>
  </si>
  <si>
    <t>Transfers of loan under finance agreements to enterprise (Holding company)</t>
  </si>
  <si>
    <t>RPT_IN_NAS_23_JV</t>
  </si>
  <si>
    <t>Transfers of loan under finance agreements to enterprise (Joint venture)</t>
  </si>
  <si>
    <t>RPT_IN_NAS_23_KMP</t>
  </si>
  <si>
    <t>Transfers of loan under finance agreements to enterprise (Key Management Personnel)</t>
  </si>
  <si>
    <t>RPT_IN_NAS_23_KMPE</t>
  </si>
  <si>
    <t>Transfers of loan under finance agreements to enterprise (Enterprises which are owned)</t>
  </si>
  <si>
    <t>RPT_IN_NAS_23_KMPR</t>
  </si>
  <si>
    <t>Transfers of loan under finance agreements to enterprise (Relatives of Key management personnel)</t>
  </si>
  <si>
    <t>RPT_IN_NAS_23_OTH</t>
  </si>
  <si>
    <t>Transfers of loan under finance agreements to enterprise (Others)</t>
  </si>
  <si>
    <t>RPT_IN_NAS_23_SUB</t>
  </si>
  <si>
    <t>Transfers of loan under finance agreements to enterprise (Subsidiary company)</t>
  </si>
  <si>
    <t>RPT_IN_NAS_23_UHC</t>
  </si>
  <si>
    <t>Transfers of loan under finance agreements to enterprise (Ultimate Holding company)</t>
  </si>
  <si>
    <t>RPT_IN_NAS_24</t>
  </si>
  <si>
    <t>Equity contributions made under finance agreements</t>
  </si>
  <si>
    <t>\\Financial data\Related party transactions\Indian GAAP\Expenses\Equity contributions made under finance agreements</t>
  </si>
  <si>
    <t>RPT_IN_NAS_24_ASCT</t>
  </si>
  <si>
    <t>Equity contributions made under finance agreements (Associate)</t>
  </si>
  <si>
    <t>RPT_IN_NAS_24_FSUB</t>
  </si>
  <si>
    <t>Equity contributions made under finance agreements (Fellow Subsidiary company)</t>
  </si>
  <si>
    <t>RPT_IN_NAS_24_HC</t>
  </si>
  <si>
    <t>Equity contributions made under finance agreements (Holding company)</t>
  </si>
  <si>
    <t>RPT_IN_NAS_24_JV</t>
  </si>
  <si>
    <t>Equity contributions made under finance agreements (Joint venture)</t>
  </si>
  <si>
    <t>RPT_IN_NAS_24_KMP</t>
  </si>
  <si>
    <t>Equity contributions made under finance agreements (Key Management Personnel)</t>
  </si>
  <si>
    <t>RPT_IN_NAS_24_KMPE</t>
  </si>
  <si>
    <t>Equity contributions made under finance agreements (Enterprises which are owned)</t>
  </si>
  <si>
    <t>RPT_IN_NAS_24_KMPR</t>
  </si>
  <si>
    <t>Equity contributions made under finance agreements (Relatives of Key management personnel)</t>
  </si>
  <si>
    <t>RPT_IN_NAS_24_OTH</t>
  </si>
  <si>
    <t>Equity contributions made under finance agreements (Others)</t>
  </si>
  <si>
    <t>RPT_IN_NAS_24_SUB</t>
  </si>
  <si>
    <t>Equity contributions made under finance agreements (Subsidiary company)</t>
  </si>
  <si>
    <t>RPT_IN_NAS_24_UHC</t>
  </si>
  <si>
    <t>Equity contributions made under finance agreements (Ultimate Holding company)</t>
  </si>
  <si>
    <t>RPT_IN_NAS_25</t>
  </si>
  <si>
    <t>Equity contributions received under finance agreements</t>
  </si>
  <si>
    <t>\\Financial data\Related party transactions\Indian GAAP\Revenue\Equity contributions received under finance agreements</t>
  </si>
  <si>
    <t>RPT_IN_NAS_25_ASCT</t>
  </si>
  <si>
    <t>Equity contributions received under finance agreements (Associate)</t>
  </si>
  <si>
    <t>RPT_IN_NAS_25_FSUB</t>
  </si>
  <si>
    <t>Equity contributions received under finance agreements (Fellow Subsidiary company)</t>
  </si>
  <si>
    <t>RPT_IN_NAS_25_HC</t>
  </si>
  <si>
    <t>Equity contributions received under finance agreements (Holding company)</t>
  </si>
  <si>
    <t>RPT_IN_NAS_25_JV</t>
  </si>
  <si>
    <t>Equity contributions received under finance agreements (Joint venture)</t>
  </si>
  <si>
    <t>RPT_IN_NAS_25_KMP</t>
  </si>
  <si>
    <t>Equity contributions received under finance agreements (Key Management Personnel)</t>
  </si>
  <si>
    <t>RPT_IN_NAS_25_KMPE</t>
  </si>
  <si>
    <t>Equity contributions received under finance agreements (Enterprises which are owned)</t>
  </si>
  <si>
    <t>RPT_IN_NAS_25_KMPR</t>
  </si>
  <si>
    <t>Equity contributions received under finance agreements (Relatives of Key management personnel)</t>
  </si>
  <si>
    <t>RPT_IN_NAS_25_OTH</t>
  </si>
  <si>
    <t>Equity contributions received under finance agreements (Others)</t>
  </si>
  <si>
    <t>RPT_IN_NAS_25_SUB</t>
  </si>
  <si>
    <t>Equity contributions received under finance agreements (Subsidiary company)</t>
  </si>
  <si>
    <t>RPT_IN_NAS_25_UHC</t>
  </si>
  <si>
    <t>Equity contributions received under finance agreements (Ultimate Holding company)</t>
  </si>
  <si>
    <t>RPT_IN_NAS_26</t>
  </si>
  <si>
    <t>Provision of guarantees or collateral by enterprise</t>
  </si>
  <si>
    <t>\\Financial data\Related party transactions\Indian GAAP\Revenue\Provision of guarantees or collateral by enterprise</t>
  </si>
  <si>
    <t>RPT_IN_NAS_26_ASCT</t>
  </si>
  <si>
    <t>Provision of guarantees or collateral by enterprise (Associate)</t>
  </si>
  <si>
    <t>RPT_IN_NAS_26_FSUB</t>
  </si>
  <si>
    <t>Provision of guarantees or collateral by enterprise (Fellow Subsidiary company)</t>
  </si>
  <si>
    <t>RPT_IN_NAS_26_HC</t>
  </si>
  <si>
    <t>Provision of guarantees or collateral by enterprise (Holding company)</t>
  </si>
  <si>
    <t>RPT_IN_NAS_26_JV</t>
  </si>
  <si>
    <t>Provision of guarantees or collateral by enterprise (Joint venture)</t>
  </si>
  <si>
    <t>RPT_IN_NAS_26_KMP</t>
  </si>
  <si>
    <t>Provision of guarantees or collateral by enterprise (Key Management Personnel)</t>
  </si>
  <si>
    <t>RPT_IN_NAS_26_KMPE</t>
  </si>
  <si>
    <t>Provision of guarantees or collateral by enterprise (Enterprises which are owned)</t>
  </si>
  <si>
    <t>RPT_IN_NAS_26_KMPR</t>
  </si>
  <si>
    <t>Provision of guarantees or collateral by enterprise (Relatives of Key management personnel)</t>
  </si>
  <si>
    <t>RPT_IN_NAS_26_OTH</t>
  </si>
  <si>
    <t>Provision of guarantees or collateral by enterprise (Others)</t>
  </si>
  <si>
    <t>RPT_IN_NAS_26_SUB</t>
  </si>
  <si>
    <t>Provision of guarantees or collateral by enterprise (Subsidiary company)</t>
  </si>
  <si>
    <t>RPT_IN_NAS_26_UHC</t>
  </si>
  <si>
    <t>Provision of guarantees or collateral by enterprise (Ultimate Holding company)</t>
  </si>
  <si>
    <t>RPT_IN_NAS_27</t>
  </si>
  <si>
    <t>Provision of guarantees or collateral to enterprise</t>
  </si>
  <si>
    <t>\\Financial data\Related party transactions\Indian GAAP\Expenses\Provision of guarantees or collateral to enterprise</t>
  </si>
  <si>
    <t>RPT_IN_NAS_27_ASCT</t>
  </si>
  <si>
    <t>Provision of guarantees or collateral to enterprise (Associate)</t>
  </si>
  <si>
    <t>RPT_IN_NAS_27_FSUB</t>
  </si>
  <si>
    <t>Provision of guarantees or collateral to enterprise (Fellow Subsidiary company)</t>
  </si>
  <si>
    <t>RPT_IN_NAS_27_HC</t>
  </si>
  <si>
    <t>Provision of guarantees or collateral to enterprise (Holding company)</t>
  </si>
  <si>
    <t>RPT_IN_NAS_27_JV</t>
  </si>
  <si>
    <t>Provision of guarantees or collateral to enterprise (Joint venture)</t>
  </si>
  <si>
    <t>RPT_IN_NAS_27_KMP</t>
  </si>
  <si>
    <t>Provision of guarantees or collateral to enterprise (Key Management Personnel)</t>
  </si>
  <si>
    <t>RPT_IN_NAS_27_KMPE</t>
  </si>
  <si>
    <t>Provision of guarantees or collateral to enterprise (Enterprises which are owned)</t>
  </si>
  <si>
    <t>RPT_IN_NAS_27_KMPR</t>
  </si>
  <si>
    <t>Provision of guarantees or collateral to enterprise (Relatives of Key management personnel)</t>
  </si>
  <si>
    <t>RPT_IN_NAS_27_OTH</t>
  </si>
  <si>
    <t>Provision of guarantees or collateral to enterprise (Others)</t>
  </si>
  <si>
    <t>RPT_IN_NAS_27_SUB</t>
  </si>
  <si>
    <t>Provision of guarantees or collateral to enterprise (Subsidiary company)</t>
  </si>
  <si>
    <t>RPT_IN_NAS_27_UHC</t>
  </si>
  <si>
    <t>Provision of guarantees or collateral to enterprise (Ultimate Holding company)</t>
  </si>
  <si>
    <t>RPT_IN_NAS_28</t>
  </si>
  <si>
    <t>Services received from management contracts</t>
  </si>
  <si>
    <t>\\Financial data\Related party transactions\Indian GAAP\Expenses\Services received from management contracts</t>
  </si>
  <si>
    <t>RPT_IN_NAS_28_ASCT</t>
  </si>
  <si>
    <t>Services received from management contracts (Associate)</t>
  </si>
  <si>
    <t>RPT_IN_NAS_28_FSUB</t>
  </si>
  <si>
    <t>Services received from management contracts (Fellow Subsidiary company)</t>
  </si>
  <si>
    <t>RPT_IN_NAS_28_HC</t>
  </si>
  <si>
    <t>Services received from management contracts (Holding company)</t>
  </si>
  <si>
    <t>RPT_IN_NAS_28_JV</t>
  </si>
  <si>
    <t>Services received from management contracts (Joint venture)</t>
  </si>
  <si>
    <t>RPT_IN_NAS_28_KMP</t>
  </si>
  <si>
    <t>Services received from management contracts (Key Management Personnel)</t>
  </si>
  <si>
    <t>RPT_IN_NAS_28_KMPE</t>
  </si>
  <si>
    <t>Services received from management contracts (Enterprises which are owned)</t>
  </si>
  <si>
    <t>RPT_IN_NAS_28_KMPR</t>
  </si>
  <si>
    <t>Services received from management contracts (Relatives of Key management personnel)</t>
  </si>
  <si>
    <t>RPT_IN_NAS_28_OTH</t>
  </si>
  <si>
    <t>Services received from management contracts (Others)</t>
  </si>
  <si>
    <t>RPT_IN_NAS_28_SUB</t>
  </si>
  <si>
    <t>Services received from management contracts (Subsidiary company)</t>
  </si>
  <si>
    <t>RPT_IN_NAS_28_UHC</t>
  </si>
  <si>
    <t>Services received from management contracts (Ultimate Holding company)</t>
  </si>
  <si>
    <t>RPT_IN_NAS_29</t>
  </si>
  <si>
    <t>Revenue from services rendered through management contracts</t>
  </si>
  <si>
    <t>\\Financial data\Related party transactions\Indian GAAP\Revenue\Revenue from services rendered through management contracts</t>
  </si>
  <si>
    <t>RPT_IN_NAS_29_ASCT</t>
  </si>
  <si>
    <t>Revenue from services rendered through management contracts (Associate)</t>
  </si>
  <si>
    <t>RPT_IN_NAS_29_FSUB</t>
  </si>
  <si>
    <t>Revenue from services rendered through management contracts (Fellow Subsidiary company)</t>
  </si>
  <si>
    <t>RPT_IN_NAS_29_HC</t>
  </si>
  <si>
    <t>Revenue from services rendered through management contracts (Holding company)</t>
  </si>
  <si>
    <t>RPT_IN_NAS_29_JV</t>
  </si>
  <si>
    <t>Revenue from services rendered through management contracts (Joint venture)</t>
  </si>
  <si>
    <t>RPT_IN_NAS_29_KMP</t>
  </si>
  <si>
    <t>Revenue from services rendered through management contracts (Key Management Personnel)</t>
  </si>
  <si>
    <t>RPT_IN_NAS_29_KMPE</t>
  </si>
  <si>
    <t>Revenue from services rendered through management contracts (Enterprises which are owned)</t>
  </si>
  <si>
    <t>RPT_IN_NAS_29_KMPR</t>
  </si>
  <si>
    <t>Revenue from services rendered through management contracts (Relatives of Key management personnel)</t>
  </si>
  <si>
    <t>RPT_IN_NAS_29_OTH</t>
  </si>
  <si>
    <t>Revenue from services rendered through management contracts (Others)</t>
  </si>
  <si>
    <t>RPT_IN_NAS_29_SUB</t>
  </si>
  <si>
    <t>Revenue from services rendered through management contracts (Subsidiary company)</t>
  </si>
  <si>
    <t>RPT_IN_NAS_29_UHC</t>
  </si>
  <si>
    <t>Revenue from services rendered through management contracts (Ultimate Holding company)</t>
  </si>
  <si>
    <t>RPT_IN_NAS_30</t>
  </si>
  <si>
    <t>Expense from agency arrangements</t>
  </si>
  <si>
    <t>\\Financial data\Related party transactions\Indian GAAP\Expenses\Expense from agency arrangements</t>
  </si>
  <si>
    <t>RPT_IN_NAS_30_ASCT</t>
  </si>
  <si>
    <t>Expense from agency arrangements (Associate)</t>
  </si>
  <si>
    <t>RPT_IN_NAS_30_FSUB</t>
  </si>
  <si>
    <t>Expense from agency arrangements (Fellow Subsidiary company)</t>
  </si>
  <si>
    <t>RPT_IN_NAS_30_HC</t>
  </si>
  <si>
    <t>Expense from agency arrangements (Holding company)</t>
  </si>
  <si>
    <t>RPT_IN_NAS_30_JV</t>
  </si>
  <si>
    <t>Expense from agency arrangements (Joint venture)</t>
  </si>
  <si>
    <t>RPT_IN_NAS_30_KMP</t>
  </si>
  <si>
    <t>Expense from agency arrangements (Key Management Personnel)</t>
  </si>
  <si>
    <t>RPT_IN_NAS_30_KMPE</t>
  </si>
  <si>
    <t>Expense from agency arrangements (Enterprises which are owned)</t>
  </si>
  <si>
    <t>RPT_IN_NAS_30_KMPR</t>
  </si>
  <si>
    <t>Expense from agency arrangements (Relatives of Key management personnel)</t>
  </si>
  <si>
    <t>RPT_IN_NAS_30_OTH</t>
  </si>
  <si>
    <t>Expense from agency arrangements (Others)</t>
  </si>
  <si>
    <t>RPT_IN_NAS_30_SUB</t>
  </si>
  <si>
    <t>Expense from agency arrangements (Subsidiary company)</t>
  </si>
  <si>
    <t>RPT_IN_NAS_30_UHC</t>
  </si>
  <si>
    <t>Expense from agency arrangements (Ultimate Holding company)</t>
  </si>
  <si>
    <t>RPT_IN_NAS_31</t>
  </si>
  <si>
    <t>Revenue form agency arrangements</t>
  </si>
  <si>
    <t>\\Financial data\Related party transactions\Indian GAAP\Revenue\Revenue form agency arrangements</t>
  </si>
  <si>
    <t>RPT_IN_NAS_31_ASCT</t>
  </si>
  <si>
    <t>Revenue form agency arrangements (Associate)</t>
  </si>
  <si>
    <t>RPT_IN_NAS_31_FSUB</t>
  </si>
  <si>
    <t>Revenue form agency arrangements (Fellow Subsidiary company)</t>
  </si>
  <si>
    <t>RPT_IN_NAS_31_HC</t>
  </si>
  <si>
    <t>Revenue form agency arrangements (Holding company)</t>
  </si>
  <si>
    <t>RPT_IN_NAS_31_JV</t>
  </si>
  <si>
    <t>Revenue form agency arrangements (Joint venture)</t>
  </si>
  <si>
    <t>RPT_IN_NAS_31_KMP</t>
  </si>
  <si>
    <t>Revenue form agency arrangements (Key Management Personnel)</t>
  </si>
  <si>
    <t>RPT_IN_NAS_31_KMPE</t>
  </si>
  <si>
    <t>Revenue form agency arrangements (Enterprises which are owned)</t>
  </si>
  <si>
    <t>RPT_IN_NAS_31_KMPR</t>
  </si>
  <si>
    <t>Revenue form agency arrangements (Relatives of Key management personnel)</t>
  </si>
  <si>
    <t>RPT_IN_NAS_31_OTH</t>
  </si>
  <si>
    <t>Revenue form agency arrangements (Others)</t>
  </si>
  <si>
    <t>RPT_IN_NAS_31_SUB</t>
  </si>
  <si>
    <t>Revenue form agency arrangements (Subsidiary company)</t>
  </si>
  <si>
    <t>RPT_IN_NAS_31_UHC</t>
  </si>
  <si>
    <t>Revenue form agency arrangements (Ultimate Holding company)</t>
  </si>
  <si>
    <t>RPT_IN_NAS_32</t>
  </si>
  <si>
    <t>Other expense</t>
  </si>
  <si>
    <t>\\Financial data\Related party transactions\Indian GAAP\Expenses\Other expense</t>
  </si>
  <si>
    <t>RPT_IN_NAS_32_ASCT</t>
  </si>
  <si>
    <t>Other expense (Associate)</t>
  </si>
  <si>
    <t>RPT_IN_NAS_32_FSUB</t>
  </si>
  <si>
    <t>Other expense (Fellow Subsidiary company)</t>
  </si>
  <si>
    <t>RPT_IN_NAS_32_HC</t>
  </si>
  <si>
    <t>Other expense (Holding company)</t>
  </si>
  <si>
    <t>RPT_IN_NAS_32_JV</t>
  </si>
  <si>
    <t>Other expense (Joint venture)</t>
  </si>
  <si>
    <t>RPT_IN_NAS_32_KMP</t>
  </si>
  <si>
    <t>Other expense (Key Management Personnel)</t>
  </si>
  <si>
    <t>RPT_IN_NAS_32_KMPE</t>
  </si>
  <si>
    <t>Other expense (Enterprises which are owned)</t>
  </si>
  <si>
    <t>RPT_IN_NAS_32_KMPR</t>
  </si>
  <si>
    <t>Other expense (Relatives of Key management personnel)</t>
  </si>
  <si>
    <t>RPT_IN_NAS_32_OTH</t>
  </si>
  <si>
    <t>Other expense (Others)</t>
  </si>
  <si>
    <t>RPT_IN_NAS_32_SUB</t>
  </si>
  <si>
    <t>Other expense (Subsidiary company)</t>
  </si>
  <si>
    <t>RPT_IN_NAS_32_UHC</t>
  </si>
  <si>
    <t>Other expense (Ultimate Holding company)</t>
  </si>
  <si>
    <t>RPT_IN_NAS_33</t>
  </si>
  <si>
    <t>Other income</t>
  </si>
  <si>
    <t>\\Financial data\Related party transactions\Indian GAAP\Revenue\Other income</t>
  </si>
  <si>
    <t>RPT_IN_NAS_33_ASCT</t>
  </si>
  <si>
    <t>Other income (Associate)</t>
  </si>
  <si>
    <t>RPT_IN_NAS_33_FSUB</t>
  </si>
  <si>
    <t>Other income (Fellow Subsidiary company)</t>
  </si>
  <si>
    <t>RPT_IN_NAS_33_HC</t>
  </si>
  <si>
    <t>Other income (Holding company)</t>
  </si>
  <si>
    <t>RPT_IN_NAS_33_JV</t>
  </si>
  <si>
    <t>Other income (Joint venture)</t>
  </si>
  <si>
    <t>RPT_IN_NAS_33_KMP</t>
  </si>
  <si>
    <t>Other income (Key Management Personnel)</t>
  </si>
  <si>
    <t>RPT_IN_NAS_33_KMPE</t>
  </si>
  <si>
    <t>Other income (Enterprises which are owned)</t>
  </si>
  <si>
    <t>RPT_IN_NAS_33_KMPR</t>
  </si>
  <si>
    <t>Other income (Relatives of Key management personnel)</t>
  </si>
  <si>
    <t>RPT_IN_NAS_33_OTH</t>
  </si>
  <si>
    <t>Other income (Others)</t>
  </si>
  <si>
    <t>RPT_IN_NAS_33_SUB</t>
  </si>
  <si>
    <t>Other income (Subsidiary company)</t>
  </si>
  <si>
    <t>RPT_IN_NAS_33_UHC</t>
  </si>
  <si>
    <t>Other income (Ultimate Holding company)</t>
  </si>
  <si>
    <t>RPT_IN_NAS_34</t>
  </si>
  <si>
    <t>Other contribution made</t>
  </si>
  <si>
    <t>\\Financial data\Related party transactions\Indian GAAP\Expenses\Other contribution made</t>
  </si>
  <si>
    <t>RPT_IN_NAS_34_ASCT</t>
  </si>
  <si>
    <t>Other contribution made (Associate)</t>
  </si>
  <si>
    <t>RPT_IN_NAS_34_FSUB</t>
  </si>
  <si>
    <t>Other contribution made (Fellow Subsidiary company)</t>
  </si>
  <si>
    <t>RPT_IN_NAS_34_HC</t>
  </si>
  <si>
    <t>Other contribution made (Holding company)</t>
  </si>
  <si>
    <t>RPT_IN_NAS_34_JV</t>
  </si>
  <si>
    <t>Other contribution made (Joint venture)</t>
  </si>
  <si>
    <t>RPT_IN_NAS_34_KMP</t>
  </si>
  <si>
    <t>Other contribution made (Key Management Personnel)</t>
  </si>
  <si>
    <t>RPT_IN_NAS_34_KMPE</t>
  </si>
  <si>
    <t>Other contribution made (Enterprises which are owned)</t>
  </si>
  <si>
    <t>RPT_IN_NAS_34_KMPR</t>
  </si>
  <si>
    <t>Other contribution made (Relatives of Key management personnel)</t>
  </si>
  <si>
    <t>RPT_IN_NAS_34_OTH</t>
  </si>
  <si>
    <t>Other contribution made (Others)</t>
  </si>
  <si>
    <t>RPT_IN_NAS_34_SUB</t>
  </si>
  <si>
    <t>Other contribution made (Subsidiary company)</t>
  </si>
  <si>
    <t>RPT_IN_NAS_34_UHC</t>
  </si>
  <si>
    <t>Other contribution made (Ultimate Holding company)</t>
  </si>
  <si>
    <t>RPT_IN_NAS_35</t>
  </si>
  <si>
    <t>Other contribution received</t>
  </si>
  <si>
    <t>\\Financial data\Related party transactions\Indian GAAP\Revenue\Other contribution received</t>
  </si>
  <si>
    <t>RPT_IN_NAS_35_ASCT</t>
  </si>
  <si>
    <t>Other contribution received (Associate)</t>
  </si>
  <si>
    <t>RPT_IN_NAS_35_FSUB</t>
  </si>
  <si>
    <t>Other contribution received (Fellow Subsidiary company)</t>
  </si>
  <si>
    <t>RPT_IN_NAS_35_HC</t>
  </si>
  <si>
    <t>Other contribution received (Holding company)</t>
  </si>
  <si>
    <t>RPT_IN_NAS_35_JV</t>
  </si>
  <si>
    <t>Other contribution received (Joint venture)</t>
  </si>
  <si>
    <t>RPT_IN_NAS_35_KMP</t>
  </si>
  <si>
    <t>Other contribution received (Key Management Personnel)</t>
  </si>
  <si>
    <t>RPT_IN_NAS_35_KMPE</t>
  </si>
  <si>
    <t>Other contribution received (Enterprises which are owned)</t>
  </si>
  <si>
    <t>RPT_IN_NAS_35_KMPR</t>
  </si>
  <si>
    <t>Other contribution received (Relatives of Key management personnel)</t>
  </si>
  <si>
    <t>RPT_IN_NAS_35_OTH</t>
  </si>
  <si>
    <t>Other contribution received (Others)</t>
  </si>
  <si>
    <t>RPT_IN_NAS_35_SUB</t>
  </si>
  <si>
    <t>Other contribution received (Subsidiary company)</t>
  </si>
  <si>
    <t>RPT_IN_NAS_35_UHC</t>
  </si>
  <si>
    <t>Other contribution received (Ultimate Holding company)</t>
  </si>
  <si>
    <t>RPT_IN_NAS_36</t>
  </si>
  <si>
    <t>Remuneration for key managerial personnel</t>
  </si>
  <si>
    <t>\\Financial data\Related party transactions\Indian GAAP\Expenses\Remuneration for key managerial personnel</t>
  </si>
  <si>
    <t>RPT_IN_NAS_36_ASCT</t>
  </si>
  <si>
    <t>Remuneration for key managerial personnel (Associate)</t>
  </si>
  <si>
    <t>RPT_IN_NAS_36_FSUB</t>
  </si>
  <si>
    <t>Remuneration for key managerial personnel (Fellow Subsidiary company)</t>
  </si>
  <si>
    <t>RPT_IN_NAS_36_HC</t>
  </si>
  <si>
    <t>Remuneration for key managerial personnel (Holding company)</t>
  </si>
  <si>
    <t>RPT_IN_NAS_36_JV</t>
  </si>
  <si>
    <t>Remuneration for key managerial personnel (Joint venture)</t>
  </si>
  <si>
    <t>RPT_IN_NAS_36_KMP</t>
  </si>
  <si>
    <t>Remuneration for key managerial personnel (Key Management Personnel)</t>
  </si>
  <si>
    <t>RPT_IN_NAS_36_KMPE</t>
  </si>
  <si>
    <t>Remuneration for key managerial personnel (Enterprises which are owned)</t>
  </si>
  <si>
    <t>RPT_IN_NAS_36_KMPR</t>
  </si>
  <si>
    <t>Remuneration for key managerial personnel (Relatives of Key management personnel)</t>
  </si>
  <si>
    <t>RPT_IN_NAS_36_OTH</t>
  </si>
  <si>
    <t>Remuneration for key managerial personnel (Others)</t>
  </si>
  <si>
    <t>RPT_IN_NAS_36_SUB</t>
  </si>
  <si>
    <t>Remuneration for key managerial personnel (Subsidiary company)</t>
  </si>
  <si>
    <t>RPT_IN_NAS_36_UHC</t>
  </si>
  <si>
    <t>Remuneration for key managerial personnel (Ultimate Holding company)</t>
  </si>
  <si>
    <t>RPT_IN_NAS_37</t>
  </si>
  <si>
    <t>\\Financial data\Related party transactions\Indian GAAP\Expenses\Amounts payable</t>
  </si>
  <si>
    <t>RPT_IN_NAS_37_ASCT</t>
  </si>
  <si>
    <t>RPT_IN_NAS_37_FSUB</t>
  </si>
  <si>
    <t>RPT_IN_NAS_37_HC</t>
  </si>
  <si>
    <t>RPT_IN_NAS_37_JV</t>
  </si>
  <si>
    <t>RPT_IN_NAS_37_KMP</t>
  </si>
  <si>
    <t>RPT_IN_NAS_37_KMPE</t>
  </si>
  <si>
    <t>RPT_IN_NAS_37_KMPR</t>
  </si>
  <si>
    <t>RPT_IN_NAS_37_OTH</t>
  </si>
  <si>
    <t>RPT_IN_NAS_37_SUB</t>
  </si>
  <si>
    <t>RPT_IN_NAS_37_UHC</t>
  </si>
  <si>
    <t>RPT_IN_NAS_38</t>
  </si>
  <si>
    <t>\\Financial data\Related party transactions\Indian GAAP\Revenue\Amounts receivable</t>
  </si>
  <si>
    <t>RPT_IN_NAS_38_ASCT</t>
  </si>
  <si>
    <t>RPT_IN_NAS_38_FSUB</t>
  </si>
  <si>
    <t>RPT_IN_NAS_38_HC</t>
  </si>
  <si>
    <t>RPT_IN_NAS_38_JV</t>
  </si>
  <si>
    <t>RPT_IN_NAS_38_KMP</t>
  </si>
  <si>
    <t>RPT_IN_NAS_38_KMPE</t>
  </si>
  <si>
    <t>RPT_IN_NAS_38_KMPR</t>
  </si>
  <si>
    <t>RPT_IN_NAS_38_OTH</t>
  </si>
  <si>
    <t>RPT_IN_NAS_38_SUB</t>
  </si>
  <si>
    <t>RPT_IN_NAS_38_UHC</t>
  </si>
  <si>
    <t>RPT_IN_NAS_39</t>
  </si>
  <si>
    <t>\\Financial data\Related party transactions\Indian GAAP\Revenue\Provisions for doubtful debts related to outstanding balances of related party transaction</t>
  </si>
  <si>
    <t>RPT_IN_NAS_39_ASCT</t>
  </si>
  <si>
    <t>RPT_IN_NAS_39_FSUB</t>
  </si>
  <si>
    <t>RPT_IN_NAS_39_HC</t>
  </si>
  <si>
    <t>RPT_IN_NAS_39_JV</t>
  </si>
  <si>
    <t>RPT_IN_NAS_39_KMP</t>
  </si>
  <si>
    <t>RPT_IN_NAS_39_KMPE</t>
  </si>
  <si>
    <t>RPT_IN_NAS_39_KMPR</t>
  </si>
  <si>
    <t>RPT_IN_NAS_39_OTH</t>
  </si>
  <si>
    <t>RPT_IN_NAS_39_SUB</t>
  </si>
  <si>
    <t>RPT_IN_NAS_39_UHC</t>
  </si>
  <si>
    <t>RPT_IN_NAS_40</t>
  </si>
  <si>
    <t>Share application money received from related party</t>
  </si>
  <si>
    <t>\\Financial data\Related party transactions\Indian GAAP\Revenue\Share application money received from related party</t>
  </si>
  <si>
    <t>RPT_IN_NAS_40_ASCT</t>
  </si>
  <si>
    <t>Share application money received from related party (Associate)</t>
  </si>
  <si>
    <t>RPT_IN_NAS_40_FSUB</t>
  </si>
  <si>
    <t>Share application money received from related party (Fellow Subsidiary company)</t>
  </si>
  <si>
    <t>RPT_IN_NAS_40_HC</t>
  </si>
  <si>
    <t>Share application money received from related party (Holding company)</t>
  </si>
  <si>
    <t>RPT_IN_NAS_40_JV</t>
  </si>
  <si>
    <t>Share application money received from related party (Joint venture)</t>
  </si>
  <si>
    <t>RPT_IN_NAS_40_KMP</t>
  </si>
  <si>
    <t>Share application money received from related party (Key Management Personnel)</t>
  </si>
  <si>
    <t>RPT_IN_NAS_40_KMPE</t>
  </si>
  <si>
    <t>Share application money received from related party (Enterprises which are owned)</t>
  </si>
  <si>
    <t>RPT_IN_NAS_40_KMPR</t>
  </si>
  <si>
    <t>Share application money received from related party (Relatives of Key management personnel)</t>
  </si>
  <si>
    <t>RPT_IN_NAS_40_OTH</t>
  </si>
  <si>
    <t>Share application money received from related party (Others)</t>
  </si>
  <si>
    <t>RPT_IN_NAS_40_SUB</t>
  </si>
  <si>
    <t>Share application money received from related party (Subsidiary company)</t>
  </si>
  <si>
    <t>RPT_IN_NAS_40_UHC</t>
  </si>
  <si>
    <t>Share application money received from related party (Ultimate Holding company)</t>
  </si>
  <si>
    <t>RPT_IN_NAS_41</t>
  </si>
  <si>
    <t>Share application money given to related party</t>
  </si>
  <si>
    <t>\\Financial data\Related party transactions\Indian GAAP\Expenses\Share application money given to related party</t>
  </si>
  <si>
    <t>RPT_IN_NAS_41_ASCT</t>
  </si>
  <si>
    <t>Share application money given to related party (Associate)</t>
  </si>
  <si>
    <t>RPT_IN_NAS_41_FSUB</t>
  </si>
  <si>
    <t>Share application money given to related party (Fellow Subsidiary company)</t>
  </si>
  <si>
    <t>RPT_IN_NAS_41_HC</t>
  </si>
  <si>
    <t>Share application money given to related party (Holding company)</t>
  </si>
  <si>
    <t>RPT_IN_NAS_41_JV</t>
  </si>
  <si>
    <t>Share application money given to related party (Joint venture)</t>
  </si>
  <si>
    <t>RPT_IN_NAS_41_KMP</t>
  </si>
  <si>
    <t>Share application money given to related party (Key Management Personnel)</t>
  </si>
  <si>
    <t>RPT_IN_NAS_41_KMPE</t>
  </si>
  <si>
    <t>Share application money given to related party (Enterprises which are owned)</t>
  </si>
  <si>
    <t>RPT_IN_NAS_41_KMPR</t>
  </si>
  <si>
    <t>Share application money given to related party (Relatives of Key management personnel)</t>
  </si>
  <si>
    <t>RPT_IN_NAS_41_OTH</t>
  </si>
  <si>
    <t>Share application money given to related party (Others)</t>
  </si>
  <si>
    <t>RPT_IN_NAS_41_SUB</t>
  </si>
  <si>
    <t>Share application money given to related party (Subsidiary company)</t>
  </si>
  <si>
    <t>RPT_IN_NAS_41_UHC</t>
  </si>
  <si>
    <t>Share application money given to related party (Ultimate Holding company)</t>
  </si>
  <si>
    <t>RPT_IN_NAS_42</t>
  </si>
  <si>
    <t>Maximum amount payable to related party during period</t>
  </si>
  <si>
    <t>\\Financial data\Related party transactions\Indian GAAP\Expenses\Maximum amount payable to related party during period</t>
  </si>
  <si>
    <t>RPT_IN_NAS_42_ASCT</t>
  </si>
  <si>
    <t>Maximum amount payable to related party during period (Associate)</t>
  </si>
  <si>
    <t>RPT_IN_NAS_42_FSUB</t>
  </si>
  <si>
    <t>Maximum amount payable to related party during period (Fellow Subsidiary company)</t>
  </si>
  <si>
    <t>RPT_IN_NAS_42_HC</t>
  </si>
  <si>
    <t>Maximum amount payable to related party during period (Holding company)</t>
  </si>
  <si>
    <t>RPT_IN_NAS_42_JV</t>
  </si>
  <si>
    <t>Maximum amount payable to related party during period (Joint venture)</t>
  </si>
  <si>
    <t>RPT_IN_NAS_42_KMP</t>
  </si>
  <si>
    <t>Maximum amount payable to related party during period (Key Management Personnel)</t>
  </si>
  <si>
    <t>RPT_IN_NAS_42_KMPE</t>
  </si>
  <si>
    <t>Maximum amount payable to related party during period (Enterprises which are owned)</t>
  </si>
  <si>
    <t>RPT_IN_NAS_42_KMPR</t>
  </si>
  <si>
    <t>Maximum amount payable to related party during period (Relatives of Key management personnel)</t>
  </si>
  <si>
    <t>RPT_IN_NAS_42_OTH</t>
  </si>
  <si>
    <t>Maximum amount payable to related party during period (Others)</t>
  </si>
  <si>
    <t>RPT_IN_NAS_42_SUB</t>
  </si>
  <si>
    <t>Maximum amount payable to related party during period (Subsidiary company)</t>
  </si>
  <si>
    <t>RPT_IN_NAS_42_UHC</t>
  </si>
  <si>
    <t>Maximum amount payable to related party during period (Ultimate Holding company)</t>
  </si>
  <si>
    <t>RPT_IN_NAS_43</t>
  </si>
  <si>
    <t>Maximum amount receivable from related party during period</t>
  </si>
  <si>
    <t>\\Financial data\Related party transactions\Indian GAAP\Revenue\Maximum amount receivable from related party during period</t>
  </si>
  <si>
    <t>RPT_IN_NAS_43_ASCT</t>
  </si>
  <si>
    <t>Maximum amount receivable from related party during period (Associate)</t>
  </si>
  <si>
    <t>RPT_IN_NAS_43_FSUB</t>
  </si>
  <si>
    <t>Maximum amount receivable from related party during period (Fellow Subsidiary company)</t>
  </si>
  <si>
    <t>RPT_IN_NAS_43_HC</t>
  </si>
  <si>
    <t>Maximum amount receivable from related party during period (Holding company)</t>
  </si>
  <si>
    <t>RPT_IN_NAS_43_JV</t>
  </si>
  <si>
    <t>Maximum amount receivable from related party during period (Joint venture)</t>
  </si>
  <si>
    <t>RPT_IN_NAS_43_KMP</t>
  </si>
  <si>
    <t>Maximum amount receivable from related party during period (Key Management Personnel)</t>
  </si>
  <si>
    <t>RPT_IN_NAS_43_KMPE</t>
  </si>
  <si>
    <t>Maximum amount receivable from related party during period (Enterprises which are owned)</t>
  </si>
  <si>
    <t>RPT_IN_NAS_43_KMPR</t>
  </si>
  <si>
    <t>Maximum amount receivable from related party during period (Relatives of Key management personnel)</t>
  </si>
  <si>
    <t>RPT_IN_NAS_43_OTH</t>
  </si>
  <si>
    <t>Maximum amount receivable from related party during period (Others)</t>
  </si>
  <si>
    <t>RPT_IN_NAS_43_SUB</t>
  </si>
  <si>
    <t>Maximum amount receivable from related party during period (Subsidiary company)</t>
  </si>
  <si>
    <t>RPT_IN_NAS_43_UHC</t>
  </si>
  <si>
    <t>Maximum amount receivable from related party during period (Ultimate Holding company)</t>
  </si>
  <si>
    <t>RPT_IN_NAS_44</t>
  </si>
  <si>
    <t>Amount written off during period in respect of debts due from related parties</t>
  </si>
  <si>
    <t>\\Financial data\Related party transactions\Indian GAAP\Expenses\Amount written off during period in respect of debts due from related parties</t>
  </si>
  <si>
    <t>RPT_IN_NAS_44_ASCT</t>
  </si>
  <si>
    <t>Amount written off during period in respect of debts due from related parties (Associate)</t>
  </si>
  <si>
    <t>RPT_IN_NAS_44_FSUB</t>
  </si>
  <si>
    <t>Amount written off during period in respect of debts due from related parties (Fellow Subsidiary company)</t>
  </si>
  <si>
    <t>RPT_IN_NAS_44_HC</t>
  </si>
  <si>
    <t>Amount written off during period in respect of debts due from related parties (Holding company)</t>
  </si>
  <si>
    <t>RPT_IN_NAS_44_JV</t>
  </si>
  <si>
    <t>Amount written off during period in respect of debts due from related parties (Joint venture)</t>
  </si>
  <si>
    <t>RPT_IN_NAS_44_KMP</t>
  </si>
  <si>
    <t>Amount written off during period in respect of debts due from related parties (Key Management Personnel)</t>
  </si>
  <si>
    <t>RPT_IN_NAS_44_KMPE</t>
  </si>
  <si>
    <t>Amount written off during period in respect of debts due from related parties (Enterprises which are owned)</t>
  </si>
  <si>
    <t>RPT_IN_NAS_44_KMPR</t>
  </si>
  <si>
    <t>Amount written off during period in respect of debts due from related parties (Relatives of Key management personnel)</t>
  </si>
  <si>
    <t>RPT_IN_NAS_44_OTH</t>
  </si>
  <si>
    <t>Amount written off during period in respect of debts due from related parties (Others)</t>
  </si>
  <si>
    <t>RPT_IN_NAS_44_SUB</t>
  </si>
  <si>
    <t>Amount written off during period in respect of debts due from related parties (Subsidiary company)</t>
  </si>
  <si>
    <t>RPT_IN_NAS_44_UHC</t>
  </si>
  <si>
    <t>Amount written off during period in respect of debts due from related parties (Ultimate Holding company)</t>
  </si>
  <si>
    <t>RPT_IN_NAS_45</t>
  </si>
  <si>
    <t>Amount written back during period in respect of debts due to related parties</t>
  </si>
  <si>
    <t>\\Financial data\Related party transactions\Indian GAAP\Revenue\Amount written back during period in respect of debts due to related parties</t>
  </si>
  <si>
    <t>RPT_IN_NAS_45_ASCT</t>
  </si>
  <si>
    <t>Amount written back during period in respect of debts due to related parties (Associate)</t>
  </si>
  <si>
    <t>RPT_IN_NAS_45_FSUB</t>
  </si>
  <si>
    <t>Amount written back during period in respect of debts due to related parties (Fellow Subsidiary company)</t>
  </si>
  <si>
    <t>RPT_IN_NAS_45_HC</t>
  </si>
  <si>
    <t>Amount written back during period in respect of debts due to related parties (Holding company)</t>
  </si>
  <si>
    <t>RPT_IN_NAS_45_JV</t>
  </si>
  <si>
    <t>Amount written back during period in respect of debts due to related parties (Joint venture)</t>
  </si>
  <si>
    <t>RPT_IN_NAS_45_KMP</t>
  </si>
  <si>
    <t>Amount written back during period in respect of debts due to related parties (Key Management Personnel)</t>
  </si>
  <si>
    <t>RPT_IN_NAS_45_KMPE</t>
  </si>
  <si>
    <t>Amount written back during period in respect of debts due to related parties (Enterprises which are owned)</t>
  </si>
  <si>
    <t>RPT_IN_NAS_45_KMPR</t>
  </si>
  <si>
    <t>Amount written back during period in respect of debts due to related parties (Relatives of Key management personnel)</t>
  </si>
  <si>
    <t>RPT_IN_NAS_45_OTH</t>
  </si>
  <si>
    <t>Amount written back during period in respect of debts due to related parties (Others)</t>
  </si>
  <si>
    <t>RPT_IN_NAS_45_SUB</t>
  </si>
  <si>
    <t>Amount written back during period in respect of debts due to related parties (Subsidiary company)</t>
  </si>
  <si>
    <t>RPT_IN_NAS_45_UHC</t>
  </si>
  <si>
    <t>Amount written back during period in respect of debts due to related parties (Ultimate Holding company)</t>
  </si>
  <si>
    <t>\\Financial data\Related party transactions\Indian GAAP\General Information</t>
  </si>
  <si>
    <t>RPT_IN_NAS_CLOSING_DATE</t>
  </si>
  <si>
    <t>RPT_IN_NAS_EXPENSES</t>
  </si>
  <si>
    <t>\\Financial data\Related party transactions\Indian Accounting Standard\General Information</t>
  </si>
  <si>
    <t>RPT_IN_NAS_REPORT_NATURE</t>
  </si>
  <si>
    <t>Nature of report type of account</t>
  </si>
  <si>
    <t>RPT_IN_NAS_REVENUE</t>
  </si>
  <si>
    <t>RSHF</t>
  </si>
  <si>
    <t>Profit (loss) before tax as percentage of shareholders funds</t>
  </si>
  <si>
    <t>ROE using P/L before tax</t>
  </si>
  <si>
    <t>1179145042</t>
  </si>
  <si>
    <t>RTAS</t>
  </si>
  <si>
    <t>Profit (loss) before taxes as percentage of Total assets</t>
  </si>
  <si>
    <t>RUMOUR_DATE</t>
  </si>
  <si>
    <t>Rumour date</t>
  </si>
  <si>
    <t>SAMT</t>
  </si>
  <si>
    <t>Amortization [SAMT] represents the sum of Amortization of Intangibles [OAMI], Amortization of Acquisition Costs [OAMA] and Amortization of Deferred Policy Costs [ODPA] (for US accounts)</t>
  </si>
  <si>
    <t>324000000</t>
  </si>
  <si>
    <t>SCEX</t>
  </si>
  <si>
    <t>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t>
  </si>
  <si>
    <t>Capital Expenditures</t>
  </si>
  <si>
    <t>326600000</t>
  </si>
  <si>
    <t>SCIP</t>
  </si>
  <si>
    <t>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t>
  </si>
  <si>
    <t>Cash Interest Paid, Supplemental</t>
  </si>
  <si>
    <t>330900000</t>
  </si>
  <si>
    <t>SCT</t>
  </si>
  <si>
    <t>Cost of employees as percentage of Operating revenue</t>
  </si>
  <si>
    <t>\\Financial data\Cash flow statement\US accounts\Supplementals</t>
  </si>
  <si>
    <t>SCTP</t>
  </si>
  <si>
    <t>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t>
  </si>
  <si>
    <t>Cash Taxes Paid, Supplemental</t>
  </si>
  <si>
    <t>331000000</t>
  </si>
  <si>
    <t>SD_CURRENCY</t>
  </si>
  <si>
    <t>The currency in which the stock data is expressed</t>
  </si>
  <si>
    <t>SD_DELISTED_DATE</t>
  </si>
  <si>
    <t>The date at which the main security of the company ceased being a publicly listed company.</t>
  </si>
  <si>
    <t>Delisting date</t>
  </si>
  <si>
    <t>SD_DELISTED_NOTE</t>
  </si>
  <si>
    <t>Additional information on the reason of the delisting of the company.</t>
  </si>
  <si>
    <t>Delisting note</t>
  </si>
  <si>
    <t>SDED</t>
  </si>
  <si>
    <t>Depreciation/Depletion [SDED] represents the sum of Depreciation [SDEP] and Depletion [ODPL]. Depreciation/Depletion [SDED] is usually the largest non-cash expense factored into net income under the Indirect Cash Flow Method (for US accounts)</t>
  </si>
  <si>
    <t>Depreciation/Depletion</t>
  </si>
  <si>
    <t>323700000</t>
  </si>
  <si>
    <t>SDEP</t>
  </si>
  <si>
    <t>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t>
  </si>
  <si>
    <t>323600000</t>
  </si>
  <si>
    <t>SD_EXCHANGE_CODE</t>
  </si>
  <si>
    <t>The market identifier code (MIC) is a unique identification code used to identify securities trading exchanges, regulated and non-regulated trading markets. The MIC is a four alphanumeric character code alphanumeric code for the market in which a trade takes place.</t>
  </si>
  <si>
    <t>MIC code(s)</t>
  </si>
  <si>
    <t>NrOfStockExchange</t>
  </si>
  <si>
    <t>SD_ISIN</t>
  </si>
  <si>
    <t>&lt;p class="MsoNormal"&gt;&lt;span style="color: black;"&gt;The International Securities Identification Number of the main security representing the equity capital. This main security is either the security representing the largest part of the company's total equity or the one that is the most actively traded.&lt;/span&gt;&lt;/p&gt;</t>
  </si>
  <si>
    <t>SDPARVL</t>
  </si>
  <si>
    <t>The nominal value, or “par value”, is the value of a share when issued. The nominal value of a listed equity (stock) was the share price upon initial offering. It is the stated value of an issued security that remains fixed, as opposed to its market value, which fluctuates.</t>
  </si>
  <si>
    <t>SD_STKEXCH</t>
  </si>
  <si>
    <t>The other stock exchanges, next to the main exchange, on which the security is trading.</t>
  </si>
  <si>
    <t>Stock exchange(s) listed</t>
  </si>
  <si>
    <t>SD_STKIDX</t>
  </si>
  <si>
    <t>All stock indexes in which the main security is included in. The stock market index is an index that measures a stock market, or a subset of the stock market, that helps investors compare current price levels with past prices to calculate market performance. It is computed from the prices of selected stocks.</t>
  </si>
  <si>
    <t>Stock index(es) information</t>
  </si>
  <si>
    <t>NrOfStockIndex</t>
  </si>
  <si>
    <t>SD_TICKER</t>
  </si>
  <si>
    <t>A ticker symbol or stock symbol is an abbreviation used to uniquely identify publicly traded shares of a particular stock on a particular stock market. A stock symbol may consist of letters, numbers or a combination of both. It is the ticker of the main security representing the equity capital. This main security corresponds either to the security representing the largest part of the company's total equity or the one that is the most actively traded.</t>
  </si>
  <si>
    <t>SellerBvDID</t>
  </si>
  <si>
    <t>The associated BVDID for the vendor post matching process. The Vendor is the entity or individual that sells or disposes of the Target entity or shares in the Target entity.</t>
  </si>
  <si>
    <t>Vendor BvD ID Number</t>
  </si>
  <si>
    <t>SellerName</t>
  </si>
  <si>
    <t>Entity name that was involved in the transaction as a seller/ vendor. The Vendor is the entity or individual that sells or disposes of the Target entity or shares in the Target entity.</t>
  </si>
  <si>
    <t>Vendor company name</t>
  </si>
  <si>
    <t>SEP_Label</t>
  </si>
  <si>
    <t>Standard Essential Patent is a patent which protects technology that has been selected for use in a standard. Patented inventions that must necessarily be used when implementing a specific technology are “essential” to that standard and should be made available for use under a patent licence on a Fair, Reasonable and Non-Discriminatory (FRAND) basis by their owners.</t>
  </si>
  <si>
    <t>Standard Essential Patent</t>
  </si>
  <si>
    <t>NrOfSEP</t>
  </si>
  <si>
    <t>SFCF</t>
  </si>
  <si>
    <t>Financing Cash Flow Items [SFCF] represents the sum of Increase/decrease in Deposits [FDPT], Increase/decrease in FHLB [FFLB], Increase/decrease in Federal Funds Sold/REPOs [FFFS] and Other Financing Cash Flow [FFCF] (for US accounts)</t>
  </si>
  <si>
    <t>Financing Cash Flow Items</t>
  </si>
  <si>
    <t>327900000</t>
  </si>
  <si>
    <t>SFEE</t>
  </si>
  <si>
    <t>Foreign Exchange Effects [SFEE] represents the increase/decrease in cash and cash equivalents due to changes in exchange rates (for US accounts)</t>
  </si>
  <si>
    <t>Foreign Exchange Effects</t>
  </si>
  <si>
    <t>330500000</t>
  </si>
  <si>
    <t>SFPE</t>
  </si>
  <si>
    <t>Shareholders funds on Total number of employees</t>
  </si>
  <si>
    <t>SH_ADDRESS_LINE1</t>
  </si>
  <si>
    <t>SH_COUNT</t>
  </si>
  <si>
    <t>SH_ADDRESS_LINE2</t>
  </si>
  <si>
    <t>\\Ownership data\Shareholders\Shareholder information\Only for companies for which you have access</t>
  </si>
  <si>
    <t>SH_ADDRESS_LINE3</t>
  </si>
  <si>
    <t>\\Ownership data\Shareholders\Shareholder information\Only for companies for which you have access\Identifier and contact information</t>
  </si>
  <si>
    <t>SH_ADDRESS_LINE4</t>
  </si>
  <si>
    <t>\\Ownership data\Beneficial Owners\Shareholders\General information\Shareholder information\Only for companies for which you have access</t>
  </si>
  <si>
    <t>SH_AKA_NAME</t>
  </si>
  <si>
    <t>\\Ownership data\Beneficial Owners\Shareholders\General information\Shareholder information\Only for companies for which you have access\Additional financial data\Ratings\Financial strength\Falcon counterparty risk score by Zanders\Financial stability score by CRIF Decision Solutions Ltd\Predictive indicators by Vadis\Global score by WVB\Albatross score by Zanders</t>
  </si>
  <si>
    <t>SH_ALBATROSS_DATE</t>
  </si>
  <si>
    <t>Date on which the Albatross score was calculated for shareholders</t>
  </si>
  <si>
    <t>\\Ownership data\Shareholders\Shareholder information\Only for companies for which you have access\Financial strength\Albatross score by Zanders</t>
  </si>
  <si>
    <t>SH_ALBATROSS_SCORE</t>
  </si>
  <si>
    <t>This is the Albatross score for shareholders</t>
  </si>
  <si>
    <t>Share</t>
  </si>
  <si>
    <t>This field displays the actual multipler in terms of percentage of the total patent value at the invention level.</t>
  </si>
  <si>
    <t>Patent valuation - geographical spread - share</t>
  </si>
  <si>
    <t>\\Fund attributes\Share classes\Currency hedge</t>
  </si>
  <si>
    <t>SHARE_CLASS_CURRENCY_HEDGED</t>
  </si>
  <si>
    <t>An indication whether the share class employs currency hedging intended to protect investors from adverse movements in currencies</t>
  </si>
  <si>
    <t>Share class currency hedged</t>
  </si>
  <si>
    <t>SHARE_CLASS_COUNT</t>
  </si>
  <si>
    <t>SHARE_CLASS_CURRENCY_HEDGED_TO</t>
  </si>
  <si>
    <t>An indication of the currency that share class is hedged to if currency hedging is employed</t>
  </si>
  <si>
    <t>Share class currency hedged to</t>
  </si>
  <si>
    <t>SHARE_CLASS_HEDGED_PROPORTION</t>
  </si>
  <si>
    <t>An indication of the proportion of the Net Asset Value is hedged to relevant currency</t>
  </si>
  <si>
    <t>Share class currency hedged proportion (%)</t>
  </si>
  <si>
    <t>\\Fund attributes\Share classes</t>
  </si>
  <si>
    <t>SHARE_CLASS_ID</t>
  </si>
  <si>
    <t>Share class unique identifier. A share class is a type of share that can give different rights (ordinary share, preference share, convertible share, etc.)</t>
  </si>
  <si>
    <t>Share class ID</t>
  </si>
  <si>
    <t>SHARE_CLASS_INACTIVE_DATE</t>
  </si>
  <si>
    <t>Share class end date. A share class is a type of share that can give different rights (ordinary share, preference share, convertible share, etc.)</t>
  </si>
  <si>
    <t>Share class inactive date</t>
  </si>
  <si>
    <t>\\Share classes</t>
  </si>
  <si>
    <t>SHARE_CLASS_INCEPTION_DATE</t>
  </si>
  <si>
    <t>Share class beginning date. A share class is a type of share that can give different rights (ordinary share, preference share, convertible share, etc.)</t>
  </si>
  <si>
    <t>Share class inception date</t>
  </si>
  <si>
    <t>SHARE_CLASS_ISIN</t>
  </si>
  <si>
    <t>&lt;p&gt;&lt;span style="font-size: 11.0pt;font-family: Calibri , sans-serif;"&gt;The &lt;span style="color: rgb(11,33,44);"&gt;International Securities Identification Number of the share class. A share class is a type of share that can give different rights (ordinary share, preference share, convertible share, etc.).&lt;/span&gt;&lt;/span&gt;&lt;/p&gt;</t>
  </si>
  <si>
    <t>Share class ISIN</t>
  </si>
  <si>
    <t>\\Fund attributes\Share classes\Net assets values</t>
  </si>
  <si>
    <t>SHARE_CLASS_LATEST_NAV_CURRENCY</t>
  </si>
  <si>
    <t>Currency used for share class Net Asset Value</t>
  </si>
  <si>
    <t>Share class – latest NAV currency</t>
  </si>
  <si>
    <t>\\Share classes\Net assets values</t>
  </si>
  <si>
    <t>SHARE_CLASS_LATEST_NAV_DATE</t>
  </si>
  <si>
    <t>Net Asset Value of the share class as of date</t>
  </si>
  <si>
    <t>Share class – latest NAV date</t>
  </si>
  <si>
    <t>\\Fund attributes\Share classes\Close price</t>
  </si>
  <si>
    <t>SHARE_CLASS_LATEST_PRICE_CURRENCY</t>
  </si>
  <si>
    <t>Currency used for share class close price</t>
  </si>
  <si>
    <t>Share class – latest close price currency</t>
  </si>
  <si>
    <t>SHARE_CLASS_LATEST_PRICE_DATE</t>
  </si>
  <si>
    <t>Share class close price as of date</t>
  </si>
  <si>
    <t>Share class – latest close price date</t>
  </si>
  <si>
    <t>SHARE_CLASS_LATEST_PRICE_VALUE</t>
  </si>
  <si>
    <t>If listed, latest weekly share class close price</t>
  </si>
  <si>
    <t>Share class – latest close price</t>
  </si>
  <si>
    <t>SHARE_CLASS_LISTING_STATUS</t>
  </si>
  <si>
    <t>Share class listing status (listed / unlisted / delisted). A share class is a type of share that can give different rights (ordinary share, preference share, convertible share, etc.)</t>
  </si>
  <si>
    <t>Share class listing status</t>
  </si>
  <si>
    <t>\\Share classes\Net assets</t>
  </si>
  <si>
    <t>SHARE_CLASS_NA_CURRENCY_LAST_VALUE</t>
  </si>
  <si>
    <t>Currency used for share class Net Assets</t>
  </si>
  <si>
    <t>Share class Net assets – last value original currency</t>
  </si>
  <si>
    <t>\\Fund attributes\Share classes\Net assets</t>
  </si>
  <si>
    <t>SHARE_CLASS_NA_DATE_LAST_VALUE</t>
  </si>
  <si>
    <t>Net Assets of the share class as of date</t>
  </si>
  <si>
    <t>Share class Net assets - last value date</t>
  </si>
  <si>
    <t>SHARE_CLASS_NA_LAST_VALUE</t>
  </si>
  <si>
    <t>Latest month-end net assets of the share class</t>
  </si>
  <si>
    <t>Share class Net assets – last value</t>
  </si>
  <si>
    <t>SHARE_CLASS_NAME</t>
  </si>
  <si>
    <t>Share class official name, or an abbreviation thereof, as stated in the fund´s prospectus. A share class is a type of share that can give different rights (ordinary share, preference share, convertible share, etc.)</t>
  </si>
  <si>
    <t>Share class name</t>
  </si>
  <si>
    <t>SHARE_CLASS_NAV_VALUE</t>
  </si>
  <si>
    <t>Latest weekly Net Asset Value (pre-tax) of share class</t>
  </si>
  <si>
    <t>Share class – latest net assets value</t>
  </si>
  <si>
    <t>SHARE_CLASS_ONLY_FOR_PROFESSIONAL_INVESTORS</t>
  </si>
  <si>
    <t>States if the shareclass is reserved for professional investors</t>
  </si>
  <si>
    <t>Share class only for professional investors</t>
  </si>
  <si>
    <t>SHARE_CLASS_STATUS</t>
  </si>
  <si>
    <t>Status of the share class. It can either be active or obsolete</t>
  </si>
  <si>
    <t>Share class status</t>
  </si>
  <si>
    <t>SH_BENEFICIALLY_HELD_INDICATOR</t>
  </si>
  <si>
    <t>Beneficially held</t>
  </si>
  <si>
    <t>-32169</t>
  </si>
  <si>
    <t>SH_BVD_ID_NUMBER</t>
  </si>
  <si>
    <t>Gives the BvD ID of the shareholder. It is never empty</t>
  </si>
  <si>
    <t>Shareholder - BvD ID number</t>
  </si>
  <si>
    <t>SH_CITY</t>
  </si>
  <si>
    <t>Gives the city where the shareholder is located.</t>
  </si>
  <si>
    <t>Shareholder - City</t>
  </si>
  <si>
    <t>\\Ownership data\Beneficial Owners\Shareholders\General information</t>
  </si>
  <si>
    <t>SH_COMMENTS</t>
  </si>
  <si>
    <t>Shareholder -  Comments (text)</t>
  </si>
  <si>
    <t>SH_COMMENTS_COUNT</t>
  </si>
  <si>
    <t>-9440</t>
  </si>
  <si>
    <t>This field indicates the number of shareholders that the concerned entity has.</t>
  </si>
  <si>
    <t>No of shareholders</t>
  </si>
  <si>
    <t>-9055</t>
  </si>
  <si>
    <t>\\Ownership data\Shareholders\Shareholder information</t>
  </si>
  <si>
    <t>SH_COUNTRY_ISO_CODE</t>
  </si>
  <si>
    <t>Shareholder - Country ISO code</t>
  </si>
  <si>
    <t>SH_CRIF_SCORE</t>
  </si>
  <si>
    <t>This is the CRIF score for shareholders</t>
  </si>
  <si>
    <t>SH_CRIF_YEAR</t>
  </si>
  <si>
    <t>Year of the financial statements used to calculate the CRIF score financial stability score for shareholders</t>
  </si>
  <si>
    <t>SH_CURRENT_PREVIOUS_MANAGER</t>
  </si>
  <si>
    <t>This field indicates if the concerned Shareholder is also a manager. It can take 3 values : Not a manager, current manager, previous manager.</t>
  </si>
  <si>
    <t>Shareholder - Also a manager</t>
  </si>
  <si>
    <t>SH_DIRECT_PCT</t>
  </si>
  <si>
    <t>Shareholder - Direct %</t>
  </si>
  <si>
    <t>\\Ownership data\Shareholders\General information\Shareholder information</t>
  </si>
  <si>
    <t>SH_EMPL</t>
  </si>
  <si>
    <t>Shareholder - Number of employees</t>
  </si>
  <si>
    <t>SH_ENTITY_TYPE</t>
  </si>
  <si>
    <t>Shareholder - Type</t>
  </si>
  <si>
    <t>SH_ESG_COMPUTATION_DATE</t>
  </si>
  <si>
    <t>SH_ESG_ENV_SCORE</t>
  </si>
  <si>
    <t>SH_ESG_GLOBAL_SCORE</t>
  </si>
  <si>
    <t>SH_ESG_GOV_SCORE</t>
  </si>
  <si>
    <t>SH_ESG_MODEL_DATE</t>
  </si>
  <si>
    <t>\\Ownership data\Beneficial Owners\Shareholders\General information\Shareholder information\Only for companies for which you have access\Additional financial data\Ratings\Financial strength\Financial risk review\ESG risk review L\ESG score by Moody’s</t>
  </si>
  <si>
    <t>SH_ESG_SOC_SCORE</t>
  </si>
  <si>
    <t>SH_FALCON_CREDIT_LIMIT</t>
  </si>
  <si>
    <t>This is the Falcon Credit Limit of shareholders</t>
  </si>
  <si>
    <t>SH_FALCON_CRS</t>
  </si>
  <si>
    <t>This is Falcon Counterparty Risk Score (CRS) for shareholders</t>
  </si>
  <si>
    <t>\\Ownership data\Shareholders\Shareholder information\Only for companies for which you have access\Financial strength\Falcon counterparty risk score by Zanders</t>
  </si>
  <si>
    <t>SH_FALCON_PDEF</t>
  </si>
  <si>
    <t>SH_FALCON_YEAR</t>
  </si>
  <si>
    <t>Year of the financial statements used to calculate the Falcon score for shareholders</t>
  </si>
  <si>
    <t>SH_FAX_NUMBER</t>
  </si>
  <si>
    <t>Gives the fax number of the shareholder when available.</t>
  </si>
  <si>
    <t>\\Financial data\Global standard format\Corporate\Balance sheet\Liabilities &amp;amp; equity</t>
  </si>
  <si>
    <t>SHFD</t>
  </si>
  <si>
    <t>Total equity (Capital plus Other shareholders funds)</t>
  </si>
  <si>
    <t>Shareholders funds</t>
  </si>
  <si>
    <t>1145456723</t>
  </si>
  <si>
    <t>SH_FIRST_NAME</t>
  </si>
  <si>
    <t>This field provides the first name of the shareholder. This has been extracted from the full name when possible.</t>
  </si>
  <si>
    <t>Shareholder - First name</t>
  </si>
  <si>
    <t>SH_FITCH_IFS</t>
  </si>
  <si>
    <t>The Fitch Insurer Financial Strength Rating given to the company's shareholder.</t>
  </si>
  <si>
    <t>SH_FITCH_LT</t>
  </si>
  <si>
    <t>The Fitch Long-Term Rating given to the company's shareholder.</t>
  </si>
  <si>
    <t>\\Ownership data\Beneficial Owners\Shareholders\General information\Shareholder information\Only for companies for which you have access\Additional financial data\Ratings\Fitch ratings</t>
  </si>
  <si>
    <t>SH_FITCH_LT_IDR</t>
  </si>
  <si>
    <t>The Fitch Long Term Issuer Default Rating given to the company's shareholder.</t>
  </si>
  <si>
    <t>\\Ownership data\Shareholders\Shareholder information\Only for companies for which you have access\Ratings\Fitch ratings</t>
  </si>
  <si>
    <t>SH_FITCH_NIFS</t>
  </si>
  <si>
    <t>The Fitch National Insurer Financial Strength Rating given to the company's shareholder.</t>
  </si>
  <si>
    <t>SH_FITCH_SR</t>
  </si>
  <si>
    <t>The Fitch Support Rating given to the company's shareholder.</t>
  </si>
  <si>
    <t>SH_FITCH_ST</t>
  </si>
  <si>
    <t>The Fitch Short-Term Rating given to the company's shareholder.</t>
  </si>
  <si>
    <t>SH_FITCH_ST_IDR</t>
  </si>
  <si>
    <t>The Fitch Short-Term Issuer Default Rating given to the company's shareholder.</t>
  </si>
  <si>
    <t>SH_FITCH_VR</t>
  </si>
  <si>
    <t>The Fitch Viability Rating given to the company's shareholder.</t>
  </si>
  <si>
    <t>\\Ownership data\Shareholders\Shareholder information\Only for companies for which you have access\Financial strength\Compass score merchant risk by G2</t>
  </si>
  <si>
    <t>SH_G2_DATE</t>
  </si>
  <si>
    <t>Date on which the G2 Compass score was calculated for shareholders</t>
  </si>
  <si>
    <t>SH_G2_SCORE</t>
  </si>
  <si>
    <t>This is G2 Compass score for shareholders</t>
  </si>
  <si>
    <t>SH_INFORMATION_DATE</t>
  </si>
  <si>
    <t>Shareholder - Information date</t>
  </si>
  <si>
    <t>SH_INFORMATION_SOURCE</t>
  </si>
  <si>
    <t>Shareholder - Information source</t>
  </si>
  <si>
    <t>SH_HISTORICAL_COUNT</t>
  </si>
  <si>
    <t>SH_LAST_NAME</t>
  </si>
  <si>
    <t>This field provides the last name of the shareholder. This has been extracted from the full name when possible.</t>
  </si>
  <si>
    <t>Shareholder - Last name</t>
  </si>
  <si>
    <t>SH_LEI</t>
  </si>
  <si>
    <t>This field provides the Legal Entity Identifier (LEI) of the concerned Shareholder. The LEI code consists of a combination of 20 letters and numbers.</t>
  </si>
  <si>
    <t>SH_LIABILITY_INDICATOR</t>
  </si>
  <si>
    <t>Shareholder - Company taking liability</t>
  </si>
  <si>
    <t>\\Financials &amp;amp; ratios\Ratios\Structure ratios</t>
  </si>
  <si>
    <t>SHLQ</t>
  </si>
  <si>
    <t>Shareholders finds as a percentage of Non-current liabilities</t>
  </si>
  <si>
    <t>Shareholders liquidity ratio (x)</t>
  </si>
  <si>
    <t>-32115</t>
  </si>
  <si>
    <t>1363953747</t>
  </si>
  <si>
    <t>SH_MOODYS_IFS</t>
  </si>
  <si>
    <t>The Moody's Insurance Financial Strength Rating given to the company's shareholder.</t>
  </si>
  <si>
    <t>SH_MOODYS_LT</t>
  </si>
  <si>
    <t>The Moody's Long-Term Rating given to the company's shareholder.</t>
  </si>
  <si>
    <t>\\Ownership data\Beneficial Owners\Shareholders\General information\Shareholder information\Only for companies for which you have access\Additional financial data\Ratings\Fitch ratings\Moody's ratings</t>
  </si>
  <si>
    <t>SH_MOODYS_ST</t>
  </si>
  <si>
    <t>The Moody's ST Issuer Level Rating given to the company's shareholder.</t>
  </si>
  <si>
    <t>\\Ownership data\Beneficial Owners\Shareholders\General information\Shareholder information\Only for companies for which you have access\Additional financial data\Ratings\Financial strength\Financial risk review\MORE credit risk score by modeFinance</t>
  </si>
  <si>
    <t>SH_MORE_CONFIDENCE_LEVEL</t>
  </si>
  <si>
    <t>Describes the datapoints as a percentage (Confidence level) that have values and are used in the MORE score model for shareholders</t>
  </si>
  <si>
    <t>SH_MORE_CREDIT_LIMIT</t>
  </si>
  <si>
    <t>This is the More Credit Limit for shareholders</t>
  </si>
  <si>
    <t>Shareholder - MORE credit limit</t>
  </si>
  <si>
    <t>\\Ownership data\Shareholders\Shareholder information\Only for companies for which you have access\Financial risk review\MORE credit risk score by modeFinance</t>
  </si>
  <si>
    <t>SH_MORE_PDEF</t>
  </si>
  <si>
    <t>SH_MORE_SCORE</t>
  </si>
  <si>
    <t>This is the More score for shareholders</t>
  </si>
  <si>
    <t>SH_MORE_YEAR</t>
  </si>
  <si>
    <t>Year of the financial statements used to calculate the MORE credit risk score for shareholders</t>
  </si>
  <si>
    <t>SH_NACE_CORE_CODE</t>
  </si>
  <si>
    <t>This field gives the 4 digits NACE code of activity of the shareholder.</t>
  </si>
  <si>
    <t>Shareholder - NACE,Core code</t>
  </si>
  <si>
    <t>SH_NACE_CORE_LABEL</t>
  </si>
  <si>
    <t>This field gives the full label NACE code of activity of the shareholder.</t>
  </si>
  <si>
    <t>Shareholder - NACE,text description</t>
  </si>
  <si>
    <t>SH_NAICS_CORE_CODE</t>
  </si>
  <si>
    <t>This field gives the 4 digits NAICS code of activity of the shareholder.</t>
  </si>
  <si>
    <t>Shareholder - NAICS, Core code</t>
  </si>
  <si>
    <t>SH_NAICS_CORE_LABEL</t>
  </si>
  <si>
    <t>This field gives the full label NAICS code of activity of the shareholder.</t>
  </si>
  <si>
    <t>Shareholder - NAICS, text description</t>
  </si>
  <si>
    <t>SH_NAME</t>
  </si>
  <si>
    <t>This field indicates the full name of the shareholder. It should always be provided.</t>
  </si>
  <si>
    <t>Shareholder - Name</t>
  </si>
  <si>
    <t>SH_NATIONAL_ID</t>
  </si>
  <si>
    <t>SH_NATIONAL_SCORE_US_PAYMENT_SCORE</t>
  </si>
  <si>
    <t>This is value of the US and Canada National payment rating score for shareholders</t>
  </si>
  <si>
    <t>\\Ownership data\Shareholders\Shareholder information\Only for companies for which you have access\National scores\In the US and Canada</t>
  </si>
  <si>
    <t>SH_NATIONAL_SCORE_US_PAYMENT_SCORE_CREDIT_RISK</t>
  </si>
  <si>
    <t>This is the category of the US and Canada National credit risk rating for shareholders</t>
  </si>
  <si>
    <t>\\Ownership data\Beneficial Owners\Shareholders\General information\Shareholder information\Only for companies for which you have access\Additional financial data\Ratings\Financial strength\Financial risk review\ESG risk review L\National scores\In the US and Canada</t>
  </si>
  <si>
    <t>SH_NATIONAL_SCORE_US_PAYMENT_SCORE_CREDIT_RISK_DEFINITION</t>
  </si>
  <si>
    <t>This is value of the US and Canada National credit risk rating label for shareholders</t>
  </si>
  <si>
    <t>SH_NATIONAL_SCORE_US_PAYMENT_SCORE_DATE</t>
  </si>
  <si>
    <t>Date on which the US and Canada National credit risk rating was calculated for shareholders</t>
  </si>
  <si>
    <t>SH_NATIONAL_SCORE_US_PAYMENT_SCORE_DEFINITION</t>
  </si>
  <si>
    <t>This is the label of the US and Canada National payment rating score for shareholders</t>
  </si>
  <si>
    <t>SH_NATIONAL_SCORE_US_PAYMENT_SCORE_LONG_TERM_HEALTH</t>
  </si>
  <si>
    <t>Outlook of the US and Canada National Payment score for shareholders</t>
  </si>
  <si>
    <t>SH_NATIONAL_SCORE_US_PAYMENT_SCORE_PROVIDER</t>
  </si>
  <si>
    <t>Information provider for the US and Canada National score for shareholders</t>
  </si>
  <si>
    <t>SH_NATIONAL_SCORE_US_PAYMENT_SCORE_SEGMENT</t>
  </si>
  <si>
    <t>Payment risk value of the US and Canada National Payment score (number) for shareholders</t>
  </si>
  <si>
    <t>SH_NATIONAL_SCORE_US_PAYMENT_SCORE_SEGMENT_DEFINITION</t>
  </si>
  <si>
    <t>Payment Label of the US and Canada National Payment risk score (text) for shareholders</t>
  </si>
  <si>
    <t>\\Ownership data\Beneficial Owners\Shareholders\General information\Shareholder information</t>
  </si>
  <si>
    <t>SH_OPRE</t>
  </si>
  <si>
    <t>This field gives the Operating Revenue of the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</si>
  <si>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Shareholder - Operating revenue (Turnover)</t>
  </si>
  <si>
    <t>SH_ORBISID</t>
  </si>
  <si>
    <t>Gives the Orbis ID number of the shareholder.</t>
  </si>
  <si>
    <t>Shareholder - Orbis ID number</t>
  </si>
  <si>
    <t>SH_PHONE_NUMBER</t>
  </si>
  <si>
    <t>Gives the telephone number of the shareholder.</t>
  </si>
  <si>
    <t>\\Ownership data\Beneficial Owners\Shareholders\General information\Shareholder information\Only for companies for which you have access\Additional financial data</t>
  </si>
  <si>
    <t>SH_PL</t>
  </si>
  <si>
    <t>This field gives the P/L for period of the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</si>
  <si>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Shareholder - P/L for period [=Net income]</t>
  </si>
  <si>
    <t>SH_PLBT</t>
  </si>
  <si>
    <t>This field gives the P/L before of the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</si>
  <si>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Shareholder - P/L before tax</t>
  </si>
  <si>
    <t>SH_POSSIBLE_PCT_CHANGE_DESCRIPTION</t>
  </si>
  <si>
    <t>&lt;p&gt;This fields is used to indicates that information on the Shareholder has changed but we don’t have enough detail to be able to indicate the new percentage. This come principally from M&amp;amp;A deals information. &lt;/p&gt;
&lt;p&gt;This is particularly important in the controlling shareholder section, as it could potentially affect the ultimate owner and in the BO section.&lt;/p&gt;
&lt;p&gt; &lt;/p&gt;</t>
  </si>
  <si>
    <t>Shareholder - Information on possible change in %</t>
  </si>
  <si>
    <t>SH_POSTCODE</t>
  </si>
  <si>
    <t>Gives the postcode of the city in which the shareholder is located.</t>
  </si>
  <si>
    <t>SH_PREVIOUS_NAME</t>
  </si>
  <si>
    <t>Previous name(s) of the shareholder.</t>
  </si>
  <si>
    <t>SH_QUALITATIVE_SCORE</t>
  </si>
  <si>
    <t>The modeFinance Qualitative score for shareholders</t>
  </si>
  <si>
    <t>SH_QUALITATIVE_SCORE_CONFIDENCE_LEVEL</t>
  </si>
  <si>
    <t>Describes the datapoints (Confidence level) that have values and are used in the modeFinance Qualitative score for shareholders</t>
  </si>
  <si>
    <t>SH_QUALITATIVE_SCORE_CREDIT_LIMIT</t>
  </si>
  <si>
    <t>This is the modeFinance Qualitative score Credit limit for shareholders</t>
  </si>
  <si>
    <t>\\Ownership data\Shareholders\Shareholder information\Only for companies for which you have access\Financial risk review\Qualitative score by modeFinance</t>
  </si>
  <si>
    <t>SH_QUALITATIVE_SCORE_DATE</t>
  </si>
  <si>
    <t>Date on which the modeFinance Qualitative score was calculated for shareholders</t>
  </si>
  <si>
    <t>SH_REACTIVE_MORE_CONFIDENCE_LEVEL</t>
  </si>
  <si>
    <t>\\Ownership data\Beneficial Owners\Shareholders\General information\Shareholder information\Only for companies for which you have access\Additional financial data\Ratings\Financial strength\Financial risk review\MORE credit risk score by modeFinance\Reactive MORE credit risk score by modeFinance</t>
  </si>
  <si>
    <t>SH_REACTIVE_MORE_CREDIT_LIMIT</t>
  </si>
  <si>
    <t>This is the Reactive More Credit Limit for the shareholder.</t>
  </si>
  <si>
    <t>\\Ownership data\Shareholders\Shareholder information\Only for companies for which you have access\Financial risk review\Reactive MORE credit risk score by modeFinance</t>
  </si>
  <si>
    <t>SH_REACTIVE_MORE_DATE</t>
  </si>
  <si>
    <t>Year of the financial statements used to calculate the reactive MORE score for the shareholder.</t>
  </si>
  <si>
    <t>SH_REACTIVE_MORE_PDEF</t>
  </si>
  <si>
    <t>SH_REACTIVE_MORE_SCORE</t>
  </si>
  <si>
    <t>The most recent reactive MORE score for the shareholder.</t>
  </si>
  <si>
    <t>\\Ownership data\Shareholders\Shareholder information\Only for companies for which you have access\Financial strength\RepRisk indicators by RepRisk</t>
  </si>
  <si>
    <t>SH_REPRISK_INDEX</t>
  </si>
  <si>
    <t>This is the value of RepRisk indictor (Index RRI) for shareholders</t>
  </si>
  <si>
    <t>SH_REPRISK_INDEX_DATE</t>
  </si>
  <si>
    <t>Date on which the RepRisk indicator (Index RRI) was calculated for shareholders</t>
  </si>
  <si>
    <t>SH_REPRISK_RATING</t>
  </si>
  <si>
    <t>The RepRisk Rating value for shareholders</t>
  </si>
  <si>
    <t>SH_REPRISK_RATING_DATE</t>
  </si>
  <si>
    <t>Date on which the RepRisk Rating (RRR) was calculated for shareholders</t>
  </si>
  <si>
    <t>SH_SALUTATION</t>
  </si>
  <si>
    <t>Gives the salutation of the shareholder. This is either provided by the source or deduced based on the provided or deduced gender</t>
  </si>
  <si>
    <t>Shareholder - Salutation</t>
  </si>
  <si>
    <t>SH_SHFD</t>
  </si>
  <si>
    <t>This field gives the shareholders funds of the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</si>
  <si>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SH_SP_FSR_FLT</t>
  </si>
  <si>
    <t>The Standard &amp;amp; Poor's Financial Strength Rating, Foreign Long Term given to the company's shareholder.</t>
  </si>
  <si>
    <t>\\Ownership data\Shareholders\Shareholder information\Only for companies for which you have access\Ratings\Standard &amp;amp; Poor's ratings</t>
  </si>
  <si>
    <t>SH_SP_FSR_LLT</t>
  </si>
  <si>
    <t>The Standard &amp;amp; Poor's Financial Strength Rating, Local Long Term given to the company's shareholder.</t>
  </si>
  <si>
    <t>\\Ownership data\Beneficial Owners\Shareholders\General information\Shareholder information\Only for companies for which you have access\Additional financial data\Ratings\Fitch ratings\Moody's ratings\Standard &amp;amp; Poor's ratings</t>
  </si>
  <si>
    <t>SH_SP_ICR_FLT</t>
  </si>
  <si>
    <t>The Standard &amp;amp; Poor's Issuer Credit Rating, Foreign Long Term given to the company's shareholder.</t>
  </si>
  <si>
    <t>SH_SP_ICR_FST</t>
  </si>
  <si>
    <t>The Standard &amp;amp; Poor's Issuer Credit Rating, Foreign Short Term given to the company's shareholder.</t>
  </si>
  <si>
    <t>SH_SP_ICR_LLT</t>
  </si>
  <si>
    <t>The Standard &amp;amp; Poor's Issuer Credit Rating, Local Long Term given to the company's shareholder.</t>
  </si>
  <si>
    <t>SH_SP_ICR_LST</t>
  </si>
  <si>
    <t>The Standard &amp;amp; Poor's Issuer Credit Rating, Local Short Term given to the company's shareholder.</t>
  </si>
  <si>
    <t>SH_STATE_PROVINCE</t>
  </si>
  <si>
    <t>When the shareholder is located in the United States or in Canada, this field gives a 2 letters code corresponding to the initials of the State or Province in which the entity is located.</t>
  </si>
  <si>
    <t>Shareholder - State or province (in US or Canada)</t>
  </si>
  <si>
    <t>SH_SWIFT_CODE</t>
  </si>
  <si>
    <t>This field provides the SWIFT code of the concerned shareholder.</t>
  </si>
  <si>
    <t>SH_TICKER</t>
  </si>
  <si>
    <t>This field gives the ticker of the Shareholder. A ticker symbol or stock symbol is an abbreviation used to uniquely identify publicly traded shares of a particular stock on a particular stock market. A stock symbol may consist of letters, numbers or a combination of both.</t>
  </si>
  <si>
    <t>Shareholder - Ticker symbol</t>
  </si>
  <si>
    <t>SH_TOAS</t>
  </si>
  <si>
    <t>This field gives the Total assets of the shareholder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</si>
  <si>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Shareholder - Total assets</t>
  </si>
  <si>
    <t>SH_TOTAL_PCT</t>
  </si>
  <si>
    <t>This field is the total percentage owned by the shareholder in the company just below in the BO path</t>
  </si>
  <si>
    <t>Shareholder - Total %</t>
  </si>
  <si>
    <t>\\Ownership data\Beneficial Owners\Shareholders\General information\Shareholder information\Only for companies for which you have access\Additional financial data\Ratings\Financial strength\Falcon counterparty risk score by Zanders\Financial stability score by CRIF Decision Solutions Ltd\Predictive indicators by Vadis\Global score by WVB\Albatross score by Zanders\Compass score merchant risk by G2\RepRisk indicators by RepRisk\Environmental score by Trucost</t>
  </si>
  <si>
    <t>SH_TRUCOST_SCORE</t>
  </si>
  <si>
    <t>This is the Trucost environmental score for shareholders</t>
  </si>
  <si>
    <t>SH_TRUCOST_SCORE_CONFIDENCE_LEVEL</t>
  </si>
  <si>
    <t>Describes the datapoints as a percentage (Confidence level) that have values and are used in the Trucost score model for shareholders</t>
  </si>
  <si>
    <t>SH_TRUCOST_YEAR</t>
  </si>
  <si>
    <t>Year of the financial statements used to calculate the Trucost environmental score for shareholders</t>
  </si>
  <si>
    <t>SH_UCI</t>
  </si>
  <si>
    <t>Gives the UCI of the shareholder. UCI is the identifier in the Contacts database. It is not always available</t>
  </si>
  <si>
    <t>Shareholder - UCI</t>
  </si>
  <si>
    <t>SH_USSIC_CORE_CODE</t>
  </si>
  <si>
    <t>This field represents the 3 digits code for the primary activity of the concerned shareholder in the US SIC classification. (US SIC codes are American codes which last version is from 1989)</t>
  </si>
  <si>
    <t>Shareholder - US SIC, Core code</t>
  </si>
  <si>
    <t>SH_USSIC_CORE_LABEL</t>
  </si>
  <si>
    <t>This field provides the label associated to the code for the primary activity of the concerned shareholder in the US SIC classification. (US SIC codes are American codes which last version is from 1989)</t>
  </si>
  <si>
    <t>Shareholder - US SIC, text description</t>
  </si>
  <si>
    <t>SH_VADIS_P2B_BANKRUPT</t>
  </si>
  <si>
    <t>Score that describes the propensity to become bankrupt (P2BB) of shareholders (Vadis score)</t>
  </si>
  <si>
    <t>\\Ownership data\Beneficial Owners\Shareholders\General information\Shareholder information\Only for companies for which you have access\Additional financial data\Ratings\Financial strength\Falcon counterparty risk score by Zanders\Financial stability score by CRIF Decision Solutions Ltd\Predictive indicators by Vadis</t>
  </si>
  <si>
    <t>SH_VADIS_P2B_SOLD</t>
  </si>
  <si>
    <t>Score that describes the propensity to be sold for shareholders (Vadis Score)</t>
  </si>
  <si>
    <t>SH_VADIS_YEAR</t>
  </si>
  <si>
    <t>Year of the financial statements used to calculate the Vadis score for Shareholders</t>
  </si>
  <si>
    <t>SH_WEBSITE</t>
  </si>
  <si>
    <t>Gives the website of the shareholder when available.</t>
  </si>
  <si>
    <t>\\Ownership data\Shareholders\Shareholder information\PEPs, sanctions and enforcements</t>
  </si>
  <si>
    <t>SH_WORLDCOMPLIANCE_MATCH_ADVERSE_MEDIA</t>
  </si>
  <si>
    <t>This field indicates if the shareholder has been flagged as adverse media. As adverse media is a WorldCompliance category which identify entities where a published news source described a crime that was committed.</t>
  </si>
  <si>
    <t>SH_WORLDCOMPLIANCE_MATCH_ASSOCIATED_ENTITY</t>
  </si>
  <si>
    <t>This field indicates if the shareholder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</si>
  <si>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SH_WORLDCOMPLIANCE_MATCH_CURRENT_PEP_INDICATOR</t>
  </si>
  <si>
    <t>This field indicates if the shareholder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</si>
  <si>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SH_WORLDCOMPLIANCE_MATCH_ENFORCEMENT_INDICATOR</t>
  </si>
  <si>
    <t>This field indicates if the shareholder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</si>
  <si>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SH_WORLDCOMPLIANCE_MATCH_EXCEPT_SBE_INDICATOR</t>
  </si>
  <si>
    <t>This field indicates if the shareholder has been flagged as any category. As any category is a WorldCompliance Flag to identify entities found in the WorldCompliance database. WorldCompliance is a risk-based database designed to prevent AML (anti-money laundering) and CTF (counterterrorist
financing) .</t>
  </si>
  <si>
    <t>SH_WORLDCOMPLIANCE_MATCH_GOVERNMENT_LINKED_ENTITY</t>
  </si>
  <si>
    <t>This field indicates if the shareholder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</si>
  <si>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SH_WORLDCOMPLIANCE_MATCH_GOVERNMENT_OWNED_ENTITY</t>
  </si>
  <si>
    <t>This field indicates if the shareholder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</si>
  <si>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SH_WORLDCOMPLIANCE_MATCH_REGISTRATIONS</t>
  </si>
  <si>
    <t>This field indicates if the shareholder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</si>
  <si>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SH_WORLDCOMPLIANCE_MATCH_SANCTION_INDICATOR</t>
  </si>
  <si>
    <t>This field indicates if the shareholder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</si>
  <si>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SH_WORLDCOMPLIANCE_MATCH_SBE_INDICATOR_LABEL</t>
  </si>
  <si>
    <t>This field indicates if the shareholder has been flagged as sanctioned by extension. Sanctioned by extension is a flag used to identify companies which are are sanctioned by extension because they are owned 33 or 50% by a sanctioned entity.</t>
  </si>
  <si>
    <t>SH_WVB_SCORE</t>
  </si>
  <si>
    <t>This is the WVB Global strength - Global score for shareholders</t>
  </si>
  <si>
    <t>SH_WVB_YEAR</t>
  </si>
  <si>
    <t>Year of the financial statements used to calculate the WVB Global strength - Global score for shareholders</t>
  </si>
  <si>
    <t>SICF</t>
  </si>
  <si>
    <t>Other Investing Cash Flow Items, Total [SICF] represents all items reported within the investing activities in the cash flow statement, other than capital expenditures (for US accounts)</t>
  </si>
  <si>
    <t>Other Investing Cash Flow Items, Total</t>
  </si>
  <si>
    <t>327600000</t>
  </si>
  <si>
    <t>SinglePatentValues_AssigneeScore</t>
  </si>
  <si>
    <t>In the case of assignee score, we consider the entities re-inventiveness behaviour to ring fence the technology so that the competitors do not penetrate into their market. Of many key indicators, some of the indicators used are self citations, continuation Applications</t>
  </si>
  <si>
    <t>SinglePatentValues_AssigneeScoreTrend</t>
  </si>
  <si>
    <t>SinglePatentValues_LegalScore</t>
  </si>
  <si>
    <t>SinglePatentValues_LegalScoreTrend</t>
  </si>
  <si>
    <t>SinglePatentValues_MarketAttractiveness</t>
  </si>
  <si>
    <t>The indicator provides insight on what technologies are attractive in the market based on the recent trends relating to: Acquisitions, Litigations, Licensing and Royalty Rates</t>
  </si>
  <si>
    <t>SinglePatentValues_MarketAttractivenessTrend</t>
  </si>
  <si>
    <t>SinglePatentValues_MarketCoverage</t>
  </si>
  <si>
    <t>SinglePatentValues_MarketCoverageTrend</t>
  </si>
  <si>
    <t>SinglePatentValues_RatingDate</t>
  </si>
  <si>
    <t>Date on which the respective patent valuations were computed/updated.</t>
  </si>
  <si>
    <t>Patent valuation date</t>
  </si>
  <si>
    <t>SinglePatentValues_TechnicalQuality</t>
  </si>
  <si>
    <t>Technical Quality</t>
  </si>
  <si>
    <t>SinglePatentValues_TechnicalQualityTrend</t>
  </si>
  <si>
    <t>Technical Quality trend</t>
  </si>
  <si>
    <t>\\Legal &amp;amp; account information\Small and Medium-sized enterprises (SMEs) classification</t>
  </si>
  <si>
    <t>SME_CALCULATION_DATE</t>
  </si>
  <si>
    <t>&lt;p&gt;The date when the SME calculation was performed. This would be the most recent calculation (performed weekly) and also the previous calculations done at the end of each year.&lt;/p&gt;
&lt;p&gt;For more information about the various SME classifications which are available and the criteria used to determine the SME classification, please consult the &lt;a href="/domain/d987b9a1-5e29-45ba-bb9d-334233a6238b?view=dbd68a47-3934-497a-9a1a-98e85136ee11" rel="noopener" target="_blank"&gt;SME classification hierarchy&lt;/a&gt;.&lt;/p&gt;</t>
  </si>
  <si>
    <t xml:space="preserve">SME calculation date </t>
  </si>
  <si>
    <t>SME_COUNT</t>
  </si>
  <si>
    <t>SME_CLASSIFICATION</t>
  </si>
  <si>
    <t>&lt;p&gt;The company’s size based on the SME calculation which is performed based on both SME criteria (headcount &amp;amp; financial details and ownership category). This can be: Micro, Small, Medium, or Large.&lt;/p&gt;
&lt;p&gt;For more information about the various SME classifications which are available and the criteria used to determine the SME classification, please consult the &lt;a href="/domain/d987b9a1-5e29-45ba-bb9d-334233a6238b?view=dbd68a47-3934-497a-9a1a-98e85136ee11" rel="noopener" target="_blank"&gt;SME classification hierarchy&lt;/a&gt;.&lt;/p&gt;</t>
  </si>
  <si>
    <t>SME classification</t>
  </si>
  <si>
    <t>-1800301</t>
  </si>
  <si>
    <t>-1800302</t>
  </si>
  <si>
    <t>SME_LASTCHANGE_DATE</t>
  </si>
  <si>
    <t>&lt;p&gt;The date when the SME classification has changed (for example, the date when a company’ SME classification changed from Small to Medium size).&lt;/p&gt;
&lt;p&gt;For more information about the various SME classifications which are available and the criteria used to determine the SME classification, please consult the &lt;a href="/domain/d987b9a1-5e29-45ba-bb9d-334233a6238b?view=dbd68a47-3934-497a-9a1a-98e85136ee11" rel="noopener" target="_blank"&gt;SME classification hierarchy&lt;/a&gt;.&lt;/p&gt;</t>
  </si>
  <si>
    <t xml:space="preserve">SME last change date </t>
  </si>
  <si>
    <t>-1800204</t>
  </si>
  <si>
    <t>SME_OWNERSHIP_CATEGORY</t>
  </si>
  <si>
    <t>&lt;p&gt;The ownership category of companies based on the &lt;a href="/domain/d987b9a1-5e29-45ba-bb9d-334233a6238b?view=dbd68a47-3934-497a-9a1a-98e85136ee11"&gt;SME definitions&lt;/a&gt; (Autonomous, Partner or Linked).&lt;/p&gt;
&lt;p&gt;For more information about the various SME classifications which are available and the criteria used to determine the SME classification, please consult the &lt;a href="/domain/d987b9a1-5e29-45ba-bb9d-334233a6238b?view=dbd68a47-3934-497a-9a1a-98e85136ee11" rel="noopener" target="_blank"&gt;SME classification hierarchy&lt;/a&gt;.&lt;/p&gt;</t>
  </si>
  <si>
    <t>SME Ownership category</t>
  </si>
  <si>
    <t>-1800303</t>
  </si>
  <si>
    <t>\\Financial data\Cash flow statement\US accounts\Balance</t>
  </si>
  <si>
    <t>SNCB</t>
  </si>
  <si>
    <t>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t>
  </si>
  <si>
    <t>Net Cash - Beginning Balance</t>
  </si>
  <si>
    <t>330700000</t>
  </si>
  <si>
    <t>\\Financial data\Accounts header\Key financials &amp;amp; employees\Global standard format\Detailed format\Cash flow statement\US accounts\Operating cash flows\Investing cash flows\Financing cash flows\Balance</t>
  </si>
  <si>
    <t>SNCC</t>
  </si>
  <si>
    <t>Net Change in Cash [SNCC] represents the sum of Cash From Operating Activities [OTLO], Cash From Investing Activities [ITLI], Cash From Financing Activities [FTLF], Foreign Exchange Effects [SFEE] (for US accounts)</t>
  </si>
  <si>
    <t>Net Change in Cash</t>
  </si>
  <si>
    <t>330600000</t>
  </si>
  <si>
    <t>SNCE</t>
  </si>
  <si>
    <t>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t>
  </si>
  <si>
    <t>Net Cash - Ending Balance</t>
  </si>
  <si>
    <t>330800000</t>
  </si>
  <si>
    <t>\\Financial data\Accounts header\Key financials &amp;amp; employees\Global standard format\Detailed format\Cash flow statement\US accounts\Operating cash flows</t>
  </si>
  <si>
    <t>SNCI</t>
  </si>
  <si>
    <t>Expenses such as depreciation and investment gains (losses) that does not involve a cash payment. Non-Cash Items [SNCI] represents the sum of Accounting Change [OACG], Discontinued Operations [OIDO], Extraordinary Items [OTRA], Unusual Items [OUIE], Purchased R&amp;amp;D [OPRD], Equity in Net Earnings/Loss [OEIA] and Other Non-Cash Items [ONCI] (for US accounts)</t>
  </si>
  <si>
    <t>Non-Cash Items</t>
  </si>
  <si>
    <t>324900000</t>
  </si>
  <si>
    <t>SOCF</t>
  </si>
  <si>
    <t>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t>
  </si>
  <si>
    <t>Changes in Working Capital</t>
  </si>
  <si>
    <t>326100000</t>
  </si>
  <si>
    <t>SOLL</t>
  </si>
  <si>
    <t>Solvency ratio is Shareholders funds as a percentage of Total liabilities</t>
  </si>
  <si>
    <t>Solvency ratio (Liability based) (%)</t>
  </si>
  <si>
    <t>SOLR</t>
  </si>
  <si>
    <t>Shareholders funds as a percentage of total assets</t>
  </si>
  <si>
    <t>SOURCE</t>
  </si>
  <si>
    <t>&lt;p&gt;Official source of the legal event&lt;/p&gt;
&lt;p&gt;Link to the source where the entity appears.&lt;/p&gt;</t>
  </si>
  <si>
    <t>SPECIALISATION</t>
  </si>
  <si>
    <t>&lt;p&gt;Refers to the specialisation set to a bank (BNK) or an Insurance Companies (INS). The following specialisations can be found:&lt;/p&gt;
&lt;p&gt;For banks,&lt;/p&gt;
&lt;div&gt;
&lt;ul style="list-style-type: disc;"&gt;
&lt;li&gt;
&lt;p&gt;Commercial bank:&lt;br/&gt;Mainly active in a combination of Retail Banking (Individuals, SMEs), Wholesale Banking (large corporates) and Private banking (not belonging to groups of saving banks, co-operative banks)&lt;/p&gt;
&lt;/li&gt;
&lt;li&gt;
&lt;p&gt;Savings bank:&lt;br/&gt;Mainly active in Retail Banking (Individuals, SMEs) and usually belonging to a group of savings banks.&lt;/p&gt;
&lt;/li&gt;
&lt;li&gt;
&lt;p&gt;Cooperative bank:&lt;br/&gt;Cooperative banks have a cooperative ownership structure and are mainly active in Retail Banking (Individuals, SMEs).&lt;/p&gt;
&lt;/li&gt;
&lt;li&gt;
&lt;p&gt;Real Estate &amp;amp; Mortgage finance institution:&lt;br/&gt;Mainly active in Mortgage Financing and Project Development.&lt;/p&gt;
&lt;/li&gt;
&lt;li&gt;
&lt;p&gt;Investment bank:&lt;br/&gt;Mainly active in Corporate Finance, Debt/Equity Issues, Mergers &amp;amp; Acquisitions, Securities Trading and usually in Private Banking.&lt;/p&gt;
&lt;/li&gt;
&lt;li&gt;
&lt;p&gt;Islamic bank:&lt;br/&gt;An Islamic bank is "an institution that mobilises financial resources and invests them in an attempt to achieve predetermined Islamically-acceptable social and financial objectives. Both mobilisation and investment of funds should be conducted in accordance with the principles of Islamic Shari'a".&lt;/p&gt;
&lt;/li&gt;
&lt;li&gt;
&lt;p&gt;Other non banking credit institution:&lt;br/&gt;Institutions providing guarantees, money transfer companies, companies providing banking and non banking financial services to groups of financial institutions.&lt;/p&gt;
&lt;/li&gt;
&lt;li&gt;
&lt;p&gt;Specialized governmental credit institution:&lt;br/&gt;Institutions providing National Development Finance, Sectoral Finance or Export / Import Finance. This specialisation category includes Public Institutions acting on privileged or protected segments or benefiting from Governmental guarantee or sponsoring.&lt;/p&gt;
&lt;/li&gt;
&lt;li&gt;
&lt;p&gt;Bank holding company:&lt;br/&gt;Holding companies of bank groups, which usually have very limited business activities.&lt;/p&gt;
&lt;/li&gt;
&lt;li&gt;
&lt;p&gt;Central bank:&lt;br/&gt;Supervising national banking systems.&lt;/p&gt;
&lt;/li&gt;
&lt;li&gt;
&lt;p&gt;Multi-lateral development bank:&lt;br/&gt;Active in multi-lateral development finance.&lt;/p&gt;
&lt;/li&gt;
&lt;li&gt;
&lt;p&gt;Micro-financing institution:&lt;br/&gt;Providing micro finance to individuals and very small companies.&lt;/p&gt;
&lt;/li&gt;
&lt;li&gt;
&lt;p&gt;Securities firm:&lt;br/&gt;Mainly active in Securities Trading/Arbitrage activities/Securities Brokerage/Derivatives.&lt;/p&gt;
&lt;/li&gt;
&lt;li&gt;
&lt;p&gt;Private banking:&lt;br/&gt;Banks mainly active in private banking and asset management.&lt;/p&gt;
&lt;/li&gt;
&lt;li&gt;
&lt;p&gt;Investment &amp;amp; Trust corporation:&lt;br/&gt;Investment Corporations/Investment Trust Companies and Private Equity Companies/Property Developers and Covered Bond Issuers investing in various assets.&lt;/p&gt;
&lt;/li&gt;
&lt;li&gt;
&lt;p&gt;Finance company:&lt;br/&gt;Consumer Finance Companies, Credit Card Companies, Factoring Companies, Leasing Companies, Trade Finance Companies.&lt;/p&gt;
&lt;/li&gt;
&lt;li&gt;
&lt;p&gt;Clearing &amp;amp; Custody institution:&lt;br/&gt;Institutions providing clearing and custody services.&lt;/p&gt;
&lt;/li&gt;
&lt;li&gt;
&lt;p&gt;Group finance company:&lt;br/&gt;Company mainly active in attracting funding for and lending on behalf of the group.&lt;/p&gt;
&lt;/li&gt;
&lt;li&gt;
&lt;p&gt;Non-bank holding company:&lt;br/&gt;Non-bank holding company offers non-bank products and services, such as insurance and investment advice and has limited business activities.&lt;/p&gt;
&lt;/li&gt;
&lt;li&gt;
&lt;p&gt;Asset management company:&lt;br/&gt;Mainly engaged in managing funds of individuals and companies, also referred to as money managers.&lt;/p&gt;
&lt;/li&gt;
&lt;li&gt;
&lt;p&gt;Fintech bank:&lt;br/&gt;Company uses technology and other indirect channels to offer financial services to consumers.&lt;/p&gt;
&lt;/li&gt;
&lt;/ul&gt;
&lt;p&gt; &lt;/p&gt;
&lt;p&gt;For Insurance Companies:&lt;/p&gt;
&lt;ul&gt;
&lt;li&gt;Non-Life:&lt;br/&gt;Mainly active in providing insurance policies related to property and casualty, such as homeowners policies, motor insurance policies, marine insurances, damage coverage from fire, calamities theft, travel insurance, etc. Also referred to as general insurance company.&lt;/li&gt;
&lt;li&gt;Life:&lt;br/&gt;Primarily engaged in the business of issuing life insurance policies, annuities, disability insurance policies, retirement related services and investment management.&lt;/li&gt;
&lt;li&gt;Composite:&lt;br/&gt;A composite insurance company provides full range of insurance services including life, accident, fire, health, investment and pensions.&lt;/li&gt;
&lt;li&gt;Health:&lt;br/&gt;A health insurance company provides healthcare policies which covers against expenses incurred through illness and hospitalization of the insured.&lt;/li&gt;
&lt;li&gt;Non-Life (title insurance services):&lt;br/&gt;Mainly located in the US, a non-life title insurance company primarily deals in title insurance policies. Title insurance is a form of indemnity insurance that protects lenders and homebuyers from financial loss from defects in a title to a property.&lt;/li&gt;
&lt;/ul&gt;
&lt;/div&gt;</t>
  </si>
  <si>
    <t>Specialisation</t>
  </si>
  <si>
    <t>SP_ICR_FLT</t>
  </si>
  <si>
    <t>Forward-looking opinion about an obligor's overall creditworthiness. This opinion focuses on the obligor's capacity and willingness to meet its financial commitments as they come due. 
When "long-term", such financial obligations have original maturities generally more than one year.
S&amp;amp;P Global Ratings' issuer credit ratings make a distinction between foreign currency ratings and local currency ratings. An issuer's foreign currency rating will differ from its local currency rating when the obligor has a different capacity to meet its obligations denominated in its local currency, vs. obligations denominated in a foreign currency.</t>
  </si>
  <si>
    <t>SP_ICR_FLT_COUNT</t>
  </si>
  <si>
    <t>\\Ratings\Agency ratings and credit scores\Standard &amp;amp; Poor's\Issuer Credit Rating - Foreign Long Term</t>
  </si>
  <si>
    <t>SP_ICR_FLT_CREDITWATCH</t>
  </si>
  <si>
    <t>Issuer Credit Rating, Foreign Long Term, CreditWatch</t>
  </si>
  <si>
    <t>-272002</t>
  </si>
  <si>
    <t>-272005</t>
  </si>
  <si>
    <t>SP_ICR_FLT_CREDITWATCH_DATE</t>
  </si>
  <si>
    <t>Date when the Creditwatch associated to the "Issuer Credit Rating, Foreign Long Term" (cf. related definition of "Issuer Credit Rating, Foreign Long Term, Creditwatch") has been publicized.</t>
  </si>
  <si>
    <t>Issuer Credit Rating, Foreign Long Term, CreditWatch Date</t>
  </si>
  <si>
    <t>-272007</t>
  </si>
  <si>
    <t>SP_ICR_FLT_DATE</t>
  </si>
  <si>
    <t>Date when the "Issuer Credit Rating, Foreign Long Term" (cf. related definition) has been publicized.</t>
  </si>
  <si>
    <t>Issuer Credit Rating, Foreign Long Term, Date</t>
  </si>
  <si>
    <t>-272001</t>
  </si>
  <si>
    <t>\\Ratings\Agency ratings and credit scores\Moody's Investors Service\Standard &amp;amp; Poor's\Issuer Credit Rating - Foreign Long Term</t>
  </si>
  <si>
    <t>SP_ICR_FLT_OUTLOOK</t>
  </si>
  <si>
    <t>Issuer Credit Rating, Foreign Long Term, Outlook</t>
  </si>
  <si>
    <t>-272008</t>
  </si>
  <si>
    <t>SP_ICR_FLT_OUTLOOK_DATE</t>
  </si>
  <si>
    <t>Date when the outlook associated to the "Issuer Credit Rating, Foreign Long Term" (cf. related definition of "Issuer Credit Rating, Foreign Long Term, Outlook") has been publicized.</t>
  </si>
  <si>
    <t>Issuer Credit Rating, Foreign Long Term, Outlook Date</t>
  </si>
  <si>
    <t>-272010</t>
  </si>
  <si>
    <t>SP_ICR_FLT_SOLICITED_INDICATOR</t>
  </si>
  <si>
    <t>-272018</t>
  </si>
  <si>
    <t>\\Ratings\Agency ratings and credit scores\Moody's Investors Service\Standard &amp;amp; Poor's\Issuer Credit Rating - Foreign Long Term\Issuer Credit Rating - Foreign Short Term</t>
  </si>
  <si>
    <t>SP_ICR_FST</t>
  </si>
  <si>
    <t>SP_ICR_FST_COUNT</t>
  </si>
  <si>
    <t>-272022</t>
  </si>
  <si>
    <t>SP_ICR_FST_CREDITWATCH</t>
  </si>
  <si>
    <t>-272025</t>
  </si>
  <si>
    <t>SP_ICR_FST_CREDITWATCH_DATE</t>
  </si>
  <si>
    <t>Date when the Creditwatch associated to the "Issuer Credit Rating, Foreign Short Term" (cf. related definition of "Issuer Credit Rating, Foreign Short Term, Creditwatch") has been publicized.</t>
  </si>
  <si>
    <t>Issuer Credit Rating, Foreign Short Term, CreditWatch Date</t>
  </si>
  <si>
    <t>-272027</t>
  </si>
  <si>
    <t>\\Ratings\Agency ratings and credit scores\Standard &amp;amp; Poor's\Issuer Credit Rating - Foreign Short Term</t>
  </si>
  <si>
    <t>SP_ICR_FST_DATE</t>
  </si>
  <si>
    <t>Date when the "Issuer Credit Rating, Foreign Short Term" (cf. related definition) has been publicized.</t>
  </si>
  <si>
    <t>Issuer Credit Rating, Foreign Short Term, Date</t>
  </si>
  <si>
    <t>-272021</t>
  </si>
  <si>
    <t>SP_ICR_FST_OUTLOOK</t>
  </si>
  <si>
    <t>Issuer Credit Rating, Foreign Short Term, Outlook</t>
  </si>
  <si>
    <t>-272028</t>
  </si>
  <si>
    <t>SP_ICR_FST_OUTLOOK_DATE</t>
  </si>
  <si>
    <t>Date when the outlook associated to the "Issuer Credit Rating, Foreign Short Term" (cf. related definition of "Issuer Credit Rating, Foreign Short Term, Outlook") has been publicized.</t>
  </si>
  <si>
    <t>Issuer Credit Rating, Foreign Short Term, Outlook Date</t>
  </si>
  <si>
    <t>-272030</t>
  </si>
  <si>
    <t>SP_ICR_FST_SOLICITED_INDICATOR</t>
  </si>
  <si>
    <t>-272038</t>
  </si>
  <si>
    <t>SP_ICR_LLT</t>
  </si>
  <si>
    <t>SP_ICR_LLT_COUNT</t>
  </si>
  <si>
    <t>-272042</t>
  </si>
  <si>
    <t>SP_ICR_LLT_CREDITWATCH</t>
  </si>
  <si>
    <t>Issuer Credit Rating, Local Long Term, CreditWatch</t>
  </si>
  <si>
    <t>-272045</t>
  </si>
  <si>
    <t>SP_ICR_LLT_CREDITWATCH_DATE</t>
  </si>
  <si>
    <t>Date when the Creditwatch associated to the "Issuer Credit Rating, Local Long Term," (cf. related definition of "Issuer Credit Rating, Local Long Term,, Creditwatch") has been publicized.</t>
  </si>
  <si>
    <t>Issuer Credit Rating, Local Long Term, CreditWatch Date</t>
  </si>
  <si>
    <t>-272047</t>
  </si>
  <si>
    <t>\\Ratings\Agency ratings and credit scores\Standard &amp;amp; Poor's\Issuer Credit Rating - Local Long Term</t>
  </si>
  <si>
    <t>SP_ICR_LLT_DATE</t>
  </si>
  <si>
    <t>Date when the "Issuer Credit Rating, Local Long Term" (cf. related definition) has been publicized.</t>
  </si>
  <si>
    <t>Issuer Credit Rating, Local Long Term, Date</t>
  </si>
  <si>
    <t>-272041</t>
  </si>
  <si>
    <t>SP_ICR_LLT_OUTLOOK</t>
  </si>
  <si>
    <t>Issuer Credit Rating, Local Long Term, Outlook</t>
  </si>
  <si>
    <t>-272048</t>
  </si>
  <si>
    <t>SP_ICR_LLT_OUTLOOK_DATE</t>
  </si>
  <si>
    <t>Date when the outlook associated to the "Issuer Credit Rating, Local Long Term" (cf. related definition of "Issuer Credit Rating, Local Long Term, Outlook") has been publicized.</t>
  </si>
  <si>
    <t>Issuer Credit Rating, Local Long Term, Outlook Date</t>
  </si>
  <si>
    <t>-272050</t>
  </si>
  <si>
    <t>SP_ICR_LLT_SOLICITED_INDICATOR</t>
  </si>
  <si>
    <t>-272058</t>
  </si>
  <si>
    <t>SP_ICR_LST</t>
  </si>
  <si>
    <t>Forward-looking opinion about an obligor's overall creditworthiness. This opinion focuses on the obligor's capacity and willingness to meet its financial commitments as they come due. 
When "short-term", such financial obligations have original maturities generally less than one year.
S&amp;amp;P Global Ratings' issuer credit ratings make a distinction between foreign currency ratings and local currency ratings. An issuer's foreign currency rating will differ from its local currency rating when the obligor has a different capacity to meet its obligations denominated in its local currency, vs. obligations denominated in a foreign currency.</t>
  </si>
  <si>
    <t>SP_ICR_LST_COUNT</t>
  </si>
  <si>
    <t>-272062</t>
  </si>
  <si>
    <t>\\Ratings\Agency ratings and credit scores\Moody's Investors Service\Standard &amp;amp; Poor's\Issuer Credit Rating - Foreign Long Term\Issuer Credit Rating - Foreign Short Term\Issuer Credit Rating - Local Long Term\Issuer Credit Rating - Local Short Term</t>
  </si>
  <si>
    <t>SP_ICR_LST_CREDITWATCH</t>
  </si>
  <si>
    <t>Issuer Credit Rating, Local Short Term, CreditWatch</t>
  </si>
  <si>
    <t>-272065</t>
  </si>
  <si>
    <t>SP_ICR_LST_CREDITWATCH_DATE</t>
  </si>
  <si>
    <t>Date when the Creditwatch associated to the "Issuer Credit Rating, Local Short Term," (cf. related definition of "Issuer Credit Rating, Local Short Term,, Creditwatch") has been publicized.</t>
  </si>
  <si>
    <t>Issuer Credit Rating, Local Short Term, CreditWatch Date</t>
  </si>
  <si>
    <t>\\Ratings\Agency ratings and credit scores\Standard &amp;amp; Poor's\Issuer Credit Rating - Local Short Term</t>
  </si>
  <si>
    <t>SP_ICR_LST_DATE</t>
  </si>
  <si>
    <t>Date when the "Issuer Credit Rating, Local Short Term" (cf. related definition) has been publicized.</t>
  </si>
  <si>
    <t>Issuer Credit Rating, Local Short Term, Date</t>
  </si>
  <si>
    <t>-272067</t>
  </si>
  <si>
    <t>-272061</t>
  </si>
  <si>
    <t>SP_ICR_LST_OUTLOOK</t>
  </si>
  <si>
    <t>Issuer Credit Rating, Local Short Term, Outlook</t>
  </si>
  <si>
    <t>-272068</t>
  </si>
  <si>
    <t>SP_ICR_LST_OUTLOOK_DATE</t>
  </si>
  <si>
    <t>Date when the outlook associated to the "Issuer Credit Rating, Local Short Term," (cf. related definition of "Issuer Credit Rating, Local Short Term,, Outlook") has been publicized.</t>
  </si>
  <si>
    <t>Issuer Credit Rating, Local Short Term, Outlook Date</t>
  </si>
  <si>
    <t>-272070</t>
  </si>
  <si>
    <t>SP_ICR_LST_SOLICITED_INDICATOR</t>
  </si>
  <si>
    <t>-272078</t>
  </si>
  <si>
    <t>\\Financial data\Global standard format\Corporate\Profit &amp;amp; loss account\Memo lines</t>
  </si>
  <si>
    <t>STAF</t>
  </si>
  <si>
    <t>Sum of all the employee related costs for the period (including pension costs)</t>
  </si>
  <si>
    <t>Costs of employees</t>
  </si>
  <si>
    <t>1178686547</t>
  </si>
  <si>
    <t>STAKE</t>
  </si>
  <si>
    <t>STANDARDISED_LEGAL_FORM</t>
  </si>
  <si>
    <t>&lt;p&gt;&lt;span style="color: rgb(11,33,44);white-space: nowrap;background-color: rgb(255,255,255);"&gt;The standardised version of the company's national legal form.&lt;/span&gt;&lt;/p&gt;</t>
  </si>
  <si>
    <t>40473</t>
  </si>
  <si>
    <t>STATISTICAL_NUMBER</t>
  </si>
  <si>
    <t>&lt;p&gt;&lt;span style="color: rgb(11,33,44);"&gt;The statistical number is a type of local identifier.&lt;/span&gt;&lt;/p&gt;</t>
  </si>
  <si>
    <t>Statistical number</t>
  </si>
  <si>
    <t>STATISTICAL_NUMBER_COUNT</t>
  </si>
  <si>
    <t>243</t>
  </si>
  <si>
    <t>STATUS</t>
  </si>
  <si>
    <t>&lt;p&gt;The current and historical standardized legal statuses generated by BvD based on legal situation labels received from Information Provider.&lt;/p&gt;
&lt;p&gt;For active companies, these include: Active, Active (administratively non-compliant), Active (rescue plan), Active (default of payment), Active (insolvency proceedings), Active (reorganization), Active (dormant).&lt;/p&gt;
&lt;p&gt;For inactive companies, these include: Administratively suspended, In liquidation, Bankruptcy, Dissolved (merger or take-over), Dissolved (demerger), Dissolved (liquidation), Dissolved (bankruptcy), Dissolved, Inactive (no precision).&lt;/p&gt;
&lt;p&gt;For companies in which we do not have any information regarding the legal status, they include: Unknown situation.&lt;/p&gt;
&lt;p&gt;For more information about the various types of legal status which are available, please consult the &lt;a href="/domain/eaae2175-0401-428c-a338-a237f5568f63?view=170c174b-0b44-4cdf-9082-b73e0129da13" rel="noopener" target="_blank"&gt;Legal Status Hierarchy&lt;/a&gt;.&lt;/p&gt;</t>
  </si>
  <si>
    <t>STATUS_COUNT</t>
  </si>
  <si>
    <t>STATUS_CHANGE_DATE</t>
  </si>
  <si>
    <t>The date when the standardized legal status changes.</t>
  </si>
  <si>
    <t>Status updated date</t>
  </si>
  <si>
    <t>-112003</t>
  </si>
  <si>
    <t>STATUS_DATE</t>
  </si>
  <si>
    <t>The date when the company legal situation label officially changes. This date is received from the IP. If the IP does not deliver this information, the Status Date is left blank.</t>
  </si>
  <si>
    <t>STATUS_UPDATE</t>
  </si>
  <si>
    <t>The month and year indicating when the company's legal status has officialy changed. Not only the last, but all status changes of the company. MM/YYYY format</t>
  </si>
  <si>
    <t>Last update - Status (any change)</t>
  </si>
  <si>
    <t>STK_MARK_CAP_TAST</t>
  </si>
  <si>
    <t>The market capitalisation divided by the Total assets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t>
  </si>
  <si>
    <t>Market capitalisation / Total assets (Tobin’s Q)</t>
  </si>
  <si>
    <t>STOK</t>
  </si>
  <si>
    <t>Total inventories such as raw materials, work in progress, finished goods</t>
  </si>
  <si>
    <t>Net Stated Inventory</t>
  </si>
  <si>
    <t>STOT</t>
  </si>
  <si>
    <t>Operating revenue on Stocks expressed in times. Stocks include Raw material, Work-in-progress, and finished goods</t>
  </si>
  <si>
    <t>STREET</t>
  </si>
  <si>
    <t>The street in a company's primary address (such detailed information is rarely received)</t>
  </si>
  <si>
    <t>42069</t>
  </si>
  <si>
    <t>STREET_ADDITIONAL</t>
  </si>
  <si>
    <t>The street in a company's additional address (such detailed information is rarely received)</t>
  </si>
  <si>
    <t>STREET_AND_STREET_NUMBER</t>
  </si>
  <si>
    <t>The street and street number (housenumber) in a company's primary address (such detailed information is rarely received)</t>
  </si>
  <si>
    <t>Street &amp; street number</t>
  </si>
  <si>
    <t>42105</t>
  </si>
  <si>
    <t>STREET_AND_STREET_NUMBER_ADDITIONAL</t>
  </si>
  <si>
    <t>The street and street number (housenumber) in a company's additional address (such detailed information is rarely received)</t>
  </si>
  <si>
    <t>STREET_NUMBER</t>
  </si>
  <si>
    <t>The street number (housenumber) in a company's primary address (such detailed information is rarely received)</t>
  </si>
  <si>
    <t>42085</t>
  </si>
  <si>
    <t>STREET_NUMBER_ADDITIONAL</t>
  </si>
  <si>
    <t>The street number (housenumber) in a company's additional address (such detailed information is rarely received)</t>
  </si>
  <si>
    <t>STREET_NUMBER_EXTENSION</t>
  </si>
  <si>
    <t>The street number extension (such as floor, appartment) in a company's primary address (such detailed information is rarely received)</t>
  </si>
  <si>
    <t>Street number extension</t>
  </si>
  <si>
    <t>42097</t>
  </si>
  <si>
    <t>STREET_NUMBER_EXTENSION_ADDITIONAL</t>
  </si>
  <si>
    <t>The street number extension (such as floor, appartment) in a company's additional address (such detailed information is rarely received)</t>
  </si>
  <si>
    <t>STREET_SUPPLEMENT</t>
  </si>
  <si>
    <t>The street supplement (such as "at the corner with", "close to the Church") in a company's primary address (such detailed information is rarely received)</t>
  </si>
  <si>
    <t>Street supplement</t>
  </si>
  <si>
    <t>42109</t>
  </si>
  <si>
    <t>\\Contact information\Additional address(es)\Address in parts (when available)</t>
  </si>
  <si>
    <t>STREET_SUPPLEMENT_ADDITIONAL</t>
  </si>
  <si>
    <t>The street supplement (such as "at the corner with", "close to the Church") in a company's additional address (such detailed information is rarely received)</t>
  </si>
  <si>
    <t>\\Ownership data\Subsidiaries\Only for companies for which you have access\Identifier and contact information</t>
  </si>
  <si>
    <t>SUB_ADDRESS_LINE1</t>
  </si>
  <si>
    <t>SUB_COUNT</t>
  </si>
  <si>
    <t>SUB_ADDRESS_LINE2</t>
  </si>
  <si>
    <t>SUB_ADDRESS_LINE3</t>
  </si>
  <si>
    <t>SUB_ADDRESS_LINE4</t>
  </si>
  <si>
    <t>SUB_AKA_NAME</t>
  </si>
  <si>
    <t>\\Ownership data\Beneficial Owners\Shareholders\Subsidiaries\General information\Subsidiaries information\Only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t>
  </si>
  <si>
    <t>SUB_ALBATROSS_DATE</t>
  </si>
  <si>
    <t>Date on which the Albatross score was calculated for subsidiaries</t>
  </si>
  <si>
    <t>SUB_ALBATROSS_SCORE</t>
  </si>
  <si>
    <t>This is the Albatross score for subsidiaries</t>
  </si>
  <si>
    <t>\\Ownership data\Subsidiaries\Subsidiaries information</t>
  </si>
  <si>
    <t>SUB_BENEFICIALLY_HELD_INDICATOR</t>
  </si>
  <si>
    <t>-35169</t>
  </si>
  <si>
    <t>SUB_BVD_ID_NUMBER</t>
  </si>
  <si>
    <t>Gives the BvD ID of the subsidiary. It is never empty</t>
  </si>
  <si>
    <t>Subsidiary - BvD ID number</t>
  </si>
  <si>
    <t>\\Ownership data\Shareholders\Subsidiaries\General information\Subsidiaries information</t>
  </si>
  <si>
    <t>SUB_CITY</t>
  </si>
  <si>
    <t>Gives the city where the subsidiary is located.</t>
  </si>
  <si>
    <t>Subsidiary - City</t>
  </si>
  <si>
    <t>\\Ownership data\Beneficial Owners\Shareholders\Subsidiaries\General information</t>
  </si>
  <si>
    <t>SUB_COMMENTS</t>
  </si>
  <si>
    <t>Subsidiary - Comments (text)</t>
  </si>
  <si>
    <t>SUB_COMMENTS_COUNT</t>
  </si>
  <si>
    <t>-9439</t>
  </si>
  <si>
    <t>This field indicates the number of subsidiaries that the concerned entity has.</t>
  </si>
  <si>
    <t>No of subsidiaries</t>
  </si>
  <si>
    <t>SUB_COUNTRY_ISO_CODE</t>
  </si>
  <si>
    <t>Subsidiary - Country ISO code</t>
  </si>
  <si>
    <t>SUB_CRIF_SCORE</t>
  </si>
  <si>
    <t>This is the CRIF score for subsidiaries</t>
  </si>
  <si>
    <t>SUB_CRIF_YEAR</t>
  </si>
  <si>
    <t>Year of the financial statements used to calculate the CRIF score financial stability score for subsidiaries</t>
  </si>
  <si>
    <t>SUB_DIRECT_PCT</t>
  </si>
  <si>
    <t>This field is the direct percentage owned by the subsidiaryin the company just below in the BO path.</t>
  </si>
  <si>
    <t>Subsidiary - Direct %</t>
  </si>
  <si>
    <t>-9308</t>
  </si>
  <si>
    <t>SUB_EMPL</t>
  </si>
  <si>
    <t>Subsidiary - Number of employees</t>
  </si>
  <si>
    <t>SUB_ENTITY_TYPE</t>
  </si>
  <si>
    <t>Subsidiary - Type</t>
  </si>
  <si>
    <t>-9359</t>
  </si>
  <si>
    <t>\\Ownership data\Beneficial Owners\Shareholders\Subsidiaries\General information\Subsidiaries information\Only for companies for which you have access\Identifier and contact information\Additional financial data\Ratings\Financial strength\Financial risk review\ESG risk review\ESG score by Moody’s</t>
  </si>
  <si>
    <t>SUB_ESG_COMPUTATION_DATE</t>
  </si>
  <si>
    <t>SUB_ESG_ENV_SCORE</t>
  </si>
  <si>
    <t>\\Ownership data\Subsidiaries\Only for companies for which you have access\ESG risk review\ESG score by Moody’s</t>
  </si>
  <si>
    <t>SUB_ESG_GLOBAL_SCORE</t>
  </si>
  <si>
    <t>SUB_ESG_GOV_SCORE</t>
  </si>
  <si>
    <t>SUB_ESG_MODEL_DATE</t>
  </si>
  <si>
    <t>SUB_ESG_SOC_SCORE</t>
  </si>
  <si>
    <t>SUB_FALCON_CREDIT_LIMIT</t>
  </si>
  <si>
    <t>This is the Falcon Credit Limit of subsidiaries</t>
  </si>
  <si>
    <t>\\Ownership data\Subsidiaries\Only for companies for which you have access\Financial strength\Falcon counterparty risk score by Zanders</t>
  </si>
  <si>
    <t>SUB_FALCON_CRS</t>
  </si>
  <si>
    <t>This is Falcon Counterparty Risk Score (CRS) for subsidiaries</t>
  </si>
  <si>
    <t>SUB_FALCON_PDEF</t>
  </si>
  <si>
    <t>SUB_FALCON_YEAR</t>
  </si>
  <si>
    <t>Year of the financial statements used to calculate the Falcon score for subsidiaries</t>
  </si>
  <si>
    <t>SUB_FAX_NUMBER</t>
  </si>
  <si>
    <t>Gives the fax number of the subsidiary when available.</t>
  </si>
  <si>
    <t>SUB_FITCH_IFS</t>
  </si>
  <si>
    <t>The Fitch Insurer Financial Strength Rating given to the company's subsidiary.</t>
  </si>
  <si>
    <t>\\Ownership data\Subsidiaries\Only for companies for which you have access\Ratings\Fitch ratings</t>
  </si>
  <si>
    <t>SUB_FITCH_LT</t>
  </si>
  <si>
    <t>The Fitch Long-Term Rating given to the company's subsidiary.</t>
  </si>
  <si>
    <t>\\Ownership data\Beneficial Owners\Shareholders\Subsidiaries\General information\Subsidiaries information\Only for companies for which you have access\Identifier and contact information\Additional financial data\Ratings\Fitch ratings</t>
  </si>
  <si>
    <t>SUB_FITCH_LT_IDR</t>
  </si>
  <si>
    <t>The Fitch Long Term Issuer Default Rating given to the company's subsidiary.</t>
  </si>
  <si>
    <t>SUB_FITCH_NIFS</t>
  </si>
  <si>
    <t>The Fitch National Insurer Financial Strength Rating given to the company's subsidiary.</t>
  </si>
  <si>
    <t>SUB_FITCH_SR</t>
  </si>
  <si>
    <t>The Fitch Support Rating given to the company's subsidiary.</t>
  </si>
  <si>
    <t>SUB_FITCH_ST</t>
  </si>
  <si>
    <t>The Fitch Short-Term Rating given to the company's subsidiary.</t>
  </si>
  <si>
    <t>SUB_FITCH_ST_IDR</t>
  </si>
  <si>
    <t>The Fitch Short-Term Issuer Default Rating given to the company's subsidiary.</t>
  </si>
  <si>
    <t>SUB_FITCH_VR</t>
  </si>
  <si>
    <t>The Fitch Viability Rating given to the company's subsidiary.</t>
  </si>
  <si>
    <t>SUB_G2_DATE</t>
  </si>
  <si>
    <t>Date on which the G2 Compass score was calculated for subsidiaris</t>
  </si>
  <si>
    <t>SUB_G2_SCORE</t>
  </si>
  <si>
    <t>This is G2 Compass score for subsidiaries</t>
  </si>
  <si>
    <t>SUB_INFORMATION_DATE</t>
  </si>
  <si>
    <t>Subsidiary - Information date</t>
  </si>
  <si>
    <t>-9332</t>
  </si>
  <si>
    <t>SUB_INFORMATION_SOURCE</t>
  </si>
  <si>
    <t>This field is a 2 letter code giving the source that have provided the link between the subsidiary and the company just above in the BO path.</t>
  </si>
  <si>
    <t>Subsidiary - Information Source</t>
  </si>
  <si>
    <t>-9320</t>
  </si>
  <si>
    <t>SUB_LEI</t>
  </si>
  <si>
    <t>This field provides the Legal Entity Identifier (LEI) of the concerned subsidiary. The LEI code consists of a combination of 20 letters and numbers. </t>
  </si>
  <si>
    <t>Subsidiary - Legal Entity Identifier (LEI)</t>
  </si>
  <si>
    <t>SUB_LEVEL</t>
  </si>
  <si>
    <t>&lt;p&gt;Subsidiaries can be unfolded to 10 levels of the ownership hierarchy in the book and the list.&lt;/p&gt;
&lt;p&gt;The percentage displayed for each level is relative to the subsidiary at the level above. This means that only the percentages displayed for the first level subsidiaries are relative to the subject company itself.&lt;/p&gt;</t>
  </si>
  <si>
    <t>Subsidiary - Level</t>
  </si>
  <si>
    <t>-9374</t>
  </si>
  <si>
    <t>SUB_LIABILITY_INDICATOR</t>
  </si>
  <si>
    <t>Subsidiary - Company for which liability is held</t>
  </si>
  <si>
    <t>SUB_LINK_TYPE</t>
  </si>
  <si>
    <t>Type of the link between the subsidiary and another entity.</t>
  </si>
  <si>
    <t>Subsidiary - Status</t>
  </si>
  <si>
    <t>-35115</t>
  </si>
  <si>
    <t>-9345</t>
  </si>
  <si>
    <t>\\Ownership data\Beneficial Owners\Shareholders\Subsidiaries\General information\Subsidiaries information\Only for companies for which you have access\Identifier and contact information\Additional financial data\Ratings\Fitch ratings\Moody's ratings</t>
  </si>
  <si>
    <t>SUB_MOODYS_IFS</t>
  </si>
  <si>
    <t>The Moody's Insurance Financial Strength Rating given to the company's subsidiary.</t>
  </si>
  <si>
    <t>SUB_MOODYS_LT</t>
  </si>
  <si>
    <t>The Moody's Long-Term Rating given to the company's subsidiary.</t>
  </si>
  <si>
    <t>SUB_MOODYS_ST</t>
  </si>
  <si>
    <t>The Moody's ST Issuer Level Rating given to the company's subsidiary.</t>
  </si>
  <si>
    <t>\\Ownership data\Beneficial Owners\Shareholders\Subsidiaries\General information\Subsidiaries information\Only for companies for which you have access\Identifier and contact information\Additional financial data\Ratings\Financial strength\Financial risk review\MORE credit risk score by modeFinance</t>
  </si>
  <si>
    <t>SUB_MORE_CONFIDENCE_LEVEL</t>
  </si>
  <si>
    <t>Describes the datapoints as a percentage (Confidence level) that have values and are used in the MORE score model for subsidiaries</t>
  </si>
  <si>
    <t>SUB_MORE_CREDIT_LIMIT</t>
  </si>
  <si>
    <t>This is the More Credit Limit for subsidiaries</t>
  </si>
  <si>
    <t>Subsidiary -  MORE credit limit</t>
  </si>
  <si>
    <t>\\Ownership data\Subsidiaries\Only for companies for which you have access\Financial risk review\MORE credit risk score by modeFinance</t>
  </si>
  <si>
    <t>SUB_MORE_PDEF</t>
  </si>
  <si>
    <t>SUB_MORE_SCORE</t>
  </si>
  <si>
    <t>This is the More score for controlling subsidiaries</t>
  </si>
  <si>
    <t>SUB_MORE_YEAR</t>
  </si>
  <si>
    <t>Year of the financial statements used to calculate the MORE credit risk score for subsidiaries</t>
  </si>
  <si>
    <t>SUB_NACE_CORE_CODE</t>
  </si>
  <si>
    <t>This field gives the 4 digits NACE code of activity of the subsidiary.</t>
  </si>
  <si>
    <t>Subsidiary - NACE,Core code</t>
  </si>
  <si>
    <t>SUB_NACE_CORE_LABEL</t>
  </si>
  <si>
    <t>This field gives the full label NACE code of activity of the subsidiary.</t>
  </si>
  <si>
    <t>Subsidiary - NACE,text description</t>
  </si>
  <si>
    <t>SUB_NAICS_CORE_CODE</t>
  </si>
  <si>
    <t>This field gives the 4 digits NAICS code of activity of the subsidiary.</t>
  </si>
  <si>
    <t>Subsidiary - NAICS, Core code</t>
  </si>
  <si>
    <t>\\Ownership data\Shareholders\Shareholders from the Annual Return\PSC register\Beneficial Owners\Subsidiaries\General information\Subsidiaries information</t>
  </si>
  <si>
    <t>SUB_NAICS_CORE_LABEL</t>
  </si>
  <si>
    <t>This field gives the full label NAICS code of activity of the subsidiary.</t>
  </si>
  <si>
    <t>Subsidiary - NAICS, text description</t>
  </si>
  <si>
    <t>SUB_NAME</t>
  </si>
  <si>
    <t>This field indicates the full name of the subsidiary. It should always be provided.</t>
  </si>
  <si>
    <t>Subsidiary - Name</t>
  </si>
  <si>
    <t>SUB_NATIONAL_ID</t>
  </si>
  <si>
    <t>SUB_NATIONAL_SCORE_US_PAYMENT_SCORE</t>
  </si>
  <si>
    <t>This is value of the US and Canada National payment rating score for subsidiaries</t>
  </si>
  <si>
    <t>SUB_NATIONAL_SCORE_US_PAYMENT_SCORE_CREDIT_RISK</t>
  </si>
  <si>
    <t>This is the category of the US and Canada National credit risk rating for subsidiaries</t>
  </si>
  <si>
    <t>\\Ownership data\Subsidiaries\Only for companies for which you have access\National scores\In the US and Canada</t>
  </si>
  <si>
    <t>SUB_NATIONAL_SCORE_US_PAYMENT_SCORE_CREDIT_RISK_DEFINITION</t>
  </si>
  <si>
    <t>This is value of the US and Canada National credit risk rating label for subsidiaries</t>
  </si>
  <si>
    <t>SUB_NATIONAL_SCORE_US_PAYMENT_SCORE_DATE</t>
  </si>
  <si>
    <t>Date on which the US and Canada National credit risk rating was calculated for subsidiaries</t>
  </si>
  <si>
    <t>SUB_NATIONAL_SCORE_US_PAYMENT_SCORE_DEFINITION</t>
  </si>
  <si>
    <t>This is the label of the US and Canada National payment rating score for subsidiaries</t>
  </si>
  <si>
    <t>SUB_NATIONAL_SCORE_US_PAYMENT_SCORE_LONG_TERM_HEALTH</t>
  </si>
  <si>
    <t>Outlook of the US and Canada National Payment score for subsidiaries</t>
  </si>
  <si>
    <t>\\Ownership data\Beneficial Owners\Shareholders\Subsidiaries\General information\Subsidiaries information\Only for companies for which you have access\Identifier and contact information\Additional financial data\Ratings\Financial strength\Financial risk review\ESG risk review\National scores\In the US and Canada</t>
  </si>
  <si>
    <t>SUB_NATIONAL_SCORE_US_PAYMENT_SCORE_PROVIDER</t>
  </si>
  <si>
    <t>Information provider for the US and Canada National score for subsidiaries</t>
  </si>
  <si>
    <t>SUB_NATIONAL_SCORE_US_PAYMENT_SCORE_SEGMENT</t>
  </si>
  <si>
    <t>Payment risk value of the US and Canada National Payment score (number) for subsidiaries</t>
  </si>
  <si>
    <t>SUB_NATIONAL_SCORE_US_PAYMENT_SCORE_SEGMENT_DEFINITION</t>
  </si>
  <si>
    <t>Payment Label of the US and Canada National Payment risk score (text) for subsidiaries</t>
  </si>
  <si>
    <t>SUB_OPRE</t>
  </si>
  <si>
    <t>This field gives the Operating Revenue of the subsidiary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</si>
  <si>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Subsidiary - Operating revenue (Turnover)</t>
  </si>
  <si>
    <t>SUB_ORBISID</t>
  </si>
  <si>
    <t>Gives the Orbis ID number of the subsidiary.</t>
  </si>
  <si>
    <t>Subsidiary - Orbis ID number</t>
  </si>
  <si>
    <t>\\Ownership data\Beneficial Owners\Shareholders\Subsidiaries\General information\Subsidiaries information\Only for companies for which you have access\Identifier and contact information</t>
  </si>
  <si>
    <t>SUB_PHONE_NUMBER</t>
  </si>
  <si>
    <t>Gives the telephone number of the subsidiary.</t>
  </si>
  <si>
    <t>SUB_PL</t>
  </si>
  <si>
    <t>This field gives the P/L for period of the subsidiary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</si>
  <si>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Subsidiary -  P/L for period [=Net income]</t>
  </si>
  <si>
    <t>SUB_PLBT</t>
  </si>
  <si>
    <t>This field gives the P/L before of the subsidiary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</si>
  <si>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Subsidiary -  P/L before tax</t>
  </si>
  <si>
    <t>SUB_POSSIBLE_PCT_CHANGE_DESCRIPTION</t>
  </si>
  <si>
    <t>&lt;p&gt;This fields is used to indicates that information on the subsidiary has changed but we don’t have enough detail to be able to indicate the new percentage. This come principally from M&amp;amp;A deals information.&lt;/p&gt;
&lt;p&gt; &lt;/p&gt;</t>
  </si>
  <si>
    <t>Subsidiary - Information on possible change in %</t>
  </si>
  <si>
    <t>-35120</t>
  </si>
  <si>
    <t>SUB_POSTCODE</t>
  </si>
  <si>
    <t>Gives the postcode of the city in which the subsidiary is located.</t>
  </si>
  <si>
    <t>SUB_PREVIOUS_NAME</t>
  </si>
  <si>
    <t>Previous name(s) of the subsidiary.</t>
  </si>
  <si>
    <t>Subsidiary - Previously known as name</t>
  </si>
  <si>
    <t>SUB_QUALITATIVE_SCORE</t>
  </si>
  <si>
    <t>The modeFinance Qualitative score forsubsidiaries</t>
  </si>
  <si>
    <t>SUB_QUALITATIVE_SCORE_CONFIDENCE_LEVEL</t>
  </si>
  <si>
    <t>Describes the datapoints (Confidence level) that have values and are used in the modeFinance Qualitative score for sibsidiaries</t>
  </si>
  <si>
    <t>SUB_QUALITATIVE_SCORE_CREDIT_LIMIT</t>
  </si>
  <si>
    <t>This is the modeFinance Qualitative score Credit limit for subsidiaries</t>
  </si>
  <si>
    <t>SUB_QUALITATIVE_SCORE_DATE</t>
  </si>
  <si>
    <t>Date on which the modeFinance Qualitative score was calculated for subsidiaries</t>
  </si>
  <si>
    <t>\\Ownership data\Beneficial Owners\Shareholders\Subsidiaries\General information\Subsidiaries information\Only for companies for which you have access\Identifier and contact information\Additional financial data\Ratings\Financial strength\Financial risk review\MORE credit risk score by modeFinance\Reactive MORE credit risk score by modeFinance</t>
  </si>
  <si>
    <t>SUB_REACTIVE_MORE_CONFIDENCE_LEVEL</t>
  </si>
  <si>
    <t>SUB_REACTIVE_MORE_CREDIT_LIMIT</t>
  </si>
  <si>
    <t>This is the Reactive More Credit Limit for subsidiaries.</t>
  </si>
  <si>
    <t>SUB_REACTIVE_MORE_DATE</t>
  </si>
  <si>
    <t>Year of the financial statements used to calculate the reactive MORE score for the subsidiary.</t>
  </si>
  <si>
    <t>\\Ownership data\Subsidiaries\Only for companies for which you have access\Financial risk review\Reactive MORE credit risk score by modeFinance</t>
  </si>
  <si>
    <t>SUB_REACTIVE_MORE_PDEF</t>
  </si>
  <si>
    <t>SUB_REACTIVE_MORE_SCORE</t>
  </si>
  <si>
    <t>The most recent reactive MORE score for the subsidiary.</t>
  </si>
  <si>
    <t>\\Ownership data\Beneficial Owners\Shareholders\Subsidiaries\General information\Subsidiaries information\Only for companies for which you have access\Identifier and contact information\Additional financial data\Ratings\Financial strength\Falcon counterparty risk score by Zanders\Financial stability score by CRIF Decision Solutions Ltd\Predictive indicators by Vadis\Global score by WVB\Albatross score by Zanders\Compass score merchant risk by G2\RepRisk indicators by RepRisk</t>
  </si>
  <si>
    <t>SUB_REPRISK_INDEX</t>
  </si>
  <si>
    <t>This is the value of RepRisk indictor (Index RRI) for subsidiaries</t>
  </si>
  <si>
    <t>SUB_REPRISK_INDEX_DATE</t>
  </si>
  <si>
    <t>Date on which the RepRisk indicator (Index RRI) was calculated for subsidiaries</t>
  </si>
  <si>
    <t>SUB_REPRISK_RATING</t>
  </si>
  <si>
    <t>The RepRisk Rating value for subsidiaries</t>
  </si>
  <si>
    <t>SUB_REPRISK_RATING_DATE</t>
  </si>
  <si>
    <t>Date on which the RepRisk Rating (RRR) was calculated for subsidiaries</t>
  </si>
  <si>
    <t>SUB_SHFD</t>
  </si>
  <si>
    <t>This field gives the shareholders funds of the subsidiary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</si>
  <si>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Subsidiary -  Shareholders funds</t>
  </si>
  <si>
    <t>\\Ownership data\Subsidiaries\Only for companies for which you have access\Ratings\Standard &amp;amp; Poor's ratings</t>
  </si>
  <si>
    <t>SUB_SP_FSR_FLT</t>
  </si>
  <si>
    <t>The Standard &amp;amp; Poor's Financial Strength Rating, Foreign Long Term given to the company's subsidiary.</t>
  </si>
  <si>
    <t>SUB_SP_FSR_LLT</t>
  </si>
  <si>
    <t>The Standard &amp;amp; Poor's Financial Strength Rating, Local Long Term given to the company's subsidiary.</t>
  </si>
  <si>
    <t>SUB_SP_ICR_FLT</t>
  </si>
  <si>
    <t>The Standard &amp;amp; Poor's Issuer Credit Rating, Foreign Long Term given to the company's subsidiary.</t>
  </si>
  <si>
    <t>SUB_SP_ICR_FST</t>
  </si>
  <si>
    <t>The Standard &amp;amp; Poor's Issuer Credit Rating, Foreign Short Term given to the company's subsidiary.</t>
  </si>
  <si>
    <t>SUB_SP_ICR_LLT</t>
  </si>
  <si>
    <t>The Standard &amp;amp; Poor's Issuer Credit Rating, Local Long Term given to the company's subsidiary.</t>
  </si>
  <si>
    <t>SUB_SP_ICR_LST</t>
  </si>
  <si>
    <t>The Standard &amp;amp; Poor's Issuer Credit Rating, Local Short Term given to the company's subsidiary.</t>
  </si>
  <si>
    <t>SUB_STATE_PROVINCE</t>
  </si>
  <si>
    <t>When the subsidiary is located in the United States or in Canada, this field gives a 2 letters code corresponding to the initials of the State or Province in which the entity is located.</t>
  </si>
  <si>
    <t>Subsidiary - State or province (in US or Canada)</t>
  </si>
  <si>
    <t>SUB_SWIFT_CODE</t>
  </si>
  <si>
    <t>This field provides the SWIFT code of the concerned subsidiary.</t>
  </si>
  <si>
    <t>SUB_TICKER</t>
  </si>
  <si>
    <t>This field gives the ticker of the subsidiary. A ticker symbol or stock symbol is an abbreviation used to uniquely identify publicly traded shares of a particular stock on a particular stock market. A stock symbol may consist of letters, numbers or a combination of both.</t>
  </si>
  <si>
    <t>Subsidiary - Ticker symbol</t>
  </si>
  <si>
    <t>-9387</t>
  </si>
  <si>
    <t>SUB_TOAS</t>
  </si>
  <si>
    <t>This field gives the Total assets of the subsidiary expressed in million dollars USD. Financial values in the ownership sections are strictly informative: the values displayed are aimed to give an idea about the size of the company. Hence these values are based on most recent financials to give recent information, no matter the accounts preferences of the user.</t>
  </si>
  <si>
    <t>Subsidiary - Total assets</t>
  </si>
  <si>
    <t>SUB_TOTAL_PCT</t>
  </si>
  <si>
    <t>This field is the total percentage owned by the subsidiary in the company just below in the BO path</t>
  </si>
  <si>
    <t>Subsidiary - Total %</t>
  </si>
  <si>
    <t>-9309</t>
  </si>
  <si>
    <t>SUB_TRUCOST_SCORE</t>
  </si>
  <si>
    <t>This is the Trucost environmental score for subsidiaries</t>
  </si>
  <si>
    <t>\\Ownership data\Subsidiaries\Only for companies for which you have access\Financial strength\Environmental score by Trucost</t>
  </si>
  <si>
    <t>SUB_TRUCOST_SCORE_CONFIDENCE_LEVEL</t>
  </si>
  <si>
    <t>Describes the datapoints as a percentage (Confidence level) that have values and are used in the Trucost score model for subsidiaries</t>
  </si>
  <si>
    <t>SUB_TRUCOST_YEAR</t>
  </si>
  <si>
    <t>Year of the financial statements used to calculate the Trucost environmental score for subsidiaries</t>
  </si>
  <si>
    <t>SUBTYPES</t>
  </si>
  <si>
    <t>&lt;p&gt;Sub-deal types are further levels of classifications relating to the structure of a deal and are populated when determined. A deal can have any number of sub-deal types based upon the data in the public domain. Possible sub-types are as follows: Black economic empowerment (BEE), Build-up, Capital pool, Cash assumed, Contested bid, Debt &amp;amp; cash free basis, Demerger, Demerger – partial, Distressed sale/companies, Distressed sale/companies – administration, Distressed sale/companies – insolvency, Distressed sale/companies – receivership, Exit, Exit – partial, Exit – new stake, Follow-on offer, Hostile bid, Hostile initially became recommended, Leveraged buy-out, Multiple bids, Nationalisation, Privatisation, Public takeover, Public takeover – withdrawn, Public takeover – unsuccessful, Public takeover – by PE, Quatenary buy-out, Recommended bid, Recommended initially became hostile, Restructuring, Reverse takeover, Scheme of arrangement, Secondary buy-out, Secondary listing, Secondary offer, Sovereign wealth fund, Start-up, Tender offer, Tertiary buy-out, Unsolicited bid.&lt;/p&gt;
&lt;p&gt;For more information about the various deal sub-types which are available, please consult the &lt;a href="/domain/ed076a00-04d8-4ee8-b0e3-762ff04b68c3?view=b7ec1909-990b-4265-91ab-d23bb2194ffa" rel="noopener" target="_blank"&gt;Deal sub-type hierarchy&lt;/a&gt;.&lt;/p&gt;</t>
  </si>
  <si>
    <t>Deal sub-types</t>
  </si>
  <si>
    <t>NrOfDealSubTypes</t>
  </si>
  <si>
    <t>SUB_USSIC_CORE_CODE</t>
  </si>
  <si>
    <t>This field represents the 3 digits code for the primary activity of the concerned Subsidiary in the US SIC classification. (US SIC codes are American codes which last version is from 1989)</t>
  </si>
  <si>
    <t>Subsidiary - US SIC, Core code</t>
  </si>
  <si>
    <t>SUB_USSIC_CORE_LABEL</t>
  </si>
  <si>
    <t>&lt;div&gt;
&lt;div&gt;
&lt;div&gt;
&lt;div&gt;
&lt;div&gt;
&lt;div&gt;
&lt;div&gt;
&lt;div&gt;
&lt;div&gt;This field provides the label associated to the code for the primary activity of the concerned Subsidiary in the US SIC classification. (US SIC codes are American codes which last version is from 1989)&lt;/div&gt;
&lt;/div&gt;
&lt;/div&gt;
&lt;div&gt; &lt;/div&gt;
&lt;/div&gt;
&lt;/div&gt;
&lt;/div&gt;
&lt;/div&gt;
&lt;/div&gt;
&lt;/div&gt;
&lt;div&gt;
&lt;div&gt;
&lt;div&gt;
&lt;div&gt;
&lt;div&gt; &lt;/div&gt;
&lt;/div&gt;
&lt;/div&gt;
&lt;/div&gt;
&lt;/div&gt;</t>
  </si>
  <si>
    <t>Subsidiary - US SIC, text description</t>
  </si>
  <si>
    <t>SUB_VADIS_P2B_BANKRUPT</t>
  </si>
  <si>
    <t>Score that describes the propensity to become bankrupt (P2BB) of subsidiaries (Vadis score)</t>
  </si>
  <si>
    <t>SUB_VADIS_P2B_SOLD</t>
  </si>
  <si>
    <t>Score that describes the propensity to be sold for subsidiaries (Vadis Score)</t>
  </si>
  <si>
    <t>SUB_VADIS_YEAR</t>
  </si>
  <si>
    <t>Year of the financial statements used to calculate the Vadis score for subsidiaries</t>
  </si>
  <si>
    <t>SUB_WEBSITE</t>
  </si>
  <si>
    <t>Gives the website of the subsidiary when available.</t>
  </si>
  <si>
    <t>\\Ownership data\Subsidiaries\Subsidiaries information\PEPs, sanctions and enforcements</t>
  </si>
  <si>
    <t>SUB_WORLDCOMPLIANCE_MATCH_ADVERSE_MEDIA</t>
  </si>
  <si>
    <t>This field indicates if the subsidiary has been flagged as adverse media. As adverse media is a WorldCompliance category which identify entities where a published news source described a crime that was committed.</t>
  </si>
  <si>
    <t>-35150</t>
  </si>
  <si>
    <t>SUB_WORLDCOMPLIANCE_MATCH_ASSOCIATED_ENTITY</t>
  </si>
  <si>
    <t>This field indicates if the subsidiary has been flagged as associated entity. As associated entity is a WorldCompliance category which identifies companies that are sanctioned by extension. These companies are linked to at least one sanctioned entity. Associated entities are not explicitly named as sanctioned entities in sanctions sources.</t>
  </si>
  <si>
    <t>SUB_WORLDCOMPLIANCE_MATCH_CURRENT_PEP_INDICATOR</t>
  </si>
  <si>
    <t>This field indicates if the subsidiary has been flagged as current PEP. As current PEP is a WorldCompliance category which identifies individuals who are politically exposed persons (PEP) or companies owned by PEPs. Political exposed persons or PEPs are individuals who act in senior prominent public functions that can be abused for the purpose of committing money-laundering offenses and related AML predicate
offenses.</t>
  </si>
  <si>
    <t>-35151</t>
  </si>
  <si>
    <t>-35133</t>
  </si>
  <si>
    <t>SUB_WORLDCOMPLIANCE_MATCH_ENFORCEMENT_INDICATOR</t>
  </si>
  <si>
    <t>This field indicates if the subsidiary has been flagged as enforcement. As enforcement is a WorldCompliance category which identifies entities where an official government agency has taken action against the entity. Enforcement refers to application of a law or regulation, or carrying out of an executive or judicial order.</t>
  </si>
  <si>
    <t>-35132</t>
  </si>
  <si>
    <t>\\Ownership data\Beneficial Owners\Shareholders\Subsidiaries\General information\Subsidiaries information</t>
  </si>
  <si>
    <t>SUB_WORLDCOMPLIANCE_MATCH_EXCEPT_SBE_INDICATOR</t>
  </si>
  <si>
    <t>This field indicates if the subsidiary has been flagged as any category. As any category is a WorldCompliance Flag to identify entities found in the WorldCompliance database. WorldCompliance is a risk-based database designed to prevent AML (anti-money laundering) and CTF (counterterrorist
financing) .</t>
  </si>
  <si>
    <t>In WorldCompliance -  As any category</t>
  </si>
  <si>
    <t>-35166</t>
  </si>
  <si>
    <t>SUB_WORLDCOMPLIANCE_MATCH_GOVERNMENT_LINKED_ENTITY</t>
  </si>
  <si>
    <t>This field indicates if the subsidiary has been flagged as State invested entity. As State invested entity is a Subcategory of WorldCompliance pertaining to the SOE category. It identifies companies that are connected to government funding which can make the SOE vulnerable to corruption. State invested companies are at least one percent owned at the national or subnational level.</t>
  </si>
  <si>
    <t>-35149</t>
  </si>
  <si>
    <t>SUB_WORLDCOMPLIANCE_MATCH_GOVERNMENT_OWNED_ENTITY</t>
  </si>
  <si>
    <t>This field indicates if the subsidiary has been flagged as State owned entity. As State owned entity is a WorldCompliance category which identifies companies which are wholly owned by the state. An SOE is a legal entity (a corporation or a service) that is created or owned in whole or in part by a single government, or in cooperation with other governments, that undertakes activities for a specific commercial purpose on behalf of its investor states. An SOE is typically formed to make profits for the state; however, an SOE can provide services that may not make a profit but provide a necessary benefit to a country’s citizenry (for example, health care, utilities, education, transportation or mail services).</t>
  </si>
  <si>
    <t>-35148</t>
  </si>
  <si>
    <t>SUB_WORLDCOMPLIANCE_MATCH_REGISTRATIONS</t>
  </si>
  <si>
    <t>This field indicates if the subsidiary has been flagged as registrations. As registrations is a WorldCompliance category which identifies companies or vessels that have registered with certain enforcement or regulatory agencies for specific purposes. An entity's inclusion in a registrations source may therefore indicate that the entity is conforming to regulations.</t>
  </si>
  <si>
    <t>-35152</t>
  </si>
  <si>
    <t>SUB_WORLDCOMPLIANCE_MATCH_SANCTION_INDICATOR</t>
  </si>
  <si>
    <t>This field indicates if the subsidiary has been flagged as sanction. As sanction is a WorldCompliance category which identifies entities that have been sanctioned by national, regional,
and international organizations. A sanction is a legal and public decree by a regional organization, an international organization, or sovereign government that imposes restrictive measures on a foreign state or entity to advance certain foreign policy or national security objectives.</t>
  </si>
  <si>
    <t>-35131</t>
  </si>
  <si>
    <t>SUB_WORLDCOMPLIANCE_MATCH_SBE_INDICATOR_LABEL</t>
  </si>
  <si>
    <t>This field indicates if the subsidiary has been flagged as sanctioned by extension. Sanctioned by extension is a flag used to identify companies which are are sanctioned by extension because they are owned 33 or 50% by a sanctioned entity.</t>
  </si>
  <si>
    <t>-35165</t>
  </si>
  <si>
    <t>SUB_WVB_SCORE</t>
  </si>
  <si>
    <t>This is the WVB Global strength - Global score for subsidiaries</t>
  </si>
  <si>
    <t>SUB_WVB_YEAR</t>
  </si>
  <si>
    <t>Year of the financial statements used to calculate the WVB Global strength - Global score for subsidiaries</t>
  </si>
  <si>
    <t>SummaryLanguage</t>
  </si>
  <si>
    <t>Summary language</t>
  </si>
  <si>
    <t>NrOfSummaries</t>
  </si>
  <si>
    <t>SummaryTextOnly</t>
  </si>
  <si>
    <t>Summary section is not mandatory for patents from all regions - it is a non-mandatory section.</t>
  </si>
  <si>
    <t>Summary</t>
  </si>
  <si>
    <t>SWIFT_CODE</t>
  </si>
  <si>
    <t>A SWIFT code is a code used to identify the country, bank and branch that an account is registered to.</t>
  </si>
  <si>
    <t>TAPE</t>
  </si>
  <si>
    <t>Total assets on Total number of employees</t>
  </si>
  <si>
    <t>Total assets per employee (th)</t>
  </si>
  <si>
    <t>\\Company\Contact details\Target contact details</t>
  </si>
  <si>
    <t>TARGET_ALLCONTACTSFULLNAME</t>
  </si>
  <si>
    <t>Key contact details of the target entity</t>
  </si>
  <si>
    <t>Target contacts</t>
  </si>
  <si>
    <t>TARGET_BUSDES</t>
  </si>
  <si>
    <t>This field provides the description of the sub sector of the business that the targte company is enganged with</t>
  </si>
  <si>
    <t>Target business description(s)</t>
  </si>
  <si>
    <t>TARGET_BVD</t>
  </si>
  <si>
    <t>Target Company's Unique ID number autogenerated in BVD System (2 Character Country code + The BvD ID number is a company identifier that uniquely identifies each company included ... The rest of a BvD ID number may vary and be based on a national ID, an information ... provider's ID, an own internal ID. ... As a result, BvD ID numbers may be subject to change due to changes in national IDs)</t>
  </si>
  <si>
    <t>Target BvD ID number</t>
  </si>
  <si>
    <t>\\Company\Industry\Target industry</t>
  </si>
  <si>
    <t>TARGET_BVD_MAJOR_SECTOR_2018_CODE_FULL</t>
  </si>
  <si>
    <t>This field shows the code representing principal activity of the target company in the industry taxonomy elaborated by Bureau van Dijk with 29 sectors for the Major Sectors.</t>
  </si>
  <si>
    <t>Target BvD Sector code(s)</t>
  </si>
  <si>
    <t>TARGET_BVD_MAJOR_SECTOR_2018_DESCR_FULL</t>
  </si>
  <si>
    <t>Target BvD Sector description(s)</t>
  </si>
  <si>
    <t>TARGET_BVD_MAJOR_SECTOR_2018_PRIM_DESCR</t>
  </si>
  <si>
    <t>This field is the labe for field 'Target primary Bvd Sector code'</t>
  </si>
  <si>
    <t>Target primary BvD Sector description</t>
  </si>
  <si>
    <t>TARGET_CITY</t>
  </si>
  <si>
    <t>City in which head office of the target is located</t>
  </si>
  <si>
    <t>Target city</t>
  </si>
  <si>
    <t>\\Deal\Deal multiples\Future deal multiples\Future deal value multiples</t>
  </si>
  <si>
    <t>TARGET_COMPANY_FUTURE_ESTIMATE_EBITDAMEAN_DEALVALUE_MULT</t>
  </si>
  <si>
    <t>Ratio of deal value made up to 100% and future deal target EBITDA estimate</t>
  </si>
  <si>
    <t>Future deal value multiple on EBITDA mean estimate</t>
  </si>
  <si>
    <t>NrOfCompaniesFutureYears</t>
  </si>
  <si>
    <t>\\Deal\Deal multiples\Future deal multiples\Future deal enterprise value multiples</t>
  </si>
  <si>
    <t>TARGET_COMPANY_FUTURE_ESTIMATE_EBITDAMEAN_ENTERPRISE_MULT</t>
  </si>
  <si>
    <t>Ratio of deal enterprise value and future deal target EBITDA estimate</t>
  </si>
  <si>
    <t>Future deal enterprise value multiple on EBITDA mean estimate</t>
  </si>
  <si>
    <t>\\Deal\Deal multiples\Future deal multiples\Future deal equity value multiples</t>
  </si>
  <si>
    <t>TARGET_COMPANY_FUTURE_ESTIMATE_EBITDAMEAN_EQUITY_MULT</t>
  </si>
  <si>
    <t>Ratio of deal equity value made up to 100% and future deal target EBITDA estimate</t>
  </si>
  <si>
    <t>Future deal equity value multiple on EBITDA mean estimate</t>
  </si>
  <si>
    <t>\\Deal\Deal multiples\Future deal multiples\Future deal modelled enterprise value multiples</t>
  </si>
  <si>
    <t>TARGET_COMPANY_FUTURE_ESTIMATE_EBITDAMEAN_MODELLED_ENT_MULT</t>
  </si>
  <si>
    <t>Ratio of deal modelled enterprise value (calculated by adding up Deal equity value made up to 100% + Loans and other short term debts + Financial debts -cash and short term investments) and future deal target EBITDA estimate</t>
  </si>
  <si>
    <t>Future deal modelled enterprise value multiple on EBITDA mean estimate</t>
  </si>
  <si>
    <t>\\Deal\Deal multiples\Future deal multiples\Future deal total target value multiples</t>
  </si>
  <si>
    <t>TARGET_COMPANY_FUTURE_ESTIMATE_EBITDAMEAN_TOTALTARGET_MULT</t>
  </si>
  <si>
    <t>Ratio of deal total target value and future deal target EBITDA estimate</t>
  </si>
  <si>
    <t>Future deal total target value multiple on EBITDA mean estimate</t>
  </si>
  <si>
    <t>TARGET_COMPANY_FUTURE_ESTIMATE_EBITDAMEDIAN_DEALVALUE_MULT</t>
  </si>
  <si>
    <t>Ratio of deal value made up to 100% and future EBITDA median estimate</t>
  </si>
  <si>
    <t>Future deal value multiple on EBITDA median estimate</t>
  </si>
  <si>
    <t>NrOfCompaniesFutureQuarters</t>
  </si>
  <si>
    <t>TARGET_COMPANY_FUTURE_ESTIMATE_EBITDAMEDIAN_ENTERPRISE_MULT</t>
  </si>
  <si>
    <t>Ratio of deal enterprise value and future EBITDA median estimate</t>
  </si>
  <si>
    <t>Future deal enterprise value multiple on EBITDA median estimate</t>
  </si>
  <si>
    <t>TARGET_COMPANY_FUTURE_ESTIMATE_EBITDAMEDIAN_EQUITY_MULT</t>
  </si>
  <si>
    <t>Ratio of deal equity value made up to 100% and future EBITDA median estimate</t>
  </si>
  <si>
    <t>Future deal equity value multiple on EBITDA median estimate</t>
  </si>
  <si>
    <t>TARGET_COMPANY_FUTURE_ESTIMATE_EBITDAMEDIAN_MODELLED_ENT_MULT</t>
  </si>
  <si>
    <t>Ratio of deal modelled enterprise value (calculated by adding up Deal equity value made up to 100% + Loans and other short term debts + Financial debts -cash and short term investments) and future EBITDA median estimate</t>
  </si>
  <si>
    <t>Future deal modelled enterprise value multiple on EBITDA median estimate</t>
  </si>
  <si>
    <t>TARGET_COMPANY_FUTURE_ESTIMATE_EBITDAMEDIAN_TOTALTARGET_MULT</t>
  </si>
  <si>
    <t>Ratio of deal total target value and future EBITDA median estimate</t>
  </si>
  <si>
    <t>Future deal total target value multiple on EBITDA median estimate</t>
  </si>
  <si>
    <t>TARGET_COMPANY_FUTURE_ESTIMATE_EBITMEAN_DEALVALUE_MULT</t>
  </si>
  <si>
    <t>Ratio of deal value made up to 100% and future deal target EBIT estimate</t>
  </si>
  <si>
    <t>Future deal value multiple on EBIT mean estimate</t>
  </si>
  <si>
    <t>TARGET_COMPANY_FUTURE_ESTIMATE_EBITMEAN_ENTERPRISE_MULT</t>
  </si>
  <si>
    <t>Ratio of deal enterprise value and future deal target EBIT estimate</t>
  </si>
  <si>
    <t>Future deal enterprise value multiple on EBIT mean estimate</t>
  </si>
  <si>
    <t>TARGET_COMPANY_FUTURE_ESTIMATE_EBITMEAN_EQUITY_MULT</t>
  </si>
  <si>
    <t>Ratio of deal equity value made up to 100% and future deal target EBIT estimate</t>
  </si>
  <si>
    <t>Future deal equity value multiple on EBIT mean estimate</t>
  </si>
  <si>
    <t>TARGET_COMPANY_FUTURE_ESTIMATE_EBITMEAN_MODELLED_ENT_MULT</t>
  </si>
  <si>
    <t>Ratio of deal modelled enterprise value (calculated by adding up Deal equity value made up to 100% + Loans and other short term debts + Financial debts -cash and short term investments) and future deal target EBIT estimate</t>
  </si>
  <si>
    <t>Future deal modelled enterprise value multiple on EBIT mean estimate</t>
  </si>
  <si>
    <t>TARGET_COMPANY_FUTURE_ESTIMATE_EBITMEAN_TOTALTARGET_MULT</t>
  </si>
  <si>
    <t>Ratio of deal total target value and future deal target EBIT estimate</t>
  </si>
  <si>
    <t>Future deal total target value multiple on EBIT mean estimate</t>
  </si>
  <si>
    <t>TARGET_COMPANY_FUTURE_ESTIMATE_EBITMEDIAN_DEALVALUE_MULT</t>
  </si>
  <si>
    <t>Ratio of deal value made up to 100% and future EBIT median estimate</t>
  </si>
  <si>
    <t>Future deal value multiple on EBIT median estimate</t>
  </si>
  <si>
    <t>TARGET_COMPANY_FUTURE_ESTIMATE_EBITMEDIAN_ENTERPRISE_MULT</t>
  </si>
  <si>
    <t>Ratio of deal enterprise value and future EBIT median estimate</t>
  </si>
  <si>
    <t>Future deal enterprise value multiple on EBIT median estimate</t>
  </si>
  <si>
    <t>TARGET_COMPANY_FUTURE_ESTIMATE_EBITMEDIAN_EQUITY_MULT</t>
  </si>
  <si>
    <t>Ratio of deal equity value made up to 100% and future EBIT median estimate</t>
  </si>
  <si>
    <t>Future deal equity value multiple on EBIT median estimate</t>
  </si>
  <si>
    <t>TARGET_COMPANY_FUTURE_ESTIMATE_EBITMEDIAN_MODELLED_ENT_MULT</t>
  </si>
  <si>
    <t>Ratio of deal modelled enterprise value (calculated by adding up Deal equity value made up to 100% + Loans and other short term debts + Financial debts -cash and short term investments) and future EBIT median estimate</t>
  </si>
  <si>
    <t>Future deal modelled enterprise value multiple on EBIT median estimate</t>
  </si>
  <si>
    <t>TARGET_COMPANY_FUTURE_ESTIMATE_EBITMEDIAN_TOTALTARGET_MULT</t>
  </si>
  <si>
    <t>Ratio of deal total target value and future EBIT median estimate</t>
  </si>
  <si>
    <t>Future deal total target value multiple on EBIT median estimate</t>
  </si>
  <si>
    <t>TARGET_COMPANY_FUTURE_ESTIMATE_NETASSETSMEAN_DEALVALUE_MULT</t>
  </si>
  <si>
    <t>Ratio of deal value made upto 100% future deal target net assets estimate</t>
  </si>
  <si>
    <t>Future deal value multiple on net assets mean estimate</t>
  </si>
  <si>
    <t>TARGET_COMPANY_FUTURE_ESTIMATE_NETASSETSMEAN_ENTERPRISE_MULT</t>
  </si>
  <si>
    <t>Ratio of deal enterprise value future deal target net assets estimate</t>
  </si>
  <si>
    <t>Future deal enterprise value multiple on net assets mean estimate</t>
  </si>
  <si>
    <t>TARGET_COMPANY_FUTURE_ESTIMATE_NETASSETSMEAN_EQUITY_MULT</t>
  </si>
  <si>
    <t>Ratio of deal equity value made upto 100% future deal target net assets estimate</t>
  </si>
  <si>
    <t>Future deal equity value multiple on net assets mean estimate</t>
  </si>
  <si>
    <t>TARGET_COMPANY_FUTURE_ESTIMATE_NETASSETSMEAN_MODELLED_ENT_MULT</t>
  </si>
  <si>
    <t>Ratio of deal modelled enterprise value (calculated by adding up Deal equity value made up to 100% + Loans and other short term debts + Financial debts -cash and short term investments) future deal target net assets estimate</t>
  </si>
  <si>
    <t>Future deal modelled enterprise value multiple on net assets mean estimate</t>
  </si>
  <si>
    <t>TARGET_COMPANY_FUTURE_ESTIMATE_NETASSETSMEAN_TOTALTARGET_MULT</t>
  </si>
  <si>
    <t>Ratio of deal total target value future deal target net assets estimate</t>
  </si>
  <si>
    <t>Future deal total target value multiple on net assets mean estimate</t>
  </si>
  <si>
    <t>TARGET_COMPANY_FUTURE_ESTIMATE_NETASSETSMEDIAN_DEALVALUE_MULT</t>
  </si>
  <si>
    <t>Ratio of deal value made up to 100% and future net assets median estimate</t>
  </si>
  <si>
    <t>Future deal value multiple on net assets median estimate</t>
  </si>
  <si>
    <t>TARGET_COMPANY_FUTURE_ESTIMATE_NETASSETSMEDIAN_ENTERPRISE_MULT</t>
  </si>
  <si>
    <t>Ratio of deal enterprise value and future net assets median estimate</t>
  </si>
  <si>
    <t>Future deal enterprise value multiple on net assets median estimate</t>
  </si>
  <si>
    <t>TARGET_COMPANY_FUTURE_ESTIMATE_NETASSETSMEDIAN_EQUITY_MULT</t>
  </si>
  <si>
    <t>Ratio of deal equity value made up to 100% and future net assets median estimate</t>
  </si>
  <si>
    <t>Future deal equity value multiple on net assets median estimate</t>
  </si>
  <si>
    <t>TARGET_COMPANY_FUTURE_ESTIMATE_NETASSETSMEDIAN_MODELLED_ENT_MULT</t>
  </si>
  <si>
    <t>Ratio of deal modelled enterprise value (calculated by adding up Deal equity value made up to 100% + Loans and other short term debts + Financial debts -cash and short term investments) and future net assets median estimate</t>
  </si>
  <si>
    <t>Future deal modelled enterprise value multiple on net assets median estimate</t>
  </si>
  <si>
    <t>TARGET_COMPANY_FUTURE_ESTIMATE_NETASSETSMEDIAN_TOTALTARGET_MULT</t>
  </si>
  <si>
    <t>Ratio of deal total target value and future net assets median estimate</t>
  </si>
  <si>
    <t>Future deal total target value multiple on net assets median estimate</t>
  </si>
  <si>
    <t>TARGET_COMPANY_FUTURE_ESTIMATE_NETPROFITMEAN_DEALVALUE_MULT</t>
  </si>
  <si>
    <t>Ratio of deal value made up to 100% future deal target net profit estimate</t>
  </si>
  <si>
    <t>Future deal value multiple on net profit mean estimate</t>
  </si>
  <si>
    <t>TARGET_COMPANY_FUTURE_ESTIMATE_NETPROFITMEAN_ENTERPRISE_MULT</t>
  </si>
  <si>
    <t>Ratio of deal enterprise value future deal target net profit estimate</t>
  </si>
  <si>
    <t>Future deal enterprise value multiple on net profit mean estimate</t>
  </si>
  <si>
    <t>TARGET_COMPANY_FUTURE_ESTIMATE_NETPROFITMEAN_EQUITY_MULT</t>
  </si>
  <si>
    <t>Ratio of deal equity value made upto 100% future deal target net profit estimate</t>
  </si>
  <si>
    <t>Future deal equity value multiple on net profit mean estimate</t>
  </si>
  <si>
    <t>TARGET_COMPANY_FUTURE_ESTIMATE_NETPROFITMEAN_MODELLED_ENT_MULT</t>
  </si>
  <si>
    <t>Ratio of deal modelled enterprise value (calculated by adding up Deal equity value made up to 100% + Loans and other short term debts + Financial debts -cash and short term investments) future deal target net profit estimate</t>
  </si>
  <si>
    <t>Future deal modelled enterprise value multiple on net profit mean estimate</t>
  </si>
  <si>
    <t>TARGET_COMPANY_FUTURE_ESTIMATE_NETPROFITMEAN_TOTALTARGET_MULT</t>
  </si>
  <si>
    <t>Ratio of deal total target value future deal target net profit estimate</t>
  </si>
  <si>
    <t>Future deal total target value multiple on net profit mean estimate</t>
  </si>
  <si>
    <t>TARGET_COMPANY_FUTURE_ESTIMATE_NETPROFITMEDIAN_DEALVALUE_MULT</t>
  </si>
  <si>
    <t>Ratio of deal value made up to 100% and future net profit median estimate</t>
  </si>
  <si>
    <t>Future deal value multiple on net profit median estimate</t>
  </si>
  <si>
    <t>TARGET_COMPANY_FUTURE_ESTIMATE_NETPROFITMEDIAN_ENTERPRISE_MULT</t>
  </si>
  <si>
    <t>Ratio of deal enterprise value and future net profit median estimate</t>
  </si>
  <si>
    <t>Future deal enterprise value multiple on net profit median estimate</t>
  </si>
  <si>
    <t>TARGET_COMPANY_FUTURE_ESTIMATE_NETPROFITMEDIAN_EQUITY_MULT</t>
  </si>
  <si>
    <t>Ratio of deal equity value made up to 100% and future net profit median estimate</t>
  </si>
  <si>
    <t>Future deal equity value multiple on net profit median estimate</t>
  </si>
  <si>
    <t>TARGET_COMPANY_FUTURE_ESTIMATE_NETPROFITMEDIAN_MODELLED_ENT_MULT</t>
  </si>
  <si>
    <t>Ratio of deal modelled enterprise value (calculated by adding up Deal equity value made up to 100% + Loans and other short term debts + Financial debts -cash and short term investments) and future net profit median estimate</t>
  </si>
  <si>
    <t>Future deal modelled enterprise value multiple on net profit median estimate</t>
  </si>
  <si>
    <t>TARGET_COMPANY_FUTURE_ESTIMATE_NETPROFITMEDIAN_TOTALTARGET_MULT</t>
  </si>
  <si>
    <t>Ratio of deal total target value and future net profit median estimate</t>
  </si>
  <si>
    <t>Future deal total target value multiple on net profit median estimate</t>
  </si>
  <si>
    <t>TARGET_COMPANY_FUTURE_ESTIMATE_SALESMEAN_DEALVALUE_MULT</t>
  </si>
  <si>
    <t>Ratio of deal value made up to 100% and future deal target sales estimate</t>
  </si>
  <si>
    <t>Future deal value multiple on sales mean estimate</t>
  </si>
  <si>
    <t>TARGET_COMPANY_FUTURE_ESTIMATE_SALESMEAN_ENTERPRISE_MULT</t>
  </si>
  <si>
    <t>Ratio of deal enterprise value and future deal target sales estimate</t>
  </si>
  <si>
    <t>Future deal enterprise value multiple on sales mean estimate</t>
  </si>
  <si>
    <t>TARGET_COMPANY_FUTURE_ESTIMATE_SALESMEAN_EQUITY_MULT</t>
  </si>
  <si>
    <t>Ratio of deal equity value made up to 100% and future deal target sales estimate</t>
  </si>
  <si>
    <t>Future deal equity value multiple on sales mean estimate</t>
  </si>
  <si>
    <t>TARGET_COMPANY_FUTURE_ESTIMATE_SALESMEAN_MODELLED_ENT_MULT</t>
  </si>
  <si>
    <t>Ratio of deal modelled enterprise value (calculated by adding up Deal equity value made up to 100% + Loans and other short term debts + Financial debts -cash and short term investments) and future deal target sales estimate</t>
  </si>
  <si>
    <t>Future deal modelled enterprise value multiple on sales mean estimate</t>
  </si>
  <si>
    <t>TARGET_COMPANY_FUTURE_ESTIMATE_SALESMEAN_TOTALTARGET_MULT</t>
  </si>
  <si>
    <t>Ratio of deal total target value and future deal target sales estimate</t>
  </si>
  <si>
    <t>Future deal total target value multiple on sales mean estimate</t>
  </si>
  <si>
    <t>TARGET_COMPANY_FUTURE_ESTIMATE_SALESMEDIAN_DEALVALUE_MULT</t>
  </si>
  <si>
    <t>Ratio of deal value made up to 100% and future sales median estimate</t>
  </si>
  <si>
    <t>Future deal value multiple on sales median estimate</t>
  </si>
  <si>
    <t>TARGET_COMPANY_FUTURE_ESTIMATE_SALESMEDIAN_ENTERPRISE_MULT</t>
  </si>
  <si>
    <t>Ratio of deal enterprise value and future sales median estimate</t>
  </si>
  <si>
    <t>Future deal enterprise value multiple on sales median estimate</t>
  </si>
  <si>
    <t>TARGET_COMPANY_FUTURE_ESTIMATE_SALESMEDIAN_EQUITY_MULT</t>
  </si>
  <si>
    <t>Ratio of deal equity value made up to 100% and future sales median estimate</t>
  </si>
  <si>
    <t>Future deal equity value multiple on sales median estimate</t>
  </si>
  <si>
    <t>TARGET_COMPANY_FUTURE_ESTIMATE_SALESMEDIAN_MODELLED_ENT_MULT</t>
  </si>
  <si>
    <t>Ratio of deal modelled enterprise value (calculated by adding up Deal equity value made up to 100% + Loans and other short term debts + Financial debts -cash and short term investments) and future sales median estimate</t>
  </si>
  <si>
    <t>Future deal modelled enterprise value multiple on sales median estimate</t>
  </si>
  <si>
    <t>TARGET_COMPANY_FUTURE_ESTIMATE_SALESMEDIAN_TOTALTARGET_MULT</t>
  </si>
  <si>
    <t>Ratio of deal total target value and future sales median estimate</t>
  </si>
  <si>
    <t>Future deal total target value multiple on sales median estimate</t>
  </si>
  <si>
    <t>\\Company\Link to news\Target company &amp;amp; market news</t>
  </si>
  <si>
    <t>TARGET_COMPANY_HASNEWS</t>
  </si>
  <si>
    <t>A numeric field indicating the number of news articles published for the target company</t>
  </si>
  <si>
    <t>Target company &amp; market news</t>
  </si>
  <si>
    <t>\\Company\Stock data\Target stock data</t>
  </si>
  <si>
    <t>TARGET_COMPANY_SD_CURRENCY</t>
  </si>
  <si>
    <t>Native currency of the target company</t>
  </si>
  <si>
    <t>Target currency</t>
  </si>
  <si>
    <t>TARGET_COMPANY_SD_DATEMARKCAP</t>
  </si>
  <si>
    <t>Target date of current market capitalisation</t>
  </si>
  <si>
    <t>TARGET_COMPANY_SD_DATESHARES</t>
  </si>
  <si>
    <t>Target date of outstanding shares</t>
  </si>
  <si>
    <t>TARGET_COMPANY_SD_DELISTED_STR</t>
  </si>
  <si>
    <t>Target listed</t>
  </si>
  <si>
    <t>TARGET_COMPANY_SD_IPO_DATE</t>
  </si>
  <si>
    <t>This field shows the date on which the target company made its IPO offer</t>
  </si>
  <si>
    <t>Target IPO date</t>
  </si>
  <si>
    <t>TARGET_COMPANY_SD_MAINEXCHANGE</t>
  </si>
  <si>
    <t>This field shows the name of the exchange where the target company is primarily listed</t>
  </si>
  <si>
    <t>Target main exchange</t>
  </si>
  <si>
    <t>TARGET_COMPANY_SD_MARKETCP</t>
  </si>
  <si>
    <t>Target current market capitalisation (th.)</t>
  </si>
  <si>
    <t>TARGET_COMPANY_SD_OUTSHARES</t>
  </si>
  <si>
    <t>The most recent number of outstanding shares of the target company. A company's shares outstanding are the total number of shares issued and actively held by stockholders.</t>
  </si>
  <si>
    <t>Target number of outstanding shares</t>
  </si>
  <si>
    <t>TARGET_COMPANY_SD_PARVL</t>
  </si>
  <si>
    <t>The nominal value (also known as face value or par value), is the value of a share of the target company. The nominal value of a listed equity (stock) was the share price upon initial offering. It is the stated value of an issued security that remains fixed, as opposed to its market value, which fluctuates.</t>
  </si>
  <si>
    <t>Target nominal value</t>
  </si>
  <si>
    <t>TARGET_COMPANY_SD_STKIDX</t>
  </si>
  <si>
    <t>This field provides the list of indices that target company is a constituent member</t>
  </si>
  <si>
    <t>Target stock index(es) information</t>
  </si>
  <si>
    <t>TARGET_COMPANY_SD_TICKER</t>
  </si>
  <si>
    <t>This field provides the exchange identifier or ticker provided by the primary exchange where the target company is listed</t>
  </si>
  <si>
    <t>Target ticker symbol</t>
  </si>
  <si>
    <t>TARGET_COMPANY_SD_TYPE_SHARE</t>
  </si>
  <si>
    <t>This field indicates they type (Ordinary, preferred, ADR, GDR etc) and class( based on the voting rights) of the shares that target company holds.</t>
  </si>
  <si>
    <t>Target type of share</t>
  </si>
  <si>
    <t>TARGET_CTRY</t>
  </si>
  <si>
    <t>The country in which the target company is primarily located.  The Target is the entity being purchased, or the entity in which a stake is being purchased.</t>
  </si>
  <si>
    <t>Target country</t>
  </si>
  <si>
    <t>TARGET_CTRYC</t>
  </si>
  <si>
    <t>Two character ISO 3166 country code of the country in which target is primarily located</t>
  </si>
  <si>
    <t>Target country code</t>
  </si>
  <si>
    <t>\\Deal\Deal multiples\Pre-deal multiples\Pre-deal equity value multiples</t>
  </si>
  <si>
    <t>TARGET_CULIM</t>
  </si>
  <si>
    <t>Ratio of deal equity value made up to 100% and pre-deal target current liabilities</t>
  </si>
  <si>
    <t>Pre-deal equity value multiple on current liabilities</t>
  </si>
  <si>
    <t>\\Deal\Deal multiples\Post-deal multiples\Post-deal equity value multiples</t>
  </si>
  <si>
    <t>TARGET_CULIMPOSTDEAL</t>
  </si>
  <si>
    <t>Ratio of deal equity value made up to 100% and post-deal target current liabilities</t>
  </si>
  <si>
    <t>Post-deal equity value multiple on current liabilities</t>
  </si>
  <si>
    <t>\\Company\Contact details\Target contact details\Target additional address(es)</t>
  </si>
  <si>
    <t>TARGET_DLAADRESLINE1</t>
  </si>
  <si>
    <t>Line one for an additional address of the target if any</t>
  </si>
  <si>
    <t>Target Address Line1 Additional</t>
  </si>
  <si>
    <t>TARGET_DLAADRESLINE2</t>
  </si>
  <si>
    <t>Line two for an additional address of the target if any</t>
  </si>
  <si>
    <t>Target Address Line2 Additional</t>
  </si>
  <si>
    <t>TARGET_DLAADRESLINE3</t>
  </si>
  <si>
    <t>Line three for an additional address of the target if any</t>
  </si>
  <si>
    <t>Target Address Line3 Additional</t>
  </si>
  <si>
    <t>TARGET_DLAADRESLINE4</t>
  </si>
  <si>
    <t>Line four for an additional address of the target if any</t>
  </si>
  <si>
    <t>Target Address Line4 Additional</t>
  </si>
  <si>
    <t>TARGET_DLACITY</t>
  </si>
  <si>
    <t>Additional city of the target if any</t>
  </si>
  <si>
    <t>Target City Additional</t>
  </si>
  <si>
    <t>TARGET_DLACOUNTRY</t>
  </si>
  <si>
    <t>Additional country of the target if nay</t>
  </si>
  <si>
    <t>Target Country Additional</t>
  </si>
  <si>
    <t>TARGET_DLACOUNTRYISO</t>
  </si>
  <si>
    <t>ISO code associated with the additional country of the target company</t>
  </si>
  <si>
    <t>Target Country ISO code Additional</t>
  </si>
  <si>
    <t>TARGET_DLADRESLINE1</t>
  </si>
  <si>
    <t>Line 1 of registered address of target entity</t>
  </si>
  <si>
    <t>Target street, No, building etc, line 1</t>
  </si>
  <si>
    <t>TARGET_DLADRESLINE2</t>
  </si>
  <si>
    <t>Line 2 of registered address of target entity</t>
  </si>
  <si>
    <t>Target street, No, building etc, line 2</t>
  </si>
  <si>
    <t>TARGET_DLADRESLINE3</t>
  </si>
  <si>
    <t>Line 3 of registered address of target entity</t>
  </si>
  <si>
    <t>Target street, No, building etc, line 3</t>
  </si>
  <si>
    <t>TARGET_DLADRESLINE4</t>
  </si>
  <si>
    <t>Line 4 of registered address of target entity</t>
  </si>
  <si>
    <t>Target street, No, building etc, line 4</t>
  </si>
  <si>
    <t>TARGET_DLAFAX</t>
  </si>
  <si>
    <t>Additional fax number of target if any</t>
  </si>
  <si>
    <t>Target Fax number Additional</t>
  </si>
  <si>
    <t>TARGET_DLAPHONE</t>
  </si>
  <si>
    <t>Additional phone number of the target if any</t>
  </si>
  <si>
    <t>Target Phone number Additional</t>
  </si>
  <si>
    <t>TARGET_DLAPOSTCODE</t>
  </si>
  <si>
    <t>Additional postal code of the target if any</t>
  </si>
  <si>
    <t>Target Postcode Additional</t>
  </si>
  <si>
    <t>TARGET_DLAREGION</t>
  </si>
  <si>
    <t>Target region within a country Additional</t>
  </si>
  <si>
    <t>TARGET_DLCMPNFAX</t>
  </si>
  <si>
    <t>Official fax number of the target entity</t>
  </si>
  <si>
    <t>Target fax</t>
  </si>
  <si>
    <t>\\Company\Legal &amp;amp; accounts information\Target legal &amp;amp; accounts information</t>
  </si>
  <si>
    <t>TARGET_DLCMPNYACCOUNTSPUBLISHED</t>
  </si>
  <si>
    <t>This field indicates the currency in which target company publishes its accounts</t>
  </si>
  <si>
    <t>Target accounts published in</t>
  </si>
  <si>
    <t>TARGET_DLCMPNYEMAIL</t>
  </si>
  <si>
    <t>Official email address of the target entity</t>
  </si>
  <si>
    <t>Target e-mail address</t>
  </si>
  <si>
    <t>TARGET_DLCMPNYFILINGTYPE</t>
  </si>
  <si>
    <t>This field indicates whether target enity file annual reports or local registry filings</t>
  </si>
  <si>
    <t>Target filing type</t>
  </si>
  <si>
    <t>TARGET_DLCMPNYINCORPDATE</t>
  </si>
  <si>
    <t>Date of registration/incorporation of the target entity</t>
  </si>
  <si>
    <t>Target date of incorporation</t>
  </si>
  <si>
    <t>TARGET_DLCMPNYLATESTACCOUNTSDATE</t>
  </si>
  <si>
    <t>Most recent date on which target has published its Financial Reports</t>
  </si>
  <si>
    <t>Target latest accounts date</t>
  </si>
  <si>
    <t>TARGET_DLCMPNYLEGALFORM</t>
  </si>
  <si>
    <t>Target legal form</t>
  </si>
  <si>
    <t>TARGET_DLCMPNYPHONE</t>
  </si>
  <si>
    <t>Official phone number of the target entity</t>
  </si>
  <si>
    <t>Target phone</t>
  </si>
  <si>
    <t>TARGET_DLCMPNYSTATUS</t>
  </si>
  <si>
    <t>This field shows whether the target is currently active or inactive due to dissolution.</t>
  </si>
  <si>
    <t>Target status</t>
  </si>
  <si>
    <t>TARGET_DLCMPNYTYPE</t>
  </si>
  <si>
    <t>This field represents the type of target entity based on its nature of incorporation (Joint stock company, Partnership firm, proprietorship firm etc)</t>
  </si>
  <si>
    <t>Target entity type</t>
  </si>
  <si>
    <t>TARGET_DLCMPNYTYPEACCOUNTS</t>
  </si>
  <si>
    <t>This field indicates the type of accounts (consolidated, unconsolidated or both) that target company has</t>
  </si>
  <si>
    <t>Target available accounts type(s)</t>
  </si>
  <si>
    <t>TARGET_DLCMPNYWEBSITE</t>
  </si>
  <si>
    <t>Official website URL of the target entity</t>
  </si>
  <si>
    <t>Target web site address</t>
  </si>
  <si>
    <t>TARGET_EBITDAM</t>
  </si>
  <si>
    <t>Ratio of deal equity value made up to 100% and pre-deal target EBITDA</t>
  </si>
  <si>
    <t>Pre-deal equity value multiple on EBITDA</t>
  </si>
  <si>
    <t>TARGET_EBITDAMPOSTDEAL</t>
  </si>
  <si>
    <t>Ratio of deal equity value made up to 100% and post-deal target EBITDA</t>
  </si>
  <si>
    <t>Post-deal equity value multiple on EBITDA</t>
  </si>
  <si>
    <t>TARGET_EBITM</t>
  </si>
  <si>
    <t>Ratio of deal equity value made up to 100% and pre-deal target EBIT</t>
  </si>
  <si>
    <t>Pre-deal equity value multiple on EBIT</t>
  </si>
  <si>
    <t>TARGET_EBITMPOSTDEAL</t>
  </si>
  <si>
    <t>Ratio of deal equity value made up to 100% and post-deal target EBIT</t>
  </si>
  <si>
    <t>Post-deal equity value multiple on EBIT</t>
  </si>
  <si>
    <t>TARGETINDEPIND</t>
  </si>
  <si>
    <t>This field provides the Independence Indicator of the target entity. To assist users in identifying independent companies on our products, Bureau van Dijk has created an Independence Indicator to characterise the degree of independence of a company with regard to its shareholders.</t>
  </si>
  <si>
    <t>Target BvD independence indicator</t>
  </si>
  <si>
    <t>TARGET_MAJOR_SECTOR</t>
  </si>
  <si>
    <t>This field shows the major sector that target company belongs to. Sectors classified based on the nature of business</t>
  </si>
  <si>
    <t>Target major sector</t>
  </si>
  <si>
    <t>TARGET_MRKCAPM</t>
  </si>
  <si>
    <t>Ratio of deal equity value made up to 100% and pre-deal target market capitalization</t>
  </si>
  <si>
    <t>Pre-deal equity value multiple on market capitalisation</t>
  </si>
  <si>
    <t>TARGET_MRKCAPMPOSTDEAL</t>
  </si>
  <si>
    <t>Ratio of deal equity value made up to 100% and post-deal target market capitalization</t>
  </si>
  <si>
    <t>Post-deal equity value multiple on market capitalisation</t>
  </si>
  <si>
    <t>TARGET_NACE2CD</t>
  </si>
  <si>
    <t>Target NACE Rev.2 code(s)</t>
  </si>
  <si>
    <t>TARGET_NACE2DS</t>
  </si>
  <si>
    <t>Represents the label for the sub activity under primary activity of thetarget  company in the NACE classification</t>
  </si>
  <si>
    <t>Target NACE Rev.2 description(s)</t>
  </si>
  <si>
    <t>TARGET_NAICS2017CD</t>
  </si>
  <si>
    <t>This field shows the code for the sub activity within the primary activity of the target company in the NAICS classification</t>
  </si>
  <si>
    <t>Target NAICS 2017 code(s)</t>
  </si>
  <si>
    <t>TARGET_NAICS2017DS</t>
  </si>
  <si>
    <t>This field is the corresponding label for field 'Target NACE Rev 2 code</t>
  </si>
  <si>
    <t>Target NAICS 2017 description(s)</t>
  </si>
  <si>
    <t>TARGET_NAME</t>
  </si>
  <si>
    <t>Target name</t>
  </si>
  <si>
    <t>TARGET_NETASSETSM</t>
  </si>
  <si>
    <t>Ratio of deal equity value made up to 100% and pre-deal target net assets</t>
  </si>
  <si>
    <t>Pre-deal equity value multiple on net assets</t>
  </si>
  <si>
    <t>TARGET_NETASSETSMPOSTDEAL</t>
  </si>
  <si>
    <t>Ratio of deal equity value made up to 100% and post-deal target net assets</t>
  </si>
  <si>
    <t>Post-deal equity value multiple on net assets</t>
  </si>
  <si>
    <t>TARGET_NETPROFITM</t>
  </si>
  <si>
    <t>Ratio of deal equity value made up to 100% and pre-deal target net profit</t>
  </si>
  <si>
    <t>Pre-deal equity value multiple on net profit</t>
  </si>
  <si>
    <t>TARGET_NETPROFITMPOSTDEAL</t>
  </si>
  <si>
    <t>Ratio of deal equity value made up to 100% and post-deal target net profit</t>
  </si>
  <si>
    <t>Post-deal equity value multiple on net profit</t>
  </si>
  <si>
    <t>TARGET_ORBISID</t>
  </si>
  <si>
    <t>Target Orbis ID number</t>
  </si>
  <si>
    <t>TARGET_POSTCODE</t>
  </si>
  <si>
    <t>Postal code of the target</t>
  </si>
  <si>
    <t>Target postcode</t>
  </si>
  <si>
    <t>TARGET_PRIMARY_BUSINESS_DESCRIPTION</t>
  </si>
  <si>
    <t>This field provides the description of the sector of the business that the target company is engaged with.  The Target is the entity being purchased, or the entity in which a stake is being purchased.</t>
  </si>
  <si>
    <t>Target primary business description</t>
  </si>
  <si>
    <t>TARGET_PRIMNACE2CD</t>
  </si>
  <si>
    <t>Target primary NACE Rev.2 code</t>
  </si>
  <si>
    <t>TARGET_PRIMNACE2DS</t>
  </si>
  <si>
    <t>Represents the label for the primary activity of thetarget  company in the NACE classification (either sent by the Information Provider for some European countries or derived from the National code). New version of the European industrial activity classification (NACE Rev 2) approved by the European Commission</t>
  </si>
  <si>
    <t>Target primary NACE Rev.2 description</t>
  </si>
  <si>
    <t>TARGET_PRIMNAICS2017CD</t>
  </si>
  <si>
    <t>This field shows the code for the primary activity of the target company in the NAICS classification ... (North American Industry Classification System 2017 version)</t>
  </si>
  <si>
    <t>Target primary NAICS 2017 code</t>
  </si>
  <si>
    <t>TARGET_PRIMNAICS2017DS</t>
  </si>
  <si>
    <t>This field is the corresponding label for field 'Target primary NACE Rev 2 code</t>
  </si>
  <si>
    <t>Target primary NAICS 2017 description</t>
  </si>
  <si>
    <t>TARGET_PRIMSCUSCD</t>
  </si>
  <si>
    <t>This field gives the code for the primary activity of the target company in the US SIC classification. (US SIC codes are American codes which last version is from 1989)</t>
  </si>
  <si>
    <t>Target primary US SIC code</t>
  </si>
  <si>
    <t>TARGET_PRIMSCUSDS</t>
  </si>
  <si>
    <t>Represents the label for the primary activity of the target company in the US SIC classification. (US SIC codes are American codes which last version is from 1989)</t>
  </si>
  <si>
    <t>Target primary US SIC description</t>
  </si>
  <si>
    <t>TARGET_PRIMSICUKCD</t>
  </si>
  <si>
    <t>Represents the code for the primary activity of the target company in the UK SIC 2007 classification. The UK Standard Industrial Classification of economic activities, abbreviated as UK SIC, is a five-digit classification providing the framework for collecting and presenting a large range of statistical data according to economic activity</t>
  </si>
  <si>
    <t>Target primary UK SIC (2007) code</t>
  </si>
  <si>
    <t>TARGET_PRIMSICUKDS</t>
  </si>
  <si>
    <t>Represents the label for the primary activity of the target company in the UK SIC 2007 classification. The UK Standard Industrial Classification of economic activities, abbreviated as UK SIC, is a five-digit classification providing the framework for collecting and presenting a large range of statistical data according to economic activity.</t>
  </si>
  <si>
    <t>Target primary UK SIC (2007) description</t>
  </si>
  <si>
    <t>TARGET_PROFATM</t>
  </si>
  <si>
    <t>Ratio of deal equity value made up to 100% and pre-deal target profit after tax</t>
  </si>
  <si>
    <t>Pre-deal equity value multiple on profit after tax</t>
  </si>
  <si>
    <t>TARGET_PROFATMPOSTDEAL</t>
  </si>
  <si>
    <t>Ratio of deal equity value made up to 100% and post-deal target profit after tax</t>
  </si>
  <si>
    <t>Post-deal equity value multiple on profit after tax</t>
  </si>
  <si>
    <t>TARGET_PROFBTM</t>
  </si>
  <si>
    <t>Ratio of deal equity value made up to 100% and pre-deal target profit before tax</t>
  </si>
  <si>
    <t>Pre-deal equity value multiple on profit before tax</t>
  </si>
  <si>
    <t>TARGET_PROFBTMPOSTDEAL</t>
  </si>
  <si>
    <t>Ratio of deal equity value made up to 100% and post-deal target profit before tax</t>
  </si>
  <si>
    <t>Post-deal equity value multiple on profit before tax</t>
  </si>
  <si>
    <t>TARGET_REGIONCTRY</t>
  </si>
  <si>
    <t>This field specifies if there any regional classifications within a country of the target</t>
  </si>
  <si>
    <t>Target region within a country</t>
  </si>
  <si>
    <t>TARGET_SCUSCD</t>
  </si>
  <si>
    <t>This field displays the US SIC (core code) of the target company. The Standard Industrial Classification (SIC) is a system for classifying industries by a four-digit code</t>
  </si>
  <si>
    <t>Target US SIC code(s)</t>
  </si>
  <si>
    <t>TARGET_SCUSDS</t>
  </si>
  <si>
    <t>Represents the label for the US SIC (core code) of the target company</t>
  </si>
  <si>
    <t>Target US SIC description(s)</t>
  </si>
  <si>
    <t>TARGET_SHFUNDM</t>
  </si>
  <si>
    <t>Ratio of deal equity value made up to 100% and pre-deal target shareholder funds</t>
  </si>
  <si>
    <t>Pre-deal equity value multiple on shareholders funds</t>
  </si>
  <si>
    <t>TARGET_SHFUNDMPOSTDEAL</t>
  </si>
  <si>
    <t>Ratio of deal equity value made up to 100% and post-deal target shareholder funds</t>
  </si>
  <si>
    <t>Post-deal equity value multiple on shareholders funds</t>
  </si>
  <si>
    <t>TARGET_SICUKCD</t>
  </si>
  <si>
    <t>Represents the label for the sub sector ander primary sector of the target company in the UK SIC 2007 classification.</t>
  </si>
  <si>
    <t>Target UK SIC (2007) code(s)</t>
  </si>
  <si>
    <t>TARGET_SICUKDS</t>
  </si>
  <si>
    <t>Represents the label for thesub activity under primary activity of the target company in the UK SIC 2007 classification. T</t>
  </si>
  <si>
    <t>Target UK SIC (2007) description(s)</t>
  </si>
  <si>
    <t>TARGET_TOTASSM</t>
  </si>
  <si>
    <t>Ratio of deal equity value made up to 100% and pre-deal target total assets</t>
  </si>
  <si>
    <t>Pre-deal equity value multiple on total assets</t>
  </si>
  <si>
    <t>TARGET_TOTASSMPOSTDEAL</t>
  </si>
  <si>
    <t>Ratio of deal equity value made up to 100% and post-deal target total assets</t>
  </si>
  <si>
    <t>Post-deal equity value multiple on total assets</t>
  </si>
  <si>
    <t>TARGET_TRADEDESCR_ENGLISH</t>
  </si>
  <si>
    <t>This field describes the nature of the target's business / trade which is primary source of their revenue</t>
  </si>
  <si>
    <t>Target trade description (english)</t>
  </si>
  <si>
    <t>TARGET_TRADEDESCR_ORIGINAL</t>
  </si>
  <si>
    <t>Target trade description field translated in native language of the target</t>
  </si>
  <si>
    <t>Target trade description (original language)</t>
  </si>
  <si>
    <t>TARGET_TURNM</t>
  </si>
  <si>
    <t>Ratio of deal equity value made up to 100% and pre-deal target operating revenue</t>
  </si>
  <si>
    <t>Pre-deal equity value multiple on operating revenue/turnover</t>
  </si>
  <si>
    <t>TARGET_TURNMPOSTDEAL</t>
  </si>
  <si>
    <t>Ratio of deal equity value made up to 100% and post-deal target operating revenue</t>
  </si>
  <si>
    <t>Post-deal equity value multiple on operating revenue/turnover</t>
  </si>
  <si>
    <t>TARGET_WLDREG</t>
  </si>
  <si>
    <t>The geographical region that the target is located in</t>
  </si>
  <si>
    <t>Target world region</t>
  </si>
  <si>
    <t>TARGET_ZEPHOV</t>
  </si>
  <si>
    <t>This field provides a description of Target company's history, nature of business and its operations</t>
  </si>
  <si>
    <t>Target overview</t>
  </si>
  <si>
    <t>\\Financial data\Global standard format\Industrial companies\Profit &amp;amp; loss account</t>
  </si>
  <si>
    <t>TAXA</t>
  </si>
  <si>
    <t>All taxes related to the accounting period (paid, accrued or deferred)</t>
  </si>
  <si>
    <t>TechnicalFieldLanguage</t>
  </si>
  <si>
    <t>Technical field language</t>
  </si>
  <si>
    <t>NrOfTechnicalFields</t>
  </si>
  <si>
    <t>TechnicalFieldTextOnly</t>
  </si>
  <si>
    <t>The start of the specification esction is a brief text section summarising the field of the invention. This is usually framed as broadly as possible and helps the readesr to appreciate the greatest extent of the invention as described and claimed in the rest of the specification.</t>
  </si>
  <si>
    <t>Technical field</t>
  </si>
  <si>
    <t>TechnicalProblemLanguage</t>
  </si>
  <si>
    <t>Technical problem language</t>
  </si>
  <si>
    <t>NrOfTechnicalProblems</t>
  </si>
  <si>
    <t>TechnicalProblemTextOnly</t>
  </si>
  <si>
    <t>Text section summarising the existing issues around the current problems for which the given invention would help bring a technical solution.</t>
  </si>
  <si>
    <t>Technical problem</t>
  </si>
  <si>
    <t>TechnicalSolutionLanguage</t>
  </si>
  <si>
    <t>Technical solution language</t>
  </si>
  <si>
    <t>NrOfTechnicalSolutions</t>
  </si>
  <si>
    <t>TechnicalSolutionTextOnly</t>
  </si>
  <si>
    <t>Brief text section indicating the current proposed solution through the invention for a the proposed technical problem.</t>
  </si>
  <si>
    <t>Technical solution</t>
  </si>
  <si>
    <t>&lt;div&gt;The ISO code of the territory in a company's primary address. The ISO Territory code corrects country codes for entities located in outlying territories. As with the &lt;a href="/asset/b47efaae-683c-4d23-8067-1d513203e1a5" rel="noopener noreferrer" target="_blank"&gt;Country ISO Code&lt;/a&gt;, ISO Territory codes are according the ISO 3166-1 alpha-2 standard, with the following exceptions:&lt;/div&gt;
&lt;div&gt; &lt;/div&gt;
&lt;ul style="list-style-type: none;"&gt;
&lt;li style="list-style-type: none;"&gt;&lt;strong&gt;Kosovo&lt;/strong&gt;: has been assigned the code KV, as used by CIA World Factbook. ISO has currently assigned the temporary code XK to Kosovo.&lt;/li&gt;
&lt;li style="list-style-type: none;"&gt;&lt;strong&gt;II&lt;/strong&gt;: This country code is equivalent to Supranational and is only used for banks. A supranational entity is principally owned, directly or indirectly, by more than one sovereign government and legally distinct from its member governments.&lt;/li&gt;
&lt;li style="list-style-type: none;"&gt;&lt;strong&gt;YY&lt;/strong&gt;: This country code is assigned to records for companies coming from the Ownership database for which we cannot assign a valid country ISO code because the country is unknown.&lt;/li&gt;
&lt;li style="list-style-type: none;"&gt;&lt;strong&gt;WW&lt;/strong&gt;: This country code is assigned to records for individuals coming from the Ownership database for which we cannot assign a valid country ISO code because the country is unknown.&lt;/li&gt;
&lt;li style="list-style-type: none;"&gt;&lt;strong&gt;ZZ&lt;/strong&gt;: This country code is assigned to records for entities formed by more than one company, or mixed with individuals, coming from the Ownership database for which we cannot assign a valid country ISO code because the country is unknown. It is also used for generic BvD IDs (e.g. employees, officers etc.)&lt;/li&gt;
&lt;/ul&gt;</t>
  </si>
  <si>
    <t>40048</t>
  </si>
  <si>
    <t>\\Financial data\Accounts header\Key financials &amp;amp; employees\Global standard format\Industrial companies\Balance sheet\Assets</t>
  </si>
  <si>
    <t>TFAS</t>
  </si>
  <si>
    <t>All tangible assets such as machinery, buildings, land etc.</t>
  </si>
  <si>
    <t>Net Property, Plant &amp; Equipment</t>
  </si>
  <si>
    <t>TGISIN</t>
  </si>
  <si>
    <t>12 character alpha-numeric code of the target issued by National Numbering Agencies</t>
  </si>
  <si>
    <t>Target ISIN number</t>
  </si>
  <si>
    <t>TICKER</t>
  </si>
  <si>
    <t>A ticker symbol or stock symbol is an abbreviation used to uniquely identify publicly traded shares of a particular stock on a particular stock market. A stock symbol may consist of letters, numbers or a combination of both.</t>
  </si>
  <si>
    <t>Ticker symbol</t>
  </si>
  <si>
    <t>-12103</t>
  </si>
  <si>
    <t>TIN</t>
  </si>
  <si>
    <t>Most EU countries use a Tax Identification Number (TIN) to identify a taxpayer and facilitate the administration of its national tax affairs. TINs are also useful for identifying taxpayers who invest in other EU countries and are more reliable than other identifiers such as name and address.</t>
  </si>
  <si>
    <t>Tax Identification Number (TIN)</t>
  </si>
  <si>
    <t>Titles are the first one-liner descriptions of the invention and it’s normally brief but technically accurate and descriptive. It contains fewer than 500 characters.</t>
  </si>
  <si>
    <t>NrOfTitles</t>
  </si>
  <si>
    <t>TITLE</t>
  </si>
  <si>
    <t>is the Title of the industry research report (used in 4.1 products only)</t>
  </si>
  <si>
    <t>TitleLanguage</t>
  </si>
  <si>
    <t>Title language</t>
  </si>
  <si>
    <t>TOAS</t>
  </si>
  <si>
    <t>Sum of all Non-Current assets and Current assets</t>
  </si>
  <si>
    <t>TOPIC</t>
  </si>
  <si>
    <t>A list of one or more topics/themes treated in a news article.</t>
  </si>
  <si>
    <t>Topic</t>
  </si>
  <si>
    <t>TOPIC_COUNT</t>
  </si>
  <si>
    <t>TOTTARVALALL</t>
  </si>
  <si>
    <t>TPE</t>
  </si>
  <si>
    <t>Operating revenue on Total number of employees expressed in money value</t>
  </si>
  <si>
    <t>TRADE_DESCRIPTION_EN</t>
  </si>
  <si>
    <t>Standardized description of a company's activities. A narrative containing searched/extracted information of a company from differnt sources</t>
  </si>
  <si>
    <t>Trade description (English)</t>
  </si>
  <si>
    <t>40526</t>
  </si>
  <si>
    <t>TRADE_DESCRIPTION_LANGUAGE</t>
  </si>
  <si>
    <t>Language of the trade description. Trade description is a narrative containing searched/extracted information of a company from differnt sources</t>
  </si>
  <si>
    <t>40525</t>
  </si>
  <si>
    <t>TRADE_DESCRIPTION_ORIGINAL</t>
  </si>
  <si>
    <t>Standardized of a company's activities in its original language. A narrative containing searched/extracted information of a company from differnt sources</t>
  </si>
  <si>
    <t>Trade description in original language</t>
  </si>
  <si>
    <t>40524</t>
  </si>
  <si>
    <t>TRADE_REGISTER_NUMBER</t>
  </si>
  <si>
    <t>&lt;p&gt;&lt;span style="color: rgb(11,33,44);"&gt;A unique number that identifies a company and confirms that it is an entity registered with its home country's registrar of companies.&lt;/span&gt;&lt;/p&gt;</t>
  </si>
  <si>
    <t>TRADE_REGISTER_NUMBER_COUNT</t>
  </si>
  <si>
    <t>241</t>
  </si>
  <si>
    <t>TransactionDate</t>
  </si>
  <si>
    <t>Date on which the given patent was transacted.</t>
  </si>
  <si>
    <t>Transaction date</t>
  </si>
  <si>
    <t>Transactions_DealType_Label</t>
  </si>
  <si>
    <t>Type of transaction is based on entities involved in the transaction, this helps in determining the motive behind the transaction. For example patent moved within the same company ABC, China to ABC B.V Luxembourg might be for tax reasons hence the type Intra-company transaction type.</t>
  </si>
  <si>
    <t>Transaction type</t>
  </si>
  <si>
    <t>TRGTVAL</t>
  </si>
  <si>
    <t>The equity value of a company is the price at which the shares of a company are acquired.
Equity value = Number of equity shares multiplied by offer price</t>
  </si>
  <si>
    <t>Deal Equity value</t>
  </si>
  <si>
    <t>\\Financial strength\Financial strength summary\Providers sheets\Falcon counterparty risk score by Zanders\Financial stability score by CRIF Decision Solutions Ltd\Predictive indicators by Vadis\Global score by WVB\Albatross score by Zanders\Compass score merchant risk by G2\RepRisk indicators by RepRisk\Environmental score by Trucost\Environmental scores\Explanatory factors</t>
  </si>
  <si>
    <t>TRUCOST_SCORE_COMP_AIR</t>
  </si>
  <si>
    <t>Explanatory scores - factors that impact the Trucost rating</t>
  </si>
  <si>
    <t>Company - Air pollutants</t>
  </si>
  <si>
    <t>\\Financial strength\Providers sheets\Environmental score by Trucost\Explanatory factors</t>
  </si>
  <si>
    <t>TRUCOST_SCORE_COMP_GHG</t>
  </si>
  <si>
    <t>Company - Greenhouse gases</t>
  </si>
  <si>
    <t>TRUCOST_SCORE_COMP_LAND</t>
  </si>
  <si>
    <t>Company - Land and water pollutants</t>
  </si>
  <si>
    <t>TRUCOST_SCORE_COMP_NAT</t>
  </si>
  <si>
    <t>Company - Natural resources used</t>
  </si>
  <si>
    <t>TRUCOST_SCORE_COMP_WASTE</t>
  </si>
  <si>
    <t>Company - Waste</t>
  </si>
  <si>
    <t>TRUCOST_SCORE_COMP_WATER</t>
  </si>
  <si>
    <t>Company - Water</t>
  </si>
  <si>
    <t>TRUCOST_SCORE_ENVIRCONFIDENCE</t>
  </si>
  <si>
    <t>Describes the datapoints as a percentage (Confidence level) that have values and are used in the Trucost score model</t>
  </si>
  <si>
    <t>TRUCOST_SCORE_ENVIRDATE</t>
  </si>
  <si>
    <t>Year of the financial statements used to calculate the Trucost enironmental score</t>
  </si>
  <si>
    <t>TRUCOST_SCORE_ENVIRSCORE</t>
  </si>
  <si>
    <t>The most recent Trucost environmental score</t>
  </si>
  <si>
    <t>Trucost environmental score - current</t>
  </si>
  <si>
    <t>TRUCOST_SCORE_SEC_AIR</t>
  </si>
  <si>
    <t>Peer values of the Trucost air pollutants score</t>
  </si>
  <si>
    <t>Sector - Air pollutants</t>
  </si>
  <si>
    <t>\\Financial strength\Providers sheets\Environmental score by Trucost\Trucost sector reference values</t>
  </si>
  <si>
    <t>TRUCOST_SCORE_SEC_DESC</t>
  </si>
  <si>
    <t>The industry description where the company operates (for Tucost score model)</t>
  </si>
  <si>
    <t>Trucost sector description</t>
  </si>
  <si>
    <t>TRUCOST_SCORE_SEC_FULLLABEL</t>
  </si>
  <si>
    <t>Describes the industry - sector where the company operates (for Tucost score model)</t>
  </si>
  <si>
    <t>Trucost sector</t>
  </si>
  <si>
    <t>TRUCOST_SCORE_SEC_GHG</t>
  </si>
  <si>
    <t>Peer values of the Trucost greenhouse gases score</t>
  </si>
  <si>
    <t>Sector - Greenhouse gases</t>
  </si>
  <si>
    <t>TRUCOST_SCORE_SEC_LAND</t>
  </si>
  <si>
    <t>Peer values of the Trucost lane and water polluants score</t>
  </si>
  <si>
    <t>Sector - Land and water pollutants</t>
  </si>
  <si>
    <t>TRUCOST_SCORE_SEC_NAT</t>
  </si>
  <si>
    <t>Peer values of the Trucost natural resources used score</t>
  </si>
  <si>
    <t>Sector - Natural resources used</t>
  </si>
  <si>
    <t>TRUCOST_SCORE_SEC_WASTE</t>
  </si>
  <si>
    <t>Peer values of the Trucost waste score</t>
  </si>
  <si>
    <t>Sector - Waste</t>
  </si>
  <si>
    <t>TRUCOST_SCORE_SEC_WATER</t>
  </si>
  <si>
    <t>Peer values of the Trucost water score</t>
  </si>
  <si>
    <t>Sector - Water</t>
  </si>
  <si>
    <t>TSHF</t>
  </si>
  <si>
    <t>Total Shareholders funds and liabilities (Shareholders funds + Non-current liabilities + Current liabilities)</t>
  </si>
  <si>
    <t>Total shareh. funds &amp; liab.</t>
  </si>
  <si>
    <t>1179145044</t>
  </si>
  <si>
    <t>\\Deal\Deal multiples\Post-deal multiples\Post-deal total target value multiples</t>
  </si>
  <si>
    <t>TTVATPROFPOSTDEAL_WITHESTIMATES</t>
  </si>
  <si>
    <t>Ratio of deal total target value  and post-deal target profit after tax</t>
  </si>
  <si>
    <t>Post-deal total target value multiple on profit after tax</t>
  </si>
  <si>
    <t>\\Deal\Deal multiples\Pre-deal multiples\Pre-deal total target value multiples</t>
  </si>
  <si>
    <t>TTVATPROF_WITHESTIMATES</t>
  </si>
  <si>
    <t>Pre-deal total target value multiple on profit after tax</t>
  </si>
  <si>
    <t>TTVBTPROFPOSTDEAL_WITHESTIMATES</t>
  </si>
  <si>
    <t>Ratio of deal total target value  and post-deal target profit before tax</t>
  </si>
  <si>
    <t>Post-deal total target value multiple on profit before tax</t>
  </si>
  <si>
    <t>TTVBTPROF_WITHESTIMATES</t>
  </si>
  <si>
    <t>Ratio of deal total target value  and pre-deal target profit before tax</t>
  </si>
  <si>
    <t>Pre-deal total target value multiple on profit before tax</t>
  </si>
  <si>
    <t>TTVCULIPOSTDEAL_WITHESTIMATES</t>
  </si>
  <si>
    <t>Ratio of deal total target value  and post-deal target current liabilities</t>
  </si>
  <si>
    <t>Post-deal total target value multiple on current liabilities</t>
  </si>
  <si>
    <t>TTVCULI_WITHESTIMATES</t>
  </si>
  <si>
    <t>Ratio of deal total target value  and pre-deal target current liabilities</t>
  </si>
  <si>
    <t>Pre-deal total target value multiple on current liabilities</t>
  </si>
  <si>
    <t>TTVEBITDAPOSTDEAL_WITHESTIMATES</t>
  </si>
  <si>
    <t>Ratio of deal total target value  and post-deal target EBITDA</t>
  </si>
  <si>
    <t>Post-deal total target value multiple on EBITDA</t>
  </si>
  <si>
    <t>TTVEBITDA_WITHESTIMATES</t>
  </si>
  <si>
    <t>Ratio between deal total target value and pre-deal target EBITDA</t>
  </si>
  <si>
    <t>Pre-deal total target value multiple on EBITDA</t>
  </si>
  <si>
    <t>TTVEBITPOSTDEAL_WITHESTIMATES</t>
  </si>
  <si>
    <t>Ratio of deal total target value  and post-deal target EBIT</t>
  </si>
  <si>
    <t>Post-deal total target value multiple on EBIT</t>
  </si>
  <si>
    <t>TTVEBIT_WITHESTIMATES</t>
  </si>
  <si>
    <t>Pre-deal total target value multiple on EBIT</t>
  </si>
  <si>
    <t>TTVMARKCAPPOSTDEAL_WITHESTIMATES</t>
  </si>
  <si>
    <t>Ratio of deal total target value  and post-deal target market capitalization</t>
  </si>
  <si>
    <t>Post-deal total target value multiple on market capitalisation</t>
  </si>
  <si>
    <t>TTVMARKCAP_WITHESTIMATES</t>
  </si>
  <si>
    <t>Ratio between deal total target value and pre-deal target market capitalization</t>
  </si>
  <si>
    <t>Pre-deal total target value multiple on market capitalisation</t>
  </si>
  <si>
    <t>TTVNETASSETSPOSTDEAL_WITHESTIMATES</t>
  </si>
  <si>
    <t>Ratio of deal total target value  and post-deal target net assets</t>
  </si>
  <si>
    <t>Post-deal total target value multiple on net assets</t>
  </si>
  <si>
    <t>TTVNETASSETS_WITHESTIMATES</t>
  </si>
  <si>
    <t>Pre-deal total target value multiple on net assets</t>
  </si>
  <si>
    <t>TTVNETPROFITPOSTDEAL_WITHESTIMATES</t>
  </si>
  <si>
    <t>Ratio of deal total target value  and post-deal target net profit</t>
  </si>
  <si>
    <t>Post-deal total target value multiple on net profit</t>
  </si>
  <si>
    <t>TTVNETPROFIT_WITHESTIMATES</t>
  </si>
  <si>
    <t>Ratio between deal total target value and pre-deal target net profit</t>
  </si>
  <si>
    <t>Pre-deal total target value multiple on net profit</t>
  </si>
  <si>
    <t>TTVSHFUNDSPOSTDEAL_WITHESTIMATES</t>
  </si>
  <si>
    <t>Ratio of deal total target value  and post-deal target shareholder funds</t>
  </si>
  <si>
    <t>Post-deal total target value multiple on shareholders funds</t>
  </si>
  <si>
    <t>TTVSHFUNDS_WITHESTIMATES</t>
  </si>
  <si>
    <t>Pre-deal total target value multiple on shareholders funds</t>
  </si>
  <si>
    <t>TTVTOTASSPOSTDEAL_WITHESTIMATES</t>
  </si>
  <si>
    <t>Ratio of deal total target value  and post-deal target total assets</t>
  </si>
  <si>
    <t>Post-deal total target value multiple on total assets</t>
  </si>
  <si>
    <t>TTVTOTASS_WITHESTIMATES</t>
  </si>
  <si>
    <t>Pre-deal total target value multiple on total assets</t>
  </si>
  <si>
    <t>TTVTURNPOSTDEAL_WITHESTIMATES</t>
  </si>
  <si>
    <t>Ratio of deal total target value  and post-deal target operating revenue</t>
  </si>
  <si>
    <t>Post-deal total target value multiple on operating revenue/turnover</t>
  </si>
  <si>
    <t>TTVTURN_WITHESTIMATES</t>
  </si>
  <si>
    <t>Pre-deal total target value multiple on operating revenue/turnover</t>
  </si>
  <si>
    <t>TURN</t>
  </si>
  <si>
    <t>Sales net of any adjustments such as returns and excise tax</t>
  </si>
  <si>
    <t>TYPE_SHARE</t>
  </si>
  <si>
    <t>Indicates the type of shares and class type for which the stock data is presented. Type of share can be ordinary shares, preference shares, unit,...; Class type can be A, B,...</t>
  </si>
  <si>
    <t>Type of share</t>
  </si>
  <si>
    <t>\\Ownership data\Subsidiaries\General information</t>
  </si>
  <si>
    <t>ULTIMATELY_OWNED_SUB_INCLUDED_COUNT</t>
  </si>
  <si>
    <t>No of subsidiaries (ultimately-owned included)</t>
  </si>
  <si>
    <t>-9700</t>
  </si>
  <si>
    <t>UPDATE_NUMBER</t>
  </si>
  <si>
    <t>A number that changes with every weekly data update and is unique for the weekly update.</t>
  </si>
  <si>
    <t>Update number</t>
  </si>
  <si>
    <t>-3136</t>
  </si>
  <si>
    <t>USClassification_CodeUSPC</t>
  </si>
  <si>
    <t>Patents are classified into one or more technical areas through the examination process, which will help in patent analytics. There are several such standards for classifications and USPC is one such numerical taxonomy for technical classification of US patents. These are only applicable to the patents that are filed at the US patent office.</t>
  </si>
  <si>
    <t>USPC code (main)</t>
  </si>
  <si>
    <t>NrOfUSClassification</t>
  </si>
  <si>
    <t>USClassification_CodeUSPCLabel</t>
  </si>
  <si>
    <t>This is the textual description for the umerical code through the taxonomy as defined by USPC Classifications.</t>
  </si>
  <si>
    <t>USPC code label (main)</t>
  </si>
  <si>
    <t>USSIC_CORE_CODE</t>
  </si>
  <si>
    <t>Represents the code for the principal activity of the company in the US SIC classification. (US SIC codes are American codes which last version is from 1989). Limited to 3 digits to regroup the companies</t>
  </si>
  <si>
    <t>-45070</t>
  </si>
  <si>
    <t>USSIC_CORE_LABEL</t>
  </si>
  <si>
    <t>Represents the label for the principal activity of the company in the US SIC classification. (US SIC codes are American codes which last version is from 1989). Limited to 3 digits to regroup the companies</t>
  </si>
  <si>
    <t>US SIC, core code (3 digits), description</t>
  </si>
  <si>
    <t>-45071</t>
  </si>
  <si>
    <t>USSIC_PRIMARY_CODE</t>
  </si>
  <si>
    <t>Represents the code for the primary activity of the company in the US SIC classification. (US SIC codes are American codes which last version is from 1989)</t>
  </si>
  <si>
    <t>US SIC, primary code(s)</t>
  </si>
  <si>
    <t>USSIC_PRIMARY_CODE_COUNT</t>
  </si>
  <si>
    <t>-45072</t>
  </si>
  <si>
    <t>USSIC_PRIMARY_LABEL</t>
  </si>
  <si>
    <t>Represents the label for the primary activity of the company in the US SIC classification. (US SIC codes are American codes which last version is from 1989)</t>
  </si>
  <si>
    <t>-45073</t>
  </si>
  <si>
    <t>USSIC_SECONDARY_CODE</t>
  </si>
  <si>
    <t>Represents the code for the secondary activity of the company in the US SIC classification. (US SIC codes are American codes which last version is from 1989)</t>
  </si>
  <si>
    <t>US SIC, secondary code(s)</t>
  </si>
  <si>
    <t>USSIC_SECONDARY_CODE_COUNT</t>
  </si>
  <si>
    <t>-45075</t>
  </si>
  <si>
    <t>USSIC_SECONDARY_LABEL</t>
  </si>
  <si>
    <t>Represents the label for the secondary activity of the company in the US SIC classification. (US SIC codes are American codes which last version is from 1989)</t>
  </si>
  <si>
    <t>-45076</t>
  </si>
  <si>
    <t>US_STATE</t>
  </si>
  <si>
    <t>The State in which a company's primary address is located, when it is located in the United States; or the Province in which a company's primary address is located, when it is located in Canada</t>
  </si>
  <si>
    <t>State or province (in US or Canada)</t>
  </si>
  <si>
    <t>40484</t>
  </si>
  <si>
    <t>\\Legal &amp;amp; accounts information\Legal information</t>
  </si>
  <si>
    <t>VAT_NUMBER</t>
  </si>
  <si>
    <t>&lt;p&gt;&lt;span style="color: rgb(11,33,44);"&gt;A unique number that identifies a taxable business or non-taxable legal entity that is registered for VAT or tax.&lt;/span&gt;&lt;/p&gt;</t>
  </si>
  <si>
    <t>VAT Number</t>
  </si>
  <si>
    <t>VAT_NUMBER_COUNT</t>
  </si>
  <si>
    <t>242</t>
  </si>
  <si>
    <t>\\Company\Stock data\Vendor stock data</t>
  </si>
  <si>
    <t>VDISIN</t>
  </si>
  <si>
    <t>12 character alpha-numeric code of the vendor issued by National Numbering Agencies</t>
  </si>
  <si>
    <t>Vendor ISIN number</t>
  </si>
  <si>
    <t>NrOfVendors</t>
  </si>
  <si>
    <t>\\Company\Contact details\Vendor contact details</t>
  </si>
  <si>
    <t>VENDOR_ALLCONTACTSFULLNAME</t>
  </si>
  <si>
    <t>Key contact details of the vendor entity</t>
  </si>
  <si>
    <t>Vendor contacts</t>
  </si>
  <si>
    <t>VENDOR_BUSDES</t>
  </si>
  <si>
    <t>Small description of the nature of business of the vendor.</t>
  </si>
  <si>
    <t>Vendor business description(s)</t>
  </si>
  <si>
    <t>VENDOR_BVD</t>
  </si>
  <si>
    <t>vendor Company's Unique ID number autogenerated in BVD System (2 Character Country code + The BvD ID number is a company identifier that uniquely identifies each company included ... The rest of a BvD ID number may vary and be based on a national ID, an information ... provider's ID, an own internal ID. ... As a result, BvD ID numbers may be subject to change due to changes in national IDs)</t>
  </si>
  <si>
    <t>Vendor BvD ID number</t>
  </si>
  <si>
    <t>\\Company\Industry\Vendor industry</t>
  </si>
  <si>
    <t>VENDOR_BVD_MAJOR_SECTOR_2018_CODE_FULL</t>
  </si>
  <si>
    <t>Represents the label for the principal activity of the deal's vendor in the industry taxonomy elaborated by Bureau van Dijk, with 29 sectors for the Major Sectors. The Vendor is the entity or individual that sells or disposes of the Target entity or shares in the Target entity.</t>
  </si>
  <si>
    <t>Vendor BvD Sector code(s)</t>
  </si>
  <si>
    <t>VENDOR_BVD_MAJOR_SECTOR_2018_DESCR_FULL</t>
  </si>
  <si>
    <t>Vendor BvD Sector description(s)</t>
  </si>
  <si>
    <t>VENDOR_BVD_MAJOR_SECTOR_2018_PRIM_CODE</t>
  </si>
  <si>
    <t>This field is the labe for field 'vendor primary Bvd Sector code'</t>
  </si>
  <si>
    <t>Vendor primary BvD Sector code</t>
  </si>
  <si>
    <t>VENDOR_BVD_MAJOR_SECTOR_2018_PRIM_DESCR</t>
  </si>
  <si>
    <t>This field shows the code representing principal activity of the vendor company in the industry taxonomy elaborated by Bureau van Dijk with 29 sectors for the Major Sectors.</t>
  </si>
  <si>
    <t>Vendor primary BvD Sector description</t>
  </si>
  <si>
    <t>VENDOR_CITY</t>
  </si>
  <si>
    <t>City in which head office of the vendor is located</t>
  </si>
  <si>
    <t>Vendor city</t>
  </si>
  <si>
    <t>\\Company\Link to news\Vendor company &amp;amp; market news</t>
  </si>
  <si>
    <t>VENDOR_COMPANY_HASNEWS</t>
  </si>
  <si>
    <t>A numeric field indicating the number of news articles published for the vendor company</t>
  </si>
  <si>
    <t>Vendor company &amp; market news</t>
  </si>
  <si>
    <t>VENDOR_COMPANY_SD_CURRENCY</t>
  </si>
  <si>
    <t>Native currency of the vendor company</t>
  </si>
  <si>
    <t>Vendor currency</t>
  </si>
  <si>
    <t>VENDOR_COMPANY_SD_DATEMARKCAP</t>
  </si>
  <si>
    <t>Vendor date of current Market Capitalisation</t>
  </si>
  <si>
    <t>VENDOR_COMPANY_SD_DATESHARES</t>
  </si>
  <si>
    <t>Vendor date of outstanding shares</t>
  </si>
  <si>
    <t>VENDOR_COMPANY_SD_DELISTED_STR</t>
  </si>
  <si>
    <t>Vendor listed</t>
  </si>
  <si>
    <t>VENDOR_COMPANY_SD_IPO_DATE</t>
  </si>
  <si>
    <t>This field shows the date on which the vendor company made its IPO offer</t>
  </si>
  <si>
    <t>Vendor IPO date</t>
  </si>
  <si>
    <t>VENDOR_COMPANY_SD_MAINEXCHANGE</t>
  </si>
  <si>
    <t>This field shows the name of the exchange where the vendor company is primarily listed</t>
  </si>
  <si>
    <t>Vendor main exchange</t>
  </si>
  <si>
    <t>VENDOR_COMPANY_SD_MARKETCP</t>
  </si>
  <si>
    <t>Vendor current market capitalisation (th.)</t>
  </si>
  <si>
    <t>VENDOR_COMPANY_SD_OUTSHARES</t>
  </si>
  <si>
    <t>The most recent number of outstanding shares of the vendor company. A company's shares outstanding are the total number of shares issued and actively held by stockholders.</t>
  </si>
  <si>
    <t>Vendor number of outstanding shares</t>
  </si>
  <si>
    <t>VENDOR_COMPANY_SD_PARVL</t>
  </si>
  <si>
    <t>The nominal value (also known as face value or par value), is the value of a share of the vendor company. The nominal value of a listed equity (stock) was the share price upon initial offering. It is the stated value of an issued security that remains fixed, as opposed to its market value, which fluctuates.</t>
  </si>
  <si>
    <t>Vendor nominal value</t>
  </si>
  <si>
    <t>VENDOR_COMPANY_SD_STKIDX</t>
  </si>
  <si>
    <t>This field provides the list of indices that vendor company is a constituent member</t>
  </si>
  <si>
    <t>Vendor stock index(es) information</t>
  </si>
  <si>
    <t>VENDOR_COMPANY_SD_TICKER</t>
  </si>
  <si>
    <t>This field provides the exchange identifier or ticker provided by the primary exchange where the vendor company is listed</t>
  </si>
  <si>
    <t>Vendor ticker symbol</t>
  </si>
  <si>
    <t>VENDOR_COMPANY_SD_TYPE_SHARE</t>
  </si>
  <si>
    <t>This field indicates they type (Ordinary, preferred, ADR, GDR etc) and class( based on the voting rights) of the shares that vendor company holds.</t>
  </si>
  <si>
    <t>Vendor type of share</t>
  </si>
  <si>
    <t>VENDOR_CTRY</t>
  </si>
  <si>
    <t>Country in which the vendor company is primarily located</t>
  </si>
  <si>
    <t>Vendor country</t>
  </si>
  <si>
    <t>VENDOR_CTRYC</t>
  </si>
  <si>
    <t>Two character ISO 3166 country code of the country in which vendor is primarily located</t>
  </si>
  <si>
    <t>Vendor country code</t>
  </si>
  <si>
    <t>\\Company\Contact details\Vendor contact details\Vendor additional address(es)</t>
  </si>
  <si>
    <t>VENDOR_DLAADRESLINE1</t>
  </si>
  <si>
    <t>Line one for an additional address of the vendor if any</t>
  </si>
  <si>
    <t>Vendor Address Line1 Additional</t>
  </si>
  <si>
    <t>VENDOR_DLAADRESLINE2</t>
  </si>
  <si>
    <t>Line two for an additional address of the vendor if any</t>
  </si>
  <si>
    <t>Vendor Address Line2 Additional</t>
  </si>
  <si>
    <t>VENDOR_DLAADRESLINE3</t>
  </si>
  <si>
    <t>Line three for an additional address of the vendor if any</t>
  </si>
  <si>
    <t>Vendor Address Line3 Additional</t>
  </si>
  <si>
    <t>VENDOR_DLAADRESLINE4</t>
  </si>
  <si>
    <t>Line four for an additional address of the vendor if any</t>
  </si>
  <si>
    <t>Vendor Address Line4 Additional</t>
  </si>
  <si>
    <t>VENDOR_DLACITY</t>
  </si>
  <si>
    <t>Additional city of the vendor if any</t>
  </si>
  <si>
    <t>Vendor City Additional</t>
  </si>
  <si>
    <t>VENDOR_DLACOUNTRY</t>
  </si>
  <si>
    <t>Additional country of the vendor if nay</t>
  </si>
  <si>
    <t>Vendor Country Additional</t>
  </si>
  <si>
    <t>VENDOR_DLACOUNTRYISO</t>
  </si>
  <si>
    <t>ISO code associated with the additional country of the vendor company</t>
  </si>
  <si>
    <t>Vendor Country ISO code Additional</t>
  </si>
  <si>
    <t>VENDOR_DLADRESLINE1</t>
  </si>
  <si>
    <t>Line 1 of registered address of vendor entity</t>
  </si>
  <si>
    <t>Vendor street, No, building etc, line 1</t>
  </si>
  <si>
    <t>VENDOR_DLADRESLINE2</t>
  </si>
  <si>
    <t>Line 2 of registered address of vendor entity</t>
  </si>
  <si>
    <t>Vendor street, No, building etc, line 2</t>
  </si>
  <si>
    <t>VENDOR_DLADRESLINE3</t>
  </si>
  <si>
    <t>Line 3 of registered address of vendor entity</t>
  </si>
  <si>
    <t>Vendor street, No, building etc, line 3</t>
  </si>
  <si>
    <t>VENDOR_DLADRESLINE4</t>
  </si>
  <si>
    <t>Line 4 of registered address of vendor entity</t>
  </si>
  <si>
    <t>Vendor street, No, building etc, line 4</t>
  </si>
  <si>
    <t>VENDOR_DLAFAX</t>
  </si>
  <si>
    <t>Additional fax number of vendor if any</t>
  </si>
  <si>
    <t>Vendor Fax number Additional</t>
  </si>
  <si>
    <t>VENDOR_DLAPHONE</t>
  </si>
  <si>
    <t>Additional phone number of the vendor if any</t>
  </si>
  <si>
    <t>Vendor Phone number Additional</t>
  </si>
  <si>
    <t>VENDOR_DLAPOSTCODE</t>
  </si>
  <si>
    <t>Additional postal code of the vendor if any</t>
  </si>
  <si>
    <t>Vendor Postcode Additional</t>
  </si>
  <si>
    <t>VENDOR_DLAREGION</t>
  </si>
  <si>
    <t>Vendor region within a country Additional</t>
  </si>
  <si>
    <t>VENDOR_DLCMPNFAX</t>
  </si>
  <si>
    <t>Official fax number of the vendor entity</t>
  </si>
  <si>
    <t>Vendor fax</t>
  </si>
  <si>
    <t>\\Company\Legal &amp;amp; accounts information\Vendor legal &amp;amp; accounts information</t>
  </si>
  <si>
    <t>VENDOR_DLCMPNYACCOUNTSPUBLISHED</t>
  </si>
  <si>
    <t>This field indicates the currency in which vendor company publishes its accounts</t>
  </si>
  <si>
    <t>Vendor accounts published in</t>
  </si>
  <si>
    <t>VENDOR_DLCMPNYEMAIL</t>
  </si>
  <si>
    <t>Official email address of the vendor entity</t>
  </si>
  <si>
    <t>Vendor e-mail address</t>
  </si>
  <si>
    <t>VENDOR_DLCMPNYFILINGTYPE</t>
  </si>
  <si>
    <t>This field indicates whether vendor enity file annual reports or local registry filings</t>
  </si>
  <si>
    <t>Vendor filing type</t>
  </si>
  <si>
    <t>VENDOR_DLCMPNYINCORPDATE</t>
  </si>
  <si>
    <t>Date of registration/incorporation of the vendor entity</t>
  </si>
  <si>
    <t>Vendor date of incorporation</t>
  </si>
  <si>
    <t>VENDOR_DLCMPNYLATESTACCOUNTSDATE</t>
  </si>
  <si>
    <t>Most recent date on which vendor has published its Financial Reports</t>
  </si>
  <si>
    <t>Vendor latest accounts date</t>
  </si>
  <si>
    <t>VENDOR_DLCMPNYLEGALFORM</t>
  </si>
  <si>
    <t>Vendor legal form</t>
  </si>
  <si>
    <t>VENDOR_DLCMPNYPHONE</t>
  </si>
  <si>
    <t>Official phone number of the vendor entity</t>
  </si>
  <si>
    <t>Vendor phone</t>
  </si>
  <si>
    <t>VENDOR_DLCMPNYSTATUS</t>
  </si>
  <si>
    <t>This field shows whether the vendor is currently active or inactive due to dissolution.</t>
  </si>
  <si>
    <t>Vendor status</t>
  </si>
  <si>
    <t>VENDOR_DLCMPNYTYPE</t>
  </si>
  <si>
    <t>This field represents the type of vendor entity based on its nature of incorporation (Joint stock company, Partnership firm, proprietorship firm etc)</t>
  </si>
  <si>
    <t>Vendor entity type</t>
  </si>
  <si>
    <t>VENDOR_DLCMPNYTYPEACCOUNTS</t>
  </si>
  <si>
    <t>This field indicates the type of accounts (consolidated, unconsolidated or both) that vendor company has</t>
  </si>
  <si>
    <t>Vendor available accounts type(s)</t>
  </si>
  <si>
    <t>VENDOR_DLCMPNYWEBSITE</t>
  </si>
  <si>
    <t>Official website URL of the vendor entity</t>
  </si>
  <si>
    <t>Vendor web site address</t>
  </si>
  <si>
    <t>VENDORINDEPIND</t>
  </si>
  <si>
    <t>This field provides the Independence Indicator of the vendor entity. To assist users in identifying independent companies on our products, Bureau van Dijk has created an Independence Indicator to characterise the degree of independence of a company with regard to its shareholders.</t>
  </si>
  <si>
    <t>Vendor BvD independence indicator</t>
  </si>
  <si>
    <t>VENDOR_MAJOR_SECTOR</t>
  </si>
  <si>
    <t>This field shows the major sector that vendor company belongs to. Sectors classified based on the nature of business</t>
  </si>
  <si>
    <t>Vendor major sector</t>
  </si>
  <si>
    <t>VENDOR_NACE2CD</t>
  </si>
  <si>
    <t>Vendor NACE Rev.2 code(s)</t>
  </si>
  <si>
    <t>VENDOR_NACE2DS</t>
  </si>
  <si>
    <t>Represents the label for the sub activity under primary activity of thevendor  company in the NACE classification</t>
  </si>
  <si>
    <t>Vendor NACE Rev.2 description(s)</t>
  </si>
  <si>
    <t>VENDOR_NAICS2017CD</t>
  </si>
  <si>
    <t>This field shows the code for the sub activity within the primary activity of the vendor company in the NAICS classification</t>
  </si>
  <si>
    <t>Vendor NAICS 2017 code(s)</t>
  </si>
  <si>
    <t>VENDOR_NAICS2017DS</t>
  </si>
  <si>
    <t>This field is the corresponding label for field 'vendor NACE Rev 2 code</t>
  </si>
  <si>
    <t>Vendor NAICS 2017 description(s)</t>
  </si>
  <si>
    <t>VENDOR_NAME</t>
  </si>
  <si>
    <t>Vendor name</t>
  </si>
  <si>
    <t>VENDOR_ORBISID</t>
  </si>
  <si>
    <t>Vendor Orbis ID number</t>
  </si>
  <si>
    <t>VENDOR_OV</t>
  </si>
  <si>
    <t>This field provides a description of vendor company's history, nature of business and its operations</t>
  </si>
  <si>
    <t>Vendor overview</t>
  </si>
  <si>
    <t>VENDOR_POSTCODE</t>
  </si>
  <si>
    <t>Postal code of the vendor</t>
  </si>
  <si>
    <t>Vendor postcode</t>
  </si>
  <si>
    <t>VENDOR_PRIMARY_BUSINESS_DESCRIPTION</t>
  </si>
  <si>
    <t>This field provides the description of the primary sector of the business that the vendor company is engaged with</t>
  </si>
  <si>
    <t>Vendor primary business description</t>
  </si>
  <si>
    <t>VENDOR_PRIMNACE2CD</t>
  </si>
  <si>
    <t>Vendor primary NACE Rev.2 code</t>
  </si>
  <si>
    <t>VENDOR_PRIMNACE2DS</t>
  </si>
  <si>
    <t>Represents the label for the primary activity of thevendor  company in the NACE classification (either sent by the Information Provider for some European countries or derived from the National code). New version of the European industrial activity classification (NACE Rev 2) approved by the European Commission</t>
  </si>
  <si>
    <t>Vendor primary NACE Rev.2 description</t>
  </si>
  <si>
    <t>VENDOR_PRIMNAICS2017CD</t>
  </si>
  <si>
    <t>This field shows the code for the primary activity of the vendor company in the NAICS classification ... (North American Industry Classification System 2017 version)</t>
  </si>
  <si>
    <t>Vendor primary NAICS 2017 code</t>
  </si>
  <si>
    <t>VENDOR_PRIMNAICS2017DS</t>
  </si>
  <si>
    <t>This field is the corresponding label for field 'vendor primary NACE Rev 2 code</t>
  </si>
  <si>
    <t>Vendor primary NAICS 2017 description</t>
  </si>
  <si>
    <t>VENDOR_PRIMSCUSCD</t>
  </si>
  <si>
    <t>This field gives the code for the primary activity of the vendor company in the US SIC classification. (US SIC codes are American codes which last version is from 1989)</t>
  </si>
  <si>
    <t>Vendor primary US SIC code</t>
  </si>
  <si>
    <t>VENDOR_PRIMSCUSDS</t>
  </si>
  <si>
    <t>Represents the label for the primary activity of the vendor company in the US SIC classification. (US SIC codes are American codes which last version is from 1989)</t>
  </si>
  <si>
    <t>Vendor primary US SIC description</t>
  </si>
  <si>
    <t>VENDOR_PRIMSICUKCD</t>
  </si>
  <si>
    <t>Represents the code for the primary activity of the vendor company in the UK SIC 2007 classification. The UK Standard Industrial Classification of economic activities, abbreviated as UK SIC, is a five-digit classification providing the framework for collecting and presenting a large range of statistical data according to economic activity</t>
  </si>
  <si>
    <t>Vendor primary UK SIC (2007) code</t>
  </si>
  <si>
    <t>VENDOR_PRIMSICUKDS</t>
  </si>
  <si>
    <t>Represents the label for the primary activity of the vendor company in the UK SIC 2007 classification. The UK Standard Industrial Classification of economic activities, abbreviated as UK SIC, is a five-digit classification providing the framework for collecting and presenting a large range of statistical data according to economic activity.</t>
  </si>
  <si>
    <t>Vendor primary UK SIC (2007) description</t>
  </si>
  <si>
    <t>VENDOR_REGIONCTRY</t>
  </si>
  <si>
    <t>This field specifies if there any regional classifications within a country of the vendor</t>
  </si>
  <si>
    <t>Vendor region within a country</t>
  </si>
  <si>
    <t>VENDOR_SCUSCD</t>
  </si>
  <si>
    <t>This field displays the US SIC (core code) of the vendor company. The Standard Industrial Classification (SIC) is a system for classifying industries by a four-digit code</t>
  </si>
  <si>
    <t>Vendor US SIC code(s)</t>
  </si>
  <si>
    <t>VENDOR_SCUSDS</t>
  </si>
  <si>
    <t>Represents the label for the US SIC (core code) of the vendor company</t>
  </si>
  <si>
    <t>Vendor US SIC description(s)</t>
  </si>
  <si>
    <t>VENDOR_SICUKCD</t>
  </si>
  <si>
    <t>Represents the label for the sub sector ander primary sector of the vendor company in the UK SIC 2007 classification.</t>
  </si>
  <si>
    <t>Vendor UK SIC (2007) code(s)</t>
  </si>
  <si>
    <t>VENDOR_SICUKDS</t>
  </si>
  <si>
    <t>Represents the label for thesub activity under primary activity of the vendor company in the UK SIC 2007 classification. T</t>
  </si>
  <si>
    <t>Vendor UK SIC (2007) description(s)</t>
  </si>
  <si>
    <t>VENDOR_TRADEDESCR_ENGLISH</t>
  </si>
  <si>
    <t>This field describes the nature of the vendor's business / trade which is primary source of their revenue</t>
  </si>
  <si>
    <t>Vendor trade description (english)</t>
  </si>
  <si>
    <t>VENDOR_TRADEDESCR_ORIGINAL</t>
  </si>
  <si>
    <t>vendor trade description field translated in native language of the vendor</t>
  </si>
  <si>
    <t>Vendor trade description (original language)</t>
  </si>
  <si>
    <t>VENDOR_WLDREG</t>
  </si>
  <si>
    <t>The geographical region that the vendor is located in</t>
  </si>
  <si>
    <t>Vendor world region</t>
  </si>
  <si>
    <t>Vo</t>
  </si>
  <si>
    <t>This field displays the maximum valuation of the patents, as provided by the information provider. The valuations are provided as a range min to max and this variable addresses the ceiling value of the given patent.</t>
  </si>
  <si>
    <t>Patent max value</t>
  </si>
  <si>
    <t>VPIDATE</t>
  </si>
  <si>
    <t>Year of the financial statements used to calculate the Vadis score</t>
  </si>
  <si>
    <t>NrOfVadis</t>
  </si>
  <si>
    <t>VPIEDVLB</t>
  </si>
  <si>
    <t>Minimum price (Estimated deal value - EDV) at which the company will be sold (Vadis)</t>
  </si>
  <si>
    <t>Estimated deal value, lower bound</t>
  </si>
  <si>
    <t>VPIEDVUB</t>
  </si>
  <si>
    <t>Maximum price (Estimated deal value - EDV) at which the company will be sold (Vadis)</t>
  </si>
  <si>
    <t>Estimated deal value, upper bound</t>
  </si>
  <si>
    <t>\\Financial strength\Providers sheets\Predictive indicators by Vadis</t>
  </si>
  <si>
    <t>VPI_Factor_LABEL</t>
  </si>
  <si>
    <t>Describes the factors that contribute to the propensity to become bankrupt (P2BB) (Vadis score)</t>
  </si>
  <si>
    <t>Key factors related to P2BB</t>
  </si>
  <si>
    <t>NrOfVadisFactors</t>
  </si>
  <si>
    <t>VPINOBEDV</t>
  </si>
  <si>
    <t>Rationale if there is no lower and upper bound values for Estimated deal value - EDV (Vadis)</t>
  </si>
  <si>
    <t>Reason of no bounds for EDV</t>
  </si>
  <si>
    <t>VPINOSCORE</t>
  </si>
  <si>
    <t>Describes the rationale why there is no Vadis score</t>
  </si>
  <si>
    <t>Reason of no scoring</t>
  </si>
  <si>
    <t>\\Financial strength\Financial strength summary\Probability of default\Financial stability\Propensity of bankruptcy</t>
  </si>
  <si>
    <t>VPI_P2B_BANKRUPT</t>
  </si>
  <si>
    <t>The most recent Vadis propensity to become bankrupt (P2BB) (Vadis score)</t>
  </si>
  <si>
    <t>Vadis  P2BB - current</t>
  </si>
  <si>
    <t>VPIP2BS</t>
  </si>
  <si>
    <t>Score that describes the propensity of a company to be sold (Vadis Score)</t>
  </si>
  <si>
    <t>Vu</t>
  </si>
  <si>
    <t>This field displays the minimum valuation of the patents, as provided by the information provider. The valuations are provided as a range min to max and this variable addresses the floor value of the given patent.</t>
  </si>
  <si>
    <t>Patent min value</t>
  </si>
  <si>
    <t>WCPE</t>
  </si>
  <si>
    <t>Working capital on Total number of employees</t>
  </si>
  <si>
    <t>WEBSITE</t>
  </si>
  <si>
    <t>Website address of the company. These are displayed in the same order as they are exported from the national feed or the IP to Orbis.
E.g.
- if the IP sends us website address 1 + website address 2, the order in the list will be website address 1, website address 2.</t>
  </si>
  <si>
    <t>WEBSITE_COUNT</t>
  </si>
  <si>
    <t>WEBSITE_UPDATE</t>
  </si>
  <si>
    <t>The month and year indicating when the company's website address has last officialy changed. MM/YYYY format</t>
  </si>
  <si>
    <t>Last update - Website address</t>
  </si>
  <si>
    <t>-897002</t>
  </si>
  <si>
    <t>WEEKLY_LAST_DATE</t>
  </si>
  <si>
    <t>WITHDRAWN_DATE</t>
  </si>
  <si>
    <t>Date on which proposed deal is withdrawn by the acquiror</t>
  </si>
  <si>
    <t>Withdrawn  date</t>
  </si>
  <si>
    <t>WKCA</t>
  </si>
  <si>
    <t>Working capital position computed as the sum of Stocks plus Debtors minus Creditors</t>
  </si>
  <si>
    <t>WOMAN_OWNED_INDICATOR</t>
  </si>
  <si>
    <t>&lt;p&gt;&lt;span style="color: rgb(11,33,44);"&gt;A unique number which identifies a business which is female-owned.&lt;/span&gt;&lt;/p&gt;</t>
  </si>
  <si>
    <t>Woman owned indicator (in US)</t>
  </si>
  <si>
    <t>40511</t>
  </si>
  <si>
    <t>\\Legal &amp;amp; account information\Same or similar name in the lexisNexis Worldcompliance database</t>
  </si>
  <si>
    <t>WORLDCOMPLIANCE_MATCH_ADVERSE_MEDIA_INDICATOR</t>
  </si>
  <si>
    <t>As Adverse media</t>
  </si>
  <si>
    <t>-342926</t>
  </si>
  <si>
    <t>WORLDCOMPLIANCE_MATCH_ASSOCIATED_ENTITY_INDICATOR</t>
  </si>
  <si>
    <t>-342927</t>
  </si>
  <si>
    <t>WORLDCOMPLIANCE_MATCH_CURRENT_PEP_INDICATOR</t>
  </si>
  <si>
    <t>-342922</t>
  </si>
  <si>
    <t>WORLDCOMPLIANCE_MATCH_ENFORCEMENT_INDICATOR</t>
  </si>
  <si>
    <t>WORLDCOMPLIANCE_MATCH_GOVERNMENT_LINKED_INDICATOR</t>
  </si>
  <si>
    <t>-342921</t>
  </si>
  <si>
    <t>-342925</t>
  </si>
  <si>
    <t>WORLDCOMPLIANCE_MATCH_INDICATOR</t>
  </si>
  <si>
    <t>WORLDCOMPLIANCE_MATCH_REGISTRATIONS_INDICATOR</t>
  </si>
  <si>
    <t>As Registrations</t>
  </si>
  <si>
    <t>-342900</t>
  </si>
  <si>
    <t>-342928</t>
  </si>
  <si>
    <t>WORLDCOMPLIANCE_MATCH_SANCTION_INDICATOR</t>
  </si>
  <si>
    <t>WORLDCOMPLIANCE_MATCH_SOE_INDICATOR</t>
  </si>
  <si>
    <t>-342920</t>
  </si>
  <si>
    <t>-342924</t>
  </si>
  <si>
    <t>WORLD_REGION</t>
  </si>
  <si>
    <t>World region</t>
  </si>
  <si>
    <t>WORLD_REGION_COUNT</t>
  </si>
  <si>
    <t>\\Financial strength\Financial strength summary\Probability of default</t>
  </si>
  <si>
    <t>WVB_GLOBAL_SCORE</t>
  </si>
  <si>
    <t>&lt;p&gt;The most recent &lt;span style="background-color: rgb(255,255,255);color: rgb(11,33,44);white-space: nowrap;"&gt;WVB Global strength - Global score&lt;/span&gt;&lt;/p&gt;</t>
  </si>
  <si>
    <t>WVB global score - current</t>
  </si>
  <si>
    <t>NrOfWVBGlobalScore</t>
  </si>
  <si>
    <t>205</t>
  </si>
  <si>
    <t>WVB_GLOBAL_SCORE_YEAR</t>
  </si>
  <si>
    <t>Year of the financial statements used to calculate the WVB Global score</t>
  </si>
  <si>
    <t>YEAR_LAST_ACCOUNTS</t>
  </si>
  <si>
    <t>The last available annual accounts closing date in YYYY format</t>
  </si>
  <si>
    <t>Last available year</t>
  </si>
  <si>
    <t>150</t>
  </si>
  <si>
    <t>ZANDERS_ALBATROSS_ANNOTATION_LABEL</t>
  </si>
  <si>
    <t>Additional comments about data points that the scoring model took into consideration while calculating the score (Albatross score)</t>
  </si>
  <si>
    <t>NrOfZandersAlbatrossAnnotation</t>
  </si>
  <si>
    <t>ZANDERS_ALBATROSS_DATE</t>
  </si>
  <si>
    <t>Date on which the Albatross score was calculated</t>
  </si>
  <si>
    <t>ZANDERS_ALBATROSS_RATING</t>
  </si>
  <si>
    <t>The most recent Albatross score</t>
  </si>
  <si>
    <t>\\Financial strength\Providers sheets\Falcon counterparty risk score by Zanders\Projections\Falcon explanatory ratios</t>
  </si>
  <si>
    <t>ZANDERS_FALCON_EXPL_PROJ_RATIO1</t>
  </si>
  <si>
    <t>This describes the impact of projected increase of turnover over a period of time on the scoring model (Falcon)</t>
  </si>
  <si>
    <t>Turnover growth</t>
  </si>
  <si>
    <t>ZANDERS_FALCON_EXPL_PROJ_RATIO2</t>
  </si>
  <si>
    <t>This describes the impact of projected return on sales on the scoring model (Falcon)</t>
  </si>
  <si>
    <t>Return on sales</t>
  </si>
  <si>
    <t>ZANDERS_FALCON_EXPL_PROJ_RATIO3</t>
  </si>
  <si>
    <t>This describes the impact of projected current ration on the scoring model (Falcon)</t>
  </si>
  <si>
    <t>ZANDERS_FALCON_EXPL_PROJ_RATIO4</t>
  </si>
  <si>
    <t>This descibes the impact of projected debtor days on the scoring model (Falcon)</t>
  </si>
  <si>
    <t>Debtor days</t>
  </si>
  <si>
    <t>ZANDERS_FALCON_EXPL_PROJ_RATIO5</t>
  </si>
  <si>
    <t>This describes the impact of projected Gearing on the scoring model (Falcon)</t>
  </si>
  <si>
    <t>Gearing</t>
  </si>
  <si>
    <t>ZANDERS_FALCON_EXPL_PROJ_RATIO6</t>
  </si>
  <si>
    <t>This describes the impact of projected solvency on the scoring model (Falcon)</t>
  </si>
  <si>
    <t>Solvency</t>
  </si>
  <si>
    <t>ZANDERS_FALCON_EXPL_PROJ_RATIO7</t>
  </si>
  <si>
    <t>This describes the impact of projected tangible net worth on the scoring model (Falcon)</t>
  </si>
  <si>
    <t>Tangible net worth</t>
  </si>
  <si>
    <t>ZANDERS_FALCON_EXPL_PROJ_RATIO8</t>
  </si>
  <si>
    <t>This describes the impact of projected interest coverage ratio on the scoring model (Falcon)</t>
  </si>
  <si>
    <t>Interest coverage ratio</t>
  </si>
  <si>
    <t>ZANDERS_FALCON_EXPL_PROJ_RATIO9</t>
  </si>
  <si>
    <t>This describes the impact of projected Debt/EBITDA on the scoring model (Falcon)</t>
  </si>
  <si>
    <t>Debt/EBITDA</t>
  </si>
  <si>
    <t>\\Financial strength\Providers sheets\Falcon counterparty risk score by Zanders\Falcon explanatory ratios\Operations and Liquidity</t>
  </si>
  <si>
    <t>ZANDERS_FALCON_EXPL_RATIO1</t>
  </si>
  <si>
    <t>This describes the impact of increase of turnover over a period of time on the scoring model (Falcon)</t>
  </si>
  <si>
    <t>ZANDERS_FALCON_EXPL_RATIO2</t>
  </si>
  <si>
    <t>This describes the impact of return on sales on the scoring model (Falcon)</t>
  </si>
  <si>
    <t>ZANDERS_FALCON_EXPL_RATIO3</t>
  </si>
  <si>
    <t>This describes the impact of current ratio on the scoring model (Falcon)</t>
  </si>
  <si>
    <t>ZANDERS_FALCON_EXPL_RATIO4</t>
  </si>
  <si>
    <t>This descibes the impact of debtor days on the scoring model (Falcon)</t>
  </si>
  <si>
    <t>\\Financial strength\Providers sheets\Falcon counterparty risk score by Zanders\Falcon explanatory ratios\Capital structure</t>
  </si>
  <si>
    <t>ZANDERS_FALCON_EXPL_RATIO5</t>
  </si>
  <si>
    <t>This describes the impact of Gearing on the scoring model (Falcon)</t>
  </si>
  <si>
    <t>ZANDERS_FALCON_EXPL_RATIO6</t>
  </si>
  <si>
    <t>This describes the impact of solvency on the scoring model (Falcon)</t>
  </si>
  <si>
    <t>ZANDERS_FALCON_EXPL_RATIO7</t>
  </si>
  <si>
    <t>This describes the impact of tangible net worth on the scoring model (Falcon)</t>
  </si>
  <si>
    <t>\\Financial strength\Providers sheets\Falcon counterparty risk score by Zanders\Falcon explanatory ratios\Debt services</t>
  </si>
  <si>
    <t>ZANDERS_FALCON_EXPL_RATIO8</t>
  </si>
  <si>
    <t>This describes the impact of interest coverage ratio on the scoring model (Falcon)</t>
  </si>
  <si>
    <t>ZANDERS_FALCON_EXPL_RATIO9</t>
  </si>
  <si>
    <t>This describes the impact of Debt/EBITDA on the scoring model (Falcon)</t>
  </si>
  <si>
    <t>ZEF_BIDDER_STOCK_EXCHANGE_FULL</t>
  </si>
  <si>
    <t>This field provides names of all the exchanges where the acquiror is listed</t>
  </si>
  <si>
    <t>Acquiror stock exchange(s) listed</t>
  </si>
  <si>
    <t>ZEF_TARGET_STOCK_EXCHANGE_FULL</t>
  </si>
  <si>
    <t>This field provides names of all the exchanges where the target is listed</t>
  </si>
  <si>
    <t>Target stock exchange(s) listed</t>
  </si>
  <si>
    <t>ZEF_VENDOR_STOCK_EXCHANGE_FULL</t>
  </si>
  <si>
    <t>This field provides names of all the exchanges where the vendor is listed</t>
  </si>
  <si>
    <t>Vendor stock exchange(s) listed</t>
  </si>
  <si>
    <t>WEEK_TRADING_VOL</t>
  </si>
  <si>
    <t>WEEK_SHAR_OUTST</t>
  </si>
  <si>
    <t>WEEK_NO_DAYS_TRADED</t>
  </si>
  <si>
    <t>WEEK_MARKT_CAP</t>
  </si>
  <si>
    <t>WEEK_LOW_PRICE</t>
  </si>
  <si>
    <t>WEEK_HIGH_PRICE</t>
  </si>
  <si>
    <t>WEEKLY_DATE</t>
  </si>
  <si>
    <t>WEEK_CLOSING_PRICE</t>
  </si>
  <si>
    <t>WEEK_AVG_DAY_VOL</t>
  </si>
  <si>
    <t>WEEK_210_MOVAVRG</t>
  </si>
  <si>
    <t>MAJOR_SECTOR</t>
  </si>
  <si>
    <t>NAICS2022_CORE_CODE</t>
  </si>
  <si>
    <t>NAICS2022_CORE_LABEL</t>
  </si>
  <si>
    <t>NAICS2022_PRIMARY_CODE</t>
  </si>
  <si>
    <t>NAICS2022_PRIMARY_LABEL</t>
  </si>
  <si>
    <t>NAICS2022_SECONDARY_CODE</t>
  </si>
  <si>
    <t>NAICS2022_SECONDARY_LABEL</t>
  </si>
  <si>
    <t>GIIN_Giin</t>
  </si>
  <si>
    <t>GIIN_Name</t>
  </si>
  <si>
    <t>GIIN_RoleStr</t>
  </si>
  <si>
    <t>GIIN_IGAModelStr</t>
  </si>
  <si>
    <t>Table name</t>
  </si>
  <si>
    <t>Field name</t>
  </si>
  <si>
    <t>Bvd Codes</t>
  </si>
  <si>
    <t>cleansed field name</t>
  </si>
  <si>
    <t>Modelled_employee_sales_assets.txt</t>
  </si>
  <si>
    <t>Model data - Subject corporate group linkage description</t>
  </si>
  <si>
    <t>SUBJECT_CORPORATE_GROUP_LINKAGE_DESCRIPTION</t>
  </si>
  <si>
    <t>Model_data_Subject_corporate_group_linkage_description</t>
  </si>
  <si>
    <t>Model data - Global parent bvdid</t>
  </si>
  <si>
    <t>MODEL_DATA_GLOBAL_PARENT_BVDID</t>
  </si>
  <si>
    <t>Model_data_Global_parent_bvdid</t>
  </si>
  <si>
    <t>Model data - Global parent operating revenue USD</t>
  </si>
  <si>
    <t>MODEL_DATA_GLOBAL_PARENT_OPERATING_REVENUE</t>
  </si>
  <si>
    <t>Model_data_Global_parent_operating_revenue_USD</t>
  </si>
  <si>
    <t>Model data - Global parent operating revenue accuracy indicator</t>
  </si>
  <si>
    <t>MODEL_DATA_GLOBAL_PARENT_OPERATING_REVENUE_ACCURACY_INDICATOR</t>
  </si>
  <si>
    <t>Model_data_Global_parent_operating_revenue_accuracy_indicator</t>
  </si>
  <si>
    <t>Model data - Global parent number of employees</t>
  </si>
  <si>
    <t>MODEL_DATA_GLOBAL_PARENT_NUMBER_OF_EMPLOYEES</t>
  </si>
  <si>
    <t>Model_data_Global_parent_number_of_employees</t>
  </si>
  <si>
    <t>Model data - Global parent number of employees accuracy indicator</t>
  </si>
  <si>
    <t>MODEL_DATA_GLOBAL_PARENT_NUMBER_OF_EMPLOYEES_ACCURACY_INDICATOR</t>
  </si>
  <si>
    <t>Model_data_Global_parent_number_of_employees_accuracy_indicator</t>
  </si>
  <si>
    <t>Model data - Global parent total assets</t>
  </si>
  <si>
    <t>MODEL_DATA_GLOBAL_PARENT_TOTAL_ASSETS</t>
  </si>
  <si>
    <t>Model_data_Global_parent_total_assets</t>
  </si>
  <si>
    <t>Model data - Global parent total assets accuracy indicator</t>
  </si>
  <si>
    <t>MODEL_DATA_GLOBAL_PARENT_TOTAL_ASSETS_ACCURACY_INDICATOR</t>
  </si>
  <si>
    <t>Model_data_Global_parent_total_assets_accuracy_indicator</t>
  </si>
  <si>
    <t>Model data - Calculation date</t>
  </si>
  <si>
    <t>MODEL_DATA_CALCULATION_DATE</t>
  </si>
  <si>
    <t>Model_data_Calculation_date</t>
  </si>
  <si>
    <t>Cyber_risk_rating_by_BitSight.txt</t>
  </si>
  <si>
    <t>Cyber risk - Update date</t>
  </si>
  <si>
    <t>BITSIGHT_UPDATED_DATE</t>
  </si>
  <si>
    <t>Cyber risk - Rating date</t>
  </si>
  <si>
    <t>BITSIGHT_RATING_DATE</t>
  </si>
  <si>
    <t>Cyber risk - Rating</t>
  </si>
  <si>
    <t>BITSIGHT_SECURITY_RATING</t>
  </si>
  <si>
    <t>Cyber risk - Category label</t>
  </si>
  <si>
    <t>BITSIGHT_RATING_CATEGORY_LABEL</t>
  </si>
  <si>
    <t>Cyber risk - Category</t>
  </si>
  <si>
    <t>BITSIGHT_RATING_CATEGORY</t>
  </si>
  <si>
    <t>Cyber risk - Domain</t>
  </si>
  <si>
    <t>BITSIGHT_COMPANY_DOMAIN</t>
  </si>
  <si>
    <t>Cyber risk - Botnet Infections</t>
  </si>
  <si>
    <t>BITSIGHT_VECTOR_BOTNET_INFECTIONS</t>
  </si>
  <si>
    <t>Cyber risk - Security Incidents/Breaches</t>
  </si>
  <si>
    <t>BITSIGHT_VECTOR_BREACHES</t>
  </si>
  <si>
    <t>Cyber risk - Desktop Software</t>
  </si>
  <si>
    <t>BITSIGHT_VECTOR_DESKTOP_SOFTWARE</t>
  </si>
  <si>
    <t>Cyber risk - DKIM Records</t>
  </si>
  <si>
    <t>BITSIGHT_VECTOR_DKIM_RECORDS</t>
  </si>
  <si>
    <t>Cyber risk - DNSSEC</t>
  </si>
  <si>
    <t>BITSIGHT_VECTOR_DNSSEC</t>
  </si>
  <si>
    <t>Cyber risk - File Sharing</t>
  </si>
  <si>
    <t>BITSIGHT_VECTOR_FILE_SHARING</t>
  </si>
  <si>
    <t>Cyber risk - Insecure Systems</t>
  </si>
  <si>
    <t>BITSIGHT_VECTOR_INSECURE_SYSTEMS</t>
  </si>
  <si>
    <t>Cyber risk - Malware Servers</t>
  </si>
  <si>
    <t>BITSIGHT_VECTOR_MALWARE_SERVERS</t>
  </si>
  <si>
    <t>Cyber risk - Mobile Application Security</t>
  </si>
  <si>
    <t>BITSIGHT_VECTOR_MOBILE_APPLICATION_SECURITY</t>
  </si>
  <si>
    <t>Cyber risk - Mobile Software</t>
  </si>
  <si>
    <t>BITSIGHT_VECTOR_MOBILE_SOFTWARE</t>
  </si>
  <si>
    <t>Cyber risk - Open Ports</t>
  </si>
  <si>
    <t>BITSIGHT_VECTOR_OPEN_PORTS</t>
  </si>
  <si>
    <t>Cyber risk - Patching Cadence</t>
  </si>
  <si>
    <t>BITSIGHT_VECTOR_PATCHING_CADENCE</t>
  </si>
  <si>
    <t>Cyber risk - Potentially Exploited</t>
  </si>
  <si>
    <t>BITSIGHT_VECTOR_POTENTIALLY_EXPLOITED</t>
  </si>
  <si>
    <t>Cyber risk - Spam Propagation</t>
  </si>
  <si>
    <t>BITSIGHT_VECTOR_SPAM_PROPAGATION</t>
  </si>
  <si>
    <t>Cyber risk - Server Software</t>
  </si>
  <si>
    <t>BITSIGHT_SERVER_SOFTWARE</t>
  </si>
  <si>
    <t>Cyber risk - SPF Domains</t>
  </si>
  <si>
    <t>BITSIGHT_VECTOR_SPF_DOMAINS</t>
  </si>
  <si>
    <t>Cyber risk - TLS/SSL Certificates</t>
  </si>
  <si>
    <t>BITSIGHT_VECTOR_TLS_SSL_CERTIFICATES</t>
  </si>
  <si>
    <t>Cyber risk - TLS/SSL Configurations</t>
  </si>
  <si>
    <t>BITSIGHT_VECTOR_TLS_SSL_CONFIGURATIONS</t>
  </si>
  <si>
    <t>Cyber risk - Unsolicited Communications</t>
  </si>
  <si>
    <t>BITSIGHT_VECTOR_UNSOLICITED_COMMUNICATIONS</t>
  </si>
  <si>
    <t>Cyber risk - Web Application Headers</t>
  </si>
  <si>
    <t>BITSIGHT_VECTOR_WEB_APPLICATION_HEADERS</t>
  </si>
  <si>
    <t>Cyber risk rating by Bitsight - Number of breaches</t>
  </si>
  <si>
    <t>BITSIGHT_BREACHES_COUNT</t>
  </si>
  <si>
    <t>Cyber risk rating by Bitsight - Number of companies breached</t>
  </si>
  <si>
    <t>BITSIGHT_TOTAL_COMPANY_BREACHED</t>
  </si>
  <si>
    <t>Cyber risk rating by Bitsight - Number of companies</t>
  </si>
  <si>
    <t>BITSIGHT_OVERALL_COMPANY_COUNT</t>
  </si>
  <si>
    <t>Cyber risk rating by Bitsight - Disclosure date</t>
  </si>
  <si>
    <t>BITSIGHT_DISCLOSURE_DATE</t>
  </si>
  <si>
    <t>Cyber risk rating by Bitsight - Incident Overview</t>
  </si>
  <si>
    <t>BITSIGHT_INCIDENT_OVERVIEW</t>
  </si>
  <si>
    <t>Cyber risk rating by Bitsight - Severity</t>
  </si>
  <si>
    <t>BITSIGHT_SEVERITY</t>
  </si>
  <si>
    <t>Cyber risk rating by Bitsight - Link</t>
  </si>
  <si>
    <t>BITSIGHT_REPORT_LINK</t>
  </si>
  <si>
    <t>Cyber risk - Industry</t>
  </si>
  <si>
    <t>BITSIGHT_COMPANY_INDUSTRY</t>
  </si>
  <si>
    <t>Cyber risk - Average Industry Rating</t>
  </si>
  <si>
    <t>BITSIGHT_AVG_INDUSTRY_RATING</t>
  </si>
  <si>
    <t>Cyber risk - Implied cyber threat country</t>
  </si>
  <si>
    <t>IMPLIED_CYBER_THREAT_COUNTRY</t>
  </si>
  <si>
    <t>Cyber risk - Implied cyber date</t>
  </si>
  <si>
    <t>IMPLIED_CYBER_THREAT_DATE</t>
  </si>
  <si>
    <t>Cyber risk - Implied cyber threat NACE2</t>
  </si>
  <si>
    <t>IMPLIED_CYBER_THREAT_NACE_CODE</t>
  </si>
  <si>
    <t>Cyber risk - Implied cyber threat NACE description</t>
  </si>
  <si>
    <t>IMPLIED_CYBER_THREAT_NACE_DESCRIPTION</t>
  </si>
  <si>
    <t>Cyber risk - Implied cyber threat company size</t>
  </si>
  <si>
    <t>IMPLIED_CYBER_THREAT_COMPANY_SIZE</t>
  </si>
  <si>
    <t>Cyber risk - Implied cyber threat risk metric</t>
  </si>
  <si>
    <t>IMPLIED_CYBER_THREAT_RISK_METRIC</t>
  </si>
  <si>
    <t>Cyber risk - Implied cyber threat risk range</t>
  </si>
  <si>
    <t>IMPLIED_CYBER_THREAT_RISK_RANGE</t>
  </si>
  <si>
    <t>Probability_of_default_by_Moodys_Analytics.txt   (several lines per company)</t>
  </si>
  <si>
    <t>Update_date</t>
  </si>
  <si>
    <t>MDYPD_PD</t>
  </si>
  <si>
    <t>Probability_of_default_</t>
  </si>
  <si>
    <t>Implied_rating</t>
  </si>
  <si>
    <t>Confidence_level_code_</t>
  </si>
  <si>
    <t>Confidence_level</t>
  </si>
  <si>
    <t>Model</t>
  </si>
  <si>
    <t>1-year annualized probability of default (%)</t>
  </si>
  <si>
    <t>MDYPD_1YEAR_ANNUALIZED_PD</t>
  </si>
  <si>
    <t>1_year_annualized_probability_of_default_</t>
  </si>
  <si>
    <t>2-year annualized probability of default (%)</t>
  </si>
  <si>
    <t>MDYPD_2YEAR_ANNUALIZED_PD</t>
  </si>
  <si>
    <t>2_year_annualized_probability_of_default_</t>
  </si>
  <si>
    <t>3-year annualized probability of default (%)</t>
  </si>
  <si>
    <t>MDYPD_3YEAR_ANNUALIZED_PD</t>
  </si>
  <si>
    <t>3_year_annualized_probability_of_default_</t>
  </si>
  <si>
    <t>4-year annualized probability of default (%)</t>
  </si>
  <si>
    <t>MDYPD_4YEAR_ANNUALIZED_PD</t>
  </si>
  <si>
    <t>4_year_annualized_probability_of_default_</t>
  </si>
  <si>
    <t>5-year annualized probability of default (%)</t>
  </si>
  <si>
    <t>MDYPD_5YEAR_ANNUALIZED_PD</t>
  </si>
  <si>
    <t>5_year_annualized_probability_of_default_</t>
  </si>
  <si>
    <t>1-year cumulative probability of default (%)</t>
  </si>
  <si>
    <t>MDYPD_1YEAR_CUMULATIVE_PD</t>
  </si>
  <si>
    <t>1_year_cumulative_probability_of_default_</t>
  </si>
  <si>
    <t>2-year cumulative probability of default (%)</t>
  </si>
  <si>
    <t>MDYPD_2YEAR_CUMULATIVE_PD</t>
  </si>
  <si>
    <t>2_year_cumulative_probability_of_default_</t>
  </si>
  <si>
    <t>3-year cumulative probability of default (%)</t>
  </si>
  <si>
    <t>MDYPD_3YEAR_CUMULATIVE_PD</t>
  </si>
  <si>
    <t>3_year_cumulative_probability_of_default_</t>
  </si>
  <si>
    <t>4-year cumulative probability of default (%)</t>
  </si>
  <si>
    <t>MDYPD_4YEAR_CUMULATIVE_PD</t>
  </si>
  <si>
    <t>4_year_cumulative_probability_of_default_</t>
  </si>
  <si>
    <t>5-year cumulative probability of default (%)</t>
  </si>
  <si>
    <t>MDYPD_5YEAR_CUMULATIVE_PD</t>
  </si>
  <si>
    <t>5_year_cumulative_probability_of_default_</t>
  </si>
  <si>
    <t>1-year forward probability of default (%)</t>
  </si>
  <si>
    <t>MDYPD_1YEAR_FORWARD_PD</t>
  </si>
  <si>
    <t>1_year_forward_probability_of_default_</t>
  </si>
  <si>
    <t>2-year forward probability of default (%)</t>
  </si>
  <si>
    <t>MDYPD_2YEAR_FORWARD_PD</t>
  </si>
  <si>
    <t>2_year_forward_probability_of_default_</t>
  </si>
  <si>
    <t>3-year forward probability of default (%)</t>
  </si>
  <si>
    <t>MDYPD_3YEAR_FORWARD_PD</t>
  </si>
  <si>
    <t>3_year_forward_probability_of_default_</t>
  </si>
  <si>
    <t>4-year forward probability of default (%)</t>
  </si>
  <si>
    <t>MDYPD_4YEAR_FORWARD_PD</t>
  </si>
  <si>
    <t>4_year_forward_probability_of_default_</t>
  </si>
  <si>
    <t>5-year forward probability of default (%)</t>
  </si>
  <si>
    <t>MDYPD_5YEAR_FORWARD_PD</t>
  </si>
  <si>
    <t>5_year_forward_probability_of_default_</t>
  </si>
  <si>
    <t>Conservative credit limit EUR</t>
  </si>
  <si>
    <t>Conservative_credit_limit_EUR</t>
  </si>
  <si>
    <t>Balanced credit limit EUR</t>
  </si>
  <si>
    <t>Balanced_credit_limit_EUR</t>
  </si>
  <si>
    <t>Aggressive credit limit EUR</t>
  </si>
  <si>
    <t>Aggressive_credit_limit_EUR</t>
  </si>
  <si>
    <t>Conservative credit limit USD</t>
  </si>
  <si>
    <t>Conservative_credit_limit_USD</t>
  </si>
  <si>
    <t>Balanced credit limit USD</t>
  </si>
  <si>
    <t>Balanced_credit_limit_USD</t>
  </si>
  <si>
    <t>Aggressive credit limit USD</t>
  </si>
  <si>
    <t>Aggressive_credit_limit_USD</t>
  </si>
  <si>
    <t>Conservative credit limit LCU</t>
  </si>
  <si>
    <t>Conservative_credit_limit_LCU</t>
  </si>
  <si>
    <t>Balanced credit limit LCU</t>
  </si>
  <si>
    <t>Balanced_credit_limit_LCU</t>
  </si>
  <si>
    <t>Aggressive credit limit LCU</t>
  </si>
  <si>
    <t>Aggressive_credit_limit_LCU</t>
  </si>
  <si>
    <t>ACNC.txt</t>
  </si>
  <si>
    <t>Registration date</t>
  </si>
  <si>
    <t>Charity type</t>
  </si>
  <si>
    <t>Charity beneficiaries</t>
  </si>
  <si>
    <t>Date established</t>
  </si>
  <si>
    <t>Industry_classifications.txt   (several lines per company)</t>
  </si>
  <si>
    <t>Primary code in national industry classification, text description</t>
  </si>
  <si>
    <t>Secondary code in national industry classification, text description</t>
  </si>
  <si>
    <t>NACE Rev. 2, Core code (4 digits)</t>
  </si>
  <si>
    <t>NACE rev.2, core code text description</t>
  </si>
  <si>
    <t>NACE Rev. 2, Primary code(s)</t>
  </si>
  <si>
    <t>NACE rev.2, primary code , text description</t>
  </si>
  <si>
    <t>NACE Rev. 2, Secondary code(s)</t>
  </si>
  <si>
    <t>NACE rev.2, secondary code , text description</t>
  </si>
  <si>
    <t>NAICS, Core code (4 digits)</t>
  </si>
  <si>
    <t>NAICS, core code, text description</t>
  </si>
  <si>
    <t>NAICS, Primary code(s)</t>
  </si>
  <si>
    <t>NAICS, primary code, text description</t>
  </si>
  <si>
    <t>NAICS_primary_code_text_description</t>
  </si>
  <si>
    <t>NAICS, Secondary code(s)</t>
  </si>
  <si>
    <t>NAICS, secondary code, text description</t>
  </si>
  <si>
    <t>NAICS_secondary_code_text_description</t>
  </si>
  <si>
    <t>US SIC, Core code (3 digits)</t>
  </si>
  <si>
    <t>US SIC core code, text description</t>
  </si>
  <si>
    <t>US SIC, Primary code(s)</t>
  </si>
  <si>
    <t>US SIC primary code, text description</t>
  </si>
  <si>
    <t>US SIC, Secondary code(s)</t>
  </si>
  <si>
    <t>US SIC secondary code, text description</t>
  </si>
  <si>
    <t>BvD major sector</t>
  </si>
  <si>
    <t>Overviews.txt   (one line per company)</t>
  </si>
  <si>
    <t>Trade_descripton.txt   (one line per company)</t>
  </si>
  <si>
    <t>Ibid, language</t>
  </si>
  <si>
    <t>Company class (insurance only)</t>
  </si>
  <si>
    <t>Specialisation (banks only)</t>
  </si>
  <si>
    <t>PGNAME</t>
  </si>
  <si>
    <t>Peer Group Descritpion</t>
  </si>
  <si>
    <t>PGDESC</t>
  </si>
  <si>
    <t>Peer_Group_Descritpion</t>
  </si>
  <si>
    <t>Peer group size</t>
  </si>
  <si>
    <t>PGSIZE</t>
  </si>
  <si>
    <t>Peer_group_size</t>
  </si>
  <si>
    <t>ADV Full name</t>
  </si>
  <si>
    <t>ADV Original advisor function (in English)</t>
  </si>
  <si>
    <t>ADV Appointment date</t>
  </si>
  <si>
    <t>ADV Resignation date</t>
  </si>
  <si>
    <t>ADV Address</t>
  </si>
  <si>
    <t>ADV Country</t>
  </si>
  <si>
    <t>ADV Telephone number</t>
  </si>
  <si>
    <t>ADV Original advisor function</t>
  </si>
  <si>
    <t>ADV Confirmation date(s)</t>
  </si>
  <si>
    <t>ADV Date(s) last received from IP(s)</t>
  </si>
  <si>
    <t>ADV Information source(s)</t>
  </si>
  <si>
    <t>ADV Information Provider(s)</t>
  </si>
  <si>
    <t>BNK Full name</t>
  </si>
  <si>
    <t>BNK UCI (Unique Contact Identifier)</t>
  </si>
  <si>
    <t>Bankers_previous_UCI.txt   (several lines per company)</t>
  </si>
  <si>
    <t>AUD Full name</t>
  </si>
  <si>
    <t>AUD Original advisor function (in English)</t>
  </si>
  <si>
    <t>AUD Represented by</t>
  </si>
  <si>
    <t>AUD Appointment date</t>
  </si>
  <si>
    <t>AUD Resignation date</t>
  </si>
  <si>
    <t>AUD Address</t>
  </si>
  <si>
    <t>AUD Country</t>
  </si>
  <si>
    <t>AUD Telephone number</t>
  </si>
  <si>
    <t>AUD Original advisor function</t>
  </si>
  <si>
    <t>AUD Confirmation date(s)</t>
  </si>
  <si>
    <t>AUD Date(s) last received from IP(s)</t>
  </si>
  <si>
    <t>AUD Information source(s)</t>
  </si>
  <si>
    <t>AUD Information Provider(s)</t>
  </si>
  <si>
    <t>AUD -REP BY Full name</t>
  </si>
  <si>
    <t>AUD -REP BY Salutation</t>
  </si>
  <si>
    <t>AUD -REP BY First name</t>
  </si>
  <si>
    <t>AUD -REP BY Middle name</t>
  </si>
  <si>
    <t>AUD -REP BY Last name</t>
  </si>
  <si>
    <t>AUD -REP BY Gender</t>
  </si>
  <si>
    <t>AUD -REP BY Date of birth</t>
  </si>
  <si>
    <t>AUD -REP BY Age</t>
  </si>
  <si>
    <t>AUD -REP BY Place of birth</t>
  </si>
  <si>
    <t>AUD -REP BY Country/ies of nationality</t>
  </si>
  <si>
    <t>AUD -REP BY Address</t>
  </si>
  <si>
    <t>AUD -REP BY Country</t>
  </si>
  <si>
    <t>AUD UCI (Unique Contact Identifier)</t>
  </si>
  <si>
    <t>BNK Original advisor function (in English)</t>
  </si>
  <si>
    <t>BNK Appointment  date</t>
  </si>
  <si>
    <t>BNK Address</t>
  </si>
  <si>
    <t>BNK Country</t>
  </si>
  <si>
    <t>BNK Telephone number</t>
  </si>
  <si>
    <t>BNK Original advisor function</t>
  </si>
  <si>
    <t>BNK Confirmation date(s)</t>
  </si>
  <si>
    <t>BNK Date(s) last received from IP(s)</t>
  </si>
  <si>
    <t>BNK Information source(s)</t>
  </si>
  <si>
    <t>BNK Information Provider(s)</t>
  </si>
  <si>
    <t>BNK Corresponding BvDID (when applicable)</t>
  </si>
  <si>
    <t>Bankers_previous.txt   (several lines per company)</t>
  </si>
  <si>
    <t>ADV UCI (Unique Contact Identifier)</t>
  </si>
  <si>
    <t>BvD_ID_and_Name.txt   (one line per company)</t>
  </si>
  <si>
    <t>NAME_INTERNATIONAL</t>
  </si>
  <si>
    <t>GIIN.txt   (one line per company)   (needs a special subscription)</t>
  </si>
  <si>
    <t>Role (single, leader, member, branch…)</t>
  </si>
  <si>
    <t>Role_single_leader_member_branch_</t>
  </si>
  <si>
    <t>Similar_name_in_Worldcompliance_db.txt   (one line per company)   (needs a special subscription)</t>
  </si>
  <si>
    <t>Domain_data.txt   (several lines per company)</t>
  </si>
  <si>
    <t>StatusHistory.txt   (several lines per company)</t>
  </si>
  <si>
    <t>Status date</t>
  </si>
  <si>
    <t>Status updated in Orbis</t>
  </si>
  <si>
    <t>ISIN_all.txt   (several lines per company)</t>
  </si>
  <si>
    <t>ISIN_number_All_</t>
  </si>
  <si>
    <t>Additional_company_info.txt   (several lines per company)</t>
  </si>
  <si>
    <t>Previous company name (original language)</t>
  </si>
  <si>
    <t>Previous company name (international language)</t>
  </si>
  <si>
    <t>PREVIOUS_NAME_INTERNATIONAL</t>
  </si>
  <si>
    <t>Name change date</t>
  </si>
  <si>
    <t>Also known as name (original language)</t>
  </si>
  <si>
    <t>Also known as name (international language)</t>
  </si>
  <si>
    <t>AKA_NAME_INTERNATIONAL</t>
  </si>
  <si>
    <t>Name of social networks</t>
  </si>
  <si>
    <t>SOCIAL_MEDIA_TYPE</t>
  </si>
  <si>
    <t>Link to social networks accounts</t>
  </si>
  <si>
    <t>SOCIAL_MEDIA_URL</t>
  </si>
  <si>
    <t>Number of accounts on social networks</t>
  </si>
  <si>
    <t>SOCIAL_MEDIA_COUNT</t>
  </si>
  <si>
    <t>Identifiers.txt   (several lines per company)</t>
  </si>
  <si>
    <t>National ID number</t>
  </si>
  <si>
    <t>Trade register number</t>
  </si>
  <si>
    <t>VAT/Tax number</t>
  </si>
  <si>
    <t>LEI (Legal Entity Identifier)</t>
  </si>
  <si>
    <t>IP identification number</t>
  </si>
  <si>
    <t>IP identification label</t>
  </si>
  <si>
    <t>(empty field)</t>
  </si>
  <si>
    <t>DB</t>
  </si>
  <si>
    <t>_empty_field_</t>
  </si>
  <si>
    <t>Legal_info.txt   (one line per company)</t>
  </si>
  <si>
    <t>Previous company name</t>
  </si>
  <si>
    <t>Standardised legal form</t>
  </si>
  <si>
    <t>State of incorporation (in US)</t>
  </si>
  <si>
    <t>Company category</t>
  </si>
  <si>
    <t>Company_category</t>
  </si>
  <si>
    <t>Listed/Delisted/Unlisted</t>
  </si>
  <si>
    <t>Delisted date</t>
  </si>
  <si>
    <t>Delisted comment</t>
  </si>
  <si>
    <t>Main exchange</t>
  </si>
  <si>
    <t>MAINEXCH</t>
  </si>
  <si>
    <t>No Recent Financials flag</t>
  </si>
  <si>
    <t>Historical record flag</t>
  </si>
  <si>
    <t>Contact_info.txt   (one line per company)</t>
  </si>
  <si>
    <t>Name _Native</t>
  </si>
  <si>
    <t>NAME_LOCAL</t>
  </si>
  <si>
    <t>Name_Native</t>
  </si>
  <si>
    <t>ADDRESS_LINE1_INTERNATIONAL</t>
  </si>
  <si>
    <t>Street, no., building etc, line 1 (native)</t>
  </si>
  <si>
    <t>ADDRESS_LINE1_LOCAL</t>
  </si>
  <si>
    <t>ADDRESS_LINE2_INTERNATIONAL</t>
  </si>
  <si>
    <t>Street, no., building etc, line 2 (native)</t>
  </si>
  <si>
    <t>ADDRESS_LINE2_LOCAL</t>
  </si>
  <si>
    <t>ADDRESS_LINE3_INTERNATIONAL</t>
  </si>
  <si>
    <t>Street, no., building etc, line 3 (native)</t>
  </si>
  <si>
    <t>ADDRESS_LINE3_LOCAL</t>
  </si>
  <si>
    <t>ADDRESS_LINE4_INTERNATIONAL</t>
  </si>
  <si>
    <t>Street, no., building etc, line 4 (native)</t>
  </si>
  <si>
    <t>ADDRESS_LINE4_LOCAL</t>
  </si>
  <si>
    <t>CITY_INTERNATIONAL</t>
  </si>
  <si>
    <t>City (native)</t>
  </si>
  <si>
    <t>CITY_LOCAL</t>
  </si>
  <si>
    <t>Metropolitan area (in US)</t>
  </si>
  <si>
    <t>METRO_AREA</t>
  </si>
  <si>
    <t>County (in US or Canada)</t>
  </si>
  <si>
    <t>Region in country</t>
  </si>
  <si>
    <t>Type of region in country</t>
  </si>
  <si>
    <t>Remarks:</t>
  </si>
  <si>
    <t>Remarks_</t>
  </si>
  <si>
    <t>Priority given to info from local registry filings</t>
  </si>
  <si>
    <t>Priority_given_to_info_from_local_registry_filings</t>
  </si>
  <si>
    <t>Region in country and type of region in country have multiple values separated by a pipe</t>
  </si>
  <si>
    <t>Region_in_country_and_type_of_region_in_country_have_multiple_values_separated_by_a_pipe</t>
  </si>
  <si>
    <t>All_addresses.txt  (several lines per company)</t>
  </si>
  <si>
    <t>ADDRESS_LINE1_ADDITIONAL_INTERNATIONAL</t>
  </si>
  <si>
    <t>ADDRESS_LINE1_ADDITIONAL_LOCAL</t>
  </si>
  <si>
    <t>ADDRESS_LINE2_ADDITIONAL_INTERNATIONAL</t>
  </si>
  <si>
    <t>ADDRESS_LINE2_ADDITIONAL_LOCAL</t>
  </si>
  <si>
    <t>ADDRESS_LINE3_ADDITIONAL_INTERNATIONAL</t>
  </si>
  <si>
    <t>ADDRESS_LINE3_ADDITIONAL_LOCAL</t>
  </si>
  <si>
    <t>ADDRESS_LINE4_ADDITIONAL_INTERNATIONAL</t>
  </si>
  <si>
    <t>ADDRESS_LINE4_ADDITIONAL_LOCAL</t>
  </si>
  <si>
    <t>CITY_ADDITIONAL_INTERNATIONAL</t>
  </si>
  <si>
    <t>CITY_ADDITIONAL_LOCAL</t>
  </si>
  <si>
    <t>Address type</t>
  </si>
  <si>
    <t>OrbisID.txt   (one line per company)</t>
  </si>
  <si>
    <t>BVD9</t>
  </si>
  <si>
    <t>Last_updates.txt   (several lines per company)</t>
  </si>
  <si>
    <t>Addition of company in Orbis</t>
  </si>
  <si>
    <t>Last update - Category of the company</t>
  </si>
  <si>
    <t>LEI_details.txt   (one line per company)   (need specific request)</t>
  </si>
  <si>
    <t>lei_first_assignment_date</t>
  </si>
  <si>
    <t>lei_annual_renewal_date</t>
  </si>
  <si>
    <t>lei_managing_local</t>
  </si>
  <si>
    <t>Source (for publicly quoted companies)</t>
  </si>
  <si>
    <t>Original units</t>
  </si>
  <si>
    <t>Net Income</t>
  </si>
  <si>
    <t>Depreciation, Supplemental</t>
  </si>
  <si>
    <t>Total Current Assets</t>
  </si>
  <si>
    <t>Raw Materials</t>
  </si>
  <si>
    <t>Work in Progress</t>
  </si>
  <si>
    <t>Finished Goods</t>
  </si>
  <si>
    <t>Inventory Prepayments</t>
  </si>
  <si>
    <t>Net Accounts Receivable</t>
  </si>
  <si>
    <t>Doubtful Accounts</t>
  </si>
  <si>
    <t>Others (current assets)</t>
  </si>
  <si>
    <t>Other Current Assets</t>
  </si>
  <si>
    <t>Deferred Charges</t>
  </si>
  <si>
    <t>Short Term Investment</t>
  </si>
  <si>
    <t>Fixed Assets</t>
  </si>
  <si>
    <t>Total Land Depreciation</t>
  </si>
  <si>
    <t>Net Stated Land</t>
  </si>
  <si>
    <t>Net Buildings</t>
  </si>
  <si>
    <t>Plant &amp; Machinery</t>
  </si>
  <si>
    <t>Plant &amp; Machinery Depreciation</t>
  </si>
  <si>
    <t>Net Stated Plant &amp; Machinery</t>
  </si>
  <si>
    <t>Transportation Equipment</t>
  </si>
  <si>
    <t>Net Transportation Equipment</t>
  </si>
  <si>
    <t>Other Property Plant &amp; Equipment</t>
  </si>
  <si>
    <t>Other Property Plant &amp; Equip. Deprec.</t>
  </si>
  <si>
    <t>Net Other Property Plant &amp; Equipment</t>
  </si>
  <si>
    <t>Other Intangibles</t>
  </si>
  <si>
    <t>Other Fixed Assets</t>
  </si>
  <si>
    <t>Long Term Receivables</t>
  </si>
  <si>
    <t>Investment Properties</t>
  </si>
  <si>
    <t>Other Long Term Assets</t>
  </si>
  <si>
    <t>Total Current Liabilities</t>
  </si>
  <si>
    <t>Current Portion of LT Debt</t>
  </si>
  <si>
    <t>Trade Creditors</t>
  </si>
  <si>
    <t>Other (current liabilities)</t>
  </si>
  <si>
    <t>Other Short Term Debt</t>
  </si>
  <si>
    <t>Social Expenditure Payable</t>
  </si>
  <si>
    <t>Dividends Payable</t>
  </si>
  <si>
    <t>Other Current Liabilities</t>
  </si>
  <si>
    <t>Non Current Liabilities</t>
  </si>
  <si>
    <t>Total LT Interest Bearing Debt</t>
  </si>
  <si>
    <t>Bank Loans</t>
  </si>
  <si>
    <t>Debentures &amp; Convertible Debt</t>
  </si>
  <si>
    <t>Lease Liabilities</t>
  </si>
  <si>
    <t>Other Long Term Interest Bearing Debt</t>
  </si>
  <si>
    <t>Other Non-Current Liabilities</t>
  </si>
  <si>
    <t>Pension Fund Provisions</t>
  </si>
  <si>
    <t>Deferred Revenue</t>
  </si>
  <si>
    <t>Other LT Non-Interest Bearing Debt</t>
  </si>
  <si>
    <t>Minority Interest (balance sheet)</t>
  </si>
  <si>
    <t>Total Liabilities and Debt</t>
  </si>
  <si>
    <t>Total Shareholders Equity</t>
  </si>
  <si>
    <t>Share Capital</t>
  </si>
  <si>
    <t>Common Stock / Shares</t>
  </si>
  <si>
    <t>Redeemable Prefered Shares</t>
  </si>
  <si>
    <t>Other (shareholders equity)</t>
  </si>
  <si>
    <t>Treasury Shares</t>
  </si>
  <si>
    <t>Revaluation Reserves</t>
  </si>
  <si>
    <t>Retained Earnings</t>
  </si>
  <si>
    <t>Other Shareholders Reserves</t>
  </si>
  <si>
    <t>Total Liabilities and Equity</t>
  </si>
  <si>
    <t>Net Debt</t>
  </si>
  <si>
    <t>Enterprise Value</t>
  </si>
  <si>
    <t>Number of employees</t>
  </si>
  <si>
    <t>Cost of Goods Sold</t>
  </si>
  <si>
    <t>Research &amp; Development Expenses</t>
  </si>
  <si>
    <t>Total Depreciation, Amort. &amp; Depl.</t>
  </si>
  <si>
    <t>Operating Income after Deprec. &amp; Amort.</t>
  </si>
  <si>
    <t>Financial Revenue</t>
  </si>
  <si>
    <t>Financial Expenses</t>
  </si>
  <si>
    <t>Earnings before Tax</t>
  </si>
  <si>
    <t>Income Taxes</t>
  </si>
  <si>
    <t>Earnings after Tax</t>
  </si>
  <si>
    <t>Minority Interest (P/L)</t>
  </si>
  <si>
    <t>Other P/L</t>
  </si>
  <si>
    <t>Extraordinary Items after Tax</t>
  </si>
  <si>
    <t>Net Profit</t>
  </si>
  <si>
    <t>Net Income / Starting Line</t>
  </si>
  <si>
    <t>Depreciation and Depletion</t>
  </si>
  <si>
    <t>Def. Inc. Taxes &amp; Invest. Tax Credit</t>
  </si>
  <si>
    <t>Other Cash Flow</t>
  </si>
  <si>
    <t>Funds from Operations before WC Changes &amp; Extra.</t>
  </si>
  <si>
    <t>Dec/Inc in Receivables</t>
  </si>
  <si>
    <t>Dec/Inc in Inventories</t>
  </si>
  <si>
    <t>Inc/Dec in Accounts Payable</t>
  </si>
  <si>
    <t>Dec/Inc in Other Assets/Liabilities</t>
  </si>
  <si>
    <t>Funds from Other Op. Activities</t>
  </si>
  <si>
    <t>Net Cash used by Investing Activities</t>
  </si>
  <si>
    <t>Inc/Dec in Long Term Borrowing</t>
  </si>
  <si>
    <t>Net Proceeds from Sale/Issue Com. &amp; Pref. Stock</t>
  </si>
  <si>
    <t>Net Cash provided by/used in Financing Activities</t>
  </si>
  <si>
    <t>Cash &amp; Equivalents at Beginning of Year</t>
  </si>
  <si>
    <t>Cash &amp; Equivalents at End of Year</t>
  </si>
  <si>
    <t>Monthly_information.txt</t>
  </si>
  <si>
    <t>Market price - Year</t>
  </si>
  <si>
    <t>Monthly - Low price - January</t>
  </si>
  <si>
    <t>MPLOJAN</t>
  </si>
  <si>
    <t>Monthly - Low price - February</t>
  </si>
  <si>
    <t>MPLOFEB</t>
  </si>
  <si>
    <t>Monthly - Low price - March</t>
  </si>
  <si>
    <t>MPLOMAR</t>
  </si>
  <si>
    <t>Monthly - Low price - April</t>
  </si>
  <si>
    <t>MPLOAPR</t>
  </si>
  <si>
    <t>Monthly - Low price - May</t>
  </si>
  <si>
    <t>MPLOMAY</t>
  </si>
  <si>
    <t>Monthly - Low price - June</t>
  </si>
  <si>
    <t>MPLOJUN</t>
  </si>
  <si>
    <t>Monthly - Low price - July</t>
  </si>
  <si>
    <t>MPLOJUL</t>
  </si>
  <si>
    <t>Monthly - Low price - August</t>
  </si>
  <si>
    <t>MPLOAUG</t>
  </si>
  <si>
    <t>Monthly - Low price - October</t>
  </si>
  <si>
    <t>MPLOOCT</t>
  </si>
  <si>
    <t>Monthly - Low price - September</t>
  </si>
  <si>
    <t>MPLOSEP</t>
  </si>
  <si>
    <t>Monthly - Low price - November</t>
  </si>
  <si>
    <t>MPLONOV</t>
  </si>
  <si>
    <t>Monthly - Low price - December</t>
  </si>
  <si>
    <t>MPLODEC</t>
  </si>
  <si>
    <t>Monthly - High price - January</t>
  </si>
  <si>
    <t>MPHIJAN</t>
  </si>
  <si>
    <t>Monthly - High price - February</t>
  </si>
  <si>
    <t>MPHIFEB</t>
  </si>
  <si>
    <t>Monthly - High price - March</t>
  </si>
  <si>
    <t>MPHIMAR</t>
  </si>
  <si>
    <t>Monthly - High price - April</t>
  </si>
  <si>
    <t>MPHIAPR</t>
  </si>
  <si>
    <t>Monthly - High price - May</t>
  </si>
  <si>
    <t>MPHIMAY</t>
  </si>
  <si>
    <t>Monthly - High price - June</t>
  </si>
  <si>
    <t>MPHIJUN</t>
  </si>
  <si>
    <t>Monthly - High price - July</t>
  </si>
  <si>
    <t>MPHIJUL</t>
  </si>
  <si>
    <t>Monthly - High price - August</t>
  </si>
  <si>
    <t>MPHIAUG</t>
  </si>
  <si>
    <t>Monthly - High price - September</t>
  </si>
  <si>
    <t>MPHISEP</t>
  </si>
  <si>
    <t>Monthly - High price - October</t>
  </si>
  <si>
    <t>MPHIOCT</t>
  </si>
  <si>
    <t>Monthly - High price - November</t>
  </si>
  <si>
    <t>MPHINOV</t>
  </si>
  <si>
    <t>Monthly - High price - December</t>
  </si>
  <si>
    <t>MPHIDEC</t>
  </si>
  <si>
    <t>Monthly - Closing price - February</t>
  </si>
  <si>
    <t>Monthly - Closing price - April</t>
  </si>
  <si>
    <t>Monthly - Closing price - June</t>
  </si>
  <si>
    <t>Monthly - Closing price - July</t>
  </si>
  <si>
    <t>Monthly - Closing price - November</t>
  </si>
  <si>
    <t>Monthly - Closing price - December</t>
  </si>
  <si>
    <t>Monthly - Outstanding shares  - February</t>
  </si>
  <si>
    <t>Monthly - Outstanding shares  - March</t>
  </si>
  <si>
    <t>Monthly - Outstanding shares  - April</t>
  </si>
  <si>
    <t>Monthly - Outstanding shares  - May</t>
  </si>
  <si>
    <t>Monthly - Outstanding shares  - June</t>
  </si>
  <si>
    <t>Monthly - Outstanding shares  - July</t>
  </si>
  <si>
    <t>Monthly - Outstanding shares  - September</t>
  </si>
  <si>
    <t>Monthly - Outstanding shares  - October</t>
  </si>
  <si>
    <t>Monthly - Outstanding shares  - November</t>
  </si>
  <si>
    <t>Monthly - Outstanding shares  - December</t>
  </si>
  <si>
    <t>Monthly - Trading volume - February</t>
  </si>
  <si>
    <t>Monthly - Trading volume - April</t>
  </si>
  <si>
    <t>Monthly - Trading volume - May</t>
  </si>
  <si>
    <t>Monthly - Trading volume - June</t>
  </si>
  <si>
    <t>Monthly - Trading volume - August</t>
  </si>
  <si>
    <t>Monthly - Trading volume - July</t>
  </si>
  <si>
    <t>Monthly - Trading volume - September</t>
  </si>
  <si>
    <t>Monthly - Trading volume - November</t>
  </si>
  <si>
    <t>Monthly - Trading volume - December</t>
  </si>
  <si>
    <t>Monthly - No of days traded - June</t>
  </si>
  <si>
    <t>Monthly - No of days traded - August</t>
  </si>
  <si>
    <t>Monthly - No of days traded - September</t>
  </si>
  <si>
    <t>Monthly - No of days traded - October</t>
  </si>
  <si>
    <t>Monthly - No of days traded - December</t>
  </si>
  <si>
    <t>Monthly - Market Capitalisation - March</t>
  </si>
  <si>
    <t>Monthly - Market Capitalisation - April</t>
  </si>
  <si>
    <t>Monthly - Market Capitalisation - June</t>
  </si>
  <si>
    <t>Monthly - Market Capitalisation - October</t>
  </si>
  <si>
    <t>Price/earnings ratio-close</t>
  </si>
  <si>
    <t>Price/earnings ratio-open</t>
  </si>
  <si>
    <t>Price/earnings ratio-high</t>
  </si>
  <si>
    <t>Earnings yield (%) average high-low</t>
  </si>
  <si>
    <t>Shares outstanding (th)</t>
  </si>
  <si>
    <t>Market capitalisation (mill)</t>
  </si>
  <si>
    <t>Market_capitalisation_mill_</t>
  </si>
  <si>
    <t>Book Value per share</t>
  </si>
  <si>
    <t>No of outstanding shares</t>
  </si>
  <si>
    <t>Date of outstanding shares</t>
  </si>
  <si>
    <t>DATESHARES</t>
  </si>
  <si>
    <t>Date of current shares outstanding</t>
  </si>
  <si>
    <t>MARPRICDAT</t>
  </si>
  <si>
    <t>Date of current Market capitalisation</t>
  </si>
  <si>
    <t>DATEMARKCAP</t>
  </si>
  <si>
    <t>Current market capitalisation (th)</t>
  </si>
  <si>
    <t>MARKETCP</t>
  </si>
  <si>
    <t>Date of current market price</t>
  </si>
  <si>
    <t>Market price - Current</t>
  </si>
  <si>
    <t>Market price - Year to date - Low</t>
  </si>
  <si>
    <t>Date of Equity price volatility</t>
  </si>
  <si>
    <t>Price / earnings ratio - current</t>
  </si>
  <si>
    <t>Price / earnings ratio - current low</t>
  </si>
  <si>
    <t>Earnings yield (%) - current</t>
  </si>
  <si>
    <t>Earnings yield (%) - current high</t>
  </si>
  <si>
    <t>Price / book value ratio - current</t>
  </si>
  <si>
    <t>Dividend payout (%) - current</t>
  </si>
  <si>
    <t>Weekly_Pricing_Series.txt</t>
  </si>
  <si>
    <t>Weekly - Date</t>
  </si>
  <si>
    <t>Weekly - High price</t>
  </si>
  <si>
    <t>Weekly - Low price</t>
  </si>
  <si>
    <t>Weekly - Closing price</t>
  </si>
  <si>
    <t>Weekly - 210 day moving average</t>
  </si>
  <si>
    <t>Weekly - Trading volume</t>
  </si>
  <si>
    <t>Weekly - Average daily volume</t>
  </si>
  <si>
    <t>Weekly - No of days traded</t>
  </si>
  <si>
    <t>Weekly - Shares outstanding (th)</t>
  </si>
  <si>
    <t>Weekly - Market Capitalisation</t>
  </si>
  <si>
    <t>Weekly_Market_Capitalisation</t>
  </si>
  <si>
    <t>Original job title (in English)</t>
  </si>
  <si>
    <t>Original job title (in local language when available)</t>
  </si>
  <si>
    <t>Board, committee or department</t>
  </si>
  <si>
    <t>Date of birth</t>
  </si>
  <si>
    <t>Country of nationality</t>
  </si>
  <si>
    <t>CPYCONTACTS_HEADER_Phone</t>
  </si>
  <si>
    <t>CPYCONTACTS_HEADER_DisqualificationFrom</t>
  </si>
  <si>
    <t>CPYCONTACTS_HEADER_DisqualificationTo</t>
  </si>
  <si>
    <t>CPYCONTACTS_HEADER_DisqualificationSection</t>
  </si>
  <si>
    <t>Number of exemptions from disqualification</t>
  </si>
  <si>
    <t>CPYCONTACTS_HEADER_NumberOfExemptions</t>
  </si>
  <si>
    <t>Exemption from disqualification start date</t>
  </si>
  <si>
    <t>CPYCONTACTS_MEMBERSHIP_ExemptionFrom</t>
  </si>
  <si>
    <t>Exemption from disqualification end date</t>
  </si>
  <si>
    <t>CPYCONTACTS_MEMBERSHIP_ExemptionTo</t>
  </si>
  <si>
    <t>Address Line1</t>
  </si>
  <si>
    <t>CPYCONTACTS_MEMBERSHIP_WorkAddressLine1</t>
  </si>
  <si>
    <t>Address_Line1</t>
  </si>
  <si>
    <t>Address Line 2</t>
  </si>
  <si>
    <t>CPYCONTACTS_MEMBERSHIP_WorkAddressLine2</t>
  </si>
  <si>
    <t>Address Line 3</t>
  </si>
  <si>
    <t>CPYCONTACTS_MEMBERSHIP_WorkAddressLine3</t>
  </si>
  <si>
    <t>Address Line 4</t>
  </si>
  <si>
    <t>CPYCONTACTS_MEMBERSHIP_WorkAddressLine4</t>
  </si>
  <si>
    <t>Address Line 5</t>
  </si>
  <si>
    <t>CPYCONTACTS_MEMBERSHIP_WorkAddressLine5</t>
  </si>
  <si>
    <t>CPYCONTACTS_MEMBERSHIP_WorkPostcode</t>
  </si>
  <si>
    <t>CPYCONTACTS_MEMBERSHIP_WorkCity</t>
  </si>
  <si>
    <t>Province or State</t>
  </si>
  <si>
    <t>CPYCONTACTS_MEMBERSHIP_WorkProvinceOrState</t>
  </si>
  <si>
    <t>CPYCONTACTS_MEMBERSHIP_WorkCountryISO</t>
  </si>
  <si>
    <t>HISTORIC_STATUS_STR</t>
  </si>
  <si>
    <t>HISTORIC_STATUSDATE</t>
  </si>
  <si>
    <t>Trucost - Date</t>
  </si>
  <si>
    <t>Trucost - Environmental score (%)</t>
  </si>
  <si>
    <t>Trucost - Confidence level (%)</t>
  </si>
  <si>
    <t>Company - Greenhouse gases (%)</t>
  </si>
  <si>
    <t>Company - Water (%)</t>
  </si>
  <si>
    <t>Company - Waste (%)</t>
  </si>
  <si>
    <t>Company - Air pollutants (%)</t>
  </si>
  <si>
    <t>Company - Land and water pollutants (%)</t>
  </si>
  <si>
    <t>Company - Natural resources used (%)</t>
  </si>
  <si>
    <t>Trucost sector (code)</t>
  </si>
  <si>
    <t>Sector - Greenhouse gases (%)</t>
  </si>
  <si>
    <t>Sector - Water (%)</t>
  </si>
  <si>
    <t>Sector - Waste (%)</t>
  </si>
  <si>
    <t>Sector - Air pollutants (%)</t>
  </si>
  <si>
    <t>Sector - Land and water pollutants (%)</t>
  </si>
  <si>
    <t>Sector - Natural resources used (%)</t>
  </si>
  <si>
    <t>CRIF - Company score Year</t>
  </si>
  <si>
    <t>CRIF - Company Score</t>
  </si>
  <si>
    <t>CRIF_Company_Score</t>
  </si>
  <si>
    <t>CRIF - Company Main reasons</t>
  </si>
  <si>
    <t>CRIF - Peer Group name</t>
  </si>
  <si>
    <t>CRIF - Peer Group - Minimum value</t>
  </si>
  <si>
    <t>CRIF - Peer Group - Average value</t>
  </si>
  <si>
    <t>Date of the valuation</t>
  </si>
  <si>
    <t>ENVA_SCORE_DATE</t>
  </si>
  <si>
    <t>BvD - Valuation based on comparable companies (th LCU)</t>
  </si>
  <si>
    <t>ENVA_SCORE_ESTIMATEDEV_LCU</t>
  </si>
  <si>
    <t>BvD - Valuation based on comparable companies (th EUR)</t>
  </si>
  <si>
    <t>ENVA_SCORE_ESTIMATEDEV_EUR</t>
  </si>
  <si>
    <t>BvD - Valuation based on comparable companies (th USD)</t>
  </si>
  <si>
    <t>ENVA_SCORE_ESTIMATEDEV_USD</t>
  </si>
  <si>
    <t>BvD - Comparable Companies EV/EBITDA (ratio median x)</t>
  </si>
  <si>
    <t>ENVA_SCORE_EVBYEBITDAMEDIAN</t>
  </si>
  <si>
    <t>Exchange rate from original currency EUR</t>
  </si>
  <si>
    <t>EXCHRATE_EUR</t>
  </si>
  <si>
    <t>Exchange rate from original currency USD</t>
  </si>
  <si>
    <t>EXCHRATE_USD</t>
  </si>
  <si>
    <t>More evaluation - Year</t>
  </si>
  <si>
    <t>More_evaluation_Year</t>
  </si>
  <si>
    <t>More evaluation -Class</t>
  </si>
  <si>
    <t>More evaluation -Probability of default (%)</t>
  </si>
  <si>
    <t>MORE EXPL Leverage ratio</t>
  </si>
  <si>
    <t>MOREXPL1_STR</t>
  </si>
  <si>
    <t>MORE EXPL - Assets to debt</t>
  </si>
  <si>
    <t>MOREXPL2_STR</t>
  </si>
  <si>
    <t>MORE EXPL -Fixed Assets coverage ratio</t>
  </si>
  <si>
    <t>MOREXPL10_STR</t>
  </si>
  <si>
    <t>MORE EXPL -Current ratio</t>
  </si>
  <si>
    <t>MOREXPL3_STR</t>
  </si>
  <si>
    <t>MORE_EXPL_Current_ratio</t>
  </si>
  <si>
    <t>MORE EXPL Quick ratio</t>
  </si>
  <si>
    <t>MOREXPL4_STR</t>
  </si>
  <si>
    <t>MORE EXPL Cash conversion Cycle (CCC)</t>
  </si>
  <si>
    <t>MOREXPL11_STR</t>
  </si>
  <si>
    <t>MORE EXPL Return on Investment (ROI)</t>
  </si>
  <si>
    <t>MOREXPL5_STR</t>
  </si>
  <si>
    <t>MORE EXPL Return on Equity (ROE)</t>
  </si>
  <si>
    <t>MOREXPL6_STR</t>
  </si>
  <si>
    <t>MORE EXPL Asset turnover</t>
  </si>
  <si>
    <t>MOREXPL7_STR</t>
  </si>
  <si>
    <t>MORE EXPL Profit margin</t>
  </si>
  <si>
    <t>MOREXPL8_STR</t>
  </si>
  <si>
    <t>MORE_EXPL_Profit_margin</t>
  </si>
  <si>
    <t>MORE  EXPL Interest Paid coverage</t>
  </si>
  <si>
    <t>MOREXPL9_STR</t>
  </si>
  <si>
    <t>MORE_EXPL_Interest_Paid_coverage</t>
  </si>
  <si>
    <t>More Comparison group -Class (mean value)</t>
  </si>
  <si>
    <t>More Comparison group -Probability of default (%)</t>
  </si>
  <si>
    <t>MORE credit limit (LCU)</t>
  </si>
  <si>
    <t>MORCREDLIMIT_LCU</t>
  </si>
  <si>
    <t>MORE credit limit (EUR)</t>
  </si>
  <si>
    <t>MORCREDLIMIT_EUR</t>
  </si>
  <si>
    <t>MORE credit limit  (USD)</t>
  </si>
  <si>
    <t>MORCREDLIMIT_USD</t>
  </si>
  <si>
    <t>FALCON Counterparty Risk Score (CRS)</t>
  </si>
  <si>
    <t>FALCON Probability of default (%)</t>
  </si>
  <si>
    <t>FALCON EXPL RATIO Turnover growth</t>
  </si>
  <si>
    <t>FALCONF1_STR</t>
  </si>
  <si>
    <t>FALCON_EXPL_RATIO_Turnover_growth</t>
  </si>
  <si>
    <t>FALCON EXPL RATIO  Return on sales</t>
  </si>
  <si>
    <t>FALCONF2_STR</t>
  </si>
  <si>
    <t>FALCON EXPL RATIO Current ratio</t>
  </si>
  <si>
    <t>FALCONF3_STR</t>
  </si>
  <si>
    <t>FALCON_EXPL_RATIO_Current_ratio</t>
  </si>
  <si>
    <t>FALCON EXPL RATIO  Debtor days</t>
  </si>
  <si>
    <t>FALCONF4_STR</t>
  </si>
  <si>
    <t>FALCON EXPL RATIO Gearing</t>
  </si>
  <si>
    <t>FALCONF5_STR</t>
  </si>
  <si>
    <t>FALCON_EXPL_RATIO_Gearing</t>
  </si>
  <si>
    <t>FALCON EXPL RATIO Solvency</t>
  </si>
  <si>
    <t>FALCONF6_STR</t>
  </si>
  <si>
    <t>FALCON EXPL RATIO Tangible net worth</t>
  </si>
  <si>
    <t>FALCONF7_STR</t>
  </si>
  <si>
    <t>FALCON EXPL RATIO Interest coverage ratio</t>
  </si>
  <si>
    <t>FALCONF8_STR</t>
  </si>
  <si>
    <t>FALCON EXPL RATIO  Debt/EBITDA</t>
  </si>
  <si>
    <t>FALCONF9_STR</t>
  </si>
  <si>
    <t>FALCON credit limit (LCU)</t>
  </si>
  <si>
    <t>FALCON_FinalCreditLimit_HIST_LCU</t>
  </si>
  <si>
    <t>FALCON credit limit (EUR)</t>
  </si>
  <si>
    <t>FALCON_FinalCreditLimit_HIST_EUR</t>
  </si>
  <si>
    <t>FALCON credit limit (USD)</t>
  </si>
  <si>
    <t>FALCON_FinalCreditLimit_HIST_USD</t>
  </si>
  <si>
    <t>VADIS - Year</t>
  </si>
  <si>
    <t>VADIS - Propensity to become bankrupt</t>
  </si>
  <si>
    <t>VPIP2BB</t>
  </si>
  <si>
    <t>VADIS - Propensity to be sold</t>
  </si>
  <si>
    <t>VADIS - Reason of no scoring</t>
  </si>
  <si>
    <t>VADIS_Reason_of_no_scoring</t>
  </si>
  <si>
    <t>VADIS - Reason of no scoring  (description)</t>
  </si>
  <si>
    <t>VPINOSCORE_DESC</t>
  </si>
  <si>
    <t>VADIS - Estimated deal value, lower bound (th LCU)</t>
  </si>
  <si>
    <t>VADIS - Estimated deal value, upper bound (th LCU)</t>
  </si>
  <si>
    <t>VADIS - Estimated deal value, lower bound (th EUR)</t>
  </si>
  <si>
    <t>VADIS - Estimated deal value, upper bound (th EUR)</t>
  </si>
  <si>
    <t>VADIS - Estimated deal value, lower bound  (th USD)</t>
  </si>
  <si>
    <t>VADIS - Estimated deal value, upper bound (th USD)</t>
  </si>
  <si>
    <t>VADIS - Reason of no bounds for EDV</t>
  </si>
  <si>
    <t>Derivatives (Assets)</t>
  </si>
  <si>
    <t>Deposits &amp; short term funding</t>
  </si>
  <si>
    <t>Total customer deposits</t>
  </si>
  <si>
    <t>Derivatives (Liabilities and Equity)</t>
  </si>
  <si>
    <t>Loan Loss Reserves</t>
  </si>
  <si>
    <t>Other Reserves</t>
  </si>
  <si>
    <t>Total Liabilities &amp; Equity</t>
  </si>
  <si>
    <t>Hybrid Capital (Memo)</t>
  </si>
  <si>
    <t>Other Operating Income</t>
  </si>
  <si>
    <t>Operating Income (Memo)</t>
  </si>
  <si>
    <t>Dividend Paid</t>
  </si>
  <si>
    <t>Loan impairment charges/ Average gross loans (%)</t>
  </si>
  <si>
    <t>Tier 1 Ratio (%)</t>
  </si>
  <si>
    <t>Tangible common equity/ Tangible assets (%)</t>
  </si>
  <si>
    <t>Tangible common equity/ Total business volume (%)</t>
  </si>
  <si>
    <t>Interest income on loans/ Average gross loans (%)</t>
  </si>
  <si>
    <t>Interest expense on customer deposits/ Average customer deposits (%)</t>
  </si>
  <si>
    <t>Interest income/ Average earning assets (%)</t>
  </si>
  <si>
    <t>Interest expense/ Average interest-bearing liabilities (%)</t>
  </si>
  <si>
    <t>ROE using P/L before tax (%)</t>
  </si>
  <si>
    <t>ROE using Net income (%)</t>
  </si>
  <si>
    <t>ROA using Net income (%)</t>
  </si>
  <si>
    <t>Current ratio (x)</t>
  </si>
  <si>
    <t>Solvency ratio (Asset based) (%)</t>
  </si>
  <si>
    <t>SIZE_EMPL</t>
  </si>
  <si>
    <t>Total debtors</t>
  </si>
  <si>
    <t>Gross premiums written</t>
  </si>
  <si>
    <t>Net premiums written</t>
  </si>
  <si>
    <t>Earned premiums</t>
  </si>
  <si>
    <t>Total underwriting income</t>
  </si>
  <si>
    <t>Total underwriting expenses</t>
  </si>
  <si>
    <t>Balance on combined technical account</t>
  </si>
  <si>
    <t>Profit/(loss) before tax</t>
  </si>
  <si>
    <t>Profit/(loss) after tax</t>
  </si>
  <si>
    <t>Gross premiums written (life technical account)</t>
  </si>
  <si>
    <t>Net premiums written (life technical account)</t>
  </si>
  <si>
    <t>Earned premiums (life technical account)</t>
  </si>
  <si>
    <t>Total revenue (life technical account)</t>
  </si>
  <si>
    <t>Total expenses (life technical account)</t>
  </si>
  <si>
    <t>Balance on life technical account</t>
  </si>
  <si>
    <t>Gross premiums written (non-life technical account)</t>
  </si>
  <si>
    <t>Net premiums written (non-life technical account)</t>
  </si>
  <si>
    <t>Earned premiums (non-life technical account)</t>
  </si>
  <si>
    <t>Total underwriting expenses (non-life technical account)</t>
  </si>
  <si>
    <t>Net Premiums / Gross Premiums (%)</t>
  </si>
  <si>
    <t>Investment Yield (%)</t>
  </si>
  <si>
    <t>U/W Result / Net Investment Inc. (%)</t>
  </si>
  <si>
    <t>Fixed assets</t>
  </si>
  <si>
    <t>Intangible fixed assets</t>
  </si>
  <si>
    <t>Tangible fixed assets</t>
  </si>
  <si>
    <t>Other fixed assets</t>
  </si>
  <si>
    <t>Current assets</t>
  </si>
  <si>
    <t>Cash &amp; cash equivalent</t>
  </si>
  <si>
    <t>Other shareholders funds</t>
  </si>
  <si>
    <t>Non-current liabilities</t>
  </si>
  <si>
    <t>Long term debt</t>
  </si>
  <si>
    <t>Other non-current liabilities</t>
  </si>
  <si>
    <t>Current liabilities</t>
  </si>
  <si>
    <t>Other current liabilities</t>
  </si>
  <si>
    <t>Working capital</t>
  </si>
  <si>
    <t>Net current assets</t>
  </si>
  <si>
    <t>Operating revenue (Turnover)</t>
  </si>
  <si>
    <t>Costs of goods sold</t>
  </si>
  <si>
    <t>Gross profit</t>
  </si>
  <si>
    <t>Other operating expenses</t>
  </si>
  <si>
    <t>Operating P/L [=EBIT]</t>
  </si>
  <si>
    <t>Financial expenses</t>
  </si>
  <si>
    <t>P/L before tax</t>
  </si>
  <si>
    <t>P/L after tax</t>
  </si>
  <si>
    <t>Extr. and other revenue</t>
  </si>
  <si>
    <t>Extr. and other expenses</t>
  </si>
  <si>
    <t>Extr. and other P/L</t>
  </si>
  <si>
    <t>P/L for period [=Net income]</t>
  </si>
  <si>
    <t>Export revenue</t>
  </si>
  <si>
    <t>Material costs</t>
  </si>
  <si>
    <t>Depreciation &amp; Amortization</t>
  </si>
  <si>
    <t>Interest paid</t>
  </si>
  <si>
    <t>Added value</t>
  </si>
  <si>
    <t>ROCE using P/L before tax (%)</t>
  </si>
  <si>
    <t>ROCE using Net income (%)</t>
  </si>
  <si>
    <t>EBITDA margin (%)</t>
  </si>
  <si>
    <t>EBIT margin (%)</t>
  </si>
  <si>
    <t>Cash flow / Operating revenue (%)</t>
  </si>
  <si>
    <t>Net assets turnover (x)</t>
  </si>
  <si>
    <t>Interest cover (x)</t>
  </si>
  <si>
    <t>Stock turnover (x)</t>
  </si>
  <si>
    <t>Collection period (days)</t>
  </si>
  <si>
    <t>Liquidity ratio (x)</t>
  </si>
  <si>
    <t>Profit per employee (th)</t>
  </si>
  <si>
    <t>Operating revenue per employee (th)</t>
  </si>
  <si>
    <t>Costs of employees / Operating revenue (%)</t>
  </si>
  <si>
    <t>Average cost of employee (th)</t>
  </si>
  <si>
    <t>Shareholders funds per employee (th)</t>
  </si>
  <si>
    <t>Working capital per employee (th)</t>
  </si>
  <si>
    <t>Estimated operating revenue</t>
  </si>
  <si>
    <t>OPRE_ESTIM_INDICATOR</t>
  </si>
  <si>
    <t>Estimated employees</t>
  </si>
  <si>
    <t>EMPL_ESTIM_INDICATOR</t>
  </si>
  <si>
    <t>Operating revenue original range value</t>
  </si>
  <si>
    <t>Employees  original range value</t>
  </si>
  <si>
    <t>P/L for period (=Net income)</t>
  </si>
  <si>
    <t>Price earning ratio (x)</t>
  </si>
  <si>
    <t>Owners.txt   (several lines per Patents publication number)</t>
  </si>
  <si>
    <t>PatPublnNr</t>
  </si>
  <si>
    <t>PATENTS_COUNTER</t>
  </si>
  <si>
    <t>party_name</t>
  </si>
  <si>
    <t>PATENTS_APPLICANTS_NAME</t>
  </si>
  <si>
    <t>party_country</t>
  </si>
  <si>
    <t>PATENTS_APPLICANTS_BVDID</t>
  </si>
  <si>
    <t>Patents.txt</t>
  </si>
  <si>
    <t>PatPublNr</t>
  </si>
  <si>
    <t>PatentTitle</t>
  </si>
  <si>
    <t>PATENTS_PUBLICATION_TITLE</t>
  </si>
  <si>
    <t>PatentTitle_Lang</t>
  </si>
  <si>
    <t>PATENTS_APPLICATION_NUMBER</t>
  </si>
  <si>
    <t>PublicationDate</t>
  </si>
  <si>
    <t>PATENTS_PUBLICATION_DATE</t>
  </si>
  <si>
    <t>isGranted</t>
  </si>
  <si>
    <t>Branches.txt   (several lines per company)</t>
  </si>
  <si>
    <t>HQ - BvD ID number</t>
  </si>
  <si>
    <t>HQ.txt    (one line per company)</t>
  </si>
  <si>
    <t>HQ_TYPE</t>
  </si>
  <si>
    <t>Headquarters - Same or similar name in the LexisNexis WorldCompliance database</t>
  </si>
  <si>
    <t>HQ_WORLDCOMPLIANCE_MATCH_INDICATOR</t>
  </si>
  <si>
    <t>All_subsidiaries_first_level.txt   (several lines per company)</t>
  </si>
  <si>
    <t>SUB_TYPE</t>
  </si>
  <si>
    <t>Subsidiary - Same or similar name in the LexisNexis WorldCompliance database</t>
  </si>
  <si>
    <t>SUB_WORLDCOMPLIANCE_MATCH_INDICATOR</t>
  </si>
  <si>
    <t>SUB_STATUS</t>
  </si>
  <si>
    <t>Basic_shareholder_info.txt   (one line per company)</t>
  </si>
  <si>
    <t>CORPORATE_GROUP_SIZE</t>
  </si>
  <si>
    <t>No of recorded shareholders</t>
  </si>
  <si>
    <t>No of recorded subsidiaries</t>
  </si>
  <si>
    <t>SUBS_COUNT</t>
  </si>
  <si>
    <t>No of recorded branch locations</t>
  </si>
  <si>
    <t>ISH - BvD ID number</t>
  </si>
  <si>
    <t>ISH - Country ISO code</t>
  </si>
  <si>
    <t>ISH - City</t>
  </si>
  <si>
    <t>ISH_TYPE</t>
  </si>
  <si>
    <t>ISH - Same or similar name in the LexisNexis WorldCompliance database</t>
  </si>
  <si>
    <t>ISH_WORLDCOMPLIANCE_MATCH_INDICATOR</t>
  </si>
  <si>
    <t>ISH_ALSO_MANAGER_INDICATOR</t>
  </si>
  <si>
    <t>GUO - Name</t>
  </si>
  <si>
    <t>GUO - BvD ID number</t>
  </si>
  <si>
    <t>GUO - Country ISO code</t>
  </si>
  <si>
    <t>GUO_TYPE</t>
  </si>
  <si>
    <t>GUO - City</t>
  </si>
  <si>
    <t>GUO - Same or similar name in the LexisNexis WorldCompliance database</t>
  </si>
  <si>
    <t>GUO_WORLDCOMPLIANCE_MATCH_INDICATOR</t>
  </si>
  <si>
    <t>GUO_ALSO_MANAGER_INDICATOR</t>
  </si>
  <si>
    <t>DUO - Name</t>
  </si>
  <si>
    <t>DUO - BvD ID number</t>
  </si>
  <si>
    <t>DUO - Country ISO code</t>
  </si>
  <si>
    <t>DUO - City</t>
  </si>
  <si>
    <t>DUO_TYPE</t>
  </si>
  <si>
    <t>DUO - Same or similar name in the LexisNexis WorldCompliance database</t>
  </si>
  <si>
    <t>DUO_WORLDCOMPLIANCE_MATCH_INDICATOR</t>
  </si>
  <si>
    <t>DUO_ALSO_MANAGER_INDICATOR</t>
  </si>
  <si>
    <t>Beneficial_owners_from_register.txt   (several lines per company)</t>
  </si>
  <si>
    <t>Beneficial owner from register - Name Local</t>
  </si>
  <si>
    <t>BOREG_NAME_LOCAL</t>
  </si>
  <si>
    <t>Beneficial owner - Same or similar name in the LexisNexis WorldCompliance database</t>
  </si>
  <si>
    <t>Beneficial Owner Intermediary - Same or similar name in the LexisNexis WorldCompliance database</t>
  </si>
  <si>
    <t>BO_NAMEORIGINALLANGUAGE</t>
  </si>
  <si>
    <t>BO_SUITEID</t>
  </si>
  <si>
    <t>BO_FIRSTNAME</t>
  </si>
  <si>
    <t>BO_LASTNAME</t>
  </si>
  <si>
    <t>BO_COUNTRYCODE</t>
  </si>
  <si>
    <t>BO_PHONENO</t>
  </si>
  <si>
    <t>BO_EMAILADDRESS</t>
  </si>
  <si>
    <t>BO_IsAlsoDirectorDetails</t>
  </si>
  <si>
    <t>BO_ISINWOCOFORMATTED</t>
  </si>
  <si>
    <t>NrLinksBeneficialOwners</t>
  </si>
  <si>
    <t>All_current_shareholders_first_level.txt   (several lines per company)</t>
  </si>
  <si>
    <t>SHH_COMMENTS</t>
  </si>
  <si>
    <t>Shareholder -  Name</t>
  </si>
  <si>
    <t>SH_FIRSTNAME</t>
  </si>
  <si>
    <t>SH_LASTNAME</t>
  </si>
  <si>
    <t>SH_TYPE</t>
  </si>
  <si>
    <t>Shareholder - Same or similar name in the LexisNexis WorldCompliance database</t>
  </si>
  <si>
    <t>SH_WORLDCOMPLIANCE_MATCH_INDICATOR</t>
  </si>
  <si>
    <t>SH_ALSO_MANAGER_INDICATOR</t>
  </si>
  <si>
    <t>Controlling_shareholders.txt   (several lines per company)</t>
  </si>
  <si>
    <t>CSH_FIRSTNAME</t>
  </si>
  <si>
    <t>CSH_LASTNAME</t>
  </si>
  <si>
    <t>CSH_TYPE</t>
  </si>
  <si>
    <t>CSH - Same or similar name in the LexisNexis WorldCompliance database</t>
  </si>
  <si>
    <t>CSH_WORLDCOMPLIANCE_MATCH_INDICATOR</t>
  </si>
  <si>
    <t>CSH_ALSO_MANAGER_INDICATOR</t>
  </si>
  <si>
    <t>Other_ultimate_beneficiary_with_OUBI.txt    (several lines per company)</t>
  </si>
  <si>
    <t>Other Ultimate Beneficiary - Same or similar name in the LexisNexis WorldCompliance database</t>
  </si>
  <si>
    <t>Other_Ultimate_Beneficiary_Same_or_similar_name_in_the_LexisNexis_WorldCompliance_database</t>
  </si>
  <si>
    <t>Other Ultimate Beneficiary Intermediary - Same or similar name in the LexisNexis WorldCompliance database</t>
  </si>
  <si>
    <t>Stock_exchanges_and_indexes.txt    (several lines per company)</t>
  </si>
  <si>
    <t>Trademarks.txt   (several lines per company)</t>
  </si>
  <si>
    <t>TRADEMARKS_MARK</t>
  </si>
  <si>
    <t>TRADEMARKS_SOURCE</t>
  </si>
  <si>
    <t>TRADEMARKS_NUMBER</t>
  </si>
  <si>
    <t>TRADEMARKS_REGISTRATION_NUMBER</t>
  </si>
  <si>
    <t>TRADEMARKS_FILING_DATE</t>
  </si>
  <si>
    <t>TRADEMARKS_REGISTRATION_DATE</t>
  </si>
  <si>
    <t>TRADEMARKS_EXPIRATION_DATE</t>
  </si>
  <si>
    <t>TRADEMARKS_CANCELLATION_DATE</t>
  </si>
  <si>
    <t>TRADEMARKS_TYPE_LABEL</t>
  </si>
  <si>
    <t>TRADEMARKS_TYPE_DESCRIPTION</t>
  </si>
  <si>
    <t>TRADEMARKS_STATUS_LABEL</t>
  </si>
  <si>
    <t>TRADEMARKS_STATUS_DESCRIPTION</t>
  </si>
  <si>
    <t>TRADEMARKS_MARK_DESCRIPTION</t>
  </si>
  <si>
    <t>TRADEMARKS_MARKDESCRIPTIONLANGUAGECODE</t>
  </si>
  <si>
    <t>TRADEMARKS_FILINGLANGUAGECODE</t>
  </si>
  <si>
    <t>Beneficially_held_subsidiary.txt</t>
  </si>
  <si>
    <t>Subsidiary - Direct pct</t>
  </si>
  <si>
    <t>Subsidiary - Total pct</t>
  </si>
  <si>
    <t>Subsidiary - Beneficially held indicator</t>
  </si>
  <si>
    <t>Beneficially_held_shareholder.txt</t>
  </si>
  <si>
    <t>Shareholder - Direct pct</t>
  </si>
  <si>
    <t>Shareholder - Total pct</t>
  </si>
  <si>
    <t>Shareholder - Beneficially held indicator</t>
  </si>
  <si>
    <t>Table name (raw)</t>
  </si>
  <si>
    <t>Helper column</t>
  </si>
  <si>
    <t>Annual_stock_valuation_Annual_stock_data.txt</t>
  </si>
  <si>
    <t>Other_advisors_current.txt   (several lines per company)</t>
  </si>
  <si>
    <t>Bankers_current_UCI.txt   (several lines per company)</t>
  </si>
  <si>
    <t>Auditors_current.txt   (several lines per company)</t>
  </si>
  <si>
    <t>Auditors_current_UCI.txt   (several lines per company)</t>
  </si>
  <si>
    <t>Bankers_current.txt   (several lines per company)</t>
  </si>
  <si>
    <t>Other_advisors_current_UCI.txt   (several lines per company)</t>
  </si>
  <si>
    <t>DMC_BVDID_UCI.txt</t>
  </si>
  <si>
    <t>DMC_previous.txt</t>
  </si>
  <si>
    <t>DMC_Addresses.txt</t>
  </si>
  <si>
    <t>DMC_current_only.txt</t>
  </si>
  <si>
    <t>Insurances_Global_financials_and_ratios_EUR.txt</t>
  </si>
  <si>
    <t>Banks_Global_financials_and_ratios_EUR_Interim.txt</t>
  </si>
  <si>
    <t>Beneficial_owners_10_10_UCI.txt    (several lines per company)</t>
  </si>
  <si>
    <t>Shareholders_BVDID_UCI.txt   (several lines per company)</t>
  </si>
  <si>
    <t>Beneficial_owners_10_10_with_BOI.txt    (several lines per company)</t>
  </si>
  <si>
    <t>Beneficial_owners_10_10.txt   (several lines per company)   (needs a specific subscription to ComCat)</t>
  </si>
  <si>
    <t>PIE_Public_Interest_Entities.txt</t>
  </si>
  <si>
    <t>Cash_Flow_US_industries.txt</t>
  </si>
  <si>
    <t>Detailed_format_industries.txt</t>
  </si>
  <si>
    <t>Cash_flow_non_US_industries.txt</t>
  </si>
  <si>
    <t>Banks_Global_financials_and_ratios.txt</t>
  </si>
  <si>
    <t>Industry_Global_financials_and_ratios.txt</t>
  </si>
  <si>
    <t>Key_financials.txt</t>
  </si>
  <si>
    <t>Industry_Global_financials_and_ratios_Interim.txt</t>
  </si>
  <si>
    <t>Security_stock_information_and_current_stock_information.txt</t>
  </si>
  <si>
    <t>BVD Codes (via vlookup)</t>
  </si>
  <si>
    <t>Financial_strength_Trucost.txt     (several lines per company)</t>
  </si>
  <si>
    <t>Financial_strength_CRIF.txt   (several lines per company)</t>
  </si>
  <si>
    <t>Financial_strength_BvD_Valuation.txt   (one line per company)</t>
  </si>
  <si>
    <t>Financial_strength_MORE.txt   (several lines per company)</t>
  </si>
  <si>
    <t>Financial_strength_Zanders.txt   (several lines per company)</t>
  </si>
  <si>
    <t>Financial_strength_Vadis.txt   (several lines per company)</t>
  </si>
  <si>
    <t>Definition (from Collibra)</t>
  </si>
  <si>
    <t>cf. FormatOrbisGenericDictionary.py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</si>
</sst>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0" tint="-0.499984740745262"/>
      <name val="Aptos Narrow"/>
      <family val="2"/>
      <scheme val="minor"/>
    </font>
    <font>
      <sz val="11"/>
      <color rgb="FF000000"/>
      <name val="Calibri"/>
      <family val="2"/>
    </font>
    <font>
      <b/>
      <sz val="11"/>
      <name val="Calibri"/>
      <family val="2"/>
    </font>
    <font>
      <sz val="11"/>
      <name val="Consolas"/>
      <family val="3"/>
    </font>
    <font>
      <b/>
      <i/>
      <sz val="11"/>
      <color theme="1"/>
      <name val="Aptos Narrow"/>
      <family val="2"/>
      <scheme val="minor"/>
    </font>
    <font>
      <b/>
      <i/>
      <sz val="11"/>
      <name val="Consolas"/>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3" fillId="0" borderId="0"/>
    <xf numFmtId="0" fontId="3" fillId="0" borderId="0" applyBorder="0"/>
  </cellStyleXfs>
  <cellXfs count="11">
    <xf numFmtId="0" fontId="0" fillId="0" borderId="0" xfId="0"/>
    <xf numFmtId="0" fontId="1" fillId="0" borderId="0" xfId="0" applyFont="1"/>
    <xf numFmtId="0" fontId="4" fillId="0" borderId="0" xfId="0" applyFont="1" applyAlignment="1">
      <alignment horizontal="center"/>
    </xf>
    <xf numFmtId="0" fontId="0" fillId="2" borderId="0" xfId="0" applyFill="1"/>
    <xf numFmtId="0" fontId="5" fillId="0" borderId="0" xfId="0" applyFont="1" applyAlignment="1">
      <alignment vertical="center"/>
    </xf>
    <xf numFmtId="0" fontId="1" fillId="2" borderId="0" xfId="0" applyFont="1" applyFill="1"/>
    <xf numFmtId="0" fontId="2" fillId="2" borderId="0" xfId="0" applyFont="1" applyFill="1" applyAlignment="1">
      <alignment horizontal="left"/>
    </xf>
    <xf numFmtId="0" fontId="6" fillId="0" borderId="0" xfId="0" applyFont="1"/>
    <xf numFmtId="3" fontId="6" fillId="0" borderId="0" xfId="0" applyNumberFormat="1" applyFont="1"/>
    <xf numFmtId="3" fontId="7" fillId="0" borderId="0" xfId="0" applyNumberFormat="1" applyFont="1" applyAlignment="1">
      <alignment horizontal="right" vertical="center"/>
    </xf>
    <xf numFmtId="0" fontId="6" fillId="2" borderId="0" xfId="0" applyFont="1" applyFill="1"/>
  </cellXfs>
  <cellStyles count="3">
    <cellStyle name="Normal" xfId="0" builtinId="0"/>
    <cellStyle name="Normal 2" xfId="1" xr:uid="{CE6A12F8-60ED-43A0-83DD-261515C76DBD}"/>
    <cellStyle name="Normal 3" xfId="2" xr:uid="{F8954F6B-4AFD-48EF-9EA4-EF638F2EBD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2671D-4479-43D7-8A62-64D593D4CC32}">
  <dimension ref="A1:AB5097"/>
  <sheetViews>
    <sheetView tabSelected="1" workbookViewId="0">
      <pane ySplit="1" topLeftCell="A2" activePane="bottomLeft" state="frozen"/>
      <selection pane="bottomLeft" activeCell="A2" sqref="A2"/>
    </sheetView>
  </sheetViews>
  <sheetFormatPr defaultRowHeight="15" x14ac:dyDescent="0.25"/>
  <cols>
    <col min="1" max="1" width="5" bestFit="1" customWidth="1"/>
    <col min="2" max="2" width="50.7109375" customWidth="1"/>
    <col min="3" max="4" width="40.7109375" customWidth="1"/>
    <col min="5" max="7" width="30.7109375" style="3" customWidth="1"/>
    <col min="8" max="8" width="19.42578125" bestFit="1" customWidth="1"/>
    <col min="9" max="9" width="19.85546875" bestFit="1" customWidth="1"/>
    <col min="10" max="10" width="15.140625" bestFit="1" customWidth="1"/>
    <col min="11" max="11" width="14.28515625" bestFit="1" customWidth="1"/>
    <col min="12" max="12" width="10.42578125" bestFit="1" customWidth="1"/>
    <col min="13" max="13" width="11.140625" bestFit="1" customWidth="1"/>
    <col min="14" max="14" width="14.42578125" bestFit="1" customWidth="1"/>
    <col min="15" max="15" width="12.42578125" bestFit="1" customWidth="1"/>
    <col min="16" max="17" width="23.5703125" bestFit="1" customWidth="1"/>
    <col min="18" max="18" width="13.85546875" bestFit="1" customWidth="1"/>
    <col min="19" max="19" width="15.7109375" bestFit="1" customWidth="1"/>
    <col min="20" max="20" width="21.5703125" bestFit="1" customWidth="1"/>
    <col min="21" max="21" width="17.5703125" bestFit="1" customWidth="1"/>
    <col min="22" max="22" width="15" bestFit="1" customWidth="1"/>
    <col min="23" max="23" width="14.85546875" bestFit="1" customWidth="1"/>
    <col min="24" max="24" width="15.42578125" bestFit="1" customWidth="1"/>
    <col min="25" max="25" width="11" bestFit="1" customWidth="1"/>
    <col min="26" max="26" width="11.140625" bestFit="1" customWidth="1"/>
    <col min="27" max="27" width="7.7109375" bestFit="1" customWidth="1"/>
    <col min="28" max="28" width="15.42578125" bestFit="1" customWidth="1"/>
  </cols>
  <sheetData>
    <row r="1" spans="1:28" s="1" customFormat="1" x14ac:dyDescent="0.25">
      <c r="A1" s="1" t="s">
        <v>0</v>
      </c>
      <c r="B1" s="1" t="s">
        <v>1</v>
      </c>
      <c r="C1" s="1" t="s">
        <v>2</v>
      </c>
      <c r="D1" s="1" t="s">
        <v>3</v>
      </c>
      <c r="E1" s="5" t="s">
        <v>17262</v>
      </c>
      <c r="F1" s="5" t="s">
        <v>3322</v>
      </c>
      <c r="G1" s="5" t="s">
        <v>17269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row>
    <row r="2" spans="1:28" x14ac:dyDescent="0.25">
      <c r="A2">
        <v>154</v>
      </c>
      <c r="B2" t="s">
        <v>25</v>
      </c>
      <c r="C2" t="s">
        <v>26</v>
      </c>
      <c r="D2" t="s">
        <v>27</v>
      </c>
      <c r="E2" s="6" t="str">
        <f>VLOOKUP(B2&amp;" - "&amp;D2,OrbisGeneric_mapping!C:F,3,0)</f>
        <v>BVD_ID_NUMBER</v>
      </c>
      <c r="F2" s="6" t="str">
        <f>VLOOKUP(E2,Collibra!D:F,3,0)</f>
        <v>BvD ID number</v>
      </c>
      <c r="G2" s="6" t="str">
        <f>VLOOKUP(E2,Collibra!D:F,2,0)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 t="s">
        <v>28</v>
      </c>
      <c r="N2" t="b">
        <v>0</v>
      </c>
      <c r="P2" t="s">
        <v>29</v>
      </c>
      <c r="Q2" t="s">
        <v>30</v>
      </c>
      <c r="R2" t="b">
        <v>0</v>
      </c>
      <c r="Z2">
        <v>1</v>
      </c>
    </row>
    <row r="3" spans="1:28" x14ac:dyDescent="0.25">
      <c r="A3">
        <v>250</v>
      </c>
      <c r="B3" t="s">
        <v>25</v>
      </c>
      <c r="C3" t="s">
        <v>31</v>
      </c>
      <c r="D3" t="s">
        <v>32</v>
      </c>
      <c r="E3" s="6" t="str">
        <f>VLOOKUP(B3&amp;" - "&amp;D3,OrbisGeneric_mapping!C:F,3,0)</f>
        <v>CHARITY_BENEFICIARIES</v>
      </c>
      <c r="F3" s="6" t="str">
        <f>VLOOKUP(E3,Collibra!D:F,3,0)</f>
        <v>Charity Beneficiaries</v>
      </c>
      <c r="G3" s="6" t="str">
        <f>VLOOKUP(E3,Collibra!D:F,2,0)</f>
        <v>&lt;p&gt;Charities are able to nominate one or more beneficiaries from the list. If a charity has reported that they assist a beneficiary group, a ‘Y’ will be recorded in the column for the relevant beneficiary. Otherwise, the field will be blank.&lt;/p&gt;
&lt;p&gt;Possible beneficiaries are as follows: Aboriginal_or_TSI; Adults; Aged_Persons; Children; Communities_Overseas; Early_Childhood; Ethnic_Groups; Families; Females; Financially_Disadvantaged; Gay_Lesbian_Bisexual; General_Community_in_Australia; Males; Migrants_Refugees_or_Asylum_Seekers; Other_Beneficiaries; Other_Charities; People_at_risk_of_homelessness; People_with_Chronic_Illness; People_with_Disabilities; Pre_Post_Release_Offenders; Rural_Regional_Remote_Communities; Unemployed_Person; Veterans_or_their_families; Victims_of_crime; Victims_of_Disasters Youth&lt;/p&gt;</v>
      </c>
      <c r="J3" t="s">
        <v>28</v>
      </c>
      <c r="N3" t="b">
        <v>0</v>
      </c>
      <c r="P3" t="s">
        <v>29</v>
      </c>
      <c r="Q3" t="s">
        <v>30</v>
      </c>
      <c r="R3" t="b">
        <v>0</v>
      </c>
      <c r="Z3">
        <v>1</v>
      </c>
    </row>
    <row r="4" spans="1:28" x14ac:dyDescent="0.25">
      <c r="A4">
        <v>226</v>
      </c>
      <c r="B4" t="s">
        <v>25</v>
      </c>
      <c r="C4" t="s">
        <v>33</v>
      </c>
      <c r="D4" t="s">
        <v>34</v>
      </c>
      <c r="E4" s="6" t="str">
        <f>VLOOKUP(B4&amp;" - "&amp;D4,OrbisGeneric_mapping!C:F,3,0)</f>
        <v>CHARITY_TYPE</v>
      </c>
      <c r="F4" s="6" t="str">
        <f>VLOOKUP(E4,Collibra!D:F,3,0)</f>
        <v>Charity Type</v>
      </c>
      <c r="G4" s="6" t="str">
        <f>VLOOKUP(E4,Collibra!D:F,2,0)</f>
        <v>Charities can be registered with one or more charity ‘subtypes’. These subtypes are categories that reflect the charity’s charitable purpose, for example ‘advancing education’ or ‘advancing health’. A charity’s purpose is the reason it has been set up, or what its activities work.</v>
      </c>
      <c r="J4" t="s">
        <v>28</v>
      </c>
      <c r="N4" t="b">
        <v>0</v>
      </c>
      <c r="P4" t="s">
        <v>29</v>
      </c>
      <c r="Q4" t="s">
        <v>30</v>
      </c>
      <c r="R4" t="b">
        <v>0</v>
      </c>
      <c r="Z4">
        <v>1</v>
      </c>
    </row>
    <row r="5" spans="1:28" x14ac:dyDescent="0.25">
      <c r="A5">
        <v>234</v>
      </c>
      <c r="B5" t="s">
        <v>25</v>
      </c>
      <c r="C5" t="s">
        <v>35</v>
      </c>
      <c r="D5" t="s">
        <v>36</v>
      </c>
      <c r="E5" s="6" t="str">
        <f>VLOOKUP(B5&amp;" - "&amp;D5,OrbisGeneric_mapping!C:F,3,0)</f>
        <v>CHARITY_OPERATING_COUNTRIES</v>
      </c>
      <c r="F5" s="6" t="str">
        <f>VLOOKUP(E5,Collibra!D:F,3,0)</f>
        <v>Countries of operations</v>
      </c>
      <c r="G5" s="6" t="str">
        <f>VLOOKUP(E5,Collibra!D:F,2,0)</f>
        <v>If the charity operates overseas, this column will contain data. The information in this field is based on the ISO 3166-1 alpha 3 codes. Where a charity operates in more than one overseas location, there will be multiple country codes.</v>
      </c>
      <c r="J5" t="s">
        <v>28</v>
      </c>
      <c r="N5" t="b">
        <v>0</v>
      </c>
      <c r="P5" t="s">
        <v>29</v>
      </c>
      <c r="Q5" t="s">
        <v>30</v>
      </c>
      <c r="R5" t="b">
        <v>0</v>
      </c>
      <c r="Z5">
        <v>1</v>
      </c>
    </row>
    <row r="6" spans="1:28" x14ac:dyDescent="0.25">
      <c r="A6">
        <v>258</v>
      </c>
      <c r="B6" t="s">
        <v>25</v>
      </c>
      <c r="C6" t="s">
        <v>37</v>
      </c>
      <c r="D6" t="s">
        <v>38</v>
      </c>
      <c r="E6" s="6" t="str">
        <f>VLOOKUP(B6&amp;" - "&amp;D6,OrbisGeneric_mapping!C:F,3,0)</f>
        <v>CHARITY_DATE_ORGANISATION_ESTABLISHED</v>
      </c>
      <c r="F6" s="6" t="str">
        <f>VLOOKUP(E6,Collibra!D:F,3,0)</f>
        <v>Date Organisation Established</v>
      </c>
      <c r="G6" s="6" t="str">
        <f>VLOOKUP(E6,Collibra!D:F,2,0)</f>
        <v>This field contains the date that the charity was established. Some organisations run as not-for-profits for years before deciding to register as charities.</v>
      </c>
      <c r="J6" t="s">
        <v>28</v>
      </c>
      <c r="N6" t="b">
        <v>0</v>
      </c>
      <c r="P6" t="s">
        <v>29</v>
      </c>
      <c r="Q6" t="s">
        <v>30</v>
      </c>
      <c r="R6" t="b">
        <v>0</v>
      </c>
      <c r="Z6">
        <v>1</v>
      </c>
    </row>
    <row r="7" spans="1:28" x14ac:dyDescent="0.25">
      <c r="A7">
        <v>282</v>
      </c>
      <c r="B7" t="s">
        <v>25</v>
      </c>
      <c r="C7" t="s">
        <v>39</v>
      </c>
      <c r="D7" t="s">
        <v>40</v>
      </c>
      <c r="E7" s="6" t="e">
        <f>VLOOKUP(B7&amp;" - "&amp;D7,OrbisGeneric_mapping!C:F,3,0)</f>
        <v>#N/A</v>
      </c>
      <c r="F7" s="6" t="e">
        <f>VLOOKUP(E7,Collibra!D:F,3,0)</f>
        <v>#N/A</v>
      </c>
      <c r="G7" s="6" t="e">
        <f>VLOOKUP(E7,Collibra!D:F,2,0)</f>
        <v>#N/A</v>
      </c>
      <c r="J7" t="s">
        <v>28</v>
      </c>
      <c r="N7" t="b">
        <v>0</v>
      </c>
      <c r="P7" t="s">
        <v>29</v>
      </c>
      <c r="Q7" t="s">
        <v>30</v>
      </c>
      <c r="R7" t="b">
        <v>0</v>
      </c>
      <c r="Z7">
        <v>1</v>
      </c>
    </row>
    <row r="8" spans="1:28" x14ac:dyDescent="0.25">
      <c r="A8">
        <v>274</v>
      </c>
      <c r="B8" t="s">
        <v>25</v>
      </c>
      <c r="C8" t="s">
        <v>41</v>
      </c>
      <c r="D8" t="s">
        <v>42</v>
      </c>
      <c r="E8" s="6" t="e">
        <f>VLOOKUP(B8&amp;" - "&amp;D8,OrbisGeneric_mapping!C:F,3,0)</f>
        <v>#N/A</v>
      </c>
      <c r="F8" s="6" t="e">
        <f>VLOOKUP(E8,Collibra!D:F,3,0)</f>
        <v>#N/A</v>
      </c>
      <c r="G8" s="6" t="e">
        <f>VLOOKUP(E8,Collibra!D:F,2,0)</f>
        <v>#N/A</v>
      </c>
      <c r="J8" t="s">
        <v>28</v>
      </c>
      <c r="N8" t="b">
        <v>0</v>
      </c>
      <c r="P8" t="s">
        <v>29</v>
      </c>
      <c r="Q8" t="s">
        <v>30</v>
      </c>
      <c r="R8" t="b">
        <v>0</v>
      </c>
      <c r="Z8">
        <v>1</v>
      </c>
    </row>
    <row r="9" spans="1:28" x14ac:dyDescent="0.25">
      <c r="A9">
        <v>266</v>
      </c>
      <c r="B9" t="s">
        <v>25</v>
      </c>
      <c r="C9" t="s">
        <v>43</v>
      </c>
      <c r="D9" t="s">
        <v>44</v>
      </c>
      <c r="E9" s="6" t="e">
        <f>VLOOKUP(B9&amp;" - "&amp;D9,OrbisGeneric_mapping!C:F,3,0)</f>
        <v>#N/A</v>
      </c>
      <c r="F9" s="6" t="e">
        <f>VLOOKUP(E9,Collibra!D:F,3,0)</f>
        <v>#N/A</v>
      </c>
      <c r="G9" s="6" t="e">
        <f>VLOOKUP(E9,Collibra!D:F,2,0)</f>
        <v>#N/A</v>
      </c>
      <c r="J9" t="s">
        <v>28</v>
      </c>
      <c r="N9" t="b">
        <v>0</v>
      </c>
      <c r="P9" t="s">
        <v>29</v>
      </c>
      <c r="Q9" t="s">
        <v>30</v>
      </c>
      <c r="R9" t="b">
        <v>0</v>
      </c>
      <c r="Z9">
        <v>1</v>
      </c>
    </row>
    <row r="10" spans="1:28" x14ac:dyDescent="0.25">
      <c r="A10">
        <v>290</v>
      </c>
      <c r="B10" t="s">
        <v>25</v>
      </c>
      <c r="C10" t="s">
        <v>45</v>
      </c>
      <c r="D10" t="s">
        <v>46</v>
      </c>
      <c r="E10" s="6" t="str">
        <f>VLOOKUP(B10&amp;" - "&amp;D10,OrbisGeneric_mapping!C:F,3,0)</f>
        <v>CHARITY_LAST_DELIVERY_DATE</v>
      </c>
      <c r="F10" s="6" t="str">
        <f>VLOOKUP(E10,Collibra!D:F,3,0)</f>
        <v>Last delivery date</v>
      </c>
      <c r="G10" s="6" t="str">
        <f>VLOOKUP(E10,Collibra!D:F,2,0)</f>
        <v>This field is populated with the most recent date on which we received Australian Charities and Not-for-profits Commission data, based on a record we keep of historical data received (DD/MM/YYYY).</v>
      </c>
      <c r="J10" t="s">
        <v>28</v>
      </c>
      <c r="N10" t="b">
        <v>0</v>
      </c>
      <c r="P10" t="s">
        <v>29</v>
      </c>
      <c r="Q10" t="s">
        <v>30</v>
      </c>
      <c r="R10" t="b">
        <v>0</v>
      </c>
      <c r="Z10">
        <v>1</v>
      </c>
    </row>
    <row r="11" spans="1:28" x14ac:dyDescent="0.25">
      <c r="A11">
        <v>314</v>
      </c>
      <c r="B11" t="s">
        <v>25</v>
      </c>
      <c r="C11" t="s">
        <v>47</v>
      </c>
      <c r="D11" t="s">
        <v>48</v>
      </c>
      <c r="E11" s="6" t="e">
        <f>VLOOKUP(B11&amp;" - "&amp;D11,OrbisGeneric_mapping!C:F,3,0)</f>
        <v>#N/A</v>
      </c>
      <c r="F11" s="6" t="e">
        <f>VLOOKUP(E11,Collibra!D:F,3,0)</f>
        <v>#N/A</v>
      </c>
      <c r="G11" s="6" t="e">
        <f>VLOOKUP(E11,Collibra!D:F,2,0)</f>
        <v>#N/A</v>
      </c>
      <c r="J11" t="s">
        <v>28</v>
      </c>
      <c r="N11" t="b">
        <v>0</v>
      </c>
      <c r="P11" t="s">
        <v>29</v>
      </c>
      <c r="Q11" t="s">
        <v>30</v>
      </c>
      <c r="R11" t="b">
        <v>0</v>
      </c>
      <c r="Z11">
        <v>1</v>
      </c>
    </row>
    <row r="12" spans="1:28" x14ac:dyDescent="0.25">
      <c r="A12">
        <v>306</v>
      </c>
      <c r="B12" t="s">
        <v>25</v>
      </c>
      <c r="C12" t="s">
        <v>49</v>
      </c>
      <c r="D12" t="s">
        <v>50</v>
      </c>
      <c r="E12" s="6" t="e">
        <f>VLOOKUP(B12&amp;" - "&amp;D12,OrbisGeneric_mapping!C:F,3,0)</f>
        <v>#N/A</v>
      </c>
      <c r="F12" s="6" t="e">
        <f>VLOOKUP(E12,Collibra!D:F,3,0)</f>
        <v>#N/A</v>
      </c>
      <c r="G12" s="6" t="e">
        <f>VLOOKUP(E12,Collibra!D:F,2,0)</f>
        <v>#N/A</v>
      </c>
      <c r="J12" t="s">
        <v>28</v>
      </c>
      <c r="N12" t="b">
        <v>0</v>
      </c>
      <c r="P12" t="s">
        <v>29</v>
      </c>
      <c r="Q12" t="s">
        <v>30</v>
      </c>
      <c r="R12" t="b">
        <v>0</v>
      </c>
      <c r="Z12">
        <v>1</v>
      </c>
    </row>
    <row r="13" spans="1:28" x14ac:dyDescent="0.25">
      <c r="A13">
        <v>298</v>
      </c>
      <c r="B13" t="s">
        <v>25</v>
      </c>
      <c r="C13" t="s">
        <v>51</v>
      </c>
      <c r="D13" t="s">
        <v>52</v>
      </c>
      <c r="E13" s="6" t="e">
        <f>VLOOKUP(B13&amp;" - "&amp;D13,OrbisGeneric_mapping!C:F,3,0)</f>
        <v>#N/A</v>
      </c>
      <c r="F13" s="6" t="e">
        <f>VLOOKUP(E13,Collibra!D:F,3,0)</f>
        <v>#N/A</v>
      </c>
      <c r="G13" s="6" t="e">
        <f>VLOOKUP(E13,Collibra!D:F,2,0)</f>
        <v>#N/A</v>
      </c>
      <c r="J13" t="s">
        <v>28</v>
      </c>
      <c r="N13" t="b">
        <v>0</v>
      </c>
      <c r="P13" t="s">
        <v>29</v>
      </c>
      <c r="Q13" t="s">
        <v>30</v>
      </c>
      <c r="R13" t="b">
        <v>0</v>
      </c>
      <c r="Z13">
        <v>1</v>
      </c>
    </row>
    <row r="14" spans="1:28" x14ac:dyDescent="0.25">
      <c r="A14">
        <v>242</v>
      </c>
      <c r="B14" t="s">
        <v>25</v>
      </c>
      <c r="C14" t="s">
        <v>53</v>
      </c>
      <c r="D14" t="s">
        <v>54</v>
      </c>
      <c r="E14" s="6" t="str">
        <f>VLOOKUP(B14&amp;" - "&amp;D14,OrbisGeneric_mapping!C:F,3,0)</f>
        <v>CHARITY_NUMBER_OF_RESPONSIBLE_PERSONS</v>
      </c>
      <c r="F14" s="6" t="str">
        <f>VLOOKUP(E14,Collibra!D:F,3,0)</f>
        <v>Number of responsible persons</v>
      </c>
      <c r="G14" s="6" t="str">
        <f>VLOOKUP(E14,Collibra!D:F,2,0)</f>
        <v>This field shows the number of board members or committee members that the charity has. A zero in this field indicates that a charity has not supplied this information.</v>
      </c>
      <c r="J14" t="s">
        <v>28</v>
      </c>
      <c r="N14" t="b">
        <v>0</v>
      </c>
      <c r="P14" t="s">
        <v>29</v>
      </c>
      <c r="Q14" t="s">
        <v>30</v>
      </c>
      <c r="R14" t="b">
        <v>0</v>
      </c>
      <c r="Z14">
        <v>1</v>
      </c>
    </row>
    <row r="15" spans="1:28" x14ac:dyDescent="0.25">
      <c r="A15">
        <v>162</v>
      </c>
      <c r="B15" t="s">
        <v>25</v>
      </c>
      <c r="C15" t="s">
        <v>55</v>
      </c>
      <c r="D15" t="s">
        <v>56</v>
      </c>
      <c r="E15" s="6" t="str">
        <f>VLOOKUP(B15&amp;" - "&amp;D15,OrbisGeneric_mapping!C:F,3,0)</f>
        <v>ORBISID</v>
      </c>
      <c r="F15" s="6" t="str">
        <f>VLOOKUP(E15,Collibra!D:F,3,0)</f>
        <v>Orbis ID number</v>
      </c>
      <c r="G15" s="6" t="str">
        <f>VLOOKUP(E15,Collibra!D:F,2,0)</f>
        <v>&lt;p class="MsoNormal"&gt;&lt;span style="color: rgb(11,33,44);font-family: Arial , sans-serif;"&gt;The Orbis ID is a stable, nine-digit identifier, randomly created by Bureau van Dijk, that uniquely identifies each company in Orbis.&lt;/span&gt;&lt;/p&gt;</v>
      </c>
      <c r="J15" t="s">
        <v>28</v>
      </c>
      <c r="N15" t="b">
        <v>0</v>
      </c>
      <c r="P15" t="s">
        <v>29</v>
      </c>
      <c r="Q15" t="s">
        <v>30</v>
      </c>
      <c r="R15" t="b">
        <v>0</v>
      </c>
      <c r="Z15">
        <v>1</v>
      </c>
    </row>
    <row r="16" spans="1:28" x14ac:dyDescent="0.25">
      <c r="A16">
        <v>146</v>
      </c>
      <c r="B16" t="s">
        <v>25</v>
      </c>
      <c r="C16" t="s">
        <v>57</v>
      </c>
      <c r="D16" t="s">
        <v>57</v>
      </c>
      <c r="E16" s="6" t="e">
        <f>VLOOKUP(B16&amp;" - "&amp;D16,OrbisGeneric_mapping!C:F,3,0)</f>
        <v>#N/A</v>
      </c>
      <c r="F16" s="6" t="e">
        <f>VLOOKUP(E16,Collibra!D:F,3,0)</f>
        <v>#N/A</v>
      </c>
      <c r="G16" s="6" t="e">
        <f>VLOOKUP(E16,Collibra!D:F,2,0)</f>
        <v>#N/A</v>
      </c>
      <c r="J16" t="s">
        <v>28</v>
      </c>
      <c r="N16" t="b">
        <v>0</v>
      </c>
      <c r="P16" t="s">
        <v>29</v>
      </c>
      <c r="Q16" t="s">
        <v>30</v>
      </c>
      <c r="R16" t="b">
        <v>0</v>
      </c>
      <c r="Z16">
        <v>1</v>
      </c>
    </row>
    <row r="17" spans="1:26" x14ac:dyDescent="0.25">
      <c r="A17">
        <v>138</v>
      </c>
      <c r="B17" t="s">
        <v>25</v>
      </c>
      <c r="C17" t="s">
        <v>58</v>
      </c>
      <c r="D17" t="s">
        <v>58</v>
      </c>
      <c r="E17" s="6" t="e">
        <f>VLOOKUP(B17&amp;" - "&amp;D17,OrbisGeneric_mapping!C:F,3,0)</f>
        <v>#N/A</v>
      </c>
      <c r="F17" s="6" t="e">
        <f>VLOOKUP(E17,Collibra!D:F,3,0)</f>
        <v>#N/A</v>
      </c>
      <c r="G17" s="6" t="e">
        <f>VLOOKUP(E17,Collibra!D:F,2,0)</f>
        <v>#N/A</v>
      </c>
      <c r="J17" t="s">
        <v>59</v>
      </c>
      <c r="N17" t="b">
        <v>0</v>
      </c>
      <c r="P17" t="s">
        <v>29</v>
      </c>
      <c r="Q17" t="s">
        <v>30</v>
      </c>
      <c r="R17" t="b">
        <v>0</v>
      </c>
      <c r="Z17">
        <v>1</v>
      </c>
    </row>
    <row r="18" spans="1:26" x14ac:dyDescent="0.25">
      <c r="A18">
        <v>170</v>
      </c>
      <c r="B18" t="s">
        <v>25</v>
      </c>
      <c r="C18" t="s">
        <v>60</v>
      </c>
      <c r="D18" t="s">
        <v>61</v>
      </c>
      <c r="E18" s="6" t="str">
        <f>VLOOKUP(B18&amp;" - "&amp;D18,OrbisGeneric_mapping!C:F,3,0)</f>
        <v>CHARITY_REGISTER_NAME</v>
      </c>
      <c r="F18" s="6" t="str">
        <f>VLOOKUP(E18,Collibra!D:F,3,0)</f>
        <v>Register name</v>
      </c>
      <c r="G18" s="6" t="str">
        <f>VLOOKUP(E18,Collibra!D:F,2,0)</f>
        <v>This is a charity’s formal name as it appears on legal or official documents. This field is pre-populated based on the legal name the charity provides on registration.</v>
      </c>
      <c r="J18" t="s">
        <v>28</v>
      </c>
      <c r="N18" t="b">
        <v>0</v>
      </c>
      <c r="P18" t="s">
        <v>29</v>
      </c>
      <c r="Q18" t="s">
        <v>30</v>
      </c>
      <c r="R18" t="b">
        <v>0</v>
      </c>
      <c r="Z18">
        <v>1</v>
      </c>
    </row>
    <row r="19" spans="1:26" x14ac:dyDescent="0.25">
      <c r="A19">
        <v>178</v>
      </c>
      <c r="B19" t="s">
        <v>25</v>
      </c>
      <c r="C19" t="s">
        <v>62</v>
      </c>
      <c r="D19" t="s">
        <v>63</v>
      </c>
      <c r="E19" s="6" t="str">
        <f>VLOOKUP(B19&amp;" - "&amp;D19,OrbisGeneric_mapping!C:F,3,0)</f>
        <v>CHARITY_REGISTRATION_DATE</v>
      </c>
      <c r="F19" s="6" t="str">
        <f>VLOOKUP(E19,Collibra!D:F,3,0)</f>
        <v>Registration Date</v>
      </c>
      <c r="G19" s="6" t="str">
        <f>VLOOKUP(E19,Collibra!D:F,2,0)</f>
        <v>This field contains the effective date that the charity was registered with the ACNC. For charities that were registered for tax concessions prior to the establishment of the ACNC, this date will automatically be 3 December 2012 (the date the ACNC commenced). (DD/MM/YYYY)</v>
      </c>
      <c r="J19" t="s">
        <v>28</v>
      </c>
      <c r="N19" t="b">
        <v>0</v>
      </c>
      <c r="P19" t="s">
        <v>29</v>
      </c>
      <c r="Q19" t="s">
        <v>30</v>
      </c>
      <c r="R19" t="b">
        <v>0</v>
      </c>
      <c r="Z19">
        <v>1</v>
      </c>
    </row>
    <row r="20" spans="1:26" x14ac:dyDescent="0.25">
      <c r="A20">
        <v>202</v>
      </c>
      <c r="B20" t="s">
        <v>25</v>
      </c>
      <c r="C20" t="s">
        <v>64</v>
      </c>
      <c r="D20" t="s">
        <v>65</v>
      </c>
      <c r="E20" s="6" t="e">
        <f>VLOOKUP(B20&amp;" - "&amp;D20,OrbisGeneric_mapping!C:F,3,0)</f>
        <v>#N/A</v>
      </c>
      <c r="F20" s="6" t="e">
        <f>VLOOKUP(E20,Collibra!D:F,3,0)</f>
        <v>#N/A</v>
      </c>
      <c r="G20" s="6" t="e">
        <f>VLOOKUP(E20,Collibra!D:F,2,0)</f>
        <v>#N/A</v>
      </c>
      <c r="J20" t="s">
        <v>28</v>
      </c>
      <c r="N20" t="b">
        <v>0</v>
      </c>
      <c r="P20" t="s">
        <v>29</v>
      </c>
      <c r="Q20" t="s">
        <v>30</v>
      </c>
      <c r="R20" t="b">
        <v>0</v>
      </c>
      <c r="Z20">
        <v>1</v>
      </c>
    </row>
    <row r="21" spans="1:26" x14ac:dyDescent="0.25">
      <c r="A21">
        <v>194</v>
      </c>
      <c r="B21" t="s">
        <v>25</v>
      </c>
      <c r="C21" t="s">
        <v>66</v>
      </c>
      <c r="D21" t="s">
        <v>67</v>
      </c>
      <c r="E21" s="6" t="e">
        <f>VLOOKUP(B21&amp;" - "&amp;D21,OrbisGeneric_mapping!C:F,3,0)</f>
        <v>#N/A</v>
      </c>
      <c r="F21" s="6" t="e">
        <f>VLOOKUP(E21,Collibra!D:F,3,0)</f>
        <v>#N/A</v>
      </c>
      <c r="G21" s="6" t="e">
        <f>VLOOKUP(E21,Collibra!D:F,2,0)</f>
        <v>#N/A</v>
      </c>
      <c r="J21" t="s">
        <v>28</v>
      </c>
      <c r="N21" t="b">
        <v>0</v>
      </c>
      <c r="P21" t="s">
        <v>29</v>
      </c>
      <c r="Q21" t="s">
        <v>30</v>
      </c>
      <c r="R21" t="b">
        <v>0</v>
      </c>
      <c r="Z21">
        <v>1</v>
      </c>
    </row>
    <row r="22" spans="1:26" x14ac:dyDescent="0.25">
      <c r="A22">
        <v>186</v>
      </c>
      <c r="B22" t="s">
        <v>25</v>
      </c>
      <c r="C22" t="s">
        <v>68</v>
      </c>
      <c r="D22" t="s">
        <v>69</v>
      </c>
      <c r="E22" s="6" t="e">
        <f>VLOOKUP(B22&amp;" - "&amp;D22,OrbisGeneric_mapping!C:F,3,0)</f>
        <v>#N/A</v>
      </c>
      <c r="F22" s="6" t="e">
        <f>VLOOKUP(E22,Collibra!D:F,3,0)</f>
        <v>#N/A</v>
      </c>
      <c r="G22" s="6" t="e">
        <f>VLOOKUP(E22,Collibra!D:F,2,0)</f>
        <v>#N/A</v>
      </c>
      <c r="J22" t="s">
        <v>28</v>
      </c>
      <c r="N22" t="b">
        <v>0</v>
      </c>
      <c r="P22" t="s">
        <v>29</v>
      </c>
      <c r="Q22" t="s">
        <v>30</v>
      </c>
      <c r="R22" t="b">
        <v>0</v>
      </c>
      <c r="Z22">
        <v>1</v>
      </c>
    </row>
    <row r="23" spans="1:26" x14ac:dyDescent="0.25">
      <c r="A23">
        <v>210</v>
      </c>
      <c r="B23" t="s">
        <v>25</v>
      </c>
      <c r="C23" t="s">
        <v>70</v>
      </c>
      <c r="D23" t="s">
        <v>71</v>
      </c>
      <c r="E23" s="6" t="str">
        <f>VLOOKUP(B23&amp;" - "&amp;D23,OrbisGeneric_mapping!C:F,3,0)</f>
        <v>CHARITY_REGISTRATION_STATUS</v>
      </c>
      <c r="F23" s="6" t="str">
        <f>VLOOKUP(E23,Collibra!D:F,3,0)</f>
        <v>Registration status</v>
      </c>
      <c r="G23" s="6" t="str">
        <f>VLOOKUP(E23,Collibra!D:F,2,0)</f>
        <v>This field displays the status of the charity in question. Options include ‘Active’ (for the active charities obtained per delivery), and ‘Inactive’ (for historical records).</v>
      </c>
      <c r="J23" t="s">
        <v>28</v>
      </c>
      <c r="N23" t="b">
        <v>0</v>
      </c>
      <c r="P23" t="s">
        <v>29</v>
      </c>
      <c r="Q23" t="s">
        <v>30</v>
      </c>
      <c r="R23" t="b">
        <v>0</v>
      </c>
      <c r="Z23">
        <v>1</v>
      </c>
    </row>
    <row r="24" spans="1:26" x14ac:dyDescent="0.25">
      <c r="A24">
        <v>322</v>
      </c>
      <c r="B24" t="s">
        <v>25</v>
      </c>
      <c r="C24" t="s">
        <v>72</v>
      </c>
      <c r="D24" t="s">
        <v>72</v>
      </c>
      <c r="E24" s="6" t="e">
        <f>VLOOKUP(B24&amp;" - "&amp;D24,OrbisGeneric_mapping!C:F,3,0)</f>
        <v>#N/A</v>
      </c>
      <c r="F24" s="6" t="e">
        <f>VLOOKUP(E24,Collibra!D:F,3,0)</f>
        <v>#N/A</v>
      </c>
      <c r="G24" s="6" t="e">
        <f>VLOOKUP(E24,Collibra!D:F,2,0)</f>
        <v>#N/A</v>
      </c>
      <c r="J24" t="s">
        <v>73</v>
      </c>
      <c r="N24" t="b">
        <v>0</v>
      </c>
      <c r="P24" t="s">
        <v>29</v>
      </c>
      <c r="Q24" t="s">
        <v>30</v>
      </c>
      <c r="R24" t="b">
        <v>0</v>
      </c>
      <c r="Z24">
        <v>1</v>
      </c>
    </row>
    <row r="25" spans="1:26" x14ac:dyDescent="0.25">
      <c r="A25">
        <v>218</v>
      </c>
      <c r="B25" t="s">
        <v>25</v>
      </c>
      <c r="C25" t="s">
        <v>74</v>
      </c>
      <c r="D25" t="s">
        <v>75</v>
      </c>
      <c r="E25" s="6" t="str">
        <f>VLOOKUP(B25&amp;" - "&amp;D25,OrbisGeneric_mapping!C:F,3,0)</f>
        <v>CHARITY_SIZE</v>
      </c>
      <c r="F25" s="6" t="str">
        <f>VLOOKUP(E25,Collibra!D:F,3,0)</f>
        <v>Size</v>
      </c>
      <c r="G25" s="6" t="str">
        <f>VLOOKUP(E25,Collibra!D:F,2,0)</f>
        <v>&lt;p&gt;Specifies the size of the charity, from Small, Medium or Large. This field is based on the latest Annual Information Statement submitted by the charity. &lt;br/&gt;Small- Revenue less than $250,000 &lt;br/&gt;Medium- Revenue of $250,000 to $999,999 &lt;br/&gt;Large Revenue -of $1 million or more &lt;br/&gt;A blank field indicates that the charity has not yet submitted an Annual Information Statement.&lt;/p&gt;</v>
      </c>
      <c r="J25" t="s">
        <v>28</v>
      </c>
      <c r="N25" t="b">
        <v>0</v>
      </c>
      <c r="P25" t="s">
        <v>29</v>
      </c>
      <c r="Q25" t="s">
        <v>30</v>
      </c>
      <c r="R25" t="b">
        <v>0</v>
      </c>
      <c r="Z25">
        <v>1</v>
      </c>
    </row>
    <row r="26" spans="1:26" x14ac:dyDescent="0.25">
      <c r="A26">
        <v>3556</v>
      </c>
      <c r="B26" t="s">
        <v>76</v>
      </c>
      <c r="C26" t="s">
        <v>77</v>
      </c>
      <c r="D26" t="s">
        <v>78</v>
      </c>
      <c r="E26" s="6" t="str">
        <f>VLOOKUP(B26&amp;" - "&amp;D26,OrbisGeneric_mapping!C:F,3,0)</f>
        <v>AKA_NAME_INTERNATIONAL</v>
      </c>
      <c r="F26" s="6" t="e">
        <f>VLOOKUP(E26,Collibra!D:F,3,0)</f>
        <v>#N/A</v>
      </c>
      <c r="G26" s="6" t="e">
        <f>VLOOKUP(E26,Collibra!D:F,2,0)</f>
        <v>#N/A</v>
      </c>
      <c r="J26" t="s">
        <v>28</v>
      </c>
      <c r="N26" t="b">
        <v>0</v>
      </c>
      <c r="P26" t="s">
        <v>29</v>
      </c>
      <c r="Q26" t="s">
        <v>30</v>
      </c>
      <c r="R26" t="b">
        <v>0</v>
      </c>
      <c r="Z26">
        <v>1</v>
      </c>
    </row>
    <row r="27" spans="1:26" x14ac:dyDescent="0.25">
      <c r="A27">
        <v>3548</v>
      </c>
      <c r="B27" t="s">
        <v>76</v>
      </c>
      <c r="C27" t="s">
        <v>79</v>
      </c>
      <c r="D27" t="s">
        <v>80</v>
      </c>
      <c r="E27" s="6" t="str">
        <f>VLOOKUP(B27&amp;" - "&amp;D27,OrbisGeneric_mapping!C:F,3,0)</f>
        <v>AKA_NAME</v>
      </c>
      <c r="F27" s="6">
        <f>VLOOKUP(E27,Collibra!D:F,3,0)</f>
        <v>0</v>
      </c>
      <c r="G27" s="6" t="str">
        <f>VLOOKUP(E27,Collibra!D:F,2,0)</f>
        <v>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v>
      </c>
      <c r="J27" t="s">
        <v>28</v>
      </c>
      <c r="N27" t="b">
        <v>0</v>
      </c>
      <c r="P27" t="s">
        <v>29</v>
      </c>
      <c r="Q27" t="s">
        <v>30</v>
      </c>
      <c r="R27" t="b">
        <v>0</v>
      </c>
      <c r="Z27">
        <v>1</v>
      </c>
    </row>
    <row r="28" spans="1:26" x14ac:dyDescent="0.25">
      <c r="A28">
        <v>3492</v>
      </c>
      <c r="B28" t="s">
        <v>76</v>
      </c>
      <c r="C28" t="s">
        <v>26</v>
      </c>
      <c r="D28" t="s">
        <v>27</v>
      </c>
      <c r="E28" s="6" t="str">
        <f>VLOOKUP(B28&amp;" - "&amp;D28,OrbisGeneric_mapping!C:F,3,0)</f>
        <v>BVD_ID_NUMBER</v>
      </c>
      <c r="F28" s="6" t="str">
        <f>VLOOKUP(E28,Collibra!D:F,3,0)</f>
        <v>BvD ID number</v>
      </c>
      <c r="G28" s="6" t="str">
        <f>VLOOKUP(E28,Collibra!D:F,2,0)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8" t="s">
        <v>28</v>
      </c>
      <c r="N28" t="b">
        <v>0</v>
      </c>
      <c r="P28" t="s">
        <v>29</v>
      </c>
      <c r="Q28" t="s">
        <v>30</v>
      </c>
      <c r="R28" t="b">
        <v>0</v>
      </c>
      <c r="Z28">
        <v>1</v>
      </c>
    </row>
    <row r="29" spans="1:26" x14ac:dyDescent="0.25">
      <c r="A29">
        <v>3572</v>
      </c>
      <c r="B29" t="s">
        <v>76</v>
      </c>
      <c r="C29" t="s">
        <v>81</v>
      </c>
      <c r="D29" t="s">
        <v>82</v>
      </c>
      <c r="E29" s="6" t="str">
        <f>VLOOKUP(B29&amp;" - "&amp;D29,OrbisGeneric_mapping!C:F,3,0)</f>
        <v>SOCIAL_MEDIA_URL</v>
      </c>
      <c r="F29" s="6" t="e">
        <f>VLOOKUP(E29,Collibra!D:F,3,0)</f>
        <v>#N/A</v>
      </c>
      <c r="G29" s="6" t="e">
        <f>VLOOKUP(E29,Collibra!D:F,2,0)</f>
        <v>#N/A</v>
      </c>
      <c r="J29" t="s">
        <v>28</v>
      </c>
      <c r="N29" t="b">
        <v>0</v>
      </c>
      <c r="P29" t="s">
        <v>29</v>
      </c>
      <c r="Q29" t="s">
        <v>30</v>
      </c>
      <c r="R29" t="b">
        <v>0</v>
      </c>
      <c r="Z29">
        <v>1</v>
      </c>
    </row>
    <row r="30" spans="1:26" x14ac:dyDescent="0.25">
      <c r="A30">
        <v>3516</v>
      </c>
      <c r="B30" t="s">
        <v>76</v>
      </c>
      <c r="C30" t="s">
        <v>83</v>
      </c>
      <c r="D30" t="s">
        <v>84</v>
      </c>
      <c r="E30" s="6" t="str">
        <f>VLOOKUP(B30&amp;" - "&amp;D30,OrbisGeneric_mapping!C:F,3,0)</f>
        <v>PREVIOUS_NAME_DATE</v>
      </c>
      <c r="F30" s="6">
        <f>VLOOKUP(E30,Collibra!D:F,3,0)</f>
        <v>0</v>
      </c>
      <c r="G30" s="6" t="str">
        <f>VLOOKUP(E30,Collibra!D:F,2,0)</f>
        <v>&lt;p&gt;&lt;span style="color: rgb(11,33,44);"&gt;The date of the company's name change, from previous name to more recent.&lt;/span&gt;&lt;/p&gt;</v>
      </c>
      <c r="J30" t="s">
        <v>28</v>
      </c>
      <c r="N30" t="b">
        <v>0</v>
      </c>
      <c r="P30" t="s">
        <v>29</v>
      </c>
      <c r="Q30" t="s">
        <v>30</v>
      </c>
      <c r="R30" t="b">
        <v>0</v>
      </c>
      <c r="Z30">
        <v>1</v>
      </c>
    </row>
    <row r="31" spans="1:26" x14ac:dyDescent="0.25">
      <c r="A31">
        <v>3540</v>
      </c>
      <c r="B31" t="s">
        <v>76</v>
      </c>
      <c r="C31" t="s">
        <v>85</v>
      </c>
      <c r="D31" t="s">
        <v>86</v>
      </c>
      <c r="E31" s="6" t="e">
        <f>VLOOKUP(B31&amp;" - "&amp;D31,OrbisGeneric_mapping!C:F,3,0)</f>
        <v>#N/A</v>
      </c>
      <c r="F31" s="6" t="e">
        <f>VLOOKUP(E31,Collibra!D:F,3,0)</f>
        <v>#N/A</v>
      </c>
      <c r="G31" s="6" t="e">
        <f>VLOOKUP(E31,Collibra!D:F,2,0)</f>
        <v>#N/A</v>
      </c>
      <c r="J31" t="s">
        <v>28</v>
      </c>
      <c r="N31" t="b">
        <v>0</v>
      </c>
      <c r="P31" t="s">
        <v>29</v>
      </c>
      <c r="Q31" t="s">
        <v>30</v>
      </c>
      <c r="R31" t="b">
        <v>0</v>
      </c>
      <c r="Z31">
        <v>1</v>
      </c>
    </row>
    <row r="32" spans="1:26" x14ac:dyDescent="0.25">
      <c r="A32">
        <v>3532</v>
      </c>
      <c r="B32" t="s">
        <v>76</v>
      </c>
      <c r="C32" t="s">
        <v>87</v>
      </c>
      <c r="D32" t="s">
        <v>88</v>
      </c>
      <c r="E32" s="6" t="e">
        <f>VLOOKUP(B32&amp;" - "&amp;D32,OrbisGeneric_mapping!C:F,3,0)</f>
        <v>#N/A</v>
      </c>
      <c r="F32" s="6" t="e">
        <f>VLOOKUP(E32,Collibra!D:F,3,0)</f>
        <v>#N/A</v>
      </c>
      <c r="G32" s="6" t="e">
        <f>VLOOKUP(E32,Collibra!D:F,2,0)</f>
        <v>#N/A</v>
      </c>
      <c r="J32" t="s">
        <v>28</v>
      </c>
      <c r="N32" t="b">
        <v>0</v>
      </c>
      <c r="P32" t="s">
        <v>29</v>
      </c>
      <c r="Q32" t="s">
        <v>30</v>
      </c>
      <c r="R32" t="b">
        <v>0</v>
      </c>
      <c r="Z32">
        <v>1</v>
      </c>
    </row>
    <row r="33" spans="1:26" x14ac:dyDescent="0.25">
      <c r="A33">
        <v>3524</v>
      </c>
      <c r="B33" t="s">
        <v>76</v>
      </c>
      <c r="C33" t="s">
        <v>89</v>
      </c>
      <c r="D33" t="s">
        <v>90</v>
      </c>
      <c r="E33" s="6" t="e">
        <f>VLOOKUP(B33&amp;" - "&amp;D33,OrbisGeneric_mapping!C:F,3,0)</f>
        <v>#N/A</v>
      </c>
      <c r="F33" s="6" t="e">
        <f>VLOOKUP(E33,Collibra!D:F,3,0)</f>
        <v>#N/A</v>
      </c>
      <c r="G33" s="6" t="e">
        <f>VLOOKUP(E33,Collibra!D:F,2,0)</f>
        <v>#N/A</v>
      </c>
      <c r="J33" t="s">
        <v>28</v>
      </c>
      <c r="N33" t="b">
        <v>0</v>
      </c>
      <c r="P33" t="s">
        <v>29</v>
      </c>
      <c r="Q33" t="s">
        <v>30</v>
      </c>
      <c r="R33" t="b">
        <v>0</v>
      </c>
      <c r="Z33">
        <v>1</v>
      </c>
    </row>
    <row r="34" spans="1:26" x14ac:dyDescent="0.25">
      <c r="A34">
        <v>3564</v>
      </c>
      <c r="B34" t="s">
        <v>76</v>
      </c>
      <c r="C34" t="s">
        <v>91</v>
      </c>
      <c r="D34" t="s">
        <v>92</v>
      </c>
      <c r="E34" s="6" t="str">
        <f>VLOOKUP(B34&amp;" - "&amp;D34,OrbisGeneric_mapping!C:F,3,0)</f>
        <v>SOCIAL_MEDIA_TYPE</v>
      </c>
      <c r="F34" s="6" t="e">
        <f>VLOOKUP(E34,Collibra!D:F,3,0)</f>
        <v>#N/A</v>
      </c>
      <c r="G34" s="6" t="e">
        <f>VLOOKUP(E34,Collibra!D:F,2,0)</f>
        <v>#N/A</v>
      </c>
      <c r="J34" t="s">
        <v>28</v>
      </c>
      <c r="N34" t="b">
        <v>0</v>
      </c>
      <c r="P34" t="s">
        <v>29</v>
      </c>
      <c r="Q34" t="s">
        <v>30</v>
      </c>
      <c r="R34" t="b">
        <v>0</v>
      </c>
      <c r="Z34">
        <v>1</v>
      </c>
    </row>
    <row r="35" spans="1:26" x14ac:dyDescent="0.25">
      <c r="A35">
        <v>3580</v>
      </c>
      <c r="B35" t="s">
        <v>76</v>
      </c>
      <c r="C35" t="s">
        <v>93</v>
      </c>
      <c r="D35" t="s">
        <v>94</v>
      </c>
      <c r="E35" s="6" t="str">
        <f>VLOOKUP(B35&amp;" - "&amp;D35,OrbisGeneric_mapping!C:F,3,0)</f>
        <v>SOCIAL_MEDIA_COUNT</v>
      </c>
      <c r="F35" s="6" t="e">
        <f>VLOOKUP(E35,Collibra!D:F,3,0)</f>
        <v>#N/A</v>
      </c>
      <c r="G35" s="6" t="e">
        <f>VLOOKUP(E35,Collibra!D:F,2,0)</f>
        <v>#N/A</v>
      </c>
      <c r="J35" t="s">
        <v>28</v>
      </c>
      <c r="N35" t="b">
        <v>0</v>
      </c>
      <c r="P35" t="s">
        <v>29</v>
      </c>
      <c r="Q35" t="s">
        <v>30</v>
      </c>
      <c r="R35" t="b">
        <v>0</v>
      </c>
      <c r="Z35">
        <v>1</v>
      </c>
    </row>
    <row r="36" spans="1:26" x14ac:dyDescent="0.25">
      <c r="A36">
        <v>3508</v>
      </c>
      <c r="B36" t="s">
        <v>76</v>
      </c>
      <c r="C36" t="s">
        <v>95</v>
      </c>
      <c r="D36" t="s">
        <v>96</v>
      </c>
      <c r="E36" s="6" t="str">
        <f>VLOOKUP(B36&amp;" - "&amp;D36,OrbisGeneric_mapping!C:F,3,0)</f>
        <v>PREVIOUS_NAME_INTERNATIONAL</v>
      </c>
      <c r="F36" s="6" t="e">
        <f>VLOOKUP(E36,Collibra!D:F,3,0)</f>
        <v>#N/A</v>
      </c>
      <c r="G36" s="6" t="e">
        <f>VLOOKUP(E36,Collibra!D:F,2,0)</f>
        <v>#N/A</v>
      </c>
      <c r="J36" t="s">
        <v>28</v>
      </c>
      <c r="N36" t="b">
        <v>0</v>
      </c>
      <c r="P36" t="s">
        <v>29</v>
      </c>
      <c r="Q36" t="s">
        <v>30</v>
      </c>
      <c r="R36" t="b">
        <v>0</v>
      </c>
      <c r="Z36">
        <v>1</v>
      </c>
    </row>
    <row r="37" spans="1:26" x14ac:dyDescent="0.25">
      <c r="A37">
        <v>3500</v>
      </c>
      <c r="B37" t="s">
        <v>76</v>
      </c>
      <c r="C37" t="s">
        <v>97</v>
      </c>
      <c r="D37" t="s">
        <v>98</v>
      </c>
      <c r="E37" s="6" t="str">
        <f>VLOOKUP(B37&amp;" - "&amp;D37,OrbisGeneric_mapping!C:F,3,0)</f>
        <v>PREVIOUS_NAME</v>
      </c>
      <c r="F37" s="6">
        <f>VLOOKUP(E37,Collibra!D:F,3,0)</f>
        <v>0</v>
      </c>
      <c r="G37" s="6" t="str">
        <f>VLOOKUP(E37,Collibra!D:F,2,0)</f>
        <v>A company's previous legal/official/registered name. The first value displayed is the most recent. For example, if there are two previous company names, one from 2010 and one from 2005, the first one displayed will be the one from 2010.</v>
      </c>
      <c r="J37" t="s">
        <v>28</v>
      </c>
      <c r="N37" t="b">
        <v>0</v>
      </c>
      <c r="P37" t="s">
        <v>29</v>
      </c>
      <c r="Q37" t="s">
        <v>30</v>
      </c>
      <c r="R37" t="b">
        <v>0</v>
      </c>
      <c r="Z37">
        <v>1</v>
      </c>
    </row>
    <row r="38" spans="1:26" x14ac:dyDescent="0.25">
      <c r="A38">
        <v>3484</v>
      </c>
      <c r="B38" t="s">
        <v>76</v>
      </c>
      <c r="C38" t="s">
        <v>57</v>
      </c>
      <c r="D38" t="s">
        <v>57</v>
      </c>
      <c r="E38" s="6" t="e">
        <f>VLOOKUP(B38&amp;" - "&amp;D38,OrbisGeneric_mapping!C:F,3,0)</f>
        <v>#N/A</v>
      </c>
      <c r="F38" s="6" t="e">
        <f>VLOOKUP(E38,Collibra!D:F,3,0)</f>
        <v>#N/A</v>
      </c>
      <c r="G38" s="6" t="e">
        <f>VLOOKUP(E38,Collibra!D:F,2,0)</f>
        <v>#N/A</v>
      </c>
      <c r="J38" t="s">
        <v>28</v>
      </c>
      <c r="N38" t="b">
        <v>0</v>
      </c>
      <c r="P38" t="s">
        <v>29</v>
      </c>
      <c r="Q38" t="s">
        <v>30</v>
      </c>
      <c r="R38" t="b">
        <v>0</v>
      </c>
      <c r="Z38">
        <v>1</v>
      </c>
    </row>
    <row r="39" spans="1:26" x14ac:dyDescent="0.25">
      <c r="A39">
        <v>3476</v>
      </c>
      <c r="B39" t="s">
        <v>76</v>
      </c>
      <c r="C39" t="s">
        <v>58</v>
      </c>
      <c r="D39" t="s">
        <v>58</v>
      </c>
      <c r="E39" s="6" t="e">
        <f>VLOOKUP(B39&amp;" - "&amp;D39,OrbisGeneric_mapping!C:F,3,0)</f>
        <v>#N/A</v>
      </c>
      <c r="F39" s="6" t="e">
        <f>VLOOKUP(E39,Collibra!D:F,3,0)</f>
        <v>#N/A</v>
      </c>
      <c r="G39" s="6" t="e">
        <f>VLOOKUP(E39,Collibra!D:F,2,0)</f>
        <v>#N/A</v>
      </c>
      <c r="J39" t="s">
        <v>59</v>
      </c>
      <c r="N39" t="b">
        <v>0</v>
      </c>
      <c r="P39" t="s">
        <v>29</v>
      </c>
      <c r="Q39" t="s">
        <v>30</v>
      </c>
      <c r="R39" t="b">
        <v>0</v>
      </c>
      <c r="Z39">
        <v>1</v>
      </c>
    </row>
    <row r="40" spans="1:26" x14ac:dyDescent="0.25">
      <c r="A40">
        <v>3588</v>
      </c>
      <c r="B40" t="s">
        <v>76</v>
      </c>
      <c r="C40" t="s">
        <v>72</v>
      </c>
      <c r="D40" t="s">
        <v>72</v>
      </c>
      <c r="E40" s="6" t="e">
        <f>VLOOKUP(B40&amp;" - "&amp;D40,OrbisGeneric_mapping!C:F,3,0)</f>
        <v>#N/A</v>
      </c>
      <c r="F40" s="6" t="e">
        <f>VLOOKUP(E40,Collibra!D:F,3,0)</f>
        <v>#N/A</v>
      </c>
      <c r="G40" s="6" t="e">
        <f>VLOOKUP(E40,Collibra!D:F,2,0)</f>
        <v>#N/A</v>
      </c>
      <c r="J40" t="s">
        <v>73</v>
      </c>
      <c r="N40" t="b">
        <v>0</v>
      </c>
      <c r="P40" t="s">
        <v>29</v>
      </c>
      <c r="Q40" t="s">
        <v>30</v>
      </c>
      <c r="R40" t="b">
        <v>0</v>
      </c>
      <c r="Z40">
        <v>1</v>
      </c>
    </row>
    <row r="41" spans="1:26" x14ac:dyDescent="0.25">
      <c r="A41">
        <v>3746</v>
      </c>
      <c r="B41" t="s">
        <v>99</v>
      </c>
      <c r="C41" t="s">
        <v>100</v>
      </c>
      <c r="D41" t="s">
        <v>101</v>
      </c>
      <c r="E41" s="6" t="str">
        <f>VLOOKUP(B41&amp;" - "&amp;D41,OrbisGeneric_mapping!C:F,3,0)</f>
        <v>ADDRESS_TYPE_ADDITIONAL</v>
      </c>
      <c r="F41" s="6" t="str">
        <f>VLOOKUP(E41,Collibra!D:F,3,0)</f>
        <v>Additional Address Type</v>
      </c>
      <c r="G41" s="6" t="str">
        <f>VLOOKUP(E41,Collibra!D:F,2,0)</f>
        <v>The type (out of a list we defined) that best explains the kind of address the company's additional address is (example: registered, trading, postal, fiscal, operational etc)</v>
      </c>
      <c r="J41" t="s">
        <v>28</v>
      </c>
      <c r="N41" t="b">
        <v>0</v>
      </c>
      <c r="P41" t="s">
        <v>29</v>
      </c>
      <c r="Q41" t="s">
        <v>30</v>
      </c>
      <c r="R41" t="b">
        <v>0</v>
      </c>
      <c r="Z41">
        <v>1</v>
      </c>
    </row>
    <row r="42" spans="1:26" x14ac:dyDescent="0.25">
      <c r="A42">
        <v>3602</v>
      </c>
      <c r="B42" t="s">
        <v>99</v>
      </c>
      <c r="C42" t="s">
        <v>26</v>
      </c>
      <c r="D42" t="s">
        <v>27</v>
      </c>
      <c r="E42" s="6" t="str">
        <f>VLOOKUP(B42&amp;" - "&amp;D42,OrbisGeneric_mapping!C:F,3,0)</f>
        <v>BVD_ID_NUMBER</v>
      </c>
      <c r="F42" s="6" t="str">
        <f>VLOOKUP(E42,Collibra!D:F,3,0)</f>
        <v>BvD ID number</v>
      </c>
      <c r="G42" s="6" t="str">
        <f>VLOOKUP(E42,Collibra!D:F,2,0)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2" t="s">
        <v>28</v>
      </c>
      <c r="N42" t="b">
        <v>0</v>
      </c>
      <c r="P42" t="s">
        <v>29</v>
      </c>
      <c r="Q42" t="s">
        <v>30</v>
      </c>
      <c r="R42" t="b">
        <v>0</v>
      </c>
      <c r="Z42">
        <v>1</v>
      </c>
    </row>
    <row r="43" spans="1:26" x14ac:dyDescent="0.25">
      <c r="A43">
        <v>3682</v>
      </c>
      <c r="B43" t="s">
        <v>99</v>
      </c>
      <c r="C43" t="s">
        <v>102</v>
      </c>
      <c r="D43" t="s">
        <v>103</v>
      </c>
      <c r="E43" s="6" t="str">
        <f>VLOOKUP(B43&amp;" - "&amp;D43,OrbisGeneric_mapping!C:F,3,0)</f>
        <v>CITY_ADDITIONAL_INTERNATIONAL</v>
      </c>
      <c r="F43" s="6" t="e">
        <f>VLOOKUP(E43,Collibra!D:F,3,0)</f>
        <v>#N/A</v>
      </c>
      <c r="G43" s="6" t="e">
        <f>VLOOKUP(E43,Collibra!D:F,2,0)</f>
        <v>#N/A</v>
      </c>
      <c r="J43" t="s">
        <v>28</v>
      </c>
      <c r="N43" t="b">
        <v>0</v>
      </c>
      <c r="P43" t="s">
        <v>29</v>
      </c>
      <c r="Q43" t="s">
        <v>30</v>
      </c>
      <c r="R43" t="b">
        <v>0</v>
      </c>
      <c r="Z43">
        <v>1</v>
      </c>
    </row>
    <row r="44" spans="1:26" x14ac:dyDescent="0.25">
      <c r="A44">
        <v>3690</v>
      </c>
      <c r="B44" t="s">
        <v>99</v>
      </c>
      <c r="C44" t="s">
        <v>104</v>
      </c>
      <c r="D44" t="s">
        <v>105</v>
      </c>
      <c r="E44" s="6" t="str">
        <f>VLOOKUP(B44&amp;" - "&amp;D44,OrbisGeneric_mapping!C:F,3,0)</f>
        <v>CITY_ADDITIONAL_LOCAL</v>
      </c>
      <c r="F44" s="6" t="e">
        <f>VLOOKUP(E44,Collibra!D:F,3,0)</f>
        <v>#N/A</v>
      </c>
      <c r="G44" s="6" t="e">
        <f>VLOOKUP(E44,Collibra!D:F,2,0)</f>
        <v>#N/A</v>
      </c>
      <c r="J44" t="s">
        <v>28</v>
      </c>
      <c r="N44" t="b">
        <v>0</v>
      </c>
      <c r="P44" t="s">
        <v>29</v>
      </c>
      <c r="Q44" t="s">
        <v>30</v>
      </c>
      <c r="R44" t="b">
        <v>0</v>
      </c>
      <c r="Z44">
        <v>1</v>
      </c>
    </row>
    <row r="45" spans="1:26" x14ac:dyDescent="0.25">
      <c r="A45">
        <v>3698</v>
      </c>
      <c r="B45" t="s">
        <v>99</v>
      </c>
      <c r="C45" t="s">
        <v>106</v>
      </c>
      <c r="D45" t="s">
        <v>107</v>
      </c>
      <c r="E45" s="6" t="str">
        <f>VLOOKUP(B45&amp;" - "&amp;D45,OrbisGeneric_mapping!C:F,3,0)</f>
        <v>COUNTRY_ADDITIONAL</v>
      </c>
      <c r="F45" s="6">
        <f>VLOOKUP(E45,Collibra!D:F,3,0)</f>
        <v>0</v>
      </c>
      <c r="G45" s="6" t="str">
        <f>VLOOKUP(E45,Collibra!D:F,2,0)</f>
        <v>The country in a company's additional address</v>
      </c>
      <c r="J45" t="s">
        <v>28</v>
      </c>
      <c r="N45" t="b">
        <v>0</v>
      </c>
      <c r="P45" t="s">
        <v>29</v>
      </c>
      <c r="Q45" t="s">
        <v>30</v>
      </c>
      <c r="R45" t="b">
        <v>0</v>
      </c>
      <c r="Z45">
        <v>1</v>
      </c>
    </row>
    <row r="46" spans="1:26" x14ac:dyDescent="0.25">
      <c r="A46">
        <v>3706</v>
      </c>
      <c r="B46" t="s">
        <v>99</v>
      </c>
      <c r="C46" t="s">
        <v>108</v>
      </c>
      <c r="D46" t="s">
        <v>109</v>
      </c>
      <c r="E46" s="6" t="str">
        <f>VLOOKUP(B46&amp;" - "&amp;D46,OrbisGeneric_mapping!C:F,3,0)</f>
        <v>COUNTRY_ISO_CODE_ADDITIONAL</v>
      </c>
      <c r="F46" s="6">
        <f>VLOOKUP(E46,Collibra!D:F,3,0)</f>
        <v>0</v>
      </c>
      <c r="G46" s="6" t="str">
        <f>VLOOKUP(E46,Collibra!D:F,2,0)</f>
        <v>&lt;p&gt;The ISO code of the country in a company's primary address. As with the &lt;a href="/asset/c0f9d690-48ff-46cb-9870-92db587f8304" rel="noopener" target="_blank"&gt;Territory ISO Code&lt;/a&gt;, ISO Country codes are according the ISO 3166-1 alpha-2 standard, with the following exceptions:&lt;/p&gt;
&lt;ul&gt;
&lt;li&gt;&lt;strong&gt;Kosovo&lt;/strong&gt;: has been assigned the code KV, as used by CIA World Factbook. ISO has currently assigned the temporary code XK to Kosovo.&lt;/li&gt;
&lt;li&gt;&lt;strong&gt;II&lt;/strong&gt;: This country code is equivalent to Supranational and is only used for banks. A supranational entity is principally owned, directly or indirectly, by more than one sovereign government and legally distinct from its member governments.&lt;/li&gt;
&lt;li&gt;&lt;strong&gt;YY&lt;/strong&gt;: This country code is assigned to records for companies coming from the Ownership database for which we cannot assign a valid country ISO code because the country is unknown.&lt;/li&gt;
&lt;li&gt;&lt;strong&gt;WW&lt;/strong&gt;: This country code is assigned to records for individuals coming from the Ownership database for which we cannot assign a valid country ISO code because the country is unknown.&lt;/li&gt;
&lt;li&gt;&lt;strong&gt;ZZ&lt;/strong&gt;: This country code is assigned to records for entities formed by more than one company, or mixed with individuals, coming from the Ownership database for which we cannot assign a valid country ISO code because the country is unknown. It is also used for generic BvD IDs (e.g. employees, officers etc.)&lt;/li&gt;
&lt;/ul&gt;</v>
      </c>
      <c r="J46" t="s">
        <v>28</v>
      </c>
      <c r="N46" t="b">
        <v>0</v>
      </c>
      <c r="P46" t="s">
        <v>29</v>
      </c>
      <c r="Q46" t="s">
        <v>30</v>
      </c>
      <c r="R46" t="b">
        <v>0</v>
      </c>
      <c r="Z46">
        <v>1</v>
      </c>
    </row>
    <row r="47" spans="1:26" x14ac:dyDescent="0.25">
      <c r="A47">
        <v>3738</v>
      </c>
      <c r="B47" t="s">
        <v>99</v>
      </c>
      <c r="C47" t="s">
        <v>110</v>
      </c>
      <c r="D47" t="s">
        <v>111</v>
      </c>
      <c r="E47" s="6" t="str">
        <f>VLOOKUP(B47&amp;" - "&amp;D47,OrbisGeneric_mapping!C:F,3,0)</f>
        <v>FAX_NUMBER_ADDITIONAL</v>
      </c>
      <c r="F47" s="6" t="str">
        <f>VLOOKUP(E47,Collibra!D:F,3,0)</f>
        <v>Fax number</v>
      </c>
      <c r="G47" s="6" t="str">
        <f>VLOOKUP(E47,Collibra!D:F,2,0)</f>
        <v>The fax number related to a company's additional address. These are displayed in the same order as they are exported from the national feed or the IP to Orbis.
E.g.
- if the IP sends us fax number 1 + fax number 2, the order in the list will be fax number 1, fax number 2.</v>
      </c>
      <c r="J47" t="s">
        <v>28</v>
      </c>
      <c r="N47" t="b">
        <v>0</v>
      </c>
      <c r="P47" t="s">
        <v>29</v>
      </c>
      <c r="Q47" t="s">
        <v>30</v>
      </c>
      <c r="R47" t="b">
        <v>0</v>
      </c>
      <c r="Z47">
        <v>1</v>
      </c>
    </row>
    <row r="48" spans="1:26" x14ac:dyDescent="0.25">
      <c r="A48">
        <v>3674</v>
      </c>
      <c r="B48" t="s">
        <v>99</v>
      </c>
      <c r="C48" t="s">
        <v>112</v>
      </c>
      <c r="D48" t="s">
        <v>113</v>
      </c>
      <c r="E48" s="6" t="str">
        <f>VLOOKUP(B48&amp;" - "&amp;D48,OrbisGeneric_mapping!C:F,3,0)</f>
        <v>POSTCODE_ADDITIONAL</v>
      </c>
      <c r="F48" s="6" t="str">
        <f>VLOOKUP(E48,Collibra!D:F,3,0)</f>
        <v>Postcode
Latin Alphabet</v>
      </c>
      <c r="G48" s="6" t="str">
        <f>VLOOKUP(E48,Collibra!D:F,2,0)</f>
        <v>The postcode in a company's additional address</v>
      </c>
      <c r="J48" t="s">
        <v>28</v>
      </c>
      <c r="N48" t="b">
        <v>0</v>
      </c>
      <c r="P48" t="s">
        <v>29</v>
      </c>
      <c r="Q48" t="s">
        <v>30</v>
      </c>
      <c r="R48" t="b">
        <v>0</v>
      </c>
      <c r="Z48">
        <v>1</v>
      </c>
    </row>
    <row r="49" spans="1:26" x14ac:dyDescent="0.25">
      <c r="A49">
        <v>3594</v>
      </c>
      <c r="B49" t="s">
        <v>99</v>
      </c>
      <c r="C49" t="s">
        <v>57</v>
      </c>
      <c r="D49" t="s">
        <v>57</v>
      </c>
      <c r="E49" s="6" t="e">
        <f>VLOOKUP(B49&amp;" - "&amp;D49,OrbisGeneric_mapping!C:F,3,0)</f>
        <v>#N/A</v>
      </c>
      <c r="F49" s="6" t="e">
        <f>VLOOKUP(E49,Collibra!D:F,3,0)</f>
        <v>#N/A</v>
      </c>
      <c r="G49" s="6" t="e">
        <f>VLOOKUP(E49,Collibra!D:F,2,0)</f>
        <v>#N/A</v>
      </c>
      <c r="J49" t="s">
        <v>28</v>
      </c>
      <c r="N49" t="b">
        <v>0</v>
      </c>
      <c r="P49" t="s">
        <v>29</v>
      </c>
      <c r="Q49" t="s">
        <v>30</v>
      </c>
      <c r="R49" t="b">
        <v>0</v>
      </c>
      <c r="Z49">
        <v>1</v>
      </c>
    </row>
    <row r="50" spans="1:26" x14ac:dyDescent="0.25">
      <c r="A50">
        <v>3586</v>
      </c>
      <c r="B50" t="s">
        <v>99</v>
      </c>
      <c r="C50" t="s">
        <v>58</v>
      </c>
      <c r="D50" t="s">
        <v>58</v>
      </c>
      <c r="E50" s="6" t="e">
        <f>VLOOKUP(B50&amp;" - "&amp;D50,OrbisGeneric_mapping!C:F,3,0)</f>
        <v>#N/A</v>
      </c>
      <c r="F50" s="6" t="e">
        <f>VLOOKUP(E50,Collibra!D:F,3,0)</f>
        <v>#N/A</v>
      </c>
      <c r="G50" s="6" t="e">
        <f>VLOOKUP(E50,Collibra!D:F,2,0)</f>
        <v>#N/A</v>
      </c>
      <c r="J50" t="s">
        <v>59</v>
      </c>
      <c r="N50" t="b">
        <v>0</v>
      </c>
      <c r="P50" t="s">
        <v>29</v>
      </c>
      <c r="Q50" t="s">
        <v>30</v>
      </c>
      <c r="R50" t="b">
        <v>0</v>
      </c>
      <c r="Z50">
        <v>1</v>
      </c>
    </row>
    <row r="51" spans="1:26" x14ac:dyDescent="0.25">
      <c r="A51">
        <v>3714</v>
      </c>
      <c r="B51" t="s">
        <v>99</v>
      </c>
      <c r="C51" t="s">
        <v>114</v>
      </c>
      <c r="D51" t="s">
        <v>115</v>
      </c>
      <c r="E51" s="6" t="str">
        <f>VLOOKUP(B51&amp;" - "&amp;D51,OrbisGeneric_mapping!C:F,3,0)</f>
        <v>COUNTRY_REGION_ADDITIONAL</v>
      </c>
      <c r="F51" s="6">
        <f>VLOOKUP(E51,Collibra!D:F,3,0)</f>
        <v>0</v>
      </c>
      <c r="G51" s="6" t="str">
        <f>VLOOKUP(E51,Collibra!D:F,2,0)</f>
        <v>The region in which a company's additional address is located, according the geographical hierarchy applied in ORBIS (often following the ISO 3166-2 standard)</v>
      </c>
      <c r="J51" t="s">
        <v>28</v>
      </c>
      <c r="N51" t="b">
        <v>0</v>
      </c>
      <c r="P51" t="s">
        <v>29</v>
      </c>
      <c r="Q51" t="s">
        <v>30</v>
      </c>
      <c r="R51" t="b">
        <v>0</v>
      </c>
      <c r="Z51">
        <v>1</v>
      </c>
    </row>
    <row r="52" spans="1:26" x14ac:dyDescent="0.25">
      <c r="A52">
        <v>3754</v>
      </c>
      <c r="B52" t="s">
        <v>99</v>
      </c>
      <c r="C52" t="s">
        <v>72</v>
      </c>
      <c r="D52" t="s">
        <v>72</v>
      </c>
      <c r="E52" s="6" t="e">
        <f>VLOOKUP(B52&amp;" - "&amp;D52,OrbisGeneric_mapping!C:F,3,0)</f>
        <v>#N/A</v>
      </c>
      <c r="F52" s="6" t="e">
        <f>VLOOKUP(E52,Collibra!D:F,3,0)</f>
        <v>#N/A</v>
      </c>
      <c r="G52" s="6" t="e">
        <f>VLOOKUP(E52,Collibra!D:F,2,0)</f>
        <v>#N/A</v>
      </c>
      <c r="J52" t="s">
        <v>73</v>
      </c>
      <c r="N52" t="b">
        <v>0</v>
      </c>
      <c r="P52" t="s">
        <v>29</v>
      </c>
      <c r="Q52" t="s">
        <v>30</v>
      </c>
      <c r="R52" t="b">
        <v>0</v>
      </c>
      <c r="Z52">
        <v>1</v>
      </c>
    </row>
    <row r="53" spans="1:26" x14ac:dyDescent="0.25">
      <c r="A53">
        <v>3610</v>
      </c>
      <c r="B53" t="s">
        <v>99</v>
      </c>
      <c r="C53" t="s">
        <v>116</v>
      </c>
      <c r="D53" t="s">
        <v>117</v>
      </c>
      <c r="E53" s="6" t="str">
        <f>VLOOKUP(B53&amp;" - "&amp;D53,OrbisGeneric_mapping!C:F,3,0)</f>
        <v>ADDRESS_LINE1_ADDITIONAL_INTERNATIONAL</v>
      </c>
      <c r="F53" s="6" t="e">
        <f>VLOOKUP(E53,Collibra!D:F,3,0)</f>
        <v>#N/A</v>
      </c>
      <c r="G53" s="6" t="e">
        <f>VLOOKUP(E53,Collibra!D:F,2,0)</f>
        <v>#N/A</v>
      </c>
      <c r="J53" t="s">
        <v>28</v>
      </c>
      <c r="N53" t="b">
        <v>0</v>
      </c>
      <c r="P53" t="s">
        <v>29</v>
      </c>
      <c r="Q53" t="s">
        <v>30</v>
      </c>
      <c r="R53" t="b">
        <v>0</v>
      </c>
      <c r="Z53">
        <v>1</v>
      </c>
    </row>
    <row r="54" spans="1:26" x14ac:dyDescent="0.25">
      <c r="A54">
        <v>3618</v>
      </c>
      <c r="B54" t="s">
        <v>99</v>
      </c>
      <c r="C54" t="s">
        <v>118</v>
      </c>
      <c r="D54" t="s">
        <v>119</v>
      </c>
      <c r="E54" s="6" t="str">
        <f>VLOOKUP(B54&amp;" - "&amp;D54,OrbisGeneric_mapping!C:F,3,0)</f>
        <v>ADDRESS_LINE1_ADDITIONAL_LOCAL</v>
      </c>
      <c r="F54" s="6" t="e">
        <f>VLOOKUP(E54,Collibra!D:F,3,0)</f>
        <v>#N/A</v>
      </c>
      <c r="G54" s="6" t="e">
        <f>VLOOKUP(E54,Collibra!D:F,2,0)</f>
        <v>#N/A</v>
      </c>
      <c r="J54" t="s">
        <v>28</v>
      </c>
      <c r="N54" t="b">
        <v>0</v>
      </c>
      <c r="P54" t="s">
        <v>29</v>
      </c>
      <c r="Q54" t="s">
        <v>30</v>
      </c>
      <c r="R54" t="b">
        <v>0</v>
      </c>
      <c r="Z54">
        <v>1</v>
      </c>
    </row>
    <row r="55" spans="1:26" x14ac:dyDescent="0.25">
      <c r="A55">
        <v>3626</v>
      </c>
      <c r="B55" t="s">
        <v>99</v>
      </c>
      <c r="C55" t="s">
        <v>120</v>
      </c>
      <c r="D55" t="s">
        <v>121</v>
      </c>
      <c r="E55" s="6" t="str">
        <f>VLOOKUP(B55&amp;" - "&amp;D55,OrbisGeneric_mapping!C:F,3,0)</f>
        <v>ADDRESS_LINE2_ADDITIONAL_INTERNATIONAL</v>
      </c>
      <c r="F55" s="6" t="e">
        <f>VLOOKUP(E55,Collibra!D:F,3,0)</f>
        <v>#N/A</v>
      </c>
      <c r="G55" s="6" t="e">
        <f>VLOOKUP(E55,Collibra!D:F,2,0)</f>
        <v>#N/A</v>
      </c>
      <c r="J55" t="s">
        <v>28</v>
      </c>
      <c r="N55" t="b">
        <v>0</v>
      </c>
      <c r="P55" t="s">
        <v>29</v>
      </c>
      <c r="Q55" t="s">
        <v>30</v>
      </c>
      <c r="R55" t="b">
        <v>0</v>
      </c>
      <c r="Z55">
        <v>1</v>
      </c>
    </row>
    <row r="56" spans="1:26" x14ac:dyDescent="0.25">
      <c r="A56">
        <v>3634</v>
      </c>
      <c r="B56" t="s">
        <v>99</v>
      </c>
      <c r="C56" t="s">
        <v>122</v>
      </c>
      <c r="D56" t="s">
        <v>123</v>
      </c>
      <c r="E56" s="6" t="str">
        <f>VLOOKUP(B56&amp;" - "&amp;D56,OrbisGeneric_mapping!C:F,3,0)</f>
        <v>ADDRESS_LINE2_ADDITIONAL_LOCAL</v>
      </c>
      <c r="F56" s="6" t="e">
        <f>VLOOKUP(E56,Collibra!D:F,3,0)</f>
        <v>#N/A</v>
      </c>
      <c r="G56" s="6" t="e">
        <f>VLOOKUP(E56,Collibra!D:F,2,0)</f>
        <v>#N/A</v>
      </c>
      <c r="J56" t="s">
        <v>28</v>
      </c>
      <c r="N56" t="b">
        <v>0</v>
      </c>
      <c r="P56" t="s">
        <v>29</v>
      </c>
      <c r="Q56" t="s">
        <v>30</v>
      </c>
      <c r="R56" t="b">
        <v>0</v>
      </c>
      <c r="Z56">
        <v>1</v>
      </c>
    </row>
    <row r="57" spans="1:26" x14ac:dyDescent="0.25">
      <c r="A57">
        <v>3642</v>
      </c>
      <c r="B57" t="s">
        <v>99</v>
      </c>
      <c r="C57" t="s">
        <v>124</v>
      </c>
      <c r="D57" t="s">
        <v>125</v>
      </c>
      <c r="E57" s="6" t="str">
        <f>VLOOKUP(B57&amp;" - "&amp;D57,OrbisGeneric_mapping!C:F,3,0)</f>
        <v>ADDRESS_LINE3_ADDITIONAL_INTERNATIONAL</v>
      </c>
      <c r="F57" s="6" t="e">
        <f>VLOOKUP(E57,Collibra!D:F,3,0)</f>
        <v>#N/A</v>
      </c>
      <c r="G57" s="6" t="e">
        <f>VLOOKUP(E57,Collibra!D:F,2,0)</f>
        <v>#N/A</v>
      </c>
      <c r="J57" t="s">
        <v>28</v>
      </c>
      <c r="N57" t="b">
        <v>0</v>
      </c>
      <c r="P57" t="s">
        <v>29</v>
      </c>
      <c r="Q57" t="s">
        <v>30</v>
      </c>
      <c r="R57" t="b">
        <v>0</v>
      </c>
      <c r="Z57">
        <v>1</v>
      </c>
    </row>
    <row r="58" spans="1:26" x14ac:dyDescent="0.25">
      <c r="A58">
        <v>3650</v>
      </c>
      <c r="B58" t="s">
        <v>99</v>
      </c>
      <c r="C58" t="s">
        <v>126</v>
      </c>
      <c r="D58" t="s">
        <v>127</v>
      </c>
      <c r="E58" s="6" t="str">
        <f>VLOOKUP(B58&amp;" - "&amp;D58,OrbisGeneric_mapping!C:F,3,0)</f>
        <v>ADDRESS_LINE3_ADDITIONAL_LOCAL</v>
      </c>
      <c r="F58" s="6" t="e">
        <f>VLOOKUP(E58,Collibra!D:F,3,0)</f>
        <v>#N/A</v>
      </c>
      <c r="G58" s="6" t="e">
        <f>VLOOKUP(E58,Collibra!D:F,2,0)</f>
        <v>#N/A</v>
      </c>
      <c r="J58" t="s">
        <v>28</v>
      </c>
      <c r="N58" t="b">
        <v>0</v>
      </c>
      <c r="P58" t="s">
        <v>29</v>
      </c>
      <c r="Q58" t="s">
        <v>30</v>
      </c>
      <c r="R58" t="b">
        <v>0</v>
      </c>
      <c r="Z58">
        <v>1</v>
      </c>
    </row>
    <row r="59" spans="1:26" x14ac:dyDescent="0.25">
      <c r="A59">
        <v>3658</v>
      </c>
      <c r="B59" t="s">
        <v>99</v>
      </c>
      <c r="C59" t="s">
        <v>128</v>
      </c>
      <c r="D59" t="s">
        <v>129</v>
      </c>
      <c r="E59" s="6" t="str">
        <f>VLOOKUP(B59&amp;" - "&amp;D59,OrbisGeneric_mapping!C:F,3,0)</f>
        <v>ADDRESS_LINE4_ADDITIONAL_INTERNATIONAL</v>
      </c>
      <c r="F59" s="6" t="e">
        <f>VLOOKUP(E59,Collibra!D:F,3,0)</f>
        <v>#N/A</v>
      </c>
      <c r="G59" s="6" t="e">
        <f>VLOOKUP(E59,Collibra!D:F,2,0)</f>
        <v>#N/A</v>
      </c>
      <c r="J59" t="s">
        <v>28</v>
      </c>
      <c r="N59" t="b">
        <v>0</v>
      </c>
      <c r="P59" t="s">
        <v>29</v>
      </c>
      <c r="Q59" t="s">
        <v>30</v>
      </c>
      <c r="R59" t="b">
        <v>0</v>
      </c>
      <c r="Z59">
        <v>1</v>
      </c>
    </row>
    <row r="60" spans="1:26" x14ac:dyDescent="0.25">
      <c r="A60">
        <v>3666</v>
      </c>
      <c r="B60" t="s">
        <v>99</v>
      </c>
      <c r="C60" t="s">
        <v>130</v>
      </c>
      <c r="D60" t="s">
        <v>131</v>
      </c>
      <c r="E60" s="6" t="str">
        <f>VLOOKUP(B60&amp;" - "&amp;D60,OrbisGeneric_mapping!C:F,3,0)</f>
        <v>ADDRESS_LINE4_ADDITIONAL_LOCAL</v>
      </c>
      <c r="F60" s="6" t="e">
        <f>VLOOKUP(E60,Collibra!D:F,3,0)</f>
        <v>#N/A</v>
      </c>
      <c r="G60" s="6" t="e">
        <f>VLOOKUP(E60,Collibra!D:F,2,0)</f>
        <v>#N/A</v>
      </c>
      <c r="J60" t="s">
        <v>28</v>
      </c>
      <c r="N60" t="b">
        <v>0</v>
      </c>
      <c r="P60" t="s">
        <v>29</v>
      </c>
      <c r="Q60" t="s">
        <v>30</v>
      </c>
      <c r="R60" t="b">
        <v>0</v>
      </c>
      <c r="Z60">
        <v>1</v>
      </c>
    </row>
    <row r="61" spans="1:26" x14ac:dyDescent="0.25">
      <c r="A61">
        <v>3730</v>
      </c>
      <c r="B61" t="s">
        <v>99</v>
      </c>
      <c r="C61" t="s">
        <v>132</v>
      </c>
      <c r="D61" t="s">
        <v>133</v>
      </c>
      <c r="E61" s="6" t="str">
        <f>VLOOKUP(B61&amp;" - "&amp;D61,OrbisGeneric_mapping!C:F,3,0)</f>
        <v>PHONE_NUMBER_ADDITIONAL</v>
      </c>
      <c r="F61" s="6" t="str">
        <f>VLOOKUP(E61,Collibra!D:F,3,0)</f>
        <v>Telephone number</v>
      </c>
      <c r="G61" s="6" t="str">
        <f>VLOOKUP(E61,Collibra!D:F,2,0)</f>
        <v>The telephone number related to a company's additional address. These are displayed in the same order as they are exported from the national feed or the IP to Orbis.
E.g.
- if the IP sends us telephone number 1 + telephone number 2, the order in the list will be telephone number 1, telephone number 2.</v>
      </c>
      <c r="J61" t="s">
        <v>28</v>
      </c>
      <c r="N61" t="b">
        <v>0</v>
      </c>
      <c r="P61" t="s">
        <v>29</v>
      </c>
      <c r="Q61" t="s">
        <v>30</v>
      </c>
      <c r="R61" t="b">
        <v>0</v>
      </c>
      <c r="Z61">
        <v>1</v>
      </c>
    </row>
    <row r="62" spans="1:26" x14ac:dyDescent="0.25">
      <c r="A62">
        <v>3722</v>
      </c>
      <c r="B62" t="s">
        <v>99</v>
      </c>
      <c r="C62" t="s">
        <v>134</v>
      </c>
      <c r="D62" t="s">
        <v>135</v>
      </c>
      <c r="E62" s="6" t="str">
        <f>VLOOKUP(B62&amp;" - "&amp;D62,OrbisGeneric_mapping!C:F,3,0)</f>
        <v>COUNTRY_REGION_TYPE_ADDITIONAL</v>
      </c>
      <c r="F62" s="6">
        <f>VLOOKUP(E62,Collibra!D:F,3,0)</f>
        <v>0</v>
      </c>
      <c r="G62" s="6" t="str">
        <f>VLOOKUP(E62,Collibra!D:F,2,0)</f>
        <v>The type of region in which a company's additional address is located, according the geographical hierarchy applied in ORBIS (often following the ISO 3166-2 standard); such as Borough, District, Prefecture, Province, Statistical region, State etc</v>
      </c>
      <c r="J62" t="s">
        <v>28</v>
      </c>
      <c r="N62" t="b">
        <v>0</v>
      </c>
      <c r="P62" t="s">
        <v>29</v>
      </c>
      <c r="Q62" t="s">
        <v>30</v>
      </c>
      <c r="R62" t="b">
        <v>0</v>
      </c>
      <c r="Z62">
        <v>1</v>
      </c>
    </row>
    <row r="63" spans="1:26" x14ac:dyDescent="0.25">
      <c r="A63">
        <v>277</v>
      </c>
      <c r="B63" t="s">
        <v>136</v>
      </c>
      <c r="C63" t="s">
        <v>26</v>
      </c>
      <c r="D63" t="s">
        <v>27</v>
      </c>
      <c r="E63" s="6" t="str">
        <f>VLOOKUP(B63&amp;" - "&amp;D63,OrbisGeneric_mapping!C:F,3,0)</f>
        <v>BVD_ID_NUMBER</v>
      </c>
      <c r="F63" s="6" t="str">
        <f>VLOOKUP(E63,Collibra!D:F,3,0)</f>
        <v>BvD ID number</v>
      </c>
      <c r="G63" s="6" t="str">
        <f>VLOOKUP(E63,Collibra!D:F,2,0)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63" t="s">
        <v>28</v>
      </c>
      <c r="N63" t="b">
        <v>0</v>
      </c>
      <c r="P63" t="s">
        <v>29</v>
      </c>
      <c r="Q63" t="s">
        <v>30</v>
      </c>
      <c r="R63" t="b">
        <v>0</v>
      </c>
      <c r="Z63">
        <v>1</v>
      </c>
    </row>
    <row r="64" spans="1:26" x14ac:dyDescent="0.25">
      <c r="A64">
        <v>269</v>
      </c>
      <c r="B64" t="s">
        <v>136</v>
      </c>
      <c r="C64" t="s">
        <v>57</v>
      </c>
      <c r="D64" t="s">
        <v>57</v>
      </c>
      <c r="E64" s="6" t="e">
        <f>VLOOKUP(B64&amp;" - "&amp;D64,OrbisGeneric_mapping!C:F,3,0)</f>
        <v>#N/A</v>
      </c>
      <c r="F64" s="6" t="e">
        <f>VLOOKUP(E64,Collibra!D:F,3,0)</f>
        <v>#N/A</v>
      </c>
      <c r="G64" s="6" t="e">
        <f>VLOOKUP(E64,Collibra!D:F,2,0)</f>
        <v>#N/A</v>
      </c>
      <c r="J64" t="s">
        <v>28</v>
      </c>
      <c r="N64" t="b">
        <v>0</v>
      </c>
      <c r="P64" t="s">
        <v>29</v>
      </c>
      <c r="Q64" t="s">
        <v>30</v>
      </c>
      <c r="R64" t="b">
        <v>0</v>
      </c>
      <c r="Z64">
        <v>1</v>
      </c>
    </row>
    <row r="65" spans="1:26" x14ac:dyDescent="0.25">
      <c r="A65">
        <v>261</v>
      </c>
      <c r="B65" t="s">
        <v>136</v>
      </c>
      <c r="C65" t="s">
        <v>58</v>
      </c>
      <c r="D65" t="s">
        <v>58</v>
      </c>
      <c r="E65" s="6" t="e">
        <f>VLOOKUP(B65&amp;" - "&amp;D65,OrbisGeneric_mapping!C:F,3,0)</f>
        <v>#N/A</v>
      </c>
      <c r="F65" s="6" t="e">
        <f>VLOOKUP(E65,Collibra!D:F,3,0)</f>
        <v>#N/A</v>
      </c>
      <c r="G65" s="6" t="e">
        <f>VLOOKUP(E65,Collibra!D:F,2,0)</f>
        <v>#N/A</v>
      </c>
      <c r="J65" t="s">
        <v>59</v>
      </c>
      <c r="N65" t="b">
        <v>0</v>
      </c>
      <c r="P65" t="s">
        <v>29</v>
      </c>
      <c r="Q65" t="s">
        <v>30</v>
      </c>
      <c r="R65" t="b">
        <v>0</v>
      </c>
      <c r="Z65">
        <v>1</v>
      </c>
    </row>
    <row r="66" spans="1:26" x14ac:dyDescent="0.25">
      <c r="A66">
        <v>445</v>
      </c>
      <c r="B66" t="s">
        <v>136</v>
      </c>
      <c r="C66" t="s">
        <v>72</v>
      </c>
      <c r="D66" t="s">
        <v>72</v>
      </c>
      <c r="E66" s="6" t="e">
        <f>VLOOKUP(B66&amp;" - "&amp;D66,OrbisGeneric_mapping!C:F,3,0)</f>
        <v>#N/A</v>
      </c>
      <c r="F66" s="6" t="e">
        <f>VLOOKUP(E66,Collibra!D:F,3,0)</f>
        <v>#N/A</v>
      </c>
      <c r="G66" s="6" t="e">
        <f>VLOOKUP(E66,Collibra!D:F,2,0)</f>
        <v>#N/A</v>
      </c>
      <c r="J66" t="s">
        <v>73</v>
      </c>
      <c r="N66" t="b">
        <v>0</v>
      </c>
      <c r="P66" t="s">
        <v>29</v>
      </c>
      <c r="Q66" t="s">
        <v>30</v>
      </c>
      <c r="R66" t="b">
        <v>0</v>
      </c>
      <c r="Z66">
        <v>1</v>
      </c>
    </row>
    <row r="67" spans="1:26" x14ac:dyDescent="0.25">
      <c r="A67">
        <v>437</v>
      </c>
      <c r="B67" t="s">
        <v>136</v>
      </c>
      <c r="C67" t="s">
        <v>137</v>
      </c>
      <c r="D67" t="s">
        <v>138</v>
      </c>
      <c r="E67" s="6" t="str">
        <f>VLOOKUP(B67&amp;" - "&amp;D67,OrbisGeneric_mapping!C:F,3,0)</f>
        <v>SH_ALSO_MANAGER_INDICATOR</v>
      </c>
      <c r="F67" s="6" t="e">
        <f>VLOOKUP(E67,Collibra!D:F,3,0)</f>
        <v>#N/A</v>
      </c>
      <c r="G67" s="6" t="e">
        <f>VLOOKUP(E67,Collibra!D:F,2,0)</f>
        <v>#N/A</v>
      </c>
      <c r="J67" t="s">
        <v>28</v>
      </c>
      <c r="N67" t="b">
        <v>0</v>
      </c>
      <c r="P67" t="s">
        <v>29</v>
      </c>
      <c r="Q67" t="s">
        <v>30</v>
      </c>
      <c r="R67" t="b">
        <v>0</v>
      </c>
      <c r="Z67">
        <v>1</v>
      </c>
    </row>
    <row r="68" spans="1:26" x14ac:dyDescent="0.25">
      <c r="A68">
        <v>325</v>
      </c>
      <c r="B68" t="s">
        <v>136</v>
      </c>
      <c r="C68" t="s">
        <v>139</v>
      </c>
      <c r="D68" t="s">
        <v>140</v>
      </c>
      <c r="E68" s="6" t="str">
        <f>VLOOKUP(B68&amp;" - "&amp;D68,OrbisGeneric_mapping!C:F,3,0)</f>
        <v>SH_BVD_ID_NUMBER</v>
      </c>
      <c r="F68" s="6" t="str">
        <f>VLOOKUP(E68,Collibra!D:F,3,0)</f>
        <v>Shareholder - BvD ID number</v>
      </c>
      <c r="G68" s="6" t="str">
        <f>VLOOKUP(E68,Collibra!D:F,2,0)</f>
        <v>Gives the BvD ID of the shareholder. It is never empty</v>
      </c>
      <c r="J68" t="s">
        <v>28</v>
      </c>
      <c r="N68" t="b">
        <v>0</v>
      </c>
      <c r="P68" t="s">
        <v>29</v>
      </c>
      <c r="Q68" t="s">
        <v>30</v>
      </c>
      <c r="R68" t="b">
        <v>0</v>
      </c>
      <c r="Z68">
        <v>1</v>
      </c>
    </row>
    <row r="69" spans="1:26" x14ac:dyDescent="0.25">
      <c r="A69">
        <v>341</v>
      </c>
      <c r="B69" t="s">
        <v>136</v>
      </c>
      <c r="C69" t="s">
        <v>141</v>
      </c>
      <c r="D69" t="s">
        <v>142</v>
      </c>
      <c r="E69" s="6" t="str">
        <f>VLOOKUP(B69&amp;" - "&amp;D69,OrbisGeneric_mapping!C:F,3,0)</f>
        <v>SH_CITY</v>
      </c>
      <c r="F69" s="6" t="str">
        <f>VLOOKUP(E69,Collibra!D:F,3,0)</f>
        <v>Shareholder - City</v>
      </c>
      <c r="G69" s="6" t="str">
        <f>VLOOKUP(E69,Collibra!D:F,2,0)</f>
        <v>Gives the city where the shareholder is located.</v>
      </c>
      <c r="J69" t="s">
        <v>28</v>
      </c>
      <c r="N69" t="b">
        <v>0</v>
      </c>
      <c r="P69" t="s">
        <v>29</v>
      </c>
      <c r="Q69" t="s">
        <v>30</v>
      </c>
      <c r="R69" t="b">
        <v>0</v>
      </c>
      <c r="Z69">
        <v>1</v>
      </c>
    </row>
    <row r="70" spans="1:26" x14ac:dyDescent="0.25">
      <c r="A70">
        <v>285</v>
      </c>
      <c r="B70" t="s">
        <v>136</v>
      </c>
      <c r="C70" t="s">
        <v>143</v>
      </c>
      <c r="D70" t="s">
        <v>144</v>
      </c>
      <c r="E70" s="6" t="str">
        <f>VLOOKUP(B70&amp;" - "&amp;D70,OrbisGeneric_mapping!C:F,3,0)</f>
        <v>SHH_COMMENTS</v>
      </c>
      <c r="F70" s="6" t="e">
        <f>VLOOKUP(E70,Collibra!D:F,3,0)</f>
        <v>#N/A</v>
      </c>
      <c r="G70" s="6" t="e">
        <f>VLOOKUP(E70,Collibra!D:F,2,0)</f>
        <v>#N/A</v>
      </c>
      <c r="J70" t="s">
        <v>28</v>
      </c>
      <c r="N70" t="b">
        <v>0</v>
      </c>
      <c r="P70" t="s">
        <v>29</v>
      </c>
      <c r="Q70" t="s">
        <v>30</v>
      </c>
      <c r="R70" t="b">
        <v>0</v>
      </c>
      <c r="Z70">
        <v>1</v>
      </c>
    </row>
    <row r="71" spans="1:26" x14ac:dyDescent="0.25">
      <c r="A71">
        <v>365</v>
      </c>
      <c r="B71" t="s">
        <v>136</v>
      </c>
      <c r="C71" t="s">
        <v>145</v>
      </c>
      <c r="D71" t="s">
        <v>146</v>
      </c>
      <c r="E71" s="6" t="str">
        <f>VLOOKUP(B71&amp;" - "&amp;D71,OrbisGeneric_mapping!C:F,3,0)</f>
        <v>SH_LIABILITY_INDICATOR</v>
      </c>
      <c r="F71" s="6" t="str">
        <f>VLOOKUP(E71,Collibra!D:F,3,0)</f>
        <v>Shareholder - Company taking liability</v>
      </c>
      <c r="G71" s="6" t="str">
        <f>VLOOKUP(E71,Collibra!D:F,2,0)</f>
        <v>Definition is currently under review</v>
      </c>
      <c r="J71" t="s">
        <v>28</v>
      </c>
      <c r="N71" t="b">
        <v>0</v>
      </c>
      <c r="P71" t="s">
        <v>29</v>
      </c>
      <c r="Q71" t="s">
        <v>30</v>
      </c>
      <c r="R71" t="b">
        <v>0</v>
      </c>
      <c r="Z71">
        <v>1</v>
      </c>
    </row>
    <row r="72" spans="1:26" x14ac:dyDescent="0.25">
      <c r="A72">
        <v>333</v>
      </c>
      <c r="B72" t="s">
        <v>136</v>
      </c>
      <c r="C72" t="s">
        <v>147</v>
      </c>
      <c r="D72" t="s">
        <v>148</v>
      </c>
      <c r="E72" s="6" t="str">
        <f>VLOOKUP(B72&amp;" - "&amp;D72,OrbisGeneric_mapping!C:F,3,0)</f>
        <v>SH_COUNTRY_ISO_CODE</v>
      </c>
      <c r="F72" s="6" t="str">
        <f>VLOOKUP(E72,Collibra!D:F,3,0)</f>
        <v>Shareholder - Country ISO code</v>
      </c>
      <c r="G72" s="6" t="str">
        <f>VLOOKUP(E72,Collibra!D:F,2,0)</f>
        <v>2 digit iso country code. If not known, the code 'YY' is used.</v>
      </c>
      <c r="J72" t="s">
        <v>28</v>
      </c>
      <c r="N72" t="b">
        <v>0</v>
      </c>
      <c r="P72" t="s">
        <v>29</v>
      </c>
      <c r="Q72" t="s">
        <v>30</v>
      </c>
      <c r="R72" t="b">
        <v>0</v>
      </c>
      <c r="Z72">
        <v>1</v>
      </c>
    </row>
    <row r="73" spans="1:26" x14ac:dyDescent="0.25">
      <c r="A73">
        <v>373</v>
      </c>
      <c r="B73" t="s">
        <v>136</v>
      </c>
      <c r="C73" t="s">
        <v>149</v>
      </c>
      <c r="D73" t="s">
        <v>150</v>
      </c>
      <c r="E73" s="6" t="str">
        <f>VLOOKUP(B73&amp;" - "&amp;D73,OrbisGeneric_mapping!C:F,3,0)</f>
        <v>SH_DIRECT_PCT</v>
      </c>
      <c r="F73" s="6" t="str">
        <f>VLOOKUP(E73,Collibra!D:F,3,0)</f>
        <v>Shareholder - Direct %</v>
      </c>
      <c r="G73" s="6" t="str">
        <f>VLOOKUP(E73,Collibra!D:F,2,0)</f>
        <v>This field is the direct percentage owned by the shareholder in the company just below in the BO path.</v>
      </c>
      <c r="J73" t="s">
        <v>28</v>
      </c>
      <c r="N73" t="b">
        <v>0</v>
      </c>
      <c r="P73" t="s">
        <v>29</v>
      </c>
      <c r="Q73" t="s">
        <v>30</v>
      </c>
      <c r="R73" t="b">
        <v>0</v>
      </c>
      <c r="Z73">
        <v>1</v>
      </c>
    </row>
    <row r="74" spans="1:26" x14ac:dyDescent="0.25">
      <c r="A74">
        <v>309</v>
      </c>
      <c r="B74" t="s">
        <v>136</v>
      </c>
      <c r="C74" t="s">
        <v>151</v>
      </c>
      <c r="D74" t="s">
        <v>152</v>
      </c>
      <c r="E74" s="6" t="str">
        <f>VLOOKUP(B74&amp;" - "&amp;D74,OrbisGeneric_mapping!C:F,3,0)</f>
        <v>SH_FIRSTNAME</v>
      </c>
      <c r="F74" s="6" t="e">
        <f>VLOOKUP(E74,Collibra!D:F,3,0)</f>
        <v>#N/A</v>
      </c>
      <c r="G74" s="6" t="e">
        <f>VLOOKUP(E74,Collibra!D:F,2,0)</f>
        <v>#N/A</v>
      </c>
      <c r="J74" t="s">
        <v>28</v>
      </c>
      <c r="N74" t="b">
        <v>0</v>
      </c>
      <c r="P74" t="s">
        <v>29</v>
      </c>
      <c r="Q74" t="s">
        <v>30</v>
      </c>
      <c r="R74" t="b">
        <v>0</v>
      </c>
      <c r="Z74">
        <v>1</v>
      </c>
    </row>
    <row r="75" spans="1:26" x14ac:dyDescent="0.25">
      <c r="A75">
        <v>405</v>
      </c>
      <c r="B75" t="s">
        <v>136</v>
      </c>
      <c r="C75" t="s">
        <v>153</v>
      </c>
      <c r="D75" t="s">
        <v>154</v>
      </c>
      <c r="E75" s="6" t="str">
        <f>VLOOKUP(B75&amp;" - "&amp;D75,OrbisGeneric_mapping!C:F,3,0)</f>
        <v>SH_INFORMATION_DATE</v>
      </c>
      <c r="F75" s="6" t="str">
        <f>VLOOKUP(E75,Collibra!D:F,3,0)</f>
        <v>Shareholder - Information date</v>
      </c>
      <c r="G75" s="6" t="str">
        <f>VLOOKUP(E75,Collibra!D:F,2,0)</f>
        <v>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v>
      </c>
      <c r="J75" t="s">
        <v>28</v>
      </c>
      <c r="N75" t="b">
        <v>0</v>
      </c>
      <c r="P75" t="s">
        <v>29</v>
      </c>
      <c r="Q75" t="s">
        <v>30</v>
      </c>
      <c r="R75" t="b">
        <v>0</v>
      </c>
      <c r="Z75">
        <v>1</v>
      </c>
    </row>
    <row r="76" spans="1:26" x14ac:dyDescent="0.25">
      <c r="A76">
        <v>429</v>
      </c>
      <c r="B76" t="s">
        <v>136</v>
      </c>
      <c r="C76" t="s">
        <v>155</v>
      </c>
      <c r="D76" t="s">
        <v>156</v>
      </c>
      <c r="E76" s="6" t="e">
        <f>VLOOKUP(B76&amp;" - "&amp;D76,OrbisGeneric_mapping!C:F,3,0)</f>
        <v>#N/A</v>
      </c>
      <c r="F76" s="6" t="e">
        <f>VLOOKUP(E76,Collibra!D:F,3,0)</f>
        <v>#N/A</v>
      </c>
      <c r="G76" s="6" t="e">
        <f>VLOOKUP(E76,Collibra!D:F,2,0)</f>
        <v>#N/A</v>
      </c>
      <c r="J76" t="s">
        <v>28</v>
      </c>
      <c r="N76" t="b">
        <v>0</v>
      </c>
      <c r="P76" t="s">
        <v>29</v>
      </c>
      <c r="Q76" t="s">
        <v>30</v>
      </c>
      <c r="R76" t="b">
        <v>0</v>
      </c>
      <c r="Z76">
        <v>1</v>
      </c>
    </row>
    <row r="77" spans="1:26" x14ac:dyDescent="0.25">
      <c r="A77">
        <v>421</v>
      </c>
      <c r="B77" t="s">
        <v>136</v>
      </c>
      <c r="C77" t="s">
        <v>157</v>
      </c>
      <c r="D77" t="s">
        <v>158</v>
      </c>
      <c r="E77" s="6" t="e">
        <f>VLOOKUP(B77&amp;" - "&amp;D77,OrbisGeneric_mapping!C:F,3,0)</f>
        <v>#N/A</v>
      </c>
      <c r="F77" s="6" t="e">
        <f>VLOOKUP(E77,Collibra!D:F,3,0)</f>
        <v>#N/A</v>
      </c>
      <c r="G77" s="6" t="e">
        <f>VLOOKUP(E77,Collibra!D:F,2,0)</f>
        <v>#N/A</v>
      </c>
      <c r="J77" t="s">
        <v>28</v>
      </c>
      <c r="N77" t="b">
        <v>0</v>
      </c>
      <c r="P77" t="s">
        <v>29</v>
      </c>
      <c r="Q77" t="s">
        <v>30</v>
      </c>
      <c r="R77" t="b">
        <v>0</v>
      </c>
      <c r="Z77">
        <v>1</v>
      </c>
    </row>
    <row r="78" spans="1:26" x14ac:dyDescent="0.25">
      <c r="A78">
        <v>413</v>
      </c>
      <c r="B78" t="s">
        <v>136</v>
      </c>
      <c r="C78" t="s">
        <v>159</v>
      </c>
      <c r="D78" t="s">
        <v>160</v>
      </c>
      <c r="E78" s="6" t="e">
        <f>VLOOKUP(B78&amp;" - "&amp;D78,OrbisGeneric_mapping!C:F,3,0)</f>
        <v>#N/A</v>
      </c>
      <c r="F78" s="6" t="e">
        <f>VLOOKUP(E78,Collibra!D:F,3,0)</f>
        <v>#N/A</v>
      </c>
      <c r="G78" s="6" t="e">
        <f>VLOOKUP(E78,Collibra!D:F,2,0)</f>
        <v>#N/A</v>
      </c>
      <c r="J78" t="s">
        <v>28</v>
      </c>
      <c r="N78" t="b">
        <v>0</v>
      </c>
      <c r="P78" t="s">
        <v>29</v>
      </c>
      <c r="Q78" t="s">
        <v>30</v>
      </c>
      <c r="R78" t="b">
        <v>0</v>
      </c>
      <c r="Z78">
        <v>1</v>
      </c>
    </row>
    <row r="79" spans="1:26" x14ac:dyDescent="0.25">
      <c r="A79">
        <v>389</v>
      </c>
      <c r="B79" t="s">
        <v>136</v>
      </c>
      <c r="C79" t="s">
        <v>161</v>
      </c>
      <c r="D79" t="s">
        <v>162</v>
      </c>
      <c r="E79" s="6" t="str">
        <f>VLOOKUP(B79&amp;" - "&amp;D79,OrbisGeneric_mapping!C:F,3,0)</f>
        <v>SH_POSSIBLE_PCT_CHANGE_DESCRIPTION</v>
      </c>
      <c r="F79" s="6" t="str">
        <f>VLOOKUP(E79,Collibra!D:F,3,0)</f>
        <v>Shareholder - Information on possible change in %</v>
      </c>
      <c r="G79" s="6" t="str">
        <f>VLOOKUP(E79,Collibra!D:F,2,0)</f>
        <v>&lt;p&gt;This fields is used to indicates that information on the Shareholder has changed but we don’t have enough detail to be able to indicate the new percentage. This come principally from M&amp;amp;A deals information. &lt;/p&gt;
&lt;p&gt;This is particularly important in the controlling shareholder section, as it could potentially affect the ultimate owner and in the BO section.&lt;/p&gt;
&lt;p&gt; &lt;/p&gt;</v>
      </c>
      <c r="J79" t="s">
        <v>28</v>
      </c>
      <c r="N79" t="b">
        <v>0</v>
      </c>
      <c r="P79" t="s">
        <v>29</v>
      </c>
      <c r="Q79" t="s">
        <v>30</v>
      </c>
      <c r="R79" t="b">
        <v>0</v>
      </c>
      <c r="Z79">
        <v>1</v>
      </c>
    </row>
    <row r="80" spans="1:26" x14ac:dyDescent="0.25">
      <c r="A80">
        <v>397</v>
      </c>
      <c r="B80" t="s">
        <v>136</v>
      </c>
      <c r="C80" t="s">
        <v>163</v>
      </c>
      <c r="D80" t="s">
        <v>164</v>
      </c>
      <c r="E80" s="6" t="str">
        <f>VLOOKUP(B80&amp;" - "&amp;D80,OrbisGeneric_mapping!C:F,3,0)</f>
        <v>SH_INFORMATION_SOURCE</v>
      </c>
      <c r="F80" s="6" t="str">
        <f>VLOOKUP(E80,Collibra!D:F,3,0)</f>
        <v>Shareholder - Information source</v>
      </c>
      <c r="G80" s="6" t="str">
        <f>VLOOKUP(E80,Collibra!D:F,2,0)</f>
        <v>This field is a 2 letter code giving the source that have provided the link between the shareholder and the company just below in the BO path.</v>
      </c>
      <c r="J80" t="s">
        <v>28</v>
      </c>
      <c r="N80" t="b">
        <v>0</v>
      </c>
      <c r="P80" t="s">
        <v>29</v>
      </c>
      <c r="Q80" t="s">
        <v>30</v>
      </c>
      <c r="R80" t="b">
        <v>0</v>
      </c>
      <c r="Z80">
        <v>1</v>
      </c>
    </row>
    <row r="81" spans="1:26" x14ac:dyDescent="0.25">
      <c r="A81">
        <v>317</v>
      </c>
      <c r="B81" t="s">
        <v>136</v>
      </c>
      <c r="C81" t="s">
        <v>165</v>
      </c>
      <c r="D81" t="s">
        <v>166</v>
      </c>
      <c r="E81" s="6" t="str">
        <f>VLOOKUP(B81&amp;" - "&amp;D81,OrbisGeneric_mapping!C:F,3,0)</f>
        <v>SH_LASTNAME</v>
      </c>
      <c r="F81" s="6" t="e">
        <f>VLOOKUP(E81,Collibra!D:F,3,0)</f>
        <v>#N/A</v>
      </c>
      <c r="G81" s="6" t="e">
        <f>VLOOKUP(E81,Collibra!D:F,2,0)</f>
        <v>#N/A</v>
      </c>
      <c r="J81" t="s">
        <v>28</v>
      </c>
      <c r="N81" t="b">
        <v>0</v>
      </c>
      <c r="P81" t="s">
        <v>29</v>
      </c>
      <c r="Q81" t="s">
        <v>30</v>
      </c>
      <c r="R81" t="b">
        <v>0</v>
      </c>
      <c r="Z81">
        <v>1</v>
      </c>
    </row>
    <row r="82" spans="1:26" x14ac:dyDescent="0.25">
      <c r="A82">
        <v>293</v>
      </c>
      <c r="B82" t="s">
        <v>136</v>
      </c>
      <c r="C82" t="s">
        <v>167</v>
      </c>
      <c r="D82" t="s">
        <v>168</v>
      </c>
      <c r="E82" s="6" t="str">
        <f>VLOOKUP(B82&amp;" - "&amp;D82,OrbisGeneric_mapping!C:F,3,0)</f>
        <v>SH_NAME</v>
      </c>
      <c r="F82" s="6" t="str">
        <f>VLOOKUP(E82,Collibra!D:F,3,0)</f>
        <v>Shareholder - Name</v>
      </c>
      <c r="G82" s="6" t="str">
        <f>VLOOKUP(E82,Collibra!D:F,2,0)</f>
        <v>This field indicates the full name of the shareholder. It should always be provided.</v>
      </c>
      <c r="J82" t="s">
        <v>28</v>
      </c>
      <c r="N82" t="b">
        <v>0</v>
      </c>
      <c r="P82" t="s">
        <v>29</v>
      </c>
      <c r="Q82" t="s">
        <v>30</v>
      </c>
      <c r="R82" t="b">
        <v>0</v>
      </c>
      <c r="Z82">
        <v>1</v>
      </c>
    </row>
    <row r="83" spans="1:26" x14ac:dyDescent="0.25">
      <c r="A83">
        <v>301</v>
      </c>
      <c r="B83" t="s">
        <v>136</v>
      </c>
      <c r="C83" t="s">
        <v>169</v>
      </c>
      <c r="D83" t="s">
        <v>170</v>
      </c>
      <c r="E83" s="6" t="str">
        <f>VLOOKUP(B83&amp;" - "&amp;D83,OrbisGeneric_mapping!C:F,3,0)</f>
        <v>SH_SALUTATION</v>
      </c>
      <c r="F83" s="6" t="str">
        <f>VLOOKUP(E83,Collibra!D:F,3,0)</f>
        <v>Shareholder - Salutation</v>
      </c>
      <c r="G83" s="6" t="str">
        <f>VLOOKUP(E83,Collibra!D:F,2,0)</f>
        <v>Gives the salutation of the shareholder. This is either provided by the source or deduced based on the provided or deduced gender</v>
      </c>
      <c r="J83" t="s">
        <v>28</v>
      </c>
      <c r="N83" t="b">
        <v>0</v>
      </c>
      <c r="P83" t="s">
        <v>29</v>
      </c>
      <c r="Q83" t="s">
        <v>30</v>
      </c>
      <c r="R83" t="b">
        <v>0</v>
      </c>
      <c r="Z83">
        <v>1</v>
      </c>
    </row>
    <row r="84" spans="1:26" x14ac:dyDescent="0.25">
      <c r="A84">
        <v>357</v>
      </c>
      <c r="B84" t="s">
        <v>136</v>
      </c>
      <c r="C84" t="s">
        <v>171</v>
      </c>
      <c r="D84" t="s">
        <v>172</v>
      </c>
      <c r="E84" s="6" t="str">
        <f>VLOOKUP(B84&amp;" - "&amp;D84,OrbisGeneric_mapping!C:F,3,0)</f>
        <v>SH_WORLDCOMPLIANCE_MATCH_INDICATOR</v>
      </c>
      <c r="F84" s="6" t="e">
        <f>VLOOKUP(E84,Collibra!D:F,3,0)</f>
        <v>#N/A</v>
      </c>
      <c r="G84" s="6" t="e">
        <f>VLOOKUP(E84,Collibra!D:F,2,0)</f>
        <v>#N/A</v>
      </c>
      <c r="J84" t="s">
        <v>28</v>
      </c>
      <c r="N84" t="b">
        <v>0</v>
      </c>
      <c r="P84" t="s">
        <v>29</v>
      </c>
      <c r="Q84" t="s">
        <v>30</v>
      </c>
      <c r="R84" t="b">
        <v>0</v>
      </c>
      <c r="Z84">
        <v>1</v>
      </c>
    </row>
    <row r="85" spans="1:26" x14ac:dyDescent="0.25">
      <c r="A85">
        <v>381</v>
      </c>
      <c r="B85" t="s">
        <v>136</v>
      </c>
      <c r="C85" t="s">
        <v>173</v>
      </c>
      <c r="D85" t="s">
        <v>174</v>
      </c>
      <c r="E85" s="6" t="str">
        <f>VLOOKUP(B85&amp;" - "&amp;D85,OrbisGeneric_mapping!C:F,3,0)</f>
        <v>SH_TOTAL_PCT</v>
      </c>
      <c r="F85" s="6" t="str">
        <f>VLOOKUP(E85,Collibra!D:F,3,0)</f>
        <v>Shareholder - Total %</v>
      </c>
      <c r="G85" s="6" t="str">
        <f>VLOOKUP(E85,Collibra!D:F,2,0)</f>
        <v>This field is the total percentage owned by the shareholder in the company just below in the BO path</v>
      </c>
      <c r="J85" t="s">
        <v>28</v>
      </c>
      <c r="N85" t="b">
        <v>0</v>
      </c>
      <c r="P85" t="s">
        <v>29</v>
      </c>
      <c r="Q85" t="s">
        <v>30</v>
      </c>
      <c r="R85" t="b">
        <v>0</v>
      </c>
      <c r="Z85">
        <v>1</v>
      </c>
    </row>
    <row r="86" spans="1:26" x14ac:dyDescent="0.25">
      <c r="A86">
        <v>349</v>
      </c>
      <c r="B86" t="s">
        <v>136</v>
      </c>
      <c r="C86" t="s">
        <v>175</v>
      </c>
      <c r="D86" t="s">
        <v>176</v>
      </c>
      <c r="E86" s="6" t="str">
        <f>VLOOKUP(B86&amp;" - "&amp;D86,OrbisGeneric_mapping!C:F,3,0)</f>
        <v>SH_TYPE</v>
      </c>
      <c r="F86" s="6" t="e">
        <f>VLOOKUP(E86,Collibra!D:F,3,0)</f>
        <v>#N/A</v>
      </c>
      <c r="G86" s="6" t="e">
        <f>VLOOKUP(E86,Collibra!D:F,2,0)</f>
        <v>#N/A</v>
      </c>
      <c r="J86" t="s">
        <v>28</v>
      </c>
      <c r="N86" t="b">
        <v>0</v>
      </c>
      <c r="P86" t="s">
        <v>29</v>
      </c>
      <c r="Q86" t="s">
        <v>30</v>
      </c>
      <c r="R86" t="b">
        <v>0</v>
      </c>
      <c r="Z86">
        <v>1</v>
      </c>
    </row>
    <row r="87" spans="1:26" x14ac:dyDescent="0.25">
      <c r="A87">
        <v>2284</v>
      </c>
      <c r="B87" t="s">
        <v>177</v>
      </c>
      <c r="C87" t="s">
        <v>26</v>
      </c>
      <c r="D87" t="s">
        <v>27</v>
      </c>
      <c r="E87" s="6" t="str">
        <f>VLOOKUP(B87&amp;" - "&amp;D87,OrbisGeneric_mapping!C:F,3,0)</f>
        <v>BVD_ID_NUMBER</v>
      </c>
      <c r="F87" s="6" t="str">
        <f>VLOOKUP(E87,Collibra!D:F,3,0)</f>
        <v>BvD ID number</v>
      </c>
      <c r="G87" s="6" t="str">
        <f>VLOOKUP(E87,Collibra!D:F,2,0)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87" t="s">
        <v>28</v>
      </c>
      <c r="N87" t="b">
        <v>0</v>
      </c>
      <c r="P87" t="s">
        <v>29</v>
      </c>
      <c r="Q87" t="s">
        <v>30</v>
      </c>
      <c r="R87" t="b">
        <v>0</v>
      </c>
      <c r="Z87">
        <v>1</v>
      </c>
    </row>
    <row r="88" spans="1:26" x14ac:dyDescent="0.25">
      <c r="A88">
        <v>2276</v>
      </c>
      <c r="B88" t="s">
        <v>177</v>
      </c>
      <c r="C88" t="s">
        <v>57</v>
      </c>
      <c r="D88" t="s">
        <v>57</v>
      </c>
      <c r="E88" s="6" t="e">
        <f>VLOOKUP(B88&amp;" - "&amp;D88,OrbisGeneric_mapping!C:F,3,0)</f>
        <v>#N/A</v>
      </c>
      <c r="F88" s="6" t="e">
        <f>VLOOKUP(E88,Collibra!D:F,3,0)</f>
        <v>#N/A</v>
      </c>
      <c r="G88" s="6" t="e">
        <f>VLOOKUP(E88,Collibra!D:F,2,0)</f>
        <v>#N/A</v>
      </c>
      <c r="J88" t="s">
        <v>28</v>
      </c>
      <c r="N88" t="b">
        <v>0</v>
      </c>
      <c r="P88" t="s">
        <v>29</v>
      </c>
      <c r="Q88" t="s">
        <v>30</v>
      </c>
      <c r="R88" t="b">
        <v>0</v>
      </c>
      <c r="Z88">
        <v>1</v>
      </c>
    </row>
    <row r="89" spans="1:26" x14ac:dyDescent="0.25">
      <c r="A89">
        <v>2268</v>
      </c>
      <c r="B89" t="s">
        <v>177</v>
      </c>
      <c r="C89" t="s">
        <v>58</v>
      </c>
      <c r="D89" t="s">
        <v>58</v>
      </c>
      <c r="E89" s="6" t="e">
        <f>VLOOKUP(B89&amp;" - "&amp;D89,OrbisGeneric_mapping!C:F,3,0)</f>
        <v>#N/A</v>
      </c>
      <c r="F89" s="6" t="e">
        <f>VLOOKUP(E89,Collibra!D:F,3,0)</f>
        <v>#N/A</v>
      </c>
      <c r="G89" s="6" t="e">
        <f>VLOOKUP(E89,Collibra!D:F,2,0)</f>
        <v>#N/A</v>
      </c>
      <c r="J89" t="s">
        <v>59</v>
      </c>
      <c r="N89" t="b">
        <v>0</v>
      </c>
      <c r="P89" t="s">
        <v>29</v>
      </c>
      <c r="Q89" t="s">
        <v>30</v>
      </c>
      <c r="R89" t="b">
        <v>0</v>
      </c>
      <c r="Z89">
        <v>1</v>
      </c>
    </row>
    <row r="90" spans="1:26" x14ac:dyDescent="0.25">
      <c r="A90">
        <v>2428</v>
      </c>
      <c r="B90" t="s">
        <v>177</v>
      </c>
      <c r="C90" t="s">
        <v>72</v>
      </c>
      <c r="D90" t="s">
        <v>72</v>
      </c>
      <c r="E90" s="6" t="e">
        <f>VLOOKUP(B90&amp;" - "&amp;D90,OrbisGeneric_mapping!C:F,3,0)</f>
        <v>#N/A</v>
      </c>
      <c r="F90" s="6" t="e">
        <f>VLOOKUP(E90,Collibra!D:F,3,0)</f>
        <v>#N/A</v>
      </c>
      <c r="G90" s="6" t="e">
        <f>VLOOKUP(E90,Collibra!D:F,2,0)</f>
        <v>#N/A</v>
      </c>
      <c r="J90" t="s">
        <v>73</v>
      </c>
      <c r="N90" t="b">
        <v>0</v>
      </c>
      <c r="P90" t="s">
        <v>29</v>
      </c>
      <c r="Q90" t="s">
        <v>30</v>
      </c>
      <c r="R90" t="b">
        <v>0</v>
      </c>
      <c r="Z90">
        <v>1</v>
      </c>
    </row>
    <row r="91" spans="1:26" x14ac:dyDescent="0.25">
      <c r="A91">
        <v>2308</v>
      </c>
      <c r="B91" t="s">
        <v>177</v>
      </c>
      <c r="C91" t="s">
        <v>178</v>
      </c>
      <c r="D91" t="s">
        <v>179</v>
      </c>
      <c r="E91" s="6" t="str">
        <f>VLOOKUP(B91&amp;" - "&amp;D91,OrbisGeneric_mapping!C:F,3,0)</f>
        <v>SUB_BVD_ID_NUMBER</v>
      </c>
      <c r="F91" s="6" t="str">
        <f>VLOOKUP(E91,Collibra!D:F,3,0)</f>
        <v>Subsidiary - BvD ID number</v>
      </c>
      <c r="G91" s="6" t="str">
        <f>VLOOKUP(E91,Collibra!D:F,2,0)</f>
        <v>Gives the BvD ID of the subsidiary. It is never empty</v>
      </c>
      <c r="J91" t="s">
        <v>28</v>
      </c>
      <c r="N91" t="b">
        <v>0</v>
      </c>
      <c r="P91" t="s">
        <v>29</v>
      </c>
      <c r="Q91" t="s">
        <v>30</v>
      </c>
      <c r="R91" t="b">
        <v>0</v>
      </c>
      <c r="Z91">
        <v>1</v>
      </c>
    </row>
    <row r="92" spans="1:26" x14ac:dyDescent="0.25">
      <c r="A92">
        <v>2324</v>
      </c>
      <c r="B92" t="s">
        <v>177</v>
      </c>
      <c r="C92" t="s">
        <v>180</v>
      </c>
      <c r="D92" t="s">
        <v>181</v>
      </c>
      <c r="E92" s="6" t="str">
        <f>VLOOKUP(B92&amp;" - "&amp;D92,OrbisGeneric_mapping!C:F,3,0)</f>
        <v>SUB_CITY</v>
      </c>
      <c r="F92" s="6" t="str">
        <f>VLOOKUP(E92,Collibra!D:F,3,0)</f>
        <v>Subsidiary - City</v>
      </c>
      <c r="G92" s="6" t="str">
        <f>VLOOKUP(E92,Collibra!D:F,2,0)</f>
        <v>Gives the city where the subsidiary is located.</v>
      </c>
      <c r="J92" t="s">
        <v>28</v>
      </c>
      <c r="N92" t="b">
        <v>0</v>
      </c>
      <c r="P92" t="s">
        <v>29</v>
      </c>
      <c r="Q92" t="s">
        <v>30</v>
      </c>
      <c r="R92" t="b">
        <v>0</v>
      </c>
      <c r="Z92">
        <v>1</v>
      </c>
    </row>
    <row r="93" spans="1:26" x14ac:dyDescent="0.25">
      <c r="A93">
        <v>2292</v>
      </c>
      <c r="B93" t="s">
        <v>177</v>
      </c>
      <c r="C93" t="s">
        <v>182</v>
      </c>
      <c r="D93" t="s">
        <v>183</v>
      </c>
      <c r="E93" s="6" t="str">
        <f>VLOOKUP(B93&amp;" - "&amp;D93,OrbisGeneric_mapping!C:F,3,0)</f>
        <v>SUB_COMMENTS</v>
      </c>
      <c r="F93" s="6" t="str">
        <f>VLOOKUP(E93,Collibra!D:F,3,0)</f>
        <v>Subsidiary - Comments (text)</v>
      </c>
      <c r="G93" s="6" t="str">
        <f>VLOOKUP(E93,Collibra!D:F,2,0)</f>
        <v>Definition is currently under review</v>
      </c>
      <c r="J93" t="s">
        <v>28</v>
      </c>
      <c r="N93" t="b">
        <v>0</v>
      </c>
      <c r="P93" t="s">
        <v>29</v>
      </c>
      <c r="Q93" t="s">
        <v>30</v>
      </c>
      <c r="R93" t="b">
        <v>0</v>
      </c>
      <c r="Z93">
        <v>1</v>
      </c>
    </row>
    <row r="94" spans="1:26" x14ac:dyDescent="0.25">
      <c r="A94">
        <v>2348</v>
      </c>
      <c r="B94" t="s">
        <v>177</v>
      </c>
      <c r="C94" t="s">
        <v>184</v>
      </c>
      <c r="D94" t="s">
        <v>185</v>
      </c>
      <c r="E94" s="6" t="str">
        <f>VLOOKUP(B94&amp;" - "&amp;D94,OrbisGeneric_mapping!C:F,3,0)</f>
        <v>SUB_LIABILITY_INDICATOR</v>
      </c>
      <c r="F94" s="6" t="str">
        <f>VLOOKUP(E94,Collibra!D:F,3,0)</f>
        <v>Subsidiary - Company for which liability is held</v>
      </c>
      <c r="G94" s="6" t="str">
        <f>VLOOKUP(E94,Collibra!D:F,2,0)</f>
        <v>Definition is currently under review</v>
      </c>
      <c r="J94" t="s">
        <v>28</v>
      </c>
      <c r="N94" t="b">
        <v>0</v>
      </c>
      <c r="P94" t="s">
        <v>29</v>
      </c>
      <c r="Q94" t="s">
        <v>30</v>
      </c>
      <c r="R94" t="b">
        <v>0</v>
      </c>
      <c r="Z94">
        <v>1</v>
      </c>
    </row>
    <row r="95" spans="1:26" x14ac:dyDescent="0.25">
      <c r="A95">
        <v>2316</v>
      </c>
      <c r="B95" t="s">
        <v>177</v>
      </c>
      <c r="C95" t="s">
        <v>186</v>
      </c>
      <c r="D95" t="s">
        <v>187</v>
      </c>
      <c r="E95" s="6" t="str">
        <f>VLOOKUP(B95&amp;" - "&amp;D95,OrbisGeneric_mapping!C:F,3,0)</f>
        <v>SUB_COUNTRY_ISO_CODE</v>
      </c>
      <c r="F95" s="6" t="str">
        <f>VLOOKUP(E95,Collibra!D:F,3,0)</f>
        <v>Subsidiary - Country ISO code</v>
      </c>
      <c r="G95" s="6" t="str">
        <f>VLOOKUP(E95,Collibra!D:F,2,0)</f>
        <v>2 digit iso country code. If not known, the code 'YY' is used.</v>
      </c>
      <c r="J95" t="s">
        <v>28</v>
      </c>
      <c r="N95" t="b">
        <v>0</v>
      </c>
      <c r="P95" t="s">
        <v>29</v>
      </c>
      <c r="Q95" t="s">
        <v>30</v>
      </c>
      <c r="R95" t="b">
        <v>0</v>
      </c>
      <c r="Z95">
        <v>1</v>
      </c>
    </row>
    <row r="96" spans="1:26" x14ac:dyDescent="0.25">
      <c r="A96">
        <v>2356</v>
      </c>
      <c r="B96" t="s">
        <v>177</v>
      </c>
      <c r="C96" t="s">
        <v>188</v>
      </c>
      <c r="D96" t="s">
        <v>189</v>
      </c>
      <c r="E96" s="6" t="str">
        <f>VLOOKUP(B96&amp;" - "&amp;D96,OrbisGeneric_mapping!C:F,3,0)</f>
        <v>SUB_DIRECT_PCT</v>
      </c>
      <c r="F96" s="6" t="str">
        <f>VLOOKUP(E96,Collibra!D:F,3,0)</f>
        <v>Subsidiary - Direct %</v>
      </c>
      <c r="G96" s="6" t="str">
        <f>VLOOKUP(E96,Collibra!D:F,2,0)</f>
        <v>This field is the direct percentage owned by the subsidiaryin the company just below in the BO path.</v>
      </c>
      <c r="J96" t="s">
        <v>28</v>
      </c>
      <c r="N96" t="b">
        <v>0</v>
      </c>
      <c r="P96" t="s">
        <v>29</v>
      </c>
      <c r="Q96" t="s">
        <v>30</v>
      </c>
      <c r="R96" t="b">
        <v>0</v>
      </c>
      <c r="Z96">
        <v>1</v>
      </c>
    </row>
    <row r="97" spans="1:26" x14ac:dyDescent="0.25">
      <c r="A97">
        <v>2396</v>
      </c>
      <c r="B97" t="s">
        <v>177</v>
      </c>
      <c r="C97" t="s">
        <v>190</v>
      </c>
      <c r="D97" t="s">
        <v>191</v>
      </c>
      <c r="E97" s="6" t="str">
        <f>VLOOKUP(B97&amp;" - "&amp;D97,OrbisGeneric_mapping!C:F,3,0)</f>
        <v>SUB_INFORMATION_DATE</v>
      </c>
      <c r="F97" s="6" t="str">
        <f>VLOOKUP(E97,Collibra!D:F,3,0)</f>
        <v>Subsidiary - Information date</v>
      </c>
      <c r="G97" s="6" t="str">
        <f>VLOOKUP(E97,Collibra!D:F,2,0)</f>
        <v>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v>
      </c>
      <c r="J97" t="s">
        <v>28</v>
      </c>
      <c r="N97" t="b">
        <v>0</v>
      </c>
      <c r="P97" t="s">
        <v>29</v>
      </c>
      <c r="Q97" t="s">
        <v>30</v>
      </c>
      <c r="R97" t="b">
        <v>0</v>
      </c>
      <c r="Z97">
        <v>1</v>
      </c>
    </row>
    <row r="98" spans="1:26" x14ac:dyDescent="0.25">
      <c r="A98">
        <v>2420</v>
      </c>
      <c r="B98" t="s">
        <v>177</v>
      </c>
      <c r="C98" t="s">
        <v>192</v>
      </c>
      <c r="D98" t="s">
        <v>193</v>
      </c>
      <c r="E98" s="6" t="e">
        <f>VLOOKUP(B98&amp;" - "&amp;D98,OrbisGeneric_mapping!C:F,3,0)</f>
        <v>#N/A</v>
      </c>
      <c r="F98" s="6" t="e">
        <f>VLOOKUP(E98,Collibra!D:F,3,0)</f>
        <v>#N/A</v>
      </c>
      <c r="G98" s="6" t="e">
        <f>VLOOKUP(E98,Collibra!D:F,2,0)</f>
        <v>#N/A</v>
      </c>
      <c r="J98" t="s">
        <v>28</v>
      </c>
      <c r="N98" t="b">
        <v>0</v>
      </c>
      <c r="P98" t="s">
        <v>29</v>
      </c>
      <c r="Q98" t="s">
        <v>30</v>
      </c>
      <c r="R98" t="b">
        <v>0</v>
      </c>
      <c r="Z98">
        <v>1</v>
      </c>
    </row>
    <row r="99" spans="1:26" x14ac:dyDescent="0.25">
      <c r="A99">
        <v>2412</v>
      </c>
      <c r="B99" t="s">
        <v>177</v>
      </c>
      <c r="C99" t="s">
        <v>194</v>
      </c>
      <c r="D99" t="s">
        <v>195</v>
      </c>
      <c r="E99" s="6" t="e">
        <f>VLOOKUP(B99&amp;" - "&amp;D99,OrbisGeneric_mapping!C:F,3,0)</f>
        <v>#N/A</v>
      </c>
      <c r="F99" s="6" t="e">
        <f>VLOOKUP(E99,Collibra!D:F,3,0)</f>
        <v>#N/A</v>
      </c>
      <c r="G99" s="6" t="e">
        <f>VLOOKUP(E99,Collibra!D:F,2,0)</f>
        <v>#N/A</v>
      </c>
      <c r="J99" t="s">
        <v>28</v>
      </c>
      <c r="N99" t="b">
        <v>0</v>
      </c>
      <c r="P99" t="s">
        <v>29</v>
      </c>
      <c r="Q99" t="s">
        <v>30</v>
      </c>
      <c r="R99" t="b">
        <v>0</v>
      </c>
      <c r="Z99">
        <v>1</v>
      </c>
    </row>
    <row r="100" spans="1:26" x14ac:dyDescent="0.25">
      <c r="A100">
        <v>2404</v>
      </c>
      <c r="B100" t="s">
        <v>177</v>
      </c>
      <c r="C100" t="s">
        <v>196</v>
      </c>
      <c r="D100" t="s">
        <v>197</v>
      </c>
      <c r="E100" s="6" t="e">
        <f>VLOOKUP(B100&amp;" - "&amp;D100,OrbisGeneric_mapping!C:F,3,0)</f>
        <v>#N/A</v>
      </c>
      <c r="F100" s="6" t="e">
        <f>VLOOKUP(E100,Collibra!D:F,3,0)</f>
        <v>#N/A</v>
      </c>
      <c r="G100" s="6" t="e">
        <f>VLOOKUP(E100,Collibra!D:F,2,0)</f>
        <v>#N/A</v>
      </c>
      <c r="J100" t="s">
        <v>28</v>
      </c>
      <c r="N100" t="b">
        <v>0</v>
      </c>
      <c r="P100" t="s">
        <v>29</v>
      </c>
      <c r="Q100" t="s">
        <v>30</v>
      </c>
      <c r="R100" t="b">
        <v>0</v>
      </c>
      <c r="Z100">
        <v>1</v>
      </c>
    </row>
    <row r="101" spans="1:26" x14ac:dyDescent="0.25">
      <c r="A101">
        <v>2372</v>
      </c>
      <c r="B101" t="s">
        <v>177</v>
      </c>
      <c r="C101" t="s">
        <v>198</v>
      </c>
      <c r="D101" t="s">
        <v>199</v>
      </c>
      <c r="E101" s="6" t="str">
        <f>VLOOKUP(B101&amp;" - "&amp;D101,OrbisGeneric_mapping!C:F,3,0)</f>
        <v>SUB_POSSIBLE_PCT_CHANGE_DESCRIPTION</v>
      </c>
      <c r="F101" s="6" t="str">
        <f>VLOOKUP(E101,Collibra!D:F,3,0)</f>
        <v>Subsidiary - Information on possible change in %</v>
      </c>
      <c r="G101" s="6" t="str">
        <f>VLOOKUP(E101,Collibra!D:F,2,0)</f>
        <v>&lt;p&gt;This fields is used to indicates that information on the subsidiary has changed but we don’t have enough detail to be able to indicate the new percentage. This come principally from M&amp;amp;A deals information.&lt;/p&gt;
&lt;p&gt; &lt;/p&gt;</v>
      </c>
      <c r="J101" t="s">
        <v>28</v>
      </c>
      <c r="N101" t="b">
        <v>0</v>
      </c>
      <c r="P101" t="s">
        <v>29</v>
      </c>
      <c r="Q101" t="s">
        <v>30</v>
      </c>
      <c r="R101" t="b">
        <v>0</v>
      </c>
      <c r="Z101">
        <v>1</v>
      </c>
    </row>
    <row r="102" spans="1:26" x14ac:dyDescent="0.25">
      <c r="A102">
        <v>2388</v>
      </c>
      <c r="B102" t="s">
        <v>177</v>
      </c>
      <c r="C102" t="s">
        <v>200</v>
      </c>
      <c r="D102" t="s">
        <v>201</v>
      </c>
      <c r="E102" s="6" t="str">
        <f>VLOOKUP(B102&amp;" - "&amp;D102,OrbisGeneric_mapping!C:F,3,0)</f>
        <v>SUB_INFORMATION_SOURCE</v>
      </c>
      <c r="F102" s="6" t="str">
        <f>VLOOKUP(E102,Collibra!D:F,3,0)</f>
        <v>Subsidiary - Information Source</v>
      </c>
      <c r="G102" s="6" t="str">
        <f>VLOOKUP(E102,Collibra!D:F,2,0)</f>
        <v>This field is a 2 letter code giving the source that have provided the link between the subsidiary and the company just above in the BO path.</v>
      </c>
      <c r="J102" t="s">
        <v>28</v>
      </c>
      <c r="N102" t="b">
        <v>0</v>
      </c>
      <c r="P102" t="s">
        <v>29</v>
      </c>
      <c r="Q102" t="s">
        <v>30</v>
      </c>
      <c r="R102" t="b">
        <v>0</v>
      </c>
      <c r="Z102">
        <v>1</v>
      </c>
    </row>
    <row r="103" spans="1:26" x14ac:dyDescent="0.25">
      <c r="A103">
        <v>2300</v>
      </c>
      <c r="B103" t="s">
        <v>177</v>
      </c>
      <c r="C103" t="s">
        <v>202</v>
      </c>
      <c r="D103" t="s">
        <v>203</v>
      </c>
      <c r="E103" s="6" t="str">
        <f>VLOOKUP(B103&amp;" - "&amp;D103,OrbisGeneric_mapping!C:F,3,0)</f>
        <v>SUB_NAME</v>
      </c>
      <c r="F103" s="6" t="str">
        <f>VLOOKUP(E103,Collibra!D:F,3,0)</f>
        <v>Subsidiary - Name</v>
      </c>
      <c r="G103" s="6" t="str">
        <f>VLOOKUP(E103,Collibra!D:F,2,0)</f>
        <v>This field indicates the full name of the subsidiary. It should always be provided.</v>
      </c>
      <c r="J103" t="s">
        <v>28</v>
      </c>
      <c r="N103" t="b">
        <v>0</v>
      </c>
      <c r="P103" t="s">
        <v>29</v>
      </c>
      <c r="Q103" t="s">
        <v>30</v>
      </c>
      <c r="R103" t="b">
        <v>0</v>
      </c>
      <c r="Z103">
        <v>1</v>
      </c>
    </row>
    <row r="104" spans="1:26" x14ac:dyDescent="0.25">
      <c r="A104">
        <v>2340</v>
      </c>
      <c r="B104" t="s">
        <v>177</v>
      </c>
      <c r="C104" t="s">
        <v>204</v>
      </c>
      <c r="D104" t="s">
        <v>205</v>
      </c>
      <c r="E104" s="6" t="str">
        <f>VLOOKUP(B104&amp;" - "&amp;D104,OrbisGeneric_mapping!C:F,3,0)</f>
        <v>SUB_WORLDCOMPLIANCE_MATCH_INDICATOR</v>
      </c>
      <c r="F104" s="6" t="e">
        <f>VLOOKUP(E104,Collibra!D:F,3,0)</f>
        <v>#N/A</v>
      </c>
      <c r="G104" s="6" t="e">
        <f>VLOOKUP(E104,Collibra!D:F,2,0)</f>
        <v>#N/A</v>
      </c>
      <c r="J104" t="s">
        <v>28</v>
      </c>
      <c r="N104" t="b">
        <v>0</v>
      </c>
      <c r="P104" t="s">
        <v>29</v>
      </c>
      <c r="Q104" t="s">
        <v>30</v>
      </c>
      <c r="R104" t="b">
        <v>0</v>
      </c>
      <c r="Z104">
        <v>1</v>
      </c>
    </row>
    <row r="105" spans="1:26" x14ac:dyDescent="0.25">
      <c r="A105">
        <v>2380</v>
      </c>
      <c r="B105" t="s">
        <v>177</v>
      </c>
      <c r="C105" t="s">
        <v>206</v>
      </c>
      <c r="D105" t="s">
        <v>207</v>
      </c>
      <c r="E105" s="6" t="str">
        <f>VLOOKUP(B105&amp;" - "&amp;D105,OrbisGeneric_mapping!C:F,3,0)</f>
        <v>SUB_STATUS</v>
      </c>
      <c r="F105" s="6" t="e">
        <f>VLOOKUP(E105,Collibra!D:F,3,0)</f>
        <v>#N/A</v>
      </c>
      <c r="G105" s="6" t="e">
        <f>VLOOKUP(E105,Collibra!D:F,2,0)</f>
        <v>#N/A</v>
      </c>
      <c r="J105" t="s">
        <v>28</v>
      </c>
      <c r="N105" t="b">
        <v>0</v>
      </c>
      <c r="P105" t="s">
        <v>29</v>
      </c>
      <c r="Q105" t="s">
        <v>30</v>
      </c>
      <c r="R105" t="b">
        <v>0</v>
      </c>
      <c r="Z105">
        <v>1</v>
      </c>
    </row>
    <row r="106" spans="1:26" x14ac:dyDescent="0.25">
      <c r="A106">
        <v>2364</v>
      </c>
      <c r="B106" t="s">
        <v>177</v>
      </c>
      <c r="C106" t="s">
        <v>208</v>
      </c>
      <c r="D106" t="s">
        <v>209</v>
      </c>
      <c r="E106" s="6" t="str">
        <f>VLOOKUP(B106&amp;" - "&amp;D106,OrbisGeneric_mapping!C:F,3,0)</f>
        <v>SUB_TOTAL_PCT</v>
      </c>
      <c r="F106" s="6" t="str">
        <f>VLOOKUP(E106,Collibra!D:F,3,0)</f>
        <v>Subsidiary - Total %</v>
      </c>
      <c r="G106" s="6" t="str">
        <f>VLOOKUP(E106,Collibra!D:F,2,0)</f>
        <v>This field is the total percentage owned by the subsidiary in the company just below in the BO path</v>
      </c>
      <c r="J106" t="s">
        <v>28</v>
      </c>
      <c r="N106" t="b">
        <v>0</v>
      </c>
      <c r="P106" t="s">
        <v>29</v>
      </c>
      <c r="Q106" t="s">
        <v>30</v>
      </c>
      <c r="R106" t="b">
        <v>0</v>
      </c>
      <c r="Z106">
        <v>1</v>
      </c>
    </row>
    <row r="107" spans="1:26" x14ac:dyDescent="0.25">
      <c r="A107">
        <v>2332</v>
      </c>
      <c r="B107" t="s">
        <v>177</v>
      </c>
      <c r="C107" t="s">
        <v>210</v>
      </c>
      <c r="D107" t="s">
        <v>211</v>
      </c>
      <c r="E107" s="6" t="str">
        <f>VLOOKUP(B107&amp;" - "&amp;D107,OrbisGeneric_mapping!C:F,3,0)</f>
        <v>SUB_TYPE</v>
      </c>
      <c r="F107" s="6" t="e">
        <f>VLOOKUP(E107,Collibra!D:F,3,0)</f>
        <v>#N/A</v>
      </c>
      <c r="G107" s="6" t="e">
        <f>VLOOKUP(E107,Collibra!D:F,2,0)</f>
        <v>#N/A</v>
      </c>
      <c r="J107" t="s">
        <v>28</v>
      </c>
      <c r="N107" t="b">
        <v>0</v>
      </c>
      <c r="P107" t="s">
        <v>29</v>
      </c>
      <c r="Q107" t="s">
        <v>30</v>
      </c>
      <c r="R107" t="b">
        <v>0</v>
      </c>
      <c r="Z107">
        <v>1</v>
      </c>
    </row>
    <row r="108" spans="1:26" x14ac:dyDescent="0.25">
      <c r="A108">
        <v>2135</v>
      </c>
      <c r="B108" t="s">
        <v>212</v>
      </c>
      <c r="C108" t="s">
        <v>213</v>
      </c>
      <c r="D108" t="s">
        <v>214</v>
      </c>
      <c r="E108" s="6" t="str">
        <f>VLOOKUP(B108&amp;" - "&amp;D108,OrbisGeneric_mapping!C:F,3,0)</f>
        <v>ASTK_BOOK_VALUE</v>
      </c>
      <c r="F108" s="6">
        <f>VLOOKUP(E108,Collibra!D:F,3,0)</f>
        <v>0</v>
      </c>
      <c r="G108" s="6" t="str">
        <f>VLOOKUP(E108,Collibra!D:F,2,0)</f>
        <v>The Shareholder funds from the annual financial accounts divided by the number of outstanding shares (of the main security) at the annual closing date of the company. This figure represents the minimum value of a company's equity and measures the book value of a firm on a per-share basis.</v>
      </c>
      <c r="J108" t="s">
        <v>28</v>
      </c>
      <c r="N108" t="b">
        <v>0</v>
      </c>
      <c r="P108" t="s">
        <v>29</v>
      </c>
      <c r="Q108" t="s">
        <v>30</v>
      </c>
      <c r="R108" t="b">
        <v>0</v>
      </c>
      <c r="Z108">
        <v>1</v>
      </c>
    </row>
    <row r="109" spans="1:26" x14ac:dyDescent="0.25">
      <c r="A109">
        <v>1783</v>
      </c>
      <c r="B109" t="s">
        <v>212</v>
      </c>
      <c r="C109" t="s">
        <v>26</v>
      </c>
      <c r="D109" t="s">
        <v>27</v>
      </c>
      <c r="E109" s="6" t="str">
        <f>VLOOKUP(B109&amp;" - "&amp;D109,OrbisGeneric_mapping!C:F,3,0)</f>
        <v>BVD_ID_NUMBER</v>
      </c>
      <c r="F109" s="6" t="str">
        <f>VLOOKUP(E109,Collibra!D:F,3,0)</f>
        <v>BvD ID number</v>
      </c>
      <c r="G109" s="6" t="str">
        <f>VLOOKUP(E109,Collibra!D:F,2,0)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09" t="s">
        <v>28</v>
      </c>
      <c r="N109" t="b">
        <v>0</v>
      </c>
      <c r="P109" t="s">
        <v>29</v>
      </c>
      <c r="Q109" t="s">
        <v>30</v>
      </c>
      <c r="R109" t="b">
        <v>0</v>
      </c>
      <c r="Z109">
        <v>1</v>
      </c>
    </row>
    <row r="110" spans="1:26" x14ac:dyDescent="0.25">
      <c r="A110">
        <v>2103</v>
      </c>
      <c r="B110" t="s">
        <v>212</v>
      </c>
      <c r="C110" t="s">
        <v>215</v>
      </c>
      <c r="D110" t="s">
        <v>216</v>
      </c>
      <c r="E110" s="6" t="str">
        <f>VLOOKUP(B110&amp;" - "&amp;D110,OrbisGeneric_mapping!C:F,3,0)</f>
        <v>ASTK_CAPITAL_EXP</v>
      </c>
      <c r="F110" s="6" t="str">
        <f>VLOOKUP(E110,Collibra!D:F,3,0)</f>
        <v>Capital expenditure per share</v>
      </c>
      <c r="G110" s="6" t="str">
        <f>VLOOKUP(E110,Collibra!D:F,2,0)</f>
        <v>The Capital expenditure from the annual cash flow statement divided by the number of outstanding shares (of the main security) at the annual closing date of the company. The amount of capital expenditure which the company incurs in order to maintain its operating assets.</v>
      </c>
      <c r="J110" t="s">
        <v>28</v>
      </c>
      <c r="N110" t="b">
        <v>0</v>
      </c>
      <c r="P110" t="s">
        <v>29</v>
      </c>
      <c r="Q110" t="s">
        <v>30</v>
      </c>
      <c r="R110" t="b">
        <v>0</v>
      </c>
      <c r="Z110">
        <v>1</v>
      </c>
    </row>
    <row r="111" spans="1:26" x14ac:dyDescent="0.25">
      <c r="A111">
        <v>2095</v>
      </c>
      <c r="B111" t="s">
        <v>212</v>
      </c>
      <c r="C111" t="s">
        <v>217</v>
      </c>
      <c r="D111" t="s">
        <v>218</v>
      </c>
      <c r="E111" s="6" t="str">
        <f>VLOOKUP(B111&amp;" - "&amp;D111,OrbisGeneric_mapping!C:F,3,0)</f>
        <v>ASTK_CASHFLOWSHARE</v>
      </c>
      <c r="F111" s="6" t="str">
        <f>VLOOKUP(E111,Collibra!D:F,3,0)</f>
        <v>Cash flow per share</v>
      </c>
      <c r="G111" s="6" t="str">
        <f>VLOOKUP(E111,Collibra!D:F,2,0)</f>
        <v>Cash flow from the annual financial accounts divided by the number of outstanding shares (of the main security) at the annual closing date of the company</v>
      </c>
      <c r="J111" t="s">
        <v>28</v>
      </c>
      <c r="N111" t="b">
        <v>0</v>
      </c>
      <c r="P111" t="s">
        <v>29</v>
      </c>
      <c r="Q111" t="s">
        <v>30</v>
      </c>
      <c r="R111" t="b">
        <v>0</v>
      </c>
      <c r="Z111">
        <v>1</v>
      </c>
    </row>
    <row r="112" spans="1:26" x14ac:dyDescent="0.25">
      <c r="A112">
        <v>1807</v>
      </c>
      <c r="B112" t="s">
        <v>212</v>
      </c>
      <c r="C112" t="s">
        <v>219</v>
      </c>
      <c r="D112" t="s">
        <v>220</v>
      </c>
      <c r="E112" s="6" t="str">
        <f>VLOOKUP(B112&amp;" - "&amp;D112,OrbisGeneric_mapping!C:F,3,0)</f>
        <v>CLOSING_DATE</v>
      </c>
      <c r="F112" s="6" t="str">
        <f>VLOOKUP(E112,Collibra!D:F,3,0)</f>
        <v>Closing date</v>
      </c>
      <c r="G112" s="6" t="str">
        <f>VLOOKUP(E112,Collibra!D:F,2,0)</f>
        <v>Closing date provides the financial accounts year or interim ending date (Default: Latest available year)</v>
      </c>
      <c r="J112" t="s">
        <v>28</v>
      </c>
      <c r="N112" t="b">
        <v>0</v>
      </c>
      <c r="P112" t="s">
        <v>29</v>
      </c>
      <c r="Q112" t="s">
        <v>30</v>
      </c>
      <c r="R112" t="b">
        <v>0</v>
      </c>
      <c r="Z112">
        <v>1</v>
      </c>
    </row>
    <row r="113" spans="1:26" x14ac:dyDescent="0.25">
      <c r="A113">
        <v>1831</v>
      </c>
      <c r="B113" t="s">
        <v>212</v>
      </c>
      <c r="C113" t="s">
        <v>221</v>
      </c>
      <c r="D113" t="s">
        <v>222</v>
      </c>
      <c r="E113" s="6" t="e">
        <f>VLOOKUP(B113&amp;" - "&amp;D113,OrbisGeneric_mapping!C:F,3,0)</f>
        <v>#N/A</v>
      </c>
      <c r="F113" s="6" t="e">
        <f>VLOOKUP(E113,Collibra!D:F,3,0)</f>
        <v>#N/A</v>
      </c>
      <c r="G113" s="6" t="e">
        <f>VLOOKUP(E113,Collibra!D:F,2,0)</f>
        <v>#N/A</v>
      </c>
      <c r="J113" t="s">
        <v>28</v>
      </c>
      <c r="N113" t="b">
        <v>0</v>
      </c>
      <c r="P113" t="s">
        <v>29</v>
      </c>
      <c r="Q113" t="s">
        <v>30</v>
      </c>
      <c r="R113" t="b">
        <v>0</v>
      </c>
      <c r="Z113">
        <v>1</v>
      </c>
    </row>
    <row r="114" spans="1:26" x14ac:dyDescent="0.25">
      <c r="A114">
        <v>1823</v>
      </c>
      <c r="B114" t="s">
        <v>212</v>
      </c>
      <c r="C114" t="s">
        <v>223</v>
      </c>
      <c r="D114" t="s">
        <v>224</v>
      </c>
      <c r="E114" s="6" t="e">
        <f>VLOOKUP(B114&amp;" - "&amp;D114,OrbisGeneric_mapping!C:F,3,0)</f>
        <v>#N/A</v>
      </c>
      <c r="F114" s="6" t="e">
        <f>VLOOKUP(E114,Collibra!D:F,3,0)</f>
        <v>#N/A</v>
      </c>
      <c r="G114" s="6" t="e">
        <f>VLOOKUP(E114,Collibra!D:F,2,0)</f>
        <v>#N/A</v>
      </c>
      <c r="J114" t="s">
        <v>28</v>
      </c>
      <c r="N114" t="b">
        <v>0</v>
      </c>
      <c r="P114" t="s">
        <v>29</v>
      </c>
      <c r="Q114" t="s">
        <v>30</v>
      </c>
      <c r="R114" t="b">
        <v>0</v>
      </c>
      <c r="Z114">
        <v>1</v>
      </c>
    </row>
    <row r="115" spans="1:26" x14ac:dyDescent="0.25">
      <c r="A115">
        <v>1815</v>
      </c>
      <c r="B115" t="s">
        <v>212</v>
      </c>
      <c r="C115" t="s">
        <v>225</v>
      </c>
      <c r="D115" t="s">
        <v>226</v>
      </c>
      <c r="E115" s="6" t="e">
        <f>VLOOKUP(B115&amp;" - "&amp;D115,OrbisGeneric_mapping!C:F,3,0)</f>
        <v>#N/A</v>
      </c>
      <c r="F115" s="6" t="e">
        <f>VLOOKUP(E115,Collibra!D:F,3,0)</f>
        <v>#N/A</v>
      </c>
      <c r="G115" s="6" t="e">
        <f>VLOOKUP(E115,Collibra!D:F,2,0)</f>
        <v>#N/A</v>
      </c>
      <c r="J115" t="s">
        <v>28</v>
      </c>
      <c r="N115" t="b">
        <v>0</v>
      </c>
      <c r="P115" t="s">
        <v>29</v>
      </c>
      <c r="Q115" t="s">
        <v>30</v>
      </c>
      <c r="R115" t="b">
        <v>0</v>
      </c>
      <c r="Z115">
        <v>1</v>
      </c>
    </row>
    <row r="116" spans="1:26" x14ac:dyDescent="0.25">
      <c r="A116">
        <v>1799</v>
      </c>
      <c r="B116" t="s">
        <v>212</v>
      </c>
      <c r="C116" t="s">
        <v>227</v>
      </c>
      <c r="D116" t="s">
        <v>228</v>
      </c>
      <c r="E116" s="6" t="str">
        <f>VLOOKUP(B116&amp;" - "&amp;D116,OrbisGeneric_mapping!C:F,3,0)</f>
        <v>SD_CURRENCY</v>
      </c>
      <c r="F116" s="6" t="str">
        <f>VLOOKUP(E116,Collibra!D:F,3,0)</f>
        <v>Currency</v>
      </c>
      <c r="G116" s="6" t="str">
        <f>VLOOKUP(E116,Collibra!D:F,2,0)</f>
        <v>The currency in which the stock data is expressed</v>
      </c>
      <c r="J116" t="s">
        <v>28</v>
      </c>
      <c r="N116" t="b">
        <v>0</v>
      </c>
      <c r="P116" t="s">
        <v>29</v>
      </c>
      <c r="Q116" t="s">
        <v>30</v>
      </c>
      <c r="R116" t="b">
        <v>0</v>
      </c>
      <c r="Z116">
        <v>1</v>
      </c>
    </row>
    <row r="117" spans="1:26" x14ac:dyDescent="0.25">
      <c r="A117">
        <v>1967</v>
      </c>
      <c r="B117" t="s">
        <v>212</v>
      </c>
      <c r="C117" t="s">
        <v>229</v>
      </c>
      <c r="D117" t="s">
        <v>230</v>
      </c>
      <c r="E117" s="6" t="str">
        <f>VLOOKUP(B117&amp;" - "&amp;D117,OrbisGeneric_mapping!C:F,3,0)</f>
        <v>ASTK_DIV_PAYOUT</v>
      </c>
      <c r="F117" s="6" t="str">
        <f>VLOOKUP(E117,Collibra!D:F,3,0)</f>
        <v>Dividend payout (%)</v>
      </c>
      <c r="G117" s="6" t="str">
        <f>VLOOKUP(E117,Collibra!D:F,2,0)</f>
        <v>The Dividends per share ratio as a percentage of earnings per share;
in which Dividends per share is Dividends from the annual financial accounts divided by the number of outstanding shares (of the main security) at the annual closing date of the company
in which earnings per share is Net income from the annual accounts divided by the number of outstanding shares (of the main security) at the annual closing date of the company</v>
      </c>
      <c r="J117" t="s">
        <v>28</v>
      </c>
      <c r="N117" t="b">
        <v>0</v>
      </c>
      <c r="P117" t="s">
        <v>29</v>
      </c>
      <c r="Q117" t="s">
        <v>30</v>
      </c>
      <c r="R117" t="b">
        <v>0</v>
      </c>
      <c r="Z117">
        <v>1</v>
      </c>
    </row>
    <row r="118" spans="1:26" x14ac:dyDescent="0.25">
      <c r="A118">
        <v>1959</v>
      </c>
      <c r="B118" t="s">
        <v>212</v>
      </c>
      <c r="C118" t="s">
        <v>231</v>
      </c>
      <c r="D118" t="s">
        <v>232</v>
      </c>
      <c r="E118" s="6" t="str">
        <f>VLOOKUP(B118&amp;" - "&amp;D118,OrbisGeneric_mapping!C:F,3,0)</f>
        <v>ASTK_DIV_AVG</v>
      </c>
      <c r="F118" s="6" t="str">
        <f>VLOOKUP(E118,Collibra!D:F,3,0)</f>
        <v>Dividend yield (%) - average high-low</v>
      </c>
      <c r="G118" s="6" t="str">
        <f>VLOOKUP(E118,Collibra!D:F,2,0)</f>
        <v>The Dividends per share ratio as a percentage of the Market price; 
in which Dividends per share is Dividends from the annual financial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v>
      </c>
      <c r="J118" t="s">
        <v>28</v>
      </c>
      <c r="N118" t="b">
        <v>0</v>
      </c>
      <c r="P118" t="s">
        <v>29</v>
      </c>
      <c r="Q118" t="s">
        <v>30</v>
      </c>
      <c r="R118" t="b">
        <v>0</v>
      </c>
      <c r="Z118">
        <v>1</v>
      </c>
    </row>
    <row r="119" spans="1:26" x14ac:dyDescent="0.25">
      <c r="A119">
        <v>1927</v>
      </c>
      <c r="B119" t="s">
        <v>212</v>
      </c>
      <c r="C119" t="s">
        <v>233</v>
      </c>
      <c r="D119" t="s">
        <v>234</v>
      </c>
      <c r="E119" s="6" t="str">
        <f>VLOOKUP(B119&amp;" - "&amp;D119,OrbisGeneric_mapping!C:F,3,0)</f>
        <v>ASTK_DIV_CLOSE</v>
      </c>
      <c r="F119" s="6" t="str">
        <f>VLOOKUP(E119,Collibra!D:F,3,0)</f>
        <v>Dividend yield (%) - close</v>
      </c>
      <c r="G119" s="6" t="str">
        <f>VLOOKUP(E119,Collibra!D:F,2,0)</f>
        <v>The Dividends per share ratio as a percentage of the Market price; 
in which Dividends per share is Dividends from the annual financial accounts divided by the number of outstanding shares (of the main security) at the annual closing date of the company
in which Market price is the closing price of the main security on the main stock exchange at the latest day of the fiscal year of the company</v>
      </c>
      <c r="J119" t="s">
        <v>28</v>
      </c>
      <c r="N119" t="b">
        <v>0</v>
      </c>
      <c r="P119" t="s">
        <v>29</v>
      </c>
      <c r="Q119" t="s">
        <v>30</v>
      </c>
      <c r="R119" t="b">
        <v>0</v>
      </c>
      <c r="Z119">
        <v>1</v>
      </c>
    </row>
    <row r="120" spans="1:26" x14ac:dyDescent="0.25">
      <c r="A120">
        <v>1943</v>
      </c>
      <c r="B120" t="s">
        <v>212</v>
      </c>
      <c r="C120" t="s">
        <v>235</v>
      </c>
      <c r="D120" t="s">
        <v>236</v>
      </c>
      <c r="E120" s="6" t="str">
        <f>VLOOKUP(B120&amp;" - "&amp;D120,OrbisGeneric_mapping!C:F,3,0)</f>
        <v>ASTK_DIV_HIGH</v>
      </c>
      <c r="F120" s="6" t="str">
        <f>VLOOKUP(E120,Collibra!D:F,3,0)</f>
        <v>Dividend yield (%) - high</v>
      </c>
      <c r="G120" s="6" t="str">
        <f>VLOOKUP(E120,Collibra!D:F,2,0)</f>
        <v>The Dividends per share ratio as a percentage of the Market price; 
in which Dividends per share is Dividends from the annual financial accounts divided by the number of outstanding shares (of the main security) at the annual closing date of the company
in which Market price is the highest closing price of the main security on the main stock exchange during the fiscal year of the company</v>
      </c>
      <c r="J120" t="s">
        <v>28</v>
      </c>
      <c r="N120" t="b">
        <v>0</v>
      </c>
      <c r="P120" t="s">
        <v>29</v>
      </c>
      <c r="Q120" t="s">
        <v>30</v>
      </c>
      <c r="R120" t="b">
        <v>0</v>
      </c>
      <c r="Z120">
        <v>1</v>
      </c>
    </row>
    <row r="121" spans="1:26" x14ac:dyDescent="0.25">
      <c r="A121">
        <v>1951</v>
      </c>
      <c r="B121" t="s">
        <v>212</v>
      </c>
      <c r="C121" t="s">
        <v>237</v>
      </c>
      <c r="D121" t="s">
        <v>238</v>
      </c>
      <c r="E121" s="6" t="str">
        <f>VLOOKUP(B121&amp;" - "&amp;D121,OrbisGeneric_mapping!C:F,3,0)</f>
        <v>ASTK_DIV_LOW</v>
      </c>
      <c r="F121" s="6" t="str">
        <f>VLOOKUP(E121,Collibra!D:F,3,0)</f>
        <v>Dividend yield (%) - low</v>
      </c>
      <c r="G121" s="6" t="str">
        <f>VLOOKUP(E121,Collibra!D:F,2,0)</f>
        <v>The Dividends per share ratio as a percentage of the Market price; 
in which Dividends per share is Dividends from the annual financial accounts divided by the number of outstanding shares (of the main security) at the annual closing date of the company
in which Market price is the lowest closing price of the main security on the main stock exchange during the fiscal year of the company</v>
      </c>
      <c r="J121" t="s">
        <v>28</v>
      </c>
      <c r="N121" t="b">
        <v>0</v>
      </c>
      <c r="P121" t="s">
        <v>29</v>
      </c>
      <c r="Q121" t="s">
        <v>30</v>
      </c>
      <c r="R121" t="b">
        <v>0</v>
      </c>
      <c r="Z121">
        <v>1</v>
      </c>
    </row>
    <row r="122" spans="1:26" x14ac:dyDescent="0.25">
      <c r="A122">
        <v>1935</v>
      </c>
      <c r="B122" t="s">
        <v>212</v>
      </c>
      <c r="C122" t="s">
        <v>239</v>
      </c>
      <c r="D122" t="s">
        <v>240</v>
      </c>
      <c r="E122" s="6" t="str">
        <f>VLOOKUP(B122&amp;" - "&amp;D122,OrbisGeneric_mapping!C:F,3,0)</f>
        <v>ASTK_DIV_OPEN</v>
      </c>
      <c r="F122" s="6" t="str">
        <f>VLOOKUP(E122,Collibra!D:F,3,0)</f>
        <v>Dividend yield (%) - open</v>
      </c>
      <c r="G122" s="6" t="str">
        <f>VLOOKUP(E122,Collibra!D:F,2,0)</f>
        <v>The Dividends per share ratio as a percentage of the Market price; 
in which Dividends per share is Dividends from the annual financial accounts divided by the number of outstanding shares (of the main security) at the annual closing date of the company
in which Market price is the opening price of the main security on the main stock exchange on the first day of the fiscal year of the company</v>
      </c>
      <c r="J122" t="s">
        <v>28</v>
      </c>
      <c r="N122" t="b">
        <v>0</v>
      </c>
      <c r="P122" t="s">
        <v>29</v>
      </c>
      <c r="Q122" t="s">
        <v>30</v>
      </c>
      <c r="R122" t="b">
        <v>0</v>
      </c>
      <c r="Z122">
        <v>1</v>
      </c>
    </row>
    <row r="123" spans="1:26" x14ac:dyDescent="0.25">
      <c r="A123">
        <v>2127</v>
      </c>
      <c r="B123" t="s">
        <v>212</v>
      </c>
      <c r="C123" t="s">
        <v>241</v>
      </c>
      <c r="D123" t="s">
        <v>242</v>
      </c>
      <c r="E123" s="6" t="str">
        <f>VLOOKUP(B123&amp;" - "&amp;D123,OrbisGeneric_mapping!C:F,3,0)</f>
        <v>ASTK_DIV_SHARE</v>
      </c>
      <c r="F123" s="6" t="str">
        <f>VLOOKUP(E123,Collibra!D:F,3,0)</f>
        <v>Dividends per share</v>
      </c>
      <c r="G123" s="6" t="str">
        <f>VLOOKUP(E123,Collibra!D:F,2,0)</f>
        <v>The Dividends from the annual financial accounts divided by the number of outstanding shares (of the main security) at the annual closing date of the company</v>
      </c>
      <c r="J123" t="s">
        <v>28</v>
      </c>
      <c r="N123" t="b">
        <v>0</v>
      </c>
      <c r="P123" t="s">
        <v>29</v>
      </c>
      <c r="Q123" t="s">
        <v>30</v>
      </c>
      <c r="R123" t="b">
        <v>0</v>
      </c>
      <c r="Z123">
        <v>1</v>
      </c>
    </row>
    <row r="124" spans="1:26" x14ac:dyDescent="0.25">
      <c r="A124">
        <v>2087</v>
      </c>
      <c r="B124" t="s">
        <v>212</v>
      </c>
      <c r="C124" t="s">
        <v>243</v>
      </c>
      <c r="D124" t="s">
        <v>244</v>
      </c>
      <c r="E124" s="6" t="str">
        <f>VLOOKUP(B124&amp;" - "&amp;D124,OrbisGeneric_mapping!C:F,3,0)</f>
        <v>ASTK_EPS</v>
      </c>
      <c r="F124" s="6" t="str">
        <f>VLOOKUP(E124,Collibra!D:F,3,0)</f>
        <v>Earnings per share</v>
      </c>
      <c r="G124" s="6" t="str">
        <f>VLOOKUP(E124,Collibra!D:F,2,0)</f>
        <v>Net income from the annual accounts divided by the outstanding shares (of the main security) at the annual closing date of the company</v>
      </c>
      <c r="J124" t="s">
        <v>28</v>
      </c>
      <c r="N124" t="b">
        <v>0</v>
      </c>
      <c r="P124" t="s">
        <v>29</v>
      </c>
      <c r="Q124" t="s">
        <v>30</v>
      </c>
      <c r="R124" t="b">
        <v>0</v>
      </c>
      <c r="Z124">
        <v>1</v>
      </c>
    </row>
    <row r="125" spans="1:26" x14ac:dyDescent="0.25">
      <c r="A125">
        <v>1911</v>
      </c>
      <c r="B125" t="s">
        <v>212</v>
      </c>
      <c r="C125" t="s">
        <v>245</v>
      </c>
      <c r="D125" t="s">
        <v>246</v>
      </c>
      <c r="E125" s="6" t="str">
        <f>VLOOKUP(B125&amp;" - "&amp;D125,OrbisGeneric_mapping!C:F,3,0)</f>
        <v>ASTK_EY_AVG</v>
      </c>
      <c r="F125" s="6" t="str">
        <f>VLOOKUP(E125,Collibra!D:F,3,0)</f>
        <v>Earnings yield (%) - average high-low</v>
      </c>
      <c r="G125" s="6" t="str">
        <f>VLOOKUP(E125,Collibra!D:F,2,0)</f>
        <v>The Earnings per share ratio as a percentage of the market price;
in which Earnings per share is Net income from the annual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v>
      </c>
      <c r="J125" t="s">
        <v>28</v>
      </c>
      <c r="N125" t="b">
        <v>0</v>
      </c>
      <c r="P125" t="s">
        <v>29</v>
      </c>
      <c r="Q125" t="s">
        <v>30</v>
      </c>
      <c r="R125" t="b">
        <v>0</v>
      </c>
      <c r="Z125">
        <v>1</v>
      </c>
    </row>
    <row r="126" spans="1:26" x14ac:dyDescent="0.25">
      <c r="A126">
        <v>1879</v>
      </c>
      <c r="B126" t="s">
        <v>212</v>
      </c>
      <c r="C126" t="s">
        <v>247</v>
      </c>
      <c r="D126" t="s">
        <v>248</v>
      </c>
      <c r="E126" s="6" t="str">
        <f>VLOOKUP(B126&amp;" - "&amp;D126,OrbisGeneric_mapping!C:F,3,0)</f>
        <v>ASTK_EY_CLOSE</v>
      </c>
      <c r="F126" s="6" t="str">
        <f>VLOOKUP(E126,Collibra!D:F,3,0)</f>
        <v>Earnings yield (%) - close</v>
      </c>
      <c r="G126" s="6" t="str">
        <f>VLOOKUP(E126,Collibra!D:F,2,0)</f>
        <v>The Earnings per share ratio as a percentage of the market price;
in which Earnings per share is Net income from the annual accounts divided by the number of outstanding shares (of the main security) at the annual closing date of the company
in which market price is the closing price of the main security on the main stock exchange at the latest day of the fiscal year of the company</v>
      </c>
      <c r="J126" t="s">
        <v>28</v>
      </c>
      <c r="N126" t="b">
        <v>0</v>
      </c>
      <c r="P126" t="s">
        <v>29</v>
      </c>
      <c r="Q126" t="s">
        <v>30</v>
      </c>
      <c r="R126" t="b">
        <v>0</v>
      </c>
      <c r="Z126">
        <v>1</v>
      </c>
    </row>
    <row r="127" spans="1:26" x14ac:dyDescent="0.25">
      <c r="A127">
        <v>1895</v>
      </c>
      <c r="B127" t="s">
        <v>212</v>
      </c>
      <c r="C127" t="s">
        <v>249</v>
      </c>
      <c r="D127" t="s">
        <v>250</v>
      </c>
      <c r="E127" s="6" t="str">
        <f>VLOOKUP(B127&amp;" - "&amp;D127,OrbisGeneric_mapping!C:F,3,0)</f>
        <v>ASTK_EY_HIGH</v>
      </c>
      <c r="F127" s="6" t="str">
        <f>VLOOKUP(E127,Collibra!D:F,3,0)</f>
        <v>Earnings yield (%) - high</v>
      </c>
      <c r="G127" s="6" t="str">
        <f>VLOOKUP(E127,Collibra!D:F,2,0)</f>
        <v>The Earnings per share ratio as a percentage of the market price;
in which Earnings per share is Net income from the annual accounts divided by the number of outstanding shares (of the main security) at the annual closing date of the company
in which market price is the highest closing price of the main security on the main stock exchange during the fiscal year of the company</v>
      </c>
      <c r="J127" t="s">
        <v>28</v>
      </c>
      <c r="N127" t="b">
        <v>0</v>
      </c>
      <c r="P127" t="s">
        <v>29</v>
      </c>
      <c r="Q127" t="s">
        <v>30</v>
      </c>
      <c r="R127" t="b">
        <v>0</v>
      </c>
      <c r="Z127">
        <v>1</v>
      </c>
    </row>
    <row r="128" spans="1:26" x14ac:dyDescent="0.25">
      <c r="A128">
        <v>1903</v>
      </c>
      <c r="B128" t="s">
        <v>212</v>
      </c>
      <c r="C128" t="s">
        <v>251</v>
      </c>
      <c r="D128" t="s">
        <v>252</v>
      </c>
      <c r="E128" s="6" t="str">
        <f>VLOOKUP(B128&amp;" - "&amp;D128,OrbisGeneric_mapping!C:F,3,0)</f>
        <v>ASTK_EY_LOW</v>
      </c>
      <c r="F128" s="6" t="str">
        <f>VLOOKUP(E128,Collibra!D:F,3,0)</f>
        <v>Earnings yield (%) - low</v>
      </c>
      <c r="G128" s="6" t="str">
        <f>VLOOKUP(E128,Collibra!D:F,2,0)</f>
        <v>The Earnings per share ratio as a percentage of the market price;
in which Earnings per share is Net income from the annual accounts divided by the number of outstanding shares (of the main security) at the annual closing date of the company
in which market price is the lowest closing price of the main security on the main stock exchange during the fiscal year of the company</v>
      </c>
      <c r="J128" t="s">
        <v>28</v>
      </c>
      <c r="N128" t="b">
        <v>0</v>
      </c>
      <c r="P128" t="s">
        <v>29</v>
      </c>
      <c r="Q128" t="s">
        <v>30</v>
      </c>
      <c r="R128" t="b">
        <v>0</v>
      </c>
      <c r="Z128">
        <v>1</v>
      </c>
    </row>
    <row r="129" spans="1:26" x14ac:dyDescent="0.25">
      <c r="A129">
        <v>1887</v>
      </c>
      <c r="B129" t="s">
        <v>212</v>
      </c>
      <c r="C129" t="s">
        <v>253</v>
      </c>
      <c r="D129" t="s">
        <v>254</v>
      </c>
      <c r="E129" s="6" t="str">
        <f>VLOOKUP(B129&amp;" - "&amp;D129,OrbisGeneric_mapping!C:F,3,0)</f>
        <v>ASTK_EY_OPEN</v>
      </c>
      <c r="F129" s="6" t="str">
        <f>VLOOKUP(E129,Collibra!D:F,3,0)</f>
        <v>Earnings yield (%) - open</v>
      </c>
      <c r="G129" s="6" t="str">
        <f>VLOOKUP(E129,Collibra!D:F,2,0)</f>
        <v>The Earnings per share ratio as a percentage of the market price;
in which Earnings per share is Net income from the annual accounts divided by the number of outstanding shares (of the main security) at the annual closing date of the company
in which market price is the opening price of the main security on the main stock exchange on the first day of the fiscal year of the company.</v>
      </c>
      <c r="J129" t="s">
        <v>28</v>
      </c>
      <c r="N129" t="b">
        <v>0</v>
      </c>
      <c r="P129" t="s">
        <v>29</v>
      </c>
      <c r="Q129" t="s">
        <v>30</v>
      </c>
      <c r="R129" t="b">
        <v>0</v>
      </c>
      <c r="Z129">
        <v>1</v>
      </c>
    </row>
    <row r="130" spans="1:26" x14ac:dyDescent="0.25">
      <c r="A130">
        <v>1791</v>
      </c>
      <c r="B130" t="s">
        <v>212</v>
      </c>
      <c r="C130" t="s">
        <v>255</v>
      </c>
      <c r="D130" t="s">
        <v>256</v>
      </c>
      <c r="E130" s="6" t="str">
        <f>VLOOKUP(B130&amp;" - "&amp;D130,OrbisGeneric_mapping!C:F,3,0)</f>
        <v>SD_ISIN</v>
      </c>
      <c r="F130" s="6">
        <f>VLOOKUP(E130,Collibra!D:F,3,0)</f>
        <v>0</v>
      </c>
      <c r="G130" s="6" t="str">
        <f>VLOOKUP(E130,Collibra!D:F,2,0)</f>
        <v>&lt;p class="MsoNormal"&gt;&lt;span style="color: black;"&gt;The International Securities Identification Number of the main security representing the equity capital. This main security is either the security representing the largest part of the company's total equity or the one that is the most actively traded.&lt;/span&gt;&lt;/p&gt;</v>
      </c>
      <c r="J130" t="s">
        <v>28</v>
      </c>
      <c r="N130" t="b">
        <v>0</v>
      </c>
      <c r="P130" t="s">
        <v>29</v>
      </c>
      <c r="Q130" t="s">
        <v>30</v>
      </c>
      <c r="R130" t="b">
        <v>0</v>
      </c>
      <c r="Z130">
        <v>1</v>
      </c>
    </row>
    <row r="131" spans="1:26" x14ac:dyDescent="0.25">
      <c r="A131">
        <v>2151</v>
      </c>
      <c r="B131" t="s">
        <v>212</v>
      </c>
      <c r="C131" t="s">
        <v>257</v>
      </c>
      <c r="D131" t="s">
        <v>258</v>
      </c>
      <c r="E131" s="6" t="str">
        <f>VLOOKUP(B131&amp;" - "&amp;D131,OrbisGeneric_mapping!C:F,3,0)</f>
        <v>ASTK_LG_TERM_LIA</v>
      </c>
      <c r="F131" s="6" t="str">
        <f>VLOOKUP(E131,Collibra!D:F,3,0)</f>
        <v>Long Term Liabilities per share</v>
      </c>
      <c r="G131" s="6" t="str">
        <f>VLOOKUP(E131,Collibra!D:F,2,0)</f>
        <v>Non-current liabilities from the annual financial accounts divided by the number of outstanding shares (of the main security) at the annual closing date of the company</v>
      </c>
      <c r="J131" t="s">
        <v>28</v>
      </c>
      <c r="N131" t="b">
        <v>0</v>
      </c>
      <c r="P131" t="s">
        <v>29</v>
      </c>
      <c r="Q131" t="s">
        <v>30</v>
      </c>
      <c r="R131" t="b">
        <v>0</v>
      </c>
      <c r="Z131">
        <v>1</v>
      </c>
    </row>
    <row r="132" spans="1:26" x14ac:dyDescent="0.25">
      <c r="A132">
        <v>2079</v>
      </c>
      <c r="B132" t="s">
        <v>212</v>
      </c>
      <c r="C132" t="s">
        <v>259</v>
      </c>
      <c r="D132" t="s">
        <v>260</v>
      </c>
      <c r="E132" s="6" t="e">
        <f>VLOOKUP(B132&amp;" - "&amp;D132,OrbisGeneric_mapping!C:F,3,0)</f>
        <v>#N/A</v>
      </c>
      <c r="F132" s="6" t="e">
        <f>VLOOKUP(E132,Collibra!D:F,3,0)</f>
        <v>#N/A</v>
      </c>
      <c r="G132" s="6" t="e">
        <f>VLOOKUP(E132,Collibra!D:F,2,0)</f>
        <v>#N/A</v>
      </c>
      <c r="J132" t="s">
        <v>28</v>
      </c>
      <c r="N132" t="b">
        <v>0</v>
      </c>
      <c r="P132" t="s">
        <v>29</v>
      </c>
      <c r="Q132" t="s">
        <v>30</v>
      </c>
      <c r="R132" t="b">
        <v>0</v>
      </c>
      <c r="Z132">
        <v>1</v>
      </c>
    </row>
    <row r="133" spans="1:26" x14ac:dyDescent="0.25">
      <c r="A133">
        <v>2015</v>
      </c>
      <c r="B133" t="s">
        <v>212</v>
      </c>
      <c r="C133" t="s">
        <v>261</v>
      </c>
      <c r="D133" t="s">
        <v>262</v>
      </c>
      <c r="E133" s="6" t="str">
        <f>VLOOKUP(B133&amp;" - "&amp;D133,OrbisGeneric_mapping!C:F,3,0)</f>
        <v>ASTK_MARK_CAP</v>
      </c>
      <c r="F133" s="6" t="str">
        <f>VLOOKUP(E133,Collibra!D:F,3,0)</f>
        <v>Market Capitalisation / shareholders funds</v>
      </c>
      <c r="G133" s="6" t="str">
        <f>VLOOKUP(E133,Collibra!D:F,2,0)</f>
        <v>The market capitalisation divided by Shareholder funds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v>
      </c>
      <c r="J133" t="s">
        <v>28</v>
      </c>
      <c r="N133" t="b">
        <v>0</v>
      </c>
      <c r="P133" t="s">
        <v>29</v>
      </c>
      <c r="Q133" t="s">
        <v>30</v>
      </c>
      <c r="R133" t="b">
        <v>0</v>
      </c>
      <c r="Z133">
        <v>1</v>
      </c>
    </row>
    <row r="134" spans="1:26" x14ac:dyDescent="0.25">
      <c r="A134">
        <v>2023</v>
      </c>
      <c r="B134" t="s">
        <v>212</v>
      </c>
      <c r="C134" t="s">
        <v>263</v>
      </c>
      <c r="D134" t="s">
        <v>264</v>
      </c>
      <c r="E134" s="6" t="str">
        <f>VLOOKUP(B134&amp;" - "&amp;D134,OrbisGeneric_mapping!C:F,3,0)</f>
        <v>STK_MARK_CAP_TAST</v>
      </c>
      <c r="F134" s="6" t="str">
        <f>VLOOKUP(E134,Collibra!D:F,3,0)</f>
        <v>Market capitalisation / Total assets (Tobin’s Q)</v>
      </c>
      <c r="G134" s="6" t="str">
        <f>VLOOKUP(E134,Collibra!D:F,2,0)</f>
        <v>The market capitalisation divided by the Total assets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v>
      </c>
      <c r="J134" t="s">
        <v>28</v>
      </c>
      <c r="N134" t="b">
        <v>0</v>
      </c>
      <c r="P134" t="s">
        <v>29</v>
      </c>
      <c r="Q134" t="s">
        <v>30</v>
      </c>
      <c r="R134" t="b">
        <v>0</v>
      </c>
      <c r="Z134">
        <v>1</v>
      </c>
    </row>
    <row r="135" spans="1:26" x14ac:dyDescent="0.25">
      <c r="A135">
        <v>2047</v>
      </c>
      <c r="B135" t="s">
        <v>212</v>
      </c>
      <c r="C135" t="s">
        <v>265</v>
      </c>
      <c r="D135" t="s">
        <v>266</v>
      </c>
      <c r="E135" s="6" t="str">
        <f>VLOOKUP(B135&amp;" - "&amp;D135,OrbisGeneric_mapping!C:F,3,0)</f>
        <v>ASTK_PRICE_HIGH</v>
      </c>
      <c r="F135" s="6" t="str">
        <f>VLOOKUP(E135,Collibra!D:F,3,0)</f>
        <v>Market price - high</v>
      </c>
      <c r="G135" s="6" t="str">
        <f>VLOOKUP(E135,Collibra!D:F,2,0)</f>
        <v>The highest price of the main security on the main stock exchange during the fiscal year of the company</v>
      </c>
      <c r="J135" t="s">
        <v>28</v>
      </c>
      <c r="N135" t="b">
        <v>0</v>
      </c>
      <c r="P135" t="s">
        <v>29</v>
      </c>
      <c r="Q135" t="s">
        <v>30</v>
      </c>
      <c r="R135" t="b">
        <v>0</v>
      </c>
      <c r="Z135">
        <v>1</v>
      </c>
    </row>
    <row r="136" spans="1:26" x14ac:dyDescent="0.25">
      <c r="A136">
        <v>2055</v>
      </c>
      <c r="B136" t="s">
        <v>212</v>
      </c>
      <c r="C136" t="s">
        <v>267</v>
      </c>
      <c r="D136" t="s">
        <v>268</v>
      </c>
      <c r="E136" s="6" t="str">
        <f>VLOOKUP(B136&amp;" - "&amp;D136,OrbisGeneric_mapping!C:F,3,0)</f>
        <v>ASTK_PRICE_LOW</v>
      </c>
      <c r="F136" s="6" t="str">
        <f>VLOOKUP(E136,Collibra!D:F,3,0)</f>
        <v>Market price - low</v>
      </c>
      <c r="G136" s="6" t="str">
        <f>VLOOKUP(E136,Collibra!D:F,2,0)</f>
        <v>The lowest price of the main security on the main stock exchange during the fiscal year of the company</v>
      </c>
      <c r="J136" t="s">
        <v>28</v>
      </c>
      <c r="N136" t="b">
        <v>0</v>
      </c>
      <c r="P136" t="s">
        <v>29</v>
      </c>
      <c r="Q136" t="s">
        <v>30</v>
      </c>
      <c r="R136" t="b">
        <v>0</v>
      </c>
      <c r="Z136">
        <v>1</v>
      </c>
    </row>
    <row r="137" spans="1:26" x14ac:dyDescent="0.25">
      <c r="A137">
        <v>2039</v>
      </c>
      <c r="B137" t="s">
        <v>212</v>
      </c>
      <c r="C137" t="s">
        <v>269</v>
      </c>
      <c r="D137" t="s">
        <v>270</v>
      </c>
      <c r="E137" s="6" t="str">
        <f>VLOOKUP(B137&amp;" - "&amp;D137,OrbisGeneric_mapping!C:F,3,0)</f>
        <v>ASTK_PRICE_YEAR</v>
      </c>
      <c r="F137" s="6" t="str">
        <f>VLOOKUP(E137,Collibra!D:F,3,0)</f>
        <v>Market price - year end</v>
      </c>
      <c r="G137" s="6" t="str">
        <f>VLOOKUP(E137,Collibra!D:F,2,0)</f>
        <v>The closing price of the main security on the main stock exchange at the latest day of the fiscal year of the company</v>
      </c>
      <c r="J137" t="s">
        <v>28</v>
      </c>
      <c r="N137" t="b">
        <v>0</v>
      </c>
      <c r="P137" t="s">
        <v>29</v>
      </c>
      <c r="Q137" t="s">
        <v>30</v>
      </c>
      <c r="R137" t="b">
        <v>0</v>
      </c>
      <c r="Z137">
        <v>1</v>
      </c>
    </row>
    <row r="138" spans="1:26" x14ac:dyDescent="0.25">
      <c r="A138">
        <v>2071</v>
      </c>
      <c r="B138" t="s">
        <v>212</v>
      </c>
      <c r="C138" t="s">
        <v>271</v>
      </c>
      <c r="D138" t="s">
        <v>272</v>
      </c>
      <c r="E138" s="6" t="str">
        <f>VLOOKUP(B138&amp;" - "&amp;D138,OrbisGeneric_mapping!C:F,3,0)</f>
        <v>ASTK_PAR_VALUE</v>
      </c>
      <c r="F138" s="6" t="str">
        <f>VLOOKUP(E138,Collibra!D:F,3,0)</f>
        <v>Nominal value</v>
      </c>
      <c r="G138" s="6" t="str">
        <f>VLOOKUP(E138,Collibra!D:F,2,0)</f>
        <v>The nominal value, or book value, of a share, is usually assigned when the stock is issued. Also called the face value or par value.</v>
      </c>
      <c r="J138" t="s">
        <v>28</v>
      </c>
      <c r="N138" t="b">
        <v>0</v>
      </c>
      <c r="P138" t="s">
        <v>29</v>
      </c>
      <c r="Q138" t="s">
        <v>30</v>
      </c>
      <c r="R138" t="b">
        <v>0</v>
      </c>
      <c r="Z138">
        <v>1</v>
      </c>
    </row>
    <row r="139" spans="1:26" x14ac:dyDescent="0.25">
      <c r="A139">
        <v>2119</v>
      </c>
      <c r="B139" t="s">
        <v>212</v>
      </c>
      <c r="C139" t="s">
        <v>273</v>
      </c>
      <c r="D139" t="s">
        <v>274</v>
      </c>
      <c r="E139" s="6" t="str">
        <f>VLOOKUP(B139&amp;" - "&amp;D139,OrbisGeneric_mapping!C:F,3,0)</f>
        <v>ASTK_OP_PROFIT</v>
      </c>
      <c r="F139" s="6" t="str">
        <f>VLOOKUP(E139,Collibra!D:F,3,0)</f>
        <v>Operating profit per share</v>
      </c>
      <c r="G139" s="6" t="str">
        <f>VLOOKUP(E139,Collibra!D:F,2,0)</f>
        <v>Operating profit from the annual financial accounts divided by the number of outstanding shares (of the main security) at the annual closing date of the company</v>
      </c>
      <c r="J139" t="s">
        <v>28</v>
      </c>
      <c r="N139" t="b">
        <v>0</v>
      </c>
      <c r="P139" t="s">
        <v>29</v>
      </c>
      <c r="Q139" t="s">
        <v>30</v>
      </c>
      <c r="R139" t="b">
        <v>0</v>
      </c>
      <c r="Z139">
        <v>1</v>
      </c>
    </row>
    <row r="140" spans="1:26" x14ac:dyDescent="0.25">
      <c r="A140">
        <v>2111</v>
      </c>
      <c r="B140" t="s">
        <v>212</v>
      </c>
      <c r="C140" t="s">
        <v>275</v>
      </c>
      <c r="D140" t="s">
        <v>276</v>
      </c>
      <c r="E140" s="6" t="str">
        <f>VLOOKUP(B140&amp;" - "&amp;D140,OrbisGeneric_mapping!C:F,3,0)</f>
        <v>ASTK_SALES</v>
      </c>
      <c r="F140" s="6" t="str">
        <f>VLOOKUP(E140,Collibra!D:F,3,0)</f>
        <v>Operating revenue (Turnover) per share</v>
      </c>
      <c r="G140" s="6" t="str">
        <f>VLOOKUP(E140,Collibra!D:F,2,0)</f>
        <v>Turnover from the annual financial account divided by the number of outstanding shares (of the main security) at the annual closing date of the company</v>
      </c>
      <c r="J140" t="s">
        <v>28</v>
      </c>
      <c r="N140" t="b">
        <v>0</v>
      </c>
      <c r="P140" t="s">
        <v>29</v>
      </c>
      <c r="Q140" t="s">
        <v>30</v>
      </c>
      <c r="R140" t="b">
        <v>0</v>
      </c>
      <c r="Z140">
        <v>1</v>
      </c>
    </row>
    <row r="141" spans="1:26" x14ac:dyDescent="0.25">
      <c r="A141">
        <v>2007</v>
      </c>
      <c r="B141" t="s">
        <v>212</v>
      </c>
      <c r="C141" t="s">
        <v>277</v>
      </c>
      <c r="D141" t="s">
        <v>278</v>
      </c>
      <c r="E141" s="6" t="str">
        <f>VLOOKUP(B141&amp;" - "&amp;D141,OrbisGeneric_mapping!C:F,3,0)</f>
        <v>ASTK_PBV_AVG</v>
      </c>
      <c r="F141" s="6" t="str">
        <f>VLOOKUP(E141,Collibra!D:F,3,0)</f>
        <v>Price / book value ratio - average high-low</v>
      </c>
      <c r="G141" s="6" t="str">
        <f>VLOOKUP(E141,Collibra!D:F,2,0)</f>
        <v>Market price divided by the book value per share;
in which Market price is the average of the highest and lowest closing price of the main security on the main stock exchange at during the fiscal year of the company
in which book value per share is Shareholder funds from the annual financial accounts divided by the outstanding shares (of the main security) at the annual closing date of the company</v>
      </c>
      <c r="J141" t="s">
        <v>28</v>
      </c>
      <c r="N141" t="b">
        <v>0</v>
      </c>
      <c r="P141" t="s">
        <v>29</v>
      </c>
      <c r="Q141" t="s">
        <v>30</v>
      </c>
      <c r="R141" t="b">
        <v>0</v>
      </c>
      <c r="Z141">
        <v>1</v>
      </c>
    </row>
    <row r="142" spans="1:26" x14ac:dyDescent="0.25">
      <c r="A142">
        <v>1975</v>
      </c>
      <c r="B142" t="s">
        <v>212</v>
      </c>
      <c r="C142" t="s">
        <v>279</v>
      </c>
      <c r="D142" t="s">
        <v>280</v>
      </c>
      <c r="E142" s="6" t="str">
        <f>VLOOKUP(B142&amp;" - "&amp;D142,OrbisGeneric_mapping!C:F,3,0)</f>
        <v>ASTK_PBV_CLOSE</v>
      </c>
      <c r="F142" s="6" t="str">
        <f>VLOOKUP(E142,Collibra!D:F,3,0)</f>
        <v>Price / book value ratio - close</v>
      </c>
      <c r="G142" s="6" t="str">
        <f>VLOOKUP(E142,Collibra!D:F,2,0)</f>
        <v>Market price divided by the book value per share;
in which Market price is the closing price of the main security on the main stock exchange at the latest day of the fiscal year of the company
in which book value per share is Shareholder funds from the annual financial accounts divided by the number of outstanding shares (of the main security) at the annual closing date of the company</v>
      </c>
      <c r="J142" t="s">
        <v>28</v>
      </c>
      <c r="N142" t="b">
        <v>0</v>
      </c>
      <c r="P142" t="s">
        <v>29</v>
      </c>
      <c r="Q142" t="s">
        <v>30</v>
      </c>
      <c r="R142" t="b">
        <v>0</v>
      </c>
      <c r="Z142">
        <v>1</v>
      </c>
    </row>
    <row r="143" spans="1:26" x14ac:dyDescent="0.25">
      <c r="A143">
        <v>1991</v>
      </c>
      <c r="B143" t="s">
        <v>212</v>
      </c>
      <c r="C143" t="s">
        <v>281</v>
      </c>
      <c r="D143" t="s">
        <v>282</v>
      </c>
      <c r="E143" s="6" t="str">
        <f>VLOOKUP(B143&amp;" - "&amp;D143,OrbisGeneric_mapping!C:F,3,0)</f>
        <v>ASTK_PBV_HIGH</v>
      </c>
      <c r="F143" s="6" t="str">
        <f>VLOOKUP(E143,Collibra!D:F,3,0)</f>
        <v>Price / book value ratio - high</v>
      </c>
      <c r="G143" s="6" t="str">
        <f>VLOOKUP(E143,Collibra!D:F,2,0)</f>
        <v>Market price divided by the book value per share;
in which Market price is the highest closing price of the main security on the main stock exchange at during the fiscal year of the company
in which book value per share is Shareholder funds from the annual financial accounts divided by the number of outstanding shares (of the main security) at the annual closing date of the company</v>
      </c>
      <c r="J143" t="s">
        <v>28</v>
      </c>
      <c r="N143" t="b">
        <v>0</v>
      </c>
      <c r="P143" t="s">
        <v>29</v>
      </c>
      <c r="Q143" t="s">
        <v>30</v>
      </c>
      <c r="R143" t="b">
        <v>0</v>
      </c>
      <c r="Z143">
        <v>1</v>
      </c>
    </row>
    <row r="144" spans="1:26" x14ac:dyDescent="0.25">
      <c r="A144">
        <v>1999</v>
      </c>
      <c r="B144" t="s">
        <v>212</v>
      </c>
      <c r="C144" t="s">
        <v>283</v>
      </c>
      <c r="D144" t="s">
        <v>284</v>
      </c>
      <c r="E144" s="6" t="str">
        <f>VLOOKUP(B144&amp;" - "&amp;D144,OrbisGeneric_mapping!C:F,3,0)</f>
        <v>ASTK_PBV_LOW</v>
      </c>
      <c r="F144" s="6" t="str">
        <f>VLOOKUP(E144,Collibra!D:F,3,0)</f>
        <v>Price / book value ratio - low</v>
      </c>
      <c r="G144" s="6" t="str">
        <f>VLOOKUP(E144,Collibra!D:F,2,0)</f>
        <v>Market price divided by the book value per share;
in which Market price is the lowest closing price of the main security on the main stock exchange at during the fiscal year of the company
in which book value per share is Shareholder funds from the annual financial accounts divided by the numbe rof outstanding shares (of the main security) at the annual closing date of the company</v>
      </c>
      <c r="J144" t="s">
        <v>28</v>
      </c>
      <c r="N144" t="b">
        <v>0</v>
      </c>
      <c r="P144" t="s">
        <v>29</v>
      </c>
      <c r="Q144" t="s">
        <v>30</v>
      </c>
      <c r="R144" t="b">
        <v>0</v>
      </c>
      <c r="Z144">
        <v>1</v>
      </c>
    </row>
    <row r="145" spans="1:26" x14ac:dyDescent="0.25">
      <c r="A145">
        <v>1983</v>
      </c>
      <c r="B145" t="s">
        <v>212</v>
      </c>
      <c r="C145" t="s">
        <v>285</v>
      </c>
      <c r="D145" t="s">
        <v>286</v>
      </c>
      <c r="E145" s="6" t="str">
        <f>VLOOKUP(B145&amp;" - "&amp;D145,OrbisGeneric_mapping!C:F,3,0)</f>
        <v>ASTK_PBV_OPEN</v>
      </c>
      <c r="F145" s="6" t="str">
        <f>VLOOKUP(E145,Collibra!D:F,3,0)</f>
        <v>Price / book value ratio - open</v>
      </c>
      <c r="G145" s="6" t="str">
        <f>VLOOKUP(E145,Collibra!D:F,2,0)</f>
        <v>Market price divided by the book value per share;
in which Market price is the opening price of the main security on the main stock exchange on the first day of the fiscal year of the company
in which book value per share is Shareholder funds from the annual financial accounts divided by the number of outstanding shares (of the main security) at the annual closing date of the company</v>
      </c>
      <c r="J145" t="s">
        <v>28</v>
      </c>
      <c r="N145" t="b">
        <v>0</v>
      </c>
      <c r="P145" t="s">
        <v>29</v>
      </c>
      <c r="Q145" t="s">
        <v>30</v>
      </c>
      <c r="R145" t="b">
        <v>0</v>
      </c>
      <c r="Z145">
        <v>1</v>
      </c>
    </row>
    <row r="146" spans="1:26" x14ac:dyDescent="0.25">
      <c r="A146">
        <v>1919</v>
      </c>
      <c r="B146" t="s">
        <v>212</v>
      </c>
      <c r="C146" t="s">
        <v>287</v>
      </c>
      <c r="D146" t="s">
        <v>288</v>
      </c>
      <c r="E146" s="6" t="str">
        <f>VLOOKUP(B146&amp;" - "&amp;D146,OrbisGeneric_mapping!C:F,3,0)</f>
        <v>ASTK_PRICE_CASH_FLOW</v>
      </c>
      <c r="F146" s="6" t="str">
        <f>VLOOKUP(E146,Collibra!D:F,3,0)</f>
        <v>Price / cash flow ratio - close</v>
      </c>
      <c r="G146" s="6" t="str">
        <f>VLOOKUP(E146,Collibra!D:F,2,0)</f>
        <v>Market price divided by the cash flow per share;
in which Market price is the closing price of the main security on the main stock exchange at the latest day of the fiscal year of the company
in which cash flow per share is Cash flow from the annual financial accounts divided by the number of outstanding shares (of the main security) at the annual closing date of the company</v>
      </c>
      <c r="J146" t="s">
        <v>28</v>
      </c>
      <c r="N146" t="b">
        <v>0</v>
      </c>
      <c r="P146" t="s">
        <v>29</v>
      </c>
      <c r="Q146" t="s">
        <v>30</v>
      </c>
      <c r="R146" t="b">
        <v>0</v>
      </c>
      <c r="Z146">
        <v>1</v>
      </c>
    </row>
    <row r="147" spans="1:26" x14ac:dyDescent="0.25">
      <c r="A147">
        <v>1871</v>
      </c>
      <c r="B147" t="s">
        <v>212</v>
      </c>
      <c r="C147" t="s">
        <v>289</v>
      </c>
      <c r="D147" t="s">
        <v>290</v>
      </c>
      <c r="E147" s="6" t="str">
        <f>VLOOKUP(B147&amp;" - "&amp;D147,OrbisGeneric_mapping!C:F,3,0)</f>
        <v>ASTK_PE_RATIO_AVG</v>
      </c>
      <c r="F147" s="6" t="str">
        <f>VLOOKUP(E147,Collibra!D:F,3,0)</f>
        <v>Price / earnings ratio - average high-low</v>
      </c>
      <c r="G147" s="6" t="str">
        <f>VLOOKUP(E147,Collibra!D:F,2,0)</f>
        <v>Market price divided by the earnings per share;
in which Market price is the average of the highest and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v>
      </c>
      <c r="J147" t="s">
        <v>28</v>
      </c>
      <c r="N147" t="b">
        <v>0</v>
      </c>
      <c r="P147" t="s">
        <v>29</v>
      </c>
      <c r="Q147" t="s">
        <v>30</v>
      </c>
      <c r="R147" t="b">
        <v>0</v>
      </c>
      <c r="Z147">
        <v>1</v>
      </c>
    </row>
    <row r="148" spans="1:26" x14ac:dyDescent="0.25">
      <c r="A148">
        <v>1839</v>
      </c>
      <c r="B148" t="s">
        <v>212</v>
      </c>
      <c r="C148" t="s">
        <v>291</v>
      </c>
      <c r="D148" t="s">
        <v>292</v>
      </c>
      <c r="E148" s="6" t="str">
        <f>VLOOKUP(B148&amp;" - "&amp;D148,OrbisGeneric_mapping!C:F,3,0)</f>
        <v>ASTK_PE_RATIO_CLOSE</v>
      </c>
      <c r="F148" s="6" t="str">
        <f>VLOOKUP(E148,Collibra!D:F,3,0)</f>
        <v>Price / earnings ratio - close</v>
      </c>
      <c r="G148" s="6" t="str">
        <f>VLOOKUP(E148,Collibra!D:F,2,0)</f>
        <v>Market price divided by the earnings per share;
in which Market price is the closing price of the main security on the main stock exchange at the latest day of the fiscal year of the company
in which earnings per share is Net income from the annual accounts divided by the number of outstanding shares (of the main security) at the annual closing date of the company</v>
      </c>
      <c r="J148" t="s">
        <v>28</v>
      </c>
      <c r="N148" t="b">
        <v>0</v>
      </c>
      <c r="P148" t="s">
        <v>29</v>
      </c>
      <c r="Q148" t="s">
        <v>30</v>
      </c>
      <c r="R148" t="b">
        <v>0</v>
      </c>
      <c r="Z148">
        <v>1</v>
      </c>
    </row>
    <row r="149" spans="1:26" x14ac:dyDescent="0.25">
      <c r="A149">
        <v>1855</v>
      </c>
      <c r="B149" t="s">
        <v>212</v>
      </c>
      <c r="C149" t="s">
        <v>293</v>
      </c>
      <c r="D149" t="s">
        <v>294</v>
      </c>
      <c r="E149" s="6" t="str">
        <f>VLOOKUP(B149&amp;" - "&amp;D149,OrbisGeneric_mapping!C:F,3,0)</f>
        <v>ASTK_PE_RATIO_HIGH</v>
      </c>
      <c r="F149" s="6" t="str">
        <f>VLOOKUP(E149,Collibra!D:F,3,0)</f>
        <v>Price / earnings ratio - high</v>
      </c>
      <c r="G149" s="6" t="str">
        <f>VLOOKUP(E149,Collibra!D:F,2,0)</f>
        <v>Market price divided by the earnings per share;
in which Market price is the highest closing price of the main security on the main stock exchange during the fiscal year of the company
in which earnings per share is Net income from the annual accounts divided by the number of outstanding shares (of the main security) at the annual closing date of the company</v>
      </c>
      <c r="J149" t="s">
        <v>28</v>
      </c>
      <c r="N149" t="b">
        <v>0</v>
      </c>
      <c r="P149" t="s">
        <v>29</v>
      </c>
      <c r="Q149" t="s">
        <v>30</v>
      </c>
      <c r="R149" t="b">
        <v>0</v>
      </c>
      <c r="Z149">
        <v>1</v>
      </c>
    </row>
    <row r="150" spans="1:26" x14ac:dyDescent="0.25">
      <c r="A150">
        <v>1863</v>
      </c>
      <c r="B150" t="s">
        <v>212</v>
      </c>
      <c r="C150" t="s">
        <v>295</v>
      </c>
      <c r="D150" t="s">
        <v>296</v>
      </c>
      <c r="E150" s="6" t="str">
        <f>VLOOKUP(B150&amp;" - "&amp;D150,OrbisGeneric_mapping!C:F,3,0)</f>
        <v>ASTK_PE_RATIO_LOW</v>
      </c>
      <c r="F150" s="6" t="str">
        <f>VLOOKUP(E150,Collibra!D:F,3,0)</f>
        <v>Price / earnings ratio - low</v>
      </c>
      <c r="G150" s="6" t="str">
        <f>VLOOKUP(E150,Collibra!D:F,2,0)</f>
        <v>Market price divided by the earnings per share;
in which Market price is the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v>
      </c>
      <c r="J150" t="s">
        <v>28</v>
      </c>
      <c r="N150" t="b">
        <v>0</v>
      </c>
      <c r="P150" t="s">
        <v>29</v>
      </c>
      <c r="Q150" t="s">
        <v>30</v>
      </c>
      <c r="R150" t="b">
        <v>0</v>
      </c>
      <c r="Z150">
        <v>1</v>
      </c>
    </row>
    <row r="151" spans="1:26" x14ac:dyDescent="0.25">
      <c r="A151">
        <v>1847</v>
      </c>
      <c r="B151" t="s">
        <v>212</v>
      </c>
      <c r="C151" t="s">
        <v>297</v>
      </c>
      <c r="D151" t="s">
        <v>298</v>
      </c>
      <c r="E151" s="6" t="str">
        <f>VLOOKUP(B151&amp;" - "&amp;D151,OrbisGeneric_mapping!C:F,3,0)</f>
        <v>ASTK_PE_RATIO_OPEN</v>
      </c>
      <c r="F151" s="6" t="str">
        <f>VLOOKUP(E151,Collibra!D:F,3,0)</f>
        <v>Price / earnings ratio - open</v>
      </c>
      <c r="G151" s="6" t="str">
        <f>VLOOKUP(E151,Collibra!D:F,2,0)</f>
        <v>Market price divided by the earnings per share;
in which Market price is the opening price of the main security on the main stock exchange on the first day of the fiscal year of the company
in which earnings per share is Net income from the annual account divided by the number of outstanding shares (of the main security) at the annual closing date of the company</v>
      </c>
      <c r="J151" t="s">
        <v>28</v>
      </c>
      <c r="N151" t="b">
        <v>0</v>
      </c>
      <c r="P151" t="s">
        <v>29</v>
      </c>
      <c r="Q151" t="s">
        <v>30</v>
      </c>
      <c r="R151" t="b">
        <v>0</v>
      </c>
      <c r="Z151">
        <v>1</v>
      </c>
    </row>
    <row r="152" spans="1:26" x14ac:dyDescent="0.25">
      <c r="A152">
        <v>1775</v>
      </c>
      <c r="B152" t="s">
        <v>212</v>
      </c>
      <c r="C152" t="s">
        <v>57</v>
      </c>
      <c r="D152" t="s">
        <v>57</v>
      </c>
      <c r="E152" s="6" t="e">
        <f>VLOOKUP(B152&amp;" - "&amp;D152,OrbisGeneric_mapping!C:F,3,0)</f>
        <v>#N/A</v>
      </c>
      <c r="F152" s="6" t="e">
        <f>VLOOKUP(E152,Collibra!D:F,3,0)</f>
        <v>#N/A</v>
      </c>
      <c r="G152" s="6" t="e">
        <f>VLOOKUP(E152,Collibra!D:F,2,0)</f>
        <v>#N/A</v>
      </c>
      <c r="J152" t="s">
        <v>28</v>
      </c>
      <c r="N152" t="b">
        <v>0</v>
      </c>
      <c r="P152" t="s">
        <v>29</v>
      </c>
      <c r="Q152" t="s">
        <v>30</v>
      </c>
      <c r="R152" t="b">
        <v>0</v>
      </c>
      <c r="Z152">
        <v>1</v>
      </c>
    </row>
    <row r="153" spans="1:26" x14ac:dyDescent="0.25">
      <c r="A153">
        <v>1767</v>
      </c>
      <c r="B153" t="s">
        <v>212</v>
      </c>
      <c r="C153" t="s">
        <v>58</v>
      </c>
      <c r="D153" t="s">
        <v>58</v>
      </c>
      <c r="E153" s="6" t="e">
        <f>VLOOKUP(B153&amp;" - "&amp;D153,OrbisGeneric_mapping!C:F,3,0)</f>
        <v>#N/A</v>
      </c>
      <c r="F153" s="6" t="e">
        <f>VLOOKUP(E153,Collibra!D:F,3,0)</f>
        <v>#N/A</v>
      </c>
      <c r="G153" s="6" t="e">
        <f>VLOOKUP(E153,Collibra!D:F,2,0)</f>
        <v>#N/A</v>
      </c>
      <c r="J153" t="s">
        <v>59</v>
      </c>
      <c r="N153" t="b">
        <v>0</v>
      </c>
      <c r="P153" t="s">
        <v>29</v>
      </c>
      <c r="Q153" t="s">
        <v>30</v>
      </c>
      <c r="R153" t="b">
        <v>0</v>
      </c>
      <c r="Z153">
        <v>1</v>
      </c>
    </row>
    <row r="154" spans="1:26" x14ac:dyDescent="0.25">
      <c r="A154">
        <v>2167</v>
      </c>
      <c r="B154" t="s">
        <v>212</v>
      </c>
      <c r="C154" t="s">
        <v>72</v>
      </c>
      <c r="D154" t="s">
        <v>72</v>
      </c>
      <c r="E154" s="6" t="e">
        <f>VLOOKUP(B154&amp;" - "&amp;D154,OrbisGeneric_mapping!C:F,3,0)</f>
        <v>#N/A</v>
      </c>
      <c r="F154" s="6" t="e">
        <f>VLOOKUP(E154,Collibra!D:F,3,0)</f>
        <v>#N/A</v>
      </c>
      <c r="G154" s="6" t="e">
        <f>VLOOKUP(E154,Collibra!D:F,2,0)</f>
        <v>#N/A</v>
      </c>
      <c r="J154" t="s">
        <v>73</v>
      </c>
      <c r="N154" t="b">
        <v>0</v>
      </c>
      <c r="P154" t="s">
        <v>29</v>
      </c>
      <c r="Q154" t="s">
        <v>30</v>
      </c>
      <c r="R154" t="b">
        <v>0</v>
      </c>
      <c r="Z154">
        <v>1</v>
      </c>
    </row>
    <row r="155" spans="1:26" x14ac:dyDescent="0.25">
      <c r="A155">
        <v>2063</v>
      </c>
      <c r="B155" t="s">
        <v>212</v>
      </c>
      <c r="C155" t="s">
        <v>299</v>
      </c>
      <c r="D155" t="s">
        <v>300</v>
      </c>
      <c r="E155" s="6" t="str">
        <f>VLOOKUP(B155&amp;" - "&amp;D155,OrbisGeneric_mapping!C:F,3,0)</f>
        <v>ASTK_SHARES_OUT</v>
      </c>
      <c r="F155" s="6" t="str">
        <f>VLOOKUP(E155,Collibra!D:F,3,0)</f>
        <v>Shares outstanding</v>
      </c>
      <c r="G155" s="6" t="str">
        <f>VLOOKUP(E155,Collibra!D:F,2,0)</f>
        <v>The number of outstanding shares at the annual closing date of the company. A company's shares outstanding are the total number of shares issued and actively held by stockholders. Only the number of shares outstanding for the main security of the company.</v>
      </c>
      <c r="J155" t="s">
        <v>28</v>
      </c>
      <c r="N155" t="b">
        <v>0</v>
      </c>
      <c r="P155" t="s">
        <v>29</v>
      </c>
      <c r="Q155" t="s">
        <v>30</v>
      </c>
      <c r="R155" t="b">
        <v>0</v>
      </c>
      <c r="Z155">
        <v>1</v>
      </c>
    </row>
    <row r="156" spans="1:26" x14ac:dyDescent="0.25">
      <c r="A156">
        <v>2031</v>
      </c>
      <c r="B156" t="s">
        <v>212</v>
      </c>
      <c r="C156" t="s">
        <v>301</v>
      </c>
      <c r="D156" t="s">
        <v>302</v>
      </c>
      <c r="E156" s="6" t="str">
        <f>VLOOKUP(B156&amp;" - "&amp;D156,OrbisGeneric_mapping!C:F,3,0)</f>
        <v>ASTK_STOCK_SPLIT</v>
      </c>
      <c r="F156" s="6" t="str">
        <f>VLOOKUP(E156,Collibra!D:F,3,0)</f>
        <v>Stock split ratio</v>
      </c>
      <c r="G156" s="6" t="str">
        <f>VLOOKUP(E156,Collibra!D:F,2,0)</f>
        <v>The stock split ratio is the adjustment factor that is applied when there is a change in equity. All figures are adapted based on the kind of equity change, e.g. stock split, reverse split, bonus or capital increase.</v>
      </c>
      <c r="J156" t="s">
        <v>28</v>
      </c>
      <c r="N156" t="b">
        <v>0</v>
      </c>
      <c r="P156" t="s">
        <v>29</v>
      </c>
      <c r="Q156" t="s">
        <v>30</v>
      </c>
      <c r="R156" t="b">
        <v>0</v>
      </c>
      <c r="Z156">
        <v>1</v>
      </c>
    </row>
    <row r="157" spans="1:26" x14ac:dyDescent="0.25">
      <c r="A157">
        <v>2143</v>
      </c>
      <c r="B157" t="s">
        <v>212</v>
      </c>
      <c r="C157" t="s">
        <v>303</v>
      </c>
      <c r="D157" t="s">
        <v>304</v>
      </c>
      <c r="E157" s="6" t="str">
        <f>VLOOKUP(B157&amp;" - "&amp;D157,OrbisGeneric_mapping!C:F,3,0)</f>
        <v>ASTK_TANG_BOOK_VALUE</v>
      </c>
      <c r="F157" s="6" t="str">
        <f>VLOOKUP(E157,Collibra!D:F,3,0)</f>
        <v>Tangible Book Value per share</v>
      </c>
      <c r="G157" s="6" t="str">
        <f>VLOOKUP(E157,Collibra!D:F,2,0)</f>
        <v>Shareholder funds minus Intangible assets from the annual financial accounts divided by the number of outstanding shares (of the main security) at the annual closing date of the company</v>
      </c>
      <c r="J157" t="s">
        <v>28</v>
      </c>
      <c r="N157" t="b">
        <v>0</v>
      </c>
      <c r="P157" t="s">
        <v>29</v>
      </c>
      <c r="Q157" t="s">
        <v>30</v>
      </c>
      <c r="R157" t="b">
        <v>0</v>
      </c>
      <c r="Z157">
        <v>1</v>
      </c>
    </row>
    <row r="158" spans="1:26" x14ac:dyDescent="0.25">
      <c r="A158">
        <v>2159</v>
      </c>
      <c r="B158" t="s">
        <v>212</v>
      </c>
      <c r="C158" t="s">
        <v>305</v>
      </c>
      <c r="D158" t="s">
        <v>306</v>
      </c>
      <c r="E158" s="6" t="str">
        <f>VLOOKUP(B158&amp;" - "&amp;D158,OrbisGeneric_mapping!C:F,3,0)</f>
        <v>ASTK_WORKING_CAP</v>
      </c>
      <c r="F158" s="6" t="str">
        <f>VLOOKUP(E158,Collibra!D:F,3,0)</f>
        <v>Working Capital per share</v>
      </c>
      <c r="G158" s="6" t="str">
        <f>VLOOKUP(E158,Collibra!D:F,2,0)</f>
        <v>Working capital from the annual financial accounts divided by the number of outstanding shares (of the main security) at the annual closing date of the company</v>
      </c>
      <c r="J158" t="s">
        <v>28</v>
      </c>
      <c r="N158" t="b">
        <v>0</v>
      </c>
      <c r="P158" t="s">
        <v>29</v>
      </c>
      <c r="Q158" t="s">
        <v>30</v>
      </c>
      <c r="R158" t="b">
        <v>0</v>
      </c>
      <c r="Z158">
        <v>1</v>
      </c>
    </row>
    <row r="159" spans="1:26" x14ac:dyDescent="0.25">
      <c r="A159">
        <v>2932</v>
      </c>
      <c r="B159" t="s">
        <v>307</v>
      </c>
      <c r="C159" t="s">
        <v>308</v>
      </c>
      <c r="D159" t="s">
        <v>309</v>
      </c>
      <c r="E159" s="6" t="str">
        <f>VLOOKUP(B159&amp;" - "&amp;D159,OrbisGeneric_mapping!C:F,3,0)</f>
        <v>CPYCONTACTS_MEMBERSHIP_WorkFullAddress</v>
      </c>
      <c r="F159" s="6">
        <f>VLOOKUP(E159,Collibra!D:F,3,0)</f>
        <v>0</v>
      </c>
      <c r="G159" s="6" t="str">
        <f>VLOOKUP(E159,Collibra!D:F,2,0)</f>
        <v>is the full work address of the individual which is used in the company database</v>
      </c>
      <c r="J159" t="s">
        <v>28</v>
      </c>
      <c r="N159" t="b">
        <v>0</v>
      </c>
      <c r="P159" t="s">
        <v>29</v>
      </c>
      <c r="Q159" t="s">
        <v>30</v>
      </c>
      <c r="R159" t="b">
        <v>0</v>
      </c>
      <c r="Z159">
        <v>1</v>
      </c>
    </row>
    <row r="160" spans="1:26" x14ac:dyDescent="0.25">
      <c r="A160">
        <v>2868</v>
      </c>
      <c r="B160" t="s">
        <v>307</v>
      </c>
      <c r="C160" t="s">
        <v>310</v>
      </c>
      <c r="D160" t="s">
        <v>311</v>
      </c>
      <c r="E160" s="6" t="str">
        <f>VLOOKUP(B160&amp;" - "&amp;D160,OrbisGeneric_mapping!C:F,3,0)</f>
        <v>CPYCONTACTS_MEMBERSHIP_BeginningNominationDate</v>
      </c>
      <c r="F160" s="6">
        <f>VLOOKUP(E160,Collibra!D:F,3,0)</f>
        <v>0</v>
      </c>
      <c r="G160" s="6" t="str">
        <f>VLOOKUP(E160,Collibra!D:F,2,0)</f>
        <v>is the Date in which an individual started their role within a company which is used in the company database</v>
      </c>
      <c r="J160" t="s">
        <v>28</v>
      </c>
      <c r="N160" t="b">
        <v>0</v>
      </c>
      <c r="P160" t="s">
        <v>29</v>
      </c>
      <c r="Q160" t="s">
        <v>30</v>
      </c>
      <c r="R160" t="b">
        <v>0</v>
      </c>
      <c r="Z160">
        <v>1</v>
      </c>
    </row>
    <row r="161" spans="1:26" x14ac:dyDescent="0.25">
      <c r="A161">
        <v>2892</v>
      </c>
      <c r="B161" t="s">
        <v>307</v>
      </c>
      <c r="C161" t="s">
        <v>312</v>
      </c>
      <c r="D161" t="s">
        <v>313</v>
      </c>
      <c r="E161" s="6" t="e">
        <f>VLOOKUP(B161&amp;" - "&amp;D161,OrbisGeneric_mapping!C:F,3,0)</f>
        <v>#N/A</v>
      </c>
      <c r="F161" s="6" t="e">
        <f>VLOOKUP(E161,Collibra!D:F,3,0)</f>
        <v>#N/A</v>
      </c>
      <c r="G161" s="6" t="e">
        <f>VLOOKUP(E161,Collibra!D:F,2,0)</f>
        <v>#N/A</v>
      </c>
      <c r="J161" t="s">
        <v>28</v>
      </c>
      <c r="N161" t="b">
        <v>0</v>
      </c>
      <c r="P161" t="s">
        <v>29</v>
      </c>
      <c r="Q161" t="s">
        <v>30</v>
      </c>
      <c r="R161" t="b">
        <v>0</v>
      </c>
      <c r="Z161">
        <v>1</v>
      </c>
    </row>
    <row r="162" spans="1:26" x14ac:dyDescent="0.25">
      <c r="A162">
        <v>2884</v>
      </c>
      <c r="B162" t="s">
        <v>307</v>
      </c>
      <c r="C162" t="s">
        <v>314</v>
      </c>
      <c r="D162" t="s">
        <v>315</v>
      </c>
      <c r="E162" s="6" t="e">
        <f>VLOOKUP(B162&amp;" - "&amp;D162,OrbisGeneric_mapping!C:F,3,0)</f>
        <v>#N/A</v>
      </c>
      <c r="F162" s="6" t="e">
        <f>VLOOKUP(E162,Collibra!D:F,3,0)</f>
        <v>#N/A</v>
      </c>
      <c r="G162" s="6" t="e">
        <f>VLOOKUP(E162,Collibra!D:F,2,0)</f>
        <v>#N/A</v>
      </c>
      <c r="J162" t="s">
        <v>28</v>
      </c>
      <c r="N162" t="b">
        <v>0</v>
      </c>
      <c r="P162" t="s">
        <v>29</v>
      </c>
      <c r="Q162" t="s">
        <v>30</v>
      </c>
      <c r="R162" t="b">
        <v>0</v>
      </c>
      <c r="Z162">
        <v>1</v>
      </c>
    </row>
    <row r="163" spans="1:26" x14ac:dyDescent="0.25">
      <c r="A163">
        <v>2876</v>
      </c>
      <c r="B163" t="s">
        <v>307</v>
      </c>
      <c r="C163" t="s">
        <v>316</v>
      </c>
      <c r="D163" t="s">
        <v>317</v>
      </c>
      <c r="E163" s="6" t="e">
        <f>VLOOKUP(B163&amp;" - "&amp;D163,OrbisGeneric_mapping!C:F,3,0)</f>
        <v>#N/A</v>
      </c>
      <c r="F163" s="6" t="e">
        <f>VLOOKUP(E163,Collibra!D:F,3,0)</f>
        <v>#N/A</v>
      </c>
      <c r="G163" s="6" t="e">
        <f>VLOOKUP(E163,Collibra!D:F,2,0)</f>
        <v>#N/A</v>
      </c>
      <c r="J163" t="s">
        <v>28</v>
      </c>
      <c r="N163" t="b">
        <v>0</v>
      </c>
      <c r="P163" t="s">
        <v>29</v>
      </c>
      <c r="Q163" t="s">
        <v>30</v>
      </c>
      <c r="R163" t="b">
        <v>0</v>
      </c>
      <c r="Z163">
        <v>1</v>
      </c>
    </row>
    <row r="164" spans="1:26" x14ac:dyDescent="0.25">
      <c r="A164">
        <v>2964</v>
      </c>
      <c r="B164" t="s">
        <v>307</v>
      </c>
      <c r="C164" t="s">
        <v>318</v>
      </c>
      <c r="D164" t="s">
        <v>319</v>
      </c>
      <c r="E164" s="6" t="str">
        <f>VLOOKUP(B164&amp;" - "&amp;D164,OrbisGeneric_mapping!C:F,3,0)</f>
        <v>MEMBERSHIP_RawSourceDateFuntionFormatted</v>
      </c>
      <c r="F164" s="6" t="str">
        <f>VLOOKUP(E164,Collibra!D:F,3,0)</f>
        <v>Confirmation date(s)</v>
      </c>
      <c r="G164" s="6" t="str">
        <f>VLOOKUP(E164,Collibra!D:F,2,0)</f>
        <v>is the Confirmation dates from the IP. Ex: date at which the data was retrieved from a website, or date of a document (annual report etc)</v>
      </c>
      <c r="J164" t="s">
        <v>28</v>
      </c>
      <c r="N164" t="b">
        <v>0</v>
      </c>
      <c r="P164" t="s">
        <v>29</v>
      </c>
      <c r="Q164" t="s">
        <v>30</v>
      </c>
      <c r="R164" t="b">
        <v>0</v>
      </c>
      <c r="Z164">
        <v>1</v>
      </c>
    </row>
    <row r="165" spans="1:26" x14ac:dyDescent="0.25">
      <c r="A165">
        <v>2988</v>
      </c>
      <c r="B165" t="s">
        <v>307</v>
      </c>
      <c r="C165" t="s">
        <v>320</v>
      </c>
      <c r="D165" t="s">
        <v>321</v>
      </c>
      <c r="E165" s="6" t="e">
        <f>VLOOKUP(B165&amp;" - "&amp;D165,OrbisGeneric_mapping!C:F,3,0)</f>
        <v>#N/A</v>
      </c>
      <c r="F165" s="6" t="e">
        <f>VLOOKUP(E165,Collibra!D:F,3,0)</f>
        <v>#N/A</v>
      </c>
      <c r="G165" s="6" t="e">
        <f>VLOOKUP(E165,Collibra!D:F,2,0)</f>
        <v>#N/A</v>
      </c>
      <c r="J165" t="s">
        <v>28</v>
      </c>
      <c r="N165" t="b">
        <v>0</v>
      </c>
      <c r="P165" t="s">
        <v>29</v>
      </c>
      <c r="Q165" t="s">
        <v>30</v>
      </c>
      <c r="R165" t="b">
        <v>0</v>
      </c>
      <c r="Z165">
        <v>1</v>
      </c>
    </row>
    <row r="166" spans="1:26" x14ac:dyDescent="0.25">
      <c r="A166">
        <v>2980</v>
      </c>
      <c r="B166" t="s">
        <v>307</v>
      </c>
      <c r="C166" t="s">
        <v>322</v>
      </c>
      <c r="D166" t="s">
        <v>323</v>
      </c>
      <c r="E166" s="6" t="e">
        <f>VLOOKUP(B166&amp;" - "&amp;D166,OrbisGeneric_mapping!C:F,3,0)</f>
        <v>#N/A</v>
      </c>
      <c r="F166" s="6" t="e">
        <f>VLOOKUP(E166,Collibra!D:F,3,0)</f>
        <v>#N/A</v>
      </c>
      <c r="G166" s="6" t="e">
        <f>VLOOKUP(E166,Collibra!D:F,2,0)</f>
        <v>#N/A</v>
      </c>
      <c r="J166" t="s">
        <v>28</v>
      </c>
      <c r="N166" t="b">
        <v>0</v>
      </c>
      <c r="P166" t="s">
        <v>29</v>
      </c>
      <c r="Q166" t="s">
        <v>30</v>
      </c>
      <c r="R166" t="b">
        <v>0</v>
      </c>
      <c r="Z166">
        <v>1</v>
      </c>
    </row>
    <row r="167" spans="1:26" x14ac:dyDescent="0.25">
      <c r="A167">
        <v>2972</v>
      </c>
      <c r="B167" t="s">
        <v>307</v>
      </c>
      <c r="C167" t="s">
        <v>324</v>
      </c>
      <c r="D167" t="s">
        <v>325</v>
      </c>
      <c r="E167" s="6" t="e">
        <f>VLOOKUP(B167&amp;" - "&amp;D167,OrbisGeneric_mapping!C:F,3,0)</f>
        <v>#N/A</v>
      </c>
      <c r="F167" s="6" t="e">
        <f>VLOOKUP(E167,Collibra!D:F,3,0)</f>
        <v>#N/A</v>
      </c>
      <c r="G167" s="6" t="e">
        <f>VLOOKUP(E167,Collibra!D:F,2,0)</f>
        <v>#N/A</v>
      </c>
      <c r="J167" t="s">
        <v>28</v>
      </c>
      <c r="N167" t="b">
        <v>0</v>
      </c>
      <c r="P167" t="s">
        <v>29</v>
      </c>
      <c r="Q167" t="s">
        <v>30</v>
      </c>
      <c r="R167" t="b">
        <v>0</v>
      </c>
      <c r="Z167">
        <v>1</v>
      </c>
    </row>
    <row r="168" spans="1:26" x14ac:dyDescent="0.25">
      <c r="A168">
        <v>2940</v>
      </c>
      <c r="B168" t="s">
        <v>307</v>
      </c>
      <c r="C168" t="s">
        <v>326</v>
      </c>
      <c r="D168" t="s">
        <v>327</v>
      </c>
      <c r="E168" s="6" t="str">
        <f>VLOOKUP(B168&amp;" - "&amp;D168,OrbisGeneric_mapping!C:F,3,0)</f>
        <v>CPYCONTACTS_MEMBERSHIP_WorkCountry</v>
      </c>
      <c r="F168" s="6">
        <f>VLOOKUP(E168,Collibra!D:F,3,0)</f>
        <v>0</v>
      </c>
      <c r="G168" s="6" t="str">
        <f>VLOOKUP(E168,Collibra!D:F,2,0)</f>
        <v>is an Advisor's work country used in the company database</v>
      </c>
      <c r="J168" t="s">
        <v>28</v>
      </c>
      <c r="N168" t="b">
        <v>0</v>
      </c>
      <c r="P168" t="s">
        <v>29</v>
      </c>
      <c r="Q168" t="s">
        <v>30</v>
      </c>
      <c r="R168" t="b">
        <v>0</v>
      </c>
      <c r="Z168">
        <v>1</v>
      </c>
    </row>
    <row r="169" spans="1:26" x14ac:dyDescent="0.25">
      <c r="A169">
        <v>2996</v>
      </c>
      <c r="B169" t="s">
        <v>307</v>
      </c>
      <c r="C169" t="s">
        <v>328</v>
      </c>
      <c r="D169" t="s">
        <v>329</v>
      </c>
      <c r="E169" s="6" t="str">
        <f>VLOOKUP(B169&amp;" - "&amp;D169,OrbisGeneric_mapping!C:F,3,0)</f>
        <v>CPYCONTACTS_MEMBERSHIP_LastSeenDate</v>
      </c>
      <c r="F169" s="6" t="str">
        <f>VLOOKUP(E169,Collibra!D:F,3,0)</f>
        <v>Date(s) last received from IP(s)</v>
      </c>
      <c r="G169" s="6" t="str">
        <f>VLOOKUP(E169,Collibra!D:F,2,0)</f>
        <v>is the Latest date when receive from the IP (export date?) which is used in the company database</v>
      </c>
      <c r="J169" t="s">
        <v>28</v>
      </c>
      <c r="N169" t="b">
        <v>0</v>
      </c>
      <c r="P169" t="s">
        <v>29</v>
      </c>
      <c r="Q169" t="s">
        <v>30</v>
      </c>
      <c r="R169" t="b">
        <v>0</v>
      </c>
      <c r="Z169">
        <v>1</v>
      </c>
    </row>
    <row r="170" spans="1:26" x14ac:dyDescent="0.25">
      <c r="A170">
        <v>3020</v>
      </c>
      <c r="B170" t="s">
        <v>307</v>
      </c>
      <c r="C170" t="s">
        <v>330</v>
      </c>
      <c r="D170" t="s">
        <v>331</v>
      </c>
      <c r="E170" s="6" t="e">
        <f>VLOOKUP(B170&amp;" - "&amp;D170,OrbisGeneric_mapping!C:F,3,0)</f>
        <v>#N/A</v>
      </c>
      <c r="F170" s="6" t="e">
        <f>VLOOKUP(E170,Collibra!D:F,3,0)</f>
        <v>#N/A</v>
      </c>
      <c r="G170" s="6" t="e">
        <f>VLOOKUP(E170,Collibra!D:F,2,0)</f>
        <v>#N/A</v>
      </c>
      <c r="J170" t="s">
        <v>28</v>
      </c>
      <c r="N170" t="b">
        <v>0</v>
      </c>
      <c r="P170" t="s">
        <v>29</v>
      </c>
      <c r="Q170" t="s">
        <v>30</v>
      </c>
      <c r="R170" t="b">
        <v>0</v>
      </c>
      <c r="Z170">
        <v>1</v>
      </c>
    </row>
    <row r="171" spans="1:26" x14ac:dyDescent="0.25">
      <c r="A171">
        <v>3012</v>
      </c>
      <c r="B171" t="s">
        <v>307</v>
      </c>
      <c r="C171" t="s">
        <v>332</v>
      </c>
      <c r="D171" t="s">
        <v>333</v>
      </c>
      <c r="E171" s="6" t="e">
        <f>VLOOKUP(B171&amp;" - "&amp;D171,OrbisGeneric_mapping!C:F,3,0)</f>
        <v>#N/A</v>
      </c>
      <c r="F171" s="6" t="e">
        <f>VLOOKUP(E171,Collibra!D:F,3,0)</f>
        <v>#N/A</v>
      </c>
      <c r="G171" s="6" t="e">
        <f>VLOOKUP(E171,Collibra!D:F,2,0)</f>
        <v>#N/A</v>
      </c>
      <c r="J171" t="s">
        <v>28</v>
      </c>
      <c r="N171" t="b">
        <v>0</v>
      </c>
      <c r="P171" t="s">
        <v>29</v>
      </c>
      <c r="Q171" t="s">
        <v>30</v>
      </c>
      <c r="R171" t="b">
        <v>0</v>
      </c>
      <c r="Z171">
        <v>1</v>
      </c>
    </row>
    <row r="172" spans="1:26" x14ac:dyDescent="0.25">
      <c r="A172">
        <v>3004</v>
      </c>
      <c r="B172" t="s">
        <v>307</v>
      </c>
      <c r="C172" t="s">
        <v>334</v>
      </c>
      <c r="D172" t="s">
        <v>335</v>
      </c>
      <c r="E172" s="6" t="e">
        <f>VLOOKUP(B172&amp;" - "&amp;D172,OrbisGeneric_mapping!C:F,3,0)</f>
        <v>#N/A</v>
      </c>
      <c r="F172" s="6" t="e">
        <f>VLOOKUP(E172,Collibra!D:F,3,0)</f>
        <v>#N/A</v>
      </c>
      <c r="G172" s="6" t="e">
        <f>VLOOKUP(E172,Collibra!D:F,2,0)</f>
        <v>#N/A</v>
      </c>
      <c r="J172" t="s">
        <v>28</v>
      </c>
      <c r="N172" t="b">
        <v>0</v>
      </c>
      <c r="P172" t="s">
        <v>29</v>
      </c>
      <c r="Q172" t="s">
        <v>30</v>
      </c>
      <c r="R172" t="b">
        <v>0</v>
      </c>
      <c r="Z172">
        <v>1</v>
      </c>
    </row>
    <row r="173" spans="1:26" x14ac:dyDescent="0.25">
      <c r="A173">
        <v>2844</v>
      </c>
      <c r="B173" t="s">
        <v>307</v>
      </c>
      <c r="C173" t="s">
        <v>336</v>
      </c>
      <c r="D173" t="s">
        <v>337</v>
      </c>
      <c r="E173" s="6" t="str">
        <f>VLOOKUP(B173&amp;" - "&amp;D173,OrbisGeneric_mapping!C:F,3,0)</f>
        <v>CPYCONTACTS_HEADER_FullNameOriginalLanguagePreferred</v>
      </c>
      <c r="F173" s="6">
        <f>VLOOKUP(E173,Collibra!D:F,3,0)</f>
        <v>0</v>
      </c>
      <c r="G173" s="6" t="str">
        <f>VLOOKUP(E173,Collibra!D:F,2,0)</f>
        <v>is the Full name of the individual which is used in the company database</v>
      </c>
      <c r="J173" t="s">
        <v>28</v>
      </c>
      <c r="N173" t="b">
        <v>0</v>
      </c>
      <c r="P173" t="s">
        <v>29</v>
      </c>
      <c r="Q173" t="s">
        <v>30</v>
      </c>
      <c r="R173" t="b">
        <v>0</v>
      </c>
      <c r="Z173">
        <v>1</v>
      </c>
    </row>
    <row r="174" spans="1:26" x14ac:dyDescent="0.25">
      <c r="A174">
        <v>3036</v>
      </c>
      <c r="B174" t="s">
        <v>307</v>
      </c>
      <c r="C174" t="s">
        <v>338</v>
      </c>
      <c r="D174" t="s">
        <v>339</v>
      </c>
      <c r="E174" s="6" t="str">
        <f>VLOOKUP(B174&amp;" - "&amp;D174,OrbisGeneric_mapping!C:F,3,0)</f>
        <v>CPYCONTACTS_MEMBERSHIP_Source2LettersAbbrev</v>
      </c>
      <c r="F174" s="6">
        <f>VLOOKUP(E174,Collibra!D:F,3,0)</f>
        <v>0</v>
      </c>
      <c r="G174" s="6" t="str">
        <f>VLOOKUP(E174,Collibra!D:F,2,0)</f>
        <v>is the Two digit abbreviation of Information provider which is used in the company database</v>
      </c>
      <c r="J174" t="s">
        <v>28</v>
      </c>
      <c r="N174" t="b">
        <v>0</v>
      </c>
      <c r="P174" t="s">
        <v>29</v>
      </c>
      <c r="Q174" t="s">
        <v>30</v>
      </c>
      <c r="R174" t="b">
        <v>0</v>
      </c>
      <c r="Z174">
        <v>1</v>
      </c>
    </row>
    <row r="175" spans="1:26" x14ac:dyDescent="0.25">
      <c r="A175">
        <v>3028</v>
      </c>
      <c r="B175" t="s">
        <v>307</v>
      </c>
      <c r="C175" t="s">
        <v>340</v>
      </c>
      <c r="D175" t="s">
        <v>341</v>
      </c>
      <c r="E175" s="6" t="str">
        <f>VLOOKUP(B175&amp;" - "&amp;D175,OrbisGeneric_mapping!C:F,3,0)</f>
        <v>CPYCONTACTS_MEMBERSHIP_RawSourceFunctionFormatted</v>
      </c>
      <c r="F175" s="6">
        <f>VLOOKUP(E175,Collibra!D:F,3,0)</f>
        <v>0</v>
      </c>
      <c r="G175" s="6" t="str">
        <f>VLOOKUP(E175,Collibra!D:F,2,0)</f>
        <v>is the Source used to provide and validate information which is used in the company database</v>
      </c>
      <c r="J175" t="s">
        <v>28</v>
      </c>
      <c r="N175" t="b">
        <v>0</v>
      </c>
      <c r="P175" t="s">
        <v>29</v>
      </c>
      <c r="Q175" t="s">
        <v>30</v>
      </c>
      <c r="R175" t="b">
        <v>0</v>
      </c>
      <c r="Z175">
        <v>1</v>
      </c>
    </row>
    <row r="176" spans="1:26" x14ac:dyDescent="0.25">
      <c r="A176">
        <v>2956</v>
      </c>
      <c r="B176" t="s">
        <v>307</v>
      </c>
      <c r="C176" t="s">
        <v>342</v>
      </c>
      <c r="D176" t="s">
        <v>343</v>
      </c>
      <c r="E176" s="6" t="str">
        <f>VLOOKUP(B176&amp;" - "&amp;D176,OrbisGeneric_mapping!C:F,3,0)</f>
        <v>CPYCONTACTS_MEMBERSHIP_FunctionOriginalOriginalLanguagePreferred</v>
      </c>
      <c r="F176" s="6">
        <f>VLOOKUP(E176,Collibra!D:F,3,0)</f>
        <v>0</v>
      </c>
      <c r="G176" s="6" t="str">
        <f>VLOOKUP(E176,Collibra!D:F,2,0)</f>
        <v>is the Job title in original language or English when no local language available (as provided by the IP) which is used in the company database</v>
      </c>
      <c r="J176" t="s">
        <v>28</v>
      </c>
      <c r="N176" t="b">
        <v>0</v>
      </c>
      <c r="P176" t="s">
        <v>29</v>
      </c>
      <c r="Q176" t="s">
        <v>30</v>
      </c>
      <c r="R176" t="b">
        <v>0</v>
      </c>
      <c r="Z176">
        <v>1</v>
      </c>
    </row>
    <row r="177" spans="1:26" x14ac:dyDescent="0.25">
      <c r="A177">
        <v>2852</v>
      </c>
      <c r="B177" t="s">
        <v>307</v>
      </c>
      <c r="C177" t="s">
        <v>344</v>
      </c>
      <c r="D177" t="s">
        <v>345</v>
      </c>
      <c r="E177" s="6" t="str">
        <f>VLOOKUP(B177&amp;" - "&amp;D177,OrbisGeneric_mapping!C:F,3,0)</f>
        <v>CPYCONTACTS_MEMBERSHIP_Function</v>
      </c>
      <c r="F177" s="6">
        <f>VLOOKUP(E177,Collibra!D:F,3,0)</f>
        <v>0</v>
      </c>
      <c r="G177" s="6" t="str">
        <f>VLOOKUP(E177,Collibra!D:F,2,0)</f>
        <v>is the Job title in English (as provided by the IP) which is used in the company database</v>
      </c>
      <c r="J177" t="s">
        <v>28</v>
      </c>
      <c r="N177" t="b">
        <v>0</v>
      </c>
      <c r="P177" t="s">
        <v>29</v>
      </c>
      <c r="Q177" t="s">
        <v>30</v>
      </c>
      <c r="R177" t="b">
        <v>0</v>
      </c>
      <c r="Z177">
        <v>1</v>
      </c>
    </row>
    <row r="178" spans="1:26" x14ac:dyDescent="0.25">
      <c r="A178">
        <v>3148</v>
      </c>
      <c r="B178" t="s">
        <v>307</v>
      </c>
      <c r="C178" t="s">
        <v>346</v>
      </c>
      <c r="D178" t="s">
        <v>347</v>
      </c>
      <c r="E178" s="6" t="str">
        <f>VLOOKUP(B178&amp;" - "&amp;D178,OrbisGeneric_mapping!C:F,3,0)</f>
        <v>CPYCONTACTS_MEMBERSHIP_WorkFullAddress_Representing</v>
      </c>
      <c r="F178" s="6" t="str">
        <f>VLOOKUP(E178,Collibra!D:F,3,0)</f>
        <v>Address</v>
      </c>
      <c r="G178" s="6" t="str">
        <f>VLOOKUP(E178,Collibra!D:F,2,0)</f>
        <v>is the Work address of the individual representing the advisory company used in the company database</v>
      </c>
      <c r="J178" t="s">
        <v>28</v>
      </c>
      <c r="N178" t="b">
        <v>0</v>
      </c>
      <c r="P178" t="s">
        <v>29</v>
      </c>
      <c r="Q178" t="s">
        <v>30</v>
      </c>
      <c r="R178" t="b">
        <v>0</v>
      </c>
      <c r="Z178">
        <v>1</v>
      </c>
    </row>
    <row r="179" spans="1:26" x14ac:dyDescent="0.25">
      <c r="A179">
        <v>3124</v>
      </c>
      <c r="B179" t="s">
        <v>307</v>
      </c>
      <c r="C179" t="s">
        <v>348</v>
      </c>
      <c r="D179" t="s">
        <v>349</v>
      </c>
      <c r="E179" s="6" t="str">
        <f>VLOOKUP(B179&amp;" - "&amp;D179,OrbisGeneric_mapping!C:F,3,0)</f>
        <v>CPYCONTACTS_HEADER_Age_Representing</v>
      </c>
      <c r="F179" s="6" t="str">
        <f>VLOOKUP(E179,Collibra!D:F,3,0)</f>
        <v>Age</v>
      </c>
      <c r="G179" s="6" t="str">
        <f>VLOOKUP(E179,Collibra!D:F,2,0)</f>
        <v>is the Age of the individual representing the advisory company used in the company database</v>
      </c>
      <c r="J179" t="s">
        <v>28</v>
      </c>
      <c r="N179" t="b">
        <v>0</v>
      </c>
      <c r="P179" t="s">
        <v>29</v>
      </c>
      <c r="Q179" t="s">
        <v>30</v>
      </c>
      <c r="R179" t="b">
        <v>0</v>
      </c>
      <c r="Z179">
        <v>1</v>
      </c>
    </row>
    <row r="180" spans="1:26" x14ac:dyDescent="0.25">
      <c r="A180">
        <v>3156</v>
      </c>
      <c r="B180" t="s">
        <v>307</v>
      </c>
      <c r="C180" t="s">
        <v>350</v>
      </c>
      <c r="D180" t="s">
        <v>351</v>
      </c>
      <c r="E180" s="6" t="str">
        <f>VLOOKUP(B180&amp;" - "&amp;D180,OrbisGeneric_mapping!C:F,3,0)</f>
        <v>CPYCONTACTS_HEADER_CountryLabel_Representing</v>
      </c>
      <c r="F180" s="6" t="str">
        <f>VLOOKUP(E180,Collibra!D:F,3,0)</f>
        <v>Country</v>
      </c>
      <c r="G180" s="6" t="str">
        <f>VLOOKUP(E180,Collibra!D:F,2,0)</f>
        <v>is the Country of the individual representing the advisory company used in the company database</v>
      </c>
      <c r="J180" t="s">
        <v>28</v>
      </c>
      <c r="N180" t="b">
        <v>0</v>
      </c>
      <c r="P180" t="s">
        <v>29</v>
      </c>
      <c r="Q180" t="s">
        <v>30</v>
      </c>
      <c r="R180" t="b">
        <v>0</v>
      </c>
      <c r="Z180">
        <v>1</v>
      </c>
    </row>
    <row r="181" spans="1:26" x14ac:dyDescent="0.25">
      <c r="A181">
        <v>3140</v>
      </c>
      <c r="B181" t="s">
        <v>307</v>
      </c>
      <c r="C181" t="s">
        <v>352</v>
      </c>
      <c r="D181" t="s">
        <v>353</v>
      </c>
      <c r="E181" s="6" t="str">
        <f>VLOOKUP(B181&amp;" - "&amp;D181,OrbisGeneric_mapping!C:F,3,0)</f>
        <v>CPYCONTACTS_HEADER_NationalityCountryLabel_Representing</v>
      </c>
      <c r="F181" s="6" t="str">
        <f>VLOOKUP(E181,Collibra!D:F,3,0)</f>
        <v>Country/ies of nationality</v>
      </c>
      <c r="G181" s="6" t="str">
        <f>VLOOKUP(E181,Collibra!D:F,2,0)</f>
        <v>is the Nationality of the individual representing the advisory company used in the company database</v>
      </c>
      <c r="J181" t="s">
        <v>28</v>
      </c>
      <c r="N181" t="b">
        <v>0</v>
      </c>
      <c r="P181" t="s">
        <v>29</v>
      </c>
      <c r="Q181" t="s">
        <v>30</v>
      </c>
      <c r="R181" t="b">
        <v>0</v>
      </c>
      <c r="Z181">
        <v>1</v>
      </c>
    </row>
    <row r="182" spans="1:26" x14ac:dyDescent="0.25">
      <c r="A182">
        <v>3092</v>
      </c>
      <c r="B182" t="s">
        <v>307</v>
      </c>
      <c r="C182" t="s">
        <v>354</v>
      </c>
      <c r="D182" t="s">
        <v>355</v>
      </c>
      <c r="E182" s="6" t="str">
        <f>VLOOKUP(B182&amp;" - "&amp;D182,OrbisGeneric_mapping!C:F,3,0)</f>
        <v>CPYCONTACTS_HEADER_Birthdate_Representing</v>
      </c>
      <c r="F182" s="6">
        <f>VLOOKUP(E182,Collibra!D:F,3,0)</f>
        <v>0</v>
      </c>
      <c r="G182" s="6" t="str">
        <f>VLOOKUP(E182,Collibra!D:F,2,0)</f>
        <v>is the Birthdate of the individual representing the advisory company used in the company database</v>
      </c>
      <c r="J182" t="s">
        <v>28</v>
      </c>
      <c r="N182" t="b">
        <v>0</v>
      </c>
      <c r="P182" t="s">
        <v>29</v>
      </c>
      <c r="Q182" t="s">
        <v>30</v>
      </c>
      <c r="R182" t="b">
        <v>0</v>
      </c>
      <c r="Z182">
        <v>1</v>
      </c>
    </row>
    <row r="183" spans="1:26" x14ac:dyDescent="0.25">
      <c r="A183">
        <v>3116</v>
      </c>
      <c r="B183" t="s">
        <v>307</v>
      </c>
      <c r="C183" t="s">
        <v>356</v>
      </c>
      <c r="D183" t="s">
        <v>357</v>
      </c>
      <c r="E183" s="6" t="e">
        <f>VLOOKUP(B183&amp;" - "&amp;D183,OrbisGeneric_mapping!C:F,3,0)</f>
        <v>#N/A</v>
      </c>
      <c r="F183" s="6" t="e">
        <f>VLOOKUP(E183,Collibra!D:F,3,0)</f>
        <v>#N/A</v>
      </c>
      <c r="G183" s="6" t="e">
        <f>VLOOKUP(E183,Collibra!D:F,2,0)</f>
        <v>#N/A</v>
      </c>
      <c r="J183" t="s">
        <v>28</v>
      </c>
      <c r="N183" t="b">
        <v>0</v>
      </c>
      <c r="P183" t="s">
        <v>29</v>
      </c>
      <c r="Q183" t="s">
        <v>30</v>
      </c>
      <c r="R183" t="b">
        <v>0</v>
      </c>
      <c r="Z183">
        <v>1</v>
      </c>
    </row>
    <row r="184" spans="1:26" x14ac:dyDescent="0.25">
      <c r="A184">
        <v>3108</v>
      </c>
      <c r="B184" t="s">
        <v>307</v>
      </c>
      <c r="C184" t="s">
        <v>358</v>
      </c>
      <c r="D184" t="s">
        <v>359</v>
      </c>
      <c r="E184" s="6" t="e">
        <f>VLOOKUP(B184&amp;" - "&amp;D184,OrbisGeneric_mapping!C:F,3,0)</f>
        <v>#N/A</v>
      </c>
      <c r="F184" s="6" t="e">
        <f>VLOOKUP(E184,Collibra!D:F,3,0)</f>
        <v>#N/A</v>
      </c>
      <c r="G184" s="6" t="e">
        <f>VLOOKUP(E184,Collibra!D:F,2,0)</f>
        <v>#N/A</v>
      </c>
      <c r="J184" t="s">
        <v>28</v>
      </c>
      <c r="N184" t="b">
        <v>0</v>
      </c>
      <c r="P184" t="s">
        <v>29</v>
      </c>
      <c r="Q184" t="s">
        <v>30</v>
      </c>
      <c r="R184" t="b">
        <v>0</v>
      </c>
      <c r="Z184">
        <v>1</v>
      </c>
    </row>
    <row r="185" spans="1:26" x14ac:dyDescent="0.25">
      <c r="A185">
        <v>3100</v>
      </c>
      <c r="B185" t="s">
        <v>307</v>
      </c>
      <c r="C185" t="s">
        <v>360</v>
      </c>
      <c r="D185" t="s">
        <v>361</v>
      </c>
      <c r="E185" s="6" t="e">
        <f>VLOOKUP(B185&amp;" - "&amp;D185,OrbisGeneric_mapping!C:F,3,0)</f>
        <v>#N/A</v>
      </c>
      <c r="F185" s="6" t="e">
        <f>VLOOKUP(E185,Collibra!D:F,3,0)</f>
        <v>#N/A</v>
      </c>
      <c r="G185" s="6" t="e">
        <f>VLOOKUP(E185,Collibra!D:F,2,0)</f>
        <v>#N/A</v>
      </c>
      <c r="J185" t="s">
        <v>28</v>
      </c>
      <c r="N185" t="b">
        <v>0</v>
      </c>
      <c r="P185" t="s">
        <v>29</v>
      </c>
      <c r="Q185" t="s">
        <v>30</v>
      </c>
      <c r="R185" t="b">
        <v>0</v>
      </c>
      <c r="Z185">
        <v>1</v>
      </c>
    </row>
    <row r="186" spans="1:26" x14ac:dyDescent="0.25">
      <c r="A186">
        <v>3060</v>
      </c>
      <c r="B186" t="s">
        <v>307</v>
      </c>
      <c r="C186" t="s">
        <v>362</v>
      </c>
      <c r="D186" t="s">
        <v>363</v>
      </c>
      <c r="E186" s="6" t="str">
        <f>VLOOKUP(B186&amp;" - "&amp;D186,OrbisGeneric_mapping!C:F,3,0)</f>
        <v>CPYCONTACTS_HEADER_FirstNameOriginalLanguagePreferred_Representing</v>
      </c>
      <c r="F186" s="6" t="str">
        <f>VLOOKUP(E186,Collibra!D:F,3,0)</f>
        <v>First name</v>
      </c>
      <c r="G186" s="6" t="str">
        <f>VLOOKUP(E186,Collibra!D:F,2,0)</f>
        <v>is the First name of the individual representing the advisory company used in the company database</v>
      </c>
      <c r="J186" t="s">
        <v>28</v>
      </c>
      <c r="N186" t="b">
        <v>0</v>
      </c>
      <c r="P186" t="s">
        <v>29</v>
      </c>
      <c r="Q186" t="s">
        <v>30</v>
      </c>
      <c r="R186" t="b">
        <v>0</v>
      </c>
      <c r="Z186">
        <v>1</v>
      </c>
    </row>
    <row r="187" spans="1:26" x14ac:dyDescent="0.25">
      <c r="A187">
        <v>3044</v>
      </c>
      <c r="B187" t="s">
        <v>307</v>
      </c>
      <c r="C187" t="s">
        <v>364</v>
      </c>
      <c r="D187" t="s">
        <v>365</v>
      </c>
      <c r="E187" s="6" t="str">
        <f>VLOOKUP(B187&amp;" - "&amp;D187,OrbisGeneric_mapping!C:F,3,0)</f>
        <v>CPYCONTACTS_HEADER_FullNameOriginalLanguagePreferred_Representing</v>
      </c>
      <c r="F187" s="6" t="str">
        <f>VLOOKUP(E187,Collibra!D:F,3,0)</f>
        <v>Represented by</v>
      </c>
      <c r="G187" s="6" t="str">
        <f>VLOOKUP(E187,Collibra!D:F,2,0)</f>
        <v>is the Full name of the individual representing the advisory company which is used in the company database</v>
      </c>
      <c r="J187" t="s">
        <v>28</v>
      </c>
      <c r="N187" t="b">
        <v>0</v>
      </c>
      <c r="P187" t="s">
        <v>29</v>
      </c>
      <c r="Q187" t="s">
        <v>30</v>
      </c>
      <c r="R187" t="b">
        <v>0</v>
      </c>
      <c r="Z187">
        <v>1</v>
      </c>
    </row>
    <row r="188" spans="1:26" x14ac:dyDescent="0.25">
      <c r="A188">
        <v>3084</v>
      </c>
      <c r="B188" t="s">
        <v>307</v>
      </c>
      <c r="C188" t="s">
        <v>366</v>
      </c>
      <c r="D188" t="s">
        <v>367</v>
      </c>
      <c r="E188" s="6" t="str">
        <f>VLOOKUP(B188&amp;" - "&amp;D188,OrbisGeneric_mapping!C:F,3,0)</f>
        <v>CPYCONTACTS_HEADER_Gender_Representing</v>
      </c>
      <c r="F188" s="6" t="str">
        <f>VLOOKUP(E188,Collibra!D:F,3,0)</f>
        <v>Gender</v>
      </c>
      <c r="G188" s="6" t="str">
        <f>VLOOKUP(E188,Collibra!D:F,2,0)</f>
        <v>is the Gender of the individual representing the advisory company used in the company database</v>
      </c>
      <c r="J188" t="s">
        <v>28</v>
      </c>
      <c r="N188" t="b">
        <v>0</v>
      </c>
      <c r="P188" t="s">
        <v>29</v>
      </c>
      <c r="Q188" t="s">
        <v>30</v>
      </c>
      <c r="R188" t="b">
        <v>0</v>
      </c>
      <c r="Z188">
        <v>1</v>
      </c>
    </row>
    <row r="189" spans="1:26" x14ac:dyDescent="0.25">
      <c r="A189">
        <v>3076</v>
      </c>
      <c r="B189" t="s">
        <v>307</v>
      </c>
      <c r="C189" t="s">
        <v>368</v>
      </c>
      <c r="D189" t="s">
        <v>369</v>
      </c>
      <c r="E189" s="6" t="str">
        <f>VLOOKUP(B189&amp;" - "&amp;D189,OrbisGeneric_mapping!C:F,3,0)</f>
        <v>CPYCONTACTS_HEADER_LastNameOriginalLanguagePreferred_Representing</v>
      </c>
      <c r="F189" s="6" t="str">
        <f>VLOOKUP(E189,Collibra!D:F,3,0)</f>
        <v>Last name</v>
      </c>
      <c r="G189" s="6" t="str">
        <f>VLOOKUP(E189,Collibra!D:F,2,0)</f>
        <v>is the Last name of the individual representing the advisory company used in the company database</v>
      </c>
      <c r="J189" t="s">
        <v>28</v>
      </c>
      <c r="N189" t="b">
        <v>0</v>
      </c>
      <c r="P189" t="s">
        <v>29</v>
      </c>
      <c r="Q189" t="s">
        <v>30</v>
      </c>
      <c r="R189" t="b">
        <v>0</v>
      </c>
      <c r="Z189">
        <v>1</v>
      </c>
    </row>
    <row r="190" spans="1:26" x14ac:dyDescent="0.25">
      <c r="A190">
        <v>3068</v>
      </c>
      <c r="B190" t="s">
        <v>307</v>
      </c>
      <c r="C190" t="s">
        <v>370</v>
      </c>
      <c r="D190" t="s">
        <v>371</v>
      </c>
      <c r="E190" s="6" t="str">
        <f>VLOOKUP(B190&amp;" - "&amp;D190,OrbisGeneric_mapping!C:F,3,0)</f>
        <v>CPYCONTACTS_HEADER_MiddleNameOriginalLanguagePreferred_Representing</v>
      </c>
      <c r="F190" s="6" t="str">
        <f>VLOOKUP(E190,Collibra!D:F,3,0)</f>
        <v>Middle name</v>
      </c>
      <c r="G190" s="6" t="str">
        <f>VLOOKUP(E190,Collibra!D:F,2,0)</f>
        <v>is the Middle name of the individual representing the advisory company used in the company database</v>
      </c>
      <c r="J190" t="s">
        <v>28</v>
      </c>
      <c r="N190" t="b">
        <v>0</v>
      </c>
      <c r="P190" t="s">
        <v>29</v>
      </c>
      <c r="Q190" t="s">
        <v>30</v>
      </c>
      <c r="R190" t="b">
        <v>0</v>
      </c>
      <c r="Z190">
        <v>1</v>
      </c>
    </row>
    <row r="191" spans="1:26" x14ac:dyDescent="0.25">
      <c r="A191">
        <v>3132</v>
      </c>
      <c r="B191" t="s">
        <v>307</v>
      </c>
      <c r="C191" t="s">
        <v>372</v>
      </c>
      <c r="D191" t="s">
        <v>373</v>
      </c>
      <c r="E191" s="6" t="str">
        <f>VLOOKUP(B191&amp;" - "&amp;D191,OrbisGeneric_mapping!C:F,3,0)</f>
        <v>CPYCONTACTS_HEADER_PLACEOFBIRTH_Representing</v>
      </c>
      <c r="F191" s="6">
        <f>VLOOKUP(E191,Collibra!D:F,3,0)</f>
        <v>0</v>
      </c>
      <c r="G191" s="6" t="str">
        <f>VLOOKUP(E191,Collibra!D:F,2,0)</f>
        <v>is the Place of birth of the individual representing the advisory company used in the company database</v>
      </c>
      <c r="J191" t="s">
        <v>28</v>
      </c>
      <c r="N191" t="b">
        <v>0</v>
      </c>
      <c r="P191" t="s">
        <v>29</v>
      </c>
      <c r="Q191" t="s">
        <v>30</v>
      </c>
      <c r="R191" t="b">
        <v>0</v>
      </c>
      <c r="Z191">
        <v>1</v>
      </c>
    </row>
    <row r="192" spans="1:26" x14ac:dyDescent="0.25">
      <c r="A192">
        <v>3052</v>
      </c>
      <c r="B192" t="s">
        <v>307</v>
      </c>
      <c r="C192" t="s">
        <v>374</v>
      </c>
      <c r="D192" t="s">
        <v>375</v>
      </c>
      <c r="E192" s="6" t="str">
        <f>VLOOKUP(B192&amp;" - "&amp;D192,OrbisGeneric_mapping!C:F,3,0)</f>
        <v>CPYCONTACTS_HEADER_PrefixSalutation_Translated_Representing</v>
      </c>
      <c r="F192" s="6" t="str">
        <f>VLOOKUP(E192,Collibra!D:F,3,0)</f>
        <v>Salutation</v>
      </c>
      <c r="G192" s="6" t="str">
        <f>VLOOKUP(E192,Collibra!D:F,2,0)</f>
        <v>is a Formal greeting (Mr, Mrs etc) of the individual representing the advisory company used in the company database</v>
      </c>
      <c r="J192" t="s">
        <v>28</v>
      </c>
      <c r="N192" t="b">
        <v>0</v>
      </c>
      <c r="P192" t="s">
        <v>29</v>
      </c>
      <c r="Q192" t="s">
        <v>30</v>
      </c>
      <c r="R192" t="b">
        <v>0</v>
      </c>
      <c r="Z192">
        <v>1</v>
      </c>
    </row>
    <row r="193" spans="1:26" x14ac:dyDescent="0.25">
      <c r="A193">
        <v>2860</v>
      </c>
      <c r="B193" t="s">
        <v>307</v>
      </c>
      <c r="C193" t="s">
        <v>376</v>
      </c>
      <c r="D193" t="s">
        <v>377</v>
      </c>
      <c r="E193" s="6" t="str">
        <f>VLOOKUP(B193&amp;" - "&amp;D193,OrbisGeneric_mapping!C:F,3,0)</f>
        <v>CPYCONTACTS_HEADER_FullNameOriginalLanguagePreferred_Representing</v>
      </c>
      <c r="F193" s="6" t="str">
        <f>VLOOKUP(E193,Collibra!D:F,3,0)</f>
        <v>Represented by</v>
      </c>
      <c r="G193" s="6" t="str">
        <f>VLOOKUP(E193,Collibra!D:F,2,0)</f>
        <v>is the Full name of the individual representing the advisory company which is used in the company database</v>
      </c>
      <c r="J193" t="s">
        <v>28</v>
      </c>
      <c r="N193" t="b">
        <v>0</v>
      </c>
      <c r="P193" t="s">
        <v>29</v>
      </c>
      <c r="Q193" t="s">
        <v>30</v>
      </c>
      <c r="R193" t="b">
        <v>0</v>
      </c>
      <c r="Z193">
        <v>1</v>
      </c>
    </row>
    <row r="194" spans="1:26" x14ac:dyDescent="0.25">
      <c r="A194">
        <v>2900</v>
      </c>
      <c r="B194" t="s">
        <v>307</v>
      </c>
      <c r="C194" t="s">
        <v>378</v>
      </c>
      <c r="D194" t="s">
        <v>379</v>
      </c>
      <c r="E194" s="6" t="str">
        <f>VLOOKUP(B194&amp;" - "&amp;D194,OrbisGeneric_mapping!C:F,3,0)</f>
        <v>CPYCONTACTS_MEMBERSHIP_EndExpirationDate</v>
      </c>
      <c r="F194" s="6" t="str">
        <f>VLOOKUP(E194,Collibra!D:F,3,0)</f>
        <v>Resignation date</v>
      </c>
      <c r="G194" s="6" t="str">
        <f>VLOOKUP(E194,Collibra!D:F,2,0)</f>
        <v>is the End date of the role which is used in the company database</v>
      </c>
      <c r="J194" t="s">
        <v>28</v>
      </c>
      <c r="N194" t="b">
        <v>0</v>
      </c>
      <c r="P194" t="s">
        <v>29</v>
      </c>
      <c r="Q194" t="s">
        <v>30</v>
      </c>
      <c r="R194" t="b">
        <v>0</v>
      </c>
      <c r="Z194">
        <v>1</v>
      </c>
    </row>
    <row r="195" spans="1:26" x14ac:dyDescent="0.25">
      <c r="A195">
        <v>2924</v>
      </c>
      <c r="B195" t="s">
        <v>307</v>
      </c>
      <c r="C195" t="s">
        <v>380</v>
      </c>
      <c r="D195" t="s">
        <v>381</v>
      </c>
      <c r="E195" s="6" t="e">
        <f>VLOOKUP(B195&amp;" - "&amp;D195,OrbisGeneric_mapping!C:F,3,0)</f>
        <v>#N/A</v>
      </c>
      <c r="F195" s="6" t="e">
        <f>VLOOKUP(E195,Collibra!D:F,3,0)</f>
        <v>#N/A</v>
      </c>
      <c r="G195" s="6" t="e">
        <f>VLOOKUP(E195,Collibra!D:F,2,0)</f>
        <v>#N/A</v>
      </c>
      <c r="J195" t="s">
        <v>28</v>
      </c>
      <c r="N195" t="b">
        <v>0</v>
      </c>
      <c r="P195" t="s">
        <v>29</v>
      </c>
      <c r="Q195" t="s">
        <v>30</v>
      </c>
      <c r="R195" t="b">
        <v>0</v>
      </c>
      <c r="Z195">
        <v>1</v>
      </c>
    </row>
    <row r="196" spans="1:26" x14ac:dyDescent="0.25">
      <c r="A196">
        <v>2916</v>
      </c>
      <c r="B196" t="s">
        <v>307</v>
      </c>
      <c r="C196" t="s">
        <v>382</v>
      </c>
      <c r="D196" t="s">
        <v>383</v>
      </c>
      <c r="E196" s="6" t="e">
        <f>VLOOKUP(B196&amp;" - "&amp;D196,OrbisGeneric_mapping!C:F,3,0)</f>
        <v>#N/A</v>
      </c>
      <c r="F196" s="6" t="e">
        <f>VLOOKUP(E196,Collibra!D:F,3,0)</f>
        <v>#N/A</v>
      </c>
      <c r="G196" s="6" t="e">
        <f>VLOOKUP(E196,Collibra!D:F,2,0)</f>
        <v>#N/A</v>
      </c>
      <c r="J196" t="s">
        <v>28</v>
      </c>
      <c r="N196" t="b">
        <v>0</v>
      </c>
      <c r="P196" t="s">
        <v>29</v>
      </c>
      <c r="Q196" t="s">
        <v>30</v>
      </c>
      <c r="R196" t="b">
        <v>0</v>
      </c>
      <c r="Z196">
        <v>1</v>
      </c>
    </row>
    <row r="197" spans="1:26" x14ac:dyDescent="0.25">
      <c r="A197">
        <v>2908</v>
      </c>
      <c r="B197" t="s">
        <v>307</v>
      </c>
      <c r="C197" t="s">
        <v>384</v>
      </c>
      <c r="D197" t="s">
        <v>385</v>
      </c>
      <c r="E197" s="6" t="e">
        <f>VLOOKUP(B197&amp;" - "&amp;D197,OrbisGeneric_mapping!C:F,3,0)</f>
        <v>#N/A</v>
      </c>
      <c r="F197" s="6" t="e">
        <f>VLOOKUP(E197,Collibra!D:F,3,0)</f>
        <v>#N/A</v>
      </c>
      <c r="G197" s="6" t="e">
        <f>VLOOKUP(E197,Collibra!D:F,2,0)</f>
        <v>#N/A</v>
      </c>
      <c r="J197" t="s">
        <v>28</v>
      </c>
      <c r="N197" t="b">
        <v>0</v>
      </c>
      <c r="P197" t="s">
        <v>29</v>
      </c>
      <c r="Q197" t="s">
        <v>30</v>
      </c>
      <c r="R197" t="b">
        <v>0</v>
      </c>
      <c r="Z197">
        <v>1</v>
      </c>
    </row>
    <row r="198" spans="1:26" x14ac:dyDescent="0.25">
      <c r="A198">
        <v>2948</v>
      </c>
      <c r="B198" t="s">
        <v>307</v>
      </c>
      <c r="C198" t="s">
        <v>386</v>
      </c>
      <c r="D198" t="s">
        <v>387</v>
      </c>
      <c r="E198" s="6" t="str">
        <f>VLOOKUP(B198&amp;" - "&amp;D198,OrbisGeneric_mapping!C:F,3,0)</f>
        <v>CPYCONTACTS_MEMBERSHIP_WorkPhone</v>
      </c>
      <c r="F198" s="6">
        <f>VLOOKUP(E198,Collibra!D:F,3,0)</f>
        <v>0</v>
      </c>
      <c r="G198" s="6" t="str">
        <f>VLOOKUP(E198,Collibra!D:F,2,0)</f>
        <v>is an Advisor's work phone number used in the company database</v>
      </c>
      <c r="J198" t="s">
        <v>28</v>
      </c>
      <c r="N198" t="b">
        <v>0</v>
      </c>
      <c r="P198" t="s">
        <v>29</v>
      </c>
      <c r="Q198" t="s">
        <v>30</v>
      </c>
      <c r="R198" t="b">
        <v>0</v>
      </c>
      <c r="Z198">
        <v>1</v>
      </c>
    </row>
    <row r="199" spans="1:26" x14ac:dyDescent="0.25">
      <c r="A199">
        <v>2836</v>
      </c>
      <c r="B199" t="s">
        <v>307</v>
      </c>
      <c r="C199" t="s">
        <v>26</v>
      </c>
      <c r="D199" t="s">
        <v>27</v>
      </c>
      <c r="E199" s="6" t="str">
        <f>VLOOKUP(B199&amp;" - "&amp;D199,OrbisGeneric_mapping!C:F,3,0)</f>
        <v>BVD_ID_NUMBER</v>
      </c>
      <c r="F199" s="6" t="str">
        <f>VLOOKUP(E199,Collibra!D:F,3,0)</f>
        <v>BvD ID number</v>
      </c>
      <c r="G199" s="6" t="str">
        <f>VLOOKUP(E199,Collibra!D:F,2,0)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99" t="s">
        <v>28</v>
      </c>
      <c r="N199" t="b">
        <v>0</v>
      </c>
      <c r="P199" t="s">
        <v>29</v>
      </c>
      <c r="Q199" t="s">
        <v>30</v>
      </c>
      <c r="R199" t="b">
        <v>0</v>
      </c>
      <c r="Z199">
        <v>1</v>
      </c>
    </row>
    <row r="200" spans="1:26" x14ac:dyDescent="0.25">
      <c r="A200">
        <v>2828</v>
      </c>
      <c r="B200" t="s">
        <v>307</v>
      </c>
      <c r="C200" t="s">
        <v>57</v>
      </c>
      <c r="D200" t="s">
        <v>57</v>
      </c>
      <c r="E200" s="6" t="e">
        <f>VLOOKUP(B200&amp;" - "&amp;D200,OrbisGeneric_mapping!C:F,3,0)</f>
        <v>#N/A</v>
      </c>
      <c r="F200" s="6" t="e">
        <f>VLOOKUP(E200,Collibra!D:F,3,0)</f>
        <v>#N/A</v>
      </c>
      <c r="G200" s="6" t="e">
        <f>VLOOKUP(E200,Collibra!D:F,2,0)</f>
        <v>#N/A</v>
      </c>
      <c r="J200" t="s">
        <v>28</v>
      </c>
      <c r="N200" t="b">
        <v>0</v>
      </c>
      <c r="P200" t="s">
        <v>29</v>
      </c>
      <c r="Q200" t="s">
        <v>30</v>
      </c>
      <c r="R200" t="b">
        <v>0</v>
      </c>
      <c r="Z200">
        <v>1</v>
      </c>
    </row>
    <row r="201" spans="1:26" x14ac:dyDescent="0.25">
      <c r="A201">
        <v>2820</v>
      </c>
      <c r="B201" t="s">
        <v>307</v>
      </c>
      <c r="C201" t="s">
        <v>58</v>
      </c>
      <c r="D201" t="s">
        <v>58</v>
      </c>
      <c r="E201" s="6" t="e">
        <f>VLOOKUP(B201&amp;" - "&amp;D201,OrbisGeneric_mapping!C:F,3,0)</f>
        <v>#N/A</v>
      </c>
      <c r="F201" s="6" t="e">
        <f>VLOOKUP(E201,Collibra!D:F,3,0)</f>
        <v>#N/A</v>
      </c>
      <c r="G201" s="6" t="e">
        <f>VLOOKUP(E201,Collibra!D:F,2,0)</f>
        <v>#N/A</v>
      </c>
      <c r="J201" t="s">
        <v>59</v>
      </c>
      <c r="N201" t="b">
        <v>0</v>
      </c>
      <c r="P201" t="s">
        <v>29</v>
      </c>
      <c r="Q201" t="s">
        <v>30</v>
      </c>
      <c r="R201" t="b">
        <v>0</v>
      </c>
      <c r="Z201">
        <v>1</v>
      </c>
    </row>
    <row r="202" spans="1:26" x14ac:dyDescent="0.25">
      <c r="A202">
        <v>3164</v>
      </c>
      <c r="B202" t="s">
        <v>307</v>
      </c>
      <c r="C202" t="s">
        <v>72</v>
      </c>
      <c r="D202" t="s">
        <v>72</v>
      </c>
      <c r="E202" s="6" t="e">
        <f>VLOOKUP(B202&amp;" - "&amp;D202,OrbisGeneric_mapping!C:F,3,0)</f>
        <v>#N/A</v>
      </c>
      <c r="F202" s="6" t="e">
        <f>VLOOKUP(E202,Collibra!D:F,3,0)</f>
        <v>#N/A</v>
      </c>
      <c r="G202" s="6" t="e">
        <f>VLOOKUP(E202,Collibra!D:F,2,0)</f>
        <v>#N/A</v>
      </c>
      <c r="J202" t="s">
        <v>73</v>
      </c>
      <c r="N202" t="b">
        <v>0</v>
      </c>
      <c r="P202" t="s">
        <v>29</v>
      </c>
      <c r="Q202" t="s">
        <v>30</v>
      </c>
      <c r="R202" t="b">
        <v>0</v>
      </c>
      <c r="Z202">
        <v>1</v>
      </c>
    </row>
    <row r="203" spans="1:26" x14ac:dyDescent="0.25">
      <c r="A203">
        <v>523</v>
      </c>
      <c r="B203" t="s">
        <v>388</v>
      </c>
      <c r="C203" t="s">
        <v>336</v>
      </c>
      <c r="D203" t="s">
        <v>337</v>
      </c>
      <c r="E203" s="6" t="str">
        <f>VLOOKUP(B203&amp;" - "&amp;D203,OrbisGeneric_mapping!C:F,3,0)</f>
        <v>CPYCONTACTS_HEADER_FullNameOriginalLanguagePreferred</v>
      </c>
      <c r="F203" s="6">
        <f>VLOOKUP(E203,Collibra!D:F,3,0)</f>
        <v>0</v>
      </c>
      <c r="G203" s="6" t="str">
        <f>VLOOKUP(E203,Collibra!D:F,2,0)</f>
        <v>is the Full name of the individual which is used in the company database</v>
      </c>
      <c r="J203" t="s">
        <v>28</v>
      </c>
      <c r="N203" t="b">
        <v>0</v>
      </c>
      <c r="P203" t="s">
        <v>29</v>
      </c>
      <c r="Q203" t="s">
        <v>30</v>
      </c>
      <c r="R203" t="b">
        <v>0</v>
      </c>
      <c r="Z203">
        <v>1</v>
      </c>
    </row>
    <row r="204" spans="1:26" x14ac:dyDescent="0.25">
      <c r="A204">
        <v>531</v>
      </c>
      <c r="B204" t="s">
        <v>388</v>
      </c>
      <c r="C204" t="s">
        <v>389</v>
      </c>
      <c r="D204" t="s">
        <v>390</v>
      </c>
      <c r="E204" s="6" t="str">
        <f>VLOOKUP(B204&amp;" - "&amp;D204,OrbisGeneric_mapping!C:F,3,0)</f>
        <v>CPYCONTACTS_HEADER_IdDirector</v>
      </c>
      <c r="F204" s="6">
        <f>VLOOKUP(E204,Collibra!D:F,3,0)</f>
        <v>0</v>
      </c>
      <c r="G204" s="6" t="str">
        <f>VLOOKUP(E204,Collibra!D:F,2,0)</f>
        <v>&lt;p&gt;The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v>
      </c>
      <c r="J204" t="s">
        <v>28</v>
      </c>
      <c r="N204" t="b">
        <v>0</v>
      </c>
      <c r="P204" t="s">
        <v>29</v>
      </c>
      <c r="Q204" t="s">
        <v>30</v>
      </c>
      <c r="R204" t="b">
        <v>0</v>
      </c>
      <c r="Z204">
        <v>1</v>
      </c>
    </row>
    <row r="205" spans="1:26" x14ac:dyDescent="0.25">
      <c r="A205">
        <v>507</v>
      </c>
      <c r="B205" t="s">
        <v>388</v>
      </c>
      <c r="C205" t="s">
        <v>26</v>
      </c>
      <c r="D205" t="s">
        <v>27</v>
      </c>
      <c r="E205" s="6" t="str">
        <f>VLOOKUP(B205&amp;" - "&amp;D205,OrbisGeneric_mapping!C:F,3,0)</f>
        <v>BVD_ID_NUMBER</v>
      </c>
      <c r="F205" s="6" t="str">
        <f>VLOOKUP(E205,Collibra!D:F,3,0)</f>
        <v>BvD ID number</v>
      </c>
      <c r="G205" s="6" t="str">
        <f>VLOOKUP(E205,Collibra!D:F,2,0)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05" t="s">
        <v>28</v>
      </c>
      <c r="N205" t="b">
        <v>0</v>
      </c>
      <c r="P205" t="s">
        <v>29</v>
      </c>
      <c r="Q205" t="s">
        <v>30</v>
      </c>
      <c r="R205" t="b">
        <v>0</v>
      </c>
      <c r="Z205">
        <v>1</v>
      </c>
    </row>
    <row r="206" spans="1:26" x14ac:dyDescent="0.25">
      <c r="A206">
        <v>515</v>
      </c>
      <c r="B206" t="s">
        <v>388</v>
      </c>
      <c r="C206" t="s">
        <v>55</v>
      </c>
      <c r="D206" t="s">
        <v>56</v>
      </c>
      <c r="E206" s="6" t="str">
        <f>VLOOKUP(B206&amp;" - "&amp;D206,OrbisGeneric_mapping!C:F,3,0)</f>
        <v>ORBISID</v>
      </c>
      <c r="F206" s="6" t="str">
        <f>VLOOKUP(E206,Collibra!D:F,3,0)</f>
        <v>Orbis ID number</v>
      </c>
      <c r="G206" s="6" t="str">
        <f>VLOOKUP(E206,Collibra!D:F,2,0)</f>
        <v>&lt;p class="MsoNormal"&gt;&lt;span style="color: rgb(11,33,44);font-family: Arial , sans-serif;"&gt;The Orbis ID is a stable, nine-digit identifier, randomly created by Bureau van Dijk, that uniquely identifies each company in Orbis.&lt;/span&gt;&lt;/p&gt;</v>
      </c>
      <c r="J206" t="s">
        <v>28</v>
      </c>
      <c r="N206" t="b">
        <v>0</v>
      </c>
      <c r="P206" t="s">
        <v>29</v>
      </c>
      <c r="Q206" t="s">
        <v>30</v>
      </c>
      <c r="R206" t="b">
        <v>0</v>
      </c>
      <c r="Z206">
        <v>1</v>
      </c>
    </row>
    <row r="207" spans="1:26" x14ac:dyDescent="0.25">
      <c r="A207">
        <v>499</v>
      </c>
      <c r="B207" t="s">
        <v>388</v>
      </c>
      <c r="C207" t="s">
        <v>57</v>
      </c>
      <c r="D207" t="s">
        <v>57</v>
      </c>
      <c r="E207" s="6" t="e">
        <f>VLOOKUP(B207&amp;" - "&amp;D207,OrbisGeneric_mapping!C:F,3,0)</f>
        <v>#N/A</v>
      </c>
      <c r="F207" s="6" t="e">
        <f>VLOOKUP(E207,Collibra!D:F,3,0)</f>
        <v>#N/A</v>
      </c>
      <c r="G207" s="6" t="e">
        <f>VLOOKUP(E207,Collibra!D:F,2,0)</f>
        <v>#N/A</v>
      </c>
      <c r="J207" t="s">
        <v>28</v>
      </c>
      <c r="N207" t="b">
        <v>0</v>
      </c>
      <c r="P207" t="s">
        <v>29</v>
      </c>
      <c r="Q207" t="s">
        <v>30</v>
      </c>
      <c r="R207" t="b">
        <v>0</v>
      </c>
      <c r="Z207">
        <v>1</v>
      </c>
    </row>
    <row r="208" spans="1:26" x14ac:dyDescent="0.25">
      <c r="A208">
        <v>491</v>
      </c>
      <c r="B208" t="s">
        <v>388</v>
      </c>
      <c r="C208" t="s">
        <v>58</v>
      </c>
      <c r="D208" t="s">
        <v>58</v>
      </c>
      <c r="E208" s="6" t="e">
        <f>VLOOKUP(B208&amp;" - "&amp;D208,OrbisGeneric_mapping!C:F,3,0)</f>
        <v>#N/A</v>
      </c>
      <c r="F208" s="6" t="e">
        <f>VLOOKUP(E208,Collibra!D:F,3,0)</f>
        <v>#N/A</v>
      </c>
      <c r="G208" s="6" t="e">
        <f>VLOOKUP(E208,Collibra!D:F,2,0)</f>
        <v>#N/A</v>
      </c>
      <c r="J208" t="s">
        <v>59</v>
      </c>
      <c r="N208" t="b">
        <v>0</v>
      </c>
      <c r="P208" t="s">
        <v>29</v>
      </c>
      <c r="Q208" t="s">
        <v>30</v>
      </c>
      <c r="R208" t="b">
        <v>0</v>
      </c>
      <c r="Z208">
        <v>1</v>
      </c>
    </row>
    <row r="209" spans="1:26" x14ac:dyDescent="0.25">
      <c r="A209">
        <v>539</v>
      </c>
      <c r="B209" t="s">
        <v>388</v>
      </c>
      <c r="C209" t="s">
        <v>72</v>
      </c>
      <c r="D209" t="s">
        <v>72</v>
      </c>
      <c r="E209" s="6" t="e">
        <f>VLOOKUP(B209&amp;" - "&amp;D209,OrbisGeneric_mapping!C:F,3,0)</f>
        <v>#N/A</v>
      </c>
      <c r="F209" s="6" t="e">
        <f>VLOOKUP(E209,Collibra!D:F,3,0)</f>
        <v>#N/A</v>
      </c>
      <c r="G209" s="6" t="e">
        <f>VLOOKUP(E209,Collibra!D:F,2,0)</f>
        <v>#N/A</v>
      </c>
      <c r="J209" t="s">
        <v>73</v>
      </c>
      <c r="N209" t="b">
        <v>0</v>
      </c>
      <c r="P209" t="s">
        <v>29</v>
      </c>
      <c r="Q209" t="s">
        <v>30</v>
      </c>
      <c r="R209" t="b">
        <v>0</v>
      </c>
      <c r="Z209">
        <v>1</v>
      </c>
    </row>
    <row r="210" spans="1:26" x14ac:dyDescent="0.25">
      <c r="A210">
        <v>363</v>
      </c>
      <c r="B210" t="s">
        <v>391</v>
      </c>
      <c r="C210" t="s">
        <v>392</v>
      </c>
      <c r="D210" t="s">
        <v>393</v>
      </c>
      <c r="E210" s="6" t="str">
        <f>VLOOKUP(B210&amp;" - "&amp;D210,OrbisGeneric_mapping!C:F,3,0)</f>
        <v>CPYCONTACTS_MEMBERSHIP_WorkFullAddress</v>
      </c>
      <c r="F210" s="6">
        <f>VLOOKUP(E210,Collibra!D:F,3,0)</f>
        <v>0</v>
      </c>
      <c r="G210" s="6" t="str">
        <f>VLOOKUP(E210,Collibra!D:F,2,0)</f>
        <v>is the full work address of the individual which is used in the company database</v>
      </c>
      <c r="J210" t="s">
        <v>28</v>
      </c>
      <c r="N210" t="b">
        <v>0</v>
      </c>
      <c r="P210" t="s">
        <v>29</v>
      </c>
      <c r="Q210" t="s">
        <v>30</v>
      </c>
      <c r="R210" t="b">
        <v>0</v>
      </c>
      <c r="Z210">
        <v>1</v>
      </c>
    </row>
    <row r="211" spans="1:26" x14ac:dyDescent="0.25">
      <c r="A211">
        <v>331</v>
      </c>
      <c r="B211" t="s">
        <v>391</v>
      </c>
      <c r="C211" t="s">
        <v>394</v>
      </c>
      <c r="D211" t="s">
        <v>395</v>
      </c>
      <c r="E211" s="6" t="str">
        <f>VLOOKUP(B211&amp;" - "&amp;D211,OrbisGeneric_mapping!C:F,3,0)</f>
        <v>CPYCONTACTS_MEMBERSHIP_BeginningNominationDate</v>
      </c>
      <c r="F211" s="6">
        <f>VLOOKUP(E211,Collibra!D:F,3,0)</f>
        <v>0</v>
      </c>
      <c r="G211" s="6" t="str">
        <f>VLOOKUP(E211,Collibra!D:F,2,0)</f>
        <v>is the Date in which an individual started their role within a company which is used in the company database</v>
      </c>
      <c r="J211" t="s">
        <v>28</v>
      </c>
      <c r="N211" t="b">
        <v>0</v>
      </c>
      <c r="P211" t="s">
        <v>29</v>
      </c>
      <c r="Q211" t="s">
        <v>30</v>
      </c>
      <c r="R211" t="b">
        <v>0</v>
      </c>
      <c r="Z211">
        <v>1</v>
      </c>
    </row>
    <row r="212" spans="1:26" x14ac:dyDescent="0.25">
      <c r="A212">
        <v>355</v>
      </c>
      <c r="B212" t="s">
        <v>391</v>
      </c>
      <c r="C212" t="s">
        <v>396</v>
      </c>
      <c r="D212" t="s">
        <v>397</v>
      </c>
      <c r="E212" s="6" t="e">
        <f>VLOOKUP(B212&amp;" - "&amp;D212,OrbisGeneric_mapping!C:F,3,0)</f>
        <v>#N/A</v>
      </c>
      <c r="F212" s="6" t="e">
        <f>VLOOKUP(E212,Collibra!D:F,3,0)</f>
        <v>#N/A</v>
      </c>
      <c r="G212" s="6" t="e">
        <f>VLOOKUP(E212,Collibra!D:F,2,0)</f>
        <v>#N/A</v>
      </c>
      <c r="J212" t="s">
        <v>28</v>
      </c>
      <c r="N212" t="b">
        <v>0</v>
      </c>
      <c r="P212" t="s">
        <v>29</v>
      </c>
      <c r="Q212" t="s">
        <v>30</v>
      </c>
      <c r="R212" t="b">
        <v>0</v>
      </c>
      <c r="Z212">
        <v>1</v>
      </c>
    </row>
    <row r="213" spans="1:26" x14ac:dyDescent="0.25">
      <c r="A213">
        <v>347</v>
      </c>
      <c r="B213" t="s">
        <v>391</v>
      </c>
      <c r="C213" t="s">
        <v>398</v>
      </c>
      <c r="D213" t="s">
        <v>399</v>
      </c>
      <c r="E213" s="6" t="e">
        <f>VLOOKUP(B213&amp;" - "&amp;D213,OrbisGeneric_mapping!C:F,3,0)</f>
        <v>#N/A</v>
      </c>
      <c r="F213" s="6" t="e">
        <f>VLOOKUP(E213,Collibra!D:F,3,0)</f>
        <v>#N/A</v>
      </c>
      <c r="G213" s="6" t="e">
        <f>VLOOKUP(E213,Collibra!D:F,2,0)</f>
        <v>#N/A</v>
      </c>
      <c r="J213" t="s">
        <v>28</v>
      </c>
      <c r="N213" t="b">
        <v>0</v>
      </c>
      <c r="P213" t="s">
        <v>29</v>
      </c>
      <c r="Q213" t="s">
        <v>30</v>
      </c>
      <c r="R213" t="b">
        <v>0</v>
      </c>
      <c r="Z213">
        <v>1</v>
      </c>
    </row>
    <row r="214" spans="1:26" x14ac:dyDescent="0.25">
      <c r="A214">
        <v>339</v>
      </c>
      <c r="B214" t="s">
        <v>391</v>
      </c>
      <c r="C214" t="s">
        <v>400</v>
      </c>
      <c r="D214" t="s">
        <v>401</v>
      </c>
      <c r="E214" s="6" t="e">
        <f>VLOOKUP(B214&amp;" - "&amp;D214,OrbisGeneric_mapping!C:F,3,0)</f>
        <v>#N/A</v>
      </c>
      <c r="F214" s="6" t="e">
        <f>VLOOKUP(E214,Collibra!D:F,3,0)</f>
        <v>#N/A</v>
      </c>
      <c r="G214" s="6" t="e">
        <f>VLOOKUP(E214,Collibra!D:F,2,0)</f>
        <v>#N/A</v>
      </c>
      <c r="J214" t="s">
        <v>28</v>
      </c>
      <c r="N214" t="b">
        <v>0</v>
      </c>
      <c r="P214" t="s">
        <v>29</v>
      </c>
      <c r="Q214" t="s">
        <v>30</v>
      </c>
      <c r="R214" t="b">
        <v>0</v>
      </c>
      <c r="Z214">
        <v>1</v>
      </c>
    </row>
    <row r="215" spans="1:26" x14ac:dyDescent="0.25">
      <c r="A215">
        <v>395</v>
      </c>
      <c r="B215" t="s">
        <v>391</v>
      </c>
      <c r="C215" t="s">
        <v>402</v>
      </c>
      <c r="D215" t="s">
        <v>403</v>
      </c>
      <c r="E215" s="6" t="str">
        <f>VLOOKUP(B215&amp;" - "&amp;D215,OrbisGeneric_mapping!C:F,3,0)</f>
        <v>MEMBERSHIP_RawSourceDateFuntionFormatted</v>
      </c>
      <c r="F215" s="6" t="str">
        <f>VLOOKUP(E215,Collibra!D:F,3,0)</f>
        <v>Confirmation date(s)</v>
      </c>
      <c r="G215" s="6" t="str">
        <f>VLOOKUP(E215,Collibra!D:F,2,0)</f>
        <v>is the Confirmation dates from the IP. Ex: date at which the data was retrieved from a website, or date of a document (annual report etc)</v>
      </c>
      <c r="J215" t="s">
        <v>28</v>
      </c>
      <c r="N215" t="b">
        <v>0</v>
      </c>
      <c r="P215" t="s">
        <v>29</v>
      </c>
      <c r="Q215" t="s">
        <v>30</v>
      </c>
      <c r="R215" t="b">
        <v>0</v>
      </c>
      <c r="Z215">
        <v>1</v>
      </c>
    </row>
    <row r="216" spans="1:26" x14ac:dyDescent="0.25">
      <c r="A216">
        <v>419</v>
      </c>
      <c r="B216" t="s">
        <v>391</v>
      </c>
      <c r="C216" t="s">
        <v>404</v>
      </c>
      <c r="D216" t="s">
        <v>405</v>
      </c>
      <c r="E216" s="6" t="e">
        <f>VLOOKUP(B216&amp;" - "&amp;D216,OrbisGeneric_mapping!C:F,3,0)</f>
        <v>#N/A</v>
      </c>
      <c r="F216" s="6" t="e">
        <f>VLOOKUP(E216,Collibra!D:F,3,0)</f>
        <v>#N/A</v>
      </c>
      <c r="G216" s="6" t="e">
        <f>VLOOKUP(E216,Collibra!D:F,2,0)</f>
        <v>#N/A</v>
      </c>
      <c r="J216" t="s">
        <v>28</v>
      </c>
      <c r="N216" t="b">
        <v>0</v>
      </c>
      <c r="P216" t="s">
        <v>29</v>
      </c>
      <c r="Q216" t="s">
        <v>30</v>
      </c>
      <c r="R216" t="b">
        <v>0</v>
      </c>
      <c r="Z216">
        <v>1</v>
      </c>
    </row>
    <row r="217" spans="1:26" x14ac:dyDescent="0.25">
      <c r="A217">
        <v>411</v>
      </c>
      <c r="B217" t="s">
        <v>391</v>
      </c>
      <c r="C217" t="s">
        <v>406</v>
      </c>
      <c r="D217" t="s">
        <v>407</v>
      </c>
      <c r="E217" s="6" t="e">
        <f>VLOOKUP(B217&amp;" - "&amp;D217,OrbisGeneric_mapping!C:F,3,0)</f>
        <v>#N/A</v>
      </c>
      <c r="F217" s="6" t="e">
        <f>VLOOKUP(E217,Collibra!D:F,3,0)</f>
        <v>#N/A</v>
      </c>
      <c r="G217" s="6" t="e">
        <f>VLOOKUP(E217,Collibra!D:F,2,0)</f>
        <v>#N/A</v>
      </c>
      <c r="J217" t="s">
        <v>28</v>
      </c>
      <c r="N217" t="b">
        <v>0</v>
      </c>
      <c r="P217" t="s">
        <v>29</v>
      </c>
      <c r="Q217" t="s">
        <v>30</v>
      </c>
      <c r="R217" t="b">
        <v>0</v>
      </c>
      <c r="Z217">
        <v>1</v>
      </c>
    </row>
    <row r="218" spans="1:26" x14ac:dyDescent="0.25">
      <c r="A218">
        <v>403</v>
      </c>
      <c r="B218" t="s">
        <v>391</v>
      </c>
      <c r="C218" t="s">
        <v>408</v>
      </c>
      <c r="D218" t="s">
        <v>409</v>
      </c>
      <c r="E218" s="6" t="e">
        <f>VLOOKUP(B218&amp;" - "&amp;D218,OrbisGeneric_mapping!C:F,3,0)</f>
        <v>#N/A</v>
      </c>
      <c r="F218" s="6" t="e">
        <f>VLOOKUP(E218,Collibra!D:F,3,0)</f>
        <v>#N/A</v>
      </c>
      <c r="G218" s="6" t="e">
        <f>VLOOKUP(E218,Collibra!D:F,2,0)</f>
        <v>#N/A</v>
      </c>
      <c r="J218" t="s">
        <v>28</v>
      </c>
      <c r="N218" t="b">
        <v>0</v>
      </c>
      <c r="P218" t="s">
        <v>29</v>
      </c>
      <c r="Q218" t="s">
        <v>30</v>
      </c>
      <c r="R218" t="b">
        <v>0</v>
      </c>
      <c r="Z218">
        <v>1</v>
      </c>
    </row>
    <row r="219" spans="1:26" x14ac:dyDescent="0.25">
      <c r="A219">
        <v>475</v>
      </c>
      <c r="B219" t="s">
        <v>391</v>
      </c>
      <c r="C219" t="s">
        <v>410</v>
      </c>
      <c r="D219" t="s">
        <v>411</v>
      </c>
      <c r="E219" s="6" t="str">
        <f>VLOOKUP(B219&amp;" - "&amp;D219,OrbisGeneric_mapping!C:F,3,0)</f>
        <v>CPYCONTACTS_HEADER_BvdId</v>
      </c>
      <c r="F219" s="6" t="str">
        <f>VLOOKUP(E219,Collibra!D:F,3,0)</f>
        <v>Corresponding BvDID (when applicable)</v>
      </c>
      <c r="G219" s="6" t="str">
        <f>VLOOKUP(E219,Collibra!D:F,2,0)</f>
        <v>is the Corresponding BvDID where the contact is a corporate which is used in the company database</v>
      </c>
      <c r="J219" t="s">
        <v>28</v>
      </c>
      <c r="N219" t="b">
        <v>0</v>
      </c>
      <c r="P219" t="s">
        <v>29</v>
      </c>
      <c r="Q219" t="s">
        <v>30</v>
      </c>
      <c r="R219" t="b">
        <v>0</v>
      </c>
      <c r="Z219">
        <v>1</v>
      </c>
    </row>
    <row r="220" spans="1:26" x14ac:dyDescent="0.25">
      <c r="A220">
        <v>371</v>
      </c>
      <c r="B220" t="s">
        <v>391</v>
      </c>
      <c r="C220" t="s">
        <v>412</v>
      </c>
      <c r="D220" t="s">
        <v>413</v>
      </c>
      <c r="E220" s="6" t="str">
        <f>VLOOKUP(B220&amp;" - "&amp;D220,OrbisGeneric_mapping!C:F,3,0)</f>
        <v>CPYCONTACTS_MEMBERSHIP_WorkCountry</v>
      </c>
      <c r="F220" s="6">
        <f>VLOOKUP(E220,Collibra!D:F,3,0)</f>
        <v>0</v>
      </c>
      <c r="G220" s="6" t="str">
        <f>VLOOKUP(E220,Collibra!D:F,2,0)</f>
        <v>is an Advisor's work country used in the company database</v>
      </c>
      <c r="J220" t="s">
        <v>28</v>
      </c>
      <c r="N220" t="b">
        <v>0</v>
      </c>
      <c r="P220" t="s">
        <v>29</v>
      </c>
      <c r="Q220" t="s">
        <v>30</v>
      </c>
      <c r="R220" t="b">
        <v>0</v>
      </c>
      <c r="Z220">
        <v>1</v>
      </c>
    </row>
    <row r="221" spans="1:26" x14ac:dyDescent="0.25">
      <c r="A221">
        <v>427</v>
      </c>
      <c r="B221" t="s">
        <v>391</v>
      </c>
      <c r="C221" t="s">
        <v>414</v>
      </c>
      <c r="D221" t="s">
        <v>415</v>
      </c>
      <c r="E221" s="6" t="str">
        <f>VLOOKUP(B221&amp;" - "&amp;D221,OrbisGeneric_mapping!C:F,3,0)</f>
        <v>CPYCONTACTS_MEMBERSHIP_LastSeenDate</v>
      </c>
      <c r="F221" s="6" t="str">
        <f>VLOOKUP(E221,Collibra!D:F,3,0)</f>
        <v>Date(s) last received from IP(s)</v>
      </c>
      <c r="G221" s="6" t="str">
        <f>VLOOKUP(E221,Collibra!D:F,2,0)</f>
        <v>is the Latest date when receive from the IP (export date?) which is used in the company database</v>
      </c>
      <c r="J221" t="s">
        <v>28</v>
      </c>
      <c r="N221" t="b">
        <v>0</v>
      </c>
      <c r="P221" t="s">
        <v>29</v>
      </c>
      <c r="Q221" t="s">
        <v>30</v>
      </c>
      <c r="R221" t="b">
        <v>0</v>
      </c>
      <c r="Z221">
        <v>1</v>
      </c>
    </row>
    <row r="222" spans="1:26" x14ac:dyDescent="0.25">
      <c r="A222">
        <v>451</v>
      </c>
      <c r="B222" t="s">
        <v>391</v>
      </c>
      <c r="C222" t="s">
        <v>416</v>
      </c>
      <c r="D222" t="s">
        <v>417</v>
      </c>
      <c r="E222" s="6" t="e">
        <f>VLOOKUP(B222&amp;" - "&amp;D222,OrbisGeneric_mapping!C:F,3,0)</f>
        <v>#N/A</v>
      </c>
      <c r="F222" s="6" t="e">
        <f>VLOOKUP(E222,Collibra!D:F,3,0)</f>
        <v>#N/A</v>
      </c>
      <c r="G222" s="6" t="e">
        <f>VLOOKUP(E222,Collibra!D:F,2,0)</f>
        <v>#N/A</v>
      </c>
      <c r="J222" t="s">
        <v>28</v>
      </c>
      <c r="N222" t="b">
        <v>0</v>
      </c>
      <c r="P222" t="s">
        <v>29</v>
      </c>
      <c r="Q222" t="s">
        <v>30</v>
      </c>
      <c r="R222" t="b">
        <v>0</v>
      </c>
      <c r="Z222">
        <v>1</v>
      </c>
    </row>
    <row r="223" spans="1:26" x14ac:dyDescent="0.25">
      <c r="A223">
        <v>443</v>
      </c>
      <c r="B223" t="s">
        <v>391</v>
      </c>
      <c r="C223" t="s">
        <v>418</v>
      </c>
      <c r="D223" t="s">
        <v>419</v>
      </c>
      <c r="E223" s="6" t="e">
        <f>VLOOKUP(B223&amp;" - "&amp;D223,OrbisGeneric_mapping!C:F,3,0)</f>
        <v>#N/A</v>
      </c>
      <c r="F223" s="6" t="e">
        <f>VLOOKUP(E223,Collibra!D:F,3,0)</f>
        <v>#N/A</v>
      </c>
      <c r="G223" s="6" t="e">
        <f>VLOOKUP(E223,Collibra!D:F,2,0)</f>
        <v>#N/A</v>
      </c>
      <c r="J223" t="s">
        <v>28</v>
      </c>
      <c r="N223" t="b">
        <v>0</v>
      </c>
      <c r="P223" t="s">
        <v>29</v>
      </c>
      <c r="Q223" t="s">
        <v>30</v>
      </c>
      <c r="R223" t="b">
        <v>0</v>
      </c>
      <c r="Z223">
        <v>1</v>
      </c>
    </row>
    <row r="224" spans="1:26" x14ac:dyDescent="0.25">
      <c r="A224">
        <v>435</v>
      </c>
      <c r="B224" t="s">
        <v>391</v>
      </c>
      <c r="C224" t="s">
        <v>420</v>
      </c>
      <c r="D224" t="s">
        <v>421</v>
      </c>
      <c r="E224" s="6" t="e">
        <f>VLOOKUP(B224&amp;" - "&amp;D224,OrbisGeneric_mapping!C:F,3,0)</f>
        <v>#N/A</v>
      </c>
      <c r="F224" s="6" t="e">
        <f>VLOOKUP(E224,Collibra!D:F,3,0)</f>
        <v>#N/A</v>
      </c>
      <c r="G224" s="6" t="e">
        <f>VLOOKUP(E224,Collibra!D:F,2,0)</f>
        <v>#N/A</v>
      </c>
      <c r="J224" t="s">
        <v>28</v>
      </c>
      <c r="N224" t="b">
        <v>0</v>
      </c>
      <c r="P224" t="s">
        <v>29</v>
      </c>
      <c r="Q224" t="s">
        <v>30</v>
      </c>
      <c r="R224" t="b">
        <v>0</v>
      </c>
      <c r="Z224">
        <v>1</v>
      </c>
    </row>
    <row r="225" spans="1:26" x14ac:dyDescent="0.25">
      <c r="A225">
        <v>315</v>
      </c>
      <c r="B225" t="s">
        <v>391</v>
      </c>
      <c r="C225" t="s">
        <v>422</v>
      </c>
      <c r="D225" t="s">
        <v>423</v>
      </c>
      <c r="E225" s="6" t="str">
        <f>VLOOKUP(B225&amp;" - "&amp;D225,OrbisGeneric_mapping!C:F,3,0)</f>
        <v>CPYCONTACTS_HEADER_FullNameOriginalLanguagePreferred</v>
      </c>
      <c r="F225" s="6">
        <f>VLOOKUP(E225,Collibra!D:F,3,0)</f>
        <v>0</v>
      </c>
      <c r="G225" s="6" t="str">
        <f>VLOOKUP(E225,Collibra!D:F,2,0)</f>
        <v>is the Full name of the individual which is used in the company database</v>
      </c>
      <c r="J225" t="s">
        <v>28</v>
      </c>
      <c r="N225" t="b">
        <v>0</v>
      </c>
      <c r="P225" t="s">
        <v>29</v>
      </c>
      <c r="Q225" t="s">
        <v>30</v>
      </c>
      <c r="R225" t="b">
        <v>0</v>
      </c>
      <c r="Z225">
        <v>1</v>
      </c>
    </row>
    <row r="226" spans="1:26" x14ac:dyDescent="0.25">
      <c r="A226">
        <v>467</v>
      </c>
      <c r="B226" t="s">
        <v>391</v>
      </c>
      <c r="C226" t="s">
        <v>424</v>
      </c>
      <c r="D226" t="s">
        <v>425</v>
      </c>
      <c r="E226" s="6" t="str">
        <f>VLOOKUP(B226&amp;" - "&amp;D226,OrbisGeneric_mapping!C:F,3,0)</f>
        <v>CPYCONTACTS_MEMBERSHIP_Source2LettersAbbrev</v>
      </c>
      <c r="F226" s="6">
        <f>VLOOKUP(E226,Collibra!D:F,3,0)</f>
        <v>0</v>
      </c>
      <c r="G226" s="6" t="str">
        <f>VLOOKUP(E226,Collibra!D:F,2,0)</f>
        <v>is the Two digit abbreviation of Information provider which is used in the company database</v>
      </c>
      <c r="J226" t="s">
        <v>28</v>
      </c>
      <c r="N226" t="b">
        <v>0</v>
      </c>
      <c r="P226" t="s">
        <v>29</v>
      </c>
      <c r="Q226" t="s">
        <v>30</v>
      </c>
      <c r="R226" t="b">
        <v>0</v>
      </c>
      <c r="Z226">
        <v>1</v>
      </c>
    </row>
    <row r="227" spans="1:26" x14ac:dyDescent="0.25">
      <c r="A227">
        <v>459</v>
      </c>
      <c r="B227" t="s">
        <v>391</v>
      </c>
      <c r="C227" t="s">
        <v>426</v>
      </c>
      <c r="D227" t="s">
        <v>427</v>
      </c>
      <c r="E227" s="6" t="str">
        <f>VLOOKUP(B227&amp;" - "&amp;D227,OrbisGeneric_mapping!C:F,3,0)</f>
        <v>CPYCONTACTS_MEMBERSHIP_RawSourceFunctionFormatted</v>
      </c>
      <c r="F227" s="6">
        <f>VLOOKUP(E227,Collibra!D:F,3,0)</f>
        <v>0</v>
      </c>
      <c r="G227" s="6" t="str">
        <f>VLOOKUP(E227,Collibra!D:F,2,0)</f>
        <v>is the Source used to provide and validate information which is used in the company database</v>
      </c>
      <c r="J227" t="s">
        <v>28</v>
      </c>
      <c r="N227" t="b">
        <v>0</v>
      </c>
      <c r="P227" t="s">
        <v>29</v>
      </c>
      <c r="Q227" t="s">
        <v>30</v>
      </c>
      <c r="R227" t="b">
        <v>0</v>
      </c>
      <c r="Z227">
        <v>1</v>
      </c>
    </row>
    <row r="228" spans="1:26" x14ac:dyDescent="0.25">
      <c r="A228">
        <v>387</v>
      </c>
      <c r="B228" t="s">
        <v>391</v>
      </c>
      <c r="C228" t="s">
        <v>428</v>
      </c>
      <c r="D228" t="s">
        <v>429</v>
      </c>
      <c r="E228" s="6" t="str">
        <f>VLOOKUP(B228&amp;" - "&amp;D228,OrbisGeneric_mapping!C:F,3,0)</f>
        <v>CPYCONTACTS_MEMBERSHIP_FunctionOriginalOriginalLanguagePreferred</v>
      </c>
      <c r="F228" s="6">
        <f>VLOOKUP(E228,Collibra!D:F,3,0)</f>
        <v>0</v>
      </c>
      <c r="G228" s="6" t="str">
        <f>VLOOKUP(E228,Collibra!D:F,2,0)</f>
        <v>is the Job title in original language or English when no local language available (as provided by the IP) which is used in the company database</v>
      </c>
      <c r="J228" t="s">
        <v>28</v>
      </c>
      <c r="N228" t="b">
        <v>0</v>
      </c>
      <c r="P228" t="s">
        <v>29</v>
      </c>
      <c r="Q228" t="s">
        <v>30</v>
      </c>
      <c r="R228" t="b">
        <v>0</v>
      </c>
      <c r="Z228">
        <v>1</v>
      </c>
    </row>
    <row r="229" spans="1:26" x14ac:dyDescent="0.25">
      <c r="A229">
        <v>323</v>
      </c>
      <c r="B229" t="s">
        <v>391</v>
      </c>
      <c r="C229" t="s">
        <v>430</v>
      </c>
      <c r="D229" t="s">
        <v>431</v>
      </c>
      <c r="E229" s="6" t="str">
        <f>VLOOKUP(B229&amp;" - "&amp;D229,OrbisGeneric_mapping!C:F,3,0)</f>
        <v>CPYCONTACTS_MEMBERSHIP_Function</v>
      </c>
      <c r="F229" s="6">
        <f>VLOOKUP(E229,Collibra!D:F,3,0)</f>
        <v>0</v>
      </c>
      <c r="G229" s="6" t="str">
        <f>VLOOKUP(E229,Collibra!D:F,2,0)</f>
        <v>is the Job title in English (as provided by the IP) which is used in the company database</v>
      </c>
      <c r="J229" t="s">
        <v>28</v>
      </c>
      <c r="N229" t="b">
        <v>0</v>
      </c>
      <c r="P229" t="s">
        <v>29</v>
      </c>
      <c r="Q229" t="s">
        <v>30</v>
      </c>
      <c r="R229" t="b">
        <v>0</v>
      </c>
      <c r="Z229">
        <v>1</v>
      </c>
    </row>
    <row r="230" spans="1:26" x14ac:dyDescent="0.25">
      <c r="A230">
        <v>379</v>
      </c>
      <c r="B230" t="s">
        <v>391</v>
      </c>
      <c r="C230" t="s">
        <v>432</v>
      </c>
      <c r="D230" t="s">
        <v>433</v>
      </c>
      <c r="E230" s="6" t="str">
        <f>VLOOKUP(B230&amp;" - "&amp;D230,OrbisGeneric_mapping!C:F,3,0)</f>
        <v>CPYCONTACTS_MEMBERSHIP_WorkPhone</v>
      </c>
      <c r="F230" s="6">
        <f>VLOOKUP(E230,Collibra!D:F,3,0)</f>
        <v>0</v>
      </c>
      <c r="G230" s="6" t="str">
        <f>VLOOKUP(E230,Collibra!D:F,2,0)</f>
        <v>is an Advisor's work phone number used in the company database</v>
      </c>
      <c r="J230" t="s">
        <v>28</v>
      </c>
      <c r="N230" t="b">
        <v>0</v>
      </c>
      <c r="P230" t="s">
        <v>29</v>
      </c>
      <c r="Q230" t="s">
        <v>30</v>
      </c>
      <c r="R230" t="b">
        <v>0</v>
      </c>
      <c r="Z230">
        <v>1</v>
      </c>
    </row>
    <row r="231" spans="1:26" x14ac:dyDescent="0.25">
      <c r="A231">
        <v>307</v>
      </c>
      <c r="B231" t="s">
        <v>391</v>
      </c>
      <c r="C231" t="s">
        <v>26</v>
      </c>
      <c r="D231" t="s">
        <v>27</v>
      </c>
      <c r="E231" s="6" t="str">
        <f>VLOOKUP(B231&amp;" - "&amp;D231,OrbisGeneric_mapping!C:F,3,0)</f>
        <v>BVD_ID_NUMBER</v>
      </c>
      <c r="F231" s="6" t="str">
        <f>VLOOKUP(E231,Collibra!D:F,3,0)</f>
        <v>BvD ID number</v>
      </c>
      <c r="G231" s="6" t="str">
        <f>VLOOKUP(E231,Collibra!D:F,2,0)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31" t="s">
        <v>28</v>
      </c>
      <c r="N231" t="b">
        <v>0</v>
      </c>
      <c r="P231" t="s">
        <v>29</v>
      </c>
      <c r="Q231" t="s">
        <v>30</v>
      </c>
      <c r="R231" t="b">
        <v>0</v>
      </c>
      <c r="Z231">
        <v>1</v>
      </c>
    </row>
    <row r="232" spans="1:26" x14ac:dyDescent="0.25">
      <c r="A232">
        <v>299</v>
      </c>
      <c r="B232" t="s">
        <v>391</v>
      </c>
      <c r="C232" t="s">
        <v>57</v>
      </c>
      <c r="D232" t="s">
        <v>57</v>
      </c>
      <c r="E232" s="6" t="e">
        <f>VLOOKUP(B232&amp;" - "&amp;D232,OrbisGeneric_mapping!C:F,3,0)</f>
        <v>#N/A</v>
      </c>
      <c r="F232" s="6" t="e">
        <f>VLOOKUP(E232,Collibra!D:F,3,0)</f>
        <v>#N/A</v>
      </c>
      <c r="G232" s="6" t="e">
        <f>VLOOKUP(E232,Collibra!D:F,2,0)</f>
        <v>#N/A</v>
      </c>
      <c r="J232" t="s">
        <v>28</v>
      </c>
      <c r="N232" t="b">
        <v>0</v>
      </c>
      <c r="P232" t="s">
        <v>29</v>
      </c>
      <c r="Q232" t="s">
        <v>30</v>
      </c>
      <c r="R232" t="b">
        <v>0</v>
      </c>
      <c r="Z232">
        <v>1</v>
      </c>
    </row>
    <row r="233" spans="1:26" x14ac:dyDescent="0.25">
      <c r="A233">
        <v>291</v>
      </c>
      <c r="B233" t="s">
        <v>391</v>
      </c>
      <c r="C233" t="s">
        <v>58</v>
      </c>
      <c r="D233" t="s">
        <v>58</v>
      </c>
      <c r="E233" s="6" t="e">
        <f>VLOOKUP(B233&amp;" - "&amp;D233,OrbisGeneric_mapping!C:F,3,0)</f>
        <v>#N/A</v>
      </c>
      <c r="F233" s="6" t="e">
        <f>VLOOKUP(E233,Collibra!D:F,3,0)</f>
        <v>#N/A</v>
      </c>
      <c r="G233" s="6" t="e">
        <f>VLOOKUP(E233,Collibra!D:F,2,0)</f>
        <v>#N/A</v>
      </c>
      <c r="J233" t="s">
        <v>59</v>
      </c>
      <c r="N233" t="b">
        <v>0</v>
      </c>
      <c r="P233" t="s">
        <v>29</v>
      </c>
      <c r="Q233" t="s">
        <v>30</v>
      </c>
      <c r="R233" t="b">
        <v>0</v>
      </c>
      <c r="Z233">
        <v>1</v>
      </c>
    </row>
    <row r="234" spans="1:26" x14ac:dyDescent="0.25">
      <c r="A234">
        <v>483</v>
      </c>
      <c r="B234" t="s">
        <v>391</v>
      </c>
      <c r="C234" t="s">
        <v>72</v>
      </c>
      <c r="D234" t="s">
        <v>72</v>
      </c>
      <c r="E234" s="6" t="e">
        <f>VLOOKUP(B234&amp;" - "&amp;D234,OrbisGeneric_mapping!C:F,3,0)</f>
        <v>#N/A</v>
      </c>
      <c r="F234" s="6" t="e">
        <f>VLOOKUP(E234,Collibra!D:F,3,0)</f>
        <v>#N/A</v>
      </c>
      <c r="G234" s="6" t="e">
        <f>VLOOKUP(E234,Collibra!D:F,2,0)</f>
        <v>#N/A</v>
      </c>
      <c r="J234" t="s">
        <v>73</v>
      </c>
      <c r="N234" t="b">
        <v>0</v>
      </c>
      <c r="P234" t="s">
        <v>29</v>
      </c>
      <c r="Q234" t="s">
        <v>30</v>
      </c>
      <c r="R234" t="b">
        <v>0</v>
      </c>
      <c r="Z234">
        <v>1</v>
      </c>
    </row>
    <row r="235" spans="1:26" x14ac:dyDescent="0.25">
      <c r="A235">
        <v>801</v>
      </c>
      <c r="B235" t="s">
        <v>434</v>
      </c>
      <c r="C235" t="s">
        <v>422</v>
      </c>
      <c r="D235" t="s">
        <v>423</v>
      </c>
      <c r="E235" s="6" t="str">
        <f>VLOOKUP(B235&amp;" - "&amp;D235,OrbisGeneric_mapping!C:F,3,0)</f>
        <v>CPYCONTACTS_HEADER_FullNameOriginalLanguagePreferred</v>
      </c>
      <c r="F235" s="6">
        <f>VLOOKUP(E235,Collibra!D:F,3,0)</f>
        <v>0</v>
      </c>
      <c r="G235" s="6" t="str">
        <f>VLOOKUP(E235,Collibra!D:F,2,0)</f>
        <v>is the Full name of the individual which is used in the company database</v>
      </c>
      <c r="J235" t="s">
        <v>28</v>
      </c>
      <c r="N235" t="b">
        <v>0</v>
      </c>
      <c r="P235" t="s">
        <v>29</v>
      </c>
      <c r="Q235" t="s">
        <v>30</v>
      </c>
      <c r="R235" t="b">
        <v>0</v>
      </c>
      <c r="Z235">
        <v>1</v>
      </c>
    </row>
    <row r="236" spans="1:26" x14ac:dyDescent="0.25">
      <c r="A236">
        <v>809</v>
      </c>
      <c r="B236" t="s">
        <v>434</v>
      </c>
      <c r="C236" t="s">
        <v>435</v>
      </c>
      <c r="D236" t="s">
        <v>436</v>
      </c>
      <c r="E236" s="6" t="str">
        <f>VLOOKUP(B236&amp;" - "&amp;D236,OrbisGeneric_mapping!C:F,3,0)</f>
        <v>CPYCONTACTS_HEADER_IdDirector</v>
      </c>
      <c r="F236" s="6">
        <f>VLOOKUP(E236,Collibra!D:F,3,0)</f>
        <v>0</v>
      </c>
      <c r="G236" s="6" t="str">
        <f>VLOOKUP(E236,Collibra!D:F,2,0)</f>
        <v>&lt;p&gt;The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v>
      </c>
      <c r="J236" t="s">
        <v>28</v>
      </c>
      <c r="N236" t="b">
        <v>0</v>
      </c>
      <c r="P236" t="s">
        <v>29</v>
      </c>
      <c r="Q236" t="s">
        <v>30</v>
      </c>
      <c r="R236" t="b">
        <v>0</v>
      </c>
      <c r="Z236">
        <v>1</v>
      </c>
    </row>
    <row r="237" spans="1:26" x14ac:dyDescent="0.25">
      <c r="A237">
        <v>785</v>
      </c>
      <c r="B237" t="s">
        <v>434</v>
      </c>
      <c r="C237" t="s">
        <v>26</v>
      </c>
      <c r="D237" t="s">
        <v>27</v>
      </c>
      <c r="E237" s="6" t="str">
        <f>VLOOKUP(B237&amp;" - "&amp;D237,OrbisGeneric_mapping!C:F,3,0)</f>
        <v>BVD_ID_NUMBER</v>
      </c>
      <c r="F237" s="6" t="str">
        <f>VLOOKUP(E237,Collibra!D:F,3,0)</f>
        <v>BvD ID number</v>
      </c>
      <c r="G237" s="6" t="str">
        <f>VLOOKUP(E237,Collibra!D:F,2,0)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37" t="s">
        <v>28</v>
      </c>
      <c r="N237" t="b">
        <v>0</v>
      </c>
      <c r="P237" t="s">
        <v>29</v>
      </c>
      <c r="Q237" t="s">
        <v>30</v>
      </c>
      <c r="R237" t="b">
        <v>0</v>
      </c>
      <c r="Z237">
        <v>1</v>
      </c>
    </row>
    <row r="238" spans="1:26" x14ac:dyDescent="0.25">
      <c r="A238">
        <v>793</v>
      </c>
      <c r="B238" t="s">
        <v>434</v>
      </c>
      <c r="C238" t="s">
        <v>55</v>
      </c>
      <c r="D238" t="s">
        <v>56</v>
      </c>
      <c r="E238" s="6" t="str">
        <f>VLOOKUP(B238&amp;" - "&amp;D238,OrbisGeneric_mapping!C:F,3,0)</f>
        <v>ORBISID</v>
      </c>
      <c r="F238" s="6" t="str">
        <f>VLOOKUP(E238,Collibra!D:F,3,0)</f>
        <v>Orbis ID number</v>
      </c>
      <c r="G238" s="6" t="str">
        <f>VLOOKUP(E238,Collibra!D:F,2,0)</f>
        <v>&lt;p class="MsoNormal"&gt;&lt;span style="color: rgb(11,33,44);font-family: Arial , sans-serif;"&gt;The Orbis ID is a stable, nine-digit identifier, randomly created by Bureau van Dijk, that uniquely identifies each company in Orbis.&lt;/span&gt;&lt;/p&gt;</v>
      </c>
      <c r="J238" t="s">
        <v>28</v>
      </c>
      <c r="N238" t="b">
        <v>0</v>
      </c>
      <c r="P238" t="s">
        <v>29</v>
      </c>
      <c r="Q238" t="s">
        <v>30</v>
      </c>
      <c r="R238" t="b">
        <v>0</v>
      </c>
      <c r="Z238">
        <v>1</v>
      </c>
    </row>
    <row r="239" spans="1:26" x14ac:dyDescent="0.25">
      <c r="A239">
        <v>777</v>
      </c>
      <c r="B239" t="s">
        <v>434</v>
      </c>
      <c r="C239" t="s">
        <v>57</v>
      </c>
      <c r="D239" t="s">
        <v>57</v>
      </c>
      <c r="E239" s="6" t="e">
        <f>VLOOKUP(B239&amp;" - "&amp;D239,OrbisGeneric_mapping!C:F,3,0)</f>
        <v>#N/A</v>
      </c>
      <c r="F239" s="6" t="e">
        <f>VLOOKUP(E239,Collibra!D:F,3,0)</f>
        <v>#N/A</v>
      </c>
      <c r="G239" s="6" t="e">
        <f>VLOOKUP(E239,Collibra!D:F,2,0)</f>
        <v>#N/A</v>
      </c>
      <c r="J239" t="s">
        <v>28</v>
      </c>
      <c r="N239" t="b">
        <v>0</v>
      </c>
      <c r="P239" t="s">
        <v>29</v>
      </c>
      <c r="Q239" t="s">
        <v>30</v>
      </c>
      <c r="R239" t="b">
        <v>0</v>
      </c>
      <c r="Z239">
        <v>1</v>
      </c>
    </row>
    <row r="240" spans="1:26" x14ac:dyDescent="0.25">
      <c r="A240">
        <v>769</v>
      </c>
      <c r="B240" t="s">
        <v>434</v>
      </c>
      <c r="C240" t="s">
        <v>58</v>
      </c>
      <c r="D240" t="s">
        <v>58</v>
      </c>
      <c r="E240" s="6" t="e">
        <f>VLOOKUP(B240&amp;" - "&amp;D240,OrbisGeneric_mapping!C:F,3,0)</f>
        <v>#N/A</v>
      </c>
      <c r="F240" s="6" t="e">
        <f>VLOOKUP(E240,Collibra!D:F,3,0)</f>
        <v>#N/A</v>
      </c>
      <c r="G240" s="6" t="e">
        <f>VLOOKUP(E240,Collibra!D:F,2,0)</f>
        <v>#N/A</v>
      </c>
      <c r="J240" t="s">
        <v>59</v>
      </c>
      <c r="N240" t="b">
        <v>0</v>
      </c>
      <c r="P240" t="s">
        <v>29</v>
      </c>
      <c r="Q240" t="s">
        <v>30</v>
      </c>
      <c r="R240" t="b">
        <v>0</v>
      </c>
      <c r="Z240">
        <v>1</v>
      </c>
    </row>
    <row r="241" spans="1:26" x14ac:dyDescent="0.25">
      <c r="A241">
        <v>817</v>
      </c>
      <c r="B241" t="s">
        <v>434</v>
      </c>
      <c r="C241" t="s">
        <v>72</v>
      </c>
      <c r="D241" t="s">
        <v>72</v>
      </c>
      <c r="E241" s="6" t="e">
        <f>VLOOKUP(B241&amp;" - "&amp;D241,OrbisGeneric_mapping!C:F,3,0)</f>
        <v>#N/A</v>
      </c>
      <c r="F241" s="6" t="e">
        <f>VLOOKUP(E241,Collibra!D:F,3,0)</f>
        <v>#N/A</v>
      </c>
      <c r="G241" s="6" t="e">
        <f>VLOOKUP(E241,Collibra!D:F,2,0)</f>
        <v>#N/A</v>
      </c>
      <c r="J241" t="s">
        <v>73</v>
      </c>
      <c r="N241" t="b">
        <v>0</v>
      </c>
      <c r="P241" t="s">
        <v>29</v>
      </c>
      <c r="Q241" t="s">
        <v>30</v>
      </c>
      <c r="R241" t="b">
        <v>0</v>
      </c>
      <c r="Z241">
        <v>1</v>
      </c>
    </row>
    <row r="242" spans="1:26" x14ac:dyDescent="0.25">
      <c r="A242">
        <v>2581</v>
      </c>
      <c r="B242" t="s">
        <v>437</v>
      </c>
      <c r="C242" t="s">
        <v>392</v>
      </c>
      <c r="D242" t="s">
        <v>393</v>
      </c>
      <c r="E242" s="6" t="str">
        <f>VLOOKUP(B242&amp;" - "&amp;D242,OrbisGeneric_mapping!C:F,3,0)</f>
        <v>CPYCONTACTS_MEMBERSHIP_WorkFullAddress</v>
      </c>
      <c r="F242" s="6">
        <f>VLOOKUP(E242,Collibra!D:F,3,0)</f>
        <v>0</v>
      </c>
      <c r="G242" s="6" t="str">
        <f>VLOOKUP(E242,Collibra!D:F,2,0)</f>
        <v>is the full work address of the individual which is used in the company database</v>
      </c>
      <c r="J242" t="s">
        <v>28</v>
      </c>
      <c r="N242" t="b">
        <v>0</v>
      </c>
      <c r="P242" t="s">
        <v>29</v>
      </c>
      <c r="Q242" t="s">
        <v>30</v>
      </c>
      <c r="R242" t="b">
        <v>0</v>
      </c>
      <c r="Z242">
        <v>1</v>
      </c>
    </row>
    <row r="243" spans="1:26" x14ac:dyDescent="0.25">
      <c r="A243">
        <v>2549</v>
      </c>
      <c r="B243" t="s">
        <v>437</v>
      </c>
      <c r="C243" t="s">
        <v>394</v>
      </c>
      <c r="D243" t="s">
        <v>395</v>
      </c>
      <c r="E243" s="6" t="str">
        <f>VLOOKUP(B243&amp;" - "&amp;D243,OrbisGeneric_mapping!C:F,3,0)</f>
        <v>CPYCONTACTS_MEMBERSHIP_BeginningNominationDate</v>
      </c>
      <c r="F243" s="6">
        <f>VLOOKUP(E243,Collibra!D:F,3,0)</f>
        <v>0</v>
      </c>
      <c r="G243" s="6" t="str">
        <f>VLOOKUP(E243,Collibra!D:F,2,0)</f>
        <v>is the Date in which an individual started their role within a company which is used in the company database</v>
      </c>
      <c r="J243" t="s">
        <v>28</v>
      </c>
      <c r="N243" t="b">
        <v>0</v>
      </c>
      <c r="P243" t="s">
        <v>29</v>
      </c>
      <c r="Q243" t="s">
        <v>30</v>
      </c>
      <c r="R243" t="b">
        <v>0</v>
      </c>
      <c r="Z243">
        <v>1</v>
      </c>
    </row>
    <row r="244" spans="1:26" x14ac:dyDescent="0.25">
      <c r="A244">
        <v>2573</v>
      </c>
      <c r="B244" t="s">
        <v>437</v>
      </c>
      <c r="C244" t="s">
        <v>396</v>
      </c>
      <c r="D244" t="s">
        <v>397</v>
      </c>
      <c r="E244" s="6" t="e">
        <f>VLOOKUP(B244&amp;" - "&amp;D244,OrbisGeneric_mapping!C:F,3,0)</f>
        <v>#N/A</v>
      </c>
      <c r="F244" s="6" t="e">
        <f>VLOOKUP(E244,Collibra!D:F,3,0)</f>
        <v>#N/A</v>
      </c>
      <c r="G244" s="6" t="e">
        <f>VLOOKUP(E244,Collibra!D:F,2,0)</f>
        <v>#N/A</v>
      </c>
      <c r="J244" t="s">
        <v>28</v>
      </c>
      <c r="N244" t="b">
        <v>0</v>
      </c>
      <c r="P244" t="s">
        <v>29</v>
      </c>
      <c r="Q244" t="s">
        <v>30</v>
      </c>
      <c r="R244" t="b">
        <v>0</v>
      </c>
      <c r="Z244">
        <v>1</v>
      </c>
    </row>
    <row r="245" spans="1:26" x14ac:dyDescent="0.25">
      <c r="A245">
        <v>2565</v>
      </c>
      <c r="B245" t="s">
        <v>437</v>
      </c>
      <c r="C245" t="s">
        <v>398</v>
      </c>
      <c r="D245" t="s">
        <v>399</v>
      </c>
      <c r="E245" s="6" t="e">
        <f>VLOOKUP(B245&amp;" - "&amp;D245,OrbisGeneric_mapping!C:F,3,0)</f>
        <v>#N/A</v>
      </c>
      <c r="F245" s="6" t="e">
        <f>VLOOKUP(E245,Collibra!D:F,3,0)</f>
        <v>#N/A</v>
      </c>
      <c r="G245" s="6" t="e">
        <f>VLOOKUP(E245,Collibra!D:F,2,0)</f>
        <v>#N/A</v>
      </c>
      <c r="J245" t="s">
        <v>28</v>
      </c>
      <c r="N245" t="b">
        <v>0</v>
      </c>
      <c r="P245" t="s">
        <v>29</v>
      </c>
      <c r="Q245" t="s">
        <v>30</v>
      </c>
      <c r="R245" t="b">
        <v>0</v>
      </c>
      <c r="Z245">
        <v>1</v>
      </c>
    </row>
    <row r="246" spans="1:26" x14ac:dyDescent="0.25">
      <c r="A246">
        <v>2557</v>
      </c>
      <c r="B246" t="s">
        <v>437</v>
      </c>
      <c r="C246" t="s">
        <v>400</v>
      </c>
      <c r="D246" t="s">
        <v>401</v>
      </c>
      <c r="E246" s="6" t="e">
        <f>VLOOKUP(B246&amp;" - "&amp;D246,OrbisGeneric_mapping!C:F,3,0)</f>
        <v>#N/A</v>
      </c>
      <c r="F246" s="6" t="e">
        <f>VLOOKUP(E246,Collibra!D:F,3,0)</f>
        <v>#N/A</v>
      </c>
      <c r="G246" s="6" t="e">
        <f>VLOOKUP(E246,Collibra!D:F,2,0)</f>
        <v>#N/A</v>
      </c>
      <c r="J246" t="s">
        <v>28</v>
      </c>
      <c r="N246" t="b">
        <v>0</v>
      </c>
      <c r="P246" t="s">
        <v>29</v>
      </c>
      <c r="Q246" t="s">
        <v>30</v>
      </c>
      <c r="R246" t="b">
        <v>0</v>
      </c>
      <c r="Z246">
        <v>1</v>
      </c>
    </row>
    <row r="247" spans="1:26" x14ac:dyDescent="0.25">
      <c r="A247">
        <v>2613</v>
      </c>
      <c r="B247" t="s">
        <v>437</v>
      </c>
      <c r="C247" t="s">
        <v>402</v>
      </c>
      <c r="D247" t="s">
        <v>403</v>
      </c>
      <c r="E247" s="6" t="str">
        <f>VLOOKUP(B247&amp;" - "&amp;D247,OrbisGeneric_mapping!C:F,3,0)</f>
        <v>MEMBERSHIP_RawSourceDateFuntionFormatted</v>
      </c>
      <c r="F247" s="6" t="str">
        <f>VLOOKUP(E247,Collibra!D:F,3,0)</f>
        <v>Confirmation date(s)</v>
      </c>
      <c r="G247" s="6" t="str">
        <f>VLOOKUP(E247,Collibra!D:F,2,0)</f>
        <v>is the Confirmation dates from the IP. Ex: date at which the data was retrieved from a website, or date of a document (annual report etc)</v>
      </c>
      <c r="J247" t="s">
        <v>28</v>
      </c>
      <c r="N247" t="b">
        <v>0</v>
      </c>
      <c r="P247" t="s">
        <v>29</v>
      </c>
      <c r="Q247" t="s">
        <v>30</v>
      </c>
      <c r="R247" t="b">
        <v>0</v>
      </c>
      <c r="Z247">
        <v>1</v>
      </c>
    </row>
    <row r="248" spans="1:26" x14ac:dyDescent="0.25">
      <c r="A248">
        <v>2637</v>
      </c>
      <c r="B248" t="s">
        <v>437</v>
      </c>
      <c r="C248" t="s">
        <v>404</v>
      </c>
      <c r="D248" t="s">
        <v>405</v>
      </c>
      <c r="E248" s="6" t="e">
        <f>VLOOKUP(B248&amp;" - "&amp;D248,OrbisGeneric_mapping!C:F,3,0)</f>
        <v>#N/A</v>
      </c>
      <c r="F248" s="6" t="e">
        <f>VLOOKUP(E248,Collibra!D:F,3,0)</f>
        <v>#N/A</v>
      </c>
      <c r="G248" s="6" t="e">
        <f>VLOOKUP(E248,Collibra!D:F,2,0)</f>
        <v>#N/A</v>
      </c>
      <c r="J248" t="s">
        <v>28</v>
      </c>
      <c r="N248" t="b">
        <v>0</v>
      </c>
      <c r="P248" t="s">
        <v>29</v>
      </c>
      <c r="Q248" t="s">
        <v>30</v>
      </c>
      <c r="R248" t="b">
        <v>0</v>
      </c>
      <c r="Z248">
        <v>1</v>
      </c>
    </row>
    <row r="249" spans="1:26" x14ac:dyDescent="0.25">
      <c r="A249">
        <v>2629</v>
      </c>
      <c r="B249" t="s">
        <v>437</v>
      </c>
      <c r="C249" t="s">
        <v>406</v>
      </c>
      <c r="D249" t="s">
        <v>407</v>
      </c>
      <c r="E249" s="6" t="e">
        <f>VLOOKUP(B249&amp;" - "&amp;D249,OrbisGeneric_mapping!C:F,3,0)</f>
        <v>#N/A</v>
      </c>
      <c r="F249" s="6" t="e">
        <f>VLOOKUP(E249,Collibra!D:F,3,0)</f>
        <v>#N/A</v>
      </c>
      <c r="G249" s="6" t="e">
        <f>VLOOKUP(E249,Collibra!D:F,2,0)</f>
        <v>#N/A</v>
      </c>
      <c r="J249" t="s">
        <v>28</v>
      </c>
      <c r="N249" t="b">
        <v>0</v>
      </c>
      <c r="P249" t="s">
        <v>29</v>
      </c>
      <c r="Q249" t="s">
        <v>30</v>
      </c>
      <c r="R249" t="b">
        <v>0</v>
      </c>
      <c r="Z249">
        <v>1</v>
      </c>
    </row>
    <row r="250" spans="1:26" x14ac:dyDescent="0.25">
      <c r="A250">
        <v>2621</v>
      </c>
      <c r="B250" t="s">
        <v>437</v>
      </c>
      <c r="C250" t="s">
        <v>408</v>
      </c>
      <c r="D250" t="s">
        <v>409</v>
      </c>
      <c r="E250" s="6" t="e">
        <f>VLOOKUP(B250&amp;" - "&amp;D250,OrbisGeneric_mapping!C:F,3,0)</f>
        <v>#N/A</v>
      </c>
      <c r="F250" s="6" t="e">
        <f>VLOOKUP(E250,Collibra!D:F,3,0)</f>
        <v>#N/A</v>
      </c>
      <c r="G250" s="6" t="e">
        <f>VLOOKUP(E250,Collibra!D:F,2,0)</f>
        <v>#N/A</v>
      </c>
      <c r="J250" t="s">
        <v>28</v>
      </c>
      <c r="N250" t="b">
        <v>0</v>
      </c>
      <c r="P250" t="s">
        <v>29</v>
      </c>
      <c r="Q250" t="s">
        <v>30</v>
      </c>
      <c r="R250" t="b">
        <v>0</v>
      </c>
      <c r="Z250">
        <v>1</v>
      </c>
    </row>
    <row r="251" spans="1:26" x14ac:dyDescent="0.25">
      <c r="A251">
        <v>2693</v>
      </c>
      <c r="B251" t="s">
        <v>437</v>
      </c>
      <c r="C251" t="s">
        <v>410</v>
      </c>
      <c r="D251" t="s">
        <v>411</v>
      </c>
      <c r="E251" s="6" t="str">
        <f>VLOOKUP(B251&amp;" - "&amp;D251,OrbisGeneric_mapping!C:F,3,0)</f>
        <v>CPYCONTACTS_HEADER_BvdId</v>
      </c>
      <c r="F251" s="6" t="str">
        <f>VLOOKUP(E251,Collibra!D:F,3,0)</f>
        <v>Corresponding BvDID (when applicable)</v>
      </c>
      <c r="G251" s="6" t="str">
        <f>VLOOKUP(E251,Collibra!D:F,2,0)</f>
        <v>is the Corresponding BvDID where the contact is a corporate which is used in the company database</v>
      </c>
      <c r="J251" t="s">
        <v>28</v>
      </c>
      <c r="N251" t="b">
        <v>0</v>
      </c>
      <c r="P251" t="s">
        <v>29</v>
      </c>
      <c r="Q251" t="s">
        <v>30</v>
      </c>
      <c r="R251" t="b">
        <v>0</v>
      </c>
      <c r="Z251">
        <v>1</v>
      </c>
    </row>
    <row r="252" spans="1:26" x14ac:dyDescent="0.25">
      <c r="A252">
        <v>2589</v>
      </c>
      <c r="B252" t="s">
        <v>437</v>
      </c>
      <c r="C252" t="s">
        <v>412</v>
      </c>
      <c r="D252" t="s">
        <v>413</v>
      </c>
      <c r="E252" s="6" t="str">
        <f>VLOOKUP(B252&amp;" - "&amp;D252,OrbisGeneric_mapping!C:F,3,0)</f>
        <v>CPYCONTACTS_MEMBERSHIP_WorkCountry</v>
      </c>
      <c r="F252" s="6">
        <f>VLOOKUP(E252,Collibra!D:F,3,0)</f>
        <v>0</v>
      </c>
      <c r="G252" s="6" t="str">
        <f>VLOOKUP(E252,Collibra!D:F,2,0)</f>
        <v>is an Advisor's work country used in the company database</v>
      </c>
      <c r="J252" t="s">
        <v>28</v>
      </c>
      <c r="N252" t="b">
        <v>0</v>
      </c>
      <c r="P252" t="s">
        <v>29</v>
      </c>
      <c r="Q252" t="s">
        <v>30</v>
      </c>
      <c r="R252" t="b">
        <v>0</v>
      </c>
      <c r="Z252">
        <v>1</v>
      </c>
    </row>
    <row r="253" spans="1:26" x14ac:dyDescent="0.25">
      <c r="A253">
        <v>2645</v>
      </c>
      <c r="B253" t="s">
        <v>437</v>
      </c>
      <c r="C253" t="s">
        <v>414</v>
      </c>
      <c r="D253" t="s">
        <v>415</v>
      </c>
      <c r="E253" s="6" t="str">
        <f>VLOOKUP(B253&amp;" - "&amp;D253,OrbisGeneric_mapping!C:F,3,0)</f>
        <v>CPYCONTACTS_MEMBERSHIP_LastSeenDate</v>
      </c>
      <c r="F253" s="6" t="str">
        <f>VLOOKUP(E253,Collibra!D:F,3,0)</f>
        <v>Date(s) last received from IP(s)</v>
      </c>
      <c r="G253" s="6" t="str">
        <f>VLOOKUP(E253,Collibra!D:F,2,0)</f>
        <v>is the Latest date when receive from the IP (export date?) which is used in the company database</v>
      </c>
      <c r="J253" t="s">
        <v>28</v>
      </c>
      <c r="N253" t="b">
        <v>0</v>
      </c>
      <c r="P253" t="s">
        <v>29</v>
      </c>
      <c r="Q253" t="s">
        <v>30</v>
      </c>
      <c r="R253" t="b">
        <v>0</v>
      </c>
      <c r="Z253">
        <v>1</v>
      </c>
    </row>
    <row r="254" spans="1:26" x14ac:dyDescent="0.25">
      <c r="A254">
        <v>2669</v>
      </c>
      <c r="B254" t="s">
        <v>437</v>
      </c>
      <c r="C254" t="s">
        <v>416</v>
      </c>
      <c r="D254" t="s">
        <v>417</v>
      </c>
      <c r="E254" s="6" t="e">
        <f>VLOOKUP(B254&amp;" - "&amp;D254,OrbisGeneric_mapping!C:F,3,0)</f>
        <v>#N/A</v>
      </c>
      <c r="F254" s="6" t="e">
        <f>VLOOKUP(E254,Collibra!D:F,3,0)</f>
        <v>#N/A</v>
      </c>
      <c r="G254" s="6" t="e">
        <f>VLOOKUP(E254,Collibra!D:F,2,0)</f>
        <v>#N/A</v>
      </c>
      <c r="J254" t="s">
        <v>28</v>
      </c>
      <c r="N254" t="b">
        <v>0</v>
      </c>
      <c r="P254" t="s">
        <v>29</v>
      </c>
      <c r="Q254" t="s">
        <v>30</v>
      </c>
      <c r="R254" t="b">
        <v>0</v>
      </c>
      <c r="Z254">
        <v>1</v>
      </c>
    </row>
    <row r="255" spans="1:26" x14ac:dyDescent="0.25">
      <c r="A255">
        <v>2661</v>
      </c>
      <c r="B255" t="s">
        <v>437</v>
      </c>
      <c r="C255" t="s">
        <v>418</v>
      </c>
      <c r="D255" t="s">
        <v>419</v>
      </c>
      <c r="E255" s="6" t="e">
        <f>VLOOKUP(B255&amp;" - "&amp;D255,OrbisGeneric_mapping!C:F,3,0)</f>
        <v>#N/A</v>
      </c>
      <c r="F255" s="6" t="e">
        <f>VLOOKUP(E255,Collibra!D:F,3,0)</f>
        <v>#N/A</v>
      </c>
      <c r="G255" s="6" t="e">
        <f>VLOOKUP(E255,Collibra!D:F,2,0)</f>
        <v>#N/A</v>
      </c>
      <c r="J255" t="s">
        <v>28</v>
      </c>
      <c r="N255" t="b">
        <v>0</v>
      </c>
      <c r="P255" t="s">
        <v>29</v>
      </c>
      <c r="Q255" t="s">
        <v>30</v>
      </c>
      <c r="R255" t="b">
        <v>0</v>
      </c>
      <c r="Z255">
        <v>1</v>
      </c>
    </row>
    <row r="256" spans="1:26" x14ac:dyDescent="0.25">
      <c r="A256">
        <v>2653</v>
      </c>
      <c r="B256" t="s">
        <v>437</v>
      </c>
      <c r="C256" t="s">
        <v>420</v>
      </c>
      <c r="D256" t="s">
        <v>421</v>
      </c>
      <c r="E256" s="6" t="e">
        <f>VLOOKUP(B256&amp;" - "&amp;D256,OrbisGeneric_mapping!C:F,3,0)</f>
        <v>#N/A</v>
      </c>
      <c r="F256" s="6" t="e">
        <f>VLOOKUP(E256,Collibra!D:F,3,0)</f>
        <v>#N/A</v>
      </c>
      <c r="G256" s="6" t="e">
        <f>VLOOKUP(E256,Collibra!D:F,2,0)</f>
        <v>#N/A</v>
      </c>
      <c r="J256" t="s">
        <v>28</v>
      </c>
      <c r="N256" t="b">
        <v>0</v>
      </c>
      <c r="P256" t="s">
        <v>29</v>
      </c>
      <c r="Q256" t="s">
        <v>30</v>
      </c>
      <c r="R256" t="b">
        <v>0</v>
      </c>
      <c r="Z256">
        <v>1</v>
      </c>
    </row>
    <row r="257" spans="1:26" x14ac:dyDescent="0.25">
      <c r="A257">
        <v>2533</v>
      </c>
      <c r="B257" t="s">
        <v>437</v>
      </c>
      <c r="C257" t="s">
        <v>422</v>
      </c>
      <c r="D257" t="s">
        <v>423</v>
      </c>
      <c r="E257" s="6" t="str">
        <f>VLOOKUP(B257&amp;" - "&amp;D257,OrbisGeneric_mapping!C:F,3,0)</f>
        <v>CPYCONTACTS_HEADER_FullNameOriginalLanguagePreferred</v>
      </c>
      <c r="F257" s="6">
        <f>VLOOKUP(E257,Collibra!D:F,3,0)</f>
        <v>0</v>
      </c>
      <c r="G257" s="6" t="str">
        <f>VLOOKUP(E257,Collibra!D:F,2,0)</f>
        <v>is the Full name of the individual which is used in the company database</v>
      </c>
      <c r="J257" t="s">
        <v>28</v>
      </c>
      <c r="N257" t="b">
        <v>0</v>
      </c>
      <c r="P257" t="s">
        <v>29</v>
      </c>
      <c r="Q257" t="s">
        <v>30</v>
      </c>
      <c r="R257" t="b">
        <v>0</v>
      </c>
      <c r="Z257">
        <v>1</v>
      </c>
    </row>
    <row r="258" spans="1:26" x14ac:dyDescent="0.25">
      <c r="A258">
        <v>2685</v>
      </c>
      <c r="B258" t="s">
        <v>437</v>
      </c>
      <c r="C258" t="s">
        <v>424</v>
      </c>
      <c r="D258" t="s">
        <v>425</v>
      </c>
      <c r="E258" s="6" t="str">
        <f>VLOOKUP(B258&amp;" - "&amp;D258,OrbisGeneric_mapping!C:F,3,0)</f>
        <v>CPYCONTACTS_MEMBERSHIP_Source2LettersAbbrev</v>
      </c>
      <c r="F258" s="6">
        <f>VLOOKUP(E258,Collibra!D:F,3,0)</f>
        <v>0</v>
      </c>
      <c r="G258" s="6" t="str">
        <f>VLOOKUP(E258,Collibra!D:F,2,0)</f>
        <v>is the Two digit abbreviation of Information provider which is used in the company database</v>
      </c>
      <c r="J258" t="s">
        <v>28</v>
      </c>
      <c r="N258" t="b">
        <v>0</v>
      </c>
      <c r="P258" t="s">
        <v>29</v>
      </c>
      <c r="Q258" t="s">
        <v>30</v>
      </c>
      <c r="R258" t="b">
        <v>0</v>
      </c>
      <c r="Z258">
        <v>1</v>
      </c>
    </row>
    <row r="259" spans="1:26" x14ac:dyDescent="0.25">
      <c r="A259">
        <v>2677</v>
      </c>
      <c r="B259" t="s">
        <v>437</v>
      </c>
      <c r="C259" t="s">
        <v>426</v>
      </c>
      <c r="D259" t="s">
        <v>427</v>
      </c>
      <c r="E259" s="6" t="str">
        <f>VLOOKUP(B259&amp;" - "&amp;D259,OrbisGeneric_mapping!C:F,3,0)</f>
        <v>CPYCONTACTS_MEMBERSHIP_RawSourceFunctionFormatted</v>
      </c>
      <c r="F259" s="6">
        <f>VLOOKUP(E259,Collibra!D:F,3,0)</f>
        <v>0</v>
      </c>
      <c r="G259" s="6" t="str">
        <f>VLOOKUP(E259,Collibra!D:F,2,0)</f>
        <v>is the Source used to provide and validate information which is used in the company database</v>
      </c>
      <c r="J259" t="s">
        <v>28</v>
      </c>
      <c r="N259" t="b">
        <v>0</v>
      </c>
      <c r="P259" t="s">
        <v>29</v>
      </c>
      <c r="Q259" t="s">
        <v>30</v>
      </c>
      <c r="R259" t="b">
        <v>0</v>
      </c>
      <c r="Z259">
        <v>1</v>
      </c>
    </row>
    <row r="260" spans="1:26" x14ac:dyDescent="0.25">
      <c r="A260">
        <v>2605</v>
      </c>
      <c r="B260" t="s">
        <v>437</v>
      </c>
      <c r="C260" t="s">
        <v>428</v>
      </c>
      <c r="D260" t="s">
        <v>429</v>
      </c>
      <c r="E260" s="6" t="str">
        <f>VLOOKUP(B260&amp;" - "&amp;D260,OrbisGeneric_mapping!C:F,3,0)</f>
        <v>CPYCONTACTS_MEMBERSHIP_FunctionOriginalOriginalLanguagePreferred</v>
      </c>
      <c r="F260" s="6">
        <f>VLOOKUP(E260,Collibra!D:F,3,0)</f>
        <v>0</v>
      </c>
      <c r="G260" s="6" t="str">
        <f>VLOOKUP(E260,Collibra!D:F,2,0)</f>
        <v>is the Job title in original language or English when no local language available (as provided by the IP) which is used in the company database</v>
      </c>
      <c r="J260" t="s">
        <v>28</v>
      </c>
      <c r="N260" t="b">
        <v>0</v>
      </c>
      <c r="P260" t="s">
        <v>29</v>
      </c>
      <c r="Q260" t="s">
        <v>30</v>
      </c>
      <c r="R260" t="b">
        <v>0</v>
      </c>
      <c r="Z260">
        <v>1</v>
      </c>
    </row>
    <row r="261" spans="1:26" x14ac:dyDescent="0.25">
      <c r="A261">
        <v>2541</v>
      </c>
      <c r="B261" t="s">
        <v>437</v>
      </c>
      <c r="C261" t="s">
        <v>430</v>
      </c>
      <c r="D261" t="s">
        <v>431</v>
      </c>
      <c r="E261" s="6" t="str">
        <f>VLOOKUP(B261&amp;" - "&amp;D261,OrbisGeneric_mapping!C:F,3,0)</f>
        <v>CPYCONTACTS_MEMBERSHIP_Function</v>
      </c>
      <c r="F261" s="6">
        <f>VLOOKUP(E261,Collibra!D:F,3,0)</f>
        <v>0</v>
      </c>
      <c r="G261" s="6" t="str">
        <f>VLOOKUP(E261,Collibra!D:F,2,0)</f>
        <v>is the Job title in English (as provided by the IP) which is used in the company database</v>
      </c>
      <c r="J261" t="s">
        <v>28</v>
      </c>
      <c r="N261" t="b">
        <v>0</v>
      </c>
      <c r="P261" t="s">
        <v>29</v>
      </c>
      <c r="Q261" t="s">
        <v>30</v>
      </c>
      <c r="R261" t="b">
        <v>0</v>
      </c>
      <c r="Z261">
        <v>1</v>
      </c>
    </row>
    <row r="262" spans="1:26" x14ac:dyDescent="0.25">
      <c r="A262">
        <v>2597</v>
      </c>
      <c r="B262" t="s">
        <v>437</v>
      </c>
      <c r="C262" t="s">
        <v>432</v>
      </c>
      <c r="D262" t="s">
        <v>433</v>
      </c>
      <c r="E262" s="6" t="str">
        <f>VLOOKUP(B262&amp;" - "&amp;D262,OrbisGeneric_mapping!C:F,3,0)</f>
        <v>CPYCONTACTS_MEMBERSHIP_WorkPhone</v>
      </c>
      <c r="F262" s="6">
        <f>VLOOKUP(E262,Collibra!D:F,3,0)</f>
        <v>0</v>
      </c>
      <c r="G262" s="6" t="str">
        <f>VLOOKUP(E262,Collibra!D:F,2,0)</f>
        <v>is an Advisor's work phone number used in the company database</v>
      </c>
      <c r="J262" t="s">
        <v>28</v>
      </c>
      <c r="N262" t="b">
        <v>0</v>
      </c>
      <c r="P262" t="s">
        <v>29</v>
      </c>
      <c r="Q262" t="s">
        <v>30</v>
      </c>
      <c r="R262" t="b">
        <v>0</v>
      </c>
      <c r="Z262">
        <v>1</v>
      </c>
    </row>
    <row r="263" spans="1:26" x14ac:dyDescent="0.25">
      <c r="A263">
        <v>2525</v>
      </c>
      <c r="B263" t="s">
        <v>437</v>
      </c>
      <c r="C263" t="s">
        <v>26</v>
      </c>
      <c r="D263" t="s">
        <v>27</v>
      </c>
      <c r="E263" s="6" t="str">
        <f>VLOOKUP(B263&amp;" - "&amp;D263,OrbisGeneric_mapping!C:F,3,0)</f>
        <v>BVD_ID_NUMBER</v>
      </c>
      <c r="F263" s="6" t="str">
        <f>VLOOKUP(E263,Collibra!D:F,3,0)</f>
        <v>BvD ID number</v>
      </c>
      <c r="G263" s="6" t="str">
        <f>VLOOKUP(E263,Collibra!D:F,2,0)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63" t="s">
        <v>28</v>
      </c>
      <c r="N263" t="b">
        <v>0</v>
      </c>
      <c r="P263" t="s">
        <v>29</v>
      </c>
      <c r="Q263" t="s">
        <v>30</v>
      </c>
      <c r="R263" t="b">
        <v>0</v>
      </c>
      <c r="Z263">
        <v>1</v>
      </c>
    </row>
    <row r="264" spans="1:26" x14ac:dyDescent="0.25">
      <c r="A264">
        <v>2517</v>
      </c>
      <c r="B264" t="s">
        <v>437</v>
      </c>
      <c r="C264" t="s">
        <v>57</v>
      </c>
      <c r="D264" t="s">
        <v>57</v>
      </c>
      <c r="E264" s="6" t="e">
        <f>VLOOKUP(B264&amp;" - "&amp;D264,OrbisGeneric_mapping!C:F,3,0)</f>
        <v>#N/A</v>
      </c>
      <c r="F264" s="6" t="e">
        <f>VLOOKUP(E264,Collibra!D:F,3,0)</f>
        <v>#N/A</v>
      </c>
      <c r="G264" s="6" t="e">
        <f>VLOOKUP(E264,Collibra!D:F,2,0)</f>
        <v>#N/A</v>
      </c>
      <c r="J264" t="s">
        <v>28</v>
      </c>
      <c r="N264" t="b">
        <v>0</v>
      </c>
      <c r="P264" t="s">
        <v>29</v>
      </c>
      <c r="Q264" t="s">
        <v>30</v>
      </c>
      <c r="R264" t="b">
        <v>0</v>
      </c>
      <c r="Z264">
        <v>1</v>
      </c>
    </row>
    <row r="265" spans="1:26" x14ac:dyDescent="0.25">
      <c r="A265">
        <v>2509</v>
      </c>
      <c r="B265" t="s">
        <v>437</v>
      </c>
      <c r="C265" t="s">
        <v>58</v>
      </c>
      <c r="D265" t="s">
        <v>58</v>
      </c>
      <c r="E265" s="6" t="e">
        <f>VLOOKUP(B265&amp;" - "&amp;D265,OrbisGeneric_mapping!C:F,3,0)</f>
        <v>#N/A</v>
      </c>
      <c r="F265" s="6" t="e">
        <f>VLOOKUP(E265,Collibra!D:F,3,0)</f>
        <v>#N/A</v>
      </c>
      <c r="G265" s="6" t="e">
        <f>VLOOKUP(E265,Collibra!D:F,2,0)</f>
        <v>#N/A</v>
      </c>
      <c r="J265" t="s">
        <v>59</v>
      </c>
      <c r="N265" t="b">
        <v>0</v>
      </c>
      <c r="P265" t="s">
        <v>29</v>
      </c>
      <c r="Q265" t="s">
        <v>30</v>
      </c>
      <c r="R265" t="b">
        <v>0</v>
      </c>
      <c r="Z265">
        <v>1</v>
      </c>
    </row>
    <row r="266" spans="1:26" x14ac:dyDescent="0.25">
      <c r="A266">
        <v>2701</v>
      </c>
      <c r="B266" t="s">
        <v>437</v>
      </c>
      <c r="C266" t="s">
        <v>72</v>
      </c>
      <c r="D266" t="s">
        <v>72</v>
      </c>
      <c r="E266" s="6" t="e">
        <f>VLOOKUP(B266&amp;" - "&amp;D266,OrbisGeneric_mapping!C:F,3,0)</f>
        <v>#N/A</v>
      </c>
      <c r="F266" s="6" t="e">
        <f>VLOOKUP(E266,Collibra!D:F,3,0)</f>
        <v>#N/A</v>
      </c>
      <c r="G266" s="6" t="e">
        <f>VLOOKUP(E266,Collibra!D:F,2,0)</f>
        <v>#N/A</v>
      </c>
      <c r="J266" t="s">
        <v>73</v>
      </c>
      <c r="N266" t="b">
        <v>0</v>
      </c>
      <c r="P266" t="s">
        <v>29</v>
      </c>
      <c r="Q266" t="s">
        <v>30</v>
      </c>
      <c r="R266" t="b">
        <v>0</v>
      </c>
      <c r="Z266">
        <v>1</v>
      </c>
    </row>
    <row r="267" spans="1:26" x14ac:dyDescent="0.25">
      <c r="A267">
        <v>2529</v>
      </c>
      <c r="B267" t="s">
        <v>438</v>
      </c>
      <c r="C267" t="s">
        <v>422</v>
      </c>
      <c r="D267" t="s">
        <v>423</v>
      </c>
      <c r="E267" s="6" t="str">
        <f>VLOOKUP(B267&amp;" - "&amp;D267,OrbisGeneric_mapping!C:F,3,0)</f>
        <v>CPYCONTACTS_HEADER_FullNameOriginalLanguagePreferred</v>
      </c>
      <c r="F267" s="6">
        <f>VLOOKUP(E267,Collibra!D:F,3,0)</f>
        <v>0</v>
      </c>
      <c r="G267" s="6" t="str">
        <f>VLOOKUP(E267,Collibra!D:F,2,0)</f>
        <v>is the Full name of the individual which is used in the company database</v>
      </c>
      <c r="J267" t="s">
        <v>28</v>
      </c>
      <c r="N267" t="b">
        <v>0</v>
      </c>
      <c r="P267" t="s">
        <v>29</v>
      </c>
      <c r="Q267" t="s">
        <v>30</v>
      </c>
      <c r="R267" t="b">
        <v>0</v>
      </c>
      <c r="Z267">
        <v>1</v>
      </c>
    </row>
    <row r="268" spans="1:26" x14ac:dyDescent="0.25">
      <c r="A268">
        <v>2537</v>
      </c>
      <c r="B268" t="s">
        <v>438</v>
      </c>
      <c r="C268" t="s">
        <v>435</v>
      </c>
      <c r="D268" t="s">
        <v>436</v>
      </c>
      <c r="E268" s="6" t="str">
        <f>VLOOKUP(B268&amp;" - "&amp;D268,OrbisGeneric_mapping!C:F,3,0)</f>
        <v>CPYCONTACTS_HEADER_IdDirector</v>
      </c>
      <c r="F268" s="6">
        <f>VLOOKUP(E268,Collibra!D:F,3,0)</f>
        <v>0</v>
      </c>
      <c r="G268" s="6" t="str">
        <f>VLOOKUP(E268,Collibra!D:F,2,0)</f>
        <v>&lt;p&gt;The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v>
      </c>
      <c r="J268" t="s">
        <v>28</v>
      </c>
      <c r="N268" t="b">
        <v>0</v>
      </c>
      <c r="P268" t="s">
        <v>29</v>
      </c>
      <c r="Q268" t="s">
        <v>30</v>
      </c>
      <c r="R268" t="b">
        <v>0</v>
      </c>
      <c r="Z268">
        <v>1</v>
      </c>
    </row>
    <row r="269" spans="1:26" x14ac:dyDescent="0.25">
      <c r="A269">
        <v>2513</v>
      </c>
      <c r="B269" t="s">
        <v>438</v>
      </c>
      <c r="C269" t="s">
        <v>26</v>
      </c>
      <c r="D269" t="s">
        <v>27</v>
      </c>
      <c r="E269" s="6" t="str">
        <f>VLOOKUP(B269&amp;" - "&amp;D269,OrbisGeneric_mapping!C:F,3,0)</f>
        <v>BVD_ID_NUMBER</v>
      </c>
      <c r="F269" s="6" t="str">
        <f>VLOOKUP(E269,Collibra!D:F,3,0)</f>
        <v>BvD ID number</v>
      </c>
      <c r="G269" s="6" t="str">
        <f>VLOOKUP(E269,Collibra!D:F,2,0)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69" t="s">
        <v>28</v>
      </c>
      <c r="N269" t="b">
        <v>0</v>
      </c>
      <c r="P269" t="s">
        <v>29</v>
      </c>
      <c r="Q269" t="s">
        <v>30</v>
      </c>
      <c r="R269" t="b">
        <v>0</v>
      </c>
      <c r="Z269">
        <v>1</v>
      </c>
    </row>
    <row r="270" spans="1:26" x14ac:dyDescent="0.25">
      <c r="A270">
        <v>2521</v>
      </c>
      <c r="B270" t="s">
        <v>438</v>
      </c>
      <c r="C270" t="s">
        <v>55</v>
      </c>
      <c r="D270" t="s">
        <v>56</v>
      </c>
      <c r="E270" s="6" t="str">
        <f>VLOOKUP(B270&amp;" - "&amp;D270,OrbisGeneric_mapping!C:F,3,0)</f>
        <v>ORBISID</v>
      </c>
      <c r="F270" s="6" t="str">
        <f>VLOOKUP(E270,Collibra!D:F,3,0)</f>
        <v>Orbis ID number</v>
      </c>
      <c r="G270" s="6" t="str">
        <f>VLOOKUP(E270,Collibra!D:F,2,0)</f>
        <v>&lt;p class="MsoNormal"&gt;&lt;span style="color: rgb(11,33,44);font-family: Arial , sans-serif;"&gt;The Orbis ID is a stable, nine-digit identifier, randomly created by Bureau van Dijk, that uniquely identifies each company in Orbis.&lt;/span&gt;&lt;/p&gt;</v>
      </c>
      <c r="J270" t="s">
        <v>28</v>
      </c>
      <c r="N270" t="b">
        <v>0</v>
      </c>
      <c r="P270" t="s">
        <v>29</v>
      </c>
      <c r="Q270" t="s">
        <v>30</v>
      </c>
      <c r="R270" t="b">
        <v>0</v>
      </c>
      <c r="Z270">
        <v>1</v>
      </c>
    </row>
    <row r="271" spans="1:26" x14ac:dyDescent="0.25">
      <c r="A271">
        <v>2505</v>
      </c>
      <c r="B271" t="s">
        <v>438</v>
      </c>
      <c r="C271" t="s">
        <v>57</v>
      </c>
      <c r="D271" t="s">
        <v>57</v>
      </c>
      <c r="E271" s="6" t="e">
        <f>VLOOKUP(B271&amp;" - "&amp;D271,OrbisGeneric_mapping!C:F,3,0)</f>
        <v>#N/A</v>
      </c>
      <c r="F271" s="6" t="e">
        <f>VLOOKUP(E271,Collibra!D:F,3,0)</f>
        <v>#N/A</v>
      </c>
      <c r="G271" s="6" t="e">
        <f>VLOOKUP(E271,Collibra!D:F,2,0)</f>
        <v>#N/A</v>
      </c>
      <c r="J271" t="s">
        <v>28</v>
      </c>
      <c r="N271" t="b">
        <v>0</v>
      </c>
      <c r="P271" t="s">
        <v>29</v>
      </c>
      <c r="Q271" t="s">
        <v>30</v>
      </c>
      <c r="R271" t="b">
        <v>0</v>
      </c>
      <c r="Z271">
        <v>1</v>
      </c>
    </row>
    <row r="272" spans="1:26" x14ac:dyDescent="0.25">
      <c r="A272">
        <v>2497</v>
      </c>
      <c r="B272" t="s">
        <v>438</v>
      </c>
      <c r="C272" t="s">
        <v>58</v>
      </c>
      <c r="D272" t="s">
        <v>58</v>
      </c>
      <c r="E272" s="6" t="e">
        <f>VLOOKUP(B272&amp;" - "&amp;D272,OrbisGeneric_mapping!C:F,3,0)</f>
        <v>#N/A</v>
      </c>
      <c r="F272" s="6" t="e">
        <f>VLOOKUP(E272,Collibra!D:F,3,0)</f>
        <v>#N/A</v>
      </c>
      <c r="G272" s="6" t="e">
        <f>VLOOKUP(E272,Collibra!D:F,2,0)</f>
        <v>#N/A</v>
      </c>
      <c r="J272" t="s">
        <v>59</v>
      </c>
      <c r="N272" t="b">
        <v>0</v>
      </c>
      <c r="P272" t="s">
        <v>29</v>
      </c>
      <c r="Q272" t="s">
        <v>30</v>
      </c>
      <c r="R272" t="b">
        <v>0</v>
      </c>
      <c r="Z272">
        <v>1</v>
      </c>
    </row>
    <row r="273" spans="1:26" x14ac:dyDescent="0.25">
      <c r="A273">
        <v>2545</v>
      </c>
      <c r="B273" t="s">
        <v>438</v>
      </c>
      <c r="C273" t="s">
        <v>72</v>
      </c>
      <c r="D273" t="s">
        <v>72</v>
      </c>
      <c r="E273" s="6" t="e">
        <f>VLOOKUP(B273&amp;" - "&amp;D273,OrbisGeneric_mapping!C:F,3,0)</f>
        <v>#N/A</v>
      </c>
      <c r="F273" s="6" t="e">
        <f>VLOOKUP(E273,Collibra!D:F,3,0)</f>
        <v>#N/A</v>
      </c>
      <c r="G273" s="6" t="e">
        <f>VLOOKUP(E273,Collibra!D:F,2,0)</f>
        <v>#N/A</v>
      </c>
      <c r="J273" t="s">
        <v>73</v>
      </c>
      <c r="N273" t="b">
        <v>0</v>
      </c>
      <c r="P273" t="s">
        <v>29</v>
      </c>
      <c r="Q273" t="s">
        <v>30</v>
      </c>
      <c r="R273" t="b">
        <v>0</v>
      </c>
      <c r="Z273">
        <v>1</v>
      </c>
    </row>
    <row r="274" spans="1:26" x14ac:dyDescent="0.25">
      <c r="A274">
        <v>1322</v>
      </c>
      <c r="B274" t="s">
        <v>439</v>
      </c>
      <c r="C274" t="s">
        <v>440</v>
      </c>
      <c r="D274" t="s">
        <v>441</v>
      </c>
      <c r="E274" s="6" t="str">
        <f>VLOOKUP(B274&amp;" - "&amp;D274,OrbisGeneric_mapping!C:F,3,0)</f>
        <v>ACCOUNTING_PRACTICE</v>
      </c>
      <c r="F274" s="6" t="str">
        <f>VLOOKUP(E274,Collibra!D:F,3,0)</f>
        <v>Accounting practice</v>
      </c>
      <c r="G274" s="6" t="str">
        <f>VLOOKUP(E274,Collibra!D:F,2,0)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274" t="s">
        <v>28</v>
      </c>
      <c r="N274" t="b">
        <v>0</v>
      </c>
      <c r="P274" t="s">
        <v>29</v>
      </c>
      <c r="Q274" t="s">
        <v>30</v>
      </c>
      <c r="R274" t="b">
        <v>0</v>
      </c>
      <c r="Z274">
        <v>1</v>
      </c>
    </row>
    <row r="275" spans="1:26" x14ac:dyDescent="0.25">
      <c r="A275">
        <v>1314</v>
      </c>
      <c r="B275" t="s">
        <v>439</v>
      </c>
      <c r="C275" t="s">
        <v>442</v>
      </c>
      <c r="D275" t="s">
        <v>443</v>
      </c>
      <c r="E275" s="6" t="str">
        <f>VLOOKUP(B275&amp;" - "&amp;D275,OrbisGeneric_mapping!C:F,3,0)</f>
        <v>AUDIT_STATUS</v>
      </c>
      <c r="F275" s="6" t="str">
        <f>VLOOKUP(E275,Collibra!D:F,3,0)</f>
        <v>Audit status</v>
      </c>
      <c r="G275" s="6" t="str">
        <f>VLOOKUP(E275,Collibra!D:F,2,0)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275" t="s">
        <v>28</v>
      </c>
      <c r="N275" t="b">
        <v>0</v>
      </c>
      <c r="P275" t="s">
        <v>29</v>
      </c>
      <c r="Q275" t="s">
        <v>30</v>
      </c>
      <c r="R275" t="b">
        <v>0</v>
      </c>
      <c r="Z275">
        <v>1</v>
      </c>
    </row>
    <row r="276" spans="1:26" x14ac:dyDescent="0.25">
      <c r="A276">
        <v>1258</v>
      </c>
      <c r="B276" t="s">
        <v>439</v>
      </c>
      <c r="C276" t="s">
        <v>26</v>
      </c>
      <c r="D276" t="s">
        <v>27</v>
      </c>
      <c r="E276" s="6" t="str">
        <f>VLOOKUP(B276&amp;" - "&amp;D276,OrbisGeneric_mapping!C:F,3,0)</f>
        <v>BVD_ID_NUMBER</v>
      </c>
      <c r="F276" s="6" t="str">
        <f>VLOOKUP(E276,Collibra!D:F,3,0)</f>
        <v>BvD ID number</v>
      </c>
      <c r="G276" s="6" t="str">
        <f>VLOOKUP(E276,Collibra!D:F,2,0)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76" t="s">
        <v>28</v>
      </c>
      <c r="N276" t="b">
        <v>0</v>
      </c>
      <c r="P276" t="s">
        <v>29</v>
      </c>
      <c r="Q276" t="s">
        <v>30</v>
      </c>
      <c r="R276" t="b">
        <v>0</v>
      </c>
      <c r="Z276">
        <v>1</v>
      </c>
    </row>
    <row r="277" spans="1:26" x14ac:dyDescent="0.25">
      <c r="A277">
        <v>1890</v>
      </c>
      <c r="B277" t="s">
        <v>439</v>
      </c>
      <c r="C277" t="s">
        <v>444</v>
      </c>
      <c r="D277" t="s">
        <v>445</v>
      </c>
      <c r="E277" s="6">
        <f>VLOOKUP(B277&amp;" - "&amp;D277,OrbisGeneric_mapping!C:F,3,0)</f>
        <v>195160</v>
      </c>
      <c r="F277" s="6" t="e">
        <f>VLOOKUP(E277,Collibra!D:F,3,0)</f>
        <v>#N/A</v>
      </c>
      <c r="G277" s="6" t="e">
        <f>VLOOKUP(E277,Collibra!D:F,2,0)</f>
        <v>#N/A</v>
      </c>
      <c r="J277" t="s">
        <v>28</v>
      </c>
      <c r="N277" t="b">
        <v>0</v>
      </c>
      <c r="P277" t="s">
        <v>29</v>
      </c>
      <c r="Q277" t="s">
        <v>30</v>
      </c>
      <c r="R277" t="b">
        <v>0</v>
      </c>
      <c r="Z277">
        <v>1</v>
      </c>
    </row>
    <row r="278" spans="1:26" x14ac:dyDescent="0.25">
      <c r="A278">
        <v>1898</v>
      </c>
      <c r="B278" t="s">
        <v>439</v>
      </c>
      <c r="C278" t="s">
        <v>446</v>
      </c>
      <c r="D278" t="s">
        <v>447</v>
      </c>
      <c r="E278" s="6">
        <f>VLOOKUP(B278&amp;" - "&amp;D278,OrbisGeneric_mapping!C:F,3,0)</f>
        <v>195170</v>
      </c>
      <c r="F278" s="6" t="e">
        <f>VLOOKUP(E278,Collibra!D:F,3,0)</f>
        <v>#N/A</v>
      </c>
      <c r="G278" s="6" t="e">
        <f>VLOOKUP(E278,Collibra!D:F,2,0)</f>
        <v>#N/A</v>
      </c>
      <c r="J278" t="s">
        <v>28</v>
      </c>
      <c r="N278" t="b">
        <v>0</v>
      </c>
      <c r="P278" t="s">
        <v>29</v>
      </c>
      <c r="Q278" t="s">
        <v>30</v>
      </c>
      <c r="R278" t="b">
        <v>0</v>
      </c>
      <c r="Z278">
        <v>1</v>
      </c>
    </row>
    <row r="279" spans="1:26" x14ac:dyDescent="0.25">
      <c r="A279">
        <v>1882</v>
      </c>
      <c r="B279" t="s">
        <v>439</v>
      </c>
      <c r="C279" t="s">
        <v>448</v>
      </c>
      <c r="D279" t="s">
        <v>449</v>
      </c>
      <c r="E279" s="6">
        <f>VLOOKUP(B279&amp;" - "&amp;D279,OrbisGeneric_mapping!C:F,3,0)</f>
        <v>195150</v>
      </c>
      <c r="F279" s="6" t="e">
        <f>VLOOKUP(E279,Collibra!D:F,3,0)</f>
        <v>#N/A</v>
      </c>
      <c r="G279" s="6" t="e">
        <f>VLOOKUP(E279,Collibra!D:F,2,0)</f>
        <v>#N/A</v>
      </c>
      <c r="J279" t="s">
        <v>28</v>
      </c>
      <c r="N279" t="b">
        <v>0</v>
      </c>
      <c r="P279" t="s">
        <v>29</v>
      </c>
      <c r="Q279" t="s">
        <v>30</v>
      </c>
      <c r="R279" t="b">
        <v>0</v>
      </c>
      <c r="Z279">
        <v>1</v>
      </c>
    </row>
    <row r="280" spans="1:26" x14ac:dyDescent="0.25">
      <c r="A280">
        <v>1874</v>
      </c>
      <c r="B280" t="s">
        <v>439</v>
      </c>
      <c r="C280" t="s">
        <v>450</v>
      </c>
      <c r="D280" t="s">
        <v>451</v>
      </c>
      <c r="E280" s="6">
        <f>VLOOKUP(B280&amp;" - "&amp;D280,OrbisGeneric_mapping!C:F,3,0)</f>
        <v>195140</v>
      </c>
      <c r="F280" s="6" t="e">
        <f>VLOOKUP(E280,Collibra!D:F,3,0)</f>
        <v>#N/A</v>
      </c>
      <c r="G280" s="6" t="e">
        <f>VLOOKUP(E280,Collibra!D:F,2,0)</f>
        <v>#N/A</v>
      </c>
      <c r="J280" t="s">
        <v>28</v>
      </c>
      <c r="N280" t="b">
        <v>0</v>
      </c>
      <c r="P280" t="s">
        <v>29</v>
      </c>
      <c r="Q280" t="s">
        <v>30</v>
      </c>
      <c r="R280" t="b">
        <v>0</v>
      </c>
      <c r="Z280">
        <v>1</v>
      </c>
    </row>
    <row r="281" spans="1:26" x14ac:dyDescent="0.25">
      <c r="A281">
        <v>1274</v>
      </c>
      <c r="B281" t="s">
        <v>439</v>
      </c>
      <c r="C281" t="s">
        <v>219</v>
      </c>
      <c r="D281" t="s">
        <v>220</v>
      </c>
      <c r="E281" s="6" t="str">
        <f>VLOOKUP(B281&amp;" - "&amp;D281,OrbisGeneric_mapping!C:F,3,0)</f>
        <v>CLOSING_DATE</v>
      </c>
      <c r="F281" s="6" t="str">
        <f>VLOOKUP(E281,Collibra!D:F,3,0)</f>
        <v>Closing date</v>
      </c>
      <c r="G281" s="6" t="str">
        <f>VLOOKUP(E281,Collibra!D:F,2,0)</f>
        <v>Closing date provides the financial accounts year or interim ending date (Default: Latest available year)</v>
      </c>
      <c r="J281" t="s">
        <v>28</v>
      </c>
      <c r="N281" t="b">
        <v>0</v>
      </c>
      <c r="P281" t="s">
        <v>29</v>
      </c>
      <c r="Q281" t="s">
        <v>30</v>
      </c>
      <c r="R281" t="b">
        <v>0</v>
      </c>
      <c r="Z281">
        <v>1</v>
      </c>
    </row>
    <row r="282" spans="1:26" x14ac:dyDescent="0.25">
      <c r="A282">
        <v>1298</v>
      </c>
      <c r="B282" t="s">
        <v>439</v>
      </c>
      <c r="C282" t="s">
        <v>221</v>
      </c>
      <c r="D282" t="s">
        <v>222</v>
      </c>
      <c r="E282" s="6" t="e">
        <f>VLOOKUP(B282&amp;" - "&amp;D282,OrbisGeneric_mapping!C:F,3,0)</f>
        <v>#N/A</v>
      </c>
      <c r="F282" s="6" t="e">
        <f>VLOOKUP(E282,Collibra!D:F,3,0)</f>
        <v>#N/A</v>
      </c>
      <c r="G282" s="6" t="e">
        <f>VLOOKUP(E282,Collibra!D:F,2,0)</f>
        <v>#N/A</v>
      </c>
      <c r="J282" t="s">
        <v>28</v>
      </c>
      <c r="N282" t="b">
        <v>0</v>
      </c>
      <c r="P282" t="s">
        <v>29</v>
      </c>
      <c r="Q282" t="s">
        <v>30</v>
      </c>
      <c r="R282" t="b">
        <v>0</v>
      </c>
      <c r="Z282">
        <v>1</v>
      </c>
    </row>
    <row r="283" spans="1:26" x14ac:dyDescent="0.25">
      <c r="A283">
        <v>1290</v>
      </c>
      <c r="B283" t="s">
        <v>439</v>
      </c>
      <c r="C283" t="s">
        <v>223</v>
      </c>
      <c r="D283" t="s">
        <v>224</v>
      </c>
      <c r="E283" s="6" t="e">
        <f>VLOOKUP(B283&amp;" - "&amp;D283,OrbisGeneric_mapping!C:F,3,0)</f>
        <v>#N/A</v>
      </c>
      <c r="F283" s="6" t="e">
        <f>VLOOKUP(E283,Collibra!D:F,3,0)</f>
        <v>#N/A</v>
      </c>
      <c r="G283" s="6" t="e">
        <f>VLOOKUP(E283,Collibra!D:F,2,0)</f>
        <v>#N/A</v>
      </c>
      <c r="J283" t="s">
        <v>28</v>
      </c>
      <c r="N283" t="b">
        <v>0</v>
      </c>
      <c r="P283" t="s">
        <v>29</v>
      </c>
      <c r="Q283" t="s">
        <v>30</v>
      </c>
      <c r="R283" t="b">
        <v>0</v>
      </c>
      <c r="Z283">
        <v>1</v>
      </c>
    </row>
    <row r="284" spans="1:26" x14ac:dyDescent="0.25">
      <c r="A284">
        <v>1282</v>
      </c>
      <c r="B284" t="s">
        <v>439</v>
      </c>
      <c r="C284" t="s">
        <v>225</v>
      </c>
      <c r="D284" t="s">
        <v>226</v>
      </c>
      <c r="E284" s="6" t="e">
        <f>VLOOKUP(B284&amp;" - "&amp;D284,OrbisGeneric_mapping!C:F,3,0)</f>
        <v>#N/A</v>
      </c>
      <c r="F284" s="6" t="e">
        <f>VLOOKUP(E284,Collibra!D:F,3,0)</f>
        <v>#N/A</v>
      </c>
      <c r="G284" s="6" t="e">
        <f>VLOOKUP(E284,Collibra!D:F,2,0)</f>
        <v>#N/A</v>
      </c>
      <c r="J284" t="s">
        <v>28</v>
      </c>
      <c r="N284" t="b">
        <v>0</v>
      </c>
      <c r="P284" t="s">
        <v>29</v>
      </c>
      <c r="Q284" t="s">
        <v>30</v>
      </c>
      <c r="R284" t="b">
        <v>0</v>
      </c>
      <c r="Z284">
        <v>1</v>
      </c>
    </row>
    <row r="285" spans="1:26" x14ac:dyDescent="0.25">
      <c r="A285">
        <v>1266</v>
      </c>
      <c r="B285" t="s">
        <v>439</v>
      </c>
      <c r="C285" t="s">
        <v>452</v>
      </c>
      <c r="D285" t="s">
        <v>453</v>
      </c>
      <c r="E285" s="6" t="str">
        <f>VLOOKUP(B285&amp;" - "&amp;D285,OrbisGeneric_mapping!C:F,3,0)</f>
        <v>CONSOLIDATION_CODE</v>
      </c>
      <c r="F285" s="6" t="str">
        <f>VLOOKUP(E285,Collibra!D:F,3,0)</f>
        <v>Consolidation code</v>
      </c>
      <c r="G285" s="6" t="str">
        <f>VLOOKUP(E285,Collibra!D:F,2,0)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285" t="s">
        <v>28</v>
      </c>
      <c r="N285" t="b">
        <v>0</v>
      </c>
      <c r="P285" t="s">
        <v>29</v>
      </c>
      <c r="Q285" t="s">
        <v>30</v>
      </c>
      <c r="R285" t="b">
        <v>0</v>
      </c>
      <c r="Z285">
        <v>1</v>
      </c>
    </row>
    <row r="286" spans="1:26" x14ac:dyDescent="0.25">
      <c r="A286">
        <v>2090</v>
      </c>
      <c r="B286" t="s">
        <v>439</v>
      </c>
      <c r="C286" t="s">
        <v>454</v>
      </c>
      <c r="D286" t="s">
        <v>455</v>
      </c>
      <c r="E286" s="6">
        <f>VLOOKUP(B286&amp;" - "&amp;D286,OrbisGeneric_mapping!C:F,3,0)</f>
        <v>195300</v>
      </c>
      <c r="F286" s="6" t="e">
        <f>VLOOKUP(E286,Collibra!D:F,3,0)</f>
        <v>#N/A</v>
      </c>
      <c r="G286" s="6" t="e">
        <f>VLOOKUP(E286,Collibra!D:F,2,0)</f>
        <v>#N/A</v>
      </c>
      <c r="J286" t="s">
        <v>28</v>
      </c>
      <c r="N286" t="b">
        <v>0</v>
      </c>
      <c r="P286" t="s">
        <v>29</v>
      </c>
      <c r="Q286" t="s">
        <v>30</v>
      </c>
      <c r="R286" t="b">
        <v>0</v>
      </c>
      <c r="Z286">
        <v>1</v>
      </c>
    </row>
    <row r="287" spans="1:26" x14ac:dyDescent="0.25">
      <c r="A287">
        <v>2154</v>
      </c>
      <c r="B287" t="s">
        <v>439</v>
      </c>
      <c r="C287" t="s">
        <v>456</v>
      </c>
      <c r="D287" t="s">
        <v>457</v>
      </c>
      <c r="E287" s="6" t="str">
        <f>VLOOKUP(B287&amp;" - "&amp;D287,OrbisGeneric_mapping!C:F,3,0)</f>
        <v>CURR</v>
      </c>
      <c r="F287" s="6" t="str">
        <f>VLOOKUP(E287,Collibra!D:F,3,0)</f>
        <v>Current Ratio (x)</v>
      </c>
      <c r="G287" s="6" t="str">
        <f>VLOOKUP(E287,Collibra!D:F,2,0)</f>
        <v>Current assets as percentage of Current liabilities</v>
      </c>
      <c r="J287" t="s">
        <v>28</v>
      </c>
      <c r="N287" t="b">
        <v>0</v>
      </c>
      <c r="P287" t="s">
        <v>29</v>
      </c>
      <c r="Q287" t="s">
        <v>30</v>
      </c>
      <c r="R287" t="b">
        <v>0</v>
      </c>
      <c r="Z287">
        <v>1</v>
      </c>
    </row>
    <row r="288" spans="1:26" x14ac:dyDescent="0.25">
      <c r="A288">
        <v>1458</v>
      </c>
      <c r="B288" t="s">
        <v>439</v>
      </c>
      <c r="C288" t="s">
        <v>458</v>
      </c>
      <c r="D288" t="s">
        <v>459</v>
      </c>
      <c r="E288" s="6">
        <f>VLOOKUP(B288&amp;" - "&amp;D288,OrbisGeneric_mapping!C:F,3,0)</f>
        <v>191400</v>
      </c>
      <c r="F288" s="6" t="e">
        <f>VLOOKUP(E288,Collibra!D:F,3,0)</f>
        <v>#N/A</v>
      </c>
      <c r="G288" s="6" t="e">
        <f>VLOOKUP(E288,Collibra!D:F,2,0)</f>
        <v>#N/A</v>
      </c>
      <c r="J288" t="s">
        <v>28</v>
      </c>
      <c r="N288" t="b">
        <v>0</v>
      </c>
      <c r="P288" t="s">
        <v>29</v>
      </c>
      <c r="Q288" t="s">
        <v>30</v>
      </c>
      <c r="R288" t="b">
        <v>0</v>
      </c>
      <c r="Z288">
        <v>1</v>
      </c>
    </row>
    <row r="289" spans="1:26" x14ac:dyDescent="0.25">
      <c r="A289">
        <v>1442</v>
      </c>
      <c r="B289" t="s">
        <v>439</v>
      </c>
      <c r="C289" t="s">
        <v>460</v>
      </c>
      <c r="D289" t="s">
        <v>461</v>
      </c>
      <c r="E289" s="6">
        <f>VLOOKUP(B289&amp;" - "&amp;D289,OrbisGeneric_mapping!C:F,3,0)</f>
        <v>191200</v>
      </c>
      <c r="F289" s="6" t="e">
        <f>VLOOKUP(E289,Collibra!D:F,3,0)</f>
        <v>#N/A</v>
      </c>
      <c r="G289" s="6" t="e">
        <f>VLOOKUP(E289,Collibra!D:F,2,0)</f>
        <v>#N/A</v>
      </c>
      <c r="J289" t="s">
        <v>28</v>
      </c>
      <c r="N289" t="b">
        <v>0</v>
      </c>
      <c r="P289" t="s">
        <v>29</v>
      </c>
      <c r="Q289" t="s">
        <v>30</v>
      </c>
      <c r="R289" t="b">
        <v>0</v>
      </c>
      <c r="Z289">
        <v>1</v>
      </c>
    </row>
    <row r="290" spans="1:26" x14ac:dyDescent="0.25">
      <c r="A290">
        <v>1386</v>
      </c>
      <c r="B290" t="s">
        <v>439</v>
      </c>
      <c r="C290" t="s">
        <v>462</v>
      </c>
      <c r="D290" t="s">
        <v>463</v>
      </c>
      <c r="E290" s="6">
        <f>VLOOKUP(B290&amp;" - "&amp;D290,OrbisGeneric_mapping!C:F,3,0)</f>
        <v>190500</v>
      </c>
      <c r="F290" s="6" t="e">
        <f>VLOOKUP(E290,Collibra!D:F,3,0)</f>
        <v>#N/A</v>
      </c>
      <c r="G290" s="6" t="e">
        <f>VLOOKUP(E290,Collibra!D:F,2,0)</f>
        <v>#N/A</v>
      </c>
      <c r="J290" t="s">
        <v>28</v>
      </c>
      <c r="N290" t="b">
        <v>0</v>
      </c>
      <c r="P290" t="s">
        <v>29</v>
      </c>
      <c r="Q290" t="s">
        <v>30</v>
      </c>
      <c r="R290" t="b">
        <v>0</v>
      </c>
      <c r="Z290">
        <v>1</v>
      </c>
    </row>
    <row r="291" spans="1:26" x14ac:dyDescent="0.25">
      <c r="A291">
        <v>1482</v>
      </c>
      <c r="B291" t="s">
        <v>439</v>
      </c>
      <c r="C291" t="s">
        <v>464</v>
      </c>
      <c r="D291" t="s">
        <v>465</v>
      </c>
      <c r="E291" s="6">
        <f>VLOOKUP(B291&amp;" - "&amp;D291,OrbisGeneric_mapping!C:F,3,0)</f>
        <v>191700</v>
      </c>
      <c r="F291" s="6" t="e">
        <f>VLOOKUP(E291,Collibra!D:F,3,0)</f>
        <v>#N/A</v>
      </c>
      <c r="G291" s="6" t="e">
        <f>VLOOKUP(E291,Collibra!D:F,2,0)</f>
        <v>#N/A</v>
      </c>
      <c r="J291" t="s">
        <v>28</v>
      </c>
      <c r="N291" t="b">
        <v>0</v>
      </c>
      <c r="P291" t="s">
        <v>29</v>
      </c>
      <c r="Q291" t="s">
        <v>30</v>
      </c>
      <c r="R291" t="b">
        <v>0</v>
      </c>
      <c r="Z291">
        <v>1</v>
      </c>
    </row>
    <row r="292" spans="1:26" x14ac:dyDescent="0.25">
      <c r="A292">
        <v>1706</v>
      </c>
      <c r="B292" t="s">
        <v>439</v>
      </c>
      <c r="C292" t="s">
        <v>466</v>
      </c>
      <c r="D292" t="s">
        <v>467</v>
      </c>
      <c r="E292" s="6">
        <f>VLOOKUP(B292&amp;" - "&amp;D292,OrbisGeneric_mapping!C:F,3,0)</f>
        <v>194500</v>
      </c>
      <c r="F292" s="6" t="e">
        <f>VLOOKUP(E292,Collibra!D:F,3,0)</f>
        <v>#N/A</v>
      </c>
      <c r="G292" s="6" t="e">
        <f>VLOOKUP(E292,Collibra!D:F,2,0)</f>
        <v>#N/A</v>
      </c>
      <c r="J292" t="s">
        <v>28</v>
      </c>
      <c r="N292" t="b">
        <v>0</v>
      </c>
      <c r="P292" t="s">
        <v>29</v>
      </c>
      <c r="Q292" t="s">
        <v>30</v>
      </c>
      <c r="R292" t="b">
        <v>0</v>
      </c>
      <c r="Z292">
        <v>1</v>
      </c>
    </row>
    <row r="293" spans="1:26" x14ac:dyDescent="0.25">
      <c r="A293">
        <v>2066</v>
      </c>
      <c r="B293" t="s">
        <v>439</v>
      </c>
      <c r="C293" t="s">
        <v>468</v>
      </c>
      <c r="D293" t="s">
        <v>469</v>
      </c>
      <c r="E293" s="6">
        <f>VLOOKUP(B293&amp;" - "&amp;D293,OrbisGeneric_mapping!C:F,3,0)</f>
        <v>195270</v>
      </c>
      <c r="F293" s="6" t="e">
        <f>VLOOKUP(E293,Collibra!D:F,3,0)</f>
        <v>#N/A</v>
      </c>
      <c r="G293" s="6" t="e">
        <f>VLOOKUP(E293,Collibra!D:F,2,0)</f>
        <v>#N/A</v>
      </c>
      <c r="J293" t="s">
        <v>28</v>
      </c>
      <c r="N293" t="b">
        <v>0</v>
      </c>
      <c r="P293" t="s">
        <v>29</v>
      </c>
      <c r="Q293" t="s">
        <v>30</v>
      </c>
      <c r="R293" t="b">
        <v>0</v>
      </c>
      <c r="Z293">
        <v>1</v>
      </c>
    </row>
    <row r="294" spans="1:26" x14ac:dyDescent="0.25">
      <c r="A294">
        <v>2170</v>
      </c>
      <c r="B294" t="s">
        <v>439</v>
      </c>
      <c r="C294" t="s">
        <v>470</v>
      </c>
      <c r="D294" t="s">
        <v>471</v>
      </c>
      <c r="E294" s="6" t="e">
        <f>VLOOKUP(B294&amp;" - "&amp;D294,OrbisGeneric_mapping!C:F,3,0)</f>
        <v>#N/A</v>
      </c>
      <c r="F294" s="6" t="e">
        <f>VLOOKUP(E294,Collibra!D:F,3,0)</f>
        <v>#N/A</v>
      </c>
      <c r="G294" s="6" t="e">
        <f>VLOOKUP(E294,Collibra!D:F,2,0)</f>
        <v>#N/A</v>
      </c>
      <c r="J294" t="s">
        <v>28</v>
      </c>
      <c r="N294" t="b">
        <v>0</v>
      </c>
      <c r="P294" t="s">
        <v>29</v>
      </c>
      <c r="Q294" t="s">
        <v>30</v>
      </c>
      <c r="R294" t="b">
        <v>0</v>
      </c>
      <c r="Z294">
        <v>1</v>
      </c>
    </row>
    <row r="295" spans="1:26" x14ac:dyDescent="0.25">
      <c r="A295">
        <v>1530</v>
      </c>
      <c r="B295" t="s">
        <v>439</v>
      </c>
      <c r="C295" t="s">
        <v>472</v>
      </c>
      <c r="D295" t="s">
        <v>473</v>
      </c>
      <c r="E295" s="6">
        <f>VLOOKUP(B295&amp;" - "&amp;D295,OrbisGeneric_mapping!C:F,3,0)</f>
        <v>192300</v>
      </c>
      <c r="F295" s="6" t="e">
        <f>VLOOKUP(E295,Collibra!D:F,3,0)</f>
        <v>#N/A</v>
      </c>
      <c r="G295" s="6" t="e">
        <f>VLOOKUP(E295,Collibra!D:F,2,0)</f>
        <v>#N/A</v>
      </c>
      <c r="J295" t="s">
        <v>28</v>
      </c>
      <c r="N295" t="b">
        <v>0</v>
      </c>
      <c r="P295" t="s">
        <v>29</v>
      </c>
      <c r="Q295" t="s">
        <v>30</v>
      </c>
      <c r="R295" t="b">
        <v>0</v>
      </c>
      <c r="Z295">
        <v>1</v>
      </c>
    </row>
    <row r="296" spans="1:26" x14ac:dyDescent="0.25">
      <c r="A296">
        <v>1858</v>
      </c>
      <c r="B296" t="s">
        <v>439</v>
      </c>
      <c r="C296" t="s">
        <v>474</v>
      </c>
      <c r="D296" t="s">
        <v>475</v>
      </c>
      <c r="E296" s="6">
        <f>VLOOKUP(B296&amp;" - "&amp;D296,OrbisGeneric_mapping!C:F,3,0)</f>
        <v>195120</v>
      </c>
      <c r="F296" s="6" t="e">
        <f>VLOOKUP(E296,Collibra!D:F,3,0)</f>
        <v>#N/A</v>
      </c>
      <c r="G296" s="6" t="e">
        <f>VLOOKUP(E296,Collibra!D:F,2,0)</f>
        <v>#N/A</v>
      </c>
      <c r="J296" t="s">
        <v>28</v>
      </c>
      <c r="N296" t="b">
        <v>0</v>
      </c>
      <c r="P296" t="s">
        <v>29</v>
      </c>
      <c r="Q296" t="s">
        <v>30</v>
      </c>
      <c r="R296" t="b">
        <v>0</v>
      </c>
      <c r="Z296">
        <v>1</v>
      </c>
    </row>
    <row r="297" spans="1:26" x14ac:dyDescent="0.25">
      <c r="A297">
        <v>1866</v>
      </c>
      <c r="B297" t="s">
        <v>439</v>
      </c>
      <c r="C297" t="s">
        <v>476</v>
      </c>
      <c r="D297" t="s">
        <v>477</v>
      </c>
      <c r="E297" s="6">
        <f>VLOOKUP(B297&amp;" - "&amp;D297,OrbisGeneric_mapping!C:F,3,0)</f>
        <v>195130</v>
      </c>
      <c r="F297" s="6" t="e">
        <f>VLOOKUP(E297,Collibra!D:F,3,0)</f>
        <v>#N/A</v>
      </c>
      <c r="G297" s="6" t="e">
        <f>VLOOKUP(E297,Collibra!D:F,2,0)</f>
        <v>#N/A</v>
      </c>
      <c r="J297" t="s">
        <v>28</v>
      </c>
      <c r="N297" t="b">
        <v>0</v>
      </c>
      <c r="P297" t="s">
        <v>29</v>
      </c>
      <c r="Q297" t="s">
        <v>30</v>
      </c>
      <c r="R297" t="b">
        <v>0</v>
      </c>
      <c r="Z297">
        <v>1</v>
      </c>
    </row>
    <row r="298" spans="1:26" x14ac:dyDescent="0.25">
      <c r="A298">
        <v>1850</v>
      </c>
      <c r="B298" t="s">
        <v>439</v>
      </c>
      <c r="C298" t="s">
        <v>478</v>
      </c>
      <c r="D298" t="s">
        <v>479</v>
      </c>
      <c r="E298" s="6">
        <f>VLOOKUP(B298&amp;" - "&amp;D298,OrbisGeneric_mapping!C:F,3,0)</f>
        <v>195110</v>
      </c>
      <c r="F298" s="6" t="e">
        <f>VLOOKUP(E298,Collibra!D:F,3,0)</f>
        <v>#N/A</v>
      </c>
      <c r="G298" s="6" t="e">
        <f>VLOOKUP(E298,Collibra!D:F,2,0)</f>
        <v>#N/A</v>
      </c>
      <c r="J298" t="s">
        <v>28</v>
      </c>
      <c r="N298" t="b">
        <v>0</v>
      </c>
      <c r="P298" t="s">
        <v>29</v>
      </c>
      <c r="Q298" t="s">
        <v>30</v>
      </c>
      <c r="R298" t="b">
        <v>0</v>
      </c>
      <c r="Z298">
        <v>1</v>
      </c>
    </row>
    <row r="299" spans="1:26" x14ac:dyDescent="0.25">
      <c r="A299">
        <v>1842</v>
      </c>
      <c r="B299" t="s">
        <v>439</v>
      </c>
      <c r="C299" t="s">
        <v>480</v>
      </c>
      <c r="D299" t="s">
        <v>481</v>
      </c>
      <c r="E299" s="6">
        <f>VLOOKUP(B299&amp;" - "&amp;D299,OrbisGeneric_mapping!C:F,3,0)</f>
        <v>195100</v>
      </c>
      <c r="F299" s="6" t="e">
        <f>VLOOKUP(E299,Collibra!D:F,3,0)</f>
        <v>#N/A</v>
      </c>
      <c r="G299" s="6" t="e">
        <f>VLOOKUP(E299,Collibra!D:F,2,0)</f>
        <v>#N/A</v>
      </c>
      <c r="J299" t="s">
        <v>28</v>
      </c>
      <c r="N299" t="b">
        <v>0</v>
      </c>
      <c r="P299" t="s">
        <v>29</v>
      </c>
      <c r="Q299" t="s">
        <v>30</v>
      </c>
      <c r="R299" t="b">
        <v>0</v>
      </c>
      <c r="Z299">
        <v>1</v>
      </c>
    </row>
    <row r="300" spans="1:26" x14ac:dyDescent="0.25">
      <c r="A300">
        <v>1418</v>
      </c>
      <c r="B300" t="s">
        <v>439</v>
      </c>
      <c r="C300" t="s">
        <v>482</v>
      </c>
      <c r="D300" t="s">
        <v>483</v>
      </c>
      <c r="E300" s="6">
        <f>VLOOKUP(B300&amp;" - "&amp;D300,OrbisGeneric_mapping!C:F,3,0)</f>
        <v>190900</v>
      </c>
      <c r="F300" s="6" t="e">
        <f>VLOOKUP(E300,Collibra!D:F,3,0)</f>
        <v>#N/A</v>
      </c>
      <c r="G300" s="6" t="e">
        <f>VLOOKUP(E300,Collibra!D:F,2,0)</f>
        <v>#N/A</v>
      </c>
      <c r="J300" t="s">
        <v>28</v>
      </c>
      <c r="N300" t="b">
        <v>0</v>
      </c>
      <c r="P300" t="s">
        <v>29</v>
      </c>
      <c r="Q300" t="s">
        <v>30</v>
      </c>
      <c r="R300" t="b">
        <v>0</v>
      </c>
      <c r="Z300">
        <v>1</v>
      </c>
    </row>
    <row r="301" spans="1:26" x14ac:dyDescent="0.25">
      <c r="A301">
        <v>1354</v>
      </c>
      <c r="B301" t="s">
        <v>439</v>
      </c>
      <c r="C301" t="s">
        <v>484</v>
      </c>
      <c r="D301" t="s">
        <v>485</v>
      </c>
      <c r="E301" s="6">
        <f>VLOOKUP(B301&amp;" - "&amp;D301,OrbisGeneric_mapping!C:F,3,0)</f>
        <v>190100</v>
      </c>
      <c r="F301" s="6" t="e">
        <f>VLOOKUP(E301,Collibra!D:F,3,0)</f>
        <v>#N/A</v>
      </c>
      <c r="G301" s="6" t="e">
        <f>VLOOKUP(E301,Collibra!D:F,2,0)</f>
        <v>#N/A</v>
      </c>
      <c r="J301" t="s">
        <v>28</v>
      </c>
      <c r="N301" t="b">
        <v>0</v>
      </c>
      <c r="P301" t="s">
        <v>29</v>
      </c>
      <c r="Q301" t="s">
        <v>30</v>
      </c>
      <c r="R301" t="b">
        <v>0</v>
      </c>
      <c r="Z301">
        <v>1</v>
      </c>
    </row>
    <row r="302" spans="1:26" x14ac:dyDescent="0.25">
      <c r="A302">
        <v>1586</v>
      </c>
      <c r="B302" t="s">
        <v>439</v>
      </c>
      <c r="C302" t="s">
        <v>486</v>
      </c>
      <c r="D302" t="s">
        <v>487</v>
      </c>
      <c r="E302" s="6">
        <f>VLOOKUP(B302&amp;" - "&amp;D302,OrbisGeneric_mapping!C:F,3,0)</f>
        <v>193000</v>
      </c>
      <c r="F302" s="6" t="e">
        <f>VLOOKUP(E302,Collibra!D:F,3,0)</f>
        <v>#N/A</v>
      </c>
      <c r="G302" s="6" t="e">
        <f>VLOOKUP(E302,Collibra!D:F,2,0)</f>
        <v>#N/A</v>
      </c>
      <c r="J302" t="s">
        <v>28</v>
      </c>
      <c r="N302" t="b">
        <v>0</v>
      </c>
      <c r="P302" t="s">
        <v>29</v>
      </c>
      <c r="Q302" t="s">
        <v>30</v>
      </c>
      <c r="R302" t="b">
        <v>0</v>
      </c>
      <c r="Z302">
        <v>1</v>
      </c>
    </row>
    <row r="303" spans="1:26" x14ac:dyDescent="0.25">
      <c r="A303">
        <v>1802</v>
      </c>
      <c r="B303" t="s">
        <v>439</v>
      </c>
      <c r="C303" t="s">
        <v>488</v>
      </c>
      <c r="D303" t="s">
        <v>489</v>
      </c>
      <c r="E303" s="6">
        <f>VLOOKUP(B303&amp;" - "&amp;D303,OrbisGeneric_mapping!C:F,3,0)</f>
        <v>195060</v>
      </c>
      <c r="F303" s="6" t="e">
        <f>VLOOKUP(E303,Collibra!D:F,3,0)</f>
        <v>#N/A</v>
      </c>
      <c r="G303" s="6" t="e">
        <f>VLOOKUP(E303,Collibra!D:F,2,0)</f>
        <v>#N/A</v>
      </c>
      <c r="J303" t="s">
        <v>28</v>
      </c>
      <c r="N303" t="b">
        <v>0</v>
      </c>
      <c r="P303" t="s">
        <v>29</v>
      </c>
      <c r="Q303" t="s">
        <v>30</v>
      </c>
      <c r="R303" t="b">
        <v>0</v>
      </c>
      <c r="Z303">
        <v>1</v>
      </c>
    </row>
    <row r="304" spans="1:26" x14ac:dyDescent="0.25">
      <c r="A304">
        <v>1546</v>
      </c>
      <c r="B304" t="s">
        <v>439</v>
      </c>
      <c r="C304" t="s">
        <v>490</v>
      </c>
      <c r="D304" t="s">
        <v>491</v>
      </c>
      <c r="E304" s="6">
        <f>VLOOKUP(B304&amp;" - "&amp;D304,OrbisGeneric_mapping!C:F,3,0)</f>
        <v>192500</v>
      </c>
      <c r="F304" s="6" t="e">
        <f>VLOOKUP(E304,Collibra!D:F,3,0)</f>
        <v>#N/A</v>
      </c>
      <c r="G304" s="6" t="e">
        <f>VLOOKUP(E304,Collibra!D:F,2,0)</f>
        <v>#N/A</v>
      </c>
      <c r="J304" t="s">
        <v>28</v>
      </c>
      <c r="N304" t="b">
        <v>0</v>
      </c>
      <c r="P304" t="s">
        <v>29</v>
      </c>
      <c r="Q304" t="s">
        <v>30</v>
      </c>
      <c r="R304" t="b">
        <v>0</v>
      </c>
      <c r="Z304">
        <v>1</v>
      </c>
    </row>
    <row r="305" spans="1:26" x14ac:dyDescent="0.25">
      <c r="A305">
        <v>2074</v>
      </c>
      <c r="B305" t="s">
        <v>439</v>
      </c>
      <c r="C305" t="s">
        <v>492</v>
      </c>
      <c r="D305" t="s">
        <v>493</v>
      </c>
      <c r="E305" s="6">
        <f>VLOOKUP(B305&amp;" - "&amp;D305,OrbisGeneric_mapping!C:F,3,0)</f>
        <v>195280</v>
      </c>
      <c r="F305" s="6" t="e">
        <f>VLOOKUP(E305,Collibra!D:F,3,0)</f>
        <v>#N/A</v>
      </c>
      <c r="G305" s="6" t="e">
        <f>VLOOKUP(E305,Collibra!D:F,2,0)</f>
        <v>#N/A</v>
      </c>
      <c r="J305" t="s">
        <v>28</v>
      </c>
      <c r="N305" t="b">
        <v>0</v>
      </c>
      <c r="P305" t="s">
        <v>29</v>
      </c>
      <c r="Q305" t="s">
        <v>30</v>
      </c>
      <c r="R305" t="b">
        <v>0</v>
      </c>
      <c r="Z305">
        <v>1</v>
      </c>
    </row>
    <row r="306" spans="1:26" x14ac:dyDescent="0.25">
      <c r="A306">
        <v>1570</v>
      </c>
      <c r="B306" t="s">
        <v>439</v>
      </c>
      <c r="C306" t="s">
        <v>494</v>
      </c>
      <c r="D306" t="s">
        <v>495</v>
      </c>
      <c r="E306" s="6">
        <f>VLOOKUP(B306&amp;" - "&amp;D306,OrbisGeneric_mapping!C:F,3,0)</f>
        <v>192800</v>
      </c>
      <c r="F306" s="6" t="e">
        <f>VLOOKUP(E306,Collibra!D:F,3,0)</f>
        <v>#N/A</v>
      </c>
      <c r="G306" s="6" t="e">
        <f>VLOOKUP(E306,Collibra!D:F,2,0)</f>
        <v>#N/A</v>
      </c>
      <c r="J306" t="s">
        <v>28</v>
      </c>
      <c r="N306" t="b">
        <v>0</v>
      </c>
      <c r="P306" t="s">
        <v>29</v>
      </c>
      <c r="Q306" t="s">
        <v>30</v>
      </c>
      <c r="R306" t="b">
        <v>0</v>
      </c>
      <c r="Z306">
        <v>1</v>
      </c>
    </row>
    <row r="307" spans="1:26" x14ac:dyDescent="0.25">
      <c r="A307">
        <v>2106</v>
      </c>
      <c r="B307" t="s">
        <v>439</v>
      </c>
      <c r="C307" t="s">
        <v>496</v>
      </c>
      <c r="D307" t="s">
        <v>497</v>
      </c>
      <c r="E307" s="6">
        <f>VLOOKUP(B307&amp;" - "&amp;D307,OrbisGeneric_mapping!C:F,3,0)</f>
        <v>195320</v>
      </c>
      <c r="F307" s="6" t="e">
        <f>VLOOKUP(E307,Collibra!D:F,3,0)</f>
        <v>#N/A</v>
      </c>
      <c r="G307" s="6" t="e">
        <f>VLOOKUP(E307,Collibra!D:F,2,0)</f>
        <v>#N/A</v>
      </c>
      <c r="J307" t="s">
        <v>28</v>
      </c>
      <c r="N307" t="b">
        <v>0</v>
      </c>
      <c r="P307" t="s">
        <v>29</v>
      </c>
      <c r="Q307" t="s">
        <v>30</v>
      </c>
      <c r="R307" t="b">
        <v>0</v>
      </c>
      <c r="Z307">
        <v>1</v>
      </c>
    </row>
    <row r="308" spans="1:26" x14ac:dyDescent="0.25">
      <c r="A308">
        <v>1978</v>
      </c>
      <c r="B308" t="s">
        <v>439</v>
      </c>
      <c r="C308" t="s">
        <v>498</v>
      </c>
      <c r="D308" t="s">
        <v>499</v>
      </c>
      <c r="E308" s="6">
        <f>VLOOKUP(B308&amp;" - "&amp;D308,OrbisGeneric_mapping!C:F,3,0)</f>
        <v>144046</v>
      </c>
      <c r="F308" s="6" t="e">
        <f>VLOOKUP(E308,Collibra!D:F,3,0)</f>
        <v>#N/A</v>
      </c>
      <c r="G308" s="6" t="e">
        <f>VLOOKUP(E308,Collibra!D:F,2,0)</f>
        <v>#N/A</v>
      </c>
      <c r="J308" t="s">
        <v>28</v>
      </c>
      <c r="N308" t="b">
        <v>0</v>
      </c>
      <c r="P308" t="s">
        <v>29</v>
      </c>
      <c r="Q308" t="s">
        <v>30</v>
      </c>
      <c r="R308" t="b">
        <v>0</v>
      </c>
      <c r="Z308">
        <v>1</v>
      </c>
    </row>
    <row r="309" spans="1:26" x14ac:dyDescent="0.25">
      <c r="A309">
        <v>1962</v>
      </c>
      <c r="B309" t="s">
        <v>439</v>
      </c>
      <c r="C309" t="s">
        <v>500</v>
      </c>
      <c r="D309" t="s">
        <v>501</v>
      </c>
      <c r="E309" s="6">
        <f>VLOOKUP(B309&amp;" - "&amp;D309,OrbisGeneric_mapping!C:F,3,0)</f>
        <v>144044</v>
      </c>
      <c r="F309" s="6" t="e">
        <f>VLOOKUP(E309,Collibra!D:F,3,0)</f>
        <v>#N/A</v>
      </c>
      <c r="G309" s="6" t="e">
        <f>VLOOKUP(E309,Collibra!D:F,2,0)</f>
        <v>#N/A</v>
      </c>
      <c r="J309" t="s">
        <v>28</v>
      </c>
      <c r="N309" t="b">
        <v>0</v>
      </c>
      <c r="P309" t="s">
        <v>29</v>
      </c>
      <c r="Q309" t="s">
        <v>30</v>
      </c>
      <c r="R309" t="b">
        <v>0</v>
      </c>
      <c r="Z309">
        <v>1</v>
      </c>
    </row>
    <row r="310" spans="1:26" x14ac:dyDescent="0.25">
      <c r="A310">
        <v>1970</v>
      </c>
      <c r="B310" t="s">
        <v>439</v>
      </c>
      <c r="C310" t="s">
        <v>502</v>
      </c>
      <c r="D310" t="s">
        <v>503</v>
      </c>
      <c r="E310" s="6">
        <f>VLOOKUP(B310&amp;" - "&amp;D310,OrbisGeneric_mapping!C:F,3,0)</f>
        <v>144045</v>
      </c>
      <c r="F310" s="6" t="e">
        <f>VLOOKUP(E310,Collibra!D:F,3,0)</f>
        <v>#N/A</v>
      </c>
      <c r="G310" s="6" t="e">
        <f>VLOOKUP(E310,Collibra!D:F,2,0)</f>
        <v>#N/A</v>
      </c>
      <c r="J310" t="s">
        <v>28</v>
      </c>
      <c r="N310" t="b">
        <v>0</v>
      </c>
      <c r="P310" t="s">
        <v>29</v>
      </c>
      <c r="Q310" t="s">
        <v>30</v>
      </c>
      <c r="R310" t="b">
        <v>0</v>
      </c>
      <c r="Z310">
        <v>1</v>
      </c>
    </row>
    <row r="311" spans="1:26" x14ac:dyDescent="0.25">
      <c r="A311">
        <v>1954</v>
      </c>
      <c r="B311" t="s">
        <v>439</v>
      </c>
      <c r="C311" t="s">
        <v>504</v>
      </c>
      <c r="D311" t="s">
        <v>505</v>
      </c>
      <c r="E311" s="6">
        <f>VLOOKUP(B311&amp;" - "&amp;D311,OrbisGeneric_mapping!C:F,3,0)</f>
        <v>144043</v>
      </c>
      <c r="F311" s="6" t="e">
        <f>VLOOKUP(E311,Collibra!D:F,3,0)</f>
        <v>#N/A</v>
      </c>
      <c r="G311" s="6" t="e">
        <f>VLOOKUP(E311,Collibra!D:F,2,0)</f>
        <v>#N/A</v>
      </c>
      <c r="J311" t="s">
        <v>28</v>
      </c>
      <c r="N311" t="b">
        <v>0</v>
      </c>
      <c r="P311" t="s">
        <v>29</v>
      </c>
      <c r="Q311" t="s">
        <v>30</v>
      </c>
      <c r="R311" t="b">
        <v>0</v>
      </c>
      <c r="Z311">
        <v>1</v>
      </c>
    </row>
    <row r="312" spans="1:26" x14ac:dyDescent="0.25">
      <c r="A312">
        <v>1362</v>
      </c>
      <c r="B312" t="s">
        <v>439</v>
      </c>
      <c r="C312" t="s">
        <v>506</v>
      </c>
      <c r="D312" t="s">
        <v>507</v>
      </c>
      <c r="E312" s="6">
        <f>VLOOKUP(B312&amp;" - "&amp;D312,OrbisGeneric_mapping!C:F,3,0)</f>
        <v>190200</v>
      </c>
      <c r="F312" s="6" t="e">
        <f>VLOOKUP(E312,Collibra!D:F,3,0)</f>
        <v>#N/A</v>
      </c>
      <c r="G312" s="6" t="e">
        <f>VLOOKUP(E312,Collibra!D:F,2,0)</f>
        <v>#N/A</v>
      </c>
      <c r="J312" t="s">
        <v>28</v>
      </c>
      <c r="N312" t="b">
        <v>0</v>
      </c>
      <c r="P312" t="s">
        <v>29</v>
      </c>
      <c r="Q312" t="s">
        <v>30</v>
      </c>
      <c r="R312" t="b">
        <v>0</v>
      </c>
      <c r="Z312">
        <v>1</v>
      </c>
    </row>
    <row r="313" spans="1:26" x14ac:dyDescent="0.25">
      <c r="A313">
        <v>2138</v>
      </c>
      <c r="B313" t="s">
        <v>439</v>
      </c>
      <c r="C313" t="s">
        <v>508</v>
      </c>
      <c r="D313" t="s">
        <v>509</v>
      </c>
      <c r="E313" s="6">
        <f>VLOOKUP(B313&amp;" - "&amp;D313,OrbisGeneric_mapping!C:F,3,0)</f>
        <v>195360</v>
      </c>
      <c r="F313" s="6" t="e">
        <f>VLOOKUP(E313,Collibra!D:F,3,0)</f>
        <v>#N/A</v>
      </c>
      <c r="G313" s="6" t="e">
        <f>VLOOKUP(E313,Collibra!D:F,2,0)</f>
        <v>#N/A</v>
      </c>
      <c r="J313" t="s">
        <v>28</v>
      </c>
      <c r="N313" t="b">
        <v>0</v>
      </c>
      <c r="P313" t="s">
        <v>29</v>
      </c>
      <c r="Q313" t="s">
        <v>30</v>
      </c>
      <c r="R313" t="b">
        <v>0</v>
      </c>
      <c r="Z313">
        <v>1</v>
      </c>
    </row>
    <row r="314" spans="1:26" x14ac:dyDescent="0.25">
      <c r="A314">
        <v>1562</v>
      </c>
      <c r="B314" t="s">
        <v>439</v>
      </c>
      <c r="C314" t="s">
        <v>510</v>
      </c>
      <c r="D314" t="s">
        <v>511</v>
      </c>
      <c r="E314" s="6">
        <f>VLOOKUP(B314&amp;" - "&amp;D314,OrbisGeneric_mapping!C:F,3,0)</f>
        <v>192700</v>
      </c>
      <c r="F314" s="6" t="e">
        <f>VLOOKUP(E314,Collibra!D:F,3,0)</f>
        <v>#N/A</v>
      </c>
      <c r="G314" s="6" t="e">
        <f>VLOOKUP(E314,Collibra!D:F,2,0)</f>
        <v>#N/A</v>
      </c>
      <c r="J314" t="s">
        <v>28</v>
      </c>
      <c r="N314" t="b">
        <v>0</v>
      </c>
      <c r="P314" t="s">
        <v>29</v>
      </c>
      <c r="Q314" t="s">
        <v>30</v>
      </c>
      <c r="R314" t="b">
        <v>0</v>
      </c>
      <c r="Z314">
        <v>1</v>
      </c>
    </row>
    <row r="315" spans="1:26" x14ac:dyDescent="0.25">
      <c r="A315">
        <v>2146</v>
      </c>
      <c r="B315" t="s">
        <v>439</v>
      </c>
      <c r="C315" t="s">
        <v>512</v>
      </c>
      <c r="D315" t="s">
        <v>513</v>
      </c>
      <c r="E315" s="6">
        <f>VLOOKUP(B315&amp;" - "&amp;D315,OrbisGeneric_mapping!C:F,3,0)</f>
        <v>195370</v>
      </c>
      <c r="F315" s="6" t="e">
        <f>VLOOKUP(E315,Collibra!D:F,3,0)</f>
        <v>#N/A</v>
      </c>
      <c r="G315" s="6" t="e">
        <f>VLOOKUP(E315,Collibra!D:F,2,0)</f>
        <v>#N/A</v>
      </c>
      <c r="J315" t="s">
        <v>28</v>
      </c>
      <c r="N315" t="b">
        <v>0</v>
      </c>
      <c r="P315" t="s">
        <v>29</v>
      </c>
      <c r="Q315" t="s">
        <v>30</v>
      </c>
      <c r="R315" t="b">
        <v>0</v>
      </c>
      <c r="Z315">
        <v>1</v>
      </c>
    </row>
    <row r="316" spans="1:26" x14ac:dyDescent="0.25">
      <c r="A316">
        <v>1818</v>
      </c>
      <c r="B316" t="s">
        <v>439</v>
      </c>
      <c r="C316" t="s">
        <v>514</v>
      </c>
      <c r="D316" t="s">
        <v>515</v>
      </c>
      <c r="E316" s="6">
        <f>VLOOKUP(B316&amp;" - "&amp;D316,OrbisGeneric_mapping!C:F,3,0)</f>
        <v>144040</v>
      </c>
      <c r="F316" s="6" t="e">
        <f>VLOOKUP(E316,Collibra!D:F,3,0)</f>
        <v>#N/A</v>
      </c>
      <c r="G316" s="6" t="e">
        <f>VLOOKUP(E316,Collibra!D:F,2,0)</f>
        <v>#N/A</v>
      </c>
      <c r="J316" t="s">
        <v>28</v>
      </c>
      <c r="N316" t="b">
        <v>0</v>
      </c>
      <c r="P316" t="s">
        <v>29</v>
      </c>
      <c r="Q316" t="s">
        <v>30</v>
      </c>
      <c r="R316" t="b">
        <v>0</v>
      </c>
      <c r="Z316">
        <v>1</v>
      </c>
    </row>
    <row r="317" spans="1:26" x14ac:dyDescent="0.25">
      <c r="A317">
        <v>1762</v>
      </c>
      <c r="B317" t="s">
        <v>439</v>
      </c>
      <c r="C317" t="s">
        <v>516</v>
      </c>
      <c r="D317" t="s">
        <v>517</v>
      </c>
      <c r="E317" s="6">
        <f>VLOOKUP(B317&amp;" - "&amp;D317,OrbisGeneric_mapping!C:F,3,0)</f>
        <v>195010</v>
      </c>
      <c r="F317" s="6" t="e">
        <f>VLOOKUP(E317,Collibra!D:F,3,0)</f>
        <v>#N/A</v>
      </c>
      <c r="G317" s="6" t="e">
        <f>VLOOKUP(E317,Collibra!D:F,2,0)</f>
        <v>#N/A</v>
      </c>
      <c r="J317" t="s">
        <v>28</v>
      </c>
      <c r="N317" t="b">
        <v>0</v>
      </c>
      <c r="P317" t="s">
        <v>29</v>
      </c>
      <c r="Q317" t="s">
        <v>30</v>
      </c>
      <c r="R317" t="b">
        <v>0</v>
      </c>
      <c r="Z317">
        <v>1</v>
      </c>
    </row>
    <row r="318" spans="1:26" x14ac:dyDescent="0.25">
      <c r="A318">
        <v>1658</v>
      </c>
      <c r="B318" t="s">
        <v>439</v>
      </c>
      <c r="C318" t="s">
        <v>518</v>
      </c>
      <c r="D318" t="s">
        <v>519</v>
      </c>
      <c r="E318" s="6">
        <f>VLOOKUP(B318&amp;" - "&amp;D318,OrbisGeneric_mapping!C:F,3,0)</f>
        <v>193900</v>
      </c>
      <c r="F318" s="6" t="e">
        <f>VLOOKUP(E318,Collibra!D:F,3,0)</f>
        <v>#N/A</v>
      </c>
      <c r="G318" s="6" t="e">
        <f>VLOOKUP(E318,Collibra!D:F,2,0)</f>
        <v>#N/A</v>
      </c>
      <c r="J318" t="s">
        <v>28</v>
      </c>
      <c r="N318" t="b">
        <v>0</v>
      </c>
      <c r="P318" t="s">
        <v>29</v>
      </c>
      <c r="Q318" t="s">
        <v>30</v>
      </c>
      <c r="R318" t="b">
        <v>0</v>
      </c>
      <c r="Z318">
        <v>1</v>
      </c>
    </row>
    <row r="319" spans="1:26" x14ac:dyDescent="0.25">
      <c r="A319">
        <v>1754</v>
      </c>
      <c r="B319" t="s">
        <v>439</v>
      </c>
      <c r="C319" t="s">
        <v>520</v>
      </c>
      <c r="D319" t="s">
        <v>521</v>
      </c>
      <c r="E319" s="6">
        <f>VLOOKUP(B319&amp;" - "&amp;D319,OrbisGeneric_mapping!C:F,3,0)</f>
        <v>195000</v>
      </c>
      <c r="F319" s="6" t="e">
        <f>VLOOKUP(E319,Collibra!D:F,3,0)</f>
        <v>#N/A</v>
      </c>
      <c r="G319" s="6" t="e">
        <f>VLOOKUP(E319,Collibra!D:F,2,0)</f>
        <v>#N/A</v>
      </c>
      <c r="J319" t="s">
        <v>28</v>
      </c>
      <c r="N319" t="b">
        <v>0</v>
      </c>
      <c r="P319" t="s">
        <v>29</v>
      </c>
      <c r="Q319" t="s">
        <v>30</v>
      </c>
      <c r="R319" t="b">
        <v>0</v>
      </c>
      <c r="Z319">
        <v>1</v>
      </c>
    </row>
    <row r="320" spans="1:26" x14ac:dyDescent="0.25">
      <c r="A320">
        <v>1770</v>
      </c>
      <c r="B320" t="s">
        <v>439</v>
      </c>
      <c r="C320" t="s">
        <v>522</v>
      </c>
      <c r="D320" t="s">
        <v>523</v>
      </c>
      <c r="E320" s="6">
        <f>VLOOKUP(B320&amp;" - "&amp;D320,OrbisGeneric_mapping!C:F,3,0)</f>
        <v>195020</v>
      </c>
      <c r="F320" s="6" t="e">
        <f>VLOOKUP(E320,Collibra!D:F,3,0)</f>
        <v>#N/A</v>
      </c>
      <c r="G320" s="6" t="e">
        <f>VLOOKUP(E320,Collibra!D:F,2,0)</f>
        <v>#N/A</v>
      </c>
      <c r="J320" t="s">
        <v>28</v>
      </c>
      <c r="N320" t="b">
        <v>0</v>
      </c>
      <c r="P320" t="s">
        <v>29</v>
      </c>
      <c r="Q320" t="s">
        <v>30</v>
      </c>
      <c r="R320" t="b">
        <v>0</v>
      </c>
      <c r="Z320">
        <v>1</v>
      </c>
    </row>
    <row r="321" spans="1:26" x14ac:dyDescent="0.25">
      <c r="A321">
        <v>1514</v>
      </c>
      <c r="B321" t="s">
        <v>439</v>
      </c>
      <c r="C321" t="s">
        <v>524</v>
      </c>
      <c r="D321" t="s">
        <v>525</v>
      </c>
      <c r="E321" s="6">
        <f>VLOOKUP(B321&amp;" - "&amp;D321,OrbisGeneric_mapping!C:F,3,0)</f>
        <v>142045</v>
      </c>
      <c r="F321" s="6" t="e">
        <f>VLOOKUP(E321,Collibra!D:F,3,0)</f>
        <v>#N/A</v>
      </c>
      <c r="G321" s="6" t="e">
        <f>VLOOKUP(E321,Collibra!D:F,2,0)</f>
        <v>#N/A</v>
      </c>
      <c r="J321" t="s">
        <v>28</v>
      </c>
      <c r="N321" t="b">
        <v>0</v>
      </c>
      <c r="P321" t="s">
        <v>29</v>
      </c>
      <c r="Q321" t="s">
        <v>30</v>
      </c>
      <c r="R321" t="b">
        <v>0</v>
      </c>
      <c r="Z321">
        <v>1</v>
      </c>
    </row>
    <row r="322" spans="1:26" x14ac:dyDescent="0.25">
      <c r="A322">
        <v>1554</v>
      </c>
      <c r="B322" t="s">
        <v>439</v>
      </c>
      <c r="C322" t="s">
        <v>526</v>
      </c>
      <c r="D322" t="s">
        <v>527</v>
      </c>
      <c r="E322" s="6">
        <f>VLOOKUP(B322&amp;" - "&amp;D322,OrbisGeneric_mapping!C:F,3,0)</f>
        <v>192600</v>
      </c>
      <c r="F322" s="6" t="e">
        <f>VLOOKUP(E322,Collibra!D:F,3,0)</f>
        <v>#N/A</v>
      </c>
      <c r="G322" s="6" t="e">
        <f>VLOOKUP(E322,Collibra!D:F,2,0)</f>
        <v>#N/A</v>
      </c>
      <c r="J322" t="s">
        <v>28</v>
      </c>
      <c r="N322" t="b">
        <v>0</v>
      </c>
      <c r="P322" t="s">
        <v>29</v>
      </c>
      <c r="Q322" t="s">
        <v>30</v>
      </c>
      <c r="R322" t="b">
        <v>0</v>
      </c>
      <c r="Z322">
        <v>1</v>
      </c>
    </row>
    <row r="323" spans="1:26" x14ac:dyDescent="0.25">
      <c r="A323">
        <v>1346</v>
      </c>
      <c r="B323" t="s">
        <v>439</v>
      </c>
      <c r="C323" t="s">
        <v>528</v>
      </c>
      <c r="D323" t="s">
        <v>529</v>
      </c>
      <c r="E323" s="6">
        <f>VLOOKUP(B323&amp;" - "&amp;D323,OrbisGeneric_mapping!C:F,3,0)</f>
        <v>190000</v>
      </c>
      <c r="F323" s="6" t="e">
        <f>VLOOKUP(E323,Collibra!D:F,3,0)</f>
        <v>#N/A</v>
      </c>
      <c r="G323" s="6" t="e">
        <f>VLOOKUP(E323,Collibra!D:F,2,0)</f>
        <v>#N/A</v>
      </c>
      <c r="J323" t="s">
        <v>28</v>
      </c>
      <c r="N323" t="b">
        <v>0</v>
      </c>
      <c r="P323" t="s">
        <v>29</v>
      </c>
      <c r="Q323" t="s">
        <v>30</v>
      </c>
      <c r="R323" t="b">
        <v>0</v>
      </c>
      <c r="Z323">
        <v>1</v>
      </c>
    </row>
    <row r="324" spans="1:26" x14ac:dyDescent="0.25">
      <c r="A324">
        <v>1378</v>
      </c>
      <c r="B324" t="s">
        <v>439</v>
      </c>
      <c r="C324" t="s">
        <v>530</v>
      </c>
      <c r="D324" t="s">
        <v>531</v>
      </c>
      <c r="E324" s="6">
        <f>VLOOKUP(B324&amp;" - "&amp;D324,OrbisGeneric_mapping!C:F,3,0)</f>
        <v>190400</v>
      </c>
      <c r="F324" s="6" t="e">
        <f>VLOOKUP(E324,Collibra!D:F,3,0)</f>
        <v>#N/A</v>
      </c>
      <c r="G324" s="6" t="e">
        <f>VLOOKUP(E324,Collibra!D:F,2,0)</f>
        <v>#N/A</v>
      </c>
      <c r="J324" t="s">
        <v>28</v>
      </c>
      <c r="N324" t="b">
        <v>0</v>
      </c>
      <c r="P324" t="s">
        <v>29</v>
      </c>
      <c r="Q324" t="s">
        <v>30</v>
      </c>
      <c r="R324" t="b">
        <v>0</v>
      </c>
      <c r="Z324">
        <v>1</v>
      </c>
    </row>
    <row r="325" spans="1:26" x14ac:dyDescent="0.25">
      <c r="A325">
        <v>1498</v>
      </c>
      <c r="B325" t="s">
        <v>439</v>
      </c>
      <c r="C325" t="s">
        <v>532</v>
      </c>
      <c r="D325" t="s">
        <v>533</v>
      </c>
      <c r="E325" s="6">
        <f>VLOOKUP(B325&amp;" - "&amp;D325,OrbisGeneric_mapping!C:F,3,0)</f>
        <v>191900</v>
      </c>
      <c r="F325" s="6" t="e">
        <f>VLOOKUP(E325,Collibra!D:F,3,0)</f>
        <v>#N/A</v>
      </c>
      <c r="G325" s="6" t="e">
        <f>VLOOKUP(E325,Collibra!D:F,2,0)</f>
        <v>#N/A</v>
      </c>
      <c r="J325" t="s">
        <v>28</v>
      </c>
      <c r="N325" t="b">
        <v>0</v>
      </c>
      <c r="P325" t="s">
        <v>29</v>
      </c>
      <c r="Q325" t="s">
        <v>30</v>
      </c>
      <c r="R325" t="b">
        <v>0</v>
      </c>
      <c r="Z325">
        <v>1</v>
      </c>
    </row>
    <row r="326" spans="1:26" x14ac:dyDescent="0.25">
      <c r="A326">
        <v>1786</v>
      </c>
      <c r="B326" t="s">
        <v>439</v>
      </c>
      <c r="C326" t="s">
        <v>534</v>
      </c>
      <c r="D326" t="s">
        <v>535</v>
      </c>
      <c r="E326" s="6">
        <f>VLOOKUP(B326&amp;" - "&amp;D326,OrbisGeneric_mapping!C:F,3,0)</f>
        <v>195040</v>
      </c>
      <c r="F326" s="6" t="e">
        <f>VLOOKUP(E326,Collibra!D:F,3,0)</f>
        <v>#N/A</v>
      </c>
      <c r="G326" s="6" t="e">
        <f>VLOOKUP(E326,Collibra!D:F,2,0)</f>
        <v>#N/A</v>
      </c>
      <c r="J326" t="s">
        <v>28</v>
      </c>
      <c r="N326" t="b">
        <v>0</v>
      </c>
      <c r="P326" t="s">
        <v>29</v>
      </c>
      <c r="Q326" t="s">
        <v>30</v>
      </c>
      <c r="R326" t="b">
        <v>0</v>
      </c>
      <c r="Z326">
        <v>1</v>
      </c>
    </row>
    <row r="327" spans="1:26" x14ac:dyDescent="0.25">
      <c r="A327">
        <v>1794</v>
      </c>
      <c r="B327" t="s">
        <v>439</v>
      </c>
      <c r="C327" t="s">
        <v>536</v>
      </c>
      <c r="D327" t="s">
        <v>537</v>
      </c>
      <c r="E327" s="6">
        <f>VLOOKUP(B327&amp;" - "&amp;D327,OrbisGeneric_mapping!C:F,3,0)</f>
        <v>195050</v>
      </c>
      <c r="F327" s="6" t="e">
        <f>VLOOKUP(E327,Collibra!D:F,3,0)</f>
        <v>#N/A</v>
      </c>
      <c r="G327" s="6" t="e">
        <f>VLOOKUP(E327,Collibra!D:F,2,0)</f>
        <v>#N/A</v>
      </c>
      <c r="J327" t="s">
        <v>28</v>
      </c>
      <c r="N327" t="b">
        <v>0</v>
      </c>
      <c r="P327" t="s">
        <v>29</v>
      </c>
      <c r="Q327" t="s">
        <v>30</v>
      </c>
      <c r="R327" t="b">
        <v>0</v>
      </c>
      <c r="Z327">
        <v>1</v>
      </c>
    </row>
    <row r="328" spans="1:26" x14ac:dyDescent="0.25">
      <c r="A328">
        <v>1746</v>
      </c>
      <c r="B328" t="s">
        <v>439</v>
      </c>
      <c r="C328" t="s">
        <v>538</v>
      </c>
      <c r="D328" t="s">
        <v>539</v>
      </c>
      <c r="E328" s="6">
        <f>VLOOKUP(B328&amp;" - "&amp;D328,OrbisGeneric_mapping!C:F,3,0)</f>
        <v>194950</v>
      </c>
      <c r="F328" s="6" t="e">
        <f>VLOOKUP(E328,Collibra!D:F,3,0)</f>
        <v>#N/A</v>
      </c>
      <c r="G328" s="6" t="e">
        <f>VLOOKUP(E328,Collibra!D:F,2,0)</f>
        <v>#N/A</v>
      </c>
      <c r="J328" t="s">
        <v>28</v>
      </c>
      <c r="N328" t="b">
        <v>0</v>
      </c>
      <c r="P328" t="s">
        <v>29</v>
      </c>
      <c r="Q328" t="s">
        <v>30</v>
      </c>
      <c r="R328" t="b">
        <v>0</v>
      </c>
      <c r="Z328">
        <v>1</v>
      </c>
    </row>
    <row r="329" spans="1:26" x14ac:dyDescent="0.25">
      <c r="A329">
        <v>1634</v>
      </c>
      <c r="B329" t="s">
        <v>439</v>
      </c>
      <c r="C329" t="s">
        <v>540</v>
      </c>
      <c r="D329" t="s">
        <v>541</v>
      </c>
      <c r="E329" s="6">
        <f>VLOOKUP(B329&amp;" - "&amp;D329,OrbisGeneric_mapping!C:F,3,0)</f>
        <v>193600</v>
      </c>
      <c r="F329" s="6" t="e">
        <f>VLOOKUP(E329,Collibra!D:F,3,0)</f>
        <v>#N/A</v>
      </c>
      <c r="G329" s="6" t="e">
        <f>VLOOKUP(E329,Collibra!D:F,2,0)</f>
        <v>#N/A</v>
      </c>
      <c r="J329" t="s">
        <v>28</v>
      </c>
      <c r="N329" t="b">
        <v>0</v>
      </c>
      <c r="P329" t="s">
        <v>29</v>
      </c>
      <c r="Q329" t="s">
        <v>30</v>
      </c>
      <c r="R329" t="b">
        <v>0</v>
      </c>
      <c r="Z329">
        <v>1</v>
      </c>
    </row>
    <row r="330" spans="1:26" x14ac:dyDescent="0.25">
      <c r="A330">
        <v>1626</v>
      </c>
      <c r="B330" t="s">
        <v>439</v>
      </c>
      <c r="C330" t="s">
        <v>542</v>
      </c>
      <c r="D330" t="s">
        <v>543</v>
      </c>
      <c r="E330" s="6">
        <f>VLOOKUP(B330&amp;" - "&amp;D330,OrbisGeneric_mapping!C:F,3,0)</f>
        <v>193500</v>
      </c>
      <c r="F330" s="6" t="e">
        <f>VLOOKUP(E330,Collibra!D:F,3,0)</f>
        <v>#N/A</v>
      </c>
      <c r="G330" s="6" t="e">
        <f>VLOOKUP(E330,Collibra!D:F,2,0)</f>
        <v>#N/A</v>
      </c>
      <c r="J330" t="s">
        <v>28</v>
      </c>
      <c r="N330" t="b">
        <v>0</v>
      </c>
      <c r="P330" t="s">
        <v>29</v>
      </c>
      <c r="Q330" t="s">
        <v>30</v>
      </c>
      <c r="R330" t="b">
        <v>0</v>
      </c>
      <c r="Z330">
        <v>1</v>
      </c>
    </row>
    <row r="331" spans="1:26" x14ac:dyDescent="0.25">
      <c r="A331">
        <v>1618</v>
      </c>
      <c r="B331" t="s">
        <v>439</v>
      </c>
      <c r="C331" t="s">
        <v>544</v>
      </c>
      <c r="D331" t="s">
        <v>545</v>
      </c>
      <c r="E331" s="6">
        <f>VLOOKUP(B331&amp;" - "&amp;D331,OrbisGeneric_mapping!C:F,3,0)</f>
        <v>193400</v>
      </c>
      <c r="F331" s="6" t="e">
        <f>VLOOKUP(E331,Collibra!D:F,3,0)</f>
        <v>#N/A</v>
      </c>
      <c r="G331" s="6" t="e">
        <f>VLOOKUP(E331,Collibra!D:F,2,0)</f>
        <v>#N/A</v>
      </c>
      <c r="J331" t="s">
        <v>28</v>
      </c>
      <c r="N331" t="b">
        <v>0</v>
      </c>
      <c r="P331" t="s">
        <v>29</v>
      </c>
      <c r="Q331" t="s">
        <v>30</v>
      </c>
      <c r="R331" t="b">
        <v>0</v>
      </c>
      <c r="Z331">
        <v>1</v>
      </c>
    </row>
    <row r="332" spans="1:26" x14ac:dyDescent="0.25">
      <c r="A332">
        <v>1690</v>
      </c>
      <c r="B332" t="s">
        <v>439</v>
      </c>
      <c r="C332" t="s">
        <v>546</v>
      </c>
      <c r="D332" t="s">
        <v>547</v>
      </c>
      <c r="E332" s="6">
        <f>VLOOKUP(B332&amp;" - "&amp;D332,OrbisGeneric_mapping!C:F,3,0)</f>
        <v>194300</v>
      </c>
      <c r="F332" s="6" t="e">
        <f>VLOOKUP(E332,Collibra!D:F,3,0)</f>
        <v>#N/A</v>
      </c>
      <c r="G332" s="6" t="e">
        <f>VLOOKUP(E332,Collibra!D:F,2,0)</f>
        <v>#N/A</v>
      </c>
      <c r="J332" t="s">
        <v>28</v>
      </c>
      <c r="N332" t="b">
        <v>0</v>
      </c>
      <c r="P332" t="s">
        <v>29</v>
      </c>
      <c r="Q332" t="s">
        <v>30</v>
      </c>
      <c r="R332" t="b">
        <v>0</v>
      </c>
      <c r="Z332">
        <v>1</v>
      </c>
    </row>
    <row r="333" spans="1:26" x14ac:dyDescent="0.25">
      <c r="A333">
        <v>1946</v>
      </c>
      <c r="B333" t="s">
        <v>439</v>
      </c>
      <c r="C333" t="s">
        <v>548</v>
      </c>
      <c r="D333" t="s">
        <v>549</v>
      </c>
      <c r="E333" s="6">
        <f>VLOOKUP(B333&amp;" - "&amp;D333,OrbisGeneric_mapping!C:F,3,0)</f>
        <v>195200</v>
      </c>
      <c r="F333" s="6" t="e">
        <f>VLOOKUP(E333,Collibra!D:F,3,0)</f>
        <v>#N/A</v>
      </c>
      <c r="G333" s="6" t="e">
        <f>VLOOKUP(E333,Collibra!D:F,2,0)</f>
        <v>#N/A</v>
      </c>
      <c r="J333" t="s">
        <v>28</v>
      </c>
      <c r="N333" t="b">
        <v>0</v>
      </c>
      <c r="P333" t="s">
        <v>29</v>
      </c>
      <c r="Q333" t="s">
        <v>30</v>
      </c>
      <c r="R333" t="b">
        <v>0</v>
      </c>
      <c r="Z333">
        <v>1</v>
      </c>
    </row>
    <row r="334" spans="1:26" x14ac:dyDescent="0.25">
      <c r="A334">
        <v>1938</v>
      </c>
      <c r="B334" t="s">
        <v>439</v>
      </c>
      <c r="C334" t="s">
        <v>550</v>
      </c>
      <c r="D334" t="s">
        <v>551</v>
      </c>
      <c r="E334" s="6">
        <f>VLOOKUP(B334&amp;" - "&amp;D334,OrbisGeneric_mapping!C:F,3,0)</f>
        <v>195190</v>
      </c>
      <c r="F334" s="6" t="e">
        <f>VLOOKUP(E334,Collibra!D:F,3,0)</f>
        <v>#N/A</v>
      </c>
      <c r="G334" s="6" t="e">
        <f>VLOOKUP(E334,Collibra!D:F,2,0)</f>
        <v>#N/A</v>
      </c>
      <c r="J334" t="s">
        <v>28</v>
      </c>
      <c r="N334" t="b">
        <v>0</v>
      </c>
      <c r="P334" t="s">
        <v>29</v>
      </c>
      <c r="Q334" t="s">
        <v>30</v>
      </c>
      <c r="R334" t="b">
        <v>0</v>
      </c>
      <c r="Z334">
        <v>1</v>
      </c>
    </row>
    <row r="335" spans="1:26" x14ac:dyDescent="0.25">
      <c r="A335">
        <v>1602</v>
      </c>
      <c r="B335" t="s">
        <v>439</v>
      </c>
      <c r="C335" t="s">
        <v>552</v>
      </c>
      <c r="D335" t="s">
        <v>553</v>
      </c>
      <c r="E335" s="6">
        <f>VLOOKUP(B335&amp;" - "&amp;D335,OrbisGeneric_mapping!C:F,3,0)</f>
        <v>193200</v>
      </c>
      <c r="F335" s="6" t="e">
        <f>VLOOKUP(E335,Collibra!D:F,3,0)</f>
        <v>#N/A</v>
      </c>
      <c r="G335" s="6" t="e">
        <f>VLOOKUP(E335,Collibra!D:F,2,0)</f>
        <v>#N/A</v>
      </c>
      <c r="J335" t="s">
        <v>28</v>
      </c>
      <c r="N335" t="b">
        <v>0</v>
      </c>
      <c r="P335" t="s">
        <v>29</v>
      </c>
      <c r="Q335" t="s">
        <v>30</v>
      </c>
      <c r="R335" t="b">
        <v>0</v>
      </c>
      <c r="Z335">
        <v>1</v>
      </c>
    </row>
    <row r="336" spans="1:26" x14ac:dyDescent="0.25">
      <c r="A336">
        <v>2122</v>
      </c>
      <c r="B336" t="s">
        <v>439</v>
      </c>
      <c r="C336" t="s">
        <v>554</v>
      </c>
      <c r="D336" t="s">
        <v>555</v>
      </c>
      <c r="E336" s="6">
        <f>VLOOKUP(B336&amp;" - "&amp;D336,OrbisGeneric_mapping!C:F,3,0)</f>
        <v>195340</v>
      </c>
      <c r="F336" s="6" t="e">
        <f>VLOOKUP(E336,Collibra!D:F,3,0)</f>
        <v>#N/A</v>
      </c>
      <c r="G336" s="6" t="e">
        <f>VLOOKUP(E336,Collibra!D:F,2,0)</f>
        <v>#N/A</v>
      </c>
      <c r="J336" t="s">
        <v>28</v>
      </c>
      <c r="N336" t="b">
        <v>0</v>
      </c>
      <c r="P336" t="s">
        <v>29</v>
      </c>
      <c r="Q336" t="s">
        <v>30</v>
      </c>
      <c r="R336" t="b">
        <v>0</v>
      </c>
      <c r="Z336">
        <v>1</v>
      </c>
    </row>
    <row r="337" spans="1:26" x14ac:dyDescent="0.25">
      <c r="A337">
        <v>2130</v>
      </c>
      <c r="B337" t="s">
        <v>439</v>
      </c>
      <c r="C337" t="s">
        <v>556</v>
      </c>
      <c r="D337" t="s">
        <v>557</v>
      </c>
      <c r="E337" s="6">
        <f>VLOOKUP(B337&amp;" - "&amp;D337,OrbisGeneric_mapping!C:F,3,0)</f>
        <v>195350</v>
      </c>
      <c r="F337" s="6" t="e">
        <f>VLOOKUP(E337,Collibra!D:F,3,0)</f>
        <v>#N/A</v>
      </c>
      <c r="G337" s="6" t="e">
        <f>VLOOKUP(E337,Collibra!D:F,2,0)</f>
        <v>#N/A</v>
      </c>
      <c r="J337" t="s">
        <v>28</v>
      </c>
      <c r="N337" t="b">
        <v>0</v>
      </c>
      <c r="P337" t="s">
        <v>29</v>
      </c>
      <c r="Q337" t="s">
        <v>30</v>
      </c>
      <c r="R337" t="b">
        <v>0</v>
      </c>
      <c r="Z337">
        <v>1</v>
      </c>
    </row>
    <row r="338" spans="1:26" x14ac:dyDescent="0.25">
      <c r="A338">
        <v>2114</v>
      </c>
      <c r="B338" t="s">
        <v>439</v>
      </c>
      <c r="C338" t="s">
        <v>558</v>
      </c>
      <c r="D338" t="s">
        <v>559</v>
      </c>
      <c r="E338" s="6">
        <f>VLOOKUP(B338&amp;" - "&amp;D338,OrbisGeneric_mapping!C:F,3,0)</f>
        <v>195330</v>
      </c>
      <c r="F338" s="6" t="e">
        <f>VLOOKUP(E338,Collibra!D:F,3,0)</f>
        <v>#N/A</v>
      </c>
      <c r="G338" s="6" t="e">
        <f>VLOOKUP(E338,Collibra!D:F,2,0)</f>
        <v>#N/A</v>
      </c>
      <c r="J338" t="s">
        <v>28</v>
      </c>
      <c r="N338" t="b">
        <v>0</v>
      </c>
      <c r="P338" t="s">
        <v>29</v>
      </c>
      <c r="Q338" t="s">
        <v>30</v>
      </c>
      <c r="R338" t="b">
        <v>0</v>
      </c>
      <c r="Z338">
        <v>1</v>
      </c>
    </row>
    <row r="339" spans="1:26" x14ac:dyDescent="0.25">
      <c r="A339">
        <v>1426</v>
      </c>
      <c r="B339" t="s">
        <v>439</v>
      </c>
      <c r="C339" t="s">
        <v>560</v>
      </c>
      <c r="D339" t="s">
        <v>561</v>
      </c>
      <c r="E339" s="6">
        <f>VLOOKUP(B339&amp;" - "&amp;D339,OrbisGeneric_mapping!C:F,3,0)</f>
        <v>191000</v>
      </c>
      <c r="F339" s="6" t="e">
        <f>VLOOKUP(E339,Collibra!D:F,3,0)</f>
        <v>#N/A</v>
      </c>
      <c r="G339" s="6" t="e">
        <f>VLOOKUP(E339,Collibra!D:F,2,0)</f>
        <v>#N/A</v>
      </c>
      <c r="J339" t="s">
        <v>28</v>
      </c>
      <c r="N339" t="b">
        <v>0</v>
      </c>
      <c r="P339" t="s">
        <v>29</v>
      </c>
      <c r="Q339" t="s">
        <v>30</v>
      </c>
      <c r="R339" t="b">
        <v>0</v>
      </c>
      <c r="Z339">
        <v>1</v>
      </c>
    </row>
    <row r="340" spans="1:26" x14ac:dyDescent="0.25">
      <c r="A340">
        <v>1994</v>
      </c>
      <c r="B340" t="s">
        <v>439</v>
      </c>
      <c r="C340" t="s">
        <v>562</v>
      </c>
      <c r="D340" t="s">
        <v>563</v>
      </c>
      <c r="E340" s="6">
        <f>VLOOKUP(B340&amp;" - "&amp;D340,OrbisGeneric_mapping!C:F,3,0)</f>
        <v>195220</v>
      </c>
      <c r="F340" s="6" t="e">
        <f>VLOOKUP(E340,Collibra!D:F,3,0)</f>
        <v>#N/A</v>
      </c>
      <c r="G340" s="6" t="e">
        <f>VLOOKUP(E340,Collibra!D:F,2,0)</f>
        <v>#N/A</v>
      </c>
      <c r="J340" t="s">
        <v>28</v>
      </c>
      <c r="N340" t="b">
        <v>0</v>
      </c>
      <c r="P340" t="s">
        <v>29</v>
      </c>
      <c r="Q340" t="s">
        <v>30</v>
      </c>
      <c r="R340" t="b">
        <v>0</v>
      </c>
      <c r="Z340">
        <v>1</v>
      </c>
    </row>
    <row r="341" spans="1:26" x14ac:dyDescent="0.25">
      <c r="A341">
        <v>2082</v>
      </c>
      <c r="B341" t="s">
        <v>439</v>
      </c>
      <c r="C341" t="s">
        <v>564</v>
      </c>
      <c r="D341" t="s">
        <v>565</v>
      </c>
      <c r="E341" s="6">
        <f>VLOOKUP(B341&amp;" - "&amp;D341,OrbisGeneric_mapping!C:F,3,0)</f>
        <v>195290</v>
      </c>
      <c r="F341" s="6" t="e">
        <f>VLOOKUP(E341,Collibra!D:F,3,0)</f>
        <v>#N/A</v>
      </c>
      <c r="G341" s="6" t="e">
        <f>VLOOKUP(E341,Collibra!D:F,2,0)</f>
        <v>#N/A</v>
      </c>
      <c r="J341" t="s">
        <v>28</v>
      </c>
      <c r="N341" t="b">
        <v>0</v>
      </c>
      <c r="P341" t="s">
        <v>29</v>
      </c>
      <c r="Q341" t="s">
        <v>30</v>
      </c>
      <c r="R341" t="b">
        <v>0</v>
      </c>
      <c r="Z341">
        <v>1</v>
      </c>
    </row>
    <row r="342" spans="1:26" x14ac:dyDescent="0.25">
      <c r="A342">
        <v>2010</v>
      </c>
      <c r="B342" t="s">
        <v>439</v>
      </c>
      <c r="C342" t="s">
        <v>566</v>
      </c>
      <c r="D342" t="s">
        <v>567</v>
      </c>
      <c r="E342" s="6">
        <f>VLOOKUP(B342&amp;" - "&amp;D342,OrbisGeneric_mapping!C:F,3,0)</f>
        <v>195240</v>
      </c>
      <c r="F342" s="6" t="e">
        <f>VLOOKUP(E342,Collibra!D:F,3,0)</f>
        <v>#N/A</v>
      </c>
      <c r="G342" s="6" t="e">
        <f>VLOOKUP(E342,Collibra!D:F,2,0)</f>
        <v>#N/A</v>
      </c>
      <c r="J342" t="s">
        <v>28</v>
      </c>
      <c r="N342" t="b">
        <v>0</v>
      </c>
      <c r="P342" t="s">
        <v>29</v>
      </c>
      <c r="Q342" t="s">
        <v>30</v>
      </c>
      <c r="R342" t="b">
        <v>0</v>
      </c>
      <c r="Z342">
        <v>1</v>
      </c>
    </row>
    <row r="343" spans="1:26" x14ac:dyDescent="0.25">
      <c r="A343">
        <v>1778</v>
      </c>
      <c r="B343" t="s">
        <v>439</v>
      </c>
      <c r="C343" t="s">
        <v>568</v>
      </c>
      <c r="D343" t="s">
        <v>569</v>
      </c>
      <c r="E343" s="6">
        <f>VLOOKUP(B343&amp;" - "&amp;D343,OrbisGeneric_mapping!C:F,3,0)</f>
        <v>195030</v>
      </c>
      <c r="F343" s="6" t="e">
        <f>VLOOKUP(E343,Collibra!D:F,3,0)</f>
        <v>#N/A</v>
      </c>
      <c r="G343" s="6" t="e">
        <f>VLOOKUP(E343,Collibra!D:F,2,0)</f>
        <v>#N/A</v>
      </c>
      <c r="J343" t="s">
        <v>28</v>
      </c>
      <c r="N343" t="b">
        <v>0</v>
      </c>
      <c r="P343" t="s">
        <v>29</v>
      </c>
      <c r="Q343" t="s">
        <v>30</v>
      </c>
      <c r="R343" t="b">
        <v>0</v>
      </c>
      <c r="Z343">
        <v>1</v>
      </c>
    </row>
    <row r="344" spans="1:26" x14ac:dyDescent="0.25">
      <c r="A344">
        <v>1306</v>
      </c>
      <c r="B344" t="s">
        <v>439</v>
      </c>
      <c r="C344" t="s">
        <v>570</v>
      </c>
      <c r="D344" t="s">
        <v>571</v>
      </c>
      <c r="E344" s="6" t="str">
        <f>VLOOKUP(B344&amp;" - "&amp;D344,OrbisGeneric_mapping!C:F,3,0)</f>
        <v>NUMBER_MONTHS</v>
      </c>
      <c r="F344" s="6" t="str">
        <f>VLOOKUP(E344,Collibra!D:F,3,0)</f>
        <v>Number of months</v>
      </c>
      <c r="G344" s="6" t="str">
        <f>VLOOKUP(E344,Collibra!D:F,2,0)</f>
        <v>The number of months in a financial accounting period</v>
      </c>
      <c r="J344" t="s">
        <v>28</v>
      </c>
      <c r="N344" t="b">
        <v>0</v>
      </c>
      <c r="P344" t="s">
        <v>29</v>
      </c>
      <c r="Q344" t="s">
        <v>30</v>
      </c>
      <c r="R344" t="b">
        <v>0</v>
      </c>
      <c r="Z344">
        <v>1</v>
      </c>
    </row>
    <row r="345" spans="1:26" x14ac:dyDescent="0.25">
      <c r="A345">
        <v>1578</v>
      </c>
      <c r="B345" t="s">
        <v>439</v>
      </c>
      <c r="C345" t="s">
        <v>572</v>
      </c>
      <c r="D345" t="s">
        <v>573</v>
      </c>
      <c r="E345" s="6">
        <f>VLOOKUP(B345&amp;" - "&amp;D345,OrbisGeneric_mapping!C:F,3,0)</f>
        <v>192900</v>
      </c>
      <c r="F345" s="6" t="e">
        <f>VLOOKUP(E345,Collibra!D:F,3,0)</f>
        <v>#N/A</v>
      </c>
      <c r="G345" s="6" t="e">
        <f>VLOOKUP(E345,Collibra!D:F,2,0)</f>
        <v>#N/A</v>
      </c>
      <c r="J345" t="s">
        <v>28</v>
      </c>
      <c r="N345" t="b">
        <v>0</v>
      </c>
      <c r="P345" t="s">
        <v>29</v>
      </c>
      <c r="Q345" t="s">
        <v>30</v>
      </c>
      <c r="R345" t="b">
        <v>0</v>
      </c>
      <c r="Z345">
        <v>1</v>
      </c>
    </row>
    <row r="346" spans="1:26" x14ac:dyDescent="0.25">
      <c r="A346">
        <v>1698</v>
      </c>
      <c r="B346" t="s">
        <v>439</v>
      </c>
      <c r="C346" t="s">
        <v>574</v>
      </c>
      <c r="D346" t="s">
        <v>575</v>
      </c>
      <c r="E346" s="6">
        <f>VLOOKUP(B346&amp;" - "&amp;D346,OrbisGeneric_mapping!C:F,3,0)</f>
        <v>194400</v>
      </c>
      <c r="F346" s="6" t="e">
        <f>VLOOKUP(E346,Collibra!D:F,3,0)</f>
        <v>#N/A</v>
      </c>
      <c r="G346" s="6" t="e">
        <f>VLOOKUP(E346,Collibra!D:F,2,0)</f>
        <v>#N/A</v>
      </c>
      <c r="J346" t="s">
        <v>28</v>
      </c>
      <c r="N346" t="b">
        <v>0</v>
      </c>
      <c r="P346" t="s">
        <v>29</v>
      </c>
      <c r="Q346" t="s">
        <v>30</v>
      </c>
      <c r="R346" t="b">
        <v>0</v>
      </c>
      <c r="Z346">
        <v>1</v>
      </c>
    </row>
    <row r="347" spans="1:26" x14ac:dyDescent="0.25">
      <c r="A347">
        <v>1338</v>
      </c>
      <c r="B347" t="s">
        <v>439</v>
      </c>
      <c r="C347" t="s">
        <v>576</v>
      </c>
      <c r="D347" t="s">
        <v>577</v>
      </c>
      <c r="E347" s="6" t="str">
        <f>VLOOKUP(B347&amp;" - "&amp;D347,OrbisGeneric_mapping!C:F,3,0)</f>
        <v>ORIGINAL_CURRENCY</v>
      </c>
      <c r="F347" s="6">
        <f>VLOOKUP(E347,Collibra!D:F,3,0)</f>
        <v>0</v>
      </c>
      <c r="G347" s="6" t="str">
        <f>VLOOKUP(E347,Collibra!D:F,2,0)</f>
        <v>The currency used for publishing the financial accounts</v>
      </c>
      <c r="J347" t="s">
        <v>28</v>
      </c>
      <c r="N347" t="b">
        <v>0</v>
      </c>
      <c r="P347" t="s">
        <v>29</v>
      </c>
      <c r="Q347" t="s">
        <v>30</v>
      </c>
      <c r="R347" t="b">
        <v>0</v>
      </c>
      <c r="Z347">
        <v>1</v>
      </c>
    </row>
    <row r="348" spans="1:26" x14ac:dyDescent="0.25">
      <c r="A348">
        <v>1330</v>
      </c>
      <c r="B348" t="s">
        <v>439</v>
      </c>
      <c r="C348" t="s">
        <v>578</v>
      </c>
      <c r="D348" t="s">
        <v>579</v>
      </c>
      <c r="E348" s="6" t="str">
        <f>VLOOKUP(B348&amp;" - "&amp;D348,OrbisGeneric_mapping!C:F,3,0)</f>
        <v>ORIGINAL_UNIT</v>
      </c>
      <c r="F348" s="6" t="str">
        <f>VLOOKUP(E348,Collibra!D:F,3,0)</f>
        <v>Original unit</v>
      </c>
      <c r="G348" s="6" t="str">
        <f>VLOOKUP(E348,Collibra!D:F,2,0)</f>
        <v>Original units is the unit for a financial value used in spreading the financial accounts</v>
      </c>
      <c r="J348" t="s">
        <v>28</v>
      </c>
      <c r="N348" t="b">
        <v>0</v>
      </c>
      <c r="P348" t="s">
        <v>29</v>
      </c>
      <c r="Q348" t="s">
        <v>30</v>
      </c>
      <c r="R348" t="b">
        <v>0</v>
      </c>
      <c r="Z348">
        <v>1</v>
      </c>
    </row>
    <row r="349" spans="1:26" x14ac:dyDescent="0.25">
      <c r="A349">
        <v>1986</v>
      </c>
      <c r="B349" t="s">
        <v>439</v>
      </c>
      <c r="C349" t="s">
        <v>580</v>
      </c>
      <c r="D349" t="s">
        <v>581</v>
      </c>
      <c r="E349" s="6">
        <f>VLOOKUP(B349&amp;" - "&amp;D349,OrbisGeneric_mapping!C:F,3,0)</f>
        <v>195210</v>
      </c>
      <c r="F349" s="6" t="e">
        <f>VLOOKUP(E349,Collibra!D:F,3,0)</f>
        <v>#N/A</v>
      </c>
      <c r="G349" s="6" t="e">
        <f>VLOOKUP(E349,Collibra!D:F,2,0)</f>
        <v>#N/A</v>
      </c>
      <c r="J349" t="s">
        <v>28</v>
      </c>
      <c r="N349" t="b">
        <v>0</v>
      </c>
      <c r="P349" t="s">
        <v>29</v>
      </c>
      <c r="Q349" t="s">
        <v>30</v>
      </c>
      <c r="R349" t="b">
        <v>0</v>
      </c>
      <c r="Z349">
        <v>1</v>
      </c>
    </row>
    <row r="350" spans="1:26" x14ac:dyDescent="0.25">
      <c r="A350">
        <v>1666</v>
      </c>
      <c r="B350" t="s">
        <v>439</v>
      </c>
      <c r="C350" t="s">
        <v>582</v>
      </c>
      <c r="D350" t="s">
        <v>583</v>
      </c>
      <c r="E350" s="6">
        <f>VLOOKUP(B350&amp;" - "&amp;D350,OrbisGeneric_mapping!C:F,3,0)</f>
        <v>194000</v>
      </c>
      <c r="F350" s="6" t="e">
        <f>VLOOKUP(E350,Collibra!D:F,3,0)</f>
        <v>#N/A</v>
      </c>
      <c r="G350" s="6" t="e">
        <f>VLOOKUP(E350,Collibra!D:F,2,0)</f>
        <v>#N/A</v>
      </c>
      <c r="J350" t="s">
        <v>28</v>
      </c>
      <c r="N350" t="b">
        <v>0</v>
      </c>
      <c r="P350" t="s">
        <v>29</v>
      </c>
      <c r="Q350" t="s">
        <v>30</v>
      </c>
      <c r="R350" t="b">
        <v>0</v>
      </c>
      <c r="Z350">
        <v>1</v>
      </c>
    </row>
    <row r="351" spans="1:26" x14ac:dyDescent="0.25">
      <c r="A351">
        <v>1466</v>
      </c>
      <c r="B351" t="s">
        <v>439</v>
      </c>
      <c r="C351" t="s">
        <v>584</v>
      </c>
      <c r="D351" t="s">
        <v>585</v>
      </c>
      <c r="E351" s="6">
        <f>VLOOKUP(B351&amp;" - "&amp;D351,OrbisGeneric_mapping!C:F,3,0)</f>
        <v>191500</v>
      </c>
      <c r="F351" s="6" t="e">
        <f>VLOOKUP(E351,Collibra!D:F,3,0)</f>
        <v>#N/A</v>
      </c>
      <c r="G351" s="6" t="e">
        <f>VLOOKUP(E351,Collibra!D:F,2,0)</f>
        <v>#N/A</v>
      </c>
      <c r="J351" t="s">
        <v>28</v>
      </c>
      <c r="N351" t="b">
        <v>0</v>
      </c>
      <c r="P351" t="s">
        <v>29</v>
      </c>
      <c r="Q351" t="s">
        <v>30</v>
      </c>
      <c r="R351" t="b">
        <v>0</v>
      </c>
      <c r="Z351">
        <v>1</v>
      </c>
    </row>
    <row r="352" spans="1:26" x14ac:dyDescent="0.25">
      <c r="A352">
        <v>1370</v>
      </c>
      <c r="B352" t="s">
        <v>439</v>
      </c>
      <c r="C352" t="s">
        <v>586</v>
      </c>
      <c r="D352" t="s">
        <v>587</v>
      </c>
      <c r="E352" s="6">
        <f>VLOOKUP(B352&amp;" - "&amp;D352,OrbisGeneric_mapping!C:F,3,0)</f>
        <v>190300</v>
      </c>
      <c r="F352" s="6" t="e">
        <f>VLOOKUP(E352,Collibra!D:F,3,0)</f>
        <v>#N/A</v>
      </c>
      <c r="G352" s="6" t="e">
        <f>VLOOKUP(E352,Collibra!D:F,2,0)</f>
        <v>#N/A</v>
      </c>
      <c r="J352" t="s">
        <v>28</v>
      </c>
      <c r="N352" t="b">
        <v>0</v>
      </c>
      <c r="P352" t="s">
        <v>29</v>
      </c>
      <c r="Q352" t="s">
        <v>30</v>
      </c>
      <c r="R352" t="b">
        <v>0</v>
      </c>
      <c r="Z352">
        <v>1</v>
      </c>
    </row>
    <row r="353" spans="1:26" x14ac:dyDescent="0.25">
      <c r="A353">
        <v>1474</v>
      </c>
      <c r="B353" t="s">
        <v>439</v>
      </c>
      <c r="C353" t="s">
        <v>588</v>
      </c>
      <c r="D353" t="s">
        <v>589</v>
      </c>
      <c r="E353" s="6">
        <f>VLOOKUP(B353&amp;" - "&amp;D353,OrbisGeneric_mapping!C:F,3,0)</f>
        <v>191600</v>
      </c>
      <c r="F353" s="6" t="e">
        <f>VLOOKUP(E353,Collibra!D:F,3,0)</f>
        <v>#N/A</v>
      </c>
      <c r="G353" s="6" t="e">
        <f>VLOOKUP(E353,Collibra!D:F,2,0)</f>
        <v>#N/A</v>
      </c>
      <c r="J353" t="s">
        <v>28</v>
      </c>
      <c r="N353" t="b">
        <v>0</v>
      </c>
      <c r="P353" t="s">
        <v>29</v>
      </c>
      <c r="Q353" t="s">
        <v>30</v>
      </c>
      <c r="R353" t="b">
        <v>0</v>
      </c>
      <c r="Z353">
        <v>1</v>
      </c>
    </row>
    <row r="354" spans="1:26" x14ac:dyDescent="0.25">
      <c r="A354">
        <v>1506</v>
      </c>
      <c r="B354" t="s">
        <v>439</v>
      </c>
      <c r="C354" t="s">
        <v>590</v>
      </c>
      <c r="D354" t="s">
        <v>591</v>
      </c>
      <c r="E354" s="6">
        <f>VLOOKUP(B354&amp;" - "&amp;D354,OrbisGeneric_mapping!C:F,3,0)</f>
        <v>192000</v>
      </c>
      <c r="F354" s="6" t="e">
        <f>VLOOKUP(E354,Collibra!D:F,3,0)</f>
        <v>#N/A</v>
      </c>
      <c r="G354" s="6" t="e">
        <f>VLOOKUP(E354,Collibra!D:F,2,0)</f>
        <v>#N/A</v>
      </c>
      <c r="J354" t="s">
        <v>28</v>
      </c>
      <c r="N354" t="b">
        <v>0</v>
      </c>
      <c r="P354" t="s">
        <v>29</v>
      </c>
      <c r="Q354" t="s">
        <v>30</v>
      </c>
      <c r="R354" t="b">
        <v>0</v>
      </c>
      <c r="Z354">
        <v>1</v>
      </c>
    </row>
    <row r="355" spans="1:26" x14ac:dyDescent="0.25">
      <c r="A355">
        <v>1610</v>
      </c>
      <c r="B355" t="s">
        <v>439</v>
      </c>
      <c r="C355" t="s">
        <v>592</v>
      </c>
      <c r="D355" t="s">
        <v>593</v>
      </c>
      <c r="E355" s="6">
        <f>VLOOKUP(B355&amp;" - "&amp;D355,OrbisGeneric_mapping!C:F,3,0)</f>
        <v>193300</v>
      </c>
      <c r="F355" s="6" t="e">
        <f>VLOOKUP(E355,Collibra!D:F,3,0)</f>
        <v>#N/A</v>
      </c>
      <c r="G355" s="6" t="e">
        <f>VLOOKUP(E355,Collibra!D:F,2,0)</f>
        <v>#N/A</v>
      </c>
      <c r="J355" t="s">
        <v>28</v>
      </c>
      <c r="N355" t="b">
        <v>0</v>
      </c>
      <c r="P355" t="s">
        <v>29</v>
      </c>
      <c r="Q355" t="s">
        <v>30</v>
      </c>
      <c r="R355" t="b">
        <v>0</v>
      </c>
      <c r="Z355">
        <v>1</v>
      </c>
    </row>
    <row r="356" spans="1:26" x14ac:dyDescent="0.25">
      <c r="A356">
        <v>1522</v>
      </c>
      <c r="B356" t="s">
        <v>439</v>
      </c>
      <c r="C356" t="s">
        <v>594</v>
      </c>
      <c r="D356" t="s">
        <v>595</v>
      </c>
      <c r="E356" s="6">
        <f>VLOOKUP(B356&amp;" - "&amp;D356,OrbisGeneric_mapping!C:F,3,0)</f>
        <v>192100</v>
      </c>
      <c r="F356" s="6" t="e">
        <f>VLOOKUP(E356,Collibra!D:F,3,0)</f>
        <v>#N/A</v>
      </c>
      <c r="G356" s="6" t="e">
        <f>VLOOKUP(E356,Collibra!D:F,2,0)</f>
        <v>#N/A</v>
      </c>
      <c r="J356" t="s">
        <v>28</v>
      </c>
      <c r="N356" t="b">
        <v>0</v>
      </c>
      <c r="P356" t="s">
        <v>29</v>
      </c>
      <c r="Q356" t="s">
        <v>30</v>
      </c>
      <c r="R356" t="b">
        <v>0</v>
      </c>
      <c r="Z356">
        <v>1</v>
      </c>
    </row>
    <row r="357" spans="1:26" x14ac:dyDescent="0.25">
      <c r="A357">
        <v>1394</v>
      </c>
      <c r="B357" t="s">
        <v>439</v>
      </c>
      <c r="C357" t="s">
        <v>596</v>
      </c>
      <c r="D357" t="s">
        <v>597</v>
      </c>
      <c r="E357" s="6">
        <f>VLOOKUP(B357&amp;" - "&amp;D357,OrbisGeneric_mapping!C:F,3,0)</f>
        <v>190600</v>
      </c>
      <c r="F357" s="6" t="e">
        <f>VLOOKUP(E357,Collibra!D:F,3,0)</f>
        <v>#N/A</v>
      </c>
      <c r="G357" s="6" t="e">
        <f>VLOOKUP(E357,Collibra!D:F,2,0)</f>
        <v>#N/A</v>
      </c>
      <c r="J357" t="s">
        <v>28</v>
      </c>
      <c r="N357" t="b">
        <v>0</v>
      </c>
      <c r="P357" t="s">
        <v>29</v>
      </c>
      <c r="Q357" t="s">
        <v>30</v>
      </c>
      <c r="R357" t="b">
        <v>0</v>
      </c>
      <c r="Z357">
        <v>1</v>
      </c>
    </row>
    <row r="358" spans="1:26" x14ac:dyDescent="0.25">
      <c r="A358">
        <v>1650</v>
      </c>
      <c r="B358" t="s">
        <v>439</v>
      </c>
      <c r="C358" t="s">
        <v>598</v>
      </c>
      <c r="D358" t="s">
        <v>599</v>
      </c>
      <c r="E358" s="6">
        <f>VLOOKUP(B358&amp;" - "&amp;D358,OrbisGeneric_mapping!C:F,3,0)</f>
        <v>193800</v>
      </c>
      <c r="F358" s="6" t="e">
        <f>VLOOKUP(E358,Collibra!D:F,3,0)</f>
        <v>#N/A</v>
      </c>
      <c r="G358" s="6" t="e">
        <f>VLOOKUP(E358,Collibra!D:F,2,0)</f>
        <v>#N/A</v>
      </c>
      <c r="J358" t="s">
        <v>28</v>
      </c>
      <c r="N358" t="b">
        <v>0</v>
      </c>
      <c r="P358" t="s">
        <v>29</v>
      </c>
      <c r="Q358" t="s">
        <v>30</v>
      </c>
      <c r="R358" t="b">
        <v>0</v>
      </c>
      <c r="Z358">
        <v>1</v>
      </c>
    </row>
    <row r="359" spans="1:26" x14ac:dyDescent="0.25">
      <c r="A359">
        <v>2002</v>
      </c>
      <c r="B359" t="s">
        <v>439</v>
      </c>
      <c r="C359" t="s">
        <v>600</v>
      </c>
      <c r="D359" t="s">
        <v>601</v>
      </c>
      <c r="E359" s="6">
        <f>VLOOKUP(B359&amp;" - "&amp;D359,OrbisGeneric_mapping!C:F,3,0)</f>
        <v>195230</v>
      </c>
      <c r="F359" s="6" t="e">
        <f>VLOOKUP(E359,Collibra!D:F,3,0)</f>
        <v>#N/A</v>
      </c>
      <c r="G359" s="6" t="e">
        <f>VLOOKUP(E359,Collibra!D:F,2,0)</f>
        <v>#N/A</v>
      </c>
      <c r="J359" t="s">
        <v>28</v>
      </c>
      <c r="N359" t="b">
        <v>0</v>
      </c>
      <c r="P359" t="s">
        <v>29</v>
      </c>
      <c r="Q359" t="s">
        <v>30</v>
      </c>
      <c r="R359" t="b">
        <v>0</v>
      </c>
      <c r="Z359">
        <v>1</v>
      </c>
    </row>
    <row r="360" spans="1:26" x14ac:dyDescent="0.25">
      <c r="A360">
        <v>1250</v>
      </c>
      <c r="B360" t="s">
        <v>439</v>
      </c>
      <c r="C360" t="s">
        <v>57</v>
      </c>
      <c r="D360" t="s">
        <v>57</v>
      </c>
      <c r="E360" s="6" t="e">
        <f>VLOOKUP(B360&amp;" - "&amp;D360,OrbisGeneric_mapping!C:F,3,0)</f>
        <v>#N/A</v>
      </c>
      <c r="F360" s="6" t="e">
        <f>VLOOKUP(E360,Collibra!D:F,3,0)</f>
        <v>#N/A</v>
      </c>
      <c r="G360" s="6" t="e">
        <f>VLOOKUP(E360,Collibra!D:F,2,0)</f>
        <v>#N/A</v>
      </c>
      <c r="J360" t="s">
        <v>28</v>
      </c>
      <c r="N360" t="b">
        <v>0</v>
      </c>
      <c r="P360" t="s">
        <v>29</v>
      </c>
      <c r="Q360" t="s">
        <v>30</v>
      </c>
      <c r="R360" t="b">
        <v>0</v>
      </c>
      <c r="Z360">
        <v>1</v>
      </c>
    </row>
    <row r="361" spans="1:26" x14ac:dyDescent="0.25">
      <c r="A361">
        <v>1674</v>
      </c>
      <c r="B361" t="s">
        <v>439</v>
      </c>
      <c r="C361" t="s">
        <v>602</v>
      </c>
      <c r="D361" t="s">
        <v>603</v>
      </c>
      <c r="E361" s="6">
        <f>VLOOKUP(B361&amp;" - "&amp;D361,OrbisGeneric_mapping!C:F,3,0)</f>
        <v>194100</v>
      </c>
      <c r="F361" s="6" t="e">
        <f>VLOOKUP(E361,Collibra!D:F,3,0)</f>
        <v>#N/A</v>
      </c>
      <c r="G361" s="6" t="e">
        <f>VLOOKUP(E361,Collibra!D:F,2,0)</f>
        <v>#N/A</v>
      </c>
      <c r="J361" t="s">
        <v>28</v>
      </c>
      <c r="N361" t="b">
        <v>0</v>
      </c>
      <c r="P361" t="s">
        <v>29</v>
      </c>
      <c r="Q361" t="s">
        <v>30</v>
      </c>
      <c r="R361" t="b">
        <v>0</v>
      </c>
      <c r="Z361">
        <v>1</v>
      </c>
    </row>
    <row r="362" spans="1:26" x14ac:dyDescent="0.25">
      <c r="A362">
        <v>1930</v>
      </c>
      <c r="B362" t="s">
        <v>439</v>
      </c>
      <c r="C362" t="s">
        <v>604</v>
      </c>
      <c r="D362" t="s">
        <v>605</v>
      </c>
      <c r="E362" s="6" t="str">
        <f>VLOOKUP(B362&amp;" - "&amp;D362,OrbisGeneric_mapping!C:F,3,0)</f>
        <v>PRMA</v>
      </c>
      <c r="F362" s="6">
        <f>VLOOKUP(E362,Collibra!D:F,3,0)</f>
        <v>0</v>
      </c>
      <c r="G362" s="6" t="str">
        <f>VLOOKUP(E362,Collibra!D:F,2,0)</f>
        <v>Profit (loss) before tax as percentage of operating revenue</v>
      </c>
      <c r="J362" t="s">
        <v>28</v>
      </c>
      <c r="N362" t="b">
        <v>0</v>
      </c>
      <c r="P362" t="s">
        <v>29</v>
      </c>
      <c r="Q362" t="s">
        <v>30</v>
      </c>
      <c r="R362" t="b">
        <v>0</v>
      </c>
      <c r="Z362">
        <v>1</v>
      </c>
    </row>
    <row r="363" spans="1:26" x14ac:dyDescent="0.25">
      <c r="A363">
        <v>2098</v>
      </c>
      <c r="B363" t="s">
        <v>439</v>
      </c>
      <c r="C363" t="s">
        <v>606</v>
      </c>
      <c r="D363" t="s">
        <v>607</v>
      </c>
      <c r="E363" s="6">
        <f>VLOOKUP(B363&amp;" - "&amp;D363,OrbisGeneric_mapping!C:F,3,0)</f>
        <v>195310</v>
      </c>
      <c r="F363" s="6" t="e">
        <f>VLOOKUP(E363,Collibra!D:F,3,0)</f>
        <v>#N/A</v>
      </c>
      <c r="G363" s="6" t="e">
        <f>VLOOKUP(E363,Collibra!D:F,2,0)</f>
        <v>#N/A</v>
      </c>
      <c r="J363" t="s">
        <v>28</v>
      </c>
      <c r="N363" t="b">
        <v>0</v>
      </c>
      <c r="P363" t="s">
        <v>29</v>
      </c>
      <c r="Q363" t="s">
        <v>30</v>
      </c>
      <c r="R363" t="b">
        <v>0</v>
      </c>
      <c r="Z363">
        <v>1</v>
      </c>
    </row>
    <row r="364" spans="1:26" x14ac:dyDescent="0.25">
      <c r="A364">
        <v>1402</v>
      </c>
      <c r="B364" t="s">
        <v>439</v>
      </c>
      <c r="C364" t="s">
        <v>608</v>
      </c>
      <c r="D364" t="s">
        <v>609</v>
      </c>
      <c r="E364" s="6">
        <f>VLOOKUP(B364&amp;" - "&amp;D364,OrbisGeneric_mapping!C:F,3,0)</f>
        <v>190700</v>
      </c>
      <c r="F364" s="6" t="e">
        <f>VLOOKUP(E364,Collibra!D:F,3,0)</f>
        <v>#N/A</v>
      </c>
      <c r="G364" s="6" t="e">
        <f>VLOOKUP(E364,Collibra!D:F,2,0)</f>
        <v>#N/A</v>
      </c>
      <c r="J364" t="s">
        <v>28</v>
      </c>
      <c r="N364" t="b">
        <v>0</v>
      </c>
      <c r="P364" t="s">
        <v>29</v>
      </c>
      <c r="Q364" t="s">
        <v>30</v>
      </c>
      <c r="R364" t="b">
        <v>0</v>
      </c>
      <c r="Z364">
        <v>1</v>
      </c>
    </row>
    <row r="365" spans="1:26" x14ac:dyDescent="0.25">
      <c r="A365">
        <v>1642</v>
      </c>
      <c r="B365" t="s">
        <v>439</v>
      </c>
      <c r="C365" t="s">
        <v>610</v>
      </c>
      <c r="D365" t="s">
        <v>611</v>
      </c>
      <c r="E365" s="6">
        <f>VLOOKUP(B365&amp;" - "&amp;D365,OrbisGeneric_mapping!C:F,3,0)</f>
        <v>193700</v>
      </c>
      <c r="F365" s="6" t="e">
        <f>VLOOKUP(E365,Collibra!D:F,3,0)</f>
        <v>#N/A</v>
      </c>
      <c r="G365" s="6" t="e">
        <f>VLOOKUP(E365,Collibra!D:F,2,0)</f>
        <v>#N/A</v>
      </c>
      <c r="J365" t="s">
        <v>28</v>
      </c>
      <c r="N365" t="b">
        <v>0</v>
      </c>
      <c r="P365" t="s">
        <v>29</v>
      </c>
      <c r="Q365" t="s">
        <v>30</v>
      </c>
      <c r="R365" t="b">
        <v>0</v>
      </c>
      <c r="Z365">
        <v>1</v>
      </c>
    </row>
    <row r="366" spans="1:26" x14ac:dyDescent="0.25">
      <c r="A366">
        <v>2018</v>
      </c>
      <c r="B366" t="s">
        <v>439</v>
      </c>
      <c r="C366" t="s">
        <v>612</v>
      </c>
      <c r="D366" t="s">
        <v>613</v>
      </c>
      <c r="E366" s="6">
        <f>VLOOKUP(B366&amp;" - "&amp;D366,OrbisGeneric_mapping!C:F,3,0)</f>
        <v>195250</v>
      </c>
      <c r="F366" s="6" t="e">
        <f>VLOOKUP(E366,Collibra!D:F,3,0)</f>
        <v>#N/A</v>
      </c>
      <c r="G366" s="6" t="e">
        <f>VLOOKUP(E366,Collibra!D:F,2,0)</f>
        <v>#N/A</v>
      </c>
      <c r="J366" t="s">
        <v>28</v>
      </c>
      <c r="N366" t="b">
        <v>0</v>
      </c>
      <c r="P366" t="s">
        <v>29</v>
      </c>
      <c r="Q366" t="s">
        <v>30</v>
      </c>
      <c r="R366" t="b">
        <v>0</v>
      </c>
      <c r="Z366">
        <v>1</v>
      </c>
    </row>
    <row r="367" spans="1:26" x14ac:dyDescent="0.25">
      <c r="A367">
        <v>2026</v>
      </c>
      <c r="B367" t="s">
        <v>439</v>
      </c>
      <c r="C367" t="s">
        <v>614</v>
      </c>
      <c r="D367" t="s">
        <v>615</v>
      </c>
      <c r="E367" s="6">
        <f>VLOOKUP(B367&amp;" - "&amp;D367,OrbisGeneric_mapping!C:F,3,0)</f>
        <v>195260</v>
      </c>
      <c r="F367" s="6" t="e">
        <f>VLOOKUP(E367,Collibra!D:F,3,0)</f>
        <v>#N/A</v>
      </c>
      <c r="G367" s="6" t="e">
        <f>VLOOKUP(E367,Collibra!D:F,2,0)</f>
        <v>#N/A</v>
      </c>
      <c r="J367" t="s">
        <v>28</v>
      </c>
      <c r="N367" t="b">
        <v>0</v>
      </c>
      <c r="P367" t="s">
        <v>29</v>
      </c>
      <c r="Q367" t="s">
        <v>30</v>
      </c>
      <c r="R367" t="b">
        <v>0</v>
      </c>
      <c r="Z367">
        <v>1</v>
      </c>
    </row>
    <row r="368" spans="1:26" x14ac:dyDescent="0.25">
      <c r="A368">
        <v>2058</v>
      </c>
      <c r="B368" t="s">
        <v>439</v>
      </c>
      <c r="C368" t="s">
        <v>616</v>
      </c>
      <c r="D368" t="s">
        <v>617</v>
      </c>
      <c r="E368" s="6" t="str">
        <f>VLOOKUP(B368&amp;" - "&amp;D368,OrbisGeneric_mapping!C:F,3,0)</f>
        <v>ROA</v>
      </c>
      <c r="F368" s="6">
        <f>VLOOKUP(E368,Collibra!D:F,3,0)</f>
        <v>0</v>
      </c>
      <c r="G368" s="6" t="str">
        <f>VLOOKUP(E368,Collibra!D:F,2,0)</f>
        <v>Net income as percentage of Total assets</v>
      </c>
      <c r="J368" t="s">
        <v>28</v>
      </c>
      <c r="N368" t="b">
        <v>0</v>
      </c>
      <c r="P368" t="s">
        <v>29</v>
      </c>
      <c r="Q368" t="s">
        <v>30</v>
      </c>
      <c r="R368" t="b">
        <v>0</v>
      </c>
      <c r="Z368">
        <v>1</v>
      </c>
    </row>
    <row r="369" spans="1:26" x14ac:dyDescent="0.25">
      <c r="A369">
        <v>2042</v>
      </c>
      <c r="B369" t="s">
        <v>439</v>
      </c>
      <c r="C369" t="s">
        <v>618</v>
      </c>
      <c r="D369" t="s">
        <v>619</v>
      </c>
      <c r="E369" s="6" t="str">
        <f>VLOOKUP(B369&amp;" - "&amp;D369,OrbisGeneric_mapping!C:F,3,0)</f>
        <v>RTAS</v>
      </c>
      <c r="F369" s="6">
        <f>VLOOKUP(E369,Collibra!D:F,3,0)</f>
        <v>0</v>
      </c>
      <c r="G369" s="6" t="str">
        <f>VLOOKUP(E369,Collibra!D:F,2,0)</f>
        <v>Profit (loss) before taxes as percentage of Total assets</v>
      </c>
      <c r="J369" t="s">
        <v>28</v>
      </c>
      <c r="N369" t="b">
        <v>0</v>
      </c>
      <c r="P369" t="s">
        <v>29</v>
      </c>
      <c r="Q369" t="s">
        <v>30</v>
      </c>
      <c r="R369" t="b">
        <v>0</v>
      </c>
      <c r="Z369">
        <v>1</v>
      </c>
    </row>
    <row r="370" spans="1:26" x14ac:dyDescent="0.25">
      <c r="A370">
        <v>2050</v>
      </c>
      <c r="B370" t="s">
        <v>439</v>
      </c>
      <c r="C370" t="s">
        <v>620</v>
      </c>
      <c r="D370" t="s">
        <v>621</v>
      </c>
      <c r="E370" s="6" t="str">
        <f>VLOOKUP(B370&amp;" - "&amp;D370,OrbisGeneric_mapping!C:F,3,0)</f>
        <v>ROE</v>
      </c>
      <c r="F370" s="6">
        <f>VLOOKUP(E370,Collibra!D:F,3,0)</f>
        <v>0</v>
      </c>
      <c r="G370" s="6" t="str">
        <f>VLOOKUP(E370,Collibra!D:F,2,0)</f>
        <v>Net profit (loss) after taxes as percentage of Shareholders funds</v>
      </c>
      <c r="J370" t="s">
        <v>28</v>
      </c>
      <c r="N370" t="b">
        <v>0</v>
      </c>
      <c r="P370" t="s">
        <v>29</v>
      </c>
      <c r="Q370" t="s">
        <v>30</v>
      </c>
      <c r="R370" t="b">
        <v>0</v>
      </c>
      <c r="Z370">
        <v>1</v>
      </c>
    </row>
    <row r="371" spans="1:26" x14ac:dyDescent="0.25">
      <c r="A371">
        <v>2034</v>
      </c>
      <c r="B371" t="s">
        <v>439</v>
      </c>
      <c r="C371" t="s">
        <v>622</v>
      </c>
      <c r="D371" t="s">
        <v>623</v>
      </c>
      <c r="E371" s="6" t="str">
        <f>VLOOKUP(B371&amp;" - "&amp;D371,OrbisGeneric_mapping!C:F,3,0)</f>
        <v>RSHF</v>
      </c>
      <c r="F371" s="6" t="str">
        <f>VLOOKUP(E371,Collibra!D:F,3,0)</f>
        <v>ROE using P/L before tax</v>
      </c>
      <c r="G371" s="6" t="str">
        <f>VLOOKUP(E371,Collibra!D:F,2,0)</f>
        <v>Profit (loss) before tax as percentage of shareholders funds</v>
      </c>
      <c r="J371" t="s">
        <v>28</v>
      </c>
      <c r="N371" t="b">
        <v>0</v>
      </c>
      <c r="P371" t="s">
        <v>29</v>
      </c>
      <c r="Q371" t="s">
        <v>30</v>
      </c>
      <c r="R371" t="b">
        <v>0</v>
      </c>
      <c r="Z371">
        <v>1</v>
      </c>
    </row>
    <row r="372" spans="1:26" x14ac:dyDescent="0.25">
      <c r="A372">
        <v>2178</v>
      </c>
      <c r="B372" t="s">
        <v>439</v>
      </c>
      <c r="C372" t="s">
        <v>72</v>
      </c>
      <c r="D372" t="s">
        <v>72</v>
      </c>
      <c r="E372" s="6" t="e">
        <f>VLOOKUP(B372&amp;" - "&amp;D372,OrbisGeneric_mapping!C:F,3,0)</f>
        <v>#N/A</v>
      </c>
      <c r="F372" s="6" t="e">
        <f>VLOOKUP(E372,Collibra!D:F,3,0)</f>
        <v>#N/A</v>
      </c>
      <c r="G372" s="6" t="e">
        <f>VLOOKUP(E372,Collibra!D:F,2,0)</f>
        <v>#N/A</v>
      </c>
      <c r="J372" t="s">
        <v>73</v>
      </c>
      <c r="N372" t="b">
        <v>0</v>
      </c>
      <c r="P372" t="s">
        <v>29</v>
      </c>
      <c r="Q372" t="s">
        <v>30</v>
      </c>
      <c r="R372" t="b">
        <v>0</v>
      </c>
      <c r="Z372">
        <v>1</v>
      </c>
    </row>
    <row r="373" spans="1:26" x14ac:dyDescent="0.25">
      <c r="A373">
        <v>2162</v>
      </c>
      <c r="B373" t="s">
        <v>439</v>
      </c>
      <c r="C373" t="s">
        <v>624</v>
      </c>
      <c r="D373" t="s">
        <v>625</v>
      </c>
      <c r="E373" s="6" t="str">
        <f>VLOOKUP(B373&amp;" - "&amp;D373,OrbisGeneric_mapping!C:F,3,0)</f>
        <v>SOLR</v>
      </c>
      <c r="F373" s="6">
        <f>VLOOKUP(E373,Collibra!D:F,3,0)</f>
        <v>0</v>
      </c>
      <c r="G373" s="6" t="str">
        <f>VLOOKUP(E373,Collibra!D:F,2,0)</f>
        <v>Shareholders funds as a percentage of total assets</v>
      </c>
      <c r="J373" t="s">
        <v>28</v>
      </c>
      <c r="N373" t="b">
        <v>0</v>
      </c>
      <c r="P373" t="s">
        <v>29</v>
      </c>
      <c r="Q373" t="s">
        <v>30</v>
      </c>
      <c r="R373" t="b">
        <v>0</v>
      </c>
      <c r="Z373">
        <v>1</v>
      </c>
    </row>
    <row r="374" spans="1:26" x14ac:dyDescent="0.25">
      <c r="A374">
        <v>1906</v>
      </c>
      <c r="B374" t="s">
        <v>439</v>
      </c>
      <c r="C374" t="s">
        <v>626</v>
      </c>
      <c r="D374" t="s">
        <v>627</v>
      </c>
      <c r="E374" s="6">
        <f>VLOOKUP(B374&amp;" - "&amp;D374,OrbisGeneric_mapping!C:F,3,0)</f>
        <v>195180</v>
      </c>
      <c r="F374" s="6" t="e">
        <f>VLOOKUP(E374,Collibra!D:F,3,0)</f>
        <v>#N/A</v>
      </c>
      <c r="G374" s="6" t="e">
        <f>VLOOKUP(E374,Collibra!D:F,2,0)</f>
        <v>#N/A</v>
      </c>
      <c r="J374" t="s">
        <v>28</v>
      </c>
      <c r="N374" t="b">
        <v>0</v>
      </c>
      <c r="P374" t="s">
        <v>29</v>
      </c>
      <c r="Q374" t="s">
        <v>30</v>
      </c>
      <c r="R374" t="b">
        <v>0</v>
      </c>
      <c r="Z374">
        <v>1</v>
      </c>
    </row>
    <row r="375" spans="1:26" x14ac:dyDescent="0.25">
      <c r="A375">
        <v>1594</v>
      </c>
      <c r="B375" t="s">
        <v>439</v>
      </c>
      <c r="C375" t="s">
        <v>628</v>
      </c>
      <c r="D375" t="s">
        <v>629</v>
      </c>
      <c r="E375" s="6">
        <f>VLOOKUP(B375&amp;" - "&amp;D375,OrbisGeneric_mapping!C:F,3,0)</f>
        <v>193100</v>
      </c>
      <c r="F375" s="6" t="e">
        <f>VLOOKUP(E375,Collibra!D:F,3,0)</f>
        <v>#N/A</v>
      </c>
      <c r="G375" s="6" t="e">
        <f>VLOOKUP(E375,Collibra!D:F,2,0)</f>
        <v>#N/A</v>
      </c>
      <c r="J375" t="s">
        <v>28</v>
      </c>
      <c r="N375" t="b">
        <v>0</v>
      </c>
      <c r="P375" t="s">
        <v>29</v>
      </c>
      <c r="Q375" t="s">
        <v>30</v>
      </c>
      <c r="R375" t="b">
        <v>0</v>
      </c>
      <c r="Z375">
        <v>1</v>
      </c>
    </row>
    <row r="376" spans="1:26" x14ac:dyDescent="0.25">
      <c r="A376">
        <v>1914</v>
      </c>
      <c r="B376" t="s">
        <v>439</v>
      </c>
      <c r="C376" t="s">
        <v>630</v>
      </c>
      <c r="D376" t="s">
        <v>631</v>
      </c>
      <c r="E376" s="6">
        <f>VLOOKUP(B376&amp;" - "&amp;D376,OrbisGeneric_mapping!C:F,3,0)</f>
        <v>144041</v>
      </c>
      <c r="F376" s="6" t="e">
        <f>VLOOKUP(E376,Collibra!D:F,3,0)</f>
        <v>#N/A</v>
      </c>
      <c r="G376" s="6" t="e">
        <f>VLOOKUP(E376,Collibra!D:F,2,0)</f>
        <v>#N/A</v>
      </c>
      <c r="J376" t="s">
        <v>28</v>
      </c>
      <c r="N376" t="b">
        <v>0</v>
      </c>
      <c r="P376" t="s">
        <v>29</v>
      </c>
      <c r="Q376" t="s">
        <v>30</v>
      </c>
      <c r="R376" t="b">
        <v>0</v>
      </c>
      <c r="Z376">
        <v>1</v>
      </c>
    </row>
    <row r="377" spans="1:26" x14ac:dyDescent="0.25">
      <c r="A377">
        <v>1922</v>
      </c>
      <c r="B377" t="s">
        <v>439</v>
      </c>
      <c r="C377" t="s">
        <v>632</v>
      </c>
      <c r="D377" t="s">
        <v>633</v>
      </c>
      <c r="E377" s="6">
        <f>VLOOKUP(B377&amp;" - "&amp;D377,OrbisGeneric_mapping!C:F,3,0)</f>
        <v>144042</v>
      </c>
      <c r="F377" s="6" t="e">
        <f>VLOOKUP(E377,Collibra!D:F,3,0)</f>
        <v>#N/A</v>
      </c>
      <c r="G377" s="6" t="e">
        <f>VLOOKUP(E377,Collibra!D:F,2,0)</f>
        <v>#N/A</v>
      </c>
      <c r="J377" t="s">
        <v>28</v>
      </c>
      <c r="N377" t="b">
        <v>0</v>
      </c>
      <c r="P377" t="s">
        <v>29</v>
      </c>
      <c r="Q377" t="s">
        <v>30</v>
      </c>
      <c r="R377" t="b">
        <v>0</v>
      </c>
      <c r="Z377">
        <v>1</v>
      </c>
    </row>
    <row r="378" spans="1:26" x14ac:dyDescent="0.25">
      <c r="A378">
        <v>1682</v>
      </c>
      <c r="B378" t="s">
        <v>439</v>
      </c>
      <c r="C378" t="s">
        <v>634</v>
      </c>
      <c r="D378" t="s">
        <v>635</v>
      </c>
      <c r="E378" s="6">
        <f>VLOOKUP(B378&amp;" - "&amp;D378,OrbisGeneric_mapping!C:F,3,0)</f>
        <v>194200</v>
      </c>
      <c r="F378" s="6" t="e">
        <f>VLOOKUP(E378,Collibra!D:F,3,0)</f>
        <v>#N/A</v>
      </c>
      <c r="G378" s="6" t="e">
        <f>VLOOKUP(E378,Collibra!D:F,2,0)</f>
        <v>#N/A</v>
      </c>
      <c r="J378" t="s">
        <v>28</v>
      </c>
      <c r="N378" t="b">
        <v>0</v>
      </c>
      <c r="P378" t="s">
        <v>29</v>
      </c>
      <c r="Q378" t="s">
        <v>30</v>
      </c>
      <c r="R378" t="b">
        <v>0</v>
      </c>
      <c r="Z378">
        <v>1</v>
      </c>
    </row>
    <row r="379" spans="1:26" x14ac:dyDescent="0.25">
      <c r="A379">
        <v>1738</v>
      </c>
      <c r="B379" t="s">
        <v>439</v>
      </c>
      <c r="C379" t="s">
        <v>636</v>
      </c>
      <c r="D379" t="s">
        <v>637</v>
      </c>
      <c r="E379" s="6">
        <f>VLOOKUP(B379&amp;" - "&amp;D379,OrbisGeneric_mapping!C:F,3,0)</f>
        <v>194900</v>
      </c>
      <c r="F379" s="6" t="e">
        <f>VLOOKUP(E379,Collibra!D:F,3,0)</f>
        <v>#N/A</v>
      </c>
      <c r="G379" s="6" t="e">
        <f>VLOOKUP(E379,Collibra!D:F,2,0)</f>
        <v>#N/A</v>
      </c>
      <c r="J379" t="s">
        <v>28</v>
      </c>
      <c r="N379" t="b">
        <v>0</v>
      </c>
      <c r="P379" t="s">
        <v>29</v>
      </c>
      <c r="Q379" t="s">
        <v>30</v>
      </c>
      <c r="R379" t="b">
        <v>0</v>
      </c>
      <c r="Z379">
        <v>1</v>
      </c>
    </row>
    <row r="380" spans="1:26" x14ac:dyDescent="0.25">
      <c r="A380">
        <v>1722</v>
      </c>
      <c r="B380" t="s">
        <v>439</v>
      </c>
      <c r="C380" t="s">
        <v>638</v>
      </c>
      <c r="D380" t="s">
        <v>639</v>
      </c>
      <c r="E380" s="6">
        <f>VLOOKUP(B380&amp;" - "&amp;D380,OrbisGeneric_mapping!C:F,3,0)</f>
        <v>194700</v>
      </c>
      <c r="F380" s="6" t="e">
        <f>VLOOKUP(E380,Collibra!D:F,3,0)</f>
        <v>#N/A</v>
      </c>
      <c r="G380" s="6" t="e">
        <f>VLOOKUP(E380,Collibra!D:F,2,0)</f>
        <v>#N/A</v>
      </c>
      <c r="J380" t="s">
        <v>28</v>
      </c>
      <c r="N380" t="b">
        <v>0</v>
      </c>
      <c r="P380" t="s">
        <v>29</v>
      </c>
      <c r="Q380" t="s">
        <v>30</v>
      </c>
      <c r="R380" t="b">
        <v>0</v>
      </c>
      <c r="Z380">
        <v>1</v>
      </c>
    </row>
    <row r="381" spans="1:26" x14ac:dyDescent="0.25">
      <c r="A381">
        <v>1826</v>
      </c>
      <c r="B381" t="s">
        <v>439</v>
      </c>
      <c r="C381" t="s">
        <v>640</v>
      </c>
      <c r="D381" t="s">
        <v>641</v>
      </c>
      <c r="E381" s="6">
        <f>VLOOKUP(B381&amp;" - "&amp;D381,OrbisGeneric_mapping!C:F,3,0)</f>
        <v>195080</v>
      </c>
      <c r="F381" s="6" t="e">
        <f>VLOOKUP(E381,Collibra!D:F,3,0)</f>
        <v>#N/A</v>
      </c>
      <c r="G381" s="6" t="e">
        <f>VLOOKUP(E381,Collibra!D:F,2,0)</f>
        <v>#N/A</v>
      </c>
      <c r="J381" t="s">
        <v>28</v>
      </c>
      <c r="N381" t="b">
        <v>0</v>
      </c>
      <c r="P381" t="s">
        <v>29</v>
      </c>
      <c r="Q381" t="s">
        <v>30</v>
      </c>
      <c r="R381" t="b">
        <v>0</v>
      </c>
      <c r="Z381">
        <v>1</v>
      </c>
    </row>
    <row r="382" spans="1:26" x14ac:dyDescent="0.25">
      <c r="A382">
        <v>1434</v>
      </c>
      <c r="B382" t="s">
        <v>439</v>
      </c>
      <c r="C382" t="s">
        <v>642</v>
      </c>
      <c r="D382" t="s">
        <v>643</v>
      </c>
      <c r="E382" s="6">
        <f>VLOOKUP(B382&amp;" - "&amp;D382,OrbisGeneric_mapping!C:F,3,0)</f>
        <v>191100</v>
      </c>
      <c r="F382" s="6" t="e">
        <f>VLOOKUP(E382,Collibra!D:F,3,0)</f>
        <v>#N/A</v>
      </c>
      <c r="G382" s="6" t="e">
        <f>VLOOKUP(E382,Collibra!D:F,2,0)</f>
        <v>#N/A</v>
      </c>
      <c r="J382" t="s">
        <v>28</v>
      </c>
      <c r="N382" t="b">
        <v>0</v>
      </c>
      <c r="P382" t="s">
        <v>29</v>
      </c>
      <c r="Q382" t="s">
        <v>30</v>
      </c>
      <c r="R382" t="b">
        <v>0</v>
      </c>
      <c r="Z382">
        <v>1</v>
      </c>
    </row>
    <row r="383" spans="1:26" x14ac:dyDescent="0.25">
      <c r="A383">
        <v>1730</v>
      </c>
      <c r="B383" t="s">
        <v>439</v>
      </c>
      <c r="C383" t="s">
        <v>644</v>
      </c>
      <c r="D383" t="s">
        <v>645</v>
      </c>
      <c r="E383" s="6">
        <f>VLOOKUP(B383&amp;" - "&amp;D383,OrbisGeneric_mapping!C:F,3,0)</f>
        <v>194800</v>
      </c>
      <c r="F383" s="6" t="e">
        <f>VLOOKUP(E383,Collibra!D:F,3,0)</f>
        <v>#N/A</v>
      </c>
      <c r="G383" s="6" t="e">
        <f>VLOOKUP(E383,Collibra!D:F,2,0)</f>
        <v>#N/A</v>
      </c>
      <c r="J383" t="s">
        <v>28</v>
      </c>
      <c r="N383" t="b">
        <v>0</v>
      </c>
      <c r="P383" t="s">
        <v>29</v>
      </c>
      <c r="Q383" t="s">
        <v>30</v>
      </c>
      <c r="R383" t="b">
        <v>0</v>
      </c>
      <c r="Z383">
        <v>1</v>
      </c>
    </row>
    <row r="384" spans="1:26" x14ac:dyDescent="0.25">
      <c r="A384">
        <v>1714</v>
      </c>
      <c r="B384" t="s">
        <v>439</v>
      </c>
      <c r="C384" t="s">
        <v>646</v>
      </c>
      <c r="D384" t="s">
        <v>647</v>
      </c>
      <c r="E384" s="6">
        <f>VLOOKUP(B384&amp;" - "&amp;D384,OrbisGeneric_mapping!C:F,3,0)</f>
        <v>194600</v>
      </c>
      <c r="F384" s="6" t="e">
        <f>VLOOKUP(E384,Collibra!D:F,3,0)</f>
        <v>#N/A</v>
      </c>
      <c r="G384" s="6" t="e">
        <f>VLOOKUP(E384,Collibra!D:F,2,0)</f>
        <v>#N/A</v>
      </c>
      <c r="J384" t="s">
        <v>28</v>
      </c>
      <c r="N384" t="b">
        <v>0</v>
      </c>
      <c r="P384" t="s">
        <v>29</v>
      </c>
      <c r="Q384" t="s">
        <v>30</v>
      </c>
      <c r="R384" t="b">
        <v>0</v>
      </c>
      <c r="Z384">
        <v>1</v>
      </c>
    </row>
    <row r="385" spans="1:26" x14ac:dyDescent="0.25">
      <c r="A385">
        <v>1834</v>
      </c>
      <c r="B385" t="s">
        <v>439</v>
      </c>
      <c r="C385" t="s">
        <v>648</v>
      </c>
      <c r="D385" t="s">
        <v>649</v>
      </c>
      <c r="E385" s="6">
        <f>VLOOKUP(B385&amp;" - "&amp;D385,OrbisGeneric_mapping!C:F,3,0)</f>
        <v>195090</v>
      </c>
      <c r="F385" s="6" t="e">
        <f>VLOOKUP(E385,Collibra!D:F,3,0)</f>
        <v>#N/A</v>
      </c>
      <c r="G385" s="6" t="e">
        <f>VLOOKUP(E385,Collibra!D:F,2,0)</f>
        <v>#N/A</v>
      </c>
      <c r="J385" t="s">
        <v>28</v>
      </c>
      <c r="N385" t="b">
        <v>0</v>
      </c>
      <c r="P385" t="s">
        <v>29</v>
      </c>
      <c r="Q385" t="s">
        <v>30</v>
      </c>
      <c r="R385" t="b">
        <v>0</v>
      </c>
      <c r="Z385">
        <v>1</v>
      </c>
    </row>
    <row r="386" spans="1:26" x14ac:dyDescent="0.25">
      <c r="A386">
        <v>1450</v>
      </c>
      <c r="B386" t="s">
        <v>439</v>
      </c>
      <c r="C386" t="s">
        <v>650</v>
      </c>
      <c r="D386" t="s">
        <v>651</v>
      </c>
      <c r="E386" s="6">
        <f>VLOOKUP(B386&amp;" - "&amp;D386,OrbisGeneric_mapping!C:F,3,0)</f>
        <v>191300</v>
      </c>
      <c r="F386" s="6" t="e">
        <f>VLOOKUP(E386,Collibra!D:F,3,0)</f>
        <v>#N/A</v>
      </c>
      <c r="G386" s="6" t="e">
        <f>VLOOKUP(E386,Collibra!D:F,2,0)</f>
        <v>#N/A</v>
      </c>
      <c r="J386" t="s">
        <v>28</v>
      </c>
      <c r="N386" t="b">
        <v>0</v>
      </c>
      <c r="P386" t="s">
        <v>29</v>
      </c>
      <c r="Q386" t="s">
        <v>30</v>
      </c>
      <c r="R386" t="b">
        <v>0</v>
      </c>
      <c r="Z386">
        <v>1</v>
      </c>
    </row>
    <row r="387" spans="1:26" x14ac:dyDescent="0.25">
      <c r="A387">
        <v>1410</v>
      </c>
      <c r="B387" t="s">
        <v>439</v>
      </c>
      <c r="C387" t="s">
        <v>652</v>
      </c>
      <c r="D387" t="s">
        <v>653</v>
      </c>
      <c r="E387" s="6">
        <f>VLOOKUP(B387&amp;" - "&amp;D387,OrbisGeneric_mapping!C:F,3,0)</f>
        <v>190800</v>
      </c>
      <c r="F387" s="6" t="e">
        <f>VLOOKUP(E387,Collibra!D:F,3,0)</f>
        <v>#N/A</v>
      </c>
      <c r="G387" s="6" t="e">
        <f>VLOOKUP(E387,Collibra!D:F,2,0)</f>
        <v>#N/A</v>
      </c>
      <c r="J387" t="s">
        <v>28</v>
      </c>
      <c r="N387" t="b">
        <v>0</v>
      </c>
      <c r="P387" t="s">
        <v>29</v>
      </c>
      <c r="Q387" t="s">
        <v>30</v>
      </c>
      <c r="R387" t="b">
        <v>0</v>
      </c>
      <c r="Z387">
        <v>1</v>
      </c>
    </row>
    <row r="388" spans="1:26" x14ac:dyDescent="0.25">
      <c r="A388">
        <v>1538</v>
      </c>
      <c r="B388" t="s">
        <v>439</v>
      </c>
      <c r="C388" t="s">
        <v>654</v>
      </c>
      <c r="D388" t="s">
        <v>655</v>
      </c>
      <c r="E388" s="6">
        <f>VLOOKUP(B388&amp;" - "&amp;D388,OrbisGeneric_mapping!C:F,3,0)</f>
        <v>192400</v>
      </c>
      <c r="F388" s="6" t="e">
        <f>VLOOKUP(E388,Collibra!D:F,3,0)</f>
        <v>#N/A</v>
      </c>
      <c r="G388" s="6" t="e">
        <f>VLOOKUP(E388,Collibra!D:F,2,0)</f>
        <v>#N/A</v>
      </c>
      <c r="J388" t="s">
        <v>28</v>
      </c>
      <c r="N388" t="b">
        <v>0</v>
      </c>
      <c r="P388" t="s">
        <v>29</v>
      </c>
      <c r="Q388" t="s">
        <v>30</v>
      </c>
      <c r="R388" t="b">
        <v>0</v>
      </c>
      <c r="Z388">
        <v>1</v>
      </c>
    </row>
    <row r="389" spans="1:26" x14ac:dyDescent="0.25">
      <c r="A389">
        <v>1490</v>
      </c>
      <c r="B389" t="s">
        <v>439</v>
      </c>
      <c r="C389" t="s">
        <v>656</v>
      </c>
      <c r="D389" t="s">
        <v>657</v>
      </c>
      <c r="E389" s="6">
        <f>VLOOKUP(B389&amp;" - "&amp;D389,OrbisGeneric_mapping!C:F,3,0)</f>
        <v>191800</v>
      </c>
      <c r="F389" s="6" t="e">
        <f>VLOOKUP(E389,Collibra!D:F,3,0)</f>
        <v>#N/A</v>
      </c>
      <c r="G389" s="6" t="e">
        <f>VLOOKUP(E389,Collibra!D:F,2,0)</f>
        <v>#N/A</v>
      </c>
      <c r="J389" t="s">
        <v>28</v>
      </c>
      <c r="N389" t="b">
        <v>0</v>
      </c>
      <c r="P389" t="s">
        <v>29</v>
      </c>
      <c r="Q389" t="s">
        <v>30</v>
      </c>
      <c r="R389" t="b">
        <v>0</v>
      </c>
      <c r="Z389">
        <v>1</v>
      </c>
    </row>
    <row r="390" spans="1:26" x14ac:dyDescent="0.25">
      <c r="A390">
        <v>1810</v>
      </c>
      <c r="B390" t="s">
        <v>439</v>
      </c>
      <c r="C390" t="s">
        <v>658</v>
      </c>
      <c r="D390" t="s">
        <v>659</v>
      </c>
      <c r="E390" s="6">
        <f>VLOOKUP(B390&amp;" - "&amp;D390,OrbisGeneric_mapping!C:F,3,0)</f>
        <v>195070</v>
      </c>
      <c r="F390" s="6" t="e">
        <f>VLOOKUP(E390,Collibra!D:F,3,0)</f>
        <v>#N/A</v>
      </c>
      <c r="G390" s="6" t="e">
        <f>VLOOKUP(E390,Collibra!D:F,2,0)</f>
        <v>#N/A</v>
      </c>
      <c r="J390" t="s">
        <v>28</v>
      </c>
      <c r="N390" t="b">
        <v>0</v>
      </c>
      <c r="P390" t="s">
        <v>29</v>
      </c>
      <c r="Q390" t="s">
        <v>30</v>
      </c>
      <c r="R390" t="b">
        <v>0</v>
      </c>
      <c r="Z390">
        <v>1</v>
      </c>
    </row>
    <row r="391" spans="1:26" x14ac:dyDescent="0.25">
      <c r="A391">
        <v>1009</v>
      </c>
      <c r="B391" t="s">
        <v>660</v>
      </c>
      <c r="C391" t="s">
        <v>440</v>
      </c>
      <c r="D391" t="s">
        <v>441</v>
      </c>
      <c r="E391" s="6" t="str">
        <f>VLOOKUP(SUBSTITUTE(B391,"_eur","")&amp;" - "&amp;D391,OrbisGeneric_mapping!C:F,3,0)</f>
        <v>ACCOUNTING_PRACTICE</v>
      </c>
      <c r="F391" s="6" t="str">
        <f>VLOOKUP(E391,Collibra!D:F,3,0)</f>
        <v>Accounting practice</v>
      </c>
      <c r="G391" s="6" t="str">
        <f>VLOOKUP(E391,Collibra!D:F,2,0)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391" t="s">
        <v>28</v>
      </c>
      <c r="N391" t="b">
        <v>0</v>
      </c>
      <c r="P391" t="s">
        <v>29</v>
      </c>
      <c r="Q391" t="s">
        <v>30</v>
      </c>
      <c r="R391" t="b">
        <v>0</v>
      </c>
      <c r="Z391">
        <v>1</v>
      </c>
    </row>
    <row r="392" spans="1:26" x14ac:dyDescent="0.25">
      <c r="A392">
        <v>1001</v>
      </c>
      <c r="B392" t="s">
        <v>660</v>
      </c>
      <c r="C392" t="s">
        <v>442</v>
      </c>
      <c r="D392" t="s">
        <v>443</v>
      </c>
      <c r="E392" s="6" t="str">
        <f>VLOOKUP(SUBSTITUTE(B392,"_eur","")&amp;" - "&amp;D392,OrbisGeneric_mapping!C:F,3,0)</f>
        <v>AUDIT_STATUS</v>
      </c>
      <c r="F392" s="6" t="str">
        <f>VLOOKUP(E392,Collibra!D:F,3,0)</f>
        <v>Audit status</v>
      </c>
      <c r="G392" s="6" t="str">
        <f>VLOOKUP(E392,Collibra!D:F,2,0)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392" t="s">
        <v>28</v>
      </c>
      <c r="N392" t="b">
        <v>0</v>
      </c>
      <c r="P392" t="s">
        <v>29</v>
      </c>
      <c r="Q392" t="s">
        <v>30</v>
      </c>
      <c r="R392" t="b">
        <v>0</v>
      </c>
      <c r="Z392">
        <v>1</v>
      </c>
    </row>
    <row r="393" spans="1:26" x14ac:dyDescent="0.25">
      <c r="A393">
        <v>945</v>
      </c>
      <c r="B393" t="s">
        <v>660</v>
      </c>
      <c r="C393" t="s">
        <v>26</v>
      </c>
      <c r="D393" t="s">
        <v>27</v>
      </c>
      <c r="E393" s="6" t="str">
        <f>VLOOKUP(SUBSTITUTE(B393,"_eur","")&amp;" - "&amp;D393,OrbisGeneric_mapping!C:F,3,0)</f>
        <v>BVD_ID_NUMBER</v>
      </c>
      <c r="F393" s="6" t="str">
        <f>VLOOKUP(E393,Collibra!D:F,3,0)</f>
        <v>BvD ID number</v>
      </c>
      <c r="G393" s="6" t="str">
        <f>VLOOKUP(E393,Collibra!D:F,2,0)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93" t="s">
        <v>28</v>
      </c>
      <c r="N393" t="b">
        <v>0</v>
      </c>
      <c r="P393" t="s">
        <v>29</v>
      </c>
      <c r="Q393" t="s">
        <v>30</v>
      </c>
      <c r="R393" t="b">
        <v>0</v>
      </c>
      <c r="Z393">
        <v>1</v>
      </c>
    </row>
    <row r="394" spans="1:26" x14ac:dyDescent="0.25">
      <c r="A394">
        <v>1585</v>
      </c>
      <c r="B394" t="s">
        <v>660</v>
      </c>
      <c r="C394" t="s">
        <v>444</v>
      </c>
      <c r="D394" t="s">
        <v>445</v>
      </c>
      <c r="E394" s="6">
        <f>VLOOKUP(SUBSTITUTE(B394,"_eur","")&amp;" - "&amp;D394,OrbisGeneric_mapping!C:F,3,0)</f>
        <v>195160</v>
      </c>
      <c r="F394" s="6" t="e">
        <f>VLOOKUP(E394,Collibra!D:F,3,0)</f>
        <v>#N/A</v>
      </c>
      <c r="G394" s="6" t="e">
        <f>VLOOKUP(E394,Collibra!D:F,2,0)</f>
        <v>#N/A</v>
      </c>
      <c r="J394" t="s">
        <v>28</v>
      </c>
      <c r="N394" t="b">
        <v>0</v>
      </c>
      <c r="P394" t="s">
        <v>29</v>
      </c>
      <c r="Q394" t="s">
        <v>30</v>
      </c>
      <c r="R394" t="b">
        <v>0</v>
      </c>
      <c r="Z394">
        <v>1</v>
      </c>
    </row>
    <row r="395" spans="1:26" x14ac:dyDescent="0.25">
      <c r="A395">
        <v>1593</v>
      </c>
      <c r="B395" t="s">
        <v>660</v>
      </c>
      <c r="C395" t="s">
        <v>446</v>
      </c>
      <c r="D395" t="s">
        <v>447</v>
      </c>
      <c r="E395" s="6">
        <f>VLOOKUP(SUBSTITUTE(B395,"_eur","")&amp;" - "&amp;D395,OrbisGeneric_mapping!C:F,3,0)</f>
        <v>195170</v>
      </c>
      <c r="F395" s="6" t="e">
        <f>VLOOKUP(E395,Collibra!D:F,3,0)</f>
        <v>#N/A</v>
      </c>
      <c r="G395" s="6" t="e">
        <f>VLOOKUP(E395,Collibra!D:F,2,0)</f>
        <v>#N/A</v>
      </c>
      <c r="J395" t="s">
        <v>28</v>
      </c>
      <c r="N395" t="b">
        <v>0</v>
      </c>
      <c r="P395" t="s">
        <v>29</v>
      </c>
      <c r="Q395" t="s">
        <v>30</v>
      </c>
      <c r="R395" t="b">
        <v>0</v>
      </c>
      <c r="Z395">
        <v>1</v>
      </c>
    </row>
    <row r="396" spans="1:26" x14ac:dyDescent="0.25">
      <c r="A396">
        <v>1577</v>
      </c>
      <c r="B396" t="s">
        <v>660</v>
      </c>
      <c r="C396" t="s">
        <v>448</v>
      </c>
      <c r="D396" t="s">
        <v>449</v>
      </c>
      <c r="E396" s="6">
        <f>VLOOKUP(SUBSTITUTE(B396,"_eur","")&amp;" - "&amp;D396,OrbisGeneric_mapping!C:F,3,0)</f>
        <v>195150</v>
      </c>
      <c r="F396" s="6" t="e">
        <f>VLOOKUP(E396,Collibra!D:F,3,0)</f>
        <v>#N/A</v>
      </c>
      <c r="G396" s="6" t="e">
        <f>VLOOKUP(E396,Collibra!D:F,2,0)</f>
        <v>#N/A</v>
      </c>
      <c r="J396" t="s">
        <v>28</v>
      </c>
      <c r="N396" t="b">
        <v>0</v>
      </c>
      <c r="P396" t="s">
        <v>29</v>
      </c>
      <c r="Q396" t="s">
        <v>30</v>
      </c>
      <c r="R396" t="b">
        <v>0</v>
      </c>
      <c r="Z396">
        <v>1</v>
      </c>
    </row>
    <row r="397" spans="1:26" x14ac:dyDescent="0.25">
      <c r="A397">
        <v>1569</v>
      </c>
      <c r="B397" t="s">
        <v>660</v>
      </c>
      <c r="C397" t="s">
        <v>450</v>
      </c>
      <c r="D397" t="s">
        <v>451</v>
      </c>
      <c r="E397" s="6">
        <f>VLOOKUP(SUBSTITUTE(B397,"_eur","")&amp;" - "&amp;D397,OrbisGeneric_mapping!C:F,3,0)</f>
        <v>195140</v>
      </c>
      <c r="F397" s="6" t="e">
        <f>VLOOKUP(E397,Collibra!D:F,3,0)</f>
        <v>#N/A</v>
      </c>
      <c r="G397" s="6" t="e">
        <f>VLOOKUP(E397,Collibra!D:F,2,0)</f>
        <v>#N/A</v>
      </c>
      <c r="J397" t="s">
        <v>28</v>
      </c>
      <c r="N397" t="b">
        <v>0</v>
      </c>
      <c r="P397" t="s">
        <v>29</v>
      </c>
      <c r="Q397" t="s">
        <v>30</v>
      </c>
      <c r="R397" t="b">
        <v>0</v>
      </c>
      <c r="Z397">
        <v>1</v>
      </c>
    </row>
    <row r="398" spans="1:26" x14ac:dyDescent="0.25">
      <c r="A398">
        <v>961</v>
      </c>
      <c r="B398" t="s">
        <v>660</v>
      </c>
      <c r="C398" t="s">
        <v>219</v>
      </c>
      <c r="D398" t="s">
        <v>220</v>
      </c>
      <c r="E398" s="6" t="str">
        <f>VLOOKUP(SUBSTITUTE(B398,"_eur","")&amp;" - "&amp;D398,OrbisGeneric_mapping!C:F,3,0)</f>
        <v>CLOSING_DATE</v>
      </c>
      <c r="F398" s="6" t="str">
        <f>VLOOKUP(E398,Collibra!D:F,3,0)</f>
        <v>Closing date</v>
      </c>
      <c r="G398" s="6" t="str">
        <f>VLOOKUP(E398,Collibra!D:F,2,0)</f>
        <v>Closing date provides the financial accounts year or interim ending date (Default: Latest available year)</v>
      </c>
      <c r="J398" t="s">
        <v>28</v>
      </c>
      <c r="N398" t="b">
        <v>0</v>
      </c>
      <c r="P398" t="s">
        <v>29</v>
      </c>
      <c r="Q398" t="s">
        <v>30</v>
      </c>
      <c r="R398" t="b">
        <v>0</v>
      </c>
      <c r="Z398">
        <v>1</v>
      </c>
    </row>
    <row r="399" spans="1:26" x14ac:dyDescent="0.25">
      <c r="A399">
        <v>985</v>
      </c>
      <c r="B399" t="s">
        <v>660</v>
      </c>
      <c r="C399" t="s">
        <v>221</v>
      </c>
      <c r="D399" t="s">
        <v>222</v>
      </c>
      <c r="E399" s="6" t="e">
        <f>VLOOKUP(SUBSTITUTE(B399,"_eur","")&amp;" - "&amp;D399,OrbisGeneric_mapping!C:F,3,0)</f>
        <v>#N/A</v>
      </c>
      <c r="F399" s="6" t="e">
        <f>VLOOKUP(E399,Collibra!D:F,3,0)</f>
        <v>#N/A</v>
      </c>
      <c r="G399" s="6" t="e">
        <f>VLOOKUP(E399,Collibra!D:F,2,0)</f>
        <v>#N/A</v>
      </c>
      <c r="J399" t="s">
        <v>28</v>
      </c>
      <c r="N399" t="b">
        <v>0</v>
      </c>
      <c r="P399" t="s">
        <v>29</v>
      </c>
      <c r="Q399" t="s">
        <v>30</v>
      </c>
      <c r="R399" t="b">
        <v>0</v>
      </c>
      <c r="Z399">
        <v>1</v>
      </c>
    </row>
    <row r="400" spans="1:26" x14ac:dyDescent="0.25">
      <c r="A400">
        <v>977</v>
      </c>
      <c r="B400" t="s">
        <v>660</v>
      </c>
      <c r="C400" t="s">
        <v>223</v>
      </c>
      <c r="D400" t="s">
        <v>224</v>
      </c>
      <c r="E400" s="6" t="e">
        <f>VLOOKUP(SUBSTITUTE(B400,"_eur","")&amp;" - "&amp;D400,OrbisGeneric_mapping!C:F,3,0)</f>
        <v>#N/A</v>
      </c>
      <c r="F400" s="6" t="e">
        <f>VLOOKUP(E400,Collibra!D:F,3,0)</f>
        <v>#N/A</v>
      </c>
      <c r="G400" s="6" t="e">
        <f>VLOOKUP(E400,Collibra!D:F,2,0)</f>
        <v>#N/A</v>
      </c>
      <c r="J400" t="s">
        <v>28</v>
      </c>
      <c r="N400" t="b">
        <v>0</v>
      </c>
      <c r="P400" t="s">
        <v>29</v>
      </c>
      <c r="Q400" t="s">
        <v>30</v>
      </c>
      <c r="R400" t="b">
        <v>0</v>
      </c>
      <c r="Z400">
        <v>1</v>
      </c>
    </row>
    <row r="401" spans="1:26" x14ac:dyDescent="0.25">
      <c r="A401">
        <v>969</v>
      </c>
      <c r="B401" t="s">
        <v>660</v>
      </c>
      <c r="C401" t="s">
        <v>225</v>
      </c>
      <c r="D401" t="s">
        <v>226</v>
      </c>
      <c r="E401" s="6" t="e">
        <f>VLOOKUP(SUBSTITUTE(B401,"_eur","")&amp;" - "&amp;D401,OrbisGeneric_mapping!C:F,3,0)</f>
        <v>#N/A</v>
      </c>
      <c r="F401" s="6" t="e">
        <f>VLOOKUP(E401,Collibra!D:F,3,0)</f>
        <v>#N/A</v>
      </c>
      <c r="G401" s="6" t="e">
        <f>VLOOKUP(E401,Collibra!D:F,2,0)</f>
        <v>#N/A</v>
      </c>
      <c r="J401" t="s">
        <v>28</v>
      </c>
      <c r="N401" t="b">
        <v>0</v>
      </c>
      <c r="P401" t="s">
        <v>29</v>
      </c>
      <c r="Q401" t="s">
        <v>30</v>
      </c>
      <c r="R401" t="b">
        <v>0</v>
      </c>
      <c r="Z401">
        <v>1</v>
      </c>
    </row>
    <row r="402" spans="1:26" x14ac:dyDescent="0.25">
      <c r="A402">
        <v>953</v>
      </c>
      <c r="B402" t="s">
        <v>660</v>
      </c>
      <c r="C402" t="s">
        <v>452</v>
      </c>
      <c r="D402" t="s">
        <v>453</v>
      </c>
      <c r="E402" s="6" t="str">
        <f>VLOOKUP(SUBSTITUTE(B402,"_eur","")&amp;" - "&amp;D402,OrbisGeneric_mapping!C:F,3,0)</f>
        <v>CONSOLIDATION_CODE</v>
      </c>
      <c r="F402" s="6" t="str">
        <f>VLOOKUP(E402,Collibra!D:F,3,0)</f>
        <v>Consolidation code</v>
      </c>
      <c r="G402" s="6" t="str">
        <f>VLOOKUP(E402,Collibra!D:F,2,0)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402" t="s">
        <v>28</v>
      </c>
      <c r="N402" t="b">
        <v>0</v>
      </c>
      <c r="P402" t="s">
        <v>29</v>
      </c>
      <c r="Q402" t="s">
        <v>30</v>
      </c>
      <c r="R402" t="b">
        <v>0</v>
      </c>
      <c r="Z402">
        <v>1</v>
      </c>
    </row>
    <row r="403" spans="1:26" x14ac:dyDescent="0.25">
      <c r="A403">
        <v>1785</v>
      </c>
      <c r="B403" t="s">
        <v>660</v>
      </c>
      <c r="C403" t="s">
        <v>454</v>
      </c>
      <c r="D403" t="s">
        <v>455</v>
      </c>
      <c r="E403" s="6">
        <f>VLOOKUP(SUBSTITUTE(B403,"_eur","")&amp;" - "&amp;D403,OrbisGeneric_mapping!C:F,3,0)</f>
        <v>195300</v>
      </c>
      <c r="F403" s="6" t="e">
        <f>VLOOKUP(E403,Collibra!D:F,3,0)</f>
        <v>#N/A</v>
      </c>
      <c r="G403" s="6" t="e">
        <f>VLOOKUP(E403,Collibra!D:F,2,0)</f>
        <v>#N/A</v>
      </c>
      <c r="J403" t="s">
        <v>28</v>
      </c>
      <c r="N403" t="b">
        <v>0</v>
      </c>
      <c r="P403" t="s">
        <v>29</v>
      </c>
      <c r="Q403" t="s">
        <v>30</v>
      </c>
      <c r="R403" t="b">
        <v>0</v>
      </c>
      <c r="Z403">
        <v>1</v>
      </c>
    </row>
    <row r="404" spans="1:26" x14ac:dyDescent="0.25">
      <c r="A404">
        <v>1849</v>
      </c>
      <c r="B404" t="s">
        <v>660</v>
      </c>
      <c r="C404" t="s">
        <v>456</v>
      </c>
      <c r="D404" t="s">
        <v>457</v>
      </c>
      <c r="E404" s="6" t="str">
        <f>VLOOKUP(SUBSTITUTE(B404,"_eur","")&amp;" - "&amp;D404,OrbisGeneric_mapping!C:F,3,0)</f>
        <v>CURR</v>
      </c>
      <c r="F404" s="6" t="str">
        <f>VLOOKUP(E404,Collibra!D:F,3,0)</f>
        <v>Current Ratio (x)</v>
      </c>
      <c r="G404" s="6" t="str">
        <f>VLOOKUP(E404,Collibra!D:F,2,0)</f>
        <v>Current assets as percentage of Current liabilities</v>
      </c>
      <c r="J404" t="s">
        <v>28</v>
      </c>
      <c r="N404" t="b">
        <v>0</v>
      </c>
      <c r="P404" t="s">
        <v>29</v>
      </c>
      <c r="Q404" t="s">
        <v>30</v>
      </c>
      <c r="R404" t="b">
        <v>0</v>
      </c>
      <c r="Z404">
        <v>1</v>
      </c>
    </row>
    <row r="405" spans="1:26" x14ac:dyDescent="0.25">
      <c r="A405">
        <v>1153</v>
      </c>
      <c r="B405" t="s">
        <v>660</v>
      </c>
      <c r="C405" t="s">
        <v>458</v>
      </c>
      <c r="D405" t="s">
        <v>459</v>
      </c>
      <c r="E405" s="6">
        <f>VLOOKUP(SUBSTITUTE(B405,"_eur","")&amp;" - "&amp;D405,OrbisGeneric_mapping!C:F,3,0)</f>
        <v>191400</v>
      </c>
      <c r="F405" s="6" t="e">
        <f>VLOOKUP(E405,Collibra!D:F,3,0)</f>
        <v>#N/A</v>
      </c>
      <c r="G405" s="6" t="e">
        <f>VLOOKUP(E405,Collibra!D:F,2,0)</f>
        <v>#N/A</v>
      </c>
      <c r="J405" t="s">
        <v>28</v>
      </c>
      <c r="N405" t="b">
        <v>0</v>
      </c>
      <c r="P405" t="s">
        <v>29</v>
      </c>
      <c r="Q405" t="s">
        <v>30</v>
      </c>
      <c r="R405" t="b">
        <v>0</v>
      </c>
      <c r="Z405">
        <v>1</v>
      </c>
    </row>
    <row r="406" spans="1:26" x14ac:dyDescent="0.25">
      <c r="A406">
        <v>1137</v>
      </c>
      <c r="B406" t="s">
        <v>660</v>
      </c>
      <c r="C406" t="s">
        <v>460</v>
      </c>
      <c r="D406" t="s">
        <v>461</v>
      </c>
      <c r="E406" s="6">
        <f>VLOOKUP(SUBSTITUTE(B406,"_eur","")&amp;" - "&amp;D406,OrbisGeneric_mapping!C:F,3,0)</f>
        <v>191200</v>
      </c>
      <c r="F406" s="6" t="e">
        <f>VLOOKUP(E406,Collibra!D:F,3,0)</f>
        <v>#N/A</v>
      </c>
      <c r="G406" s="6" t="e">
        <f>VLOOKUP(E406,Collibra!D:F,2,0)</f>
        <v>#N/A</v>
      </c>
      <c r="J406" t="s">
        <v>28</v>
      </c>
      <c r="N406" t="b">
        <v>0</v>
      </c>
      <c r="P406" t="s">
        <v>29</v>
      </c>
      <c r="Q406" t="s">
        <v>30</v>
      </c>
      <c r="R406" t="b">
        <v>0</v>
      </c>
      <c r="Z406">
        <v>1</v>
      </c>
    </row>
    <row r="407" spans="1:26" x14ac:dyDescent="0.25">
      <c r="A407">
        <v>1081</v>
      </c>
      <c r="B407" t="s">
        <v>660</v>
      </c>
      <c r="C407" t="s">
        <v>462</v>
      </c>
      <c r="D407" t="s">
        <v>463</v>
      </c>
      <c r="E407" s="6">
        <f>VLOOKUP(SUBSTITUTE(B407,"_eur","")&amp;" - "&amp;D407,OrbisGeneric_mapping!C:F,3,0)</f>
        <v>190500</v>
      </c>
      <c r="F407" s="6" t="e">
        <f>VLOOKUP(E407,Collibra!D:F,3,0)</f>
        <v>#N/A</v>
      </c>
      <c r="G407" s="6" t="e">
        <f>VLOOKUP(E407,Collibra!D:F,2,0)</f>
        <v>#N/A</v>
      </c>
      <c r="J407" t="s">
        <v>28</v>
      </c>
      <c r="N407" t="b">
        <v>0</v>
      </c>
      <c r="P407" t="s">
        <v>29</v>
      </c>
      <c r="Q407" t="s">
        <v>30</v>
      </c>
      <c r="R407" t="b">
        <v>0</v>
      </c>
      <c r="Z407">
        <v>1</v>
      </c>
    </row>
    <row r="408" spans="1:26" x14ac:dyDescent="0.25">
      <c r="A408">
        <v>1177</v>
      </c>
      <c r="B408" t="s">
        <v>660</v>
      </c>
      <c r="C408" t="s">
        <v>464</v>
      </c>
      <c r="D408" t="s">
        <v>465</v>
      </c>
      <c r="E408" s="6">
        <f>VLOOKUP(SUBSTITUTE(B408,"_eur","")&amp;" - "&amp;D408,OrbisGeneric_mapping!C:F,3,0)</f>
        <v>191700</v>
      </c>
      <c r="F408" s="6" t="e">
        <f>VLOOKUP(E408,Collibra!D:F,3,0)</f>
        <v>#N/A</v>
      </c>
      <c r="G408" s="6" t="e">
        <f>VLOOKUP(E408,Collibra!D:F,2,0)</f>
        <v>#N/A</v>
      </c>
      <c r="J408" t="s">
        <v>28</v>
      </c>
      <c r="N408" t="b">
        <v>0</v>
      </c>
      <c r="P408" t="s">
        <v>29</v>
      </c>
      <c r="Q408" t="s">
        <v>30</v>
      </c>
      <c r="R408" t="b">
        <v>0</v>
      </c>
      <c r="Z408">
        <v>1</v>
      </c>
    </row>
    <row r="409" spans="1:26" x14ac:dyDescent="0.25">
      <c r="A409">
        <v>1401</v>
      </c>
      <c r="B409" t="s">
        <v>660</v>
      </c>
      <c r="C409" t="s">
        <v>466</v>
      </c>
      <c r="D409" t="s">
        <v>467</v>
      </c>
      <c r="E409" s="6">
        <f>VLOOKUP(SUBSTITUTE(B409,"_eur","")&amp;" - "&amp;D409,OrbisGeneric_mapping!C:F,3,0)</f>
        <v>194500</v>
      </c>
      <c r="F409" s="6" t="e">
        <f>VLOOKUP(E409,Collibra!D:F,3,0)</f>
        <v>#N/A</v>
      </c>
      <c r="G409" s="6" t="e">
        <f>VLOOKUP(E409,Collibra!D:F,2,0)</f>
        <v>#N/A</v>
      </c>
      <c r="J409" t="s">
        <v>28</v>
      </c>
      <c r="N409" t="b">
        <v>0</v>
      </c>
      <c r="P409" t="s">
        <v>29</v>
      </c>
      <c r="Q409" t="s">
        <v>30</v>
      </c>
      <c r="R409" t="b">
        <v>0</v>
      </c>
      <c r="Z409">
        <v>1</v>
      </c>
    </row>
    <row r="410" spans="1:26" x14ac:dyDescent="0.25">
      <c r="A410">
        <v>1761</v>
      </c>
      <c r="B410" t="s">
        <v>660</v>
      </c>
      <c r="C410" t="s">
        <v>468</v>
      </c>
      <c r="D410" t="s">
        <v>469</v>
      </c>
      <c r="E410" s="6">
        <f>VLOOKUP(SUBSTITUTE(B410,"_eur","")&amp;" - "&amp;D410,OrbisGeneric_mapping!C:F,3,0)</f>
        <v>195270</v>
      </c>
      <c r="F410" s="6" t="e">
        <f>VLOOKUP(E410,Collibra!D:F,3,0)</f>
        <v>#N/A</v>
      </c>
      <c r="G410" s="6" t="e">
        <f>VLOOKUP(E410,Collibra!D:F,2,0)</f>
        <v>#N/A</v>
      </c>
      <c r="J410" t="s">
        <v>28</v>
      </c>
      <c r="N410" t="b">
        <v>0</v>
      </c>
      <c r="P410" t="s">
        <v>29</v>
      </c>
      <c r="Q410" t="s">
        <v>30</v>
      </c>
      <c r="R410" t="b">
        <v>0</v>
      </c>
      <c r="Z410">
        <v>1</v>
      </c>
    </row>
    <row r="411" spans="1:26" x14ac:dyDescent="0.25">
      <c r="A411">
        <v>1865</v>
      </c>
      <c r="B411" t="s">
        <v>660</v>
      </c>
      <c r="C411" t="s">
        <v>470</v>
      </c>
      <c r="D411" t="s">
        <v>471</v>
      </c>
      <c r="E411" s="6" t="e">
        <f>VLOOKUP(SUBSTITUTE(B411,"_eur","")&amp;" - "&amp;D411,OrbisGeneric_mapping!C:F,3,0)</f>
        <v>#N/A</v>
      </c>
      <c r="F411" s="6" t="e">
        <f>VLOOKUP(E411,Collibra!D:F,3,0)</f>
        <v>#N/A</v>
      </c>
      <c r="G411" s="6" t="e">
        <f>VLOOKUP(E411,Collibra!D:F,2,0)</f>
        <v>#N/A</v>
      </c>
      <c r="J411" t="s">
        <v>28</v>
      </c>
      <c r="N411" t="b">
        <v>0</v>
      </c>
      <c r="P411" t="s">
        <v>29</v>
      </c>
      <c r="Q411" t="s">
        <v>30</v>
      </c>
      <c r="R411" t="b">
        <v>0</v>
      </c>
      <c r="Z411">
        <v>1</v>
      </c>
    </row>
    <row r="412" spans="1:26" x14ac:dyDescent="0.25">
      <c r="A412">
        <v>1225</v>
      </c>
      <c r="B412" t="s">
        <v>660</v>
      </c>
      <c r="C412" t="s">
        <v>472</v>
      </c>
      <c r="D412" t="s">
        <v>473</v>
      </c>
      <c r="E412" s="6">
        <f>VLOOKUP(SUBSTITUTE(B412,"_eur","")&amp;" - "&amp;D412,OrbisGeneric_mapping!C:F,3,0)</f>
        <v>192300</v>
      </c>
      <c r="F412" s="6" t="e">
        <f>VLOOKUP(E412,Collibra!D:F,3,0)</f>
        <v>#N/A</v>
      </c>
      <c r="G412" s="6" t="e">
        <f>VLOOKUP(E412,Collibra!D:F,2,0)</f>
        <v>#N/A</v>
      </c>
      <c r="J412" t="s">
        <v>28</v>
      </c>
      <c r="N412" t="b">
        <v>0</v>
      </c>
      <c r="P412" t="s">
        <v>29</v>
      </c>
      <c r="Q412" t="s">
        <v>30</v>
      </c>
      <c r="R412" t="b">
        <v>0</v>
      </c>
      <c r="Z412">
        <v>1</v>
      </c>
    </row>
    <row r="413" spans="1:26" x14ac:dyDescent="0.25">
      <c r="A413">
        <v>1553</v>
      </c>
      <c r="B413" t="s">
        <v>660</v>
      </c>
      <c r="C413" t="s">
        <v>474</v>
      </c>
      <c r="D413" t="s">
        <v>475</v>
      </c>
      <c r="E413" s="6">
        <f>VLOOKUP(SUBSTITUTE(B413,"_eur","")&amp;" - "&amp;D413,OrbisGeneric_mapping!C:F,3,0)</f>
        <v>195120</v>
      </c>
      <c r="F413" s="6" t="e">
        <f>VLOOKUP(E413,Collibra!D:F,3,0)</f>
        <v>#N/A</v>
      </c>
      <c r="G413" s="6" t="e">
        <f>VLOOKUP(E413,Collibra!D:F,2,0)</f>
        <v>#N/A</v>
      </c>
      <c r="J413" t="s">
        <v>28</v>
      </c>
      <c r="N413" t="b">
        <v>0</v>
      </c>
      <c r="P413" t="s">
        <v>29</v>
      </c>
      <c r="Q413" t="s">
        <v>30</v>
      </c>
      <c r="R413" t="b">
        <v>0</v>
      </c>
      <c r="Z413">
        <v>1</v>
      </c>
    </row>
    <row r="414" spans="1:26" x14ac:dyDescent="0.25">
      <c r="A414">
        <v>1561</v>
      </c>
      <c r="B414" t="s">
        <v>660</v>
      </c>
      <c r="C414" t="s">
        <v>476</v>
      </c>
      <c r="D414" t="s">
        <v>477</v>
      </c>
      <c r="E414" s="6">
        <f>VLOOKUP(SUBSTITUTE(B414,"_eur","")&amp;" - "&amp;D414,OrbisGeneric_mapping!C:F,3,0)</f>
        <v>195130</v>
      </c>
      <c r="F414" s="6" t="e">
        <f>VLOOKUP(E414,Collibra!D:F,3,0)</f>
        <v>#N/A</v>
      </c>
      <c r="G414" s="6" t="e">
        <f>VLOOKUP(E414,Collibra!D:F,2,0)</f>
        <v>#N/A</v>
      </c>
      <c r="J414" t="s">
        <v>28</v>
      </c>
      <c r="N414" t="b">
        <v>0</v>
      </c>
      <c r="P414" t="s">
        <v>29</v>
      </c>
      <c r="Q414" t="s">
        <v>30</v>
      </c>
      <c r="R414" t="b">
        <v>0</v>
      </c>
      <c r="Z414">
        <v>1</v>
      </c>
    </row>
    <row r="415" spans="1:26" x14ac:dyDescent="0.25">
      <c r="A415">
        <v>1545</v>
      </c>
      <c r="B415" t="s">
        <v>660</v>
      </c>
      <c r="C415" t="s">
        <v>478</v>
      </c>
      <c r="D415" t="s">
        <v>479</v>
      </c>
      <c r="E415" s="6">
        <f>VLOOKUP(SUBSTITUTE(B415,"_eur","")&amp;" - "&amp;D415,OrbisGeneric_mapping!C:F,3,0)</f>
        <v>195110</v>
      </c>
      <c r="F415" s="6" t="e">
        <f>VLOOKUP(E415,Collibra!D:F,3,0)</f>
        <v>#N/A</v>
      </c>
      <c r="G415" s="6" t="e">
        <f>VLOOKUP(E415,Collibra!D:F,2,0)</f>
        <v>#N/A</v>
      </c>
      <c r="J415" t="s">
        <v>28</v>
      </c>
      <c r="N415" t="b">
        <v>0</v>
      </c>
      <c r="P415" t="s">
        <v>29</v>
      </c>
      <c r="Q415" t="s">
        <v>30</v>
      </c>
      <c r="R415" t="b">
        <v>0</v>
      </c>
      <c r="Z415">
        <v>1</v>
      </c>
    </row>
    <row r="416" spans="1:26" x14ac:dyDescent="0.25">
      <c r="A416">
        <v>1537</v>
      </c>
      <c r="B416" t="s">
        <v>660</v>
      </c>
      <c r="C416" t="s">
        <v>480</v>
      </c>
      <c r="D416" t="s">
        <v>481</v>
      </c>
      <c r="E416" s="6">
        <f>VLOOKUP(SUBSTITUTE(B416,"_eur","")&amp;" - "&amp;D416,OrbisGeneric_mapping!C:F,3,0)</f>
        <v>195100</v>
      </c>
      <c r="F416" s="6" t="e">
        <f>VLOOKUP(E416,Collibra!D:F,3,0)</f>
        <v>#N/A</v>
      </c>
      <c r="G416" s="6" t="e">
        <f>VLOOKUP(E416,Collibra!D:F,2,0)</f>
        <v>#N/A</v>
      </c>
      <c r="J416" t="s">
        <v>28</v>
      </c>
      <c r="N416" t="b">
        <v>0</v>
      </c>
      <c r="P416" t="s">
        <v>29</v>
      </c>
      <c r="Q416" t="s">
        <v>30</v>
      </c>
      <c r="R416" t="b">
        <v>0</v>
      </c>
      <c r="Z416">
        <v>1</v>
      </c>
    </row>
    <row r="417" spans="1:26" x14ac:dyDescent="0.25">
      <c r="A417">
        <v>1033</v>
      </c>
      <c r="B417" t="s">
        <v>660</v>
      </c>
      <c r="C417" t="s">
        <v>661</v>
      </c>
      <c r="D417" t="s">
        <v>662</v>
      </c>
      <c r="E417" s="6" t="str">
        <f>VLOOKUP(SUBSTITUTE(B417,"_eur","")&amp;" - "&amp;D417,OrbisGeneric_mapping!C:F,3,0)</f>
        <v>EXCHANGE_RATE</v>
      </c>
      <c r="F417" s="6" t="str">
        <f>VLOOKUP(E417,Collibra!D:F,3,0)</f>
        <v>Exchange rate from original currency</v>
      </c>
      <c r="G417" s="6" t="str">
        <f>VLOOKUP(E417,Collibra!D:F,2,0)</f>
        <v>Exchange rate from original currency gives the exchange rate against selected selected currency (Default: USD)</v>
      </c>
      <c r="J417" t="s">
        <v>28</v>
      </c>
      <c r="N417" t="b">
        <v>0</v>
      </c>
      <c r="P417" t="s">
        <v>29</v>
      </c>
      <c r="Q417" t="s">
        <v>30</v>
      </c>
      <c r="R417" t="b">
        <v>0</v>
      </c>
      <c r="Z417">
        <v>1</v>
      </c>
    </row>
    <row r="418" spans="1:26" x14ac:dyDescent="0.25">
      <c r="A418">
        <v>1113</v>
      </c>
      <c r="B418" t="s">
        <v>660</v>
      </c>
      <c r="C418" t="s">
        <v>482</v>
      </c>
      <c r="D418" t="s">
        <v>483</v>
      </c>
      <c r="E418" s="6">
        <f>VLOOKUP(SUBSTITUTE(B418,"_eur","")&amp;" - "&amp;D418,OrbisGeneric_mapping!C:F,3,0)</f>
        <v>190900</v>
      </c>
      <c r="F418" s="6" t="e">
        <f>VLOOKUP(E418,Collibra!D:F,3,0)</f>
        <v>#N/A</v>
      </c>
      <c r="G418" s="6" t="e">
        <f>VLOOKUP(E418,Collibra!D:F,2,0)</f>
        <v>#N/A</v>
      </c>
      <c r="J418" t="s">
        <v>28</v>
      </c>
      <c r="N418" t="b">
        <v>0</v>
      </c>
      <c r="P418" t="s">
        <v>29</v>
      </c>
      <c r="Q418" t="s">
        <v>30</v>
      </c>
      <c r="R418" t="b">
        <v>0</v>
      </c>
      <c r="Z418">
        <v>1</v>
      </c>
    </row>
    <row r="419" spans="1:26" x14ac:dyDescent="0.25">
      <c r="A419">
        <v>1049</v>
      </c>
      <c r="B419" t="s">
        <v>660</v>
      </c>
      <c r="C419" t="s">
        <v>484</v>
      </c>
      <c r="D419" t="s">
        <v>485</v>
      </c>
      <c r="E419" s="6">
        <f>VLOOKUP(SUBSTITUTE(B419,"_eur","")&amp;" - "&amp;D419,OrbisGeneric_mapping!C:F,3,0)</f>
        <v>190100</v>
      </c>
      <c r="F419" s="6" t="e">
        <f>VLOOKUP(E419,Collibra!D:F,3,0)</f>
        <v>#N/A</v>
      </c>
      <c r="G419" s="6" t="e">
        <f>VLOOKUP(E419,Collibra!D:F,2,0)</f>
        <v>#N/A</v>
      </c>
      <c r="J419" t="s">
        <v>28</v>
      </c>
      <c r="N419" t="b">
        <v>0</v>
      </c>
      <c r="P419" t="s">
        <v>29</v>
      </c>
      <c r="Q419" t="s">
        <v>30</v>
      </c>
      <c r="R419" t="b">
        <v>0</v>
      </c>
      <c r="Z419">
        <v>1</v>
      </c>
    </row>
    <row r="420" spans="1:26" x14ac:dyDescent="0.25">
      <c r="A420">
        <v>1281</v>
      </c>
      <c r="B420" t="s">
        <v>660</v>
      </c>
      <c r="C420" t="s">
        <v>486</v>
      </c>
      <c r="D420" t="s">
        <v>487</v>
      </c>
      <c r="E420" s="6">
        <f>VLOOKUP(SUBSTITUTE(B420,"_eur","")&amp;" - "&amp;D420,OrbisGeneric_mapping!C:F,3,0)</f>
        <v>193000</v>
      </c>
      <c r="F420" s="6" t="e">
        <f>VLOOKUP(E420,Collibra!D:F,3,0)</f>
        <v>#N/A</v>
      </c>
      <c r="G420" s="6" t="e">
        <f>VLOOKUP(E420,Collibra!D:F,2,0)</f>
        <v>#N/A</v>
      </c>
      <c r="J420" t="s">
        <v>28</v>
      </c>
      <c r="N420" t="b">
        <v>0</v>
      </c>
      <c r="P420" t="s">
        <v>29</v>
      </c>
      <c r="Q420" t="s">
        <v>30</v>
      </c>
      <c r="R420" t="b">
        <v>0</v>
      </c>
      <c r="Z420">
        <v>1</v>
      </c>
    </row>
    <row r="421" spans="1:26" x14ac:dyDescent="0.25">
      <c r="A421">
        <v>1497</v>
      </c>
      <c r="B421" t="s">
        <v>660</v>
      </c>
      <c r="C421" t="s">
        <v>488</v>
      </c>
      <c r="D421" t="s">
        <v>489</v>
      </c>
      <c r="E421" s="6">
        <f>VLOOKUP(SUBSTITUTE(B421,"_eur","")&amp;" - "&amp;D421,OrbisGeneric_mapping!C:F,3,0)</f>
        <v>195060</v>
      </c>
      <c r="F421" s="6" t="e">
        <f>VLOOKUP(E421,Collibra!D:F,3,0)</f>
        <v>#N/A</v>
      </c>
      <c r="G421" s="6" t="e">
        <f>VLOOKUP(E421,Collibra!D:F,2,0)</f>
        <v>#N/A</v>
      </c>
      <c r="J421" t="s">
        <v>28</v>
      </c>
      <c r="N421" t="b">
        <v>0</v>
      </c>
      <c r="P421" t="s">
        <v>29</v>
      </c>
      <c r="Q421" t="s">
        <v>30</v>
      </c>
      <c r="R421" t="b">
        <v>0</v>
      </c>
      <c r="Z421">
        <v>1</v>
      </c>
    </row>
    <row r="422" spans="1:26" x14ac:dyDescent="0.25">
      <c r="A422">
        <v>1241</v>
      </c>
      <c r="B422" t="s">
        <v>660</v>
      </c>
      <c r="C422" t="s">
        <v>490</v>
      </c>
      <c r="D422" t="s">
        <v>491</v>
      </c>
      <c r="E422" s="6">
        <f>VLOOKUP(SUBSTITUTE(B422,"_eur","")&amp;" - "&amp;D422,OrbisGeneric_mapping!C:F,3,0)</f>
        <v>192500</v>
      </c>
      <c r="F422" s="6" t="e">
        <f>VLOOKUP(E422,Collibra!D:F,3,0)</f>
        <v>#N/A</v>
      </c>
      <c r="G422" s="6" t="e">
        <f>VLOOKUP(E422,Collibra!D:F,2,0)</f>
        <v>#N/A</v>
      </c>
      <c r="J422" t="s">
        <v>28</v>
      </c>
      <c r="N422" t="b">
        <v>0</v>
      </c>
      <c r="P422" t="s">
        <v>29</v>
      </c>
      <c r="Q422" t="s">
        <v>30</v>
      </c>
      <c r="R422" t="b">
        <v>0</v>
      </c>
      <c r="Z422">
        <v>1</v>
      </c>
    </row>
    <row r="423" spans="1:26" x14ac:dyDescent="0.25">
      <c r="A423">
        <v>1769</v>
      </c>
      <c r="B423" t="s">
        <v>660</v>
      </c>
      <c r="C423" t="s">
        <v>492</v>
      </c>
      <c r="D423" t="s">
        <v>493</v>
      </c>
      <c r="E423" s="6">
        <f>VLOOKUP(SUBSTITUTE(B423,"_eur","")&amp;" - "&amp;D423,OrbisGeneric_mapping!C:F,3,0)</f>
        <v>195280</v>
      </c>
      <c r="F423" s="6" t="e">
        <f>VLOOKUP(E423,Collibra!D:F,3,0)</f>
        <v>#N/A</v>
      </c>
      <c r="G423" s="6" t="e">
        <f>VLOOKUP(E423,Collibra!D:F,2,0)</f>
        <v>#N/A</v>
      </c>
      <c r="J423" t="s">
        <v>28</v>
      </c>
      <c r="N423" t="b">
        <v>0</v>
      </c>
      <c r="P423" t="s">
        <v>29</v>
      </c>
      <c r="Q423" t="s">
        <v>30</v>
      </c>
      <c r="R423" t="b">
        <v>0</v>
      </c>
      <c r="Z423">
        <v>1</v>
      </c>
    </row>
    <row r="424" spans="1:26" x14ac:dyDescent="0.25">
      <c r="A424">
        <v>1265</v>
      </c>
      <c r="B424" t="s">
        <v>660</v>
      </c>
      <c r="C424" t="s">
        <v>494</v>
      </c>
      <c r="D424" t="s">
        <v>495</v>
      </c>
      <c r="E424" s="6">
        <f>VLOOKUP(SUBSTITUTE(B424,"_eur","")&amp;" - "&amp;D424,OrbisGeneric_mapping!C:F,3,0)</f>
        <v>192800</v>
      </c>
      <c r="F424" s="6" t="e">
        <f>VLOOKUP(E424,Collibra!D:F,3,0)</f>
        <v>#N/A</v>
      </c>
      <c r="G424" s="6" t="e">
        <f>VLOOKUP(E424,Collibra!D:F,2,0)</f>
        <v>#N/A</v>
      </c>
      <c r="J424" t="s">
        <v>28</v>
      </c>
      <c r="N424" t="b">
        <v>0</v>
      </c>
      <c r="P424" t="s">
        <v>29</v>
      </c>
      <c r="Q424" t="s">
        <v>30</v>
      </c>
      <c r="R424" t="b">
        <v>0</v>
      </c>
      <c r="Z424">
        <v>1</v>
      </c>
    </row>
    <row r="425" spans="1:26" x14ac:dyDescent="0.25">
      <c r="A425">
        <v>1801</v>
      </c>
      <c r="B425" t="s">
        <v>660</v>
      </c>
      <c r="C425" t="s">
        <v>496</v>
      </c>
      <c r="D425" t="s">
        <v>497</v>
      </c>
      <c r="E425" s="6">
        <f>VLOOKUP(SUBSTITUTE(B425,"_eur","")&amp;" - "&amp;D425,OrbisGeneric_mapping!C:F,3,0)</f>
        <v>195320</v>
      </c>
      <c r="F425" s="6" t="e">
        <f>VLOOKUP(E425,Collibra!D:F,3,0)</f>
        <v>#N/A</v>
      </c>
      <c r="G425" s="6" t="e">
        <f>VLOOKUP(E425,Collibra!D:F,2,0)</f>
        <v>#N/A</v>
      </c>
      <c r="J425" t="s">
        <v>28</v>
      </c>
      <c r="N425" t="b">
        <v>0</v>
      </c>
      <c r="P425" t="s">
        <v>29</v>
      </c>
      <c r="Q425" t="s">
        <v>30</v>
      </c>
      <c r="R425" t="b">
        <v>0</v>
      </c>
      <c r="Z425">
        <v>1</v>
      </c>
    </row>
    <row r="426" spans="1:26" x14ac:dyDescent="0.25">
      <c r="A426">
        <v>1673</v>
      </c>
      <c r="B426" t="s">
        <v>660</v>
      </c>
      <c r="C426" t="s">
        <v>498</v>
      </c>
      <c r="D426" t="s">
        <v>499</v>
      </c>
      <c r="E426" s="6">
        <f>VLOOKUP(SUBSTITUTE(B426,"_eur","")&amp;" - "&amp;D426,OrbisGeneric_mapping!C:F,3,0)</f>
        <v>144046</v>
      </c>
      <c r="F426" s="6" t="e">
        <f>VLOOKUP(E426,Collibra!D:F,3,0)</f>
        <v>#N/A</v>
      </c>
      <c r="G426" s="6" t="e">
        <f>VLOOKUP(E426,Collibra!D:F,2,0)</f>
        <v>#N/A</v>
      </c>
      <c r="J426" t="s">
        <v>28</v>
      </c>
      <c r="N426" t="b">
        <v>0</v>
      </c>
      <c r="P426" t="s">
        <v>29</v>
      </c>
      <c r="Q426" t="s">
        <v>30</v>
      </c>
      <c r="R426" t="b">
        <v>0</v>
      </c>
      <c r="Z426">
        <v>1</v>
      </c>
    </row>
    <row r="427" spans="1:26" x14ac:dyDescent="0.25">
      <c r="A427">
        <v>1657</v>
      </c>
      <c r="B427" t="s">
        <v>660</v>
      </c>
      <c r="C427" t="s">
        <v>500</v>
      </c>
      <c r="D427" t="s">
        <v>501</v>
      </c>
      <c r="E427" s="6">
        <f>VLOOKUP(SUBSTITUTE(B427,"_eur","")&amp;" - "&amp;D427,OrbisGeneric_mapping!C:F,3,0)</f>
        <v>144044</v>
      </c>
      <c r="F427" s="6" t="e">
        <f>VLOOKUP(E427,Collibra!D:F,3,0)</f>
        <v>#N/A</v>
      </c>
      <c r="G427" s="6" t="e">
        <f>VLOOKUP(E427,Collibra!D:F,2,0)</f>
        <v>#N/A</v>
      </c>
      <c r="J427" t="s">
        <v>28</v>
      </c>
      <c r="N427" t="b">
        <v>0</v>
      </c>
      <c r="P427" t="s">
        <v>29</v>
      </c>
      <c r="Q427" t="s">
        <v>30</v>
      </c>
      <c r="R427" t="b">
        <v>0</v>
      </c>
      <c r="Z427">
        <v>1</v>
      </c>
    </row>
    <row r="428" spans="1:26" x14ac:dyDescent="0.25">
      <c r="A428">
        <v>1665</v>
      </c>
      <c r="B428" t="s">
        <v>660</v>
      </c>
      <c r="C428" t="s">
        <v>502</v>
      </c>
      <c r="D428" t="s">
        <v>503</v>
      </c>
      <c r="E428" s="6">
        <f>VLOOKUP(SUBSTITUTE(B428,"_eur","")&amp;" - "&amp;D428,OrbisGeneric_mapping!C:F,3,0)</f>
        <v>144045</v>
      </c>
      <c r="F428" s="6" t="e">
        <f>VLOOKUP(E428,Collibra!D:F,3,0)</f>
        <v>#N/A</v>
      </c>
      <c r="G428" s="6" t="e">
        <f>VLOOKUP(E428,Collibra!D:F,2,0)</f>
        <v>#N/A</v>
      </c>
      <c r="J428" t="s">
        <v>28</v>
      </c>
      <c r="N428" t="b">
        <v>0</v>
      </c>
      <c r="P428" t="s">
        <v>29</v>
      </c>
      <c r="Q428" t="s">
        <v>30</v>
      </c>
      <c r="R428" t="b">
        <v>0</v>
      </c>
      <c r="Z428">
        <v>1</v>
      </c>
    </row>
    <row r="429" spans="1:26" x14ac:dyDescent="0.25">
      <c r="A429">
        <v>1649</v>
      </c>
      <c r="B429" t="s">
        <v>660</v>
      </c>
      <c r="C429" t="s">
        <v>504</v>
      </c>
      <c r="D429" t="s">
        <v>505</v>
      </c>
      <c r="E429" s="6">
        <f>VLOOKUP(SUBSTITUTE(B429,"_eur","")&amp;" - "&amp;D429,OrbisGeneric_mapping!C:F,3,0)</f>
        <v>144043</v>
      </c>
      <c r="F429" s="6" t="e">
        <f>VLOOKUP(E429,Collibra!D:F,3,0)</f>
        <v>#N/A</v>
      </c>
      <c r="G429" s="6" t="e">
        <f>VLOOKUP(E429,Collibra!D:F,2,0)</f>
        <v>#N/A</v>
      </c>
      <c r="J429" t="s">
        <v>28</v>
      </c>
      <c r="N429" t="b">
        <v>0</v>
      </c>
      <c r="P429" t="s">
        <v>29</v>
      </c>
      <c r="Q429" t="s">
        <v>30</v>
      </c>
      <c r="R429" t="b">
        <v>0</v>
      </c>
      <c r="Z429">
        <v>1</v>
      </c>
    </row>
    <row r="430" spans="1:26" x14ac:dyDescent="0.25">
      <c r="A430">
        <v>1057</v>
      </c>
      <c r="B430" t="s">
        <v>660</v>
      </c>
      <c r="C430" t="s">
        <v>506</v>
      </c>
      <c r="D430" t="s">
        <v>507</v>
      </c>
      <c r="E430" s="6">
        <f>VLOOKUP(SUBSTITUTE(B430,"_eur","")&amp;" - "&amp;D430,OrbisGeneric_mapping!C:F,3,0)</f>
        <v>190200</v>
      </c>
      <c r="F430" s="6" t="e">
        <f>VLOOKUP(E430,Collibra!D:F,3,0)</f>
        <v>#N/A</v>
      </c>
      <c r="G430" s="6" t="e">
        <f>VLOOKUP(E430,Collibra!D:F,2,0)</f>
        <v>#N/A</v>
      </c>
      <c r="J430" t="s">
        <v>28</v>
      </c>
      <c r="N430" t="b">
        <v>0</v>
      </c>
      <c r="P430" t="s">
        <v>29</v>
      </c>
      <c r="Q430" t="s">
        <v>30</v>
      </c>
      <c r="R430" t="b">
        <v>0</v>
      </c>
      <c r="Z430">
        <v>1</v>
      </c>
    </row>
    <row r="431" spans="1:26" x14ac:dyDescent="0.25">
      <c r="A431">
        <v>1833</v>
      </c>
      <c r="B431" t="s">
        <v>660</v>
      </c>
      <c r="C431" t="s">
        <v>508</v>
      </c>
      <c r="D431" t="s">
        <v>509</v>
      </c>
      <c r="E431" s="6">
        <f>VLOOKUP(SUBSTITUTE(B431,"_eur","")&amp;" - "&amp;D431,OrbisGeneric_mapping!C:F,3,0)</f>
        <v>195360</v>
      </c>
      <c r="F431" s="6" t="e">
        <f>VLOOKUP(E431,Collibra!D:F,3,0)</f>
        <v>#N/A</v>
      </c>
      <c r="G431" s="6" t="e">
        <f>VLOOKUP(E431,Collibra!D:F,2,0)</f>
        <v>#N/A</v>
      </c>
      <c r="J431" t="s">
        <v>28</v>
      </c>
      <c r="N431" t="b">
        <v>0</v>
      </c>
      <c r="P431" t="s">
        <v>29</v>
      </c>
      <c r="Q431" t="s">
        <v>30</v>
      </c>
      <c r="R431" t="b">
        <v>0</v>
      </c>
      <c r="Z431">
        <v>1</v>
      </c>
    </row>
    <row r="432" spans="1:26" x14ac:dyDescent="0.25">
      <c r="A432">
        <v>1257</v>
      </c>
      <c r="B432" t="s">
        <v>660</v>
      </c>
      <c r="C432" t="s">
        <v>510</v>
      </c>
      <c r="D432" t="s">
        <v>511</v>
      </c>
      <c r="E432" s="6">
        <f>VLOOKUP(SUBSTITUTE(B432,"_eur","")&amp;" - "&amp;D432,OrbisGeneric_mapping!C:F,3,0)</f>
        <v>192700</v>
      </c>
      <c r="F432" s="6" t="e">
        <f>VLOOKUP(E432,Collibra!D:F,3,0)</f>
        <v>#N/A</v>
      </c>
      <c r="G432" s="6" t="e">
        <f>VLOOKUP(E432,Collibra!D:F,2,0)</f>
        <v>#N/A</v>
      </c>
      <c r="J432" t="s">
        <v>28</v>
      </c>
      <c r="N432" t="b">
        <v>0</v>
      </c>
      <c r="P432" t="s">
        <v>29</v>
      </c>
      <c r="Q432" t="s">
        <v>30</v>
      </c>
      <c r="R432" t="b">
        <v>0</v>
      </c>
      <c r="Z432">
        <v>1</v>
      </c>
    </row>
    <row r="433" spans="1:26" x14ac:dyDescent="0.25">
      <c r="A433">
        <v>1841</v>
      </c>
      <c r="B433" t="s">
        <v>660</v>
      </c>
      <c r="C433" t="s">
        <v>512</v>
      </c>
      <c r="D433" t="s">
        <v>513</v>
      </c>
      <c r="E433" s="6">
        <f>VLOOKUP(SUBSTITUTE(B433,"_eur","")&amp;" - "&amp;D433,OrbisGeneric_mapping!C:F,3,0)</f>
        <v>195370</v>
      </c>
      <c r="F433" s="6" t="e">
        <f>VLOOKUP(E433,Collibra!D:F,3,0)</f>
        <v>#N/A</v>
      </c>
      <c r="G433" s="6" t="e">
        <f>VLOOKUP(E433,Collibra!D:F,2,0)</f>
        <v>#N/A</v>
      </c>
      <c r="J433" t="s">
        <v>28</v>
      </c>
      <c r="N433" t="b">
        <v>0</v>
      </c>
      <c r="P433" t="s">
        <v>29</v>
      </c>
      <c r="Q433" t="s">
        <v>30</v>
      </c>
      <c r="R433" t="b">
        <v>0</v>
      </c>
      <c r="Z433">
        <v>1</v>
      </c>
    </row>
    <row r="434" spans="1:26" x14ac:dyDescent="0.25">
      <c r="A434">
        <v>1513</v>
      </c>
      <c r="B434" t="s">
        <v>660</v>
      </c>
      <c r="C434" t="s">
        <v>514</v>
      </c>
      <c r="D434" t="s">
        <v>515</v>
      </c>
      <c r="E434" s="6">
        <f>VLOOKUP(SUBSTITUTE(B434,"_eur","")&amp;" - "&amp;D434,OrbisGeneric_mapping!C:F,3,0)</f>
        <v>144040</v>
      </c>
      <c r="F434" s="6" t="e">
        <f>VLOOKUP(E434,Collibra!D:F,3,0)</f>
        <v>#N/A</v>
      </c>
      <c r="G434" s="6" t="e">
        <f>VLOOKUP(E434,Collibra!D:F,2,0)</f>
        <v>#N/A</v>
      </c>
      <c r="J434" t="s">
        <v>28</v>
      </c>
      <c r="N434" t="b">
        <v>0</v>
      </c>
      <c r="P434" t="s">
        <v>29</v>
      </c>
      <c r="Q434" t="s">
        <v>30</v>
      </c>
      <c r="R434" t="b">
        <v>0</v>
      </c>
      <c r="Z434">
        <v>1</v>
      </c>
    </row>
    <row r="435" spans="1:26" x14ac:dyDescent="0.25">
      <c r="A435">
        <v>1457</v>
      </c>
      <c r="B435" t="s">
        <v>660</v>
      </c>
      <c r="C435" t="s">
        <v>516</v>
      </c>
      <c r="D435" t="s">
        <v>517</v>
      </c>
      <c r="E435" s="6">
        <f>VLOOKUP(SUBSTITUTE(B435,"_eur","")&amp;" - "&amp;D435,OrbisGeneric_mapping!C:F,3,0)</f>
        <v>195010</v>
      </c>
      <c r="F435" s="6" t="e">
        <f>VLOOKUP(E435,Collibra!D:F,3,0)</f>
        <v>#N/A</v>
      </c>
      <c r="G435" s="6" t="e">
        <f>VLOOKUP(E435,Collibra!D:F,2,0)</f>
        <v>#N/A</v>
      </c>
      <c r="J435" t="s">
        <v>28</v>
      </c>
      <c r="N435" t="b">
        <v>0</v>
      </c>
      <c r="P435" t="s">
        <v>29</v>
      </c>
      <c r="Q435" t="s">
        <v>30</v>
      </c>
      <c r="R435" t="b">
        <v>0</v>
      </c>
      <c r="Z435">
        <v>1</v>
      </c>
    </row>
    <row r="436" spans="1:26" x14ac:dyDescent="0.25">
      <c r="A436">
        <v>1353</v>
      </c>
      <c r="B436" t="s">
        <v>660</v>
      </c>
      <c r="C436" t="s">
        <v>518</v>
      </c>
      <c r="D436" t="s">
        <v>519</v>
      </c>
      <c r="E436" s="6">
        <f>VLOOKUP(SUBSTITUTE(B436,"_eur","")&amp;" - "&amp;D436,OrbisGeneric_mapping!C:F,3,0)</f>
        <v>193900</v>
      </c>
      <c r="F436" s="6" t="e">
        <f>VLOOKUP(E436,Collibra!D:F,3,0)</f>
        <v>#N/A</v>
      </c>
      <c r="G436" s="6" t="e">
        <f>VLOOKUP(E436,Collibra!D:F,2,0)</f>
        <v>#N/A</v>
      </c>
      <c r="J436" t="s">
        <v>28</v>
      </c>
      <c r="N436" t="b">
        <v>0</v>
      </c>
      <c r="P436" t="s">
        <v>29</v>
      </c>
      <c r="Q436" t="s">
        <v>30</v>
      </c>
      <c r="R436" t="b">
        <v>0</v>
      </c>
      <c r="Z436">
        <v>1</v>
      </c>
    </row>
    <row r="437" spans="1:26" x14ac:dyDescent="0.25">
      <c r="A437">
        <v>1449</v>
      </c>
      <c r="B437" t="s">
        <v>660</v>
      </c>
      <c r="C437" t="s">
        <v>520</v>
      </c>
      <c r="D437" t="s">
        <v>521</v>
      </c>
      <c r="E437" s="6">
        <f>VLOOKUP(SUBSTITUTE(B437,"_eur","")&amp;" - "&amp;D437,OrbisGeneric_mapping!C:F,3,0)</f>
        <v>195000</v>
      </c>
      <c r="F437" s="6" t="e">
        <f>VLOOKUP(E437,Collibra!D:F,3,0)</f>
        <v>#N/A</v>
      </c>
      <c r="G437" s="6" t="e">
        <f>VLOOKUP(E437,Collibra!D:F,2,0)</f>
        <v>#N/A</v>
      </c>
      <c r="J437" t="s">
        <v>28</v>
      </c>
      <c r="N437" t="b">
        <v>0</v>
      </c>
      <c r="P437" t="s">
        <v>29</v>
      </c>
      <c r="Q437" t="s">
        <v>30</v>
      </c>
      <c r="R437" t="b">
        <v>0</v>
      </c>
      <c r="Z437">
        <v>1</v>
      </c>
    </row>
    <row r="438" spans="1:26" x14ac:dyDescent="0.25">
      <c r="A438">
        <v>1465</v>
      </c>
      <c r="B438" t="s">
        <v>660</v>
      </c>
      <c r="C438" t="s">
        <v>522</v>
      </c>
      <c r="D438" t="s">
        <v>523</v>
      </c>
      <c r="E438" s="6">
        <f>VLOOKUP(SUBSTITUTE(B438,"_eur","")&amp;" - "&amp;D438,OrbisGeneric_mapping!C:F,3,0)</f>
        <v>195020</v>
      </c>
      <c r="F438" s="6" t="e">
        <f>VLOOKUP(E438,Collibra!D:F,3,0)</f>
        <v>#N/A</v>
      </c>
      <c r="G438" s="6" t="e">
        <f>VLOOKUP(E438,Collibra!D:F,2,0)</f>
        <v>#N/A</v>
      </c>
      <c r="J438" t="s">
        <v>28</v>
      </c>
      <c r="N438" t="b">
        <v>0</v>
      </c>
      <c r="P438" t="s">
        <v>29</v>
      </c>
      <c r="Q438" t="s">
        <v>30</v>
      </c>
      <c r="R438" t="b">
        <v>0</v>
      </c>
      <c r="Z438">
        <v>1</v>
      </c>
    </row>
    <row r="439" spans="1:26" x14ac:dyDescent="0.25">
      <c r="A439">
        <v>1209</v>
      </c>
      <c r="B439" t="s">
        <v>660</v>
      </c>
      <c r="C439" t="s">
        <v>524</v>
      </c>
      <c r="D439" t="s">
        <v>525</v>
      </c>
      <c r="E439" s="6">
        <f>VLOOKUP(SUBSTITUTE(B439,"_eur","")&amp;" - "&amp;D439,OrbisGeneric_mapping!C:F,3,0)</f>
        <v>142045</v>
      </c>
      <c r="F439" s="6" t="e">
        <f>VLOOKUP(E439,Collibra!D:F,3,0)</f>
        <v>#N/A</v>
      </c>
      <c r="G439" s="6" t="e">
        <f>VLOOKUP(E439,Collibra!D:F,2,0)</f>
        <v>#N/A</v>
      </c>
      <c r="J439" t="s">
        <v>28</v>
      </c>
      <c r="N439" t="b">
        <v>0</v>
      </c>
      <c r="P439" t="s">
        <v>29</v>
      </c>
      <c r="Q439" t="s">
        <v>30</v>
      </c>
      <c r="R439" t="b">
        <v>0</v>
      </c>
      <c r="Z439">
        <v>1</v>
      </c>
    </row>
    <row r="440" spans="1:26" x14ac:dyDescent="0.25">
      <c r="A440">
        <v>1249</v>
      </c>
      <c r="B440" t="s">
        <v>660</v>
      </c>
      <c r="C440" t="s">
        <v>526</v>
      </c>
      <c r="D440" t="s">
        <v>527</v>
      </c>
      <c r="E440" s="6">
        <f>VLOOKUP(SUBSTITUTE(B440,"_eur","")&amp;" - "&amp;D440,OrbisGeneric_mapping!C:F,3,0)</f>
        <v>192600</v>
      </c>
      <c r="F440" s="6" t="e">
        <f>VLOOKUP(E440,Collibra!D:F,3,0)</f>
        <v>#N/A</v>
      </c>
      <c r="G440" s="6" t="e">
        <f>VLOOKUP(E440,Collibra!D:F,2,0)</f>
        <v>#N/A</v>
      </c>
      <c r="J440" t="s">
        <v>28</v>
      </c>
      <c r="N440" t="b">
        <v>0</v>
      </c>
      <c r="P440" t="s">
        <v>29</v>
      </c>
      <c r="Q440" t="s">
        <v>30</v>
      </c>
      <c r="R440" t="b">
        <v>0</v>
      </c>
      <c r="Z440">
        <v>1</v>
      </c>
    </row>
    <row r="441" spans="1:26" x14ac:dyDescent="0.25">
      <c r="A441">
        <v>1041</v>
      </c>
      <c r="B441" t="s">
        <v>660</v>
      </c>
      <c r="C441" t="s">
        <v>528</v>
      </c>
      <c r="D441" t="s">
        <v>529</v>
      </c>
      <c r="E441" s="6">
        <f>VLOOKUP(SUBSTITUTE(B441,"_eur","")&amp;" - "&amp;D441,OrbisGeneric_mapping!C:F,3,0)</f>
        <v>190000</v>
      </c>
      <c r="F441" s="6" t="e">
        <f>VLOOKUP(E441,Collibra!D:F,3,0)</f>
        <v>#N/A</v>
      </c>
      <c r="G441" s="6" t="e">
        <f>VLOOKUP(E441,Collibra!D:F,2,0)</f>
        <v>#N/A</v>
      </c>
      <c r="J441" t="s">
        <v>28</v>
      </c>
      <c r="N441" t="b">
        <v>0</v>
      </c>
      <c r="P441" t="s">
        <v>29</v>
      </c>
      <c r="Q441" t="s">
        <v>30</v>
      </c>
      <c r="R441" t="b">
        <v>0</v>
      </c>
      <c r="Z441">
        <v>1</v>
      </c>
    </row>
    <row r="442" spans="1:26" x14ac:dyDescent="0.25">
      <c r="A442">
        <v>1073</v>
      </c>
      <c r="B442" t="s">
        <v>660</v>
      </c>
      <c r="C442" t="s">
        <v>530</v>
      </c>
      <c r="D442" t="s">
        <v>531</v>
      </c>
      <c r="E442" s="6">
        <f>VLOOKUP(SUBSTITUTE(B442,"_eur","")&amp;" - "&amp;D442,OrbisGeneric_mapping!C:F,3,0)</f>
        <v>190400</v>
      </c>
      <c r="F442" s="6" t="e">
        <f>VLOOKUP(E442,Collibra!D:F,3,0)</f>
        <v>#N/A</v>
      </c>
      <c r="G442" s="6" t="e">
        <f>VLOOKUP(E442,Collibra!D:F,2,0)</f>
        <v>#N/A</v>
      </c>
      <c r="J442" t="s">
        <v>28</v>
      </c>
      <c r="N442" t="b">
        <v>0</v>
      </c>
      <c r="P442" t="s">
        <v>29</v>
      </c>
      <c r="Q442" t="s">
        <v>30</v>
      </c>
      <c r="R442" t="b">
        <v>0</v>
      </c>
      <c r="Z442">
        <v>1</v>
      </c>
    </row>
    <row r="443" spans="1:26" x14ac:dyDescent="0.25">
      <c r="A443">
        <v>1193</v>
      </c>
      <c r="B443" t="s">
        <v>660</v>
      </c>
      <c r="C443" t="s">
        <v>532</v>
      </c>
      <c r="D443" t="s">
        <v>533</v>
      </c>
      <c r="E443" s="6">
        <f>VLOOKUP(SUBSTITUTE(B443,"_eur","")&amp;" - "&amp;D443,OrbisGeneric_mapping!C:F,3,0)</f>
        <v>191900</v>
      </c>
      <c r="F443" s="6" t="e">
        <f>VLOOKUP(E443,Collibra!D:F,3,0)</f>
        <v>#N/A</v>
      </c>
      <c r="G443" s="6" t="e">
        <f>VLOOKUP(E443,Collibra!D:F,2,0)</f>
        <v>#N/A</v>
      </c>
      <c r="J443" t="s">
        <v>28</v>
      </c>
      <c r="N443" t="b">
        <v>0</v>
      </c>
      <c r="P443" t="s">
        <v>29</v>
      </c>
      <c r="Q443" t="s">
        <v>30</v>
      </c>
      <c r="R443" t="b">
        <v>0</v>
      </c>
      <c r="Z443">
        <v>1</v>
      </c>
    </row>
    <row r="444" spans="1:26" x14ac:dyDescent="0.25">
      <c r="A444">
        <v>1481</v>
      </c>
      <c r="B444" t="s">
        <v>660</v>
      </c>
      <c r="C444" t="s">
        <v>534</v>
      </c>
      <c r="D444" t="s">
        <v>535</v>
      </c>
      <c r="E444" s="6">
        <f>VLOOKUP(SUBSTITUTE(B444,"_eur","")&amp;" - "&amp;D444,OrbisGeneric_mapping!C:F,3,0)</f>
        <v>195040</v>
      </c>
      <c r="F444" s="6" t="e">
        <f>VLOOKUP(E444,Collibra!D:F,3,0)</f>
        <v>#N/A</v>
      </c>
      <c r="G444" s="6" t="e">
        <f>VLOOKUP(E444,Collibra!D:F,2,0)</f>
        <v>#N/A</v>
      </c>
      <c r="J444" t="s">
        <v>28</v>
      </c>
      <c r="N444" t="b">
        <v>0</v>
      </c>
      <c r="P444" t="s">
        <v>29</v>
      </c>
      <c r="Q444" t="s">
        <v>30</v>
      </c>
      <c r="R444" t="b">
        <v>0</v>
      </c>
      <c r="Z444">
        <v>1</v>
      </c>
    </row>
    <row r="445" spans="1:26" x14ac:dyDescent="0.25">
      <c r="A445">
        <v>1489</v>
      </c>
      <c r="B445" t="s">
        <v>660</v>
      </c>
      <c r="C445" t="s">
        <v>536</v>
      </c>
      <c r="D445" t="s">
        <v>537</v>
      </c>
      <c r="E445" s="6">
        <f>VLOOKUP(SUBSTITUTE(B445,"_eur","")&amp;" - "&amp;D445,OrbisGeneric_mapping!C:F,3,0)</f>
        <v>195050</v>
      </c>
      <c r="F445" s="6" t="e">
        <f>VLOOKUP(E445,Collibra!D:F,3,0)</f>
        <v>#N/A</v>
      </c>
      <c r="G445" s="6" t="e">
        <f>VLOOKUP(E445,Collibra!D:F,2,0)</f>
        <v>#N/A</v>
      </c>
      <c r="J445" t="s">
        <v>28</v>
      </c>
      <c r="N445" t="b">
        <v>0</v>
      </c>
      <c r="P445" t="s">
        <v>29</v>
      </c>
      <c r="Q445" t="s">
        <v>30</v>
      </c>
      <c r="R445" t="b">
        <v>0</v>
      </c>
      <c r="Z445">
        <v>1</v>
      </c>
    </row>
    <row r="446" spans="1:26" x14ac:dyDescent="0.25">
      <c r="A446">
        <v>1441</v>
      </c>
      <c r="B446" t="s">
        <v>660</v>
      </c>
      <c r="C446" t="s">
        <v>538</v>
      </c>
      <c r="D446" t="s">
        <v>539</v>
      </c>
      <c r="E446" s="6">
        <f>VLOOKUP(SUBSTITUTE(B446,"_eur","")&amp;" - "&amp;D446,OrbisGeneric_mapping!C:F,3,0)</f>
        <v>194950</v>
      </c>
      <c r="F446" s="6" t="e">
        <f>VLOOKUP(E446,Collibra!D:F,3,0)</f>
        <v>#N/A</v>
      </c>
      <c r="G446" s="6" t="e">
        <f>VLOOKUP(E446,Collibra!D:F,2,0)</f>
        <v>#N/A</v>
      </c>
      <c r="J446" t="s">
        <v>28</v>
      </c>
      <c r="N446" t="b">
        <v>0</v>
      </c>
      <c r="P446" t="s">
        <v>29</v>
      </c>
      <c r="Q446" t="s">
        <v>30</v>
      </c>
      <c r="R446" t="b">
        <v>0</v>
      </c>
      <c r="Z446">
        <v>1</v>
      </c>
    </row>
    <row r="447" spans="1:26" x14ac:dyDescent="0.25">
      <c r="A447">
        <v>1329</v>
      </c>
      <c r="B447" t="s">
        <v>660</v>
      </c>
      <c r="C447" t="s">
        <v>540</v>
      </c>
      <c r="D447" t="s">
        <v>541</v>
      </c>
      <c r="E447" s="6">
        <f>VLOOKUP(SUBSTITUTE(B447,"_eur","")&amp;" - "&amp;D447,OrbisGeneric_mapping!C:F,3,0)</f>
        <v>193600</v>
      </c>
      <c r="F447" s="6" t="e">
        <f>VLOOKUP(E447,Collibra!D:F,3,0)</f>
        <v>#N/A</v>
      </c>
      <c r="G447" s="6" t="e">
        <f>VLOOKUP(E447,Collibra!D:F,2,0)</f>
        <v>#N/A</v>
      </c>
      <c r="J447" t="s">
        <v>28</v>
      </c>
      <c r="N447" t="b">
        <v>0</v>
      </c>
      <c r="P447" t="s">
        <v>29</v>
      </c>
      <c r="Q447" t="s">
        <v>30</v>
      </c>
      <c r="R447" t="b">
        <v>0</v>
      </c>
      <c r="Z447">
        <v>1</v>
      </c>
    </row>
    <row r="448" spans="1:26" x14ac:dyDescent="0.25">
      <c r="A448">
        <v>1321</v>
      </c>
      <c r="B448" t="s">
        <v>660</v>
      </c>
      <c r="C448" t="s">
        <v>542</v>
      </c>
      <c r="D448" t="s">
        <v>543</v>
      </c>
      <c r="E448" s="6">
        <f>VLOOKUP(SUBSTITUTE(B448,"_eur","")&amp;" - "&amp;D448,OrbisGeneric_mapping!C:F,3,0)</f>
        <v>193500</v>
      </c>
      <c r="F448" s="6" t="e">
        <f>VLOOKUP(E448,Collibra!D:F,3,0)</f>
        <v>#N/A</v>
      </c>
      <c r="G448" s="6" t="e">
        <f>VLOOKUP(E448,Collibra!D:F,2,0)</f>
        <v>#N/A</v>
      </c>
      <c r="J448" t="s">
        <v>28</v>
      </c>
      <c r="N448" t="b">
        <v>0</v>
      </c>
      <c r="P448" t="s">
        <v>29</v>
      </c>
      <c r="Q448" t="s">
        <v>30</v>
      </c>
      <c r="R448" t="b">
        <v>0</v>
      </c>
      <c r="Z448">
        <v>1</v>
      </c>
    </row>
    <row r="449" spans="1:26" x14ac:dyDescent="0.25">
      <c r="A449">
        <v>1313</v>
      </c>
      <c r="B449" t="s">
        <v>660</v>
      </c>
      <c r="C449" t="s">
        <v>544</v>
      </c>
      <c r="D449" t="s">
        <v>545</v>
      </c>
      <c r="E449" s="6">
        <f>VLOOKUP(SUBSTITUTE(B449,"_eur","")&amp;" - "&amp;D449,OrbisGeneric_mapping!C:F,3,0)</f>
        <v>193400</v>
      </c>
      <c r="F449" s="6" t="e">
        <f>VLOOKUP(E449,Collibra!D:F,3,0)</f>
        <v>#N/A</v>
      </c>
      <c r="G449" s="6" t="e">
        <f>VLOOKUP(E449,Collibra!D:F,2,0)</f>
        <v>#N/A</v>
      </c>
      <c r="J449" t="s">
        <v>28</v>
      </c>
      <c r="N449" t="b">
        <v>0</v>
      </c>
      <c r="P449" t="s">
        <v>29</v>
      </c>
      <c r="Q449" t="s">
        <v>30</v>
      </c>
      <c r="R449" t="b">
        <v>0</v>
      </c>
      <c r="Z449">
        <v>1</v>
      </c>
    </row>
    <row r="450" spans="1:26" x14ac:dyDescent="0.25">
      <c r="A450">
        <v>1385</v>
      </c>
      <c r="B450" t="s">
        <v>660</v>
      </c>
      <c r="C450" t="s">
        <v>546</v>
      </c>
      <c r="D450" t="s">
        <v>547</v>
      </c>
      <c r="E450" s="6">
        <f>VLOOKUP(SUBSTITUTE(B450,"_eur","")&amp;" - "&amp;D450,OrbisGeneric_mapping!C:F,3,0)</f>
        <v>194300</v>
      </c>
      <c r="F450" s="6" t="e">
        <f>VLOOKUP(E450,Collibra!D:F,3,0)</f>
        <v>#N/A</v>
      </c>
      <c r="G450" s="6" t="e">
        <f>VLOOKUP(E450,Collibra!D:F,2,0)</f>
        <v>#N/A</v>
      </c>
      <c r="J450" t="s">
        <v>28</v>
      </c>
      <c r="N450" t="b">
        <v>0</v>
      </c>
      <c r="P450" t="s">
        <v>29</v>
      </c>
      <c r="Q450" t="s">
        <v>30</v>
      </c>
      <c r="R450" t="b">
        <v>0</v>
      </c>
      <c r="Z450">
        <v>1</v>
      </c>
    </row>
    <row r="451" spans="1:26" x14ac:dyDescent="0.25">
      <c r="A451">
        <v>1641</v>
      </c>
      <c r="B451" t="s">
        <v>660</v>
      </c>
      <c r="C451" t="s">
        <v>548</v>
      </c>
      <c r="D451" t="s">
        <v>549</v>
      </c>
      <c r="E451" s="6">
        <f>VLOOKUP(SUBSTITUTE(B451,"_eur","")&amp;" - "&amp;D451,OrbisGeneric_mapping!C:F,3,0)</f>
        <v>195200</v>
      </c>
      <c r="F451" s="6" t="e">
        <f>VLOOKUP(E451,Collibra!D:F,3,0)</f>
        <v>#N/A</v>
      </c>
      <c r="G451" s="6" t="e">
        <f>VLOOKUP(E451,Collibra!D:F,2,0)</f>
        <v>#N/A</v>
      </c>
      <c r="J451" t="s">
        <v>28</v>
      </c>
      <c r="N451" t="b">
        <v>0</v>
      </c>
      <c r="P451" t="s">
        <v>29</v>
      </c>
      <c r="Q451" t="s">
        <v>30</v>
      </c>
      <c r="R451" t="b">
        <v>0</v>
      </c>
      <c r="Z451">
        <v>1</v>
      </c>
    </row>
    <row r="452" spans="1:26" x14ac:dyDescent="0.25">
      <c r="A452">
        <v>1633</v>
      </c>
      <c r="B452" t="s">
        <v>660</v>
      </c>
      <c r="C452" t="s">
        <v>550</v>
      </c>
      <c r="D452" t="s">
        <v>551</v>
      </c>
      <c r="E452" s="6">
        <f>VLOOKUP(SUBSTITUTE(B452,"_eur","")&amp;" - "&amp;D452,OrbisGeneric_mapping!C:F,3,0)</f>
        <v>195190</v>
      </c>
      <c r="F452" s="6" t="e">
        <f>VLOOKUP(E452,Collibra!D:F,3,0)</f>
        <v>#N/A</v>
      </c>
      <c r="G452" s="6" t="e">
        <f>VLOOKUP(E452,Collibra!D:F,2,0)</f>
        <v>#N/A</v>
      </c>
      <c r="J452" t="s">
        <v>28</v>
      </c>
      <c r="N452" t="b">
        <v>0</v>
      </c>
      <c r="P452" t="s">
        <v>29</v>
      </c>
      <c r="Q452" t="s">
        <v>30</v>
      </c>
      <c r="R452" t="b">
        <v>0</v>
      </c>
      <c r="Z452">
        <v>1</v>
      </c>
    </row>
    <row r="453" spans="1:26" x14ac:dyDescent="0.25">
      <c r="A453">
        <v>1297</v>
      </c>
      <c r="B453" t="s">
        <v>660</v>
      </c>
      <c r="C453" t="s">
        <v>552</v>
      </c>
      <c r="D453" t="s">
        <v>553</v>
      </c>
      <c r="E453" s="6">
        <f>VLOOKUP(SUBSTITUTE(B453,"_eur","")&amp;" - "&amp;D453,OrbisGeneric_mapping!C:F,3,0)</f>
        <v>193200</v>
      </c>
      <c r="F453" s="6" t="e">
        <f>VLOOKUP(E453,Collibra!D:F,3,0)</f>
        <v>#N/A</v>
      </c>
      <c r="G453" s="6" t="e">
        <f>VLOOKUP(E453,Collibra!D:F,2,0)</f>
        <v>#N/A</v>
      </c>
      <c r="J453" t="s">
        <v>28</v>
      </c>
      <c r="N453" t="b">
        <v>0</v>
      </c>
      <c r="P453" t="s">
        <v>29</v>
      </c>
      <c r="Q453" t="s">
        <v>30</v>
      </c>
      <c r="R453" t="b">
        <v>0</v>
      </c>
      <c r="Z453">
        <v>1</v>
      </c>
    </row>
    <row r="454" spans="1:26" x14ac:dyDescent="0.25">
      <c r="A454">
        <v>1817</v>
      </c>
      <c r="B454" t="s">
        <v>660</v>
      </c>
      <c r="C454" t="s">
        <v>554</v>
      </c>
      <c r="D454" t="s">
        <v>555</v>
      </c>
      <c r="E454" s="6">
        <f>VLOOKUP(SUBSTITUTE(B454,"_eur","")&amp;" - "&amp;D454,OrbisGeneric_mapping!C:F,3,0)</f>
        <v>195340</v>
      </c>
      <c r="F454" s="6" t="e">
        <f>VLOOKUP(E454,Collibra!D:F,3,0)</f>
        <v>#N/A</v>
      </c>
      <c r="G454" s="6" t="e">
        <f>VLOOKUP(E454,Collibra!D:F,2,0)</f>
        <v>#N/A</v>
      </c>
      <c r="J454" t="s">
        <v>28</v>
      </c>
      <c r="N454" t="b">
        <v>0</v>
      </c>
      <c r="P454" t="s">
        <v>29</v>
      </c>
      <c r="Q454" t="s">
        <v>30</v>
      </c>
      <c r="R454" t="b">
        <v>0</v>
      </c>
      <c r="Z454">
        <v>1</v>
      </c>
    </row>
    <row r="455" spans="1:26" x14ac:dyDescent="0.25">
      <c r="A455">
        <v>1825</v>
      </c>
      <c r="B455" t="s">
        <v>660</v>
      </c>
      <c r="C455" t="s">
        <v>556</v>
      </c>
      <c r="D455" t="s">
        <v>557</v>
      </c>
      <c r="E455" s="6">
        <f>VLOOKUP(SUBSTITUTE(B455,"_eur","")&amp;" - "&amp;D455,OrbisGeneric_mapping!C:F,3,0)</f>
        <v>195350</v>
      </c>
      <c r="F455" s="6" t="e">
        <f>VLOOKUP(E455,Collibra!D:F,3,0)</f>
        <v>#N/A</v>
      </c>
      <c r="G455" s="6" t="e">
        <f>VLOOKUP(E455,Collibra!D:F,2,0)</f>
        <v>#N/A</v>
      </c>
      <c r="J455" t="s">
        <v>28</v>
      </c>
      <c r="N455" t="b">
        <v>0</v>
      </c>
      <c r="P455" t="s">
        <v>29</v>
      </c>
      <c r="Q455" t="s">
        <v>30</v>
      </c>
      <c r="R455" t="b">
        <v>0</v>
      </c>
      <c r="Z455">
        <v>1</v>
      </c>
    </row>
    <row r="456" spans="1:26" x14ac:dyDescent="0.25">
      <c r="A456">
        <v>1809</v>
      </c>
      <c r="B456" t="s">
        <v>660</v>
      </c>
      <c r="C456" t="s">
        <v>558</v>
      </c>
      <c r="D456" t="s">
        <v>559</v>
      </c>
      <c r="E456" s="6">
        <f>VLOOKUP(SUBSTITUTE(B456,"_eur","")&amp;" - "&amp;D456,OrbisGeneric_mapping!C:F,3,0)</f>
        <v>195330</v>
      </c>
      <c r="F456" s="6" t="e">
        <f>VLOOKUP(E456,Collibra!D:F,3,0)</f>
        <v>#N/A</v>
      </c>
      <c r="G456" s="6" t="e">
        <f>VLOOKUP(E456,Collibra!D:F,2,0)</f>
        <v>#N/A</v>
      </c>
      <c r="J456" t="s">
        <v>28</v>
      </c>
      <c r="N456" t="b">
        <v>0</v>
      </c>
      <c r="P456" t="s">
        <v>29</v>
      </c>
      <c r="Q456" t="s">
        <v>30</v>
      </c>
      <c r="R456" t="b">
        <v>0</v>
      </c>
      <c r="Z456">
        <v>1</v>
      </c>
    </row>
    <row r="457" spans="1:26" x14ac:dyDescent="0.25">
      <c r="A457">
        <v>1121</v>
      </c>
      <c r="B457" t="s">
        <v>660</v>
      </c>
      <c r="C457" t="s">
        <v>560</v>
      </c>
      <c r="D457" t="s">
        <v>561</v>
      </c>
      <c r="E457" s="6">
        <f>VLOOKUP(SUBSTITUTE(B457,"_eur","")&amp;" - "&amp;D457,OrbisGeneric_mapping!C:F,3,0)</f>
        <v>191000</v>
      </c>
      <c r="F457" s="6" t="e">
        <f>VLOOKUP(E457,Collibra!D:F,3,0)</f>
        <v>#N/A</v>
      </c>
      <c r="G457" s="6" t="e">
        <f>VLOOKUP(E457,Collibra!D:F,2,0)</f>
        <v>#N/A</v>
      </c>
      <c r="J457" t="s">
        <v>28</v>
      </c>
      <c r="N457" t="b">
        <v>0</v>
      </c>
      <c r="P457" t="s">
        <v>29</v>
      </c>
      <c r="Q457" t="s">
        <v>30</v>
      </c>
      <c r="R457" t="b">
        <v>0</v>
      </c>
      <c r="Z457">
        <v>1</v>
      </c>
    </row>
    <row r="458" spans="1:26" x14ac:dyDescent="0.25">
      <c r="A458">
        <v>1689</v>
      </c>
      <c r="B458" t="s">
        <v>660</v>
      </c>
      <c r="C458" t="s">
        <v>562</v>
      </c>
      <c r="D458" t="s">
        <v>563</v>
      </c>
      <c r="E458" s="6">
        <f>VLOOKUP(SUBSTITUTE(B458,"_eur","")&amp;" - "&amp;D458,OrbisGeneric_mapping!C:F,3,0)</f>
        <v>195220</v>
      </c>
      <c r="F458" s="6" t="e">
        <f>VLOOKUP(E458,Collibra!D:F,3,0)</f>
        <v>#N/A</v>
      </c>
      <c r="G458" s="6" t="e">
        <f>VLOOKUP(E458,Collibra!D:F,2,0)</f>
        <v>#N/A</v>
      </c>
      <c r="J458" t="s">
        <v>28</v>
      </c>
      <c r="N458" t="b">
        <v>0</v>
      </c>
      <c r="P458" t="s">
        <v>29</v>
      </c>
      <c r="Q458" t="s">
        <v>30</v>
      </c>
      <c r="R458" t="b">
        <v>0</v>
      </c>
      <c r="Z458">
        <v>1</v>
      </c>
    </row>
    <row r="459" spans="1:26" x14ac:dyDescent="0.25">
      <c r="A459">
        <v>1777</v>
      </c>
      <c r="B459" t="s">
        <v>660</v>
      </c>
      <c r="C459" t="s">
        <v>564</v>
      </c>
      <c r="D459" t="s">
        <v>565</v>
      </c>
      <c r="E459" s="6">
        <f>VLOOKUP(SUBSTITUTE(B459,"_eur","")&amp;" - "&amp;D459,OrbisGeneric_mapping!C:F,3,0)</f>
        <v>195290</v>
      </c>
      <c r="F459" s="6" t="e">
        <f>VLOOKUP(E459,Collibra!D:F,3,0)</f>
        <v>#N/A</v>
      </c>
      <c r="G459" s="6" t="e">
        <f>VLOOKUP(E459,Collibra!D:F,2,0)</f>
        <v>#N/A</v>
      </c>
      <c r="J459" t="s">
        <v>28</v>
      </c>
      <c r="N459" t="b">
        <v>0</v>
      </c>
      <c r="P459" t="s">
        <v>29</v>
      </c>
      <c r="Q459" t="s">
        <v>30</v>
      </c>
      <c r="R459" t="b">
        <v>0</v>
      </c>
      <c r="Z459">
        <v>1</v>
      </c>
    </row>
    <row r="460" spans="1:26" x14ac:dyDescent="0.25">
      <c r="A460">
        <v>1705</v>
      </c>
      <c r="B460" t="s">
        <v>660</v>
      </c>
      <c r="C460" t="s">
        <v>566</v>
      </c>
      <c r="D460" t="s">
        <v>567</v>
      </c>
      <c r="E460" s="6">
        <f>VLOOKUP(SUBSTITUTE(B460,"_eur","")&amp;" - "&amp;D460,OrbisGeneric_mapping!C:F,3,0)</f>
        <v>195240</v>
      </c>
      <c r="F460" s="6" t="e">
        <f>VLOOKUP(E460,Collibra!D:F,3,0)</f>
        <v>#N/A</v>
      </c>
      <c r="G460" s="6" t="e">
        <f>VLOOKUP(E460,Collibra!D:F,2,0)</f>
        <v>#N/A</v>
      </c>
      <c r="J460" t="s">
        <v>28</v>
      </c>
      <c r="N460" t="b">
        <v>0</v>
      </c>
      <c r="P460" t="s">
        <v>29</v>
      </c>
      <c r="Q460" t="s">
        <v>30</v>
      </c>
      <c r="R460" t="b">
        <v>0</v>
      </c>
      <c r="Z460">
        <v>1</v>
      </c>
    </row>
    <row r="461" spans="1:26" x14ac:dyDescent="0.25">
      <c r="A461">
        <v>1473</v>
      </c>
      <c r="B461" t="s">
        <v>660</v>
      </c>
      <c r="C461" t="s">
        <v>568</v>
      </c>
      <c r="D461" t="s">
        <v>569</v>
      </c>
      <c r="E461" s="6">
        <f>VLOOKUP(SUBSTITUTE(B461,"_eur","")&amp;" - "&amp;D461,OrbisGeneric_mapping!C:F,3,0)</f>
        <v>195030</v>
      </c>
      <c r="F461" s="6" t="e">
        <f>VLOOKUP(E461,Collibra!D:F,3,0)</f>
        <v>#N/A</v>
      </c>
      <c r="G461" s="6" t="e">
        <f>VLOOKUP(E461,Collibra!D:F,2,0)</f>
        <v>#N/A</v>
      </c>
      <c r="J461" t="s">
        <v>28</v>
      </c>
      <c r="N461" t="b">
        <v>0</v>
      </c>
      <c r="P461" t="s">
        <v>29</v>
      </c>
      <c r="Q461" t="s">
        <v>30</v>
      </c>
      <c r="R461" t="b">
        <v>0</v>
      </c>
      <c r="Z461">
        <v>1</v>
      </c>
    </row>
    <row r="462" spans="1:26" x14ac:dyDescent="0.25">
      <c r="A462">
        <v>993</v>
      </c>
      <c r="B462" t="s">
        <v>660</v>
      </c>
      <c r="C462" t="s">
        <v>570</v>
      </c>
      <c r="D462" t="s">
        <v>571</v>
      </c>
      <c r="E462" s="6" t="str">
        <f>VLOOKUP(SUBSTITUTE(B462,"_eur","")&amp;" - "&amp;D462,OrbisGeneric_mapping!C:F,3,0)</f>
        <v>NUMBER_MONTHS</v>
      </c>
      <c r="F462" s="6" t="str">
        <f>VLOOKUP(E462,Collibra!D:F,3,0)</f>
        <v>Number of months</v>
      </c>
      <c r="G462" s="6" t="str">
        <f>VLOOKUP(E462,Collibra!D:F,2,0)</f>
        <v>The number of months in a financial accounting period</v>
      </c>
      <c r="J462" t="s">
        <v>28</v>
      </c>
      <c r="N462" t="b">
        <v>0</v>
      </c>
      <c r="P462" t="s">
        <v>29</v>
      </c>
      <c r="Q462" t="s">
        <v>30</v>
      </c>
      <c r="R462" t="b">
        <v>0</v>
      </c>
      <c r="Z462">
        <v>1</v>
      </c>
    </row>
    <row r="463" spans="1:26" x14ac:dyDescent="0.25">
      <c r="A463">
        <v>1273</v>
      </c>
      <c r="B463" t="s">
        <v>660</v>
      </c>
      <c r="C463" t="s">
        <v>572</v>
      </c>
      <c r="D463" t="s">
        <v>573</v>
      </c>
      <c r="E463" s="6">
        <f>VLOOKUP(SUBSTITUTE(B463,"_eur","")&amp;" - "&amp;D463,OrbisGeneric_mapping!C:F,3,0)</f>
        <v>192900</v>
      </c>
      <c r="F463" s="6" t="e">
        <f>VLOOKUP(E463,Collibra!D:F,3,0)</f>
        <v>#N/A</v>
      </c>
      <c r="G463" s="6" t="e">
        <f>VLOOKUP(E463,Collibra!D:F,2,0)</f>
        <v>#N/A</v>
      </c>
      <c r="J463" t="s">
        <v>28</v>
      </c>
      <c r="N463" t="b">
        <v>0</v>
      </c>
      <c r="P463" t="s">
        <v>29</v>
      </c>
      <c r="Q463" t="s">
        <v>30</v>
      </c>
      <c r="R463" t="b">
        <v>0</v>
      </c>
      <c r="Z463">
        <v>1</v>
      </c>
    </row>
    <row r="464" spans="1:26" x14ac:dyDescent="0.25">
      <c r="A464">
        <v>1393</v>
      </c>
      <c r="B464" t="s">
        <v>660</v>
      </c>
      <c r="C464" t="s">
        <v>574</v>
      </c>
      <c r="D464" t="s">
        <v>575</v>
      </c>
      <c r="E464" s="6">
        <f>VLOOKUP(SUBSTITUTE(B464,"_eur","")&amp;" - "&amp;D464,OrbisGeneric_mapping!C:F,3,0)</f>
        <v>194400</v>
      </c>
      <c r="F464" s="6" t="e">
        <f>VLOOKUP(E464,Collibra!D:F,3,0)</f>
        <v>#N/A</v>
      </c>
      <c r="G464" s="6" t="e">
        <f>VLOOKUP(E464,Collibra!D:F,2,0)</f>
        <v>#N/A</v>
      </c>
      <c r="J464" t="s">
        <v>28</v>
      </c>
      <c r="N464" t="b">
        <v>0</v>
      </c>
      <c r="P464" t="s">
        <v>29</v>
      </c>
      <c r="Q464" t="s">
        <v>30</v>
      </c>
      <c r="R464" t="b">
        <v>0</v>
      </c>
      <c r="Z464">
        <v>1</v>
      </c>
    </row>
    <row r="465" spans="1:26" x14ac:dyDescent="0.25">
      <c r="A465">
        <v>1025</v>
      </c>
      <c r="B465" t="s">
        <v>660</v>
      </c>
      <c r="C465" t="s">
        <v>576</v>
      </c>
      <c r="D465" t="s">
        <v>577</v>
      </c>
      <c r="E465" s="6" t="str">
        <f>VLOOKUP(SUBSTITUTE(B465,"_eur","")&amp;" - "&amp;D465,OrbisGeneric_mapping!C:F,3,0)</f>
        <v>ORIGINAL_CURRENCY</v>
      </c>
      <c r="F465" s="6">
        <f>VLOOKUP(E465,Collibra!D:F,3,0)</f>
        <v>0</v>
      </c>
      <c r="G465" s="6" t="str">
        <f>VLOOKUP(E465,Collibra!D:F,2,0)</f>
        <v>The currency used for publishing the financial accounts</v>
      </c>
      <c r="J465" t="s">
        <v>28</v>
      </c>
      <c r="N465" t="b">
        <v>0</v>
      </c>
      <c r="P465" t="s">
        <v>29</v>
      </c>
      <c r="Q465" t="s">
        <v>30</v>
      </c>
      <c r="R465" t="b">
        <v>0</v>
      </c>
      <c r="Z465">
        <v>1</v>
      </c>
    </row>
    <row r="466" spans="1:26" x14ac:dyDescent="0.25">
      <c r="A466">
        <v>1017</v>
      </c>
      <c r="B466" t="s">
        <v>660</v>
      </c>
      <c r="C466" t="s">
        <v>578</v>
      </c>
      <c r="D466" t="s">
        <v>579</v>
      </c>
      <c r="E466" s="6" t="str">
        <f>VLOOKUP(SUBSTITUTE(B466,"_eur","")&amp;" - "&amp;D466,OrbisGeneric_mapping!C:F,3,0)</f>
        <v>ORIGINAL_UNIT</v>
      </c>
      <c r="F466" s="6" t="str">
        <f>VLOOKUP(E466,Collibra!D:F,3,0)</f>
        <v>Original unit</v>
      </c>
      <c r="G466" s="6" t="str">
        <f>VLOOKUP(E466,Collibra!D:F,2,0)</f>
        <v>Original units is the unit for a financial value used in spreading the financial accounts</v>
      </c>
      <c r="J466" t="s">
        <v>28</v>
      </c>
      <c r="N466" t="b">
        <v>0</v>
      </c>
      <c r="P466" t="s">
        <v>29</v>
      </c>
      <c r="Q466" t="s">
        <v>30</v>
      </c>
      <c r="R466" t="b">
        <v>0</v>
      </c>
      <c r="Z466">
        <v>1</v>
      </c>
    </row>
    <row r="467" spans="1:26" x14ac:dyDescent="0.25">
      <c r="A467">
        <v>1681</v>
      </c>
      <c r="B467" t="s">
        <v>660</v>
      </c>
      <c r="C467" t="s">
        <v>580</v>
      </c>
      <c r="D467" t="s">
        <v>581</v>
      </c>
      <c r="E467" s="6">
        <f>VLOOKUP(SUBSTITUTE(B467,"_eur","")&amp;" - "&amp;D467,OrbisGeneric_mapping!C:F,3,0)</f>
        <v>195210</v>
      </c>
      <c r="F467" s="6" t="e">
        <f>VLOOKUP(E467,Collibra!D:F,3,0)</f>
        <v>#N/A</v>
      </c>
      <c r="G467" s="6" t="e">
        <f>VLOOKUP(E467,Collibra!D:F,2,0)</f>
        <v>#N/A</v>
      </c>
      <c r="J467" t="s">
        <v>28</v>
      </c>
      <c r="N467" t="b">
        <v>0</v>
      </c>
      <c r="P467" t="s">
        <v>29</v>
      </c>
      <c r="Q467" t="s">
        <v>30</v>
      </c>
      <c r="R467" t="b">
        <v>0</v>
      </c>
      <c r="Z467">
        <v>1</v>
      </c>
    </row>
    <row r="468" spans="1:26" x14ac:dyDescent="0.25">
      <c r="A468">
        <v>1361</v>
      </c>
      <c r="B468" t="s">
        <v>660</v>
      </c>
      <c r="C468" t="s">
        <v>582</v>
      </c>
      <c r="D468" t="s">
        <v>583</v>
      </c>
      <c r="E468" s="6">
        <f>VLOOKUP(SUBSTITUTE(B468,"_eur","")&amp;" - "&amp;D468,OrbisGeneric_mapping!C:F,3,0)</f>
        <v>194000</v>
      </c>
      <c r="F468" s="6" t="e">
        <f>VLOOKUP(E468,Collibra!D:F,3,0)</f>
        <v>#N/A</v>
      </c>
      <c r="G468" s="6" t="e">
        <f>VLOOKUP(E468,Collibra!D:F,2,0)</f>
        <v>#N/A</v>
      </c>
      <c r="J468" t="s">
        <v>28</v>
      </c>
      <c r="N468" t="b">
        <v>0</v>
      </c>
      <c r="P468" t="s">
        <v>29</v>
      </c>
      <c r="Q468" t="s">
        <v>30</v>
      </c>
      <c r="R468" t="b">
        <v>0</v>
      </c>
      <c r="Z468">
        <v>1</v>
      </c>
    </row>
    <row r="469" spans="1:26" x14ac:dyDescent="0.25">
      <c r="A469">
        <v>1161</v>
      </c>
      <c r="B469" t="s">
        <v>660</v>
      </c>
      <c r="C469" t="s">
        <v>584</v>
      </c>
      <c r="D469" t="s">
        <v>585</v>
      </c>
      <c r="E469" s="6">
        <f>VLOOKUP(SUBSTITUTE(B469,"_eur","")&amp;" - "&amp;D469,OrbisGeneric_mapping!C:F,3,0)</f>
        <v>191500</v>
      </c>
      <c r="F469" s="6" t="e">
        <f>VLOOKUP(E469,Collibra!D:F,3,0)</f>
        <v>#N/A</v>
      </c>
      <c r="G469" s="6" t="e">
        <f>VLOOKUP(E469,Collibra!D:F,2,0)</f>
        <v>#N/A</v>
      </c>
      <c r="J469" t="s">
        <v>28</v>
      </c>
      <c r="N469" t="b">
        <v>0</v>
      </c>
      <c r="P469" t="s">
        <v>29</v>
      </c>
      <c r="Q469" t="s">
        <v>30</v>
      </c>
      <c r="R469" t="b">
        <v>0</v>
      </c>
      <c r="Z469">
        <v>1</v>
      </c>
    </row>
    <row r="470" spans="1:26" x14ac:dyDescent="0.25">
      <c r="A470">
        <v>1065</v>
      </c>
      <c r="B470" t="s">
        <v>660</v>
      </c>
      <c r="C470" t="s">
        <v>586</v>
      </c>
      <c r="D470" t="s">
        <v>587</v>
      </c>
      <c r="E470" s="6">
        <f>VLOOKUP(SUBSTITUTE(B470,"_eur","")&amp;" - "&amp;D470,OrbisGeneric_mapping!C:F,3,0)</f>
        <v>190300</v>
      </c>
      <c r="F470" s="6" t="e">
        <f>VLOOKUP(E470,Collibra!D:F,3,0)</f>
        <v>#N/A</v>
      </c>
      <c r="G470" s="6" t="e">
        <f>VLOOKUP(E470,Collibra!D:F,2,0)</f>
        <v>#N/A</v>
      </c>
      <c r="J470" t="s">
        <v>28</v>
      </c>
      <c r="N470" t="b">
        <v>0</v>
      </c>
      <c r="P470" t="s">
        <v>29</v>
      </c>
      <c r="Q470" t="s">
        <v>30</v>
      </c>
      <c r="R470" t="b">
        <v>0</v>
      </c>
      <c r="Z470">
        <v>1</v>
      </c>
    </row>
    <row r="471" spans="1:26" x14ac:dyDescent="0.25">
      <c r="A471">
        <v>1169</v>
      </c>
      <c r="B471" t="s">
        <v>660</v>
      </c>
      <c r="C471" t="s">
        <v>588</v>
      </c>
      <c r="D471" t="s">
        <v>589</v>
      </c>
      <c r="E471" s="6">
        <f>VLOOKUP(SUBSTITUTE(B471,"_eur","")&amp;" - "&amp;D471,OrbisGeneric_mapping!C:F,3,0)</f>
        <v>191600</v>
      </c>
      <c r="F471" s="6" t="e">
        <f>VLOOKUP(E471,Collibra!D:F,3,0)</f>
        <v>#N/A</v>
      </c>
      <c r="G471" s="6" t="e">
        <f>VLOOKUP(E471,Collibra!D:F,2,0)</f>
        <v>#N/A</v>
      </c>
      <c r="J471" t="s">
        <v>28</v>
      </c>
      <c r="N471" t="b">
        <v>0</v>
      </c>
      <c r="P471" t="s">
        <v>29</v>
      </c>
      <c r="Q471" t="s">
        <v>30</v>
      </c>
      <c r="R471" t="b">
        <v>0</v>
      </c>
      <c r="Z471">
        <v>1</v>
      </c>
    </row>
    <row r="472" spans="1:26" x14ac:dyDescent="0.25">
      <c r="A472">
        <v>1201</v>
      </c>
      <c r="B472" t="s">
        <v>660</v>
      </c>
      <c r="C472" t="s">
        <v>590</v>
      </c>
      <c r="D472" t="s">
        <v>591</v>
      </c>
      <c r="E472" s="6">
        <f>VLOOKUP(SUBSTITUTE(B472,"_eur","")&amp;" - "&amp;D472,OrbisGeneric_mapping!C:F,3,0)</f>
        <v>192000</v>
      </c>
      <c r="F472" s="6" t="e">
        <f>VLOOKUP(E472,Collibra!D:F,3,0)</f>
        <v>#N/A</v>
      </c>
      <c r="G472" s="6" t="e">
        <f>VLOOKUP(E472,Collibra!D:F,2,0)</f>
        <v>#N/A</v>
      </c>
      <c r="J472" t="s">
        <v>28</v>
      </c>
      <c r="N472" t="b">
        <v>0</v>
      </c>
      <c r="P472" t="s">
        <v>29</v>
      </c>
      <c r="Q472" t="s">
        <v>30</v>
      </c>
      <c r="R472" t="b">
        <v>0</v>
      </c>
      <c r="Z472">
        <v>1</v>
      </c>
    </row>
    <row r="473" spans="1:26" x14ac:dyDescent="0.25">
      <c r="A473">
        <v>1305</v>
      </c>
      <c r="B473" t="s">
        <v>660</v>
      </c>
      <c r="C473" t="s">
        <v>592</v>
      </c>
      <c r="D473" t="s">
        <v>593</v>
      </c>
      <c r="E473" s="6">
        <f>VLOOKUP(SUBSTITUTE(B473,"_eur","")&amp;" - "&amp;D473,OrbisGeneric_mapping!C:F,3,0)</f>
        <v>193300</v>
      </c>
      <c r="F473" s="6" t="e">
        <f>VLOOKUP(E473,Collibra!D:F,3,0)</f>
        <v>#N/A</v>
      </c>
      <c r="G473" s="6" t="e">
        <f>VLOOKUP(E473,Collibra!D:F,2,0)</f>
        <v>#N/A</v>
      </c>
      <c r="J473" t="s">
        <v>28</v>
      </c>
      <c r="N473" t="b">
        <v>0</v>
      </c>
      <c r="P473" t="s">
        <v>29</v>
      </c>
      <c r="Q473" t="s">
        <v>30</v>
      </c>
      <c r="R473" t="b">
        <v>0</v>
      </c>
      <c r="Z473">
        <v>1</v>
      </c>
    </row>
    <row r="474" spans="1:26" x14ac:dyDescent="0.25">
      <c r="A474">
        <v>1217</v>
      </c>
      <c r="B474" t="s">
        <v>660</v>
      </c>
      <c r="C474" t="s">
        <v>594</v>
      </c>
      <c r="D474" t="s">
        <v>595</v>
      </c>
      <c r="E474" s="6">
        <f>VLOOKUP(SUBSTITUTE(B474,"_eur","")&amp;" - "&amp;D474,OrbisGeneric_mapping!C:F,3,0)</f>
        <v>192100</v>
      </c>
      <c r="F474" s="6" t="e">
        <f>VLOOKUP(E474,Collibra!D:F,3,0)</f>
        <v>#N/A</v>
      </c>
      <c r="G474" s="6" t="e">
        <f>VLOOKUP(E474,Collibra!D:F,2,0)</f>
        <v>#N/A</v>
      </c>
      <c r="J474" t="s">
        <v>28</v>
      </c>
      <c r="N474" t="b">
        <v>0</v>
      </c>
      <c r="P474" t="s">
        <v>29</v>
      </c>
      <c r="Q474" t="s">
        <v>30</v>
      </c>
      <c r="R474" t="b">
        <v>0</v>
      </c>
      <c r="Z474">
        <v>1</v>
      </c>
    </row>
    <row r="475" spans="1:26" x14ac:dyDescent="0.25">
      <c r="A475">
        <v>1089</v>
      </c>
      <c r="B475" t="s">
        <v>660</v>
      </c>
      <c r="C475" t="s">
        <v>596</v>
      </c>
      <c r="D475" t="s">
        <v>597</v>
      </c>
      <c r="E475" s="6">
        <f>VLOOKUP(SUBSTITUTE(B475,"_eur","")&amp;" - "&amp;D475,OrbisGeneric_mapping!C:F,3,0)</f>
        <v>190600</v>
      </c>
      <c r="F475" s="6" t="e">
        <f>VLOOKUP(E475,Collibra!D:F,3,0)</f>
        <v>#N/A</v>
      </c>
      <c r="G475" s="6" t="e">
        <f>VLOOKUP(E475,Collibra!D:F,2,0)</f>
        <v>#N/A</v>
      </c>
      <c r="J475" t="s">
        <v>28</v>
      </c>
      <c r="N475" t="b">
        <v>0</v>
      </c>
      <c r="P475" t="s">
        <v>29</v>
      </c>
      <c r="Q475" t="s">
        <v>30</v>
      </c>
      <c r="R475" t="b">
        <v>0</v>
      </c>
      <c r="Z475">
        <v>1</v>
      </c>
    </row>
    <row r="476" spans="1:26" x14ac:dyDescent="0.25">
      <c r="A476">
        <v>1345</v>
      </c>
      <c r="B476" t="s">
        <v>660</v>
      </c>
      <c r="C476" t="s">
        <v>598</v>
      </c>
      <c r="D476" t="s">
        <v>599</v>
      </c>
      <c r="E476" s="6">
        <f>VLOOKUP(SUBSTITUTE(B476,"_eur","")&amp;" - "&amp;D476,OrbisGeneric_mapping!C:F,3,0)</f>
        <v>193800</v>
      </c>
      <c r="F476" s="6" t="e">
        <f>VLOOKUP(E476,Collibra!D:F,3,0)</f>
        <v>#N/A</v>
      </c>
      <c r="G476" s="6" t="e">
        <f>VLOOKUP(E476,Collibra!D:F,2,0)</f>
        <v>#N/A</v>
      </c>
      <c r="J476" t="s">
        <v>28</v>
      </c>
      <c r="N476" t="b">
        <v>0</v>
      </c>
      <c r="P476" t="s">
        <v>29</v>
      </c>
      <c r="Q476" t="s">
        <v>30</v>
      </c>
      <c r="R476" t="b">
        <v>0</v>
      </c>
      <c r="Z476">
        <v>1</v>
      </c>
    </row>
    <row r="477" spans="1:26" x14ac:dyDescent="0.25">
      <c r="A477">
        <v>1697</v>
      </c>
      <c r="B477" t="s">
        <v>660</v>
      </c>
      <c r="C477" t="s">
        <v>600</v>
      </c>
      <c r="D477" t="s">
        <v>601</v>
      </c>
      <c r="E477" s="6">
        <f>VLOOKUP(SUBSTITUTE(B477,"_eur","")&amp;" - "&amp;D477,OrbisGeneric_mapping!C:F,3,0)</f>
        <v>195230</v>
      </c>
      <c r="F477" s="6" t="e">
        <f>VLOOKUP(E477,Collibra!D:F,3,0)</f>
        <v>#N/A</v>
      </c>
      <c r="G477" s="6" t="e">
        <f>VLOOKUP(E477,Collibra!D:F,2,0)</f>
        <v>#N/A</v>
      </c>
      <c r="J477" t="s">
        <v>28</v>
      </c>
      <c r="N477" t="b">
        <v>0</v>
      </c>
      <c r="P477" t="s">
        <v>29</v>
      </c>
      <c r="Q477" t="s">
        <v>30</v>
      </c>
      <c r="R477" t="b">
        <v>0</v>
      </c>
      <c r="Z477">
        <v>1</v>
      </c>
    </row>
    <row r="478" spans="1:26" x14ac:dyDescent="0.25">
      <c r="A478">
        <v>937</v>
      </c>
      <c r="B478" t="s">
        <v>660</v>
      </c>
      <c r="C478" t="s">
        <v>57</v>
      </c>
      <c r="D478" t="s">
        <v>57</v>
      </c>
      <c r="E478" s="6" t="e">
        <f>VLOOKUP(SUBSTITUTE(B478,"_eur","")&amp;" - "&amp;D478,OrbisGeneric_mapping!C:F,3,0)</f>
        <v>#N/A</v>
      </c>
      <c r="F478" s="6" t="e">
        <f>VLOOKUP(E478,Collibra!D:F,3,0)</f>
        <v>#N/A</v>
      </c>
      <c r="G478" s="6" t="e">
        <f>VLOOKUP(E478,Collibra!D:F,2,0)</f>
        <v>#N/A</v>
      </c>
      <c r="J478" t="s">
        <v>28</v>
      </c>
      <c r="N478" t="b">
        <v>0</v>
      </c>
      <c r="P478" t="s">
        <v>29</v>
      </c>
      <c r="Q478" t="s">
        <v>30</v>
      </c>
      <c r="R478" t="b">
        <v>0</v>
      </c>
      <c r="Z478">
        <v>1</v>
      </c>
    </row>
    <row r="479" spans="1:26" x14ac:dyDescent="0.25">
      <c r="A479">
        <v>1369</v>
      </c>
      <c r="B479" t="s">
        <v>660</v>
      </c>
      <c r="C479" t="s">
        <v>602</v>
      </c>
      <c r="D479" t="s">
        <v>603</v>
      </c>
      <c r="E479" s="6">
        <f>VLOOKUP(SUBSTITUTE(B479,"_eur","")&amp;" - "&amp;D479,OrbisGeneric_mapping!C:F,3,0)</f>
        <v>194100</v>
      </c>
      <c r="F479" s="6" t="e">
        <f>VLOOKUP(E479,Collibra!D:F,3,0)</f>
        <v>#N/A</v>
      </c>
      <c r="G479" s="6" t="e">
        <f>VLOOKUP(E479,Collibra!D:F,2,0)</f>
        <v>#N/A</v>
      </c>
      <c r="J479" t="s">
        <v>28</v>
      </c>
      <c r="N479" t="b">
        <v>0</v>
      </c>
      <c r="P479" t="s">
        <v>29</v>
      </c>
      <c r="Q479" t="s">
        <v>30</v>
      </c>
      <c r="R479" t="b">
        <v>0</v>
      </c>
      <c r="Z479">
        <v>1</v>
      </c>
    </row>
    <row r="480" spans="1:26" x14ac:dyDescent="0.25">
      <c r="A480">
        <v>1625</v>
      </c>
      <c r="B480" t="s">
        <v>660</v>
      </c>
      <c r="C480" t="s">
        <v>604</v>
      </c>
      <c r="D480" t="s">
        <v>605</v>
      </c>
      <c r="E480" s="6" t="str">
        <f>VLOOKUP(SUBSTITUTE(B480,"_eur","")&amp;" - "&amp;D480,OrbisGeneric_mapping!C:F,3,0)</f>
        <v>PRMA</v>
      </c>
      <c r="F480" s="6">
        <f>VLOOKUP(E480,Collibra!D:F,3,0)</f>
        <v>0</v>
      </c>
      <c r="G480" s="6" t="str">
        <f>VLOOKUP(E480,Collibra!D:F,2,0)</f>
        <v>Profit (loss) before tax as percentage of operating revenue</v>
      </c>
      <c r="J480" t="s">
        <v>28</v>
      </c>
      <c r="N480" t="b">
        <v>0</v>
      </c>
      <c r="P480" t="s">
        <v>29</v>
      </c>
      <c r="Q480" t="s">
        <v>30</v>
      </c>
      <c r="R480" t="b">
        <v>0</v>
      </c>
      <c r="Z480">
        <v>1</v>
      </c>
    </row>
    <row r="481" spans="1:26" x14ac:dyDescent="0.25">
      <c r="A481">
        <v>1793</v>
      </c>
      <c r="B481" t="s">
        <v>660</v>
      </c>
      <c r="C481" t="s">
        <v>606</v>
      </c>
      <c r="D481" t="s">
        <v>607</v>
      </c>
      <c r="E481" s="6">
        <f>VLOOKUP(SUBSTITUTE(B481,"_eur","")&amp;" - "&amp;D481,OrbisGeneric_mapping!C:F,3,0)</f>
        <v>195310</v>
      </c>
      <c r="F481" s="6" t="e">
        <f>VLOOKUP(E481,Collibra!D:F,3,0)</f>
        <v>#N/A</v>
      </c>
      <c r="G481" s="6" t="e">
        <f>VLOOKUP(E481,Collibra!D:F,2,0)</f>
        <v>#N/A</v>
      </c>
      <c r="J481" t="s">
        <v>28</v>
      </c>
      <c r="N481" t="b">
        <v>0</v>
      </c>
      <c r="P481" t="s">
        <v>29</v>
      </c>
      <c r="Q481" t="s">
        <v>30</v>
      </c>
      <c r="R481" t="b">
        <v>0</v>
      </c>
      <c r="Z481">
        <v>1</v>
      </c>
    </row>
    <row r="482" spans="1:26" x14ac:dyDescent="0.25">
      <c r="A482">
        <v>1097</v>
      </c>
      <c r="B482" t="s">
        <v>660</v>
      </c>
      <c r="C482" t="s">
        <v>608</v>
      </c>
      <c r="D482" t="s">
        <v>609</v>
      </c>
      <c r="E482" s="6">
        <f>VLOOKUP(SUBSTITUTE(B482,"_eur","")&amp;" - "&amp;D482,OrbisGeneric_mapping!C:F,3,0)</f>
        <v>190700</v>
      </c>
      <c r="F482" s="6" t="e">
        <f>VLOOKUP(E482,Collibra!D:F,3,0)</f>
        <v>#N/A</v>
      </c>
      <c r="G482" s="6" t="e">
        <f>VLOOKUP(E482,Collibra!D:F,2,0)</f>
        <v>#N/A</v>
      </c>
      <c r="J482" t="s">
        <v>28</v>
      </c>
      <c r="N482" t="b">
        <v>0</v>
      </c>
      <c r="P482" t="s">
        <v>29</v>
      </c>
      <c r="Q482" t="s">
        <v>30</v>
      </c>
      <c r="R482" t="b">
        <v>0</v>
      </c>
      <c r="Z482">
        <v>1</v>
      </c>
    </row>
    <row r="483" spans="1:26" x14ac:dyDescent="0.25">
      <c r="A483">
        <v>1337</v>
      </c>
      <c r="B483" t="s">
        <v>660</v>
      </c>
      <c r="C483" t="s">
        <v>610</v>
      </c>
      <c r="D483" t="s">
        <v>611</v>
      </c>
      <c r="E483" s="6">
        <f>VLOOKUP(SUBSTITUTE(B483,"_eur","")&amp;" - "&amp;D483,OrbisGeneric_mapping!C:F,3,0)</f>
        <v>193700</v>
      </c>
      <c r="F483" s="6" t="e">
        <f>VLOOKUP(E483,Collibra!D:F,3,0)</f>
        <v>#N/A</v>
      </c>
      <c r="G483" s="6" t="e">
        <f>VLOOKUP(E483,Collibra!D:F,2,0)</f>
        <v>#N/A</v>
      </c>
      <c r="J483" t="s">
        <v>28</v>
      </c>
      <c r="N483" t="b">
        <v>0</v>
      </c>
      <c r="P483" t="s">
        <v>29</v>
      </c>
      <c r="Q483" t="s">
        <v>30</v>
      </c>
      <c r="R483" t="b">
        <v>0</v>
      </c>
      <c r="Z483">
        <v>1</v>
      </c>
    </row>
    <row r="484" spans="1:26" x14ac:dyDescent="0.25">
      <c r="A484">
        <v>1713</v>
      </c>
      <c r="B484" t="s">
        <v>660</v>
      </c>
      <c r="C484" t="s">
        <v>612</v>
      </c>
      <c r="D484" t="s">
        <v>613</v>
      </c>
      <c r="E484" s="6">
        <f>VLOOKUP(SUBSTITUTE(B484,"_eur","")&amp;" - "&amp;D484,OrbisGeneric_mapping!C:F,3,0)</f>
        <v>195250</v>
      </c>
      <c r="F484" s="6" t="e">
        <f>VLOOKUP(E484,Collibra!D:F,3,0)</f>
        <v>#N/A</v>
      </c>
      <c r="G484" s="6" t="e">
        <f>VLOOKUP(E484,Collibra!D:F,2,0)</f>
        <v>#N/A</v>
      </c>
      <c r="J484" t="s">
        <v>28</v>
      </c>
      <c r="N484" t="b">
        <v>0</v>
      </c>
      <c r="P484" t="s">
        <v>29</v>
      </c>
      <c r="Q484" t="s">
        <v>30</v>
      </c>
      <c r="R484" t="b">
        <v>0</v>
      </c>
      <c r="Z484">
        <v>1</v>
      </c>
    </row>
    <row r="485" spans="1:26" x14ac:dyDescent="0.25">
      <c r="A485">
        <v>1721</v>
      </c>
      <c r="B485" t="s">
        <v>660</v>
      </c>
      <c r="C485" t="s">
        <v>614</v>
      </c>
      <c r="D485" t="s">
        <v>615</v>
      </c>
      <c r="E485" s="6">
        <f>VLOOKUP(SUBSTITUTE(B485,"_eur","")&amp;" - "&amp;D485,OrbisGeneric_mapping!C:F,3,0)</f>
        <v>195260</v>
      </c>
      <c r="F485" s="6" t="e">
        <f>VLOOKUP(E485,Collibra!D:F,3,0)</f>
        <v>#N/A</v>
      </c>
      <c r="G485" s="6" t="e">
        <f>VLOOKUP(E485,Collibra!D:F,2,0)</f>
        <v>#N/A</v>
      </c>
      <c r="J485" t="s">
        <v>28</v>
      </c>
      <c r="N485" t="b">
        <v>0</v>
      </c>
      <c r="P485" t="s">
        <v>29</v>
      </c>
      <c r="Q485" t="s">
        <v>30</v>
      </c>
      <c r="R485" t="b">
        <v>0</v>
      </c>
      <c r="Z485">
        <v>1</v>
      </c>
    </row>
    <row r="486" spans="1:26" x14ac:dyDescent="0.25">
      <c r="A486">
        <v>1753</v>
      </c>
      <c r="B486" t="s">
        <v>660</v>
      </c>
      <c r="C486" t="s">
        <v>616</v>
      </c>
      <c r="D486" t="s">
        <v>617</v>
      </c>
      <c r="E486" s="6" t="str">
        <f>VLOOKUP(SUBSTITUTE(B486,"_eur","")&amp;" - "&amp;D486,OrbisGeneric_mapping!C:F,3,0)</f>
        <v>ROA</v>
      </c>
      <c r="F486" s="6">
        <f>VLOOKUP(E486,Collibra!D:F,3,0)</f>
        <v>0</v>
      </c>
      <c r="G486" s="6" t="str">
        <f>VLOOKUP(E486,Collibra!D:F,2,0)</f>
        <v>Net income as percentage of Total assets</v>
      </c>
      <c r="J486" t="s">
        <v>28</v>
      </c>
      <c r="N486" t="b">
        <v>0</v>
      </c>
      <c r="P486" t="s">
        <v>29</v>
      </c>
      <c r="Q486" t="s">
        <v>30</v>
      </c>
      <c r="R486" t="b">
        <v>0</v>
      </c>
      <c r="Z486">
        <v>1</v>
      </c>
    </row>
    <row r="487" spans="1:26" x14ac:dyDescent="0.25">
      <c r="A487">
        <v>1737</v>
      </c>
      <c r="B487" t="s">
        <v>660</v>
      </c>
      <c r="C487" t="s">
        <v>618</v>
      </c>
      <c r="D487" t="s">
        <v>619</v>
      </c>
      <c r="E487" s="6" t="str">
        <f>VLOOKUP(SUBSTITUTE(B487,"_eur","")&amp;" - "&amp;D487,OrbisGeneric_mapping!C:F,3,0)</f>
        <v>RTAS</v>
      </c>
      <c r="F487" s="6">
        <f>VLOOKUP(E487,Collibra!D:F,3,0)</f>
        <v>0</v>
      </c>
      <c r="G487" s="6" t="str">
        <f>VLOOKUP(E487,Collibra!D:F,2,0)</f>
        <v>Profit (loss) before taxes as percentage of Total assets</v>
      </c>
      <c r="J487" t="s">
        <v>28</v>
      </c>
      <c r="N487" t="b">
        <v>0</v>
      </c>
      <c r="P487" t="s">
        <v>29</v>
      </c>
      <c r="Q487" t="s">
        <v>30</v>
      </c>
      <c r="R487" t="b">
        <v>0</v>
      </c>
      <c r="Z487">
        <v>1</v>
      </c>
    </row>
    <row r="488" spans="1:26" x14ac:dyDescent="0.25">
      <c r="A488">
        <v>1745</v>
      </c>
      <c r="B488" t="s">
        <v>660</v>
      </c>
      <c r="C488" t="s">
        <v>620</v>
      </c>
      <c r="D488" t="s">
        <v>621</v>
      </c>
      <c r="E488" s="6" t="str">
        <f>VLOOKUP(SUBSTITUTE(B488,"_eur","")&amp;" - "&amp;D488,OrbisGeneric_mapping!C:F,3,0)</f>
        <v>ROE</v>
      </c>
      <c r="F488" s="6">
        <f>VLOOKUP(E488,Collibra!D:F,3,0)</f>
        <v>0</v>
      </c>
      <c r="G488" s="6" t="str">
        <f>VLOOKUP(E488,Collibra!D:F,2,0)</f>
        <v>Net profit (loss) after taxes as percentage of Shareholders funds</v>
      </c>
      <c r="J488" t="s">
        <v>28</v>
      </c>
      <c r="N488" t="b">
        <v>0</v>
      </c>
      <c r="P488" t="s">
        <v>29</v>
      </c>
      <c r="Q488" t="s">
        <v>30</v>
      </c>
      <c r="R488" t="b">
        <v>0</v>
      </c>
      <c r="Z488">
        <v>1</v>
      </c>
    </row>
    <row r="489" spans="1:26" x14ac:dyDescent="0.25">
      <c r="A489">
        <v>1729</v>
      </c>
      <c r="B489" t="s">
        <v>660</v>
      </c>
      <c r="C489" t="s">
        <v>622</v>
      </c>
      <c r="D489" t="s">
        <v>623</v>
      </c>
      <c r="E489" s="6" t="str">
        <f>VLOOKUP(SUBSTITUTE(B489,"_eur","")&amp;" - "&amp;D489,OrbisGeneric_mapping!C:F,3,0)</f>
        <v>RSHF</v>
      </c>
      <c r="F489" s="6" t="str">
        <f>VLOOKUP(E489,Collibra!D:F,3,0)</f>
        <v>ROE using P/L before tax</v>
      </c>
      <c r="G489" s="6" t="str">
        <f>VLOOKUP(E489,Collibra!D:F,2,0)</f>
        <v>Profit (loss) before tax as percentage of shareholders funds</v>
      </c>
      <c r="J489" t="s">
        <v>28</v>
      </c>
      <c r="N489" t="b">
        <v>0</v>
      </c>
      <c r="P489" t="s">
        <v>29</v>
      </c>
      <c r="Q489" t="s">
        <v>30</v>
      </c>
      <c r="R489" t="b">
        <v>0</v>
      </c>
      <c r="Z489">
        <v>1</v>
      </c>
    </row>
    <row r="490" spans="1:26" x14ac:dyDescent="0.25">
      <c r="A490">
        <v>1873</v>
      </c>
      <c r="B490" t="s">
        <v>660</v>
      </c>
      <c r="C490" t="s">
        <v>72</v>
      </c>
      <c r="D490" t="s">
        <v>72</v>
      </c>
      <c r="E490" s="6" t="e">
        <f>VLOOKUP(SUBSTITUTE(B490,"_eur","")&amp;" - "&amp;D490,OrbisGeneric_mapping!C:F,3,0)</f>
        <v>#N/A</v>
      </c>
      <c r="F490" s="6" t="e">
        <f>VLOOKUP(E490,Collibra!D:F,3,0)</f>
        <v>#N/A</v>
      </c>
      <c r="G490" s="6" t="e">
        <f>VLOOKUP(E490,Collibra!D:F,2,0)</f>
        <v>#N/A</v>
      </c>
      <c r="J490" t="s">
        <v>73</v>
      </c>
      <c r="N490" t="b">
        <v>0</v>
      </c>
      <c r="P490" t="s">
        <v>29</v>
      </c>
      <c r="Q490" t="s">
        <v>30</v>
      </c>
      <c r="R490" t="b">
        <v>0</v>
      </c>
      <c r="Z490">
        <v>1</v>
      </c>
    </row>
    <row r="491" spans="1:26" x14ac:dyDescent="0.25">
      <c r="A491">
        <v>1857</v>
      </c>
      <c r="B491" t="s">
        <v>660</v>
      </c>
      <c r="C491" t="s">
        <v>624</v>
      </c>
      <c r="D491" t="s">
        <v>625</v>
      </c>
      <c r="E491" s="6" t="str">
        <f>VLOOKUP(SUBSTITUTE(B491,"_eur","")&amp;" - "&amp;D491,OrbisGeneric_mapping!C:F,3,0)</f>
        <v>SOLR</v>
      </c>
      <c r="F491" s="6">
        <f>VLOOKUP(E491,Collibra!D:F,3,0)</f>
        <v>0</v>
      </c>
      <c r="G491" s="6" t="str">
        <f>VLOOKUP(E491,Collibra!D:F,2,0)</f>
        <v>Shareholders funds as a percentage of total assets</v>
      </c>
      <c r="J491" t="s">
        <v>28</v>
      </c>
      <c r="N491" t="b">
        <v>0</v>
      </c>
      <c r="P491" t="s">
        <v>29</v>
      </c>
      <c r="Q491" t="s">
        <v>30</v>
      </c>
      <c r="R491" t="b">
        <v>0</v>
      </c>
      <c r="Z491">
        <v>1</v>
      </c>
    </row>
    <row r="492" spans="1:26" x14ac:dyDescent="0.25">
      <c r="A492">
        <v>1601</v>
      </c>
      <c r="B492" t="s">
        <v>660</v>
      </c>
      <c r="C492" t="s">
        <v>626</v>
      </c>
      <c r="D492" t="s">
        <v>627</v>
      </c>
      <c r="E492" s="6">
        <f>VLOOKUP(SUBSTITUTE(B492,"_eur","")&amp;" - "&amp;D492,OrbisGeneric_mapping!C:F,3,0)</f>
        <v>195180</v>
      </c>
      <c r="F492" s="6" t="e">
        <f>VLOOKUP(E492,Collibra!D:F,3,0)</f>
        <v>#N/A</v>
      </c>
      <c r="G492" s="6" t="e">
        <f>VLOOKUP(E492,Collibra!D:F,2,0)</f>
        <v>#N/A</v>
      </c>
      <c r="J492" t="s">
        <v>28</v>
      </c>
      <c r="N492" t="b">
        <v>0</v>
      </c>
      <c r="P492" t="s">
        <v>29</v>
      </c>
      <c r="Q492" t="s">
        <v>30</v>
      </c>
      <c r="R492" t="b">
        <v>0</v>
      </c>
      <c r="Z492">
        <v>1</v>
      </c>
    </row>
    <row r="493" spans="1:26" x14ac:dyDescent="0.25">
      <c r="A493">
        <v>1289</v>
      </c>
      <c r="B493" t="s">
        <v>660</v>
      </c>
      <c r="C493" t="s">
        <v>628</v>
      </c>
      <c r="D493" t="s">
        <v>629</v>
      </c>
      <c r="E493" s="6">
        <f>VLOOKUP(SUBSTITUTE(B493,"_eur","")&amp;" - "&amp;D493,OrbisGeneric_mapping!C:F,3,0)</f>
        <v>193100</v>
      </c>
      <c r="F493" s="6" t="e">
        <f>VLOOKUP(E493,Collibra!D:F,3,0)</f>
        <v>#N/A</v>
      </c>
      <c r="G493" s="6" t="e">
        <f>VLOOKUP(E493,Collibra!D:F,2,0)</f>
        <v>#N/A</v>
      </c>
      <c r="J493" t="s">
        <v>28</v>
      </c>
      <c r="N493" t="b">
        <v>0</v>
      </c>
      <c r="P493" t="s">
        <v>29</v>
      </c>
      <c r="Q493" t="s">
        <v>30</v>
      </c>
      <c r="R493" t="b">
        <v>0</v>
      </c>
      <c r="Z493">
        <v>1</v>
      </c>
    </row>
    <row r="494" spans="1:26" x14ac:dyDescent="0.25">
      <c r="A494">
        <v>1609</v>
      </c>
      <c r="B494" t="s">
        <v>660</v>
      </c>
      <c r="C494" t="s">
        <v>630</v>
      </c>
      <c r="D494" t="s">
        <v>631</v>
      </c>
      <c r="E494" s="6">
        <f>VLOOKUP(SUBSTITUTE(B494,"_eur","")&amp;" - "&amp;D494,OrbisGeneric_mapping!C:F,3,0)</f>
        <v>144041</v>
      </c>
      <c r="F494" s="6" t="e">
        <f>VLOOKUP(E494,Collibra!D:F,3,0)</f>
        <v>#N/A</v>
      </c>
      <c r="G494" s="6" t="e">
        <f>VLOOKUP(E494,Collibra!D:F,2,0)</f>
        <v>#N/A</v>
      </c>
      <c r="J494" t="s">
        <v>28</v>
      </c>
      <c r="N494" t="b">
        <v>0</v>
      </c>
      <c r="P494" t="s">
        <v>29</v>
      </c>
      <c r="Q494" t="s">
        <v>30</v>
      </c>
      <c r="R494" t="b">
        <v>0</v>
      </c>
      <c r="Z494">
        <v>1</v>
      </c>
    </row>
    <row r="495" spans="1:26" x14ac:dyDescent="0.25">
      <c r="A495">
        <v>1617</v>
      </c>
      <c r="B495" t="s">
        <v>660</v>
      </c>
      <c r="C495" t="s">
        <v>632</v>
      </c>
      <c r="D495" t="s">
        <v>633</v>
      </c>
      <c r="E495" s="6">
        <f>VLOOKUP(SUBSTITUTE(B495,"_eur","")&amp;" - "&amp;D495,OrbisGeneric_mapping!C:F,3,0)</f>
        <v>144042</v>
      </c>
      <c r="F495" s="6" t="e">
        <f>VLOOKUP(E495,Collibra!D:F,3,0)</f>
        <v>#N/A</v>
      </c>
      <c r="G495" s="6" t="e">
        <f>VLOOKUP(E495,Collibra!D:F,2,0)</f>
        <v>#N/A</v>
      </c>
      <c r="J495" t="s">
        <v>28</v>
      </c>
      <c r="N495" t="b">
        <v>0</v>
      </c>
      <c r="P495" t="s">
        <v>29</v>
      </c>
      <c r="Q495" t="s">
        <v>30</v>
      </c>
      <c r="R495" t="b">
        <v>0</v>
      </c>
      <c r="Z495">
        <v>1</v>
      </c>
    </row>
    <row r="496" spans="1:26" x14ac:dyDescent="0.25">
      <c r="A496">
        <v>1377</v>
      </c>
      <c r="B496" t="s">
        <v>660</v>
      </c>
      <c r="C496" t="s">
        <v>634</v>
      </c>
      <c r="D496" t="s">
        <v>635</v>
      </c>
      <c r="E496" s="6">
        <f>VLOOKUP(SUBSTITUTE(B496,"_eur","")&amp;" - "&amp;D496,OrbisGeneric_mapping!C:F,3,0)</f>
        <v>194200</v>
      </c>
      <c r="F496" s="6" t="e">
        <f>VLOOKUP(E496,Collibra!D:F,3,0)</f>
        <v>#N/A</v>
      </c>
      <c r="G496" s="6" t="e">
        <f>VLOOKUP(E496,Collibra!D:F,2,0)</f>
        <v>#N/A</v>
      </c>
      <c r="J496" t="s">
        <v>28</v>
      </c>
      <c r="N496" t="b">
        <v>0</v>
      </c>
      <c r="P496" t="s">
        <v>29</v>
      </c>
      <c r="Q496" t="s">
        <v>30</v>
      </c>
      <c r="R496" t="b">
        <v>0</v>
      </c>
      <c r="Z496">
        <v>1</v>
      </c>
    </row>
    <row r="497" spans="1:26" x14ac:dyDescent="0.25">
      <c r="A497">
        <v>1433</v>
      </c>
      <c r="B497" t="s">
        <v>660</v>
      </c>
      <c r="C497" t="s">
        <v>636</v>
      </c>
      <c r="D497" t="s">
        <v>637</v>
      </c>
      <c r="E497" s="6">
        <f>VLOOKUP(SUBSTITUTE(B497,"_eur","")&amp;" - "&amp;D497,OrbisGeneric_mapping!C:F,3,0)</f>
        <v>194900</v>
      </c>
      <c r="F497" s="6" t="e">
        <f>VLOOKUP(E497,Collibra!D:F,3,0)</f>
        <v>#N/A</v>
      </c>
      <c r="G497" s="6" t="e">
        <f>VLOOKUP(E497,Collibra!D:F,2,0)</f>
        <v>#N/A</v>
      </c>
      <c r="J497" t="s">
        <v>28</v>
      </c>
      <c r="N497" t="b">
        <v>0</v>
      </c>
      <c r="P497" t="s">
        <v>29</v>
      </c>
      <c r="Q497" t="s">
        <v>30</v>
      </c>
      <c r="R497" t="b">
        <v>0</v>
      </c>
      <c r="Z497">
        <v>1</v>
      </c>
    </row>
    <row r="498" spans="1:26" x14ac:dyDescent="0.25">
      <c r="A498">
        <v>1417</v>
      </c>
      <c r="B498" t="s">
        <v>660</v>
      </c>
      <c r="C498" t="s">
        <v>638</v>
      </c>
      <c r="D498" t="s">
        <v>639</v>
      </c>
      <c r="E498" s="6">
        <f>VLOOKUP(SUBSTITUTE(B498,"_eur","")&amp;" - "&amp;D498,OrbisGeneric_mapping!C:F,3,0)</f>
        <v>194700</v>
      </c>
      <c r="F498" s="6" t="e">
        <f>VLOOKUP(E498,Collibra!D:F,3,0)</f>
        <v>#N/A</v>
      </c>
      <c r="G498" s="6" t="e">
        <f>VLOOKUP(E498,Collibra!D:F,2,0)</f>
        <v>#N/A</v>
      </c>
      <c r="J498" t="s">
        <v>28</v>
      </c>
      <c r="N498" t="b">
        <v>0</v>
      </c>
      <c r="P498" t="s">
        <v>29</v>
      </c>
      <c r="Q498" t="s">
        <v>30</v>
      </c>
      <c r="R498" t="b">
        <v>0</v>
      </c>
      <c r="Z498">
        <v>1</v>
      </c>
    </row>
    <row r="499" spans="1:26" x14ac:dyDescent="0.25">
      <c r="A499">
        <v>1521</v>
      </c>
      <c r="B499" t="s">
        <v>660</v>
      </c>
      <c r="C499" t="s">
        <v>640</v>
      </c>
      <c r="D499" t="s">
        <v>641</v>
      </c>
      <c r="E499" s="6">
        <f>VLOOKUP(SUBSTITUTE(B499,"_eur","")&amp;" - "&amp;D499,OrbisGeneric_mapping!C:F,3,0)</f>
        <v>195080</v>
      </c>
      <c r="F499" s="6" t="e">
        <f>VLOOKUP(E499,Collibra!D:F,3,0)</f>
        <v>#N/A</v>
      </c>
      <c r="G499" s="6" t="e">
        <f>VLOOKUP(E499,Collibra!D:F,2,0)</f>
        <v>#N/A</v>
      </c>
      <c r="J499" t="s">
        <v>28</v>
      </c>
      <c r="N499" t="b">
        <v>0</v>
      </c>
      <c r="P499" t="s">
        <v>29</v>
      </c>
      <c r="Q499" t="s">
        <v>30</v>
      </c>
      <c r="R499" t="b">
        <v>0</v>
      </c>
      <c r="Z499">
        <v>1</v>
      </c>
    </row>
    <row r="500" spans="1:26" x14ac:dyDescent="0.25">
      <c r="A500">
        <v>1129</v>
      </c>
      <c r="B500" t="s">
        <v>660</v>
      </c>
      <c r="C500" t="s">
        <v>642</v>
      </c>
      <c r="D500" t="s">
        <v>643</v>
      </c>
      <c r="E500" s="6">
        <f>VLOOKUP(SUBSTITUTE(B500,"_eur","")&amp;" - "&amp;D500,OrbisGeneric_mapping!C:F,3,0)</f>
        <v>191100</v>
      </c>
      <c r="F500" s="6" t="e">
        <f>VLOOKUP(E500,Collibra!D:F,3,0)</f>
        <v>#N/A</v>
      </c>
      <c r="G500" s="6" t="e">
        <f>VLOOKUP(E500,Collibra!D:F,2,0)</f>
        <v>#N/A</v>
      </c>
      <c r="J500" t="s">
        <v>28</v>
      </c>
      <c r="N500" t="b">
        <v>0</v>
      </c>
      <c r="P500" t="s">
        <v>29</v>
      </c>
      <c r="Q500" t="s">
        <v>30</v>
      </c>
      <c r="R500" t="b">
        <v>0</v>
      </c>
      <c r="Z500">
        <v>1</v>
      </c>
    </row>
    <row r="501" spans="1:26" x14ac:dyDescent="0.25">
      <c r="A501">
        <v>1425</v>
      </c>
      <c r="B501" t="s">
        <v>660</v>
      </c>
      <c r="C501" t="s">
        <v>644</v>
      </c>
      <c r="D501" t="s">
        <v>645</v>
      </c>
      <c r="E501" s="6">
        <f>VLOOKUP(SUBSTITUTE(B501,"_eur","")&amp;" - "&amp;D501,OrbisGeneric_mapping!C:F,3,0)</f>
        <v>194800</v>
      </c>
      <c r="F501" s="6" t="e">
        <f>VLOOKUP(E501,Collibra!D:F,3,0)</f>
        <v>#N/A</v>
      </c>
      <c r="G501" s="6" t="e">
        <f>VLOOKUP(E501,Collibra!D:F,2,0)</f>
        <v>#N/A</v>
      </c>
      <c r="J501" t="s">
        <v>28</v>
      </c>
      <c r="N501" t="b">
        <v>0</v>
      </c>
      <c r="P501" t="s">
        <v>29</v>
      </c>
      <c r="Q501" t="s">
        <v>30</v>
      </c>
      <c r="R501" t="b">
        <v>0</v>
      </c>
      <c r="Z501">
        <v>1</v>
      </c>
    </row>
    <row r="502" spans="1:26" x14ac:dyDescent="0.25">
      <c r="A502">
        <v>1409</v>
      </c>
      <c r="B502" t="s">
        <v>660</v>
      </c>
      <c r="C502" t="s">
        <v>646</v>
      </c>
      <c r="D502" t="s">
        <v>647</v>
      </c>
      <c r="E502" s="6">
        <f>VLOOKUP(SUBSTITUTE(B502,"_eur","")&amp;" - "&amp;D502,OrbisGeneric_mapping!C:F,3,0)</f>
        <v>194600</v>
      </c>
      <c r="F502" s="6" t="e">
        <f>VLOOKUP(E502,Collibra!D:F,3,0)</f>
        <v>#N/A</v>
      </c>
      <c r="G502" s="6" t="e">
        <f>VLOOKUP(E502,Collibra!D:F,2,0)</f>
        <v>#N/A</v>
      </c>
      <c r="J502" t="s">
        <v>28</v>
      </c>
      <c r="N502" t="b">
        <v>0</v>
      </c>
      <c r="P502" t="s">
        <v>29</v>
      </c>
      <c r="Q502" t="s">
        <v>30</v>
      </c>
      <c r="R502" t="b">
        <v>0</v>
      </c>
      <c r="Z502">
        <v>1</v>
      </c>
    </row>
    <row r="503" spans="1:26" x14ac:dyDescent="0.25">
      <c r="A503">
        <v>1529</v>
      </c>
      <c r="B503" t="s">
        <v>660</v>
      </c>
      <c r="C503" t="s">
        <v>648</v>
      </c>
      <c r="D503" t="s">
        <v>649</v>
      </c>
      <c r="E503" s="6">
        <f>VLOOKUP(SUBSTITUTE(B503,"_eur","")&amp;" - "&amp;D503,OrbisGeneric_mapping!C:F,3,0)</f>
        <v>195090</v>
      </c>
      <c r="F503" s="6" t="e">
        <f>VLOOKUP(E503,Collibra!D:F,3,0)</f>
        <v>#N/A</v>
      </c>
      <c r="G503" s="6" t="e">
        <f>VLOOKUP(E503,Collibra!D:F,2,0)</f>
        <v>#N/A</v>
      </c>
      <c r="J503" t="s">
        <v>28</v>
      </c>
      <c r="N503" t="b">
        <v>0</v>
      </c>
      <c r="P503" t="s">
        <v>29</v>
      </c>
      <c r="Q503" t="s">
        <v>30</v>
      </c>
      <c r="R503" t="b">
        <v>0</v>
      </c>
      <c r="Z503">
        <v>1</v>
      </c>
    </row>
    <row r="504" spans="1:26" x14ac:dyDescent="0.25">
      <c r="A504">
        <v>1145</v>
      </c>
      <c r="B504" t="s">
        <v>660</v>
      </c>
      <c r="C504" t="s">
        <v>650</v>
      </c>
      <c r="D504" t="s">
        <v>651</v>
      </c>
      <c r="E504" s="6">
        <f>VLOOKUP(SUBSTITUTE(B504,"_eur","")&amp;" - "&amp;D504,OrbisGeneric_mapping!C:F,3,0)</f>
        <v>191300</v>
      </c>
      <c r="F504" s="6" t="e">
        <f>VLOOKUP(E504,Collibra!D:F,3,0)</f>
        <v>#N/A</v>
      </c>
      <c r="G504" s="6" t="e">
        <f>VLOOKUP(E504,Collibra!D:F,2,0)</f>
        <v>#N/A</v>
      </c>
      <c r="J504" t="s">
        <v>28</v>
      </c>
      <c r="N504" t="b">
        <v>0</v>
      </c>
      <c r="P504" t="s">
        <v>29</v>
      </c>
      <c r="Q504" t="s">
        <v>30</v>
      </c>
      <c r="R504" t="b">
        <v>0</v>
      </c>
      <c r="Z504">
        <v>1</v>
      </c>
    </row>
    <row r="505" spans="1:26" x14ac:dyDescent="0.25">
      <c r="A505">
        <v>1105</v>
      </c>
      <c r="B505" t="s">
        <v>660</v>
      </c>
      <c r="C505" t="s">
        <v>652</v>
      </c>
      <c r="D505" t="s">
        <v>653</v>
      </c>
      <c r="E505" s="6">
        <f>VLOOKUP(SUBSTITUTE(B505,"_eur","")&amp;" - "&amp;D505,OrbisGeneric_mapping!C:F,3,0)</f>
        <v>190800</v>
      </c>
      <c r="F505" s="6" t="e">
        <f>VLOOKUP(E505,Collibra!D:F,3,0)</f>
        <v>#N/A</v>
      </c>
      <c r="G505" s="6" t="e">
        <f>VLOOKUP(E505,Collibra!D:F,2,0)</f>
        <v>#N/A</v>
      </c>
      <c r="J505" t="s">
        <v>28</v>
      </c>
      <c r="N505" t="b">
        <v>0</v>
      </c>
      <c r="P505" t="s">
        <v>29</v>
      </c>
      <c r="Q505" t="s">
        <v>30</v>
      </c>
      <c r="R505" t="b">
        <v>0</v>
      </c>
      <c r="Z505">
        <v>1</v>
      </c>
    </row>
    <row r="506" spans="1:26" x14ac:dyDescent="0.25">
      <c r="A506">
        <v>1233</v>
      </c>
      <c r="B506" t="s">
        <v>660</v>
      </c>
      <c r="C506" t="s">
        <v>654</v>
      </c>
      <c r="D506" t="s">
        <v>655</v>
      </c>
      <c r="E506" s="6">
        <f>VLOOKUP(SUBSTITUTE(B506,"_eur","")&amp;" - "&amp;D506,OrbisGeneric_mapping!C:F,3,0)</f>
        <v>192400</v>
      </c>
      <c r="F506" s="6" t="e">
        <f>VLOOKUP(E506,Collibra!D:F,3,0)</f>
        <v>#N/A</v>
      </c>
      <c r="G506" s="6" t="e">
        <f>VLOOKUP(E506,Collibra!D:F,2,0)</f>
        <v>#N/A</v>
      </c>
      <c r="J506" t="s">
        <v>28</v>
      </c>
      <c r="N506" t="b">
        <v>0</v>
      </c>
      <c r="P506" t="s">
        <v>29</v>
      </c>
      <c r="Q506" t="s">
        <v>30</v>
      </c>
      <c r="R506" t="b">
        <v>0</v>
      </c>
      <c r="Z506">
        <v>1</v>
      </c>
    </row>
    <row r="507" spans="1:26" x14ac:dyDescent="0.25">
      <c r="A507">
        <v>1185</v>
      </c>
      <c r="B507" t="s">
        <v>660</v>
      </c>
      <c r="C507" t="s">
        <v>656</v>
      </c>
      <c r="D507" t="s">
        <v>657</v>
      </c>
      <c r="E507" s="6">
        <f>VLOOKUP(SUBSTITUTE(B507,"_eur","")&amp;" - "&amp;D507,OrbisGeneric_mapping!C:F,3,0)</f>
        <v>191800</v>
      </c>
      <c r="F507" s="6" t="e">
        <f>VLOOKUP(E507,Collibra!D:F,3,0)</f>
        <v>#N/A</v>
      </c>
      <c r="G507" s="6" t="e">
        <f>VLOOKUP(E507,Collibra!D:F,2,0)</f>
        <v>#N/A</v>
      </c>
      <c r="J507" t="s">
        <v>28</v>
      </c>
      <c r="N507" t="b">
        <v>0</v>
      </c>
      <c r="P507" t="s">
        <v>29</v>
      </c>
      <c r="Q507" t="s">
        <v>30</v>
      </c>
      <c r="R507" t="b">
        <v>0</v>
      </c>
      <c r="Z507">
        <v>1</v>
      </c>
    </row>
    <row r="508" spans="1:26" x14ac:dyDescent="0.25">
      <c r="A508">
        <v>1505</v>
      </c>
      <c r="B508" t="s">
        <v>660</v>
      </c>
      <c r="C508" t="s">
        <v>658</v>
      </c>
      <c r="D508" t="s">
        <v>659</v>
      </c>
      <c r="E508" s="6">
        <f>VLOOKUP(SUBSTITUTE(B508,"_eur","")&amp;" - "&amp;D508,OrbisGeneric_mapping!C:F,3,0)</f>
        <v>195070</v>
      </c>
      <c r="F508" s="6" t="e">
        <f>VLOOKUP(E508,Collibra!D:F,3,0)</f>
        <v>#N/A</v>
      </c>
      <c r="G508" s="6" t="e">
        <f>VLOOKUP(E508,Collibra!D:F,2,0)</f>
        <v>#N/A</v>
      </c>
      <c r="J508" t="s">
        <v>28</v>
      </c>
      <c r="N508" t="b">
        <v>0</v>
      </c>
      <c r="P508" t="s">
        <v>29</v>
      </c>
      <c r="Q508" t="s">
        <v>30</v>
      </c>
      <c r="R508" t="b">
        <v>0</v>
      </c>
      <c r="Z508">
        <v>1</v>
      </c>
    </row>
    <row r="509" spans="1:26" x14ac:dyDescent="0.25">
      <c r="A509">
        <v>2633</v>
      </c>
      <c r="B509" t="s">
        <v>663</v>
      </c>
      <c r="C509" t="s">
        <v>440</v>
      </c>
      <c r="D509" t="s">
        <v>441</v>
      </c>
      <c r="E509" s="6" t="str">
        <f>VLOOKUP(B509&amp;" - "&amp;D509,OrbisGeneric_mapping!C:F,3,0)</f>
        <v>ACCOUNTING_PRACTICE</v>
      </c>
      <c r="F509" s="6" t="str">
        <f>VLOOKUP(E509,Collibra!D:F,3,0)</f>
        <v>Accounting practice</v>
      </c>
      <c r="G509" s="6" t="str">
        <f>VLOOKUP(E509,Collibra!D:F,2,0)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509" t="s">
        <v>28</v>
      </c>
      <c r="N509" t="b">
        <v>0</v>
      </c>
      <c r="P509" t="s">
        <v>29</v>
      </c>
      <c r="Q509" t="s">
        <v>30</v>
      </c>
      <c r="R509" t="b">
        <v>0</v>
      </c>
      <c r="Z509">
        <v>1</v>
      </c>
    </row>
    <row r="510" spans="1:26" x14ac:dyDescent="0.25">
      <c r="A510">
        <v>2625</v>
      </c>
      <c r="B510" t="s">
        <v>663</v>
      </c>
      <c r="C510" t="s">
        <v>442</v>
      </c>
      <c r="D510" t="s">
        <v>443</v>
      </c>
      <c r="E510" s="6" t="str">
        <f>VLOOKUP(B510&amp;" - "&amp;D510,OrbisGeneric_mapping!C:F,3,0)</f>
        <v>AUDIT_STATUS</v>
      </c>
      <c r="F510" s="6" t="str">
        <f>VLOOKUP(E510,Collibra!D:F,3,0)</f>
        <v>Audit status</v>
      </c>
      <c r="G510" s="6" t="str">
        <f>VLOOKUP(E510,Collibra!D:F,2,0)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510" t="s">
        <v>28</v>
      </c>
      <c r="N510" t="b">
        <v>0</v>
      </c>
      <c r="P510" t="s">
        <v>29</v>
      </c>
      <c r="Q510" t="s">
        <v>30</v>
      </c>
      <c r="R510" t="b">
        <v>0</v>
      </c>
      <c r="Z510">
        <v>1</v>
      </c>
    </row>
    <row r="511" spans="1:26" x14ac:dyDescent="0.25">
      <c r="A511">
        <v>2569</v>
      </c>
      <c r="B511" t="s">
        <v>663</v>
      </c>
      <c r="C511" t="s">
        <v>26</v>
      </c>
      <c r="D511" t="s">
        <v>27</v>
      </c>
      <c r="E511" s="6" t="str">
        <f>VLOOKUP(B511&amp;" - "&amp;D511,OrbisGeneric_mapping!C:F,3,0)</f>
        <v>BVD_ID_NUMBER</v>
      </c>
      <c r="F511" s="6" t="str">
        <f>VLOOKUP(E511,Collibra!D:F,3,0)</f>
        <v>BvD ID number</v>
      </c>
      <c r="G511" s="6" t="str">
        <f>VLOOKUP(E511,Collibra!D:F,2,0)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511" t="s">
        <v>28</v>
      </c>
      <c r="N511" t="b">
        <v>0</v>
      </c>
      <c r="P511" t="s">
        <v>29</v>
      </c>
      <c r="Q511" t="s">
        <v>30</v>
      </c>
      <c r="R511" t="b">
        <v>0</v>
      </c>
      <c r="Z511">
        <v>1</v>
      </c>
    </row>
    <row r="512" spans="1:26" x14ac:dyDescent="0.25">
      <c r="A512">
        <v>3209</v>
      </c>
      <c r="B512" t="s">
        <v>663</v>
      </c>
      <c r="C512" t="s">
        <v>444</v>
      </c>
      <c r="D512" t="s">
        <v>445</v>
      </c>
      <c r="E512" s="6">
        <f>VLOOKUP(B512&amp;" - "&amp;D512,OrbisGeneric_mapping!C:F,3,0)</f>
        <v>195160</v>
      </c>
      <c r="F512" s="6" t="e">
        <f>VLOOKUP(E512,Collibra!D:F,3,0)</f>
        <v>#N/A</v>
      </c>
      <c r="G512" s="6" t="e">
        <f>VLOOKUP(E512,Collibra!D:F,2,0)</f>
        <v>#N/A</v>
      </c>
      <c r="J512" t="s">
        <v>28</v>
      </c>
      <c r="N512" t="b">
        <v>0</v>
      </c>
      <c r="P512" t="s">
        <v>29</v>
      </c>
      <c r="Q512" t="s">
        <v>30</v>
      </c>
      <c r="R512" t="b">
        <v>0</v>
      </c>
      <c r="Z512">
        <v>1</v>
      </c>
    </row>
    <row r="513" spans="1:26" x14ac:dyDescent="0.25">
      <c r="A513">
        <v>3217</v>
      </c>
      <c r="B513" t="s">
        <v>663</v>
      </c>
      <c r="C513" t="s">
        <v>446</v>
      </c>
      <c r="D513" t="s">
        <v>447</v>
      </c>
      <c r="E513" s="6">
        <f>VLOOKUP(B513&amp;" - "&amp;D513,OrbisGeneric_mapping!C:F,3,0)</f>
        <v>195170</v>
      </c>
      <c r="F513" s="6" t="e">
        <f>VLOOKUP(E513,Collibra!D:F,3,0)</f>
        <v>#N/A</v>
      </c>
      <c r="G513" s="6" t="e">
        <f>VLOOKUP(E513,Collibra!D:F,2,0)</f>
        <v>#N/A</v>
      </c>
      <c r="J513" t="s">
        <v>28</v>
      </c>
      <c r="N513" t="b">
        <v>0</v>
      </c>
      <c r="P513" t="s">
        <v>29</v>
      </c>
      <c r="Q513" t="s">
        <v>30</v>
      </c>
      <c r="R513" t="b">
        <v>0</v>
      </c>
      <c r="Z513">
        <v>1</v>
      </c>
    </row>
    <row r="514" spans="1:26" x14ac:dyDescent="0.25">
      <c r="A514">
        <v>3201</v>
      </c>
      <c r="B514" t="s">
        <v>663</v>
      </c>
      <c r="C514" t="s">
        <v>448</v>
      </c>
      <c r="D514" t="s">
        <v>449</v>
      </c>
      <c r="E514" s="6">
        <f>VLOOKUP(B514&amp;" - "&amp;D514,OrbisGeneric_mapping!C:F,3,0)</f>
        <v>195150</v>
      </c>
      <c r="F514" s="6" t="e">
        <f>VLOOKUP(E514,Collibra!D:F,3,0)</f>
        <v>#N/A</v>
      </c>
      <c r="G514" s="6" t="e">
        <f>VLOOKUP(E514,Collibra!D:F,2,0)</f>
        <v>#N/A</v>
      </c>
      <c r="J514" t="s">
        <v>28</v>
      </c>
      <c r="N514" t="b">
        <v>0</v>
      </c>
      <c r="P514" t="s">
        <v>29</v>
      </c>
      <c r="Q514" t="s">
        <v>30</v>
      </c>
      <c r="R514" t="b">
        <v>0</v>
      </c>
      <c r="Z514">
        <v>1</v>
      </c>
    </row>
    <row r="515" spans="1:26" x14ac:dyDescent="0.25">
      <c r="A515">
        <v>3193</v>
      </c>
      <c r="B515" t="s">
        <v>663</v>
      </c>
      <c r="C515" t="s">
        <v>450</v>
      </c>
      <c r="D515" t="s">
        <v>451</v>
      </c>
      <c r="E515" s="6">
        <f>VLOOKUP(B515&amp;" - "&amp;D515,OrbisGeneric_mapping!C:F,3,0)</f>
        <v>195140</v>
      </c>
      <c r="F515" s="6" t="e">
        <f>VLOOKUP(E515,Collibra!D:F,3,0)</f>
        <v>#N/A</v>
      </c>
      <c r="G515" s="6" t="e">
        <f>VLOOKUP(E515,Collibra!D:F,2,0)</f>
        <v>#N/A</v>
      </c>
      <c r="J515" t="s">
        <v>28</v>
      </c>
      <c r="N515" t="b">
        <v>0</v>
      </c>
      <c r="P515" t="s">
        <v>29</v>
      </c>
      <c r="Q515" t="s">
        <v>30</v>
      </c>
      <c r="R515" t="b">
        <v>0</v>
      </c>
      <c r="Z515">
        <v>1</v>
      </c>
    </row>
    <row r="516" spans="1:26" x14ac:dyDescent="0.25">
      <c r="A516">
        <v>2585</v>
      </c>
      <c r="B516" t="s">
        <v>663</v>
      </c>
      <c r="C516" t="s">
        <v>219</v>
      </c>
      <c r="D516" t="s">
        <v>220</v>
      </c>
      <c r="E516" s="6" t="str">
        <f>VLOOKUP(B516&amp;" - "&amp;D516,OrbisGeneric_mapping!C:F,3,0)</f>
        <v>CLOSING_DATE</v>
      </c>
      <c r="F516" s="6" t="str">
        <f>VLOOKUP(E516,Collibra!D:F,3,0)</f>
        <v>Closing date</v>
      </c>
      <c r="G516" s="6" t="str">
        <f>VLOOKUP(E516,Collibra!D:F,2,0)</f>
        <v>Closing date provides the financial accounts year or interim ending date (Default: Latest available year)</v>
      </c>
      <c r="J516" t="s">
        <v>28</v>
      </c>
      <c r="N516" t="b">
        <v>0</v>
      </c>
      <c r="P516" t="s">
        <v>29</v>
      </c>
      <c r="Q516" t="s">
        <v>30</v>
      </c>
      <c r="R516" t="b">
        <v>0</v>
      </c>
      <c r="Z516">
        <v>1</v>
      </c>
    </row>
    <row r="517" spans="1:26" x14ac:dyDescent="0.25">
      <c r="A517">
        <v>2609</v>
      </c>
      <c r="B517" t="s">
        <v>663</v>
      </c>
      <c r="C517" t="s">
        <v>221</v>
      </c>
      <c r="D517" t="s">
        <v>222</v>
      </c>
      <c r="E517" s="6" t="e">
        <f>VLOOKUP(B517&amp;" - "&amp;D517,OrbisGeneric_mapping!C:F,3,0)</f>
        <v>#N/A</v>
      </c>
      <c r="F517" s="6" t="e">
        <f>VLOOKUP(E517,Collibra!D:F,3,0)</f>
        <v>#N/A</v>
      </c>
      <c r="G517" s="6" t="e">
        <f>VLOOKUP(E517,Collibra!D:F,2,0)</f>
        <v>#N/A</v>
      </c>
      <c r="J517" t="s">
        <v>28</v>
      </c>
      <c r="N517" t="b">
        <v>0</v>
      </c>
      <c r="P517" t="s">
        <v>29</v>
      </c>
      <c r="Q517" t="s">
        <v>30</v>
      </c>
      <c r="R517" t="b">
        <v>0</v>
      </c>
      <c r="Z517">
        <v>1</v>
      </c>
    </row>
    <row r="518" spans="1:26" x14ac:dyDescent="0.25">
      <c r="A518">
        <v>2601</v>
      </c>
      <c r="B518" t="s">
        <v>663</v>
      </c>
      <c r="C518" t="s">
        <v>223</v>
      </c>
      <c r="D518" t="s">
        <v>224</v>
      </c>
      <c r="E518" s="6" t="e">
        <f>VLOOKUP(B518&amp;" - "&amp;D518,OrbisGeneric_mapping!C:F,3,0)</f>
        <v>#N/A</v>
      </c>
      <c r="F518" s="6" t="e">
        <f>VLOOKUP(E518,Collibra!D:F,3,0)</f>
        <v>#N/A</v>
      </c>
      <c r="G518" s="6" t="e">
        <f>VLOOKUP(E518,Collibra!D:F,2,0)</f>
        <v>#N/A</v>
      </c>
      <c r="J518" t="s">
        <v>28</v>
      </c>
      <c r="N518" t="b">
        <v>0</v>
      </c>
      <c r="P518" t="s">
        <v>29</v>
      </c>
      <c r="Q518" t="s">
        <v>30</v>
      </c>
      <c r="R518" t="b">
        <v>0</v>
      </c>
      <c r="Z518">
        <v>1</v>
      </c>
    </row>
    <row r="519" spans="1:26" x14ac:dyDescent="0.25">
      <c r="A519">
        <v>2593</v>
      </c>
      <c r="B519" t="s">
        <v>663</v>
      </c>
      <c r="C519" t="s">
        <v>225</v>
      </c>
      <c r="D519" t="s">
        <v>226</v>
      </c>
      <c r="E519" s="6" t="e">
        <f>VLOOKUP(B519&amp;" - "&amp;D519,OrbisGeneric_mapping!C:F,3,0)</f>
        <v>#N/A</v>
      </c>
      <c r="F519" s="6" t="e">
        <f>VLOOKUP(E519,Collibra!D:F,3,0)</f>
        <v>#N/A</v>
      </c>
      <c r="G519" s="6" t="e">
        <f>VLOOKUP(E519,Collibra!D:F,2,0)</f>
        <v>#N/A</v>
      </c>
      <c r="J519" t="s">
        <v>28</v>
      </c>
      <c r="N519" t="b">
        <v>0</v>
      </c>
      <c r="P519" t="s">
        <v>29</v>
      </c>
      <c r="Q519" t="s">
        <v>30</v>
      </c>
      <c r="R519" t="b">
        <v>0</v>
      </c>
      <c r="Z519">
        <v>1</v>
      </c>
    </row>
    <row r="520" spans="1:26" x14ac:dyDescent="0.25">
      <c r="A520">
        <v>2577</v>
      </c>
      <c r="B520" t="s">
        <v>663</v>
      </c>
      <c r="C520" t="s">
        <v>452</v>
      </c>
      <c r="D520" t="s">
        <v>453</v>
      </c>
      <c r="E520" s="6" t="str">
        <f>VLOOKUP(B520&amp;" - "&amp;D520,OrbisGeneric_mapping!C:F,3,0)</f>
        <v>CONSOLIDATION_CODE</v>
      </c>
      <c r="F520" s="6" t="str">
        <f>VLOOKUP(E520,Collibra!D:F,3,0)</f>
        <v>Consolidation code</v>
      </c>
      <c r="G520" s="6" t="str">
        <f>VLOOKUP(E520,Collibra!D:F,2,0)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520" t="s">
        <v>28</v>
      </c>
      <c r="N520" t="b">
        <v>0</v>
      </c>
      <c r="P520" t="s">
        <v>29</v>
      </c>
      <c r="Q520" t="s">
        <v>30</v>
      </c>
      <c r="R520" t="b">
        <v>0</v>
      </c>
      <c r="Z520">
        <v>1</v>
      </c>
    </row>
    <row r="521" spans="1:26" x14ac:dyDescent="0.25">
      <c r="A521">
        <v>3409</v>
      </c>
      <c r="B521" t="s">
        <v>663</v>
      </c>
      <c r="C521" t="s">
        <v>454</v>
      </c>
      <c r="D521" t="s">
        <v>455</v>
      </c>
      <c r="E521" s="6">
        <f>VLOOKUP(B521&amp;" - "&amp;D521,OrbisGeneric_mapping!C:F,3,0)</f>
        <v>195300</v>
      </c>
      <c r="F521" s="6" t="e">
        <f>VLOOKUP(E521,Collibra!D:F,3,0)</f>
        <v>#N/A</v>
      </c>
      <c r="G521" s="6" t="e">
        <f>VLOOKUP(E521,Collibra!D:F,2,0)</f>
        <v>#N/A</v>
      </c>
      <c r="J521" t="s">
        <v>28</v>
      </c>
      <c r="N521" t="b">
        <v>0</v>
      </c>
      <c r="P521" t="s">
        <v>29</v>
      </c>
      <c r="Q521" t="s">
        <v>30</v>
      </c>
      <c r="R521" t="b">
        <v>0</v>
      </c>
      <c r="Z521">
        <v>1</v>
      </c>
    </row>
    <row r="522" spans="1:26" x14ac:dyDescent="0.25">
      <c r="A522">
        <v>3473</v>
      </c>
      <c r="B522" t="s">
        <v>663</v>
      </c>
      <c r="C522" t="s">
        <v>456</v>
      </c>
      <c r="D522" t="s">
        <v>457</v>
      </c>
      <c r="E522" s="6" t="str">
        <f>VLOOKUP(B522&amp;" - "&amp;D522,OrbisGeneric_mapping!C:F,3,0)</f>
        <v>CURR</v>
      </c>
      <c r="F522" s="6" t="str">
        <f>VLOOKUP(E522,Collibra!D:F,3,0)</f>
        <v>Current Ratio (x)</v>
      </c>
      <c r="G522" s="6" t="str">
        <f>VLOOKUP(E522,Collibra!D:F,2,0)</f>
        <v>Current assets as percentage of Current liabilities</v>
      </c>
      <c r="J522" t="s">
        <v>28</v>
      </c>
      <c r="N522" t="b">
        <v>0</v>
      </c>
      <c r="P522" t="s">
        <v>29</v>
      </c>
      <c r="Q522" t="s">
        <v>30</v>
      </c>
      <c r="R522" t="b">
        <v>0</v>
      </c>
      <c r="Z522">
        <v>1</v>
      </c>
    </row>
    <row r="523" spans="1:26" x14ac:dyDescent="0.25">
      <c r="A523">
        <v>2777</v>
      </c>
      <c r="B523" t="s">
        <v>663</v>
      </c>
      <c r="C523" t="s">
        <v>458</v>
      </c>
      <c r="D523" t="s">
        <v>459</v>
      </c>
      <c r="E523" s="6">
        <f>VLOOKUP(B523&amp;" - "&amp;D523,OrbisGeneric_mapping!C:F,3,0)</f>
        <v>191400</v>
      </c>
      <c r="F523" s="6" t="e">
        <f>VLOOKUP(E523,Collibra!D:F,3,0)</f>
        <v>#N/A</v>
      </c>
      <c r="G523" s="6" t="e">
        <f>VLOOKUP(E523,Collibra!D:F,2,0)</f>
        <v>#N/A</v>
      </c>
      <c r="J523" t="s">
        <v>28</v>
      </c>
      <c r="N523" t="b">
        <v>0</v>
      </c>
      <c r="P523" t="s">
        <v>29</v>
      </c>
      <c r="Q523" t="s">
        <v>30</v>
      </c>
      <c r="R523" t="b">
        <v>0</v>
      </c>
      <c r="Z523">
        <v>1</v>
      </c>
    </row>
    <row r="524" spans="1:26" x14ac:dyDescent="0.25">
      <c r="A524">
        <v>2761</v>
      </c>
      <c r="B524" t="s">
        <v>663</v>
      </c>
      <c r="C524" t="s">
        <v>460</v>
      </c>
      <c r="D524" t="s">
        <v>461</v>
      </c>
      <c r="E524" s="6">
        <f>VLOOKUP(B524&amp;" - "&amp;D524,OrbisGeneric_mapping!C:F,3,0)</f>
        <v>191200</v>
      </c>
      <c r="F524" s="6" t="e">
        <f>VLOOKUP(E524,Collibra!D:F,3,0)</f>
        <v>#N/A</v>
      </c>
      <c r="G524" s="6" t="e">
        <f>VLOOKUP(E524,Collibra!D:F,2,0)</f>
        <v>#N/A</v>
      </c>
      <c r="J524" t="s">
        <v>28</v>
      </c>
      <c r="N524" t="b">
        <v>0</v>
      </c>
      <c r="P524" t="s">
        <v>29</v>
      </c>
      <c r="Q524" t="s">
        <v>30</v>
      </c>
      <c r="R524" t="b">
        <v>0</v>
      </c>
      <c r="Z524">
        <v>1</v>
      </c>
    </row>
    <row r="525" spans="1:26" x14ac:dyDescent="0.25">
      <c r="A525">
        <v>2705</v>
      </c>
      <c r="B525" t="s">
        <v>663</v>
      </c>
      <c r="C525" t="s">
        <v>462</v>
      </c>
      <c r="D525" t="s">
        <v>463</v>
      </c>
      <c r="E525" s="6">
        <f>VLOOKUP(B525&amp;" - "&amp;D525,OrbisGeneric_mapping!C:F,3,0)</f>
        <v>190500</v>
      </c>
      <c r="F525" s="6" t="e">
        <f>VLOOKUP(E525,Collibra!D:F,3,0)</f>
        <v>#N/A</v>
      </c>
      <c r="G525" s="6" t="e">
        <f>VLOOKUP(E525,Collibra!D:F,2,0)</f>
        <v>#N/A</v>
      </c>
      <c r="J525" t="s">
        <v>28</v>
      </c>
      <c r="N525" t="b">
        <v>0</v>
      </c>
      <c r="P525" t="s">
        <v>29</v>
      </c>
      <c r="Q525" t="s">
        <v>30</v>
      </c>
      <c r="R525" t="b">
        <v>0</v>
      </c>
      <c r="Z525">
        <v>1</v>
      </c>
    </row>
    <row r="526" spans="1:26" x14ac:dyDescent="0.25">
      <c r="A526">
        <v>2801</v>
      </c>
      <c r="B526" t="s">
        <v>663</v>
      </c>
      <c r="C526" t="s">
        <v>464</v>
      </c>
      <c r="D526" t="s">
        <v>465</v>
      </c>
      <c r="E526" s="6">
        <f>VLOOKUP(B526&amp;" - "&amp;D526,OrbisGeneric_mapping!C:F,3,0)</f>
        <v>191700</v>
      </c>
      <c r="F526" s="6" t="e">
        <f>VLOOKUP(E526,Collibra!D:F,3,0)</f>
        <v>#N/A</v>
      </c>
      <c r="G526" s="6" t="e">
        <f>VLOOKUP(E526,Collibra!D:F,2,0)</f>
        <v>#N/A</v>
      </c>
      <c r="J526" t="s">
        <v>28</v>
      </c>
      <c r="N526" t="b">
        <v>0</v>
      </c>
      <c r="P526" t="s">
        <v>29</v>
      </c>
      <c r="Q526" t="s">
        <v>30</v>
      </c>
      <c r="R526" t="b">
        <v>0</v>
      </c>
      <c r="Z526">
        <v>1</v>
      </c>
    </row>
    <row r="527" spans="1:26" x14ac:dyDescent="0.25">
      <c r="A527">
        <v>3025</v>
      </c>
      <c r="B527" t="s">
        <v>663</v>
      </c>
      <c r="C527" t="s">
        <v>466</v>
      </c>
      <c r="D527" t="s">
        <v>467</v>
      </c>
      <c r="E527" s="6">
        <f>VLOOKUP(B527&amp;" - "&amp;D527,OrbisGeneric_mapping!C:F,3,0)</f>
        <v>194500</v>
      </c>
      <c r="F527" s="6" t="e">
        <f>VLOOKUP(E527,Collibra!D:F,3,0)</f>
        <v>#N/A</v>
      </c>
      <c r="G527" s="6" t="e">
        <f>VLOOKUP(E527,Collibra!D:F,2,0)</f>
        <v>#N/A</v>
      </c>
      <c r="J527" t="s">
        <v>28</v>
      </c>
      <c r="N527" t="b">
        <v>0</v>
      </c>
      <c r="P527" t="s">
        <v>29</v>
      </c>
      <c r="Q527" t="s">
        <v>30</v>
      </c>
      <c r="R527" t="b">
        <v>0</v>
      </c>
      <c r="Z527">
        <v>1</v>
      </c>
    </row>
    <row r="528" spans="1:26" x14ac:dyDescent="0.25">
      <c r="A528">
        <v>3385</v>
      </c>
      <c r="B528" t="s">
        <v>663</v>
      </c>
      <c r="C528" t="s">
        <v>468</v>
      </c>
      <c r="D528" t="s">
        <v>469</v>
      </c>
      <c r="E528" s="6">
        <f>VLOOKUP(B528&amp;" - "&amp;D528,OrbisGeneric_mapping!C:F,3,0)</f>
        <v>195270</v>
      </c>
      <c r="F528" s="6" t="e">
        <f>VLOOKUP(E528,Collibra!D:F,3,0)</f>
        <v>#N/A</v>
      </c>
      <c r="G528" s="6" t="e">
        <f>VLOOKUP(E528,Collibra!D:F,2,0)</f>
        <v>#N/A</v>
      </c>
      <c r="J528" t="s">
        <v>28</v>
      </c>
      <c r="N528" t="b">
        <v>0</v>
      </c>
      <c r="P528" t="s">
        <v>29</v>
      </c>
      <c r="Q528" t="s">
        <v>30</v>
      </c>
      <c r="R528" t="b">
        <v>0</v>
      </c>
      <c r="Z528">
        <v>1</v>
      </c>
    </row>
    <row r="529" spans="1:26" x14ac:dyDescent="0.25">
      <c r="A529">
        <v>3489</v>
      </c>
      <c r="B529" t="s">
        <v>663</v>
      </c>
      <c r="C529" t="s">
        <v>470</v>
      </c>
      <c r="D529" t="s">
        <v>471</v>
      </c>
      <c r="E529" s="6" t="e">
        <f>VLOOKUP(B529&amp;" - "&amp;D529,OrbisGeneric_mapping!C:F,3,0)</f>
        <v>#N/A</v>
      </c>
      <c r="F529" s="6" t="e">
        <f>VLOOKUP(E529,Collibra!D:F,3,0)</f>
        <v>#N/A</v>
      </c>
      <c r="G529" s="6" t="e">
        <f>VLOOKUP(E529,Collibra!D:F,2,0)</f>
        <v>#N/A</v>
      </c>
      <c r="J529" t="s">
        <v>28</v>
      </c>
      <c r="N529" t="b">
        <v>0</v>
      </c>
      <c r="P529" t="s">
        <v>29</v>
      </c>
      <c r="Q529" t="s">
        <v>30</v>
      </c>
      <c r="R529" t="b">
        <v>0</v>
      </c>
      <c r="Z529">
        <v>1</v>
      </c>
    </row>
    <row r="530" spans="1:26" x14ac:dyDescent="0.25">
      <c r="A530">
        <v>2849</v>
      </c>
      <c r="B530" t="s">
        <v>663</v>
      </c>
      <c r="C530" t="s">
        <v>472</v>
      </c>
      <c r="D530" t="s">
        <v>473</v>
      </c>
      <c r="E530" s="6">
        <f>VLOOKUP(B530&amp;" - "&amp;D530,OrbisGeneric_mapping!C:F,3,0)</f>
        <v>192300</v>
      </c>
      <c r="F530" s="6" t="e">
        <f>VLOOKUP(E530,Collibra!D:F,3,0)</f>
        <v>#N/A</v>
      </c>
      <c r="G530" s="6" t="e">
        <f>VLOOKUP(E530,Collibra!D:F,2,0)</f>
        <v>#N/A</v>
      </c>
      <c r="J530" t="s">
        <v>28</v>
      </c>
      <c r="N530" t="b">
        <v>0</v>
      </c>
      <c r="P530" t="s">
        <v>29</v>
      </c>
      <c r="Q530" t="s">
        <v>30</v>
      </c>
      <c r="R530" t="b">
        <v>0</v>
      </c>
      <c r="Z530">
        <v>1</v>
      </c>
    </row>
    <row r="531" spans="1:26" x14ac:dyDescent="0.25">
      <c r="A531">
        <v>3177</v>
      </c>
      <c r="B531" t="s">
        <v>663</v>
      </c>
      <c r="C531" t="s">
        <v>474</v>
      </c>
      <c r="D531" t="s">
        <v>475</v>
      </c>
      <c r="E531" s="6">
        <f>VLOOKUP(B531&amp;" - "&amp;D531,OrbisGeneric_mapping!C:F,3,0)</f>
        <v>195120</v>
      </c>
      <c r="F531" s="6" t="e">
        <f>VLOOKUP(E531,Collibra!D:F,3,0)</f>
        <v>#N/A</v>
      </c>
      <c r="G531" s="6" t="e">
        <f>VLOOKUP(E531,Collibra!D:F,2,0)</f>
        <v>#N/A</v>
      </c>
      <c r="J531" t="s">
        <v>28</v>
      </c>
      <c r="N531" t="b">
        <v>0</v>
      </c>
      <c r="P531" t="s">
        <v>29</v>
      </c>
      <c r="Q531" t="s">
        <v>30</v>
      </c>
      <c r="R531" t="b">
        <v>0</v>
      </c>
      <c r="Z531">
        <v>1</v>
      </c>
    </row>
    <row r="532" spans="1:26" x14ac:dyDescent="0.25">
      <c r="A532">
        <v>3185</v>
      </c>
      <c r="B532" t="s">
        <v>663</v>
      </c>
      <c r="C532" t="s">
        <v>476</v>
      </c>
      <c r="D532" t="s">
        <v>477</v>
      </c>
      <c r="E532" s="6">
        <f>VLOOKUP(B532&amp;" - "&amp;D532,OrbisGeneric_mapping!C:F,3,0)</f>
        <v>195130</v>
      </c>
      <c r="F532" s="6" t="e">
        <f>VLOOKUP(E532,Collibra!D:F,3,0)</f>
        <v>#N/A</v>
      </c>
      <c r="G532" s="6" t="e">
        <f>VLOOKUP(E532,Collibra!D:F,2,0)</f>
        <v>#N/A</v>
      </c>
      <c r="J532" t="s">
        <v>28</v>
      </c>
      <c r="N532" t="b">
        <v>0</v>
      </c>
      <c r="P532" t="s">
        <v>29</v>
      </c>
      <c r="Q532" t="s">
        <v>30</v>
      </c>
      <c r="R532" t="b">
        <v>0</v>
      </c>
      <c r="Z532">
        <v>1</v>
      </c>
    </row>
    <row r="533" spans="1:26" x14ac:dyDescent="0.25">
      <c r="A533">
        <v>3169</v>
      </c>
      <c r="B533" t="s">
        <v>663</v>
      </c>
      <c r="C533" t="s">
        <v>478</v>
      </c>
      <c r="D533" t="s">
        <v>479</v>
      </c>
      <c r="E533" s="6">
        <f>VLOOKUP(B533&amp;" - "&amp;D533,OrbisGeneric_mapping!C:F,3,0)</f>
        <v>195110</v>
      </c>
      <c r="F533" s="6" t="e">
        <f>VLOOKUP(E533,Collibra!D:F,3,0)</f>
        <v>#N/A</v>
      </c>
      <c r="G533" s="6" t="e">
        <f>VLOOKUP(E533,Collibra!D:F,2,0)</f>
        <v>#N/A</v>
      </c>
      <c r="J533" t="s">
        <v>28</v>
      </c>
      <c r="N533" t="b">
        <v>0</v>
      </c>
      <c r="P533" t="s">
        <v>29</v>
      </c>
      <c r="Q533" t="s">
        <v>30</v>
      </c>
      <c r="R533" t="b">
        <v>0</v>
      </c>
      <c r="Z533">
        <v>1</v>
      </c>
    </row>
    <row r="534" spans="1:26" x14ac:dyDescent="0.25">
      <c r="A534">
        <v>3161</v>
      </c>
      <c r="B534" t="s">
        <v>663</v>
      </c>
      <c r="C534" t="s">
        <v>480</v>
      </c>
      <c r="D534" t="s">
        <v>481</v>
      </c>
      <c r="E534" s="6">
        <f>VLOOKUP(B534&amp;" - "&amp;D534,OrbisGeneric_mapping!C:F,3,0)</f>
        <v>195100</v>
      </c>
      <c r="F534" s="6" t="e">
        <f>VLOOKUP(E534,Collibra!D:F,3,0)</f>
        <v>#N/A</v>
      </c>
      <c r="G534" s="6" t="e">
        <f>VLOOKUP(E534,Collibra!D:F,2,0)</f>
        <v>#N/A</v>
      </c>
      <c r="J534" t="s">
        <v>28</v>
      </c>
      <c r="N534" t="b">
        <v>0</v>
      </c>
      <c r="P534" t="s">
        <v>29</v>
      </c>
      <c r="Q534" t="s">
        <v>30</v>
      </c>
      <c r="R534" t="b">
        <v>0</v>
      </c>
      <c r="Z534">
        <v>1</v>
      </c>
    </row>
    <row r="535" spans="1:26" x14ac:dyDescent="0.25">
      <c r="A535">
        <v>2657</v>
      </c>
      <c r="B535" t="s">
        <v>663</v>
      </c>
      <c r="C535" t="s">
        <v>661</v>
      </c>
      <c r="D535" t="s">
        <v>662</v>
      </c>
      <c r="E535" s="6" t="str">
        <f>VLOOKUP(B535&amp;" - "&amp;D535,OrbisGeneric_mapping!C:F,3,0)</f>
        <v>EXCHANGE_RATE</v>
      </c>
      <c r="F535" s="6" t="str">
        <f>VLOOKUP(E535,Collibra!D:F,3,0)</f>
        <v>Exchange rate from original currency</v>
      </c>
      <c r="G535" s="6" t="str">
        <f>VLOOKUP(E535,Collibra!D:F,2,0)</f>
        <v>Exchange rate from original currency gives the exchange rate against selected selected currency (Default: USD)</v>
      </c>
      <c r="J535" t="s">
        <v>28</v>
      </c>
      <c r="N535" t="b">
        <v>0</v>
      </c>
      <c r="P535" t="s">
        <v>29</v>
      </c>
      <c r="Q535" t="s">
        <v>30</v>
      </c>
      <c r="R535" t="b">
        <v>0</v>
      </c>
      <c r="Z535">
        <v>1</v>
      </c>
    </row>
    <row r="536" spans="1:26" x14ac:dyDescent="0.25">
      <c r="A536">
        <v>2737</v>
      </c>
      <c r="B536" t="s">
        <v>663</v>
      </c>
      <c r="C536" t="s">
        <v>482</v>
      </c>
      <c r="D536" t="s">
        <v>483</v>
      </c>
      <c r="E536" s="6">
        <f>VLOOKUP(B536&amp;" - "&amp;D536,OrbisGeneric_mapping!C:F,3,0)</f>
        <v>190900</v>
      </c>
      <c r="F536" s="6" t="e">
        <f>VLOOKUP(E536,Collibra!D:F,3,0)</f>
        <v>#N/A</v>
      </c>
      <c r="G536" s="6" t="e">
        <f>VLOOKUP(E536,Collibra!D:F,2,0)</f>
        <v>#N/A</v>
      </c>
      <c r="J536" t="s">
        <v>28</v>
      </c>
      <c r="N536" t="b">
        <v>0</v>
      </c>
      <c r="P536" t="s">
        <v>29</v>
      </c>
      <c r="Q536" t="s">
        <v>30</v>
      </c>
      <c r="R536" t="b">
        <v>0</v>
      </c>
      <c r="Z536">
        <v>1</v>
      </c>
    </row>
    <row r="537" spans="1:26" x14ac:dyDescent="0.25">
      <c r="A537">
        <v>2673</v>
      </c>
      <c r="B537" t="s">
        <v>663</v>
      </c>
      <c r="C537" t="s">
        <v>484</v>
      </c>
      <c r="D537" t="s">
        <v>485</v>
      </c>
      <c r="E537" s="6">
        <f>VLOOKUP(B537&amp;" - "&amp;D537,OrbisGeneric_mapping!C:F,3,0)</f>
        <v>190100</v>
      </c>
      <c r="F537" s="6" t="e">
        <f>VLOOKUP(E537,Collibra!D:F,3,0)</f>
        <v>#N/A</v>
      </c>
      <c r="G537" s="6" t="e">
        <f>VLOOKUP(E537,Collibra!D:F,2,0)</f>
        <v>#N/A</v>
      </c>
      <c r="J537" t="s">
        <v>28</v>
      </c>
      <c r="N537" t="b">
        <v>0</v>
      </c>
      <c r="P537" t="s">
        <v>29</v>
      </c>
      <c r="Q537" t="s">
        <v>30</v>
      </c>
      <c r="R537" t="b">
        <v>0</v>
      </c>
      <c r="Z537">
        <v>1</v>
      </c>
    </row>
    <row r="538" spans="1:26" x14ac:dyDescent="0.25">
      <c r="A538">
        <v>2905</v>
      </c>
      <c r="B538" t="s">
        <v>663</v>
      </c>
      <c r="C538" t="s">
        <v>486</v>
      </c>
      <c r="D538" t="s">
        <v>487</v>
      </c>
      <c r="E538" s="6">
        <f>VLOOKUP(B538&amp;" - "&amp;D538,OrbisGeneric_mapping!C:F,3,0)</f>
        <v>193000</v>
      </c>
      <c r="F538" s="6" t="e">
        <f>VLOOKUP(E538,Collibra!D:F,3,0)</f>
        <v>#N/A</v>
      </c>
      <c r="G538" s="6" t="e">
        <f>VLOOKUP(E538,Collibra!D:F,2,0)</f>
        <v>#N/A</v>
      </c>
      <c r="J538" t="s">
        <v>28</v>
      </c>
      <c r="N538" t="b">
        <v>0</v>
      </c>
      <c r="P538" t="s">
        <v>29</v>
      </c>
      <c r="Q538" t="s">
        <v>30</v>
      </c>
      <c r="R538" t="b">
        <v>0</v>
      </c>
      <c r="Z538">
        <v>1</v>
      </c>
    </row>
    <row r="539" spans="1:26" x14ac:dyDescent="0.25">
      <c r="A539">
        <v>3121</v>
      </c>
      <c r="B539" t="s">
        <v>663</v>
      </c>
      <c r="C539" t="s">
        <v>488</v>
      </c>
      <c r="D539" t="s">
        <v>489</v>
      </c>
      <c r="E539" s="6">
        <f>VLOOKUP(B539&amp;" - "&amp;D539,OrbisGeneric_mapping!C:F,3,0)</f>
        <v>195060</v>
      </c>
      <c r="F539" s="6" t="e">
        <f>VLOOKUP(E539,Collibra!D:F,3,0)</f>
        <v>#N/A</v>
      </c>
      <c r="G539" s="6" t="e">
        <f>VLOOKUP(E539,Collibra!D:F,2,0)</f>
        <v>#N/A</v>
      </c>
      <c r="J539" t="s">
        <v>28</v>
      </c>
      <c r="N539" t="b">
        <v>0</v>
      </c>
      <c r="P539" t="s">
        <v>29</v>
      </c>
      <c r="Q539" t="s">
        <v>30</v>
      </c>
      <c r="R539" t="b">
        <v>0</v>
      </c>
      <c r="Z539">
        <v>1</v>
      </c>
    </row>
    <row r="540" spans="1:26" x14ac:dyDescent="0.25">
      <c r="A540">
        <v>2865</v>
      </c>
      <c r="B540" t="s">
        <v>663</v>
      </c>
      <c r="C540" t="s">
        <v>490</v>
      </c>
      <c r="D540" t="s">
        <v>491</v>
      </c>
      <c r="E540" s="6">
        <f>VLOOKUP(B540&amp;" - "&amp;D540,OrbisGeneric_mapping!C:F,3,0)</f>
        <v>192500</v>
      </c>
      <c r="F540" s="6" t="e">
        <f>VLOOKUP(E540,Collibra!D:F,3,0)</f>
        <v>#N/A</v>
      </c>
      <c r="G540" s="6" t="e">
        <f>VLOOKUP(E540,Collibra!D:F,2,0)</f>
        <v>#N/A</v>
      </c>
      <c r="J540" t="s">
        <v>28</v>
      </c>
      <c r="N540" t="b">
        <v>0</v>
      </c>
      <c r="P540" t="s">
        <v>29</v>
      </c>
      <c r="Q540" t="s">
        <v>30</v>
      </c>
      <c r="R540" t="b">
        <v>0</v>
      </c>
      <c r="Z540">
        <v>1</v>
      </c>
    </row>
    <row r="541" spans="1:26" x14ac:dyDescent="0.25">
      <c r="A541">
        <v>3393</v>
      </c>
      <c r="B541" t="s">
        <v>663</v>
      </c>
      <c r="C541" t="s">
        <v>492</v>
      </c>
      <c r="D541" t="s">
        <v>493</v>
      </c>
      <c r="E541" s="6">
        <f>VLOOKUP(B541&amp;" - "&amp;D541,OrbisGeneric_mapping!C:F,3,0)</f>
        <v>195280</v>
      </c>
      <c r="F541" s="6" t="e">
        <f>VLOOKUP(E541,Collibra!D:F,3,0)</f>
        <v>#N/A</v>
      </c>
      <c r="G541" s="6" t="e">
        <f>VLOOKUP(E541,Collibra!D:F,2,0)</f>
        <v>#N/A</v>
      </c>
      <c r="J541" t="s">
        <v>28</v>
      </c>
      <c r="N541" t="b">
        <v>0</v>
      </c>
      <c r="P541" t="s">
        <v>29</v>
      </c>
      <c r="Q541" t="s">
        <v>30</v>
      </c>
      <c r="R541" t="b">
        <v>0</v>
      </c>
      <c r="Z541">
        <v>1</v>
      </c>
    </row>
    <row r="542" spans="1:26" x14ac:dyDescent="0.25">
      <c r="A542">
        <v>2889</v>
      </c>
      <c r="B542" t="s">
        <v>663</v>
      </c>
      <c r="C542" t="s">
        <v>494</v>
      </c>
      <c r="D542" t="s">
        <v>495</v>
      </c>
      <c r="E542" s="6">
        <f>VLOOKUP(B542&amp;" - "&amp;D542,OrbisGeneric_mapping!C:F,3,0)</f>
        <v>192800</v>
      </c>
      <c r="F542" s="6" t="e">
        <f>VLOOKUP(E542,Collibra!D:F,3,0)</f>
        <v>#N/A</v>
      </c>
      <c r="G542" s="6" t="e">
        <f>VLOOKUP(E542,Collibra!D:F,2,0)</f>
        <v>#N/A</v>
      </c>
      <c r="J542" t="s">
        <v>28</v>
      </c>
      <c r="N542" t="b">
        <v>0</v>
      </c>
      <c r="P542" t="s">
        <v>29</v>
      </c>
      <c r="Q542" t="s">
        <v>30</v>
      </c>
      <c r="R542" t="b">
        <v>0</v>
      </c>
      <c r="Z542">
        <v>1</v>
      </c>
    </row>
    <row r="543" spans="1:26" x14ac:dyDescent="0.25">
      <c r="A543">
        <v>3425</v>
      </c>
      <c r="B543" t="s">
        <v>663</v>
      </c>
      <c r="C543" t="s">
        <v>496</v>
      </c>
      <c r="D543" t="s">
        <v>497</v>
      </c>
      <c r="E543" s="6">
        <f>VLOOKUP(B543&amp;" - "&amp;D543,OrbisGeneric_mapping!C:F,3,0)</f>
        <v>195320</v>
      </c>
      <c r="F543" s="6" t="e">
        <f>VLOOKUP(E543,Collibra!D:F,3,0)</f>
        <v>#N/A</v>
      </c>
      <c r="G543" s="6" t="e">
        <f>VLOOKUP(E543,Collibra!D:F,2,0)</f>
        <v>#N/A</v>
      </c>
      <c r="J543" t="s">
        <v>28</v>
      </c>
      <c r="N543" t="b">
        <v>0</v>
      </c>
      <c r="P543" t="s">
        <v>29</v>
      </c>
      <c r="Q543" t="s">
        <v>30</v>
      </c>
      <c r="R543" t="b">
        <v>0</v>
      </c>
      <c r="Z543">
        <v>1</v>
      </c>
    </row>
    <row r="544" spans="1:26" x14ac:dyDescent="0.25">
      <c r="A544">
        <v>3297</v>
      </c>
      <c r="B544" t="s">
        <v>663</v>
      </c>
      <c r="C544" t="s">
        <v>498</v>
      </c>
      <c r="D544" t="s">
        <v>499</v>
      </c>
      <c r="E544" s="6">
        <f>VLOOKUP(B544&amp;" - "&amp;D544,OrbisGeneric_mapping!C:F,3,0)</f>
        <v>144046</v>
      </c>
      <c r="F544" s="6" t="e">
        <f>VLOOKUP(E544,Collibra!D:F,3,0)</f>
        <v>#N/A</v>
      </c>
      <c r="G544" s="6" t="e">
        <f>VLOOKUP(E544,Collibra!D:F,2,0)</f>
        <v>#N/A</v>
      </c>
      <c r="J544" t="s">
        <v>28</v>
      </c>
      <c r="N544" t="b">
        <v>0</v>
      </c>
      <c r="P544" t="s">
        <v>29</v>
      </c>
      <c r="Q544" t="s">
        <v>30</v>
      </c>
      <c r="R544" t="b">
        <v>0</v>
      </c>
      <c r="Z544">
        <v>1</v>
      </c>
    </row>
    <row r="545" spans="1:26" x14ac:dyDescent="0.25">
      <c r="A545">
        <v>3281</v>
      </c>
      <c r="B545" t="s">
        <v>663</v>
      </c>
      <c r="C545" t="s">
        <v>500</v>
      </c>
      <c r="D545" t="s">
        <v>501</v>
      </c>
      <c r="E545" s="6">
        <f>VLOOKUP(B545&amp;" - "&amp;D545,OrbisGeneric_mapping!C:F,3,0)</f>
        <v>144044</v>
      </c>
      <c r="F545" s="6" t="e">
        <f>VLOOKUP(E545,Collibra!D:F,3,0)</f>
        <v>#N/A</v>
      </c>
      <c r="G545" s="6" t="e">
        <f>VLOOKUP(E545,Collibra!D:F,2,0)</f>
        <v>#N/A</v>
      </c>
      <c r="J545" t="s">
        <v>28</v>
      </c>
      <c r="N545" t="b">
        <v>0</v>
      </c>
      <c r="P545" t="s">
        <v>29</v>
      </c>
      <c r="Q545" t="s">
        <v>30</v>
      </c>
      <c r="R545" t="b">
        <v>0</v>
      </c>
      <c r="Z545">
        <v>1</v>
      </c>
    </row>
    <row r="546" spans="1:26" x14ac:dyDescent="0.25">
      <c r="A546">
        <v>3289</v>
      </c>
      <c r="B546" t="s">
        <v>663</v>
      </c>
      <c r="C546" t="s">
        <v>502</v>
      </c>
      <c r="D546" t="s">
        <v>503</v>
      </c>
      <c r="E546" s="6">
        <f>VLOOKUP(B546&amp;" - "&amp;D546,OrbisGeneric_mapping!C:F,3,0)</f>
        <v>144045</v>
      </c>
      <c r="F546" s="6" t="e">
        <f>VLOOKUP(E546,Collibra!D:F,3,0)</f>
        <v>#N/A</v>
      </c>
      <c r="G546" s="6" t="e">
        <f>VLOOKUP(E546,Collibra!D:F,2,0)</f>
        <v>#N/A</v>
      </c>
      <c r="J546" t="s">
        <v>28</v>
      </c>
      <c r="N546" t="b">
        <v>0</v>
      </c>
      <c r="P546" t="s">
        <v>29</v>
      </c>
      <c r="Q546" t="s">
        <v>30</v>
      </c>
      <c r="R546" t="b">
        <v>0</v>
      </c>
      <c r="Z546">
        <v>1</v>
      </c>
    </row>
    <row r="547" spans="1:26" x14ac:dyDescent="0.25">
      <c r="A547">
        <v>3273</v>
      </c>
      <c r="B547" t="s">
        <v>663</v>
      </c>
      <c r="C547" t="s">
        <v>504</v>
      </c>
      <c r="D547" t="s">
        <v>505</v>
      </c>
      <c r="E547" s="6">
        <f>VLOOKUP(B547&amp;" - "&amp;D547,OrbisGeneric_mapping!C:F,3,0)</f>
        <v>144043</v>
      </c>
      <c r="F547" s="6" t="e">
        <f>VLOOKUP(E547,Collibra!D:F,3,0)</f>
        <v>#N/A</v>
      </c>
      <c r="G547" s="6" t="e">
        <f>VLOOKUP(E547,Collibra!D:F,2,0)</f>
        <v>#N/A</v>
      </c>
      <c r="J547" t="s">
        <v>28</v>
      </c>
      <c r="N547" t="b">
        <v>0</v>
      </c>
      <c r="P547" t="s">
        <v>29</v>
      </c>
      <c r="Q547" t="s">
        <v>30</v>
      </c>
      <c r="R547" t="b">
        <v>0</v>
      </c>
      <c r="Z547">
        <v>1</v>
      </c>
    </row>
    <row r="548" spans="1:26" x14ac:dyDescent="0.25">
      <c r="A548">
        <v>2681</v>
      </c>
      <c r="B548" t="s">
        <v>663</v>
      </c>
      <c r="C548" t="s">
        <v>506</v>
      </c>
      <c r="D548" t="s">
        <v>507</v>
      </c>
      <c r="E548" s="6">
        <f>VLOOKUP(B548&amp;" - "&amp;D548,OrbisGeneric_mapping!C:F,3,0)</f>
        <v>190200</v>
      </c>
      <c r="F548" s="6" t="e">
        <f>VLOOKUP(E548,Collibra!D:F,3,0)</f>
        <v>#N/A</v>
      </c>
      <c r="G548" s="6" t="e">
        <f>VLOOKUP(E548,Collibra!D:F,2,0)</f>
        <v>#N/A</v>
      </c>
      <c r="J548" t="s">
        <v>28</v>
      </c>
      <c r="N548" t="b">
        <v>0</v>
      </c>
      <c r="P548" t="s">
        <v>29</v>
      </c>
      <c r="Q548" t="s">
        <v>30</v>
      </c>
      <c r="R548" t="b">
        <v>0</v>
      </c>
      <c r="Z548">
        <v>1</v>
      </c>
    </row>
    <row r="549" spans="1:26" x14ac:dyDescent="0.25">
      <c r="A549">
        <v>3457</v>
      </c>
      <c r="B549" t="s">
        <v>663</v>
      </c>
      <c r="C549" t="s">
        <v>508</v>
      </c>
      <c r="D549" t="s">
        <v>509</v>
      </c>
      <c r="E549" s="6">
        <f>VLOOKUP(B549&amp;" - "&amp;D549,OrbisGeneric_mapping!C:F,3,0)</f>
        <v>195360</v>
      </c>
      <c r="F549" s="6" t="e">
        <f>VLOOKUP(E549,Collibra!D:F,3,0)</f>
        <v>#N/A</v>
      </c>
      <c r="G549" s="6" t="e">
        <f>VLOOKUP(E549,Collibra!D:F,2,0)</f>
        <v>#N/A</v>
      </c>
      <c r="J549" t="s">
        <v>28</v>
      </c>
      <c r="N549" t="b">
        <v>0</v>
      </c>
      <c r="P549" t="s">
        <v>29</v>
      </c>
      <c r="Q549" t="s">
        <v>30</v>
      </c>
      <c r="R549" t="b">
        <v>0</v>
      </c>
      <c r="Z549">
        <v>1</v>
      </c>
    </row>
    <row r="550" spans="1:26" x14ac:dyDescent="0.25">
      <c r="A550">
        <v>2881</v>
      </c>
      <c r="B550" t="s">
        <v>663</v>
      </c>
      <c r="C550" t="s">
        <v>510</v>
      </c>
      <c r="D550" t="s">
        <v>511</v>
      </c>
      <c r="E550" s="6">
        <f>VLOOKUP(B550&amp;" - "&amp;D550,OrbisGeneric_mapping!C:F,3,0)</f>
        <v>192700</v>
      </c>
      <c r="F550" s="6" t="e">
        <f>VLOOKUP(E550,Collibra!D:F,3,0)</f>
        <v>#N/A</v>
      </c>
      <c r="G550" s="6" t="e">
        <f>VLOOKUP(E550,Collibra!D:F,2,0)</f>
        <v>#N/A</v>
      </c>
      <c r="J550" t="s">
        <v>28</v>
      </c>
      <c r="N550" t="b">
        <v>0</v>
      </c>
      <c r="P550" t="s">
        <v>29</v>
      </c>
      <c r="Q550" t="s">
        <v>30</v>
      </c>
      <c r="R550" t="b">
        <v>0</v>
      </c>
      <c r="Z550">
        <v>1</v>
      </c>
    </row>
    <row r="551" spans="1:26" x14ac:dyDescent="0.25">
      <c r="A551">
        <v>3465</v>
      </c>
      <c r="B551" t="s">
        <v>663</v>
      </c>
      <c r="C551" t="s">
        <v>512</v>
      </c>
      <c r="D551" t="s">
        <v>513</v>
      </c>
      <c r="E551" s="6">
        <f>VLOOKUP(B551&amp;" - "&amp;D551,OrbisGeneric_mapping!C:F,3,0)</f>
        <v>195370</v>
      </c>
      <c r="F551" s="6" t="e">
        <f>VLOOKUP(E551,Collibra!D:F,3,0)</f>
        <v>#N/A</v>
      </c>
      <c r="G551" s="6" t="e">
        <f>VLOOKUP(E551,Collibra!D:F,2,0)</f>
        <v>#N/A</v>
      </c>
      <c r="J551" t="s">
        <v>28</v>
      </c>
      <c r="N551" t="b">
        <v>0</v>
      </c>
      <c r="P551" t="s">
        <v>29</v>
      </c>
      <c r="Q551" t="s">
        <v>30</v>
      </c>
      <c r="R551" t="b">
        <v>0</v>
      </c>
      <c r="Z551">
        <v>1</v>
      </c>
    </row>
    <row r="552" spans="1:26" x14ac:dyDescent="0.25">
      <c r="A552">
        <v>3137</v>
      </c>
      <c r="B552" t="s">
        <v>663</v>
      </c>
      <c r="C552" t="s">
        <v>514</v>
      </c>
      <c r="D552" t="s">
        <v>515</v>
      </c>
      <c r="E552" s="6">
        <f>VLOOKUP(B552&amp;" - "&amp;D552,OrbisGeneric_mapping!C:F,3,0)</f>
        <v>144040</v>
      </c>
      <c r="F552" s="6" t="e">
        <f>VLOOKUP(E552,Collibra!D:F,3,0)</f>
        <v>#N/A</v>
      </c>
      <c r="G552" s="6" t="e">
        <f>VLOOKUP(E552,Collibra!D:F,2,0)</f>
        <v>#N/A</v>
      </c>
      <c r="J552" t="s">
        <v>28</v>
      </c>
      <c r="N552" t="b">
        <v>0</v>
      </c>
      <c r="P552" t="s">
        <v>29</v>
      </c>
      <c r="Q552" t="s">
        <v>30</v>
      </c>
      <c r="R552" t="b">
        <v>0</v>
      </c>
      <c r="Z552">
        <v>1</v>
      </c>
    </row>
    <row r="553" spans="1:26" x14ac:dyDescent="0.25">
      <c r="A553">
        <v>3081</v>
      </c>
      <c r="B553" t="s">
        <v>663</v>
      </c>
      <c r="C553" t="s">
        <v>516</v>
      </c>
      <c r="D553" t="s">
        <v>517</v>
      </c>
      <c r="E553" s="6">
        <f>VLOOKUP(B553&amp;" - "&amp;D553,OrbisGeneric_mapping!C:F,3,0)</f>
        <v>195010</v>
      </c>
      <c r="F553" s="6" t="e">
        <f>VLOOKUP(E553,Collibra!D:F,3,0)</f>
        <v>#N/A</v>
      </c>
      <c r="G553" s="6" t="e">
        <f>VLOOKUP(E553,Collibra!D:F,2,0)</f>
        <v>#N/A</v>
      </c>
      <c r="J553" t="s">
        <v>28</v>
      </c>
      <c r="N553" t="b">
        <v>0</v>
      </c>
      <c r="P553" t="s">
        <v>29</v>
      </c>
      <c r="Q553" t="s">
        <v>30</v>
      </c>
      <c r="R553" t="b">
        <v>0</v>
      </c>
      <c r="Z553">
        <v>1</v>
      </c>
    </row>
    <row r="554" spans="1:26" x14ac:dyDescent="0.25">
      <c r="A554">
        <v>2977</v>
      </c>
      <c r="B554" t="s">
        <v>663</v>
      </c>
      <c r="C554" t="s">
        <v>518</v>
      </c>
      <c r="D554" t="s">
        <v>519</v>
      </c>
      <c r="E554" s="6">
        <f>VLOOKUP(B554&amp;" - "&amp;D554,OrbisGeneric_mapping!C:F,3,0)</f>
        <v>193900</v>
      </c>
      <c r="F554" s="6" t="e">
        <f>VLOOKUP(E554,Collibra!D:F,3,0)</f>
        <v>#N/A</v>
      </c>
      <c r="G554" s="6" t="e">
        <f>VLOOKUP(E554,Collibra!D:F,2,0)</f>
        <v>#N/A</v>
      </c>
      <c r="J554" t="s">
        <v>28</v>
      </c>
      <c r="N554" t="b">
        <v>0</v>
      </c>
      <c r="P554" t="s">
        <v>29</v>
      </c>
      <c r="Q554" t="s">
        <v>30</v>
      </c>
      <c r="R554" t="b">
        <v>0</v>
      </c>
      <c r="Z554">
        <v>1</v>
      </c>
    </row>
    <row r="555" spans="1:26" x14ac:dyDescent="0.25">
      <c r="A555">
        <v>3073</v>
      </c>
      <c r="B555" t="s">
        <v>663</v>
      </c>
      <c r="C555" t="s">
        <v>520</v>
      </c>
      <c r="D555" t="s">
        <v>521</v>
      </c>
      <c r="E555" s="6">
        <f>VLOOKUP(B555&amp;" - "&amp;D555,OrbisGeneric_mapping!C:F,3,0)</f>
        <v>195000</v>
      </c>
      <c r="F555" s="6" t="e">
        <f>VLOOKUP(E555,Collibra!D:F,3,0)</f>
        <v>#N/A</v>
      </c>
      <c r="G555" s="6" t="e">
        <f>VLOOKUP(E555,Collibra!D:F,2,0)</f>
        <v>#N/A</v>
      </c>
      <c r="J555" t="s">
        <v>28</v>
      </c>
      <c r="N555" t="b">
        <v>0</v>
      </c>
      <c r="P555" t="s">
        <v>29</v>
      </c>
      <c r="Q555" t="s">
        <v>30</v>
      </c>
      <c r="R555" t="b">
        <v>0</v>
      </c>
      <c r="Z555">
        <v>1</v>
      </c>
    </row>
    <row r="556" spans="1:26" x14ac:dyDescent="0.25">
      <c r="A556">
        <v>3089</v>
      </c>
      <c r="B556" t="s">
        <v>663</v>
      </c>
      <c r="C556" t="s">
        <v>522</v>
      </c>
      <c r="D556" t="s">
        <v>523</v>
      </c>
      <c r="E556" s="6">
        <f>VLOOKUP(B556&amp;" - "&amp;D556,OrbisGeneric_mapping!C:F,3,0)</f>
        <v>195020</v>
      </c>
      <c r="F556" s="6" t="e">
        <f>VLOOKUP(E556,Collibra!D:F,3,0)</f>
        <v>#N/A</v>
      </c>
      <c r="G556" s="6" t="e">
        <f>VLOOKUP(E556,Collibra!D:F,2,0)</f>
        <v>#N/A</v>
      </c>
      <c r="J556" t="s">
        <v>28</v>
      </c>
      <c r="N556" t="b">
        <v>0</v>
      </c>
      <c r="P556" t="s">
        <v>29</v>
      </c>
      <c r="Q556" t="s">
        <v>30</v>
      </c>
      <c r="R556" t="b">
        <v>0</v>
      </c>
      <c r="Z556">
        <v>1</v>
      </c>
    </row>
    <row r="557" spans="1:26" x14ac:dyDescent="0.25">
      <c r="A557">
        <v>2833</v>
      </c>
      <c r="B557" t="s">
        <v>663</v>
      </c>
      <c r="C557" t="s">
        <v>524</v>
      </c>
      <c r="D557" t="s">
        <v>525</v>
      </c>
      <c r="E557" s="6">
        <f>VLOOKUP(B557&amp;" - "&amp;D557,OrbisGeneric_mapping!C:F,3,0)</f>
        <v>142045</v>
      </c>
      <c r="F557" s="6" t="e">
        <f>VLOOKUP(E557,Collibra!D:F,3,0)</f>
        <v>#N/A</v>
      </c>
      <c r="G557" s="6" t="e">
        <f>VLOOKUP(E557,Collibra!D:F,2,0)</f>
        <v>#N/A</v>
      </c>
      <c r="J557" t="s">
        <v>28</v>
      </c>
      <c r="N557" t="b">
        <v>0</v>
      </c>
      <c r="P557" t="s">
        <v>29</v>
      </c>
      <c r="Q557" t="s">
        <v>30</v>
      </c>
      <c r="R557" t="b">
        <v>0</v>
      </c>
      <c r="Z557">
        <v>1</v>
      </c>
    </row>
    <row r="558" spans="1:26" x14ac:dyDescent="0.25">
      <c r="A558">
        <v>2873</v>
      </c>
      <c r="B558" t="s">
        <v>663</v>
      </c>
      <c r="C558" t="s">
        <v>526</v>
      </c>
      <c r="D558" t="s">
        <v>527</v>
      </c>
      <c r="E558" s="6">
        <f>VLOOKUP(B558&amp;" - "&amp;D558,OrbisGeneric_mapping!C:F,3,0)</f>
        <v>192600</v>
      </c>
      <c r="F558" s="6" t="e">
        <f>VLOOKUP(E558,Collibra!D:F,3,0)</f>
        <v>#N/A</v>
      </c>
      <c r="G558" s="6" t="e">
        <f>VLOOKUP(E558,Collibra!D:F,2,0)</f>
        <v>#N/A</v>
      </c>
      <c r="J558" t="s">
        <v>28</v>
      </c>
      <c r="N558" t="b">
        <v>0</v>
      </c>
      <c r="P558" t="s">
        <v>29</v>
      </c>
      <c r="Q558" t="s">
        <v>30</v>
      </c>
      <c r="R558" t="b">
        <v>0</v>
      </c>
      <c r="Z558">
        <v>1</v>
      </c>
    </row>
    <row r="559" spans="1:26" x14ac:dyDescent="0.25">
      <c r="A559">
        <v>2665</v>
      </c>
      <c r="B559" t="s">
        <v>663</v>
      </c>
      <c r="C559" t="s">
        <v>528</v>
      </c>
      <c r="D559" t="s">
        <v>529</v>
      </c>
      <c r="E559" s="6">
        <f>VLOOKUP(B559&amp;" - "&amp;D559,OrbisGeneric_mapping!C:F,3,0)</f>
        <v>190000</v>
      </c>
      <c r="F559" s="6" t="e">
        <f>VLOOKUP(E559,Collibra!D:F,3,0)</f>
        <v>#N/A</v>
      </c>
      <c r="G559" s="6" t="e">
        <f>VLOOKUP(E559,Collibra!D:F,2,0)</f>
        <v>#N/A</v>
      </c>
      <c r="J559" t="s">
        <v>28</v>
      </c>
      <c r="N559" t="b">
        <v>0</v>
      </c>
      <c r="P559" t="s">
        <v>29</v>
      </c>
      <c r="Q559" t="s">
        <v>30</v>
      </c>
      <c r="R559" t="b">
        <v>0</v>
      </c>
      <c r="Z559">
        <v>1</v>
      </c>
    </row>
    <row r="560" spans="1:26" x14ac:dyDescent="0.25">
      <c r="A560">
        <v>2697</v>
      </c>
      <c r="B560" t="s">
        <v>663</v>
      </c>
      <c r="C560" t="s">
        <v>530</v>
      </c>
      <c r="D560" t="s">
        <v>531</v>
      </c>
      <c r="E560" s="6">
        <f>VLOOKUP(B560&amp;" - "&amp;D560,OrbisGeneric_mapping!C:F,3,0)</f>
        <v>190400</v>
      </c>
      <c r="F560" s="6" t="e">
        <f>VLOOKUP(E560,Collibra!D:F,3,0)</f>
        <v>#N/A</v>
      </c>
      <c r="G560" s="6" t="e">
        <f>VLOOKUP(E560,Collibra!D:F,2,0)</f>
        <v>#N/A</v>
      </c>
      <c r="J560" t="s">
        <v>28</v>
      </c>
      <c r="N560" t="b">
        <v>0</v>
      </c>
      <c r="P560" t="s">
        <v>29</v>
      </c>
      <c r="Q560" t="s">
        <v>30</v>
      </c>
      <c r="R560" t="b">
        <v>0</v>
      </c>
      <c r="Z560">
        <v>1</v>
      </c>
    </row>
    <row r="561" spans="1:26" x14ac:dyDescent="0.25">
      <c r="A561">
        <v>2817</v>
      </c>
      <c r="B561" t="s">
        <v>663</v>
      </c>
      <c r="C561" t="s">
        <v>532</v>
      </c>
      <c r="D561" t="s">
        <v>533</v>
      </c>
      <c r="E561" s="6">
        <f>VLOOKUP(B561&amp;" - "&amp;D561,OrbisGeneric_mapping!C:F,3,0)</f>
        <v>191900</v>
      </c>
      <c r="F561" s="6" t="e">
        <f>VLOOKUP(E561,Collibra!D:F,3,0)</f>
        <v>#N/A</v>
      </c>
      <c r="G561" s="6" t="e">
        <f>VLOOKUP(E561,Collibra!D:F,2,0)</f>
        <v>#N/A</v>
      </c>
      <c r="J561" t="s">
        <v>28</v>
      </c>
      <c r="N561" t="b">
        <v>0</v>
      </c>
      <c r="P561" t="s">
        <v>29</v>
      </c>
      <c r="Q561" t="s">
        <v>30</v>
      </c>
      <c r="R561" t="b">
        <v>0</v>
      </c>
      <c r="Z561">
        <v>1</v>
      </c>
    </row>
    <row r="562" spans="1:26" x14ac:dyDescent="0.25">
      <c r="A562">
        <v>3105</v>
      </c>
      <c r="B562" t="s">
        <v>663</v>
      </c>
      <c r="C562" t="s">
        <v>534</v>
      </c>
      <c r="D562" t="s">
        <v>535</v>
      </c>
      <c r="E562" s="6">
        <f>VLOOKUP(B562&amp;" - "&amp;D562,OrbisGeneric_mapping!C:F,3,0)</f>
        <v>195040</v>
      </c>
      <c r="F562" s="6" t="e">
        <f>VLOOKUP(E562,Collibra!D:F,3,0)</f>
        <v>#N/A</v>
      </c>
      <c r="G562" s="6" t="e">
        <f>VLOOKUP(E562,Collibra!D:F,2,0)</f>
        <v>#N/A</v>
      </c>
      <c r="J562" t="s">
        <v>28</v>
      </c>
      <c r="N562" t="b">
        <v>0</v>
      </c>
      <c r="P562" t="s">
        <v>29</v>
      </c>
      <c r="Q562" t="s">
        <v>30</v>
      </c>
      <c r="R562" t="b">
        <v>0</v>
      </c>
      <c r="Z562">
        <v>1</v>
      </c>
    </row>
    <row r="563" spans="1:26" x14ac:dyDescent="0.25">
      <c r="A563">
        <v>3113</v>
      </c>
      <c r="B563" t="s">
        <v>663</v>
      </c>
      <c r="C563" t="s">
        <v>536</v>
      </c>
      <c r="D563" t="s">
        <v>537</v>
      </c>
      <c r="E563" s="6">
        <f>VLOOKUP(B563&amp;" - "&amp;D563,OrbisGeneric_mapping!C:F,3,0)</f>
        <v>195050</v>
      </c>
      <c r="F563" s="6" t="e">
        <f>VLOOKUP(E563,Collibra!D:F,3,0)</f>
        <v>#N/A</v>
      </c>
      <c r="G563" s="6" t="e">
        <f>VLOOKUP(E563,Collibra!D:F,2,0)</f>
        <v>#N/A</v>
      </c>
      <c r="J563" t="s">
        <v>28</v>
      </c>
      <c r="N563" t="b">
        <v>0</v>
      </c>
      <c r="P563" t="s">
        <v>29</v>
      </c>
      <c r="Q563" t="s">
        <v>30</v>
      </c>
      <c r="R563" t="b">
        <v>0</v>
      </c>
      <c r="Z563">
        <v>1</v>
      </c>
    </row>
    <row r="564" spans="1:26" x14ac:dyDescent="0.25">
      <c r="A564">
        <v>3065</v>
      </c>
      <c r="B564" t="s">
        <v>663</v>
      </c>
      <c r="C564" t="s">
        <v>538</v>
      </c>
      <c r="D564" t="s">
        <v>539</v>
      </c>
      <c r="E564" s="6">
        <f>VLOOKUP(B564&amp;" - "&amp;D564,OrbisGeneric_mapping!C:F,3,0)</f>
        <v>194950</v>
      </c>
      <c r="F564" s="6" t="e">
        <f>VLOOKUP(E564,Collibra!D:F,3,0)</f>
        <v>#N/A</v>
      </c>
      <c r="G564" s="6" t="e">
        <f>VLOOKUP(E564,Collibra!D:F,2,0)</f>
        <v>#N/A</v>
      </c>
      <c r="J564" t="s">
        <v>28</v>
      </c>
      <c r="N564" t="b">
        <v>0</v>
      </c>
      <c r="P564" t="s">
        <v>29</v>
      </c>
      <c r="Q564" t="s">
        <v>30</v>
      </c>
      <c r="R564" t="b">
        <v>0</v>
      </c>
      <c r="Z564">
        <v>1</v>
      </c>
    </row>
    <row r="565" spans="1:26" x14ac:dyDescent="0.25">
      <c r="A565">
        <v>2953</v>
      </c>
      <c r="B565" t="s">
        <v>663</v>
      </c>
      <c r="C565" t="s">
        <v>540</v>
      </c>
      <c r="D565" t="s">
        <v>541</v>
      </c>
      <c r="E565" s="6">
        <f>VLOOKUP(B565&amp;" - "&amp;D565,OrbisGeneric_mapping!C:F,3,0)</f>
        <v>193600</v>
      </c>
      <c r="F565" s="6" t="e">
        <f>VLOOKUP(E565,Collibra!D:F,3,0)</f>
        <v>#N/A</v>
      </c>
      <c r="G565" s="6" t="e">
        <f>VLOOKUP(E565,Collibra!D:F,2,0)</f>
        <v>#N/A</v>
      </c>
      <c r="J565" t="s">
        <v>28</v>
      </c>
      <c r="N565" t="b">
        <v>0</v>
      </c>
      <c r="P565" t="s">
        <v>29</v>
      </c>
      <c r="Q565" t="s">
        <v>30</v>
      </c>
      <c r="R565" t="b">
        <v>0</v>
      </c>
      <c r="Z565">
        <v>1</v>
      </c>
    </row>
    <row r="566" spans="1:26" x14ac:dyDescent="0.25">
      <c r="A566">
        <v>2945</v>
      </c>
      <c r="B566" t="s">
        <v>663</v>
      </c>
      <c r="C566" t="s">
        <v>542</v>
      </c>
      <c r="D566" t="s">
        <v>543</v>
      </c>
      <c r="E566" s="6">
        <f>VLOOKUP(B566&amp;" - "&amp;D566,OrbisGeneric_mapping!C:F,3,0)</f>
        <v>193500</v>
      </c>
      <c r="F566" s="6" t="e">
        <f>VLOOKUP(E566,Collibra!D:F,3,0)</f>
        <v>#N/A</v>
      </c>
      <c r="G566" s="6" t="e">
        <f>VLOOKUP(E566,Collibra!D:F,2,0)</f>
        <v>#N/A</v>
      </c>
      <c r="J566" t="s">
        <v>28</v>
      </c>
      <c r="N566" t="b">
        <v>0</v>
      </c>
      <c r="P566" t="s">
        <v>29</v>
      </c>
      <c r="Q566" t="s">
        <v>30</v>
      </c>
      <c r="R566" t="b">
        <v>0</v>
      </c>
      <c r="Z566">
        <v>1</v>
      </c>
    </row>
    <row r="567" spans="1:26" x14ac:dyDescent="0.25">
      <c r="A567">
        <v>2937</v>
      </c>
      <c r="B567" t="s">
        <v>663</v>
      </c>
      <c r="C567" t="s">
        <v>544</v>
      </c>
      <c r="D567" t="s">
        <v>545</v>
      </c>
      <c r="E567" s="6">
        <f>VLOOKUP(B567&amp;" - "&amp;D567,OrbisGeneric_mapping!C:F,3,0)</f>
        <v>193400</v>
      </c>
      <c r="F567" s="6" t="e">
        <f>VLOOKUP(E567,Collibra!D:F,3,0)</f>
        <v>#N/A</v>
      </c>
      <c r="G567" s="6" t="e">
        <f>VLOOKUP(E567,Collibra!D:F,2,0)</f>
        <v>#N/A</v>
      </c>
      <c r="J567" t="s">
        <v>28</v>
      </c>
      <c r="N567" t="b">
        <v>0</v>
      </c>
      <c r="P567" t="s">
        <v>29</v>
      </c>
      <c r="Q567" t="s">
        <v>30</v>
      </c>
      <c r="R567" t="b">
        <v>0</v>
      </c>
      <c r="Z567">
        <v>1</v>
      </c>
    </row>
    <row r="568" spans="1:26" x14ac:dyDescent="0.25">
      <c r="A568">
        <v>3009</v>
      </c>
      <c r="B568" t="s">
        <v>663</v>
      </c>
      <c r="C568" t="s">
        <v>546</v>
      </c>
      <c r="D568" t="s">
        <v>547</v>
      </c>
      <c r="E568" s="6">
        <f>VLOOKUP(B568&amp;" - "&amp;D568,OrbisGeneric_mapping!C:F,3,0)</f>
        <v>194300</v>
      </c>
      <c r="F568" s="6" t="e">
        <f>VLOOKUP(E568,Collibra!D:F,3,0)</f>
        <v>#N/A</v>
      </c>
      <c r="G568" s="6" t="e">
        <f>VLOOKUP(E568,Collibra!D:F,2,0)</f>
        <v>#N/A</v>
      </c>
      <c r="J568" t="s">
        <v>28</v>
      </c>
      <c r="N568" t="b">
        <v>0</v>
      </c>
      <c r="P568" t="s">
        <v>29</v>
      </c>
      <c r="Q568" t="s">
        <v>30</v>
      </c>
      <c r="R568" t="b">
        <v>0</v>
      </c>
      <c r="Z568">
        <v>1</v>
      </c>
    </row>
    <row r="569" spans="1:26" x14ac:dyDescent="0.25">
      <c r="A569">
        <v>3265</v>
      </c>
      <c r="B569" t="s">
        <v>663</v>
      </c>
      <c r="C569" t="s">
        <v>548</v>
      </c>
      <c r="D569" t="s">
        <v>549</v>
      </c>
      <c r="E569" s="6">
        <f>VLOOKUP(B569&amp;" - "&amp;D569,OrbisGeneric_mapping!C:F,3,0)</f>
        <v>195200</v>
      </c>
      <c r="F569" s="6" t="e">
        <f>VLOOKUP(E569,Collibra!D:F,3,0)</f>
        <v>#N/A</v>
      </c>
      <c r="G569" s="6" t="e">
        <f>VLOOKUP(E569,Collibra!D:F,2,0)</f>
        <v>#N/A</v>
      </c>
      <c r="J569" t="s">
        <v>28</v>
      </c>
      <c r="N569" t="b">
        <v>0</v>
      </c>
      <c r="P569" t="s">
        <v>29</v>
      </c>
      <c r="Q569" t="s">
        <v>30</v>
      </c>
      <c r="R569" t="b">
        <v>0</v>
      </c>
      <c r="Z569">
        <v>1</v>
      </c>
    </row>
    <row r="570" spans="1:26" x14ac:dyDescent="0.25">
      <c r="A570">
        <v>3257</v>
      </c>
      <c r="B570" t="s">
        <v>663</v>
      </c>
      <c r="C570" t="s">
        <v>550</v>
      </c>
      <c r="D570" t="s">
        <v>551</v>
      </c>
      <c r="E570" s="6">
        <f>VLOOKUP(B570&amp;" - "&amp;D570,OrbisGeneric_mapping!C:F,3,0)</f>
        <v>195190</v>
      </c>
      <c r="F570" s="6" t="e">
        <f>VLOOKUP(E570,Collibra!D:F,3,0)</f>
        <v>#N/A</v>
      </c>
      <c r="G570" s="6" t="e">
        <f>VLOOKUP(E570,Collibra!D:F,2,0)</f>
        <v>#N/A</v>
      </c>
      <c r="J570" t="s">
        <v>28</v>
      </c>
      <c r="N570" t="b">
        <v>0</v>
      </c>
      <c r="P570" t="s">
        <v>29</v>
      </c>
      <c r="Q570" t="s">
        <v>30</v>
      </c>
      <c r="R570" t="b">
        <v>0</v>
      </c>
      <c r="Z570">
        <v>1</v>
      </c>
    </row>
    <row r="571" spans="1:26" x14ac:dyDescent="0.25">
      <c r="A571">
        <v>2921</v>
      </c>
      <c r="B571" t="s">
        <v>663</v>
      </c>
      <c r="C571" t="s">
        <v>552</v>
      </c>
      <c r="D571" t="s">
        <v>553</v>
      </c>
      <c r="E571" s="6">
        <f>VLOOKUP(B571&amp;" - "&amp;D571,OrbisGeneric_mapping!C:F,3,0)</f>
        <v>193200</v>
      </c>
      <c r="F571" s="6" t="e">
        <f>VLOOKUP(E571,Collibra!D:F,3,0)</f>
        <v>#N/A</v>
      </c>
      <c r="G571" s="6" t="e">
        <f>VLOOKUP(E571,Collibra!D:F,2,0)</f>
        <v>#N/A</v>
      </c>
      <c r="J571" t="s">
        <v>28</v>
      </c>
      <c r="N571" t="b">
        <v>0</v>
      </c>
      <c r="P571" t="s">
        <v>29</v>
      </c>
      <c r="Q571" t="s">
        <v>30</v>
      </c>
      <c r="R571" t="b">
        <v>0</v>
      </c>
      <c r="Z571">
        <v>1</v>
      </c>
    </row>
    <row r="572" spans="1:26" x14ac:dyDescent="0.25">
      <c r="A572">
        <v>3441</v>
      </c>
      <c r="B572" t="s">
        <v>663</v>
      </c>
      <c r="C572" t="s">
        <v>554</v>
      </c>
      <c r="D572" t="s">
        <v>555</v>
      </c>
      <c r="E572" s="6">
        <f>VLOOKUP(B572&amp;" - "&amp;D572,OrbisGeneric_mapping!C:F,3,0)</f>
        <v>195340</v>
      </c>
      <c r="F572" s="6" t="e">
        <f>VLOOKUP(E572,Collibra!D:F,3,0)</f>
        <v>#N/A</v>
      </c>
      <c r="G572" s="6" t="e">
        <f>VLOOKUP(E572,Collibra!D:F,2,0)</f>
        <v>#N/A</v>
      </c>
      <c r="J572" t="s">
        <v>28</v>
      </c>
      <c r="N572" t="b">
        <v>0</v>
      </c>
      <c r="P572" t="s">
        <v>29</v>
      </c>
      <c r="Q572" t="s">
        <v>30</v>
      </c>
      <c r="R572" t="b">
        <v>0</v>
      </c>
      <c r="Z572">
        <v>1</v>
      </c>
    </row>
    <row r="573" spans="1:26" x14ac:dyDescent="0.25">
      <c r="A573">
        <v>3449</v>
      </c>
      <c r="B573" t="s">
        <v>663</v>
      </c>
      <c r="C573" t="s">
        <v>556</v>
      </c>
      <c r="D573" t="s">
        <v>557</v>
      </c>
      <c r="E573" s="6">
        <f>VLOOKUP(B573&amp;" - "&amp;D573,OrbisGeneric_mapping!C:F,3,0)</f>
        <v>195350</v>
      </c>
      <c r="F573" s="6" t="e">
        <f>VLOOKUP(E573,Collibra!D:F,3,0)</f>
        <v>#N/A</v>
      </c>
      <c r="G573" s="6" t="e">
        <f>VLOOKUP(E573,Collibra!D:F,2,0)</f>
        <v>#N/A</v>
      </c>
      <c r="J573" t="s">
        <v>28</v>
      </c>
      <c r="N573" t="b">
        <v>0</v>
      </c>
      <c r="P573" t="s">
        <v>29</v>
      </c>
      <c r="Q573" t="s">
        <v>30</v>
      </c>
      <c r="R573" t="b">
        <v>0</v>
      </c>
      <c r="Z573">
        <v>1</v>
      </c>
    </row>
    <row r="574" spans="1:26" x14ac:dyDescent="0.25">
      <c r="A574">
        <v>3433</v>
      </c>
      <c r="B574" t="s">
        <v>663</v>
      </c>
      <c r="C574" t="s">
        <v>558</v>
      </c>
      <c r="D574" t="s">
        <v>559</v>
      </c>
      <c r="E574" s="6">
        <f>VLOOKUP(B574&amp;" - "&amp;D574,OrbisGeneric_mapping!C:F,3,0)</f>
        <v>195330</v>
      </c>
      <c r="F574" s="6" t="e">
        <f>VLOOKUP(E574,Collibra!D:F,3,0)</f>
        <v>#N/A</v>
      </c>
      <c r="G574" s="6" t="e">
        <f>VLOOKUP(E574,Collibra!D:F,2,0)</f>
        <v>#N/A</v>
      </c>
      <c r="J574" t="s">
        <v>28</v>
      </c>
      <c r="N574" t="b">
        <v>0</v>
      </c>
      <c r="P574" t="s">
        <v>29</v>
      </c>
      <c r="Q574" t="s">
        <v>30</v>
      </c>
      <c r="R574" t="b">
        <v>0</v>
      </c>
      <c r="Z574">
        <v>1</v>
      </c>
    </row>
    <row r="575" spans="1:26" x14ac:dyDescent="0.25">
      <c r="A575">
        <v>2745</v>
      </c>
      <c r="B575" t="s">
        <v>663</v>
      </c>
      <c r="C575" t="s">
        <v>560</v>
      </c>
      <c r="D575" t="s">
        <v>561</v>
      </c>
      <c r="E575" s="6">
        <f>VLOOKUP(B575&amp;" - "&amp;D575,OrbisGeneric_mapping!C:F,3,0)</f>
        <v>191000</v>
      </c>
      <c r="F575" s="6" t="e">
        <f>VLOOKUP(E575,Collibra!D:F,3,0)</f>
        <v>#N/A</v>
      </c>
      <c r="G575" s="6" t="e">
        <f>VLOOKUP(E575,Collibra!D:F,2,0)</f>
        <v>#N/A</v>
      </c>
      <c r="J575" t="s">
        <v>28</v>
      </c>
      <c r="N575" t="b">
        <v>0</v>
      </c>
      <c r="P575" t="s">
        <v>29</v>
      </c>
      <c r="Q575" t="s">
        <v>30</v>
      </c>
      <c r="R575" t="b">
        <v>0</v>
      </c>
      <c r="Z575">
        <v>1</v>
      </c>
    </row>
    <row r="576" spans="1:26" x14ac:dyDescent="0.25">
      <c r="A576">
        <v>3313</v>
      </c>
      <c r="B576" t="s">
        <v>663</v>
      </c>
      <c r="C576" t="s">
        <v>562</v>
      </c>
      <c r="D576" t="s">
        <v>563</v>
      </c>
      <c r="E576" s="6">
        <f>VLOOKUP(B576&amp;" - "&amp;D576,OrbisGeneric_mapping!C:F,3,0)</f>
        <v>195220</v>
      </c>
      <c r="F576" s="6" t="e">
        <f>VLOOKUP(E576,Collibra!D:F,3,0)</f>
        <v>#N/A</v>
      </c>
      <c r="G576" s="6" t="e">
        <f>VLOOKUP(E576,Collibra!D:F,2,0)</f>
        <v>#N/A</v>
      </c>
      <c r="J576" t="s">
        <v>28</v>
      </c>
      <c r="N576" t="b">
        <v>0</v>
      </c>
      <c r="P576" t="s">
        <v>29</v>
      </c>
      <c r="Q576" t="s">
        <v>30</v>
      </c>
      <c r="R576" t="b">
        <v>0</v>
      </c>
      <c r="Z576">
        <v>1</v>
      </c>
    </row>
    <row r="577" spans="1:26" x14ac:dyDescent="0.25">
      <c r="A577">
        <v>3401</v>
      </c>
      <c r="B577" t="s">
        <v>663</v>
      </c>
      <c r="C577" t="s">
        <v>564</v>
      </c>
      <c r="D577" t="s">
        <v>565</v>
      </c>
      <c r="E577" s="6">
        <f>VLOOKUP(B577&amp;" - "&amp;D577,OrbisGeneric_mapping!C:F,3,0)</f>
        <v>195290</v>
      </c>
      <c r="F577" s="6" t="e">
        <f>VLOOKUP(E577,Collibra!D:F,3,0)</f>
        <v>#N/A</v>
      </c>
      <c r="G577" s="6" t="e">
        <f>VLOOKUP(E577,Collibra!D:F,2,0)</f>
        <v>#N/A</v>
      </c>
      <c r="J577" t="s">
        <v>28</v>
      </c>
      <c r="N577" t="b">
        <v>0</v>
      </c>
      <c r="P577" t="s">
        <v>29</v>
      </c>
      <c r="Q577" t="s">
        <v>30</v>
      </c>
      <c r="R577" t="b">
        <v>0</v>
      </c>
      <c r="Z577">
        <v>1</v>
      </c>
    </row>
    <row r="578" spans="1:26" x14ac:dyDescent="0.25">
      <c r="A578">
        <v>3329</v>
      </c>
      <c r="B578" t="s">
        <v>663</v>
      </c>
      <c r="C578" t="s">
        <v>566</v>
      </c>
      <c r="D578" t="s">
        <v>567</v>
      </c>
      <c r="E578" s="6">
        <f>VLOOKUP(B578&amp;" - "&amp;D578,OrbisGeneric_mapping!C:F,3,0)</f>
        <v>195240</v>
      </c>
      <c r="F578" s="6" t="e">
        <f>VLOOKUP(E578,Collibra!D:F,3,0)</f>
        <v>#N/A</v>
      </c>
      <c r="G578" s="6" t="e">
        <f>VLOOKUP(E578,Collibra!D:F,2,0)</f>
        <v>#N/A</v>
      </c>
      <c r="J578" t="s">
        <v>28</v>
      </c>
      <c r="N578" t="b">
        <v>0</v>
      </c>
      <c r="P578" t="s">
        <v>29</v>
      </c>
      <c r="Q578" t="s">
        <v>30</v>
      </c>
      <c r="R578" t="b">
        <v>0</v>
      </c>
      <c r="Z578">
        <v>1</v>
      </c>
    </row>
    <row r="579" spans="1:26" x14ac:dyDescent="0.25">
      <c r="A579">
        <v>3097</v>
      </c>
      <c r="B579" t="s">
        <v>663</v>
      </c>
      <c r="C579" t="s">
        <v>568</v>
      </c>
      <c r="D579" t="s">
        <v>569</v>
      </c>
      <c r="E579" s="6">
        <f>VLOOKUP(B579&amp;" - "&amp;D579,OrbisGeneric_mapping!C:F,3,0)</f>
        <v>195030</v>
      </c>
      <c r="F579" s="6" t="e">
        <f>VLOOKUP(E579,Collibra!D:F,3,0)</f>
        <v>#N/A</v>
      </c>
      <c r="G579" s="6" t="e">
        <f>VLOOKUP(E579,Collibra!D:F,2,0)</f>
        <v>#N/A</v>
      </c>
      <c r="J579" t="s">
        <v>28</v>
      </c>
      <c r="N579" t="b">
        <v>0</v>
      </c>
      <c r="P579" t="s">
        <v>29</v>
      </c>
      <c r="Q579" t="s">
        <v>30</v>
      </c>
      <c r="R579" t="b">
        <v>0</v>
      </c>
      <c r="Z579">
        <v>1</v>
      </c>
    </row>
    <row r="580" spans="1:26" x14ac:dyDescent="0.25">
      <c r="A580">
        <v>2617</v>
      </c>
      <c r="B580" t="s">
        <v>663</v>
      </c>
      <c r="C580" t="s">
        <v>570</v>
      </c>
      <c r="D580" t="s">
        <v>571</v>
      </c>
      <c r="E580" s="6" t="str">
        <f>VLOOKUP(B580&amp;" - "&amp;D580,OrbisGeneric_mapping!C:F,3,0)</f>
        <v>NUMBER_MONTHS</v>
      </c>
      <c r="F580" s="6" t="str">
        <f>VLOOKUP(E580,Collibra!D:F,3,0)</f>
        <v>Number of months</v>
      </c>
      <c r="G580" s="6" t="str">
        <f>VLOOKUP(E580,Collibra!D:F,2,0)</f>
        <v>The number of months in a financial accounting period</v>
      </c>
      <c r="J580" t="s">
        <v>28</v>
      </c>
      <c r="N580" t="b">
        <v>0</v>
      </c>
      <c r="P580" t="s">
        <v>29</v>
      </c>
      <c r="Q580" t="s">
        <v>30</v>
      </c>
      <c r="R580" t="b">
        <v>0</v>
      </c>
      <c r="Z580">
        <v>1</v>
      </c>
    </row>
    <row r="581" spans="1:26" x14ac:dyDescent="0.25">
      <c r="A581">
        <v>2897</v>
      </c>
      <c r="B581" t="s">
        <v>663</v>
      </c>
      <c r="C581" t="s">
        <v>572</v>
      </c>
      <c r="D581" t="s">
        <v>573</v>
      </c>
      <c r="E581" s="6">
        <f>VLOOKUP(B581&amp;" - "&amp;D581,OrbisGeneric_mapping!C:F,3,0)</f>
        <v>192900</v>
      </c>
      <c r="F581" s="6" t="e">
        <f>VLOOKUP(E581,Collibra!D:F,3,0)</f>
        <v>#N/A</v>
      </c>
      <c r="G581" s="6" t="e">
        <f>VLOOKUP(E581,Collibra!D:F,2,0)</f>
        <v>#N/A</v>
      </c>
      <c r="J581" t="s">
        <v>28</v>
      </c>
      <c r="N581" t="b">
        <v>0</v>
      </c>
      <c r="P581" t="s">
        <v>29</v>
      </c>
      <c r="Q581" t="s">
        <v>30</v>
      </c>
      <c r="R581" t="b">
        <v>0</v>
      </c>
      <c r="Z581">
        <v>1</v>
      </c>
    </row>
    <row r="582" spans="1:26" x14ac:dyDescent="0.25">
      <c r="A582">
        <v>3017</v>
      </c>
      <c r="B582" t="s">
        <v>663</v>
      </c>
      <c r="C582" t="s">
        <v>574</v>
      </c>
      <c r="D582" t="s">
        <v>575</v>
      </c>
      <c r="E582" s="6">
        <f>VLOOKUP(B582&amp;" - "&amp;D582,OrbisGeneric_mapping!C:F,3,0)</f>
        <v>194400</v>
      </c>
      <c r="F582" s="6" t="e">
        <f>VLOOKUP(E582,Collibra!D:F,3,0)</f>
        <v>#N/A</v>
      </c>
      <c r="G582" s="6" t="e">
        <f>VLOOKUP(E582,Collibra!D:F,2,0)</f>
        <v>#N/A</v>
      </c>
      <c r="J582" t="s">
        <v>28</v>
      </c>
      <c r="N582" t="b">
        <v>0</v>
      </c>
      <c r="P582" t="s">
        <v>29</v>
      </c>
      <c r="Q582" t="s">
        <v>30</v>
      </c>
      <c r="R582" t="b">
        <v>0</v>
      </c>
      <c r="Z582">
        <v>1</v>
      </c>
    </row>
    <row r="583" spans="1:26" x14ac:dyDescent="0.25">
      <c r="A583">
        <v>2649</v>
      </c>
      <c r="B583" t="s">
        <v>663</v>
      </c>
      <c r="C583" t="s">
        <v>576</v>
      </c>
      <c r="D583" t="s">
        <v>577</v>
      </c>
      <c r="E583" s="6" t="str">
        <f>VLOOKUP(B583&amp;" - "&amp;D583,OrbisGeneric_mapping!C:F,3,0)</f>
        <v>ORIGINAL_CURRENCY</v>
      </c>
      <c r="F583" s="6">
        <f>VLOOKUP(E583,Collibra!D:F,3,0)</f>
        <v>0</v>
      </c>
      <c r="G583" s="6" t="str">
        <f>VLOOKUP(E583,Collibra!D:F,2,0)</f>
        <v>The currency used for publishing the financial accounts</v>
      </c>
      <c r="J583" t="s">
        <v>28</v>
      </c>
      <c r="N583" t="b">
        <v>0</v>
      </c>
      <c r="P583" t="s">
        <v>29</v>
      </c>
      <c r="Q583" t="s">
        <v>30</v>
      </c>
      <c r="R583" t="b">
        <v>0</v>
      </c>
      <c r="Z583">
        <v>1</v>
      </c>
    </row>
    <row r="584" spans="1:26" x14ac:dyDescent="0.25">
      <c r="A584">
        <v>2641</v>
      </c>
      <c r="B584" t="s">
        <v>663</v>
      </c>
      <c r="C584" t="s">
        <v>578</v>
      </c>
      <c r="D584" t="s">
        <v>579</v>
      </c>
      <c r="E584" s="6" t="str">
        <f>VLOOKUP(B584&amp;" - "&amp;D584,OrbisGeneric_mapping!C:F,3,0)</f>
        <v>ORIGINAL_UNIT</v>
      </c>
      <c r="F584" s="6" t="str">
        <f>VLOOKUP(E584,Collibra!D:F,3,0)</f>
        <v>Original unit</v>
      </c>
      <c r="G584" s="6" t="str">
        <f>VLOOKUP(E584,Collibra!D:F,2,0)</f>
        <v>Original units is the unit for a financial value used in spreading the financial accounts</v>
      </c>
      <c r="J584" t="s">
        <v>28</v>
      </c>
      <c r="N584" t="b">
        <v>0</v>
      </c>
      <c r="P584" t="s">
        <v>29</v>
      </c>
      <c r="Q584" t="s">
        <v>30</v>
      </c>
      <c r="R584" t="b">
        <v>0</v>
      </c>
      <c r="Z584">
        <v>1</v>
      </c>
    </row>
    <row r="585" spans="1:26" x14ac:dyDescent="0.25">
      <c r="A585">
        <v>3305</v>
      </c>
      <c r="B585" t="s">
        <v>663</v>
      </c>
      <c r="C585" t="s">
        <v>580</v>
      </c>
      <c r="D585" t="s">
        <v>581</v>
      </c>
      <c r="E585" s="6">
        <f>VLOOKUP(B585&amp;" - "&amp;D585,OrbisGeneric_mapping!C:F,3,0)</f>
        <v>195210</v>
      </c>
      <c r="F585" s="6" t="e">
        <f>VLOOKUP(E585,Collibra!D:F,3,0)</f>
        <v>#N/A</v>
      </c>
      <c r="G585" s="6" t="e">
        <f>VLOOKUP(E585,Collibra!D:F,2,0)</f>
        <v>#N/A</v>
      </c>
      <c r="J585" t="s">
        <v>28</v>
      </c>
      <c r="N585" t="b">
        <v>0</v>
      </c>
      <c r="P585" t="s">
        <v>29</v>
      </c>
      <c r="Q585" t="s">
        <v>30</v>
      </c>
      <c r="R585" t="b">
        <v>0</v>
      </c>
      <c r="Z585">
        <v>1</v>
      </c>
    </row>
    <row r="586" spans="1:26" x14ac:dyDescent="0.25">
      <c r="A586">
        <v>2985</v>
      </c>
      <c r="B586" t="s">
        <v>663</v>
      </c>
      <c r="C586" t="s">
        <v>582</v>
      </c>
      <c r="D586" t="s">
        <v>583</v>
      </c>
      <c r="E586" s="6">
        <f>VLOOKUP(B586&amp;" - "&amp;D586,OrbisGeneric_mapping!C:F,3,0)</f>
        <v>194000</v>
      </c>
      <c r="F586" s="6" t="e">
        <f>VLOOKUP(E586,Collibra!D:F,3,0)</f>
        <v>#N/A</v>
      </c>
      <c r="G586" s="6" t="e">
        <f>VLOOKUP(E586,Collibra!D:F,2,0)</f>
        <v>#N/A</v>
      </c>
      <c r="J586" t="s">
        <v>28</v>
      </c>
      <c r="N586" t="b">
        <v>0</v>
      </c>
      <c r="P586" t="s">
        <v>29</v>
      </c>
      <c r="Q586" t="s">
        <v>30</v>
      </c>
      <c r="R586" t="b">
        <v>0</v>
      </c>
      <c r="Z586">
        <v>1</v>
      </c>
    </row>
    <row r="587" spans="1:26" x14ac:dyDescent="0.25">
      <c r="A587">
        <v>2785</v>
      </c>
      <c r="B587" t="s">
        <v>663</v>
      </c>
      <c r="C587" t="s">
        <v>584</v>
      </c>
      <c r="D587" t="s">
        <v>585</v>
      </c>
      <c r="E587" s="6">
        <f>VLOOKUP(B587&amp;" - "&amp;D587,OrbisGeneric_mapping!C:F,3,0)</f>
        <v>191500</v>
      </c>
      <c r="F587" s="6" t="e">
        <f>VLOOKUP(E587,Collibra!D:F,3,0)</f>
        <v>#N/A</v>
      </c>
      <c r="G587" s="6" t="e">
        <f>VLOOKUP(E587,Collibra!D:F,2,0)</f>
        <v>#N/A</v>
      </c>
      <c r="J587" t="s">
        <v>28</v>
      </c>
      <c r="N587" t="b">
        <v>0</v>
      </c>
      <c r="P587" t="s">
        <v>29</v>
      </c>
      <c r="Q587" t="s">
        <v>30</v>
      </c>
      <c r="R587" t="b">
        <v>0</v>
      </c>
      <c r="Z587">
        <v>1</v>
      </c>
    </row>
    <row r="588" spans="1:26" x14ac:dyDescent="0.25">
      <c r="A588">
        <v>2689</v>
      </c>
      <c r="B588" t="s">
        <v>663</v>
      </c>
      <c r="C588" t="s">
        <v>586</v>
      </c>
      <c r="D588" t="s">
        <v>587</v>
      </c>
      <c r="E588" s="6">
        <f>VLOOKUP(B588&amp;" - "&amp;D588,OrbisGeneric_mapping!C:F,3,0)</f>
        <v>190300</v>
      </c>
      <c r="F588" s="6" t="e">
        <f>VLOOKUP(E588,Collibra!D:F,3,0)</f>
        <v>#N/A</v>
      </c>
      <c r="G588" s="6" t="e">
        <f>VLOOKUP(E588,Collibra!D:F,2,0)</f>
        <v>#N/A</v>
      </c>
      <c r="J588" t="s">
        <v>28</v>
      </c>
      <c r="N588" t="b">
        <v>0</v>
      </c>
      <c r="P588" t="s">
        <v>29</v>
      </c>
      <c r="Q588" t="s">
        <v>30</v>
      </c>
      <c r="R588" t="b">
        <v>0</v>
      </c>
      <c r="Z588">
        <v>1</v>
      </c>
    </row>
    <row r="589" spans="1:26" x14ac:dyDescent="0.25">
      <c r="A589">
        <v>2793</v>
      </c>
      <c r="B589" t="s">
        <v>663</v>
      </c>
      <c r="C589" t="s">
        <v>588</v>
      </c>
      <c r="D589" t="s">
        <v>589</v>
      </c>
      <c r="E589" s="6">
        <f>VLOOKUP(B589&amp;" - "&amp;D589,OrbisGeneric_mapping!C:F,3,0)</f>
        <v>191600</v>
      </c>
      <c r="F589" s="6" t="e">
        <f>VLOOKUP(E589,Collibra!D:F,3,0)</f>
        <v>#N/A</v>
      </c>
      <c r="G589" s="6" t="e">
        <f>VLOOKUP(E589,Collibra!D:F,2,0)</f>
        <v>#N/A</v>
      </c>
      <c r="J589" t="s">
        <v>28</v>
      </c>
      <c r="N589" t="b">
        <v>0</v>
      </c>
      <c r="P589" t="s">
        <v>29</v>
      </c>
      <c r="Q589" t="s">
        <v>30</v>
      </c>
      <c r="R589" t="b">
        <v>0</v>
      </c>
      <c r="Z589">
        <v>1</v>
      </c>
    </row>
    <row r="590" spans="1:26" x14ac:dyDescent="0.25">
      <c r="A590">
        <v>2825</v>
      </c>
      <c r="B590" t="s">
        <v>663</v>
      </c>
      <c r="C590" t="s">
        <v>590</v>
      </c>
      <c r="D590" t="s">
        <v>591</v>
      </c>
      <c r="E590" s="6">
        <f>VLOOKUP(B590&amp;" - "&amp;D590,OrbisGeneric_mapping!C:F,3,0)</f>
        <v>192000</v>
      </c>
      <c r="F590" s="6" t="e">
        <f>VLOOKUP(E590,Collibra!D:F,3,0)</f>
        <v>#N/A</v>
      </c>
      <c r="G590" s="6" t="e">
        <f>VLOOKUP(E590,Collibra!D:F,2,0)</f>
        <v>#N/A</v>
      </c>
      <c r="J590" t="s">
        <v>28</v>
      </c>
      <c r="N590" t="b">
        <v>0</v>
      </c>
      <c r="P590" t="s">
        <v>29</v>
      </c>
      <c r="Q590" t="s">
        <v>30</v>
      </c>
      <c r="R590" t="b">
        <v>0</v>
      </c>
      <c r="Z590">
        <v>1</v>
      </c>
    </row>
    <row r="591" spans="1:26" x14ac:dyDescent="0.25">
      <c r="A591">
        <v>2929</v>
      </c>
      <c r="B591" t="s">
        <v>663</v>
      </c>
      <c r="C591" t="s">
        <v>592</v>
      </c>
      <c r="D591" t="s">
        <v>593</v>
      </c>
      <c r="E591" s="6">
        <f>VLOOKUP(B591&amp;" - "&amp;D591,OrbisGeneric_mapping!C:F,3,0)</f>
        <v>193300</v>
      </c>
      <c r="F591" s="6" t="e">
        <f>VLOOKUP(E591,Collibra!D:F,3,0)</f>
        <v>#N/A</v>
      </c>
      <c r="G591" s="6" t="e">
        <f>VLOOKUP(E591,Collibra!D:F,2,0)</f>
        <v>#N/A</v>
      </c>
      <c r="J591" t="s">
        <v>28</v>
      </c>
      <c r="N591" t="b">
        <v>0</v>
      </c>
      <c r="P591" t="s">
        <v>29</v>
      </c>
      <c r="Q591" t="s">
        <v>30</v>
      </c>
      <c r="R591" t="b">
        <v>0</v>
      </c>
      <c r="Z591">
        <v>1</v>
      </c>
    </row>
    <row r="592" spans="1:26" x14ac:dyDescent="0.25">
      <c r="A592">
        <v>2841</v>
      </c>
      <c r="B592" t="s">
        <v>663</v>
      </c>
      <c r="C592" t="s">
        <v>594</v>
      </c>
      <c r="D592" t="s">
        <v>595</v>
      </c>
      <c r="E592" s="6">
        <f>VLOOKUP(B592&amp;" - "&amp;D592,OrbisGeneric_mapping!C:F,3,0)</f>
        <v>192100</v>
      </c>
      <c r="F592" s="6" t="e">
        <f>VLOOKUP(E592,Collibra!D:F,3,0)</f>
        <v>#N/A</v>
      </c>
      <c r="G592" s="6" t="e">
        <f>VLOOKUP(E592,Collibra!D:F,2,0)</f>
        <v>#N/A</v>
      </c>
      <c r="J592" t="s">
        <v>28</v>
      </c>
      <c r="N592" t="b">
        <v>0</v>
      </c>
      <c r="P592" t="s">
        <v>29</v>
      </c>
      <c r="Q592" t="s">
        <v>30</v>
      </c>
      <c r="R592" t="b">
        <v>0</v>
      </c>
      <c r="Z592">
        <v>1</v>
      </c>
    </row>
    <row r="593" spans="1:26" x14ac:dyDescent="0.25">
      <c r="A593">
        <v>2713</v>
      </c>
      <c r="B593" t="s">
        <v>663</v>
      </c>
      <c r="C593" t="s">
        <v>596</v>
      </c>
      <c r="D593" t="s">
        <v>597</v>
      </c>
      <c r="E593" s="6">
        <f>VLOOKUP(B593&amp;" - "&amp;D593,OrbisGeneric_mapping!C:F,3,0)</f>
        <v>190600</v>
      </c>
      <c r="F593" s="6" t="e">
        <f>VLOOKUP(E593,Collibra!D:F,3,0)</f>
        <v>#N/A</v>
      </c>
      <c r="G593" s="6" t="e">
        <f>VLOOKUP(E593,Collibra!D:F,2,0)</f>
        <v>#N/A</v>
      </c>
      <c r="J593" t="s">
        <v>28</v>
      </c>
      <c r="N593" t="b">
        <v>0</v>
      </c>
      <c r="P593" t="s">
        <v>29</v>
      </c>
      <c r="Q593" t="s">
        <v>30</v>
      </c>
      <c r="R593" t="b">
        <v>0</v>
      </c>
      <c r="Z593">
        <v>1</v>
      </c>
    </row>
    <row r="594" spans="1:26" x14ac:dyDescent="0.25">
      <c r="A594">
        <v>2969</v>
      </c>
      <c r="B594" t="s">
        <v>663</v>
      </c>
      <c r="C594" t="s">
        <v>598</v>
      </c>
      <c r="D594" t="s">
        <v>599</v>
      </c>
      <c r="E594" s="6">
        <f>VLOOKUP(B594&amp;" - "&amp;D594,OrbisGeneric_mapping!C:F,3,0)</f>
        <v>193800</v>
      </c>
      <c r="F594" s="6" t="e">
        <f>VLOOKUP(E594,Collibra!D:F,3,0)</f>
        <v>#N/A</v>
      </c>
      <c r="G594" s="6" t="e">
        <f>VLOOKUP(E594,Collibra!D:F,2,0)</f>
        <v>#N/A</v>
      </c>
      <c r="J594" t="s">
        <v>28</v>
      </c>
      <c r="N594" t="b">
        <v>0</v>
      </c>
      <c r="P594" t="s">
        <v>29</v>
      </c>
      <c r="Q594" t="s">
        <v>30</v>
      </c>
      <c r="R594" t="b">
        <v>0</v>
      </c>
      <c r="Z594">
        <v>1</v>
      </c>
    </row>
    <row r="595" spans="1:26" x14ac:dyDescent="0.25">
      <c r="A595">
        <v>3321</v>
      </c>
      <c r="B595" t="s">
        <v>663</v>
      </c>
      <c r="C595" t="s">
        <v>600</v>
      </c>
      <c r="D595" t="s">
        <v>601</v>
      </c>
      <c r="E595" s="6">
        <f>VLOOKUP(B595&amp;" - "&amp;D595,OrbisGeneric_mapping!C:F,3,0)</f>
        <v>195230</v>
      </c>
      <c r="F595" s="6" t="e">
        <f>VLOOKUP(E595,Collibra!D:F,3,0)</f>
        <v>#N/A</v>
      </c>
      <c r="G595" s="6" t="e">
        <f>VLOOKUP(E595,Collibra!D:F,2,0)</f>
        <v>#N/A</v>
      </c>
      <c r="J595" t="s">
        <v>28</v>
      </c>
      <c r="N595" t="b">
        <v>0</v>
      </c>
      <c r="P595" t="s">
        <v>29</v>
      </c>
      <c r="Q595" t="s">
        <v>30</v>
      </c>
      <c r="R595" t="b">
        <v>0</v>
      </c>
      <c r="Z595">
        <v>1</v>
      </c>
    </row>
    <row r="596" spans="1:26" x14ac:dyDescent="0.25">
      <c r="A596">
        <v>2561</v>
      </c>
      <c r="B596" t="s">
        <v>663</v>
      </c>
      <c r="C596" t="s">
        <v>57</v>
      </c>
      <c r="D596" t="s">
        <v>57</v>
      </c>
      <c r="E596" s="6" t="e">
        <f>VLOOKUP(B596&amp;" - "&amp;D596,OrbisGeneric_mapping!C:F,3,0)</f>
        <v>#N/A</v>
      </c>
      <c r="F596" s="6" t="e">
        <f>VLOOKUP(E596,Collibra!D:F,3,0)</f>
        <v>#N/A</v>
      </c>
      <c r="G596" s="6" t="e">
        <f>VLOOKUP(E596,Collibra!D:F,2,0)</f>
        <v>#N/A</v>
      </c>
      <c r="J596" t="s">
        <v>28</v>
      </c>
      <c r="N596" t="b">
        <v>0</v>
      </c>
      <c r="P596" t="s">
        <v>29</v>
      </c>
      <c r="Q596" t="s">
        <v>30</v>
      </c>
      <c r="R596" t="b">
        <v>0</v>
      </c>
      <c r="Z596">
        <v>1</v>
      </c>
    </row>
    <row r="597" spans="1:26" x14ac:dyDescent="0.25">
      <c r="A597">
        <v>2553</v>
      </c>
      <c r="B597" t="s">
        <v>663</v>
      </c>
      <c r="C597" t="s">
        <v>58</v>
      </c>
      <c r="D597" t="s">
        <v>58</v>
      </c>
      <c r="E597" s="6" t="e">
        <f>VLOOKUP(B597&amp;" - "&amp;D597,OrbisGeneric_mapping!C:F,3,0)</f>
        <v>#N/A</v>
      </c>
      <c r="F597" s="6" t="e">
        <f>VLOOKUP(E597,Collibra!D:F,3,0)</f>
        <v>#N/A</v>
      </c>
      <c r="G597" s="6" t="e">
        <f>VLOOKUP(E597,Collibra!D:F,2,0)</f>
        <v>#N/A</v>
      </c>
      <c r="J597" t="s">
        <v>59</v>
      </c>
      <c r="N597" t="b">
        <v>0</v>
      </c>
      <c r="P597" t="s">
        <v>29</v>
      </c>
      <c r="Q597" t="s">
        <v>30</v>
      </c>
      <c r="R597" t="b">
        <v>0</v>
      </c>
      <c r="Z597">
        <v>1</v>
      </c>
    </row>
    <row r="598" spans="1:26" x14ac:dyDescent="0.25">
      <c r="A598">
        <v>2993</v>
      </c>
      <c r="B598" t="s">
        <v>663</v>
      </c>
      <c r="C598" t="s">
        <v>602</v>
      </c>
      <c r="D598" t="s">
        <v>603</v>
      </c>
      <c r="E598" s="6">
        <f>VLOOKUP(B598&amp;" - "&amp;D598,OrbisGeneric_mapping!C:F,3,0)</f>
        <v>194100</v>
      </c>
      <c r="F598" s="6" t="e">
        <f>VLOOKUP(E598,Collibra!D:F,3,0)</f>
        <v>#N/A</v>
      </c>
      <c r="G598" s="6" t="e">
        <f>VLOOKUP(E598,Collibra!D:F,2,0)</f>
        <v>#N/A</v>
      </c>
      <c r="J598" t="s">
        <v>28</v>
      </c>
      <c r="N598" t="b">
        <v>0</v>
      </c>
      <c r="P598" t="s">
        <v>29</v>
      </c>
      <c r="Q598" t="s">
        <v>30</v>
      </c>
      <c r="R598" t="b">
        <v>0</v>
      </c>
      <c r="Z598">
        <v>1</v>
      </c>
    </row>
    <row r="599" spans="1:26" x14ac:dyDescent="0.25">
      <c r="A599">
        <v>3249</v>
      </c>
      <c r="B599" t="s">
        <v>663</v>
      </c>
      <c r="C599" t="s">
        <v>604</v>
      </c>
      <c r="D599" t="s">
        <v>605</v>
      </c>
      <c r="E599" s="6" t="str">
        <f>VLOOKUP(B599&amp;" - "&amp;D599,OrbisGeneric_mapping!C:F,3,0)</f>
        <v>PRMA</v>
      </c>
      <c r="F599" s="6">
        <f>VLOOKUP(E599,Collibra!D:F,3,0)</f>
        <v>0</v>
      </c>
      <c r="G599" s="6" t="str">
        <f>VLOOKUP(E599,Collibra!D:F,2,0)</f>
        <v>Profit (loss) before tax as percentage of operating revenue</v>
      </c>
      <c r="J599" t="s">
        <v>28</v>
      </c>
      <c r="N599" t="b">
        <v>0</v>
      </c>
      <c r="P599" t="s">
        <v>29</v>
      </c>
      <c r="Q599" t="s">
        <v>30</v>
      </c>
      <c r="R599" t="b">
        <v>0</v>
      </c>
      <c r="Z599">
        <v>1</v>
      </c>
    </row>
    <row r="600" spans="1:26" x14ac:dyDescent="0.25">
      <c r="A600">
        <v>3417</v>
      </c>
      <c r="B600" t="s">
        <v>663</v>
      </c>
      <c r="C600" t="s">
        <v>606</v>
      </c>
      <c r="D600" t="s">
        <v>607</v>
      </c>
      <c r="E600" s="6">
        <f>VLOOKUP(B600&amp;" - "&amp;D600,OrbisGeneric_mapping!C:F,3,0)</f>
        <v>195310</v>
      </c>
      <c r="F600" s="6" t="e">
        <f>VLOOKUP(E600,Collibra!D:F,3,0)</f>
        <v>#N/A</v>
      </c>
      <c r="G600" s="6" t="e">
        <f>VLOOKUP(E600,Collibra!D:F,2,0)</f>
        <v>#N/A</v>
      </c>
      <c r="J600" t="s">
        <v>28</v>
      </c>
      <c r="N600" t="b">
        <v>0</v>
      </c>
      <c r="P600" t="s">
        <v>29</v>
      </c>
      <c r="Q600" t="s">
        <v>30</v>
      </c>
      <c r="R600" t="b">
        <v>0</v>
      </c>
      <c r="Z600">
        <v>1</v>
      </c>
    </row>
    <row r="601" spans="1:26" x14ac:dyDescent="0.25">
      <c r="A601">
        <v>2721</v>
      </c>
      <c r="B601" t="s">
        <v>663</v>
      </c>
      <c r="C601" t="s">
        <v>608</v>
      </c>
      <c r="D601" t="s">
        <v>609</v>
      </c>
      <c r="E601" s="6">
        <f>VLOOKUP(B601&amp;" - "&amp;D601,OrbisGeneric_mapping!C:F,3,0)</f>
        <v>190700</v>
      </c>
      <c r="F601" s="6" t="e">
        <f>VLOOKUP(E601,Collibra!D:F,3,0)</f>
        <v>#N/A</v>
      </c>
      <c r="G601" s="6" t="e">
        <f>VLOOKUP(E601,Collibra!D:F,2,0)</f>
        <v>#N/A</v>
      </c>
      <c r="J601" t="s">
        <v>28</v>
      </c>
      <c r="N601" t="b">
        <v>0</v>
      </c>
      <c r="P601" t="s">
        <v>29</v>
      </c>
      <c r="Q601" t="s">
        <v>30</v>
      </c>
      <c r="R601" t="b">
        <v>0</v>
      </c>
      <c r="Z601">
        <v>1</v>
      </c>
    </row>
    <row r="602" spans="1:26" x14ac:dyDescent="0.25">
      <c r="A602">
        <v>2961</v>
      </c>
      <c r="B602" t="s">
        <v>663</v>
      </c>
      <c r="C602" t="s">
        <v>610</v>
      </c>
      <c r="D602" t="s">
        <v>611</v>
      </c>
      <c r="E602" s="6">
        <f>VLOOKUP(B602&amp;" - "&amp;D602,OrbisGeneric_mapping!C:F,3,0)</f>
        <v>193700</v>
      </c>
      <c r="F602" s="6" t="e">
        <f>VLOOKUP(E602,Collibra!D:F,3,0)</f>
        <v>#N/A</v>
      </c>
      <c r="G602" s="6" t="e">
        <f>VLOOKUP(E602,Collibra!D:F,2,0)</f>
        <v>#N/A</v>
      </c>
      <c r="J602" t="s">
        <v>28</v>
      </c>
      <c r="N602" t="b">
        <v>0</v>
      </c>
      <c r="P602" t="s">
        <v>29</v>
      </c>
      <c r="Q602" t="s">
        <v>30</v>
      </c>
      <c r="R602" t="b">
        <v>0</v>
      </c>
      <c r="Z602">
        <v>1</v>
      </c>
    </row>
    <row r="603" spans="1:26" x14ac:dyDescent="0.25">
      <c r="A603">
        <v>3337</v>
      </c>
      <c r="B603" t="s">
        <v>663</v>
      </c>
      <c r="C603" t="s">
        <v>612</v>
      </c>
      <c r="D603" t="s">
        <v>613</v>
      </c>
      <c r="E603" s="6">
        <f>VLOOKUP(B603&amp;" - "&amp;D603,OrbisGeneric_mapping!C:F,3,0)</f>
        <v>195250</v>
      </c>
      <c r="F603" s="6" t="e">
        <f>VLOOKUP(E603,Collibra!D:F,3,0)</f>
        <v>#N/A</v>
      </c>
      <c r="G603" s="6" t="e">
        <f>VLOOKUP(E603,Collibra!D:F,2,0)</f>
        <v>#N/A</v>
      </c>
      <c r="J603" t="s">
        <v>28</v>
      </c>
      <c r="N603" t="b">
        <v>0</v>
      </c>
      <c r="P603" t="s">
        <v>29</v>
      </c>
      <c r="Q603" t="s">
        <v>30</v>
      </c>
      <c r="R603" t="b">
        <v>0</v>
      </c>
      <c r="Z603">
        <v>1</v>
      </c>
    </row>
    <row r="604" spans="1:26" x14ac:dyDescent="0.25">
      <c r="A604">
        <v>3345</v>
      </c>
      <c r="B604" t="s">
        <v>663</v>
      </c>
      <c r="C604" t="s">
        <v>614</v>
      </c>
      <c r="D604" t="s">
        <v>615</v>
      </c>
      <c r="E604" s="6">
        <f>VLOOKUP(B604&amp;" - "&amp;D604,OrbisGeneric_mapping!C:F,3,0)</f>
        <v>195260</v>
      </c>
      <c r="F604" s="6" t="e">
        <f>VLOOKUP(E604,Collibra!D:F,3,0)</f>
        <v>#N/A</v>
      </c>
      <c r="G604" s="6" t="e">
        <f>VLOOKUP(E604,Collibra!D:F,2,0)</f>
        <v>#N/A</v>
      </c>
      <c r="J604" t="s">
        <v>28</v>
      </c>
      <c r="N604" t="b">
        <v>0</v>
      </c>
      <c r="P604" t="s">
        <v>29</v>
      </c>
      <c r="Q604" t="s">
        <v>30</v>
      </c>
      <c r="R604" t="b">
        <v>0</v>
      </c>
      <c r="Z604">
        <v>1</v>
      </c>
    </row>
    <row r="605" spans="1:26" x14ac:dyDescent="0.25">
      <c r="A605">
        <v>3377</v>
      </c>
      <c r="B605" t="s">
        <v>663</v>
      </c>
      <c r="C605" t="s">
        <v>616</v>
      </c>
      <c r="D605" t="s">
        <v>617</v>
      </c>
      <c r="E605" s="6" t="str">
        <f>VLOOKUP(B605&amp;" - "&amp;D605,OrbisGeneric_mapping!C:F,3,0)</f>
        <v>ROA</v>
      </c>
      <c r="F605" s="6">
        <f>VLOOKUP(E605,Collibra!D:F,3,0)</f>
        <v>0</v>
      </c>
      <c r="G605" s="6" t="str">
        <f>VLOOKUP(E605,Collibra!D:F,2,0)</f>
        <v>Net income as percentage of Total assets</v>
      </c>
      <c r="J605" t="s">
        <v>28</v>
      </c>
      <c r="N605" t="b">
        <v>0</v>
      </c>
      <c r="P605" t="s">
        <v>29</v>
      </c>
      <c r="Q605" t="s">
        <v>30</v>
      </c>
      <c r="R605" t="b">
        <v>0</v>
      </c>
      <c r="Z605">
        <v>1</v>
      </c>
    </row>
    <row r="606" spans="1:26" x14ac:dyDescent="0.25">
      <c r="A606">
        <v>3361</v>
      </c>
      <c r="B606" t="s">
        <v>663</v>
      </c>
      <c r="C606" t="s">
        <v>618</v>
      </c>
      <c r="D606" t="s">
        <v>619</v>
      </c>
      <c r="E606" s="6" t="str">
        <f>VLOOKUP(B606&amp;" - "&amp;D606,OrbisGeneric_mapping!C:F,3,0)</f>
        <v>RTAS</v>
      </c>
      <c r="F606" s="6">
        <f>VLOOKUP(E606,Collibra!D:F,3,0)</f>
        <v>0</v>
      </c>
      <c r="G606" s="6" t="str">
        <f>VLOOKUP(E606,Collibra!D:F,2,0)</f>
        <v>Profit (loss) before taxes as percentage of Total assets</v>
      </c>
      <c r="J606" t="s">
        <v>28</v>
      </c>
      <c r="N606" t="b">
        <v>0</v>
      </c>
      <c r="P606" t="s">
        <v>29</v>
      </c>
      <c r="Q606" t="s">
        <v>30</v>
      </c>
      <c r="R606" t="b">
        <v>0</v>
      </c>
      <c r="Z606">
        <v>1</v>
      </c>
    </row>
    <row r="607" spans="1:26" x14ac:dyDescent="0.25">
      <c r="A607">
        <v>3369</v>
      </c>
      <c r="B607" t="s">
        <v>663</v>
      </c>
      <c r="C607" t="s">
        <v>620</v>
      </c>
      <c r="D607" t="s">
        <v>621</v>
      </c>
      <c r="E607" s="6" t="str">
        <f>VLOOKUP(B607&amp;" - "&amp;D607,OrbisGeneric_mapping!C:F,3,0)</f>
        <v>ROE</v>
      </c>
      <c r="F607" s="6">
        <f>VLOOKUP(E607,Collibra!D:F,3,0)</f>
        <v>0</v>
      </c>
      <c r="G607" s="6" t="str">
        <f>VLOOKUP(E607,Collibra!D:F,2,0)</f>
        <v>Net profit (loss) after taxes as percentage of Shareholders funds</v>
      </c>
      <c r="J607" t="s">
        <v>28</v>
      </c>
      <c r="N607" t="b">
        <v>0</v>
      </c>
      <c r="P607" t="s">
        <v>29</v>
      </c>
      <c r="Q607" t="s">
        <v>30</v>
      </c>
      <c r="R607" t="b">
        <v>0</v>
      </c>
      <c r="Z607">
        <v>1</v>
      </c>
    </row>
    <row r="608" spans="1:26" x14ac:dyDescent="0.25">
      <c r="A608">
        <v>3353</v>
      </c>
      <c r="B608" t="s">
        <v>663</v>
      </c>
      <c r="C608" t="s">
        <v>622</v>
      </c>
      <c r="D608" t="s">
        <v>623</v>
      </c>
      <c r="E608" s="6" t="str">
        <f>VLOOKUP(B608&amp;" - "&amp;D608,OrbisGeneric_mapping!C:F,3,0)</f>
        <v>RSHF</v>
      </c>
      <c r="F608" s="6" t="str">
        <f>VLOOKUP(E608,Collibra!D:F,3,0)</f>
        <v>ROE using P/L before tax</v>
      </c>
      <c r="G608" s="6" t="str">
        <f>VLOOKUP(E608,Collibra!D:F,2,0)</f>
        <v>Profit (loss) before tax as percentage of shareholders funds</v>
      </c>
      <c r="J608" t="s">
        <v>28</v>
      </c>
      <c r="N608" t="b">
        <v>0</v>
      </c>
      <c r="P608" t="s">
        <v>29</v>
      </c>
      <c r="Q608" t="s">
        <v>30</v>
      </c>
      <c r="R608" t="b">
        <v>0</v>
      </c>
      <c r="Z608">
        <v>1</v>
      </c>
    </row>
    <row r="609" spans="1:26" x14ac:dyDescent="0.25">
      <c r="A609">
        <v>3497</v>
      </c>
      <c r="B609" t="s">
        <v>663</v>
      </c>
      <c r="C609" t="s">
        <v>72</v>
      </c>
      <c r="D609" t="s">
        <v>72</v>
      </c>
      <c r="E609" s="6" t="e">
        <f>VLOOKUP(B609&amp;" - "&amp;D609,OrbisGeneric_mapping!C:F,3,0)</f>
        <v>#N/A</v>
      </c>
      <c r="F609" s="6" t="e">
        <f>VLOOKUP(E609,Collibra!D:F,3,0)</f>
        <v>#N/A</v>
      </c>
      <c r="G609" s="6" t="e">
        <f>VLOOKUP(E609,Collibra!D:F,2,0)</f>
        <v>#N/A</v>
      </c>
      <c r="J609" t="s">
        <v>73</v>
      </c>
      <c r="N609" t="b">
        <v>0</v>
      </c>
      <c r="P609" t="s">
        <v>29</v>
      </c>
      <c r="Q609" t="s">
        <v>30</v>
      </c>
      <c r="R609" t="b">
        <v>0</v>
      </c>
      <c r="Z609">
        <v>1</v>
      </c>
    </row>
    <row r="610" spans="1:26" x14ac:dyDescent="0.25">
      <c r="A610">
        <v>3481</v>
      </c>
      <c r="B610" t="s">
        <v>663</v>
      </c>
      <c r="C610" t="s">
        <v>624</v>
      </c>
      <c r="D610" t="s">
        <v>625</v>
      </c>
      <c r="E610" s="6" t="str">
        <f>VLOOKUP(B610&amp;" - "&amp;D610,OrbisGeneric_mapping!C:F,3,0)</f>
        <v>SOLR</v>
      </c>
      <c r="F610" s="6">
        <f>VLOOKUP(E610,Collibra!D:F,3,0)</f>
        <v>0</v>
      </c>
      <c r="G610" s="6" t="str">
        <f>VLOOKUP(E610,Collibra!D:F,2,0)</f>
        <v>Shareholders funds as a percentage of total assets</v>
      </c>
      <c r="J610" t="s">
        <v>28</v>
      </c>
      <c r="N610" t="b">
        <v>0</v>
      </c>
      <c r="P610" t="s">
        <v>29</v>
      </c>
      <c r="Q610" t="s">
        <v>30</v>
      </c>
      <c r="R610" t="b">
        <v>0</v>
      </c>
      <c r="Z610">
        <v>1</v>
      </c>
    </row>
    <row r="611" spans="1:26" x14ac:dyDescent="0.25">
      <c r="A611">
        <v>3225</v>
      </c>
      <c r="B611" t="s">
        <v>663</v>
      </c>
      <c r="C611" t="s">
        <v>626</v>
      </c>
      <c r="D611" t="s">
        <v>627</v>
      </c>
      <c r="E611" s="6">
        <f>VLOOKUP(B611&amp;" - "&amp;D611,OrbisGeneric_mapping!C:F,3,0)</f>
        <v>195180</v>
      </c>
      <c r="F611" s="6" t="e">
        <f>VLOOKUP(E611,Collibra!D:F,3,0)</f>
        <v>#N/A</v>
      </c>
      <c r="G611" s="6" t="e">
        <f>VLOOKUP(E611,Collibra!D:F,2,0)</f>
        <v>#N/A</v>
      </c>
      <c r="J611" t="s">
        <v>28</v>
      </c>
      <c r="N611" t="b">
        <v>0</v>
      </c>
      <c r="P611" t="s">
        <v>29</v>
      </c>
      <c r="Q611" t="s">
        <v>30</v>
      </c>
      <c r="R611" t="b">
        <v>0</v>
      </c>
      <c r="Z611">
        <v>1</v>
      </c>
    </row>
    <row r="612" spans="1:26" x14ac:dyDescent="0.25">
      <c r="A612">
        <v>2913</v>
      </c>
      <c r="B612" t="s">
        <v>663</v>
      </c>
      <c r="C612" t="s">
        <v>628</v>
      </c>
      <c r="D612" t="s">
        <v>629</v>
      </c>
      <c r="E612" s="6">
        <f>VLOOKUP(B612&amp;" - "&amp;D612,OrbisGeneric_mapping!C:F,3,0)</f>
        <v>193100</v>
      </c>
      <c r="F612" s="6" t="e">
        <f>VLOOKUP(E612,Collibra!D:F,3,0)</f>
        <v>#N/A</v>
      </c>
      <c r="G612" s="6" t="e">
        <f>VLOOKUP(E612,Collibra!D:F,2,0)</f>
        <v>#N/A</v>
      </c>
      <c r="J612" t="s">
        <v>28</v>
      </c>
      <c r="N612" t="b">
        <v>0</v>
      </c>
      <c r="P612" t="s">
        <v>29</v>
      </c>
      <c r="Q612" t="s">
        <v>30</v>
      </c>
      <c r="R612" t="b">
        <v>0</v>
      </c>
      <c r="Z612">
        <v>1</v>
      </c>
    </row>
    <row r="613" spans="1:26" x14ac:dyDescent="0.25">
      <c r="A613">
        <v>3233</v>
      </c>
      <c r="B613" t="s">
        <v>663</v>
      </c>
      <c r="C613" t="s">
        <v>630</v>
      </c>
      <c r="D613" t="s">
        <v>631</v>
      </c>
      <c r="E613" s="6">
        <f>VLOOKUP(B613&amp;" - "&amp;D613,OrbisGeneric_mapping!C:F,3,0)</f>
        <v>144041</v>
      </c>
      <c r="F613" s="6" t="e">
        <f>VLOOKUP(E613,Collibra!D:F,3,0)</f>
        <v>#N/A</v>
      </c>
      <c r="G613" s="6" t="e">
        <f>VLOOKUP(E613,Collibra!D:F,2,0)</f>
        <v>#N/A</v>
      </c>
      <c r="J613" t="s">
        <v>28</v>
      </c>
      <c r="N613" t="b">
        <v>0</v>
      </c>
      <c r="P613" t="s">
        <v>29</v>
      </c>
      <c r="Q613" t="s">
        <v>30</v>
      </c>
      <c r="R613" t="b">
        <v>0</v>
      </c>
      <c r="Z613">
        <v>1</v>
      </c>
    </row>
    <row r="614" spans="1:26" x14ac:dyDescent="0.25">
      <c r="A614">
        <v>3241</v>
      </c>
      <c r="B614" t="s">
        <v>663</v>
      </c>
      <c r="C614" t="s">
        <v>632</v>
      </c>
      <c r="D614" t="s">
        <v>633</v>
      </c>
      <c r="E614" s="6">
        <f>VLOOKUP(B614&amp;" - "&amp;D614,OrbisGeneric_mapping!C:F,3,0)</f>
        <v>144042</v>
      </c>
      <c r="F614" s="6" t="e">
        <f>VLOOKUP(E614,Collibra!D:F,3,0)</f>
        <v>#N/A</v>
      </c>
      <c r="G614" s="6" t="e">
        <f>VLOOKUP(E614,Collibra!D:F,2,0)</f>
        <v>#N/A</v>
      </c>
      <c r="J614" t="s">
        <v>28</v>
      </c>
      <c r="N614" t="b">
        <v>0</v>
      </c>
      <c r="P614" t="s">
        <v>29</v>
      </c>
      <c r="Q614" t="s">
        <v>30</v>
      </c>
      <c r="R614" t="b">
        <v>0</v>
      </c>
      <c r="Z614">
        <v>1</v>
      </c>
    </row>
    <row r="615" spans="1:26" x14ac:dyDescent="0.25">
      <c r="A615">
        <v>3001</v>
      </c>
      <c r="B615" t="s">
        <v>663</v>
      </c>
      <c r="C615" t="s">
        <v>634</v>
      </c>
      <c r="D615" t="s">
        <v>635</v>
      </c>
      <c r="E615" s="6">
        <f>VLOOKUP(B615&amp;" - "&amp;D615,OrbisGeneric_mapping!C:F,3,0)</f>
        <v>194200</v>
      </c>
      <c r="F615" s="6" t="e">
        <f>VLOOKUP(E615,Collibra!D:F,3,0)</f>
        <v>#N/A</v>
      </c>
      <c r="G615" s="6" t="e">
        <f>VLOOKUP(E615,Collibra!D:F,2,0)</f>
        <v>#N/A</v>
      </c>
      <c r="J615" t="s">
        <v>28</v>
      </c>
      <c r="N615" t="b">
        <v>0</v>
      </c>
      <c r="P615" t="s">
        <v>29</v>
      </c>
      <c r="Q615" t="s">
        <v>30</v>
      </c>
      <c r="R615" t="b">
        <v>0</v>
      </c>
      <c r="Z615">
        <v>1</v>
      </c>
    </row>
    <row r="616" spans="1:26" x14ac:dyDescent="0.25">
      <c r="A616">
        <v>3057</v>
      </c>
      <c r="B616" t="s">
        <v>663</v>
      </c>
      <c r="C616" t="s">
        <v>636</v>
      </c>
      <c r="D616" t="s">
        <v>637</v>
      </c>
      <c r="E616" s="6">
        <f>VLOOKUP(B616&amp;" - "&amp;D616,OrbisGeneric_mapping!C:F,3,0)</f>
        <v>194900</v>
      </c>
      <c r="F616" s="6" t="e">
        <f>VLOOKUP(E616,Collibra!D:F,3,0)</f>
        <v>#N/A</v>
      </c>
      <c r="G616" s="6" t="e">
        <f>VLOOKUP(E616,Collibra!D:F,2,0)</f>
        <v>#N/A</v>
      </c>
      <c r="J616" t="s">
        <v>28</v>
      </c>
      <c r="N616" t="b">
        <v>0</v>
      </c>
      <c r="P616" t="s">
        <v>29</v>
      </c>
      <c r="Q616" t="s">
        <v>30</v>
      </c>
      <c r="R616" t="b">
        <v>0</v>
      </c>
      <c r="Z616">
        <v>1</v>
      </c>
    </row>
    <row r="617" spans="1:26" x14ac:dyDescent="0.25">
      <c r="A617">
        <v>3041</v>
      </c>
      <c r="B617" t="s">
        <v>663</v>
      </c>
      <c r="C617" t="s">
        <v>638</v>
      </c>
      <c r="D617" t="s">
        <v>639</v>
      </c>
      <c r="E617" s="6">
        <f>VLOOKUP(B617&amp;" - "&amp;D617,OrbisGeneric_mapping!C:F,3,0)</f>
        <v>194700</v>
      </c>
      <c r="F617" s="6" t="e">
        <f>VLOOKUP(E617,Collibra!D:F,3,0)</f>
        <v>#N/A</v>
      </c>
      <c r="G617" s="6" t="e">
        <f>VLOOKUP(E617,Collibra!D:F,2,0)</f>
        <v>#N/A</v>
      </c>
      <c r="J617" t="s">
        <v>28</v>
      </c>
      <c r="N617" t="b">
        <v>0</v>
      </c>
      <c r="P617" t="s">
        <v>29</v>
      </c>
      <c r="Q617" t="s">
        <v>30</v>
      </c>
      <c r="R617" t="b">
        <v>0</v>
      </c>
      <c r="Z617">
        <v>1</v>
      </c>
    </row>
    <row r="618" spans="1:26" x14ac:dyDescent="0.25">
      <c r="A618">
        <v>3145</v>
      </c>
      <c r="B618" t="s">
        <v>663</v>
      </c>
      <c r="C618" t="s">
        <v>640</v>
      </c>
      <c r="D618" t="s">
        <v>641</v>
      </c>
      <c r="E618" s="6">
        <f>VLOOKUP(B618&amp;" - "&amp;D618,OrbisGeneric_mapping!C:F,3,0)</f>
        <v>195080</v>
      </c>
      <c r="F618" s="6" t="e">
        <f>VLOOKUP(E618,Collibra!D:F,3,0)</f>
        <v>#N/A</v>
      </c>
      <c r="G618" s="6" t="e">
        <f>VLOOKUP(E618,Collibra!D:F,2,0)</f>
        <v>#N/A</v>
      </c>
      <c r="J618" t="s">
        <v>28</v>
      </c>
      <c r="N618" t="b">
        <v>0</v>
      </c>
      <c r="P618" t="s">
        <v>29</v>
      </c>
      <c r="Q618" t="s">
        <v>30</v>
      </c>
      <c r="R618" t="b">
        <v>0</v>
      </c>
      <c r="Z618">
        <v>1</v>
      </c>
    </row>
    <row r="619" spans="1:26" x14ac:dyDescent="0.25">
      <c r="A619">
        <v>2753</v>
      </c>
      <c r="B619" t="s">
        <v>663</v>
      </c>
      <c r="C619" t="s">
        <v>642</v>
      </c>
      <c r="D619" t="s">
        <v>643</v>
      </c>
      <c r="E619" s="6">
        <f>VLOOKUP(B619&amp;" - "&amp;D619,OrbisGeneric_mapping!C:F,3,0)</f>
        <v>191100</v>
      </c>
      <c r="F619" s="6" t="e">
        <f>VLOOKUP(E619,Collibra!D:F,3,0)</f>
        <v>#N/A</v>
      </c>
      <c r="G619" s="6" t="e">
        <f>VLOOKUP(E619,Collibra!D:F,2,0)</f>
        <v>#N/A</v>
      </c>
      <c r="J619" t="s">
        <v>28</v>
      </c>
      <c r="N619" t="b">
        <v>0</v>
      </c>
      <c r="P619" t="s">
        <v>29</v>
      </c>
      <c r="Q619" t="s">
        <v>30</v>
      </c>
      <c r="R619" t="b">
        <v>0</v>
      </c>
      <c r="Z619">
        <v>1</v>
      </c>
    </row>
    <row r="620" spans="1:26" x14ac:dyDescent="0.25">
      <c r="A620">
        <v>3049</v>
      </c>
      <c r="B620" t="s">
        <v>663</v>
      </c>
      <c r="C620" t="s">
        <v>644</v>
      </c>
      <c r="D620" t="s">
        <v>645</v>
      </c>
      <c r="E620" s="6">
        <f>VLOOKUP(B620&amp;" - "&amp;D620,OrbisGeneric_mapping!C:F,3,0)</f>
        <v>194800</v>
      </c>
      <c r="F620" s="6" t="e">
        <f>VLOOKUP(E620,Collibra!D:F,3,0)</f>
        <v>#N/A</v>
      </c>
      <c r="G620" s="6" t="e">
        <f>VLOOKUP(E620,Collibra!D:F,2,0)</f>
        <v>#N/A</v>
      </c>
      <c r="J620" t="s">
        <v>28</v>
      </c>
      <c r="N620" t="b">
        <v>0</v>
      </c>
      <c r="P620" t="s">
        <v>29</v>
      </c>
      <c r="Q620" t="s">
        <v>30</v>
      </c>
      <c r="R620" t="b">
        <v>0</v>
      </c>
      <c r="Z620">
        <v>1</v>
      </c>
    </row>
    <row r="621" spans="1:26" x14ac:dyDescent="0.25">
      <c r="A621">
        <v>3033</v>
      </c>
      <c r="B621" t="s">
        <v>663</v>
      </c>
      <c r="C621" t="s">
        <v>646</v>
      </c>
      <c r="D621" t="s">
        <v>647</v>
      </c>
      <c r="E621" s="6">
        <f>VLOOKUP(B621&amp;" - "&amp;D621,OrbisGeneric_mapping!C:F,3,0)</f>
        <v>194600</v>
      </c>
      <c r="F621" s="6" t="e">
        <f>VLOOKUP(E621,Collibra!D:F,3,0)</f>
        <v>#N/A</v>
      </c>
      <c r="G621" s="6" t="e">
        <f>VLOOKUP(E621,Collibra!D:F,2,0)</f>
        <v>#N/A</v>
      </c>
      <c r="J621" t="s">
        <v>28</v>
      </c>
      <c r="N621" t="b">
        <v>0</v>
      </c>
      <c r="P621" t="s">
        <v>29</v>
      </c>
      <c r="Q621" t="s">
        <v>30</v>
      </c>
      <c r="R621" t="b">
        <v>0</v>
      </c>
      <c r="Z621">
        <v>1</v>
      </c>
    </row>
    <row r="622" spans="1:26" x14ac:dyDescent="0.25">
      <c r="A622">
        <v>3153</v>
      </c>
      <c r="B622" t="s">
        <v>663</v>
      </c>
      <c r="C622" t="s">
        <v>648</v>
      </c>
      <c r="D622" t="s">
        <v>649</v>
      </c>
      <c r="E622" s="6">
        <f>VLOOKUP(B622&amp;" - "&amp;D622,OrbisGeneric_mapping!C:F,3,0)</f>
        <v>195090</v>
      </c>
      <c r="F622" s="6" t="e">
        <f>VLOOKUP(E622,Collibra!D:F,3,0)</f>
        <v>#N/A</v>
      </c>
      <c r="G622" s="6" t="e">
        <f>VLOOKUP(E622,Collibra!D:F,2,0)</f>
        <v>#N/A</v>
      </c>
      <c r="J622" t="s">
        <v>28</v>
      </c>
      <c r="N622" t="b">
        <v>0</v>
      </c>
      <c r="P622" t="s">
        <v>29</v>
      </c>
      <c r="Q622" t="s">
        <v>30</v>
      </c>
      <c r="R622" t="b">
        <v>0</v>
      </c>
      <c r="Z622">
        <v>1</v>
      </c>
    </row>
    <row r="623" spans="1:26" x14ac:dyDescent="0.25">
      <c r="A623">
        <v>2769</v>
      </c>
      <c r="B623" t="s">
        <v>663</v>
      </c>
      <c r="C623" t="s">
        <v>650</v>
      </c>
      <c r="D623" t="s">
        <v>651</v>
      </c>
      <c r="E623" s="6">
        <f>VLOOKUP(B623&amp;" - "&amp;D623,OrbisGeneric_mapping!C:F,3,0)</f>
        <v>191300</v>
      </c>
      <c r="F623" s="6" t="e">
        <f>VLOOKUP(E623,Collibra!D:F,3,0)</f>
        <v>#N/A</v>
      </c>
      <c r="G623" s="6" t="e">
        <f>VLOOKUP(E623,Collibra!D:F,2,0)</f>
        <v>#N/A</v>
      </c>
      <c r="J623" t="s">
        <v>28</v>
      </c>
      <c r="N623" t="b">
        <v>0</v>
      </c>
      <c r="P623" t="s">
        <v>29</v>
      </c>
      <c r="Q623" t="s">
        <v>30</v>
      </c>
      <c r="R623" t="b">
        <v>0</v>
      </c>
      <c r="Z623">
        <v>1</v>
      </c>
    </row>
    <row r="624" spans="1:26" x14ac:dyDescent="0.25">
      <c r="A624">
        <v>2729</v>
      </c>
      <c r="B624" t="s">
        <v>663</v>
      </c>
      <c r="C624" t="s">
        <v>652</v>
      </c>
      <c r="D624" t="s">
        <v>653</v>
      </c>
      <c r="E624" s="6">
        <f>VLOOKUP(B624&amp;" - "&amp;D624,OrbisGeneric_mapping!C:F,3,0)</f>
        <v>190800</v>
      </c>
      <c r="F624" s="6" t="e">
        <f>VLOOKUP(E624,Collibra!D:F,3,0)</f>
        <v>#N/A</v>
      </c>
      <c r="G624" s="6" t="e">
        <f>VLOOKUP(E624,Collibra!D:F,2,0)</f>
        <v>#N/A</v>
      </c>
      <c r="J624" t="s">
        <v>28</v>
      </c>
      <c r="N624" t="b">
        <v>0</v>
      </c>
      <c r="P624" t="s">
        <v>29</v>
      </c>
      <c r="Q624" t="s">
        <v>30</v>
      </c>
      <c r="R624" t="b">
        <v>0</v>
      </c>
      <c r="Z624">
        <v>1</v>
      </c>
    </row>
    <row r="625" spans="1:26" x14ac:dyDescent="0.25">
      <c r="A625">
        <v>2857</v>
      </c>
      <c r="B625" t="s">
        <v>663</v>
      </c>
      <c r="C625" t="s">
        <v>654</v>
      </c>
      <c r="D625" t="s">
        <v>655</v>
      </c>
      <c r="E625" s="6">
        <f>VLOOKUP(B625&amp;" - "&amp;D625,OrbisGeneric_mapping!C:F,3,0)</f>
        <v>192400</v>
      </c>
      <c r="F625" s="6" t="e">
        <f>VLOOKUP(E625,Collibra!D:F,3,0)</f>
        <v>#N/A</v>
      </c>
      <c r="G625" s="6" t="e">
        <f>VLOOKUP(E625,Collibra!D:F,2,0)</f>
        <v>#N/A</v>
      </c>
      <c r="J625" t="s">
        <v>28</v>
      </c>
      <c r="N625" t="b">
        <v>0</v>
      </c>
      <c r="P625" t="s">
        <v>29</v>
      </c>
      <c r="Q625" t="s">
        <v>30</v>
      </c>
      <c r="R625" t="b">
        <v>0</v>
      </c>
      <c r="Z625">
        <v>1</v>
      </c>
    </row>
    <row r="626" spans="1:26" x14ac:dyDescent="0.25">
      <c r="A626">
        <v>2809</v>
      </c>
      <c r="B626" t="s">
        <v>663</v>
      </c>
      <c r="C626" t="s">
        <v>656</v>
      </c>
      <c r="D626" t="s">
        <v>657</v>
      </c>
      <c r="E626" s="6">
        <f>VLOOKUP(B626&amp;" - "&amp;D626,OrbisGeneric_mapping!C:F,3,0)</f>
        <v>191800</v>
      </c>
      <c r="F626" s="6" t="e">
        <f>VLOOKUP(E626,Collibra!D:F,3,0)</f>
        <v>#N/A</v>
      </c>
      <c r="G626" s="6" t="e">
        <f>VLOOKUP(E626,Collibra!D:F,2,0)</f>
        <v>#N/A</v>
      </c>
      <c r="J626" t="s">
        <v>28</v>
      </c>
      <c r="N626" t="b">
        <v>0</v>
      </c>
      <c r="P626" t="s">
        <v>29</v>
      </c>
      <c r="Q626" t="s">
        <v>30</v>
      </c>
      <c r="R626" t="b">
        <v>0</v>
      </c>
      <c r="Z626">
        <v>1</v>
      </c>
    </row>
    <row r="627" spans="1:26" x14ac:dyDescent="0.25">
      <c r="A627">
        <v>3129</v>
      </c>
      <c r="B627" t="s">
        <v>663</v>
      </c>
      <c r="C627" t="s">
        <v>658</v>
      </c>
      <c r="D627" t="s">
        <v>659</v>
      </c>
      <c r="E627" s="6">
        <f>VLOOKUP(B627&amp;" - "&amp;D627,OrbisGeneric_mapping!C:F,3,0)</f>
        <v>195070</v>
      </c>
      <c r="F627" s="6" t="e">
        <f>VLOOKUP(E627,Collibra!D:F,3,0)</f>
        <v>#N/A</v>
      </c>
      <c r="G627" s="6" t="e">
        <f>VLOOKUP(E627,Collibra!D:F,2,0)</f>
        <v>#N/A</v>
      </c>
      <c r="J627" t="s">
        <v>28</v>
      </c>
      <c r="N627" t="b">
        <v>0</v>
      </c>
      <c r="P627" t="s">
        <v>29</v>
      </c>
      <c r="Q627" t="s">
        <v>30</v>
      </c>
      <c r="R627" t="b">
        <v>0</v>
      </c>
      <c r="Z627">
        <v>1</v>
      </c>
    </row>
    <row r="628" spans="1:26" x14ac:dyDescent="0.25">
      <c r="A628">
        <v>533</v>
      </c>
      <c r="B628" t="s">
        <v>664</v>
      </c>
      <c r="C628" t="s">
        <v>440</v>
      </c>
      <c r="D628" t="s">
        <v>441</v>
      </c>
      <c r="E628" s="6" t="str">
        <f>VLOOKUP(SUBSTITUTE(B628,"_interim","_EUR_interim")&amp;" - "&amp;D628,OrbisGeneric_mapping!C:F,3,0)</f>
        <v>ACCOUNTING_PRACTICE</v>
      </c>
      <c r="F628" s="6" t="str">
        <f>VLOOKUP(E628,Collibra!D:F,3,0)</f>
        <v>Accounting practice</v>
      </c>
      <c r="G628" s="6" t="str">
        <f>VLOOKUP(E628,Collibra!D:F,2,0)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628" t="s">
        <v>28</v>
      </c>
      <c r="N628" t="b">
        <v>0</v>
      </c>
      <c r="P628" t="s">
        <v>29</v>
      </c>
      <c r="Q628" t="s">
        <v>30</v>
      </c>
      <c r="R628" t="b">
        <v>0</v>
      </c>
      <c r="Z628">
        <v>1</v>
      </c>
    </row>
    <row r="629" spans="1:26" x14ac:dyDescent="0.25">
      <c r="A629">
        <v>525</v>
      </c>
      <c r="B629" t="s">
        <v>664</v>
      </c>
      <c r="C629" t="s">
        <v>442</v>
      </c>
      <c r="D629" t="s">
        <v>443</v>
      </c>
      <c r="E629" s="6" t="str">
        <f>VLOOKUP(SUBSTITUTE(B629,"_interim","_EUR_interim")&amp;" - "&amp;D629,OrbisGeneric_mapping!C:F,3,0)</f>
        <v>AUDIT_STATUS</v>
      </c>
      <c r="F629" s="6" t="str">
        <f>VLOOKUP(E629,Collibra!D:F,3,0)</f>
        <v>Audit status</v>
      </c>
      <c r="G629" s="6" t="str">
        <f>VLOOKUP(E629,Collibra!D:F,2,0)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629" t="s">
        <v>28</v>
      </c>
      <c r="N629" t="b">
        <v>0</v>
      </c>
      <c r="P629" t="s">
        <v>29</v>
      </c>
      <c r="Q629" t="s">
        <v>30</v>
      </c>
      <c r="R629" t="b">
        <v>0</v>
      </c>
      <c r="Z629">
        <v>1</v>
      </c>
    </row>
    <row r="630" spans="1:26" x14ac:dyDescent="0.25">
      <c r="A630">
        <v>469</v>
      </c>
      <c r="B630" t="s">
        <v>664</v>
      </c>
      <c r="C630" t="s">
        <v>26</v>
      </c>
      <c r="D630" t="s">
        <v>27</v>
      </c>
      <c r="E630" s="6" t="str">
        <f>VLOOKUP(SUBSTITUTE(B630,"_interim","_EUR_interim")&amp;" - "&amp;D630,OrbisGeneric_mapping!C:F,3,0)</f>
        <v>BVD_ID_NUMBER</v>
      </c>
      <c r="F630" s="6" t="str">
        <f>VLOOKUP(E630,Collibra!D:F,3,0)</f>
        <v>BvD ID number</v>
      </c>
      <c r="G630" s="6" t="str">
        <f>VLOOKUP(E630,Collibra!D:F,2,0)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630" t="s">
        <v>28</v>
      </c>
      <c r="N630" t="b">
        <v>0</v>
      </c>
      <c r="P630" t="s">
        <v>29</v>
      </c>
      <c r="Q630" t="s">
        <v>30</v>
      </c>
      <c r="R630" t="b">
        <v>0</v>
      </c>
      <c r="Z630">
        <v>1</v>
      </c>
    </row>
    <row r="631" spans="1:26" x14ac:dyDescent="0.25">
      <c r="A631">
        <v>1101</v>
      </c>
      <c r="B631" t="s">
        <v>664</v>
      </c>
      <c r="C631" t="s">
        <v>444</v>
      </c>
      <c r="D631" t="s">
        <v>445</v>
      </c>
      <c r="E631" s="6">
        <f>VLOOKUP(SUBSTITUTE(B631,"_interim","_EUR_interim")&amp;" - "&amp;D631,OrbisGeneric_mapping!C:F,3,0)</f>
        <v>195160</v>
      </c>
      <c r="F631" s="6" t="e">
        <f>VLOOKUP(E631,Collibra!D:F,3,0)</f>
        <v>#N/A</v>
      </c>
      <c r="G631" s="6" t="e">
        <f>VLOOKUP(E631,Collibra!D:F,2,0)</f>
        <v>#N/A</v>
      </c>
      <c r="J631" t="s">
        <v>28</v>
      </c>
      <c r="N631" t="b">
        <v>0</v>
      </c>
      <c r="P631" t="s">
        <v>29</v>
      </c>
      <c r="Q631" t="s">
        <v>30</v>
      </c>
      <c r="R631" t="b">
        <v>0</v>
      </c>
      <c r="Z631">
        <v>1</v>
      </c>
    </row>
    <row r="632" spans="1:26" x14ac:dyDescent="0.25">
      <c r="A632">
        <v>1109</v>
      </c>
      <c r="B632" t="s">
        <v>664</v>
      </c>
      <c r="C632" t="s">
        <v>446</v>
      </c>
      <c r="D632" t="s">
        <v>447</v>
      </c>
      <c r="E632" s="6">
        <f>VLOOKUP(SUBSTITUTE(B632,"_interim","_EUR_interim")&amp;" - "&amp;D632,OrbisGeneric_mapping!C:F,3,0)</f>
        <v>195170</v>
      </c>
      <c r="F632" s="6" t="e">
        <f>VLOOKUP(E632,Collibra!D:F,3,0)</f>
        <v>#N/A</v>
      </c>
      <c r="G632" s="6" t="e">
        <f>VLOOKUP(E632,Collibra!D:F,2,0)</f>
        <v>#N/A</v>
      </c>
      <c r="J632" t="s">
        <v>28</v>
      </c>
      <c r="N632" t="b">
        <v>0</v>
      </c>
      <c r="P632" t="s">
        <v>29</v>
      </c>
      <c r="Q632" t="s">
        <v>30</v>
      </c>
      <c r="R632" t="b">
        <v>0</v>
      </c>
      <c r="Z632">
        <v>1</v>
      </c>
    </row>
    <row r="633" spans="1:26" x14ac:dyDescent="0.25">
      <c r="A633">
        <v>1093</v>
      </c>
      <c r="B633" t="s">
        <v>664</v>
      </c>
      <c r="C633" t="s">
        <v>448</v>
      </c>
      <c r="D633" t="s">
        <v>449</v>
      </c>
      <c r="E633" s="6">
        <f>VLOOKUP(SUBSTITUTE(B633,"_interim","_EUR_interim")&amp;" - "&amp;D633,OrbisGeneric_mapping!C:F,3,0)</f>
        <v>195150</v>
      </c>
      <c r="F633" s="6" t="e">
        <f>VLOOKUP(E633,Collibra!D:F,3,0)</f>
        <v>#N/A</v>
      </c>
      <c r="G633" s="6" t="e">
        <f>VLOOKUP(E633,Collibra!D:F,2,0)</f>
        <v>#N/A</v>
      </c>
      <c r="J633" t="s">
        <v>28</v>
      </c>
      <c r="N633" t="b">
        <v>0</v>
      </c>
      <c r="P633" t="s">
        <v>29</v>
      </c>
      <c r="Q633" t="s">
        <v>30</v>
      </c>
      <c r="R633" t="b">
        <v>0</v>
      </c>
      <c r="Z633">
        <v>1</v>
      </c>
    </row>
    <row r="634" spans="1:26" x14ac:dyDescent="0.25">
      <c r="A634">
        <v>1085</v>
      </c>
      <c r="B634" t="s">
        <v>664</v>
      </c>
      <c r="C634" t="s">
        <v>450</v>
      </c>
      <c r="D634" t="s">
        <v>451</v>
      </c>
      <c r="E634" s="6">
        <f>VLOOKUP(SUBSTITUTE(B634,"_interim","_EUR_interim")&amp;" - "&amp;D634,OrbisGeneric_mapping!C:F,3,0)</f>
        <v>195140</v>
      </c>
      <c r="F634" s="6" t="e">
        <f>VLOOKUP(E634,Collibra!D:F,3,0)</f>
        <v>#N/A</v>
      </c>
      <c r="G634" s="6" t="e">
        <f>VLOOKUP(E634,Collibra!D:F,2,0)</f>
        <v>#N/A</v>
      </c>
      <c r="J634" t="s">
        <v>28</v>
      </c>
      <c r="N634" t="b">
        <v>0</v>
      </c>
      <c r="P634" t="s">
        <v>29</v>
      </c>
      <c r="Q634" t="s">
        <v>30</v>
      </c>
      <c r="R634" t="b">
        <v>0</v>
      </c>
      <c r="Z634">
        <v>1</v>
      </c>
    </row>
    <row r="635" spans="1:26" x14ac:dyDescent="0.25">
      <c r="A635">
        <v>485</v>
      </c>
      <c r="B635" t="s">
        <v>664</v>
      </c>
      <c r="C635" t="s">
        <v>219</v>
      </c>
      <c r="D635" t="s">
        <v>220</v>
      </c>
      <c r="E635" s="6" t="str">
        <f>VLOOKUP(SUBSTITUTE(B635,"_interim","_EUR_interim")&amp;" - "&amp;D635,OrbisGeneric_mapping!C:F,3,0)</f>
        <v>CLOSING_DATE</v>
      </c>
      <c r="F635" s="6" t="str">
        <f>VLOOKUP(E635,Collibra!D:F,3,0)</f>
        <v>Closing date</v>
      </c>
      <c r="G635" s="6" t="str">
        <f>VLOOKUP(E635,Collibra!D:F,2,0)</f>
        <v>Closing date provides the financial accounts year or interim ending date (Default: Latest available year)</v>
      </c>
      <c r="J635" t="s">
        <v>28</v>
      </c>
      <c r="N635" t="b">
        <v>0</v>
      </c>
      <c r="P635" t="s">
        <v>29</v>
      </c>
      <c r="Q635" t="s">
        <v>30</v>
      </c>
      <c r="R635" t="b">
        <v>0</v>
      </c>
      <c r="Z635">
        <v>1</v>
      </c>
    </row>
    <row r="636" spans="1:26" x14ac:dyDescent="0.25">
      <c r="A636">
        <v>509</v>
      </c>
      <c r="B636" t="s">
        <v>664</v>
      </c>
      <c r="C636" t="s">
        <v>221</v>
      </c>
      <c r="D636" t="s">
        <v>222</v>
      </c>
      <c r="E636" s="6" t="e">
        <f>VLOOKUP(SUBSTITUTE(B636,"_interim","_EUR_interim")&amp;" - "&amp;D636,OrbisGeneric_mapping!C:F,3,0)</f>
        <v>#N/A</v>
      </c>
      <c r="F636" s="6" t="e">
        <f>VLOOKUP(E636,Collibra!D:F,3,0)</f>
        <v>#N/A</v>
      </c>
      <c r="G636" s="6" t="e">
        <f>VLOOKUP(E636,Collibra!D:F,2,0)</f>
        <v>#N/A</v>
      </c>
      <c r="J636" t="s">
        <v>28</v>
      </c>
      <c r="N636" t="b">
        <v>0</v>
      </c>
      <c r="P636" t="s">
        <v>29</v>
      </c>
      <c r="Q636" t="s">
        <v>30</v>
      </c>
      <c r="R636" t="b">
        <v>0</v>
      </c>
      <c r="Z636">
        <v>1</v>
      </c>
    </row>
    <row r="637" spans="1:26" x14ac:dyDescent="0.25">
      <c r="A637">
        <v>501</v>
      </c>
      <c r="B637" t="s">
        <v>664</v>
      </c>
      <c r="C637" t="s">
        <v>223</v>
      </c>
      <c r="D637" t="s">
        <v>224</v>
      </c>
      <c r="E637" s="6" t="e">
        <f>VLOOKUP(SUBSTITUTE(B637,"_interim","_EUR_interim")&amp;" - "&amp;D637,OrbisGeneric_mapping!C:F,3,0)</f>
        <v>#N/A</v>
      </c>
      <c r="F637" s="6" t="e">
        <f>VLOOKUP(E637,Collibra!D:F,3,0)</f>
        <v>#N/A</v>
      </c>
      <c r="G637" s="6" t="e">
        <f>VLOOKUP(E637,Collibra!D:F,2,0)</f>
        <v>#N/A</v>
      </c>
      <c r="J637" t="s">
        <v>28</v>
      </c>
      <c r="N637" t="b">
        <v>0</v>
      </c>
      <c r="P637" t="s">
        <v>29</v>
      </c>
      <c r="Q637" t="s">
        <v>30</v>
      </c>
      <c r="R637" t="b">
        <v>0</v>
      </c>
      <c r="Z637">
        <v>1</v>
      </c>
    </row>
    <row r="638" spans="1:26" x14ac:dyDescent="0.25">
      <c r="A638">
        <v>493</v>
      </c>
      <c r="B638" t="s">
        <v>664</v>
      </c>
      <c r="C638" t="s">
        <v>225</v>
      </c>
      <c r="D638" t="s">
        <v>226</v>
      </c>
      <c r="E638" s="6" t="e">
        <f>VLOOKUP(SUBSTITUTE(B638,"_interim","_EUR_interim")&amp;" - "&amp;D638,OrbisGeneric_mapping!C:F,3,0)</f>
        <v>#N/A</v>
      </c>
      <c r="F638" s="6" t="e">
        <f>VLOOKUP(E638,Collibra!D:F,3,0)</f>
        <v>#N/A</v>
      </c>
      <c r="G638" s="6" t="e">
        <f>VLOOKUP(E638,Collibra!D:F,2,0)</f>
        <v>#N/A</v>
      </c>
      <c r="J638" t="s">
        <v>28</v>
      </c>
      <c r="N638" t="b">
        <v>0</v>
      </c>
      <c r="P638" t="s">
        <v>29</v>
      </c>
      <c r="Q638" t="s">
        <v>30</v>
      </c>
      <c r="R638" t="b">
        <v>0</v>
      </c>
      <c r="Z638">
        <v>1</v>
      </c>
    </row>
    <row r="639" spans="1:26" x14ac:dyDescent="0.25">
      <c r="A639">
        <v>477</v>
      </c>
      <c r="B639" t="s">
        <v>664</v>
      </c>
      <c r="C639" t="s">
        <v>452</v>
      </c>
      <c r="D639" t="s">
        <v>453</v>
      </c>
      <c r="E639" s="6" t="str">
        <f>VLOOKUP(SUBSTITUTE(B639,"_interim","_EUR_interim")&amp;" - "&amp;D639,OrbisGeneric_mapping!C:F,3,0)</f>
        <v>CONSOLIDATION_CODE</v>
      </c>
      <c r="F639" s="6" t="str">
        <f>VLOOKUP(E639,Collibra!D:F,3,0)</f>
        <v>Consolidation code</v>
      </c>
      <c r="G639" s="6" t="str">
        <f>VLOOKUP(E639,Collibra!D:F,2,0)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639" t="s">
        <v>28</v>
      </c>
      <c r="N639" t="b">
        <v>0</v>
      </c>
      <c r="P639" t="s">
        <v>29</v>
      </c>
      <c r="Q639" t="s">
        <v>30</v>
      </c>
      <c r="R639" t="b">
        <v>0</v>
      </c>
      <c r="Z639">
        <v>1</v>
      </c>
    </row>
    <row r="640" spans="1:26" x14ac:dyDescent="0.25">
      <c r="A640">
        <v>1301</v>
      </c>
      <c r="B640" t="s">
        <v>664</v>
      </c>
      <c r="C640" t="s">
        <v>454</v>
      </c>
      <c r="D640" t="s">
        <v>455</v>
      </c>
      <c r="E640" s="6">
        <f>VLOOKUP(SUBSTITUTE(B640,"_interim","_EUR_interim")&amp;" - "&amp;D640,OrbisGeneric_mapping!C:F,3,0)</f>
        <v>195300</v>
      </c>
      <c r="F640" s="6" t="e">
        <f>VLOOKUP(E640,Collibra!D:F,3,0)</f>
        <v>#N/A</v>
      </c>
      <c r="G640" s="6" t="e">
        <f>VLOOKUP(E640,Collibra!D:F,2,0)</f>
        <v>#N/A</v>
      </c>
      <c r="J640" t="s">
        <v>28</v>
      </c>
      <c r="N640" t="b">
        <v>0</v>
      </c>
      <c r="P640" t="s">
        <v>29</v>
      </c>
      <c r="Q640" t="s">
        <v>30</v>
      </c>
      <c r="R640" t="b">
        <v>0</v>
      </c>
      <c r="Z640">
        <v>1</v>
      </c>
    </row>
    <row r="641" spans="1:26" x14ac:dyDescent="0.25">
      <c r="A641">
        <v>1365</v>
      </c>
      <c r="B641" t="s">
        <v>664</v>
      </c>
      <c r="C641" t="s">
        <v>456</v>
      </c>
      <c r="D641" t="s">
        <v>457</v>
      </c>
      <c r="E641" s="6" t="str">
        <f>VLOOKUP(SUBSTITUTE(B641,"_interim","_EUR_interim")&amp;" - "&amp;D641,OrbisGeneric_mapping!C:F,3,0)</f>
        <v>CURR</v>
      </c>
      <c r="F641" s="6" t="str">
        <f>VLOOKUP(E641,Collibra!D:F,3,0)</f>
        <v>Current Ratio (x)</v>
      </c>
      <c r="G641" s="6" t="str">
        <f>VLOOKUP(E641,Collibra!D:F,2,0)</f>
        <v>Current assets as percentage of Current liabilities</v>
      </c>
      <c r="J641" t="s">
        <v>28</v>
      </c>
      <c r="N641" t="b">
        <v>0</v>
      </c>
      <c r="P641" t="s">
        <v>29</v>
      </c>
      <c r="Q641" t="s">
        <v>30</v>
      </c>
      <c r="R641" t="b">
        <v>0</v>
      </c>
      <c r="Z641">
        <v>1</v>
      </c>
    </row>
    <row r="642" spans="1:26" x14ac:dyDescent="0.25">
      <c r="A642">
        <v>669</v>
      </c>
      <c r="B642" t="s">
        <v>664</v>
      </c>
      <c r="C642" t="s">
        <v>458</v>
      </c>
      <c r="D642" t="s">
        <v>459</v>
      </c>
      <c r="E642" s="6">
        <f>VLOOKUP(SUBSTITUTE(B642,"_interim","_EUR_interim")&amp;" - "&amp;D642,OrbisGeneric_mapping!C:F,3,0)</f>
        <v>191400</v>
      </c>
      <c r="F642" s="6" t="e">
        <f>VLOOKUP(E642,Collibra!D:F,3,0)</f>
        <v>#N/A</v>
      </c>
      <c r="G642" s="6" t="e">
        <f>VLOOKUP(E642,Collibra!D:F,2,0)</f>
        <v>#N/A</v>
      </c>
      <c r="J642" t="s">
        <v>28</v>
      </c>
      <c r="N642" t="b">
        <v>0</v>
      </c>
      <c r="P642" t="s">
        <v>29</v>
      </c>
      <c r="Q642" t="s">
        <v>30</v>
      </c>
      <c r="R642" t="b">
        <v>0</v>
      </c>
      <c r="Z642">
        <v>1</v>
      </c>
    </row>
    <row r="643" spans="1:26" x14ac:dyDescent="0.25">
      <c r="A643">
        <v>653</v>
      </c>
      <c r="B643" t="s">
        <v>664</v>
      </c>
      <c r="C643" t="s">
        <v>460</v>
      </c>
      <c r="D643" t="s">
        <v>461</v>
      </c>
      <c r="E643" s="6">
        <f>VLOOKUP(SUBSTITUTE(B643,"_interim","_EUR_interim")&amp;" - "&amp;D643,OrbisGeneric_mapping!C:F,3,0)</f>
        <v>191200</v>
      </c>
      <c r="F643" s="6" t="e">
        <f>VLOOKUP(E643,Collibra!D:F,3,0)</f>
        <v>#N/A</v>
      </c>
      <c r="G643" s="6" t="e">
        <f>VLOOKUP(E643,Collibra!D:F,2,0)</f>
        <v>#N/A</v>
      </c>
      <c r="J643" t="s">
        <v>28</v>
      </c>
      <c r="N643" t="b">
        <v>0</v>
      </c>
      <c r="P643" t="s">
        <v>29</v>
      </c>
      <c r="Q643" t="s">
        <v>30</v>
      </c>
      <c r="R643" t="b">
        <v>0</v>
      </c>
      <c r="Z643">
        <v>1</v>
      </c>
    </row>
    <row r="644" spans="1:26" x14ac:dyDescent="0.25">
      <c r="A644">
        <v>597</v>
      </c>
      <c r="B644" t="s">
        <v>664</v>
      </c>
      <c r="C644" t="s">
        <v>462</v>
      </c>
      <c r="D644" t="s">
        <v>463</v>
      </c>
      <c r="E644" s="6">
        <f>VLOOKUP(SUBSTITUTE(B644,"_interim","_EUR_interim")&amp;" - "&amp;D644,OrbisGeneric_mapping!C:F,3,0)</f>
        <v>190500</v>
      </c>
      <c r="F644" s="6" t="e">
        <f>VLOOKUP(E644,Collibra!D:F,3,0)</f>
        <v>#N/A</v>
      </c>
      <c r="G644" s="6" t="e">
        <f>VLOOKUP(E644,Collibra!D:F,2,0)</f>
        <v>#N/A</v>
      </c>
      <c r="J644" t="s">
        <v>28</v>
      </c>
      <c r="N644" t="b">
        <v>0</v>
      </c>
      <c r="P644" t="s">
        <v>29</v>
      </c>
      <c r="Q644" t="s">
        <v>30</v>
      </c>
      <c r="R644" t="b">
        <v>0</v>
      </c>
      <c r="Z644">
        <v>1</v>
      </c>
    </row>
    <row r="645" spans="1:26" x14ac:dyDescent="0.25">
      <c r="A645">
        <v>693</v>
      </c>
      <c r="B645" t="s">
        <v>664</v>
      </c>
      <c r="C645" t="s">
        <v>464</v>
      </c>
      <c r="D645" t="s">
        <v>465</v>
      </c>
      <c r="E645" s="6">
        <f>VLOOKUP(SUBSTITUTE(B645,"_interim","_EUR_interim")&amp;" - "&amp;D645,OrbisGeneric_mapping!C:F,3,0)</f>
        <v>191700</v>
      </c>
      <c r="F645" s="6" t="e">
        <f>VLOOKUP(E645,Collibra!D:F,3,0)</f>
        <v>#N/A</v>
      </c>
      <c r="G645" s="6" t="e">
        <f>VLOOKUP(E645,Collibra!D:F,2,0)</f>
        <v>#N/A</v>
      </c>
      <c r="J645" t="s">
        <v>28</v>
      </c>
      <c r="N645" t="b">
        <v>0</v>
      </c>
      <c r="P645" t="s">
        <v>29</v>
      </c>
      <c r="Q645" t="s">
        <v>30</v>
      </c>
      <c r="R645" t="b">
        <v>0</v>
      </c>
      <c r="Z645">
        <v>1</v>
      </c>
    </row>
    <row r="646" spans="1:26" x14ac:dyDescent="0.25">
      <c r="A646">
        <v>917</v>
      </c>
      <c r="B646" t="s">
        <v>664</v>
      </c>
      <c r="C646" t="s">
        <v>466</v>
      </c>
      <c r="D646" t="s">
        <v>467</v>
      </c>
      <c r="E646" s="6">
        <f>VLOOKUP(SUBSTITUTE(B646,"_interim","_EUR_interim")&amp;" - "&amp;D646,OrbisGeneric_mapping!C:F,3,0)</f>
        <v>194500</v>
      </c>
      <c r="F646" s="6" t="e">
        <f>VLOOKUP(E646,Collibra!D:F,3,0)</f>
        <v>#N/A</v>
      </c>
      <c r="G646" s="6" t="e">
        <f>VLOOKUP(E646,Collibra!D:F,2,0)</f>
        <v>#N/A</v>
      </c>
      <c r="J646" t="s">
        <v>28</v>
      </c>
      <c r="N646" t="b">
        <v>0</v>
      </c>
      <c r="P646" t="s">
        <v>29</v>
      </c>
      <c r="Q646" t="s">
        <v>30</v>
      </c>
      <c r="R646" t="b">
        <v>0</v>
      </c>
      <c r="Z646">
        <v>1</v>
      </c>
    </row>
    <row r="647" spans="1:26" x14ac:dyDescent="0.25">
      <c r="A647">
        <v>1277</v>
      </c>
      <c r="B647" t="s">
        <v>664</v>
      </c>
      <c r="C647" t="s">
        <v>468</v>
      </c>
      <c r="D647" t="s">
        <v>469</v>
      </c>
      <c r="E647" s="6">
        <f>VLOOKUP(SUBSTITUTE(B647,"_interim","_EUR_interim")&amp;" - "&amp;D647,OrbisGeneric_mapping!C:F,3,0)</f>
        <v>195270</v>
      </c>
      <c r="F647" s="6" t="e">
        <f>VLOOKUP(E647,Collibra!D:F,3,0)</f>
        <v>#N/A</v>
      </c>
      <c r="G647" s="6" t="e">
        <f>VLOOKUP(E647,Collibra!D:F,2,0)</f>
        <v>#N/A</v>
      </c>
      <c r="J647" t="s">
        <v>28</v>
      </c>
      <c r="N647" t="b">
        <v>0</v>
      </c>
      <c r="P647" t="s">
        <v>29</v>
      </c>
      <c r="Q647" t="s">
        <v>30</v>
      </c>
      <c r="R647" t="b">
        <v>0</v>
      </c>
      <c r="Z647">
        <v>1</v>
      </c>
    </row>
    <row r="648" spans="1:26" x14ac:dyDescent="0.25">
      <c r="A648">
        <v>1381</v>
      </c>
      <c r="B648" t="s">
        <v>664</v>
      </c>
      <c r="C648" t="s">
        <v>470</v>
      </c>
      <c r="D648" t="s">
        <v>471</v>
      </c>
      <c r="E648" s="6" t="e">
        <f>VLOOKUP(SUBSTITUTE(B648,"_interim","_EUR_interim")&amp;" - "&amp;D648,OrbisGeneric_mapping!C:F,3,0)</f>
        <v>#N/A</v>
      </c>
      <c r="F648" s="6" t="e">
        <f>VLOOKUP(E648,Collibra!D:F,3,0)</f>
        <v>#N/A</v>
      </c>
      <c r="G648" s="6" t="e">
        <f>VLOOKUP(E648,Collibra!D:F,2,0)</f>
        <v>#N/A</v>
      </c>
      <c r="J648" t="s">
        <v>28</v>
      </c>
      <c r="N648" t="b">
        <v>0</v>
      </c>
      <c r="P648" t="s">
        <v>29</v>
      </c>
      <c r="Q648" t="s">
        <v>30</v>
      </c>
      <c r="R648" t="b">
        <v>0</v>
      </c>
      <c r="Z648">
        <v>1</v>
      </c>
    </row>
    <row r="649" spans="1:26" x14ac:dyDescent="0.25">
      <c r="A649">
        <v>741</v>
      </c>
      <c r="B649" t="s">
        <v>664</v>
      </c>
      <c r="C649" t="s">
        <v>472</v>
      </c>
      <c r="D649" t="s">
        <v>473</v>
      </c>
      <c r="E649" s="6">
        <f>VLOOKUP(SUBSTITUTE(B649,"_interim","_EUR_interim")&amp;" - "&amp;D649,OrbisGeneric_mapping!C:F,3,0)</f>
        <v>192300</v>
      </c>
      <c r="F649" s="6" t="e">
        <f>VLOOKUP(E649,Collibra!D:F,3,0)</f>
        <v>#N/A</v>
      </c>
      <c r="G649" s="6" t="e">
        <f>VLOOKUP(E649,Collibra!D:F,2,0)</f>
        <v>#N/A</v>
      </c>
      <c r="J649" t="s">
        <v>28</v>
      </c>
      <c r="N649" t="b">
        <v>0</v>
      </c>
      <c r="P649" t="s">
        <v>29</v>
      </c>
      <c r="Q649" t="s">
        <v>30</v>
      </c>
      <c r="R649" t="b">
        <v>0</v>
      </c>
      <c r="Z649">
        <v>1</v>
      </c>
    </row>
    <row r="650" spans="1:26" x14ac:dyDescent="0.25">
      <c r="A650">
        <v>1069</v>
      </c>
      <c r="B650" t="s">
        <v>664</v>
      </c>
      <c r="C650" t="s">
        <v>474</v>
      </c>
      <c r="D650" t="s">
        <v>475</v>
      </c>
      <c r="E650" s="6">
        <f>VLOOKUP(SUBSTITUTE(B650,"_interim","_EUR_interim")&amp;" - "&amp;D650,OrbisGeneric_mapping!C:F,3,0)</f>
        <v>195120</v>
      </c>
      <c r="F650" s="6" t="e">
        <f>VLOOKUP(E650,Collibra!D:F,3,0)</f>
        <v>#N/A</v>
      </c>
      <c r="G650" s="6" t="e">
        <f>VLOOKUP(E650,Collibra!D:F,2,0)</f>
        <v>#N/A</v>
      </c>
      <c r="J650" t="s">
        <v>28</v>
      </c>
      <c r="N650" t="b">
        <v>0</v>
      </c>
      <c r="P650" t="s">
        <v>29</v>
      </c>
      <c r="Q650" t="s">
        <v>30</v>
      </c>
      <c r="R650" t="b">
        <v>0</v>
      </c>
      <c r="Z650">
        <v>1</v>
      </c>
    </row>
    <row r="651" spans="1:26" x14ac:dyDescent="0.25">
      <c r="A651">
        <v>1077</v>
      </c>
      <c r="B651" t="s">
        <v>664</v>
      </c>
      <c r="C651" t="s">
        <v>476</v>
      </c>
      <c r="D651" t="s">
        <v>477</v>
      </c>
      <c r="E651" s="6">
        <f>VLOOKUP(SUBSTITUTE(B651,"_interim","_EUR_interim")&amp;" - "&amp;D651,OrbisGeneric_mapping!C:F,3,0)</f>
        <v>195130</v>
      </c>
      <c r="F651" s="6" t="e">
        <f>VLOOKUP(E651,Collibra!D:F,3,0)</f>
        <v>#N/A</v>
      </c>
      <c r="G651" s="6" t="e">
        <f>VLOOKUP(E651,Collibra!D:F,2,0)</f>
        <v>#N/A</v>
      </c>
      <c r="J651" t="s">
        <v>28</v>
      </c>
      <c r="N651" t="b">
        <v>0</v>
      </c>
      <c r="P651" t="s">
        <v>29</v>
      </c>
      <c r="Q651" t="s">
        <v>30</v>
      </c>
      <c r="R651" t="b">
        <v>0</v>
      </c>
      <c r="Z651">
        <v>1</v>
      </c>
    </row>
    <row r="652" spans="1:26" x14ac:dyDescent="0.25">
      <c r="A652">
        <v>1061</v>
      </c>
      <c r="B652" t="s">
        <v>664</v>
      </c>
      <c r="C652" t="s">
        <v>478</v>
      </c>
      <c r="D652" t="s">
        <v>479</v>
      </c>
      <c r="E652" s="6">
        <f>VLOOKUP(SUBSTITUTE(B652,"_interim","_EUR_interim")&amp;" - "&amp;D652,OrbisGeneric_mapping!C:F,3,0)</f>
        <v>195110</v>
      </c>
      <c r="F652" s="6" t="e">
        <f>VLOOKUP(E652,Collibra!D:F,3,0)</f>
        <v>#N/A</v>
      </c>
      <c r="G652" s="6" t="e">
        <f>VLOOKUP(E652,Collibra!D:F,2,0)</f>
        <v>#N/A</v>
      </c>
      <c r="J652" t="s">
        <v>28</v>
      </c>
      <c r="N652" t="b">
        <v>0</v>
      </c>
      <c r="P652" t="s">
        <v>29</v>
      </c>
      <c r="Q652" t="s">
        <v>30</v>
      </c>
      <c r="R652" t="b">
        <v>0</v>
      </c>
      <c r="Z652">
        <v>1</v>
      </c>
    </row>
    <row r="653" spans="1:26" x14ac:dyDescent="0.25">
      <c r="A653">
        <v>1053</v>
      </c>
      <c r="B653" t="s">
        <v>664</v>
      </c>
      <c r="C653" t="s">
        <v>480</v>
      </c>
      <c r="D653" t="s">
        <v>481</v>
      </c>
      <c r="E653" s="6">
        <f>VLOOKUP(SUBSTITUTE(B653,"_interim","_EUR_interim")&amp;" - "&amp;D653,OrbisGeneric_mapping!C:F,3,0)</f>
        <v>195100</v>
      </c>
      <c r="F653" s="6" t="e">
        <f>VLOOKUP(E653,Collibra!D:F,3,0)</f>
        <v>#N/A</v>
      </c>
      <c r="G653" s="6" t="e">
        <f>VLOOKUP(E653,Collibra!D:F,2,0)</f>
        <v>#N/A</v>
      </c>
      <c r="J653" t="s">
        <v>28</v>
      </c>
      <c r="N653" t="b">
        <v>0</v>
      </c>
      <c r="P653" t="s">
        <v>29</v>
      </c>
      <c r="Q653" t="s">
        <v>30</v>
      </c>
      <c r="R653" t="b">
        <v>0</v>
      </c>
      <c r="Z653">
        <v>1</v>
      </c>
    </row>
    <row r="654" spans="1:26" x14ac:dyDescent="0.25">
      <c r="A654">
        <v>629</v>
      </c>
      <c r="B654" t="s">
        <v>664</v>
      </c>
      <c r="C654" t="s">
        <v>482</v>
      </c>
      <c r="D654" t="s">
        <v>483</v>
      </c>
      <c r="E654" s="6">
        <f>VLOOKUP(SUBSTITUTE(B654,"_interim","_EUR_interim")&amp;" - "&amp;D654,OrbisGeneric_mapping!C:F,3,0)</f>
        <v>190900</v>
      </c>
      <c r="F654" s="6" t="e">
        <f>VLOOKUP(E654,Collibra!D:F,3,0)</f>
        <v>#N/A</v>
      </c>
      <c r="G654" s="6" t="e">
        <f>VLOOKUP(E654,Collibra!D:F,2,0)</f>
        <v>#N/A</v>
      </c>
      <c r="J654" t="s">
        <v>28</v>
      </c>
      <c r="N654" t="b">
        <v>0</v>
      </c>
      <c r="P654" t="s">
        <v>29</v>
      </c>
      <c r="Q654" t="s">
        <v>30</v>
      </c>
      <c r="R654" t="b">
        <v>0</v>
      </c>
      <c r="Z654">
        <v>1</v>
      </c>
    </row>
    <row r="655" spans="1:26" x14ac:dyDescent="0.25">
      <c r="A655">
        <v>565</v>
      </c>
      <c r="B655" t="s">
        <v>664</v>
      </c>
      <c r="C655" t="s">
        <v>484</v>
      </c>
      <c r="D655" t="s">
        <v>485</v>
      </c>
      <c r="E655" s="6">
        <f>VLOOKUP(SUBSTITUTE(B655,"_interim","_EUR_interim")&amp;" - "&amp;D655,OrbisGeneric_mapping!C:F,3,0)</f>
        <v>190100</v>
      </c>
      <c r="F655" s="6" t="e">
        <f>VLOOKUP(E655,Collibra!D:F,3,0)</f>
        <v>#N/A</v>
      </c>
      <c r="G655" s="6" t="e">
        <f>VLOOKUP(E655,Collibra!D:F,2,0)</f>
        <v>#N/A</v>
      </c>
      <c r="J655" t="s">
        <v>28</v>
      </c>
      <c r="N655" t="b">
        <v>0</v>
      </c>
      <c r="P655" t="s">
        <v>29</v>
      </c>
      <c r="Q655" t="s">
        <v>30</v>
      </c>
      <c r="R655" t="b">
        <v>0</v>
      </c>
      <c r="Z655">
        <v>1</v>
      </c>
    </row>
    <row r="656" spans="1:26" x14ac:dyDescent="0.25">
      <c r="A656">
        <v>797</v>
      </c>
      <c r="B656" t="s">
        <v>664</v>
      </c>
      <c r="C656" t="s">
        <v>486</v>
      </c>
      <c r="D656" t="s">
        <v>487</v>
      </c>
      <c r="E656" s="6">
        <f>VLOOKUP(SUBSTITUTE(B656,"_interim","_EUR_interim")&amp;" - "&amp;D656,OrbisGeneric_mapping!C:F,3,0)</f>
        <v>193000</v>
      </c>
      <c r="F656" s="6" t="e">
        <f>VLOOKUP(E656,Collibra!D:F,3,0)</f>
        <v>#N/A</v>
      </c>
      <c r="G656" s="6" t="e">
        <f>VLOOKUP(E656,Collibra!D:F,2,0)</f>
        <v>#N/A</v>
      </c>
      <c r="J656" t="s">
        <v>28</v>
      </c>
      <c r="N656" t="b">
        <v>0</v>
      </c>
      <c r="P656" t="s">
        <v>29</v>
      </c>
      <c r="Q656" t="s">
        <v>30</v>
      </c>
      <c r="R656" t="b">
        <v>0</v>
      </c>
      <c r="Z656">
        <v>1</v>
      </c>
    </row>
    <row r="657" spans="1:26" x14ac:dyDescent="0.25">
      <c r="A657">
        <v>1013</v>
      </c>
      <c r="B657" t="s">
        <v>664</v>
      </c>
      <c r="C657" t="s">
        <v>488</v>
      </c>
      <c r="D657" t="s">
        <v>489</v>
      </c>
      <c r="E657" s="6">
        <f>VLOOKUP(SUBSTITUTE(B657,"_interim","_EUR_interim")&amp;" - "&amp;D657,OrbisGeneric_mapping!C:F,3,0)</f>
        <v>195060</v>
      </c>
      <c r="F657" s="6" t="e">
        <f>VLOOKUP(E657,Collibra!D:F,3,0)</f>
        <v>#N/A</v>
      </c>
      <c r="G657" s="6" t="e">
        <f>VLOOKUP(E657,Collibra!D:F,2,0)</f>
        <v>#N/A</v>
      </c>
      <c r="J657" t="s">
        <v>28</v>
      </c>
      <c r="N657" t="b">
        <v>0</v>
      </c>
      <c r="P657" t="s">
        <v>29</v>
      </c>
      <c r="Q657" t="s">
        <v>30</v>
      </c>
      <c r="R657" t="b">
        <v>0</v>
      </c>
      <c r="Z657">
        <v>1</v>
      </c>
    </row>
    <row r="658" spans="1:26" x14ac:dyDescent="0.25">
      <c r="A658">
        <v>757</v>
      </c>
      <c r="B658" t="s">
        <v>664</v>
      </c>
      <c r="C658" t="s">
        <v>490</v>
      </c>
      <c r="D658" t="s">
        <v>491</v>
      </c>
      <c r="E658" s="6">
        <f>VLOOKUP(SUBSTITUTE(B658,"_interim","_EUR_interim")&amp;" - "&amp;D658,OrbisGeneric_mapping!C:F,3,0)</f>
        <v>192500</v>
      </c>
      <c r="F658" s="6" t="e">
        <f>VLOOKUP(E658,Collibra!D:F,3,0)</f>
        <v>#N/A</v>
      </c>
      <c r="G658" s="6" t="e">
        <f>VLOOKUP(E658,Collibra!D:F,2,0)</f>
        <v>#N/A</v>
      </c>
      <c r="J658" t="s">
        <v>28</v>
      </c>
      <c r="N658" t="b">
        <v>0</v>
      </c>
      <c r="P658" t="s">
        <v>29</v>
      </c>
      <c r="Q658" t="s">
        <v>30</v>
      </c>
      <c r="R658" t="b">
        <v>0</v>
      </c>
      <c r="Z658">
        <v>1</v>
      </c>
    </row>
    <row r="659" spans="1:26" x14ac:dyDescent="0.25">
      <c r="A659">
        <v>1285</v>
      </c>
      <c r="B659" t="s">
        <v>664</v>
      </c>
      <c r="C659" t="s">
        <v>492</v>
      </c>
      <c r="D659" t="s">
        <v>493</v>
      </c>
      <c r="E659" s="6">
        <f>VLOOKUP(SUBSTITUTE(B659,"_interim","_EUR_interim")&amp;" - "&amp;D659,OrbisGeneric_mapping!C:F,3,0)</f>
        <v>195280</v>
      </c>
      <c r="F659" s="6" t="e">
        <f>VLOOKUP(E659,Collibra!D:F,3,0)</f>
        <v>#N/A</v>
      </c>
      <c r="G659" s="6" t="e">
        <f>VLOOKUP(E659,Collibra!D:F,2,0)</f>
        <v>#N/A</v>
      </c>
      <c r="J659" t="s">
        <v>28</v>
      </c>
      <c r="N659" t="b">
        <v>0</v>
      </c>
      <c r="P659" t="s">
        <v>29</v>
      </c>
      <c r="Q659" t="s">
        <v>30</v>
      </c>
      <c r="R659" t="b">
        <v>0</v>
      </c>
      <c r="Z659">
        <v>1</v>
      </c>
    </row>
    <row r="660" spans="1:26" x14ac:dyDescent="0.25">
      <c r="A660">
        <v>781</v>
      </c>
      <c r="B660" t="s">
        <v>664</v>
      </c>
      <c r="C660" t="s">
        <v>494</v>
      </c>
      <c r="D660" t="s">
        <v>495</v>
      </c>
      <c r="E660" s="6">
        <f>VLOOKUP(SUBSTITUTE(B660,"_interim","_EUR_interim")&amp;" - "&amp;D660,OrbisGeneric_mapping!C:F,3,0)</f>
        <v>192800</v>
      </c>
      <c r="F660" s="6" t="e">
        <f>VLOOKUP(E660,Collibra!D:F,3,0)</f>
        <v>#N/A</v>
      </c>
      <c r="G660" s="6" t="e">
        <f>VLOOKUP(E660,Collibra!D:F,2,0)</f>
        <v>#N/A</v>
      </c>
      <c r="J660" t="s">
        <v>28</v>
      </c>
      <c r="N660" t="b">
        <v>0</v>
      </c>
      <c r="P660" t="s">
        <v>29</v>
      </c>
      <c r="Q660" t="s">
        <v>30</v>
      </c>
      <c r="R660" t="b">
        <v>0</v>
      </c>
      <c r="Z660">
        <v>1</v>
      </c>
    </row>
    <row r="661" spans="1:26" x14ac:dyDescent="0.25">
      <c r="A661">
        <v>1317</v>
      </c>
      <c r="B661" t="s">
        <v>664</v>
      </c>
      <c r="C661" t="s">
        <v>496</v>
      </c>
      <c r="D661" t="s">
        <v>497</v>
      </c>
      <c r="E661" s="6">
        <f>VLOOKUP(SUBSTITUTE(B661,"_interim","_EUR_interim")&amp;" - "&amp;D661,OrbisGeneric_mapping!C:F,3,0)</f>
        <v>195320</v>
      </c>
      <c r="F661" s="6" t="e">
        <f>VLOOKUP(E661,Collibra!D:F,3,0)</f>
        <v>#N/A</v>
      </c>
      <c r="G661" s="6" t="e">
        <f>VLOOKUP(E661,Collibra!D:F,2,0)</f>
        <v>#N/A</v>
      </c>
      <c r="J661" t="s">
        <v>28</v>
      </c>
      <c r="N661" t="b">
        <v>0</v>
      </c>
      <c r="P661" t="s">
        <v>29</v>
      </c>
      <c r="Q661" t="s">
        <v>30</v>
      </c>
      <c r="R661" t="b">
        <v>0</v>
      </c>
      <c r="Z661">
        <v>1</v>
      </c>
    </row>
    <row r="662" spans="1:26" x14ac:dyDescent="0.25">
      <c r="A662">
        <v>1189</v>
      </c>
      <c r="B662" t="s">
        <v>664</v>
      </c>
      <c r="C662" t="s">
        <v>498</v>
      </c>
      <c r="D662" t="s">
        <v>499</v>
      </c>
      <c r="E662" s="6">
        <f>VLOOKUP(SUBSTITUTE(B662,"_interim","_EUR_interim")&amp;" - "&amp;D662,OrbisGeneric_mapping!C:F,3,0)</f>
        <v>144046</v>
      </c>
      <c r="F662" s="6" t="e">
        <f>VLOOKUP(E662,Collibra!D:F,3,0)</f>
        <v>#N/A</v>
      </c>
      <c r="G662" s="6" t="e">
        <f>VLOOKUP(E662,Collibra!D:F,2,0)</f>
        <v>#N/A</v>
      </c>
      <c r="J662" t="s">
        <v>28</v>
      </c>
      <c r="N662" t="b">
        <v>0</v>
      </c>
      <c r="P662" t="s">
        <v>29</v>
      </c>
      <c r="Q662" t="s">
        <v>30</v>
      </c>
      <c r="R662" t="b">
        <v>0</v>
      </c>
      <c r="Z662">
        <v>1</v>
      </c>
    </row>
    <row r="663" spans="1:26" x14ac:dyDescent="0.25">
      <c r="A663">
        <v>1173</v>
      </c>
      <c r="B663" t="s">
        <v>664</v>
      </c>
      <c r="C663" t="s">
        <v>500</v>
      </c>
      <c r="D663" t="s">
        <v>501</v>
      </c>
      <c r="E663" s="6">
        <f>VLOOKUP(SUBSTITUTE(B663,"_interim","_EUR_interim")&amp;" - "&amp;D663,OrbisGeneric_mapping!C:F,3,0)</f>
        <v>144044</v>
      </c>
      <c r="F663" s="6" t="e">
        <f>VLOOKUP(E663,Collibra!D:F,3,0)</f>
        <v>#N/A</v>
      </c>
      <c r="G663" s="6" t="e">
        <f>VLOOKUP(E663,Collibra!D:F,2,0)</f>
        <v>#N/A</v>
      </c>
      <c r="J663" t="s">
        <v>28</v>
      </c>
      <c r="N663" t="b">
        <v>0</v>
      </c>
      <c r="P663" t="s">
        <v>29</v>
      </c>
      <c r="Q663" t="s">
        <v>30</v>
      </c>
      <c r="R663" t="b">
        <v>0</v>
      </c>
      <c r="Z663">
        <v>1</v>
      </c>
    </row>
    <row r="664" spans="1:26" x14ac:dyDescent="0.25">
      <c r="A664">
        <v>1181</v>
      </c>
      <c r="B664" t="s">
        <v>664</v>
      </c>
      <c r="C664" t="s">
        <v>502</v>
      </c>
      <c r="D664" t="s">
        <v>503</v>
      </c>
      <c r="E664" s="6">
        <f>VLOOKUP(SUBSTITUTE(B664,"_interim","_EUR_interim")&amp;" - "&amp;D664,OrbisGeneric_mapping!C:F,3,0)</f>
        <v>144045</v>
      </c>
      <c r="F664" s="6" t="e">
        <f>VLOOKUP(E664,Collibra!D:F,3,0)</f>
        <v>#N/A</v>
      </c>
      <c r="G664" s="6" t="e">
        <f>VLOOKUP(E664,Collibra!D:F,2,0)</f>
        <v>#N/A</v>
      </c>
      <c r="J664" t="s">
        <v>28</v>
      </c>
      <c r="N664" t="b">
        <v>0</v>
      </c>
      <c r="P664" t="s">
        <v>29</v>
      </c>
      <c r="Q664" t="s">
        <v>30</v>
      </c>
      <c r="R664" t="b">
        <v>0</v>
      </c>
      <c r="Z664">
        <v>1</v>
      </c>
    </row>
    <row r="665" spans="1:26" x14ac:dyDescent="0.25">
      <c r="A665">
        <v>1165</v>
      </c>
      <c r="B665" t="s">
        <v>664</v>
      </c>
      <c r="C665" t="s">
        <v>504</v>
      </c>
      <c r="D665" t="s">
        <v>505</v>
      </c>
      <c r="E665" s="6">
        <f>VLOOKUP(SUBSTITUTE(B665,"_interim","_EUR_interim")&amp;" - "&amp;D665,OrbisGeneric_mapping!C:F,3,0)</f>
        <v>144043</v>
      </c>
      <c r="F665" s="6" t="e">
        <f>VLOOKUP(E665,Collibra!D:F,3,0)</f>
        <v>#N/A</v>
      </c>
      <c r="G665" s="6" t="e">
        <f>VLOOKUP(E665,Collibra!D:F,2,0)</f>
        <v>#N/A</v>
      </c>
      <c r="J665" t="s">
        <v>28</v>
      </c>
      <c r="N665" t="b">
        <v>0</v>
      </c>
      <c r="P665" t="s">
        <v>29</v>
      </c>
      <c r="Q665" t="s">
        <v>30</v>
      </c>
      <c r="R665" t="b">
        <v>0</v>
      </c>
      <c r="Z665">
        <v>1</v>
      </c>
    </row>
    <row r="666" spans="1:26" x14ac:dyDescent="0.25">
      <c r="A666">
        <v>573</v>
      </c>
      <c r="B666" t="s">
        <v>664</v>
      </c>
      <c r="C666" t="s">
        <v>506</v>
      </c>
      <c r="D666" t="s">
        <v>507</v>
      </c>
      <c r="E666" s="6">
        <f>VLOOKUP(SUBSTITUTE(B666,"_interim","_EUR_interim")&amp;" - "&amp;D666,OrbisGeneric_mapping!C:F,3,0)</f>
        <v>190200</v>
      </c>
      <c r="F666" s="6" t="e">
        <f>VLOOKUP(E666,Collibra!D:F,3,0)</f>
        <v>#N/A</v>
      </c>
      <c r="G666" s="6" t="e">
        <f>VLOOKUP(E666,Collibra!D:F,2,0)</f>
        <v>#N/A</v>
      </c>
      <c r="J666" t="s">
        <v>28</v>
      </c>
      <c r="N666" t="b">
        <v>0</v>
      </c>
      <c r="P666" t="s">
        <v>29</v>
      </c>
      <c r="Q666" t="s">
        <v>30</v>
      </c>
      <c r="R666" t="b">
        <v>0</v>
      </c>
      <c r="Z666">
        <v>1</v>
      </c>
    </row>
    <row r="667" spans="1:26" x14ac:dyDescent="0.25">
      <c r="A667">
        <v>1349</v>
      </c>
      <c r="B667" t="s">
        <v>664</v>
      </c>
      <c r="C667" t="s">
        <v>508</v>
      </c>
      <c r="D667" t="s">
        <v>509</v>
      </c>
      <c r="E667" s="6">
        <f>VLOOKUP(SUBSTITUTE(B667,"_interim","_EUR_interim")&amp;" - "&amp;D667,OrbisGeneric_mapping!C:F,3,0)</f>
        <v>195360</v>
      </c>
      <c r="F667" s="6" t="e">
        <f>VLOOKUP(E667,Collibra!D:F,3,0)</f>
        <v>#N/A</v>
      </c>
      <c r="G667" s="6" t="e">
        <f>VLOOKUP(E667,Collibra!D:F,2,0)</f>
        <v>#N/A</v>
      </c>
      <c r="J667" t="s">
        <v>28</v>
      </c>
      <c r="N667" t="b">
        <v>0</v>
      </c>
      <c r="P667" t="s">
        <v>29</v>
      </c>
      <c r="Q667" t="s">
        <v>30</v>
      </c>
      <c r="R667" t="b">
        <v>0</v>
      </c>
      <c r="Z667">
        <v>1</v>
      </c>
    </row>
    <row r="668" spans="1:26" x14ac:dyDescent="0.25">
      <c r="A668">
        <v>773</v>
      </c>
      <c r="B668" t="s">
        <v>664</v>
      </c>
      <c r="C668" t="s">
        <v>510</v>
      </c>
      <c r="D668" t="s">
        <v>511</v>
      </c>
      <c r="E668" s="6">
        <f>VLOOKUP(SUBSTITUTE(B668,"_interim","_EUR_interim")&amp;" - "&amp;D668,OrbisGeneric_mapping!C:F,3,0)</f>
        <v>192700</v>
      </c>
      <c r="F668" s="6" t="e">
        <f>VLOOKUP(E668,Collibra!D:F,3,0)</f>
        <v>#N/A</v>
      </c>
      <c r="G668" s="6" t="e">
        <f>VLOOKUP(E668,Collibra!D:F,2,0)</f>
        <v>#N/A</v>
      </c>
      <c r="J668" t="s">
        <v>28</v>
      </c>
      <c r="N668" t="b">
        <v>0</v>
      </c>
      <c r="P668" t="s">
        <v>29</v>
      </c>
      <c r="Q668" t="s">
        <v>30</v>
      </c>
      <c r="R668" t="b">
        <v>0</v>
      </c>
      <c r="Z668">
        <v>1</v>
      </c>
    </row>
    <row r="669" spans="1:26" x14ac:dyDescent="0.25">
      <c r="A669">
        <v>1357</v>
      </c>
      <c r="B669" t="s">
        <v>664</v>
      </c>
      <c r="C669" t="s">
        <v>512</v>
      </c>
      <c r="D669" t="s">
        <v>513</v>
      </c>
      <c r="E669" s="6">
        <f>VLOOKUP(SUBSTITUTE(B669,"_interim","_EUR_interim")&amp;" - "&amp;D669,OrbisGeneric_mapping!C:F,3,0)</f>
        <v>195370</v>
      </c>
      <c r="F669" s="6" t="e">
        <f>VLOOKUP(E669,Collibra!D:F,3,0)</f>
        <v>#N/A</v>
      </c>
      <c r="G669" s="6" t="e">
        <f>VLOOKUP(E669,Collibra!D:F,2,0)</f>
        <v>#N/A</v>
      </c>
      <c r="J669" t="s">
        <v>28</v>
      </c>
      <c r="N669" t="b">
        <v>0</v>
      </c>
      <c r="P669" t="s">
        <v>29</v>
      </c>
      <c r="Q669" t="s">
        <v>30</v>
      </c>
      <c r="R669" t="b">
        <v>0</v>
      </c>
      <c r="Z669">
        <v>1</v>
      </c>
    </row>
    <row r="670" spans="1:26" x14ac:dyDescent="0.25">
      <c r="A670">
        <v>1029</v>
      </c>
      <c r="B670" t="s">
        <v>664</v>
      </c>
      <c r="C670" t="s">
        <v>514</v>
      </c>
      <c r="D670" t="s">
        <v>515</v>
      </c>
      <c r="E670" s="6">
        <f>VLOOKUP(SUBSTITUTE(B670,"_interim","_EUR_interim")&amp;" - "&amp;D670,OrbisGeneric_mapping!C:F,3,0)</f>
        <v>144040</v>
      </c>
      <c r="F670" s="6" t="e">
        <f>VLOOKUP(E670,Collibra!D:F,3,0)</f>
        <v>#N/A</v>
      </c>
      <c r="G670" s="6" t="e">
        <f>VLOOKUP(E670,Collibra!D:F,2,0)</f>
        <v>#N/A</v>
      </c>
      <c r="J670" t="s">
        <v>28</v>
      </c>
      <c r="N670" t="b">
        <v>0</v>
      </c>
      <c r="P670" t="s">
        <v>29</v>
      </c>
      <c r="Q670" t="s">
        <v>30</v>
      </c>
      <c r="R670" t="b">
        <v>0</v>
      </c>
      <c r="Z670">
        <v>1</v>
      </c>
    </row>
    <row r="671" spans="1:26" x14ac:dyDescent="0.25">
      <c r="A671">
        <v>973</v>
      </c>
      <c r="B671" t="s">
        <v>664</v>
      </c>
      <c r="C671" t="s">
        <v>516</v>
      </c>
      <c r="D671" t="s">
        <v>517</v>
      </c>
      <c r="E671" s="6">
        <f>VLOOKUP(SUBSTITUTE(B671,"_interim","_EUR_interim")&amp;" - "&amp;D671,OrbisGeneric_mapping!C:F,3,0)</f>
        <v>195010</v>
      </c>
      <c r="F671" s="6" t="e">
        <f>VLOOKUP(E671,Collibra!D:F,3,0)</f>
        <v>#N/A</v>
      </c>
      <c r="G671" s="6" t="e">
        <f>VLOOKUP(E671,Collibra!D:F,2,0)</f>
        <v>#N/A</v>
      </c>
      <c r="J671" t="s">
        <v>28</v>
      </c>
      <c r="N671" t="b">
        <v>0</v>
      </c>
      <c r="P671" t="s">
        <v>29</v>
      </c>
      <c r="Q671" t="s">
        <v>30</v>
      </c>
      <c r="R671" t="b">
        <v>0</v>
      </c>
      <c r="Z671">
        <v>1</v>
      </c>
    </row>
    <row r="672" spans="1:26" x14ac:dyDescent="0.25">
      <c r="A672">
        <v>869</v>
      </c>
      <c r="B672" t="s">
        <v>664</v>
      </c>
      <c r="C672" t="s">
        <v>518</v>
      </c>
      <c r="D672" t="s">
        <v>519</v>
      </c>
      <c r="E672" s="6">
        <f>VLOOKUP(SUBSTITUTE(B672,"_interim","_EUR_interim")&amp;" - "&amp;D672,OrbisGeneric_mapping!C:F,3,0)</f>
        <v>193900</v>
      </c>
      <c r="F672" s="6" t="e">
        <f>VLOOKUP(E672,Collibra!D:F,3,0)</f>
        <v>#N/A</v>
      </c>
      <c r="G672" s="6" t="e">
        <f>VLOOKUP(E672,Collibra!D:F,2,0)</f>
        <v>#N/A</v>
      </c>
      <c r="J672" t="s">
        <v>28</v>
      </c>
      <c r="N672" t="b">
        <v>0</v>
      </c>
      <c r="P672" t="s">
        <v>29</v>
      </c>
      <c r="Q672" t="s">
        <v>30</v>
      </c>
      <c r="R672" t="b">
        <v>0</v>
      </c>
      <c r="Z672">
        <v>1</v>
      </c>
    </row>
    <row r="673" spans="1:26" x14ac:dyDescent="0.25">
      <c r="A673">
        <v>965</v>
      </c>
      <c r="B673" t="s">
        <v>664</v>
      </c>
      <c r="C673" t="s">
        <v>520</v>
      </c>
      <c r="D673" t="s">
        <v>521</v>
      </c>
      <c r="E673" s="6">
        <f>VLOOKUP(SUBSTITUTE(B673,"_interim","_EUR_interim")&amp;" - "&amp;D673,OrbisGeneric_mapping!C:F,3,0)</f>
        <v>195000</v>
      </c>
      <c r="F673" s="6" t="e">
        <f>VLOOKUP(E673,Collibra!D:F,3,0)</f>
        <v>#N/A</v>
      </c>
      <c r="G673" s="6" t="e">
        <f>VLOOKUP(E673,Collibra!D:F,2,0)</f>
        <v>#N/A</v>
      </c>
      <c r="J673" t="s">
        <v>28</v>
      </c>
      <c r="N673" t="b">
        <v>0</v>
      </c>
      <c r="P673" t="s">
        <v>29</v>
      </c>
      <c r="Q673" t="s">
        <v>30</v>
      </c>
      <c r="R673" t="b">
        <v>0</v>
      </c>
      <c r="Z673">
        <v>1</v>
      </c>
    </row>
    <row r="674" spans="1:26" x14ac:dyDescent="0.25">
      <c r="A674">
        <v>981</v>
      </c>
      <c r="B674" t="s">
        <v>664</v>
      </c>
      <c r="C674" t="s">
        <v>522</v>
      </c>
      <c r="D674" t="s">
        <v>523</v>
      </c>
      <c r="E674" s="6">
        <f>VLOOKUP(SUBSTITUTE(B674,"_interim","_EUR_interim")&amp;" - "&amp;D674,OrbisGeneric_mapping!C:F,3,0)</f>
        <v>195020</v>
      </c>
      <c r="F674" s="6" t="e">
        <f>VLOOKUP(E674,Collibra!D:F,3,0)</f>
        <v>#N/A</v>
      </c>
      <c r="G674" s="6" t="e">
        <f>VLOOKUP(E674,Collibra!D:F,2,0)</f>
        <v>#N/A</v>
      </c>
      <c r="J674" t="s">
        <v>28</v>
      </c>
      <c r="N674" t="b">
        <v>0</v>
      </c>
      <c r="P674" t="s">
        <v>29</v>
      </c>
      <c r="Q674" t="s">
        <v>30</v>
      </c>
      <c r="R674" t="b">
        <v>0</v>
      </c>
      <c r="Z674">
        <v>1</v>
      </c>
    </row>
    <row r="675" spans="1:26" x14ac:dyDescent="0.25">
      <c r="A675">
        <v>725</v>
      </c>
      <c r="B675" t="s">
        <v>664</v>
      </c>
      <c r="C675" t="s">
        <v>524</v>
      </c>
      <c r="D675" t="s">
        <v>525</v>
      </c>
      <c r="E675" s="6">
        <f>VLOOKUP(SUBSTITUTE(B675,"_interim","_EUR_interim")&amp;" - "&amp;D675,OrbisGeneric_mapping!C:F,3,0)</f>
        <v>142045</v>
      </c>
      <c r="F675" s="6" t="e">
        <f>VLOOKUP(E675,Collibra!D:F,3,0)</f>
        <v>#N/A</v>
      </c>
      <c r="G675" s="6" t="e">
        <f>VLOOKUP(E675,Collibra!D:F,2,0)</f>
        <v>#N/A</v>
      </c>
      <c r="J675" t="s">
        <v>28</v>
      </c>
      <c r="N675" t="b">
        <v>0</v>
      </c>
      <c r="P675" t="s">
        <v>29</v>
      </c>
      <c r="Q675" t="s">
        <v>30</v>
      </c>
      <c r="R675" t="b">
        <v>0</v>
      </c>
      <c r="Z675">
        <v>1</v>
      </c>
    </row>
    <row r="676" spans="1:26" x14ac:dyDescent="0.25">
      <c r="A676">
        <v>765</v>
      </c>
      <c r="B676" t="s">
        <v>664</v>
      </c>
      <c r="C676" t="s">
        <v>526</v>
      </c>
      <c r="D676" t="s">
        <v>527</v>
      </c>
      <c r="E676" s="6">
        <f>VLOOKUP(SUBSTITUTE(B676,"_interim","_EUR_interim")&amp;" - "&amp;D676,OrbisGeneric_mapping!C:F,3,0)</f>
        <v>192600</v>
      </c>
      <c r="F676" s="6" t="e">
        <f>VLOOKUP(E676,Collibra!D:F,3,0)</f>
        <v>#N/A</v>
      </c>
      <c r="G676" s="6" t="e">
        <f>VLOOKUP(E676,Collibra!D:F,2,0)</f>
        <v>#N/A</v>
      </c>
      <c r="J676" t="s">
        <v>28</v>
      </c>
      <c r="N676" t="b">
        <v>0</v>
      </c>
      <c r="P676" t="s">
        <v>29</v>
      </c>
      <c r="Q676" t="s">
        <v>30</v>
      </c>
      <c r="R676" t="b">
        <v>0</v>
      </c>
      <c r="Z676">
        <v>1</v>
      </c>
    </row>
    <row r="677" spans="1:26" x14ac:dyDescent="0.25">
      <c r="A677">
        <v>557</v>
      </c>
      <c r="B677" t="s">
        <v>664</v>
      </c>
      <c r="C677" t="s">
        <v>528</v>
      </c>
      <c r="D677" t="s">
        <v>529</v>
      </c>
      <c r="E677" s="6">
        <f>VLOOKUP(SUBSTITUTE(B677,"_interim","_EUR_interim")&amp;" - "&amp;D677,OrbisGeneric_mapping!C:F,3,0)</f>
        <v>190000</v>
      </c>
      <c r="F677" s="6" t="e">
        <f>VLOOKUP(E677,Collibra!D:F,3,0)</f>
        <v>#N/A</v>
      </c>
      <c r="G677" s="6" t="e">
        <f>VLOOKUP(E677,Collibra!D:F,2,0)</f>
        <v>#N/A</v>
      </c>
      <c r="J677" t="s">
        <v>28</v>
      </c>
      <c r="N677" t="b">
        <v>0</v>
      </c>
      <c r="P677" t="s">
        <v>29</v>
      </c>
      <c r="Q677" t="s">
        <v>30</v>
      </c>
      <c r="R677" t="b">
        <v>0</v>
      </c>
      <c r="Z677">
        <v>1</v>
      </c>
    </row>
    <row r="678" spans="1:26" x14ac:dyDescent="0.25">
      <c r="A678">
        <v>589</v>
      </c>
      <c r="B678" t="s">
        <v>664</v>
      </c>
      <c r="C678" t="s">
        <v>530</v>
      </c>
      <c r="D678" t="s">
        <v>531</v>
      </c>
      <c r="E678" s="6">
        <f>VLOOKUP(SUBSTITUTE(B678,"_interim","_EUR_interim")&amp;" - "&amp;D678,OrbisGeneric_mapping!C:F,3,0)</f>
        <v>190400</v>
      </c>
      <c r="F678" s="6" t="e">
        <f>VLOOKUP(E678,Collibra!D:F,3,0)</f>
        <v>#N/A</v>
      </c>
      <c r="G678" s="6" t="e">
        <f>VLOOKUP(E678,Collibra!D:F,2,0)</f>
        <v>#N/A</v>
      </c>
      <c r="J678" t="s">
        <v>28</v>
      </c>
      <c r="N678" t="b">
        <v>0</v>
      </c>
      <c r="P678" t="s">
        <v>29</v>
      </c>
      <c r="Q678" t="s">
        <v>30</v>
      </c>
      <c r="R678" t="b">
        <v>0</v>
      </c>
      <c r="Z678">
        <v>1</v>
      </c>
    </row>
    <row r="679" spans="1:26" x14ac:dyDescent="0.25">
      <c r="A679">
        <v>709</v>
      </c>
      <c r="B679" t="s">
        <v>664</v>
      </c>
      <c r="C679" t="s">
        <v>532</v>
      </c>
      <c r="D679" t="s">
        <v>533</v>
      </c>
      <c r="E679" s="6">
        <f>VLOOKUP(SUBSTITUTE(B679,"_interim","_EUR_interim")&amp;" - "&amp;D679,OrbisGeneric_mapping!C:F,3,0)</f>
        <v>191900</v>
      </c>
      <c r="F679" s="6" t="e">
        <f>VLOOKUP(E679,Collibra!D:F,3,0)</f>
        <v>#N/A</v>
      </c>
      <c r="G679" s="6" t="e">
        <f>VLOOKUP(E679,Collibra!D:F,2,0)</f>
        <v>#N/A</v>
      </c>
      <c r="J679" t="s">
        <v>28</v>
      </c>
      <c r="N679" t="b">
        <v>0</v>
      </c>
      <c r="P679" t="s">
        <v>29</v>
      </c>
      <c r="Q679" t="s">
        <v>30</v>
      </c>
      <c r="R679" t="b">
        <v>0</v>
      </c>
      <c r="Z679">
        <v>1</v>
      </c>
    </row>
    <row r="680" spans="1:26" x14ac:dyDescent="0.25">
      <c r="A680">
        <v>997</v>
      </c>
      <c r="B680" t="s">
        <v>664</v>
      </c>
      <c r="C680" t="s">
        <v>534</v>
      </c>
      <c r="D680" t="s">
        <v>535</v>
      </c>
      <c r="E680" s="6">
        <f>VLOOKUP(SUBSTITUTE(B680,"_interim","_EUR_interim")&amp;" - "&amp;D680,OrbisGeneric_mapping!C:F,3,0)</f>
        <v>195040</v>
      </c>
      <c r="F680" s="6" t="e">
        <f>VLOOKUP(E680,Collibra!D:F,3,0)</f>
        <v>#N/A</v>
      </c>
      <c r="G680" s="6" t="e">
        <f>VLOOKUP(E680,Collibra!D:F,2,0)</f>
        <v>#N/A</v>
      </c>
      <c r="J680" t="s">
        <v>28</v>
      </c>
      <c r="N680" t="b">
        <v>0</v>
      </c>
      <c r="P680" t="s">
        <v>29</v>
      </c>
      <c r="Q680" t="s">
        <v>30</v>
      </c>
      <c r="R680" t="b">
        <v>0</v>
      </c>
      <c r="Z680">
        <v>1</v>
      </c>
    </row>
    <row r="681" spans="1:26" x14ac:dyDescent="0.25">
      <c r="A681">
        <v>1005</v>
      </c>
      <c r="B681" t="s">
        <v>664</v>
      </c>
      <c r="C681" t="s">
        <v>536</v>
      </c>
      <c r="D681" t="s">
        <v>537</v>
      </c>
      <c r="E681" s="6">
        <f>VLOOKUP(SUBSTITUTE(B681,"_interim","_EUR_interim")&amp;" - "&amp;D681,OrbisGeneric_mapping!C:F,3,0)</f>
        <v>195050</v>
      </c>
      <c r="F681" s="6" t="e">
        <f>VLOOKUP(E681,Collibra!D:F,3,0)</f>
        <v>#N/A</v>
      </c>
      <c r="G681" s="6" t="e">
        <f>VLOOKUP(E681,Collibra!D:F,2,0)</f>
        <v>#N/A</v>
      </c>
      <c r="J681" t="s">
        <v>28</v>
      </c>
      <c r="N681" t="b">
        <v>0</v>
      </c>
      <c r="P681" t="s">
        <v>29</v>
      </c>
      <c r="Q681" t="s">
        <v>30</v>
      </c>
      <c r="R681" t="b">
        <v>0</v>
      </c>
      <c r="Z681">
        <v>1</v>
      </c>
    </row>
    <row r="682" spans="1:26" x14ac:dyDescent="0.25">
      <c r="A682">
        <v>957</v>
      </c>
      <c r="B682" t="s">
        <v>664</v>
      </c>
      <c r="C682" t="s">
        <v>538</v>
      </c>
      <c r="D682" t="s">
        <v>539</v>
      </c>
      <c r="E682" s="6">
        <f>VLOOKUP(SUBSTITUTE(B682,"_interim","_EUR_interim")&amp;" - "&amp;D682,OrbisGeneric_mapping!C:F,3,0)</f>
        <v>194950</v>
      </c>
      <c r="F682" s="6" t="e">
        <f>VLOOKUP(E682,Collibra!D:F,3,0)</f>
        <v>#N/A</v>
      </c>
      <c r="G682" s="6" t="e">
        <f>VLOOKUP(E682,Collibra!D:F,2,0)</f>
        <v>#N/A</v>
      </c>
      <c r="J682" t="s">
        <v>28</v>
      </c>
      <c r="N682" t="b">
        <v>0</v>
      </c>
      <c r="P682" t="s">
        <v>29</v>
      </c>
      <c r="Q682" t="s">
        <v>30</v>
      </c>
      <c r="R682" t="b">
        <v>0</v>
      </c>
      <c r="Z682">
        <v>1</v>
      </c>
    </row>
    <row r="683" spans="1:26" x14ac:dyDescent="0.25">
      <c r="A683">
        <v>845</v>
      </c>
      <c r="B683" t="s">
        <v>664</v>
      </c>
      <c r="C683" t="s">
        <v>540</v>
      </c>
      <c r="D683" t="s">
        <v>541</v>
      </c>
      <c r="E683" s="6">
        <f>VLOOKUP(SUBSTITUTE(B683,"_interim","_EUR_interim")&amp;" - "&amp;D683,OrbisGeneric_mapping!C:F,3,0)</f>
        <v>193600</v>
      </c>
      <c r="F683" s="6" t="e">
        <f>VLOOKUP(E683,Collibra!D:F,3,0)</f>
        <v>#N/A</v>
      </c>
      <c r="G683" s="6" t="e">
        <f>VLOOKUP(E683,Collibra!D:F,2,0)</f>
        <v>#N/A</v>
      </c>
      <c r="J683" t="s">
        <v>28</v>
      </c>
      <c r="N683" t="b">
        <v>0</v>
      </c>
      <c r="P683" t="s">
        <v>29</v>
      </c>
      <c r="Q683" t="s">
        <v>30</v>
      </c>
      <c r="R683" t="b">
        <v>0</v>
      </c>
      <c r="Z683">
        <v>1</v>
      </c>
    </row>
    <row r="684" spans="1:26" x14ac:dyDescent="0.25">
      <c r="A684">
        <v>837</v>
      </c>
      <c r="B684" t="s">
        <v>664</v>
      </c>
      <c r="C684" t="s">
        <v>542</v>
      </c>
      <c r="D684" t="s">
        <v>543</v>
      </c>
      <c r="E684" s="6">
        <f>VLOOKUP(SUBSTITUTE(B684,"_interim","_EUR_interim")&amp;" - "&amp;D684,OrbisGeneric_mapping!C:F,3,0)</f>
        <v>193500</v>
      </c>
      <c r="F684" s="6" t="e">
        <f>VLOOKUP(E684,Collibra!D:F,3,0)</f>
        <v>#N/A</v>
      </c>
      <c r="G684" s="6" t="e">
        <f>VLOOKUP(E684,Collibra!D:F,2,0)</f>
        <v>#N/A</v>
      </c>
      <c r="J684" t="s">
        <v>28</v>
      </c>
      <c r="N684" t="b">
        <v>0</v>
      </c>
      <c r="P684" t="s">
        <v>29</v>
      </c>
      <c r="Q684" t="s">
        <v>30</v>
      </c>
      <c r="R684" t="b">
        <v>0</v>
      </c>
      <c r="Z684">
        <v>1</v>
      </c>
    </row>
    <row r="685" spans="1:26" x14ac:dyDescent="0.25">
      <c r="A685">
        <v>829</v>
      </c>
      <c r="B685" t="s">
        <v>664</v>
      </c>
      <c r="C685" t="s">
        <v>544</v>
      </c>
      <c r="D685" t="s">
        <v>545</v>
      </c>
      <c r="E685" s="6">
        <f>VLOOKUP(SUBSTITUTE(B685,"_interim","_EUR_interim")&amp;" - "&amp;D685,OrbisGeneric_mapping!C:F,3,0)</f>
        <v>193400</v>
      </c>
      <c r="F685" s="6" t="e">
        <f>VLOOKUP(E685,Collibra!D:F,3,0)</f>
        <v>#N/A</v>
      </c>
      <c r="G685" s="6" t="e">
        <f>VLOOKUP(E685,Collibra!D:F,2,0)</f>
        <v>#N/A</v>
      </c>
      <c r="J685" t="s">
        <v>28</v>
      </c>
      <c r="N685" t="b">
        <v>0</v>
      </c>
      <c r="P685" t="s">
        <v>29</v>
      </c>
      <c r="Q685" t="s">
        <v>30</v>
      </c>
      <c r="R685" t="b">
        <v>0</v>
      </c>
      <c r="Z685">
        <v>1</v>
      </c>
    </row>
    <row r="686" spans="1:26" x14ac:dyDescent="0.25">
      <c r="A686">
        <v>901</v>
      </c>
      <c r="B686" t="s">
        <v>664</v>
      </c>
      <c r="C686" t="s">
        <v>546</v>
      </c>
      <c r="D686" t="s">
        <v>547</v>
      </c>
      <c r="E686" s="6">
        <f>VLOOKUP(SUBSTITUTE(B686,"_interim","_EUR_interim")&amp;" - "&amp;D686,OrbisGeneric_mapping!C:F,3,0)</f>
        <v>194300</v>
      </c>
      <c r="F686" s="6" t="e">
        <f>VLOOKUP(E686,Collibra!D:F,3,0)</f>
        <v>#N/A</v>
      </c>
      <c r="G686" s="6" t="e">
        <f>VLOOKUP(E686,Collibra!D:F,2,0)</f>
        <v>#N/A</v>
      </c>
      <c r="J686" t="s">
        <v>28</v>
      </c>
      <c r="N686" t="b">
        <v>0</v>
      </c>
      <c r="P686" t="s">
        <v>29</v>
      </c>
      <c r="Q686" t="s">
        <v>30</v>
      </c>
      <c r="R686" t="b">
        <v>0</v>
      </c>
      <c r="Z686">
        <v>1</v>
      </c>
    </row>
    <row r="687" spans="1:26" x14ac:dyDescent="0.25">
      <c r="A687">
        <v>1157</v>
      </c>
      <c r="B687" t="s">
        <v>664</v>
      </c>
      <c r="C687" t="s">
        <v>548</v>
      </c>
      <c r="D687" t="s">
        <v>549</v>
      </c>
      <c r="E687" s="6">
        <f>VLOOKUP(SUBSTITUTE(B687,"_interim","_EUR_interim")&amp;" - "&amp;D687,OrbisGeneric_mapping!C:F,3,0)</f>
        <v>195200</v>
      </c>
      <c r="F687" s="6" t="e">
        <f>VLOOKUP(E687,Collibra!D:F,3,0)</f>
        <v>#N/A</v>
      </c>
      <c r="G687" s="6" t="e">
        <f>VLOOKUP(E687,Collibra!D:F,2,0)</f>
        <v>#N/A</v>
      </c>
      <c r="J687" t="s">
        <v>28</v>
      </c>
      <c r="N687" t="b">
        <v>0</v>
      </c>
      <c r="P687" t="s">
        <v>29</v>
      </c>
      <c r="Q687" t="s">
        <v>30</v>
      </c>
      <c r="R687" t="b">
        <v>0</v>
      </c>
      <c r="Z687">
        <v>1</v>
      </c>
    </row>
    <row r="688" spans="1:26" x14ac:dyDescent="0.25">
      <c r="A688">
        <v>1149</v>
      </c>
      <c r="B688" t="s">
        <v>664</v>
      </c>
      <c r="C688" t="s">
        <v>550</v>
      </c>
      <c r="D688" t="s">
        <v>551</v>
      </c>
      <c r="E688" s="6">
        <f>VLOOKUP(SUBSTITUTE(B688,"_interim","_EUR_interim")&amp;" - "&amp;D688,OrbisGeneric_mapping!C:F,3,0)</f>
        <v>195190</v>
      </c>
      <c r="F688" s="6" t="e">
        <f>VLOOKUP(E688,Collibra!D:F,3,0)</f>
        <v>#N/A</v>
      </c>
      <c r="G688" s="6" t="e">
        <f>VLOOKUP(E688,Collibra!D:F,2,0)</f>
        <v>#N/A</v>
      </c>
      <c r="J688" t="s">
        <v>28</v>
      </c>
      <c r="N688" t="b">
        <v>0</v>
      </c>
      <c r="P688" t="s">
        <v>29</v>
      </c>
      <c r="Q688" t="s">
        <v>30</v>
      </c>
      <c r="R688" t="b">
        <v>0</v>
      </c>
      <c r="Z688">
        <v>1</v>
      </c>
    </row>
    <row r="689" spans="1:26" x14ac:dyDescent="0.25">
      <c r="A689">
        <v>813</v>
      </c>
      <c r="B689" t="s">
        <v>664</v>
      </c>
      <c r="C689" t="s">
        <v>552</v>
      </c>
      <c r="D689" t="s">
        <v>553</v>
      </c>
      <c r="E689" s="6">
        <f>VLOOKUP(SUBSTITUTE(B689,"_interim","_EUR_interim")&amp;" - "&amp;D689,OrbisGeneric_mapping!C:F,3,0)</f>
        <v>193200</v>
      </c>
      <c r="F689" s="6" t="e">
        <f>VLOOKUP(E689,Collibra!D:F,3,0)</f>
        <v>#N/A</v>
      </c>
      <c r="G689" s="6" t="e">
        <f>VLOOKUP(E689,Collibra!D:F,2,0)</f>
        <v>#N/A</v>
      </c>
      <c r="J689" t="s">
        <v>28</v>
      </c>
      <c r="N689" t="b">
        <v>0</v>
      </c>
      <c r="P689" t="s">
        <v>29</v>
      </c>
      <c r="Q689" t="s">
        <v>30</v>
      </c>
      <c r="R689" t="b">
        <v>0</v>
      </c>
      <c r="Z689">
        <v>1</v>
      </c>
    </row>
    <row r="690" spans="1:26" x14ac:dyDescent="0.25">
      <c r="A690">
        <v>1333</v>
      </c>
      <c r="B690" t="s">
        <v>664</v>
      </c>
      <c r="C690" t="s">
        <v>554</v>
      </c>
      <c r="D690" t="s">
        <v>555</v>
      </c>
      <c r="E690" s="6">
        <f>VLOOKUP(SUBSTITUTE(B690,"_interim","_EUR_interim")&amp;" - "&amp;D690,OrbisGeneric_mapping!C:F,3,0)</f>
        <v>195340</v>
      </c>
      <c r="F690" s="6" t="e">
        <f>VLOOKUP(E690,Collibra!D:F,3,0)</f>
        <v>#N/A</v>
      </c>
      <c r="G690" s="6" t="e">
        <f>VLOOKUP(E690,Collibra!D:F,2,0)</f>
        <v>#N/A</v>
      </c>
      <c r="J690" t="s">
        <v>28</v>
      </c>
      <c r="N690" t="b">
        <v>0</v>
      </c>
      <c r="P690" t="s">
        <v>29</v>
      </c>
      <c r="Q690" t="s">
        <v>30</v>
      </c>
      <c r="R690" t="b">
        <v>0</v>
      </c>
      <c r="Z690">
        <v>1</v>
      </c>
    </row>
    <row r="691" spans="1:26" x14ac:dyDescent="0.25">
      <c r="A691">
        <v>1341</v>
      </c>
      <c r="B691" t="s">
        <v>664</v>
      </c>
      <c r="C691" t="s">
        <v>556</v>
      </c>
      <c r="D691" t="s">
        <v>557</v>
      </c>
      <c r="E691" s="6">
        <f>VLOOKUP(SUBSTITUTE(B691,"_interim","_EUR_interim")&amp;" - "&amp;D691,OrbisGeneric_mapping!C:F,3,0)</f>
        <v>195350</v>
      </c>
      <c r="F691" s="6" t="e">
        <f>VLOOKUP(E691,Collibra!D:F,3,0)</f>
        <v>#N/A</v>
      </c>
      <c r="G691" s="6" t="e">
        <f>VLOOKUP(E691,Collibra!D:F,2,0)</f>
        <v>#N/A</v>
      </c>
      <c r="J691" t="s">
        <v>28</v>
      </c>
      <c r="N691" t="b">
        <v>0</v>
      </c>
      <c r="P691" t="s">
        <v>29</v>
      </c>
      <c r="Q691" t="s">
        <v>30</v>
      </c>
      <c r="R691" t="b">
        <v>0</v>
      </c>
      <c r="Z691">
        <v>1</v>
      </c>
    </row>
    <row r="692" spans="1:26" x14ac:dyDescent="0.25">
      <c r="A692">
        <v>1325</v>
      </c>
      <c r="B692" t="s">
        <v>664</v>
      </c>
      <c r="C692" t="s">
        <v>558</v>
      </c>
      <c r="D692" t="s">
        <v>559</v>
      </c>
      <c r="E692" s="6">
        <f>VLOOKUP(SUBSTITUTE(B692,"_interim","_EUR_interim")&amp;" - "&amp;D692,OrbisGeneric_mapping!C:F,3,0)</f>
        <v>195330</v>
      </c>
      <c r="F692" s="6" t="e">
        <f>VLOOKUP(E692,Collibra!D:F,3,0)</f>
        <v>#N/A</v>
      </c>
      <c r="G692" s="6" t="e">
        <f>VLOOKUP(E692,Collibra!D:F,2,0)</f>
        <v>#N/A</v>
      </c>
      <c r="J692" t="s">
        <v>28</v>
      </c>
      <c r="N692" t="b">
        <v>0</v>
      </c>
      <c r="P692" t="s">
        <v>29</v>
      </c>
      <c r="Q692" t="s">
        <v>30</v>
      </c>
      <c r="R692" t="b">
        <v>0</v>
      </c>
      <c r="Z692">
        <v>1</v>
      </c>
    </row>
    <row r="693" spans="1:26" x14ac:dyDescent="0.25">
      <c r="A693">
        <v>637</v>
      </c>
      <c r="B693" t="s">
        <v>664</v>
      </c>
      <c r="C693" t="s">
        <v>560</v>
      </c>
      <c r="D693" t="s">
        <v>561</v>
      </c>
      <c r="E693" s="6">
        <f>VLOOKUP(SUBSTITUTE(B693,"_interim","_EUR_interim")&amp;" - "&amp;D693,OrbisGeneric_mapping!C:F,3,0)</f>
        <v>191000</v>
      </c>
      <c r="F693" s="6" t="e">
        <f>VLOOKUP(E693,Collibra!D:F,3,0)</f>
        <v>#N/A</v>
      </c>
      <c r="G693" s="6" t="e">
        <f>VLOOKUP(E693,Collibra!D:F,2,0)</f>
        <v>#N/A</v>
      </c>
      <c r="J693" t="s">
        <v>28</v>
      </c>
      <c r="N693" t="b">
        <v>0</v>
      </c>
      <c r="P693" t="s">
        <v>29</v>
      </c>
      <c r="Q693" t="s">
        <v>30</v>
      </c>
      <c r="R693" t="b">
        <v>0</v>
      </c>
      <c r="Z693">
        <v>1</v>
      </c>
    </row>
    <row r="694" spans="1:26" x14ac:dyDescent="0.25">
      <c r="A694">
        <v>1205</v>
      </c>
      <c r="B694" t="s">
        <v>664</v>
      </c>
      <c r="C694" t="s">
        <v>562</v>
      </c>
      <c r="D694" t="s">
        <v>563</v>
      </c>
      <c r="E694" s="6">
        <f>VLOOKUP(SUBSTITUTE(B694,"_interim","_EUR_interim")&amp;" - "&amp;D694,OrbisGeneric_mapping!C:F,3,0)</f>
        <v>195220</v>
      </c>
      <c r="F694" s="6" t="e">
        <f>VLOOKUP(E694,Collibra!D:F,3,0)</f>
        <v>#N/A</v>
      </c>
      <c r="G694" s="6" t="e">
        <f>VLOOKUP(E694,Collibra!D:F,2,0)</f>
        <v>#N/A</v>
      </c>
      <c r="J694" t="s">
        <v>28</v>
      </c>
      <c r="N694" t="b">
        <v>0</v>
      </c>
      <c r="P694" t="s">
        <v>29</v>
      </c>
      <c r="Q694" t="s">
        <v>30</v>
      </c>
      <c r="R694" t="b">
        <v>0</v>
      </c>
      <c r="Z694">
        <v>1</v>
      </c>
    </row>
    <row r="695" spans="1:26" x14ac:dyDescent="0.25">
      <c r="A695">
        <v>1293</v>
      </c>
      <c r="B695" t="s">
        <v>664</v>
      </c>
      <c r="C695" t="s">
        <v>564</v>
      </c>
      <c r="D695" t="s">
        <v>565</v>
      </c>
      <c r="E695" s="6">
        <f>VLOOKUP(SUBSTITUTE(B695,"_interim","_EUR_interim")&amp;" - "&amp;D695,OrbisGeneric_mapping!C:F,3,0)</f>
        <v>195290</v>
      </c>
      <c r="F695" s="6" t="e">
        <f>VLOOKUP(E695,Collibra!D:F,3,0)</f>
        <v>#N/A</v>
      </c>
      <c r="G695" s="6" t="e">
        <f>VLOOKUP(E695,Collibra!D:F,2,0)</f>
        <v>#N/A</v>
      </c>
      <c r="J695" t="s">
        <v>28</v>
      </c>
      <c r="N695" t="b">
        <v>0</v>
      </c>
      <c r="P695" t="s">
        <v>29</v>
      </c>
      <c r="Q695" t="s">
        <v>30</v>
      </c>
      <c r="R695" t="b">
        <v>0</v>
      </c>
      <c r="Z695">
        <v>1</v>
      </c>
    </row>
    <row r="696" spans="1:26" x14ac:dyDescent="0.25">
      <c r="A696">
        <v>1221</v>
      </c>
      <c r="B696" t="s">
        <v>664</v>
      </c>
      <c r="C696" t="s">
        <v>566</v>
      </c>
      <c r="D696" t="s">
        <v>567</v>
      </c>
      <c r="E696" s="6">
        <f>VLOOKUP(SUBSTITUTE(B696,"_interim","_EUR_interim")&amp;" - "&amp;D696,OrbisGeneric_mapping!C:F,3,0)</f>
        <v>195240</v>
      </c>
      <c r="F696" s="6" t="e">
        <f>VLOOKUP(E696,Collibra!D:F,3,0)</f>
        <v>#N/A</v>
      </c>
      <c r="G696" s="6" t="e">
        <f>VLOOKUP(E696,Collibra!D:F,2,0)</f>
        <v>#N/A</v>
      </c>
      <c r="J696" t="s">
        <v>28</v>
      </c>
      <c r="N696" t="b">
        <v>0</v>
      </c>
      <c r="P696" t="s">
        <v>29</v>
      </c>
      <c r="Q696" t="s">
        <v>30</v>
      </c>
      <c r="R696" t="b">
        <v>0</v>
      </c>
      <c r="Z696">
        <v>1</v>
      </c>
    </row>
    <row r="697" spans="1:26" x14ac:dyDescent="0.25">
      <c r="A697">
        <v>989</v>
      </c>
      <c r="B697" t="s">
        <v>664</v>
      </c>
      <c r="C697" t="s">
        <v>568</v>
      </c>
      <c r="D697" t="s">
        <v>569</v>
      </c>
      <c r="E697" s="6">
        <f>VLOOKUP(SUBSTITUTE(B697,"_interim","_EUR_interim")&amp;" - "&amp;D697,OrbisGeneric_mapping!C:F,3,0)</f>
        <v>195030</v>
      </c>
      <c r="F697" s="6" t="e">
        <f>VLOOKUP(E697,Collibra!D:F,3,0)</f>
        <v>#N/A</v>
      </c>
      <c r="G697" s="6" t="e">
        <f>VLOOKUP(E697,Collibra!D:F,2,0)</f>
        <v>#N/A</v>
      </c>
      <c r="J697" t="s">
        <v>28</v>
      </c>
      <c r="N697" t="b">
        <v>0</v>
      </c>
      <c r="P697" t="s">
        <v>29</v>
      </c>
      <c r="Q697" t="s">
        <v>30</v>
      </c>
      <c r="R697" t="b">
        <v>0</v>
      </c>
      <c r="Z697">
        <v>1</v>
      </c>
    </row>
    <row r="698" spans="1:26" x14ac:dyDescent="0.25">
      <c r="A698">
        <v>517</v>
      </c>
      <c r="B698" t="s">
        <v>664</v>
      </c>
      <c r="C698" t="s">
        <v>570</v>
      </c>
      <c r="D698" t="s">
        <v>571</v>
      </c>
      <c r="E698" s="6" t="str">
        <f>VLOOKUP(SUBSTITUTE(B698,"_interim","_EUR_interim")&amp;" - "&amp;D698,OrbisGeneric_mapping!C:F,3,0)</f>
        <v>NUMBER_MONTHS</v>
      </c>
      <c r="F698" s="6" t="str">
        <f>VLOOKUP(E698,Collibra!D:F,3,0)</f>
        <v>Number of months</v>
      </c>
      <c r="G698" s="6" t="str">
        <f>VLOOKUP(E698,Collibra!D:F,2,0)</f>
        <v>The number of months in a financial accounting period</v>
      </c>
      <c r="J698" t="s">
        <v>28</v>
      </c>
      <c r="N698" t="b">
        <v>0</v>
      </c>
      <c r="P698" t="s">
        <v>29</v>
      </c>
      <c r="Q698" t="s">
        <v>30</v>
      </c>
      <c r="R698" t="b">
        <v>0</v>
      </c>
      <c r="Z698">
        <v>1</v>
      </c>
    </row>
    <row r="699" spans="1:26" x14ac:dyDescent="0.25">
      <c r="A699">
        <v>789</v>
      </c>
      <c r="B699" t="s">
        <v>664</v>
      </c>
      <c r="C699" t="s">
        <v>572</v>
      </c>
      <c r="D699" t="s">
        <v>573</v>
      </c>
      <c r="E699" s="6">
        <f>VLOOKUP(SUBSTITUTE(B699,"_interim","_EUR_interim")&amp;" - "&amp;D699,OrbisGeneric_mapping!C:F,3,0)</f>
        <v>192900</v>
      </c>
      <c r="F699" s="6" t="e">
        <f>VLOOKUP(E699,Collibra!D:F,3,0)</f>
        <v>#N/A</v>
      </c>
      <c r="G699" s="6" t="e">
        <f>VLOOKUP(E699,Collibra!D:F,2,0)</f>
        <v>#N/A</v>
      </c>
      <c r="J699" t="s">
        <v>28</v>
      </c>
      <c r="N699" t="b">
        <v>0</v>
      </c>
      <c r="P699" t="s">
        <v>29</v>
      </c>
      <c r="Q699" t="s">
        <v>30</v>
      </c>
      <c r="R699" t="b">
        <v>0</v>
      </c>
      <c r="Z699">
        <v>1</v>
      </c>
    </row>
    <row r="700" spans="1:26" x14ac:dyDescent="0.25">
      <c r="A700">
        <v>909</v>
      </c>
      <c r="B700" t="s">
        <v>664</v>
      </c>
      <c r="C700" t="s">
        <v>574</v>
      </c>
      <c r="D700" t="s">
        <v>575</v>
      </c>
      <c r="E700" s="6">
        <f>VLOOKUP(SUBSTITUTE(B700,"_interim","_EUR_interim")&amp;" - "&amp;D700,OrbisGeneric_mapping!C:F,3,0)</f>
        <v>194400</v>
      </c>
      <c r="F700" s="6" t="e">
        <f>VLOOKUP(E700,Collibra!D:F,3,0)</f>
        <v>#N/A</v>
      </c>
      <c r="G700" s="6" t="e">
        <f>VLOOKUP(E700,Collibra!D:F,2,0)</f>
        <v>#N/A</v>
      </c>
      <c r="J700" t="s">
        <v>28</v>
      </c>
      <c r="N700" t="b">
        <v>0</v>
      </c>
      <c r="P700" t="s">
        <v>29</v>
      </c>
      <c r="Q700" t="s">
        <v>30</v>
      </c>
      <c r="R700" t="b">
        <v>0</v>
      </c>
      <c r="Z700">
        <v>1</v>
      </c>
    </row>
    <row r="701" spans="1:26" x14ac:dyDescent="0.25">
      <c r="A701">
        <v>549</v>
      </c>
      <c r="B701" t="s">
        <v>664</v>
      </c>
      <c r="C701" t="s">
        <v>576</v>
      </c>
      <c r="D701" t="s">
        <v>577</v>
      </c>
      <c r="E701" s="6" t="str">
        <f>VLOOKUP(SUBSTITUTE(B701,"_interim","_EUR_interim")&amp;" - "&amp;D701,OrbisGeneric_mapping!C:F,3,0)</f>
        <v>ORIGINAL_CURRENCY</v>
      </c>
      <c r="F701" s="6">
        <f>VLOOKUP(E701,Collibra!D:F,3,0)</f>
        <v>0</v>
      </c>
      <c r="G701" s="6" t="str">
        <f>VLOOKUP(E701,Collibra!D:F,2,0)</f>
        <v>The currency used for publishing the financial accounts</v>
      </c>
      <c r="J701" t="s">
        <v>28</v>
      </c>
      <c r="N701" t="b">
        <v>0</v>
      </c>
      <c r="P701" t="s">
        <v>29</v>
      </c>
      <c r="Q701" t="s">
        <v>30</v>
      </c>
      <c r="R701" t="b">
        <v>0</v>
      </c>
      <c r="Z701">
        <v>1</v>
      </c>
    </row>
    <row r="702" spans="1:26" x14ac:dyDescent="0.25">
      <c r="A702">
        <v>541</v>
      </c>
      <c r="B702" t="s">
        <v>664</v>
      </c>
      <c r="C702" t="s">
        <v>578</v>
      </c>
      <c r="D702" t="s">
        <v>579</v>
      </c>
      <c r="E702" s="6" t="str">
        <f>VLOOKUP(SUBSTITUTE(B702,"_interim","_EUR_interim")&amp;" - "&amp;D702,OrbisGeneric_mapping!C:F,3,0)</f>
        <v>ORIGINAL_UNIT</v>
      </c>
      <c r="F702" s="6" t="str">
        <f>VLOOKUP(E702,Collibra!D:F,3,0)</f>
        <v>Original unit</v>
      </c>
      <c r="G702" s="6" t="str">
        <f>VLOOKUP(E702,Collibra!D:F,2,0)</f>
        <v>Original units is the unit for a financial value used in spreading the financial accounts</v>
      </c>
      <c r="J702" t="s">
        <v>28</v>
      </c>
      <c r="N702" t="b">
        <v>0</v>
      </c>
      <c r="P702" t="s">
        <v>29</v>
      </c>
      <c r="Q702" t="s">
        <v>30</v>
      </c>
      <c r="R702" t="b">
        <v>0</v>
      </c>
      <c r="Z702">
        <v>1</v>
      </c>
    </row>
    <row r="703" spans="1:26" x14ac:dyDescent="0.25">
      <c r="A703">
        <v>1197</v>
      </c>
      <c r="B703" t="s">
        <v>664</v>
      </c>
      <c r="C703" t="s">
        <v>580</v>
      </c>
      <c r="D703" t="s">
        <v>581</v>
      </c>
      <c r="E703" s="6">
        <f>VLOOKUP(SUBSTITUTE(B703,"_interim","_EUR_interim")&amp;" - "&amp;D703,OrbisGeneric_mapping!C:F,3,0)</f>
        <v>195210</v>
      </c>
      <c r="F703" s="6" t="e">
        <f>VLOOKUP(E703,Collibra!D:F,3,0)</f>
        <v>#N/A</v>
      </c>
      <c r="G703" s="6" t="e">
        <f>VLOOKUP(E703,Collibra!D:F,2,0)</f>
        <v>#N/A</v>
      </c>
      <c r="J703" t="s">
        <v>28</v>
      </c>
      <c r="N703" t="b">
        <v>0</v>
      </c>
      <c r="P703" t="s">
        <v>29</v>
      </c>
      <c r="Q703" t="s">
        <v>30</v>
      </c>
      <c r="R703" t="b">
        <v>0</v>
      </c>
      <c r="Z703">
        <v>1</v>
      </c>
    </row>
    <row r="704" spans="1:26" x14ac:dyDescent="0.25">
      <c r="A704">
        <v>877</v>
      </c>
      <c r="B704" t="s">
        <v>664</v>
      </c>
      <c r="C704" t="s">
        <v>582</v>
      </c>
      <c r="D704" t="s">
        <v>583</v>
      </c>
      <c r="E704" s="6">
        <f>VLOOKUP(SUBSTITUTE(B704,"_interim","_EUR_interim")&amp;" - "&amp;D704,OrbisGeneric_mapping!C:F,3,0)</f>
        <v>194000</v>
      </c>
      <c r="F704" s="6" t="e">
        <f>VLOOKUP(E704,Collibra!D:F,3,0)</f>
        <v>#N/A</v>
      </c>
      <c r="G704" s="6" t="e">
        <f>VLOOKUP(E704,Collibra!D:F,2,0)</f>
        <v>#N/A</v>
      </c>
      <c r="J704" t="s">
        <v>28</v>
      </c>
      <c r="N704" t="b">
        <v>0</v>
      </c>
      <c r="P704" t="s">
        <v>29</v>
      </c>
      <c r="Q704" t="s">
        <v>30</v>
      </c>
      <c r="R704" t="b">
        <v>0</v>
      </c>
      <c r="Z704">
        <v>1</v>
      </c>
    </row>
    <row r="705" spans="1:26" x14ac:dyDescent="0.25">
      <c r="A705">
        <v>677</v>
      </c>
      <c r="B705" t="s">
        <v>664</v>
      </c>
      <c r="C705" t="s">
        <v>584</v>
      </c>
      <c r="D705" t="s">
        <v>585</v>
      </c>
      <c r="E705" s="6">
        <f>VLOOKUP(SUBSTITUTE(B705,"_interim","_EUR_interim")&amp;" - "&amp;D705,OrbisGeneric_mapping!C:F,3,0)</f>
        <v>191500</v>
      </c>
      <c r="F705" s="6" t="e">
        <f>VLOOKUP(E705,Collibra!D:F,3,0)</f>
        <v>#N/A</v>
      </c>
      <c r="G705" s="6" t="e">
        <f>VLOOKUP(E705,Collibra!D:F,2,0)</f>
        <v>#N/A</v>
      </c>
      <c r="J705" t="s">
        <v>28</v>
      </c>
      <c r="N705" t="b">
        <v>0</v>
      </c>
      <c r="P705" t="s">
        <v>29</v>
      </c>
      <c r="Q705" t="s">
        <v>30</v>
      </c>
      <c r="R705" t="b">
        <v>0</v>
      </c>
      <c r="Z705">
        <v>1</v>
      </c>
    </row>
    <row r="706" spans="1:26" x14ac:dyDescent="0.25">
      <c r="A706">
        <v>581</v>
      </c>
      <c r="B706" t="s">
        <v>664</v>
      </c>
      <c r="C706" t="s">
        <v>586</v>
      </c>
      <c r="D706" t="s">
        <v>587</v>
      </c>
      <c r="E706" s="6">
        <f>VLOOKUP(SUBSTITUTE(B706,"_interim","_EUR_interim")&amp;" - "&amp;D706,OrbisGeneric_mapping!C:F,3,0)</f>
        <v>190300</v>
      </c>
      <c r="F706" s="6" t="e">
        <f>VLOOKUP(E706,Collibra!D:F,3,0)</f>
        <v>#N/A</v>
      </c>
      <c r="G706" s="6" t="e">
        <f>VLOOKUP(E706,Collibra!D:F,2,0)</f>
        <v>#N/A</v>
      </c>
      <c r="J706" t="s">
        <v>28</v>
      </c>
      <c r="N706" t="b">
        <v>0</v>
      </c>
      <c r="P706" t="s">
        <v>29</v>
      </c>
      <c r="Q706" t="s">
        <v>30</v>
      </c>
      <c r="R706" t="b">
        <v>0</v>
      </c>
      <c r="Z706">
        <v>1</v>
      </c>
    </row>
    <row r="707" spans="1:26" x14ac:dyDescent="0.25">
      <c r="A707">
        <v>685</v>
      </c>
      <c r="B707" t="s">
        <v>664</v>
      </c>
      <c r="C707" t="s">
        <v>588</v>
      </c>
      <c r="D707" t="s">
        <v>589</v>
      </c>
      <c r="E707" s="6">
        <f>VLOOKUP(SUBSTITUTE(B707,"_interim","_EUR_interim")&amp;" - "&amp;D707,OrbisGeneric_mapping!C:F,3,0)</f>
        <v>191600</v>
      </c>
      <c r="F707" s="6" t="e">
        <f>VLOOKUP(E707,Collibra!D:F,3,0)</f>
        <v>#N/A</v>
      </c>
      <c r="G707" s="6" t="e">
        <f>VLOOKUP(E707,Collibra!D:F,2,0)</f>
        <v>#N/A</v>
      </c>
      <c r="J707" t="s">
        <v>28</v>
      </c>
      <c r="N707" t="b">
        <v>0</v>
      </c>
      <c r="P707" t="s">
        <v>29</v>
      </c>
      <c r="Q707" t="s">
        <v>30</v>
      </c>
      <c r="R707" t="b">
        <v>0</v>
      </c>
      <c r="Z707">
        <v>1</v>
      </c>
    </row>
    <row r="708" spans="1:26" x14ac:dyDescent="0.25">
      <c r="A708">
        <v>717</v>
      </c>
      <c r="B708" t="s">
        <v>664</v>
      </c>
      <c r="C708" t="s">
        <v>590</v>
      </c>
      <c r="D708" t="s">
        <v>591</v>
      </c>
      <c r="E708" s="6">
        <f>VLOOKUP(SUBSTITUTE(B708,"_interim","_EUR_interim")&amp;" - "&amp;D708,OrbisGeneric_mapping!C:F,3,0)</f>
        <v>192000</v>
      </c>
      <c r="F708" s="6" t="e">
        <f>VLOOKUP(E708,Collibra!D:F,3,0)</f>
        <v>#N/A</v>
      </c>
      <c r="G708" s="6" t="e">
        <f>VLOOKUP(E708,Collibra!D:F,2,0)</f>
        <v>#N/A</v>
      </c>
      <c r="J708" t="s">
        <v>28</v>
      </c>
      <c r="N708" t="b">
        <v>0</v>
      </c>
      <c r="P708" t="s">
        <v>29</v>
      </c>
      <c r="Q708" t="s">
        <v>30</v>
      </c>
      <c r="R708" t="b">
        <v>0</v>
      </c>
      <c r="Z708">
        <v>1</v>
      </c>
    </row>
    <row r="709" spans="1:26" x14ac:dyDescent="0.25">
      <c r="A709">
        <v>821</v>
      </c>
      <c r="B709" t="s">
        <v>664</v>
      </c>
      <c r="C709" t="s">
        <v>592</v>
      </c>
      <c r="D709" t="s">
        <v>593</v>
      </c>
      <c r="E709" s="6">
        <f>VLOOKUP(SUBSTITUTE(B709,"_interim","_EUR_interim")&amp;" - "&amp;D709,OrbisGeneric_mapping!C:F,3,0)</f>
        <v>193300</v>
      </c>
      <c r="F709" s="6" t="e">
        <f>VLOOKUP(E709,Collibra!D:F,3,0)</f>
        <v>#N/A</v>
      </c>
      <c r="G709" s="6" t="e">
        <f>VLOOKUP(E709,Collibra!D:F,2,0)</f>
        <v>#N/A</v>
      </c>
      <c r="J709" t="s">
        <v>28</v>
      </c>
      <c r="N709" t="b">
        <v>0</v>
      </c>
      <c r="P709" t="s">
        <v>29</v>
      </c>
      <c r="Q709" t="s">
        <v>30</v>
      </c>
      <c r="R709" t="b">
        <v>0</v>
      </c>
      <c r="Z709">
        <v>1</v>
      </c>
    </row>
    <row r="710" spans="1:26" x14ac:dyDescent="0.25">
      <c r="A710">
        <v>733</v>
      </c>
      <c r="B710" t="s">
        <v>664</v>
      </c>
      <c r="C710" t="s">
        <v>594</v>
      </c>
      <c r="D710" t="s">
        <v>595</v>
      </c>
      <c r="E710" s="6">
        <f>VLOOKUP(SUBSTITUTE(B710,"_interim","_EUR_interim")&amp;" - "&amp;D710,OrbisGeneric_mapping!C:F,3,0)</f>
        <v>192100</v>
      </c>
      <c r="F710" s="6" t="e">
        <f>VLOOKUP(E710,Collibra!D:F,3,0)</f>
        <v>#N/A</v>
      </c>
      <c r="G710" s="6" t="e">
        <f>VLOOKUP(E710,Collibra!D:F,2,0)</f>
        <v>#N/A</v>
      </c>
      <c r="J710" t="s">
        <v>28</v>
      </c>
      <c r="N710" t="b">
        <v>0</v>
      </c>
      <c r="P710" t="s">
        <v>29</v>
      </c>
      <c r="Q710" t="s">
        <v>30</v>
      </c>
      <c r="R710" t="b">
        <v>0</v>
      </c>
      <c r="Z710">
        <v>1</v>
      </c>
    </row>
    <row r="711" spans="1:26" x14ac:dyDescent="0.25">
      <c r="A711">
        <v>605</v>
      </c>
      <c r="B711" t="s">
        <v>664</v>
      </c>
      <c r="C711" t="s">
        <v>596</v>
      </c>
      <c r="D711" t="s">
        <v>597</v>
      </c>
      <c r="E711" s="6">
        <f>VLOOKUP(SUBSTITUTE(B711,"_interim","_EUR_interim")&amp;" - "&amp;D711,OrbisGeneric_mapping!C:F,3,0)</f>
        <v>190600</v>
      </c>
      <c r="F711" s="6" t="e">
        <f>VLOOKUP(E711,Collibra!D:F,3,0)</f>
        <v>#N/A</v>
      </c>
      <c r="G711" s="6" t="e">
        <f>VLOOKUP(E711,Collibra!D:F,2,0)</f>
        <v>#N/A</v>
      </c>
      <c r="J711" t="s">
        <v>28</v>
      </c>
      <c r="N711" t="b">
        <v>0</v>
      </c>
      <c r="P711" t="s">
        <v>29</v>
      </c>
      <c r="Q711" t="s">
        <v>30</v>
      </c>
      <c r="R711" t="b">
        <v>0</v>
      </c>
      <c r="Z711">
        <v>1</v>
      </c>
    </row>
    <row r="712" spans="1:26" x14ac:dyDescent="0.25">
      <c r="A712">
        <v>861</v>
      </c>
      <c r="B712" t="s">
        <v>664</v>
      </c>
      <c r="C712" t="s">
        <v>598</v>
      </c>
      <c r="D712" t="s">
        <v>599</v>
      </c>
      <c r="E712" s="6">
        <f>VLOOKUP(SUBSTITUTE(B712,"_interim","_EUR_interim")&amp;" - "&amp;D712,OrbisGeneric_mapping!C:F,3,0)</f>
        <v>193800</v>
      </c>
      <c r="F712" s="6" t="e">
        <f>VLOOKUP(E712,Collibra!D:F,3,0)</f>
        <v>#N/A</v>
      </c>
      <c r="G712" s="6" t="e">
        <f>VLOOKUP(E712,Collibra!D:F,2,0)</f>
        <v>#N/A</v>
      </c>
      <c r="J712" t="s">
        <v>28</v>
      </c>
      <c r="N712" t="b">
        <v>0</v>
      </c>
      <c r="P712" t="s">
        <v>29</v>
      </c>
      <c r="Q712" t="s">
        <v>30</v>
      </c>
      <c r="R712" t="b">
        <v>0</v>
      </c>
      <c r="Z712">
        <v>1</v>
      </c>
    </row>
    <row r="713" spans="1:26" x14ac:dyDescent="0.25">
      <c r="A713">
        <v>1213</v>
      </c>
      <c r="B713" t="s">
        <v>664</v>
      </c>
      <c r="C713" t="s">
        <v>600</v>
      </c>
      <c r="D713" t="s">
        <v>601</v>
      </c>
      <c r="E713" s="6">
        <f>VLOOKUP(SUBSTITUTE(B713,"_interim","_EUR_interim")&amp;" - "&amp;D713,OrbisGeneric_mapping!C:F,3,0)</f>
        <v>195230</v>
      </c>
      <c r="F713" s="6" t="e">
        <f>VLOOKUP(E713,Collibra!D:F,3,0)</f>
        <v>#N/A</v>
      </c>
      <c r="G713" s="6" t="e">
        <f>VLOOKUP(E713,Collibra!D:F,2,0)</f>
        <v>#N/A</v>
      </c>
      <c r="J713" t="s">
        <v>28</v>
      </c>
      <c r="N713" t="b">
        <v>0</v>
      </c>
      <c r="P713" t="s">
        <v>29</v>
      </c>
      <c r="Q713" t="s">
        <v>30</v>
      </c>
      <c r="R713" t="b">
        <v>0</v>
      </c>
      <c r="Z713">
        <v>1</v>
      </c>
    </row>
    <row r="714" spans="1:26" x14ac:dyDescent="0.25">
      <c r="A714">
        <v>461</v>
      </c>
      <c r="B714" t="s">
        <v>664</v>
      </c>
      <c r="C714" t="s">
        <v>57</v>
      </c>
      <c r="D714" t="s">
        <v>57</v>
      </c>
      <c r="E714" s="6" t="e">
        <f>VLOOKUP(SUBSTITUTE(B714,"_interim","_EUR_interim")&amp;" - "&amp;D714,OrbisGeneric_mapping!C:F,3,0)</f>
        <v>#N/A</v>
      </c>
      <c r="F714" s="6" t="e">
        <f>VLOOKUP(E714,Collibra!D:F,3,0)</f>
        <v>#N/A</v>
      </c>
      <c r="G714" s="6" t="e">
        <f>VLOOKUP(E714,Collibra!D:F,2,0)</f>
        <v>#N/A</v>
      </c>
      <c r="J714" t="s">
        <v>28</v>
      </c>
      <c r="N714" t="b">
        <v>0</v>
      </c>
      <c r="P714" t="s">
        <v>29</v>
      </c>
      <c r="Q714" t="s">
        <v>30</v>
      </c>
      <c r="R714" t="b">
        <v>0</v>
      </c>
      <c r="Z714">
        <v>1</v>
      </c>
    </row>
    <row r="715" spans="1:26" x14ac:dyDescent="0.25">
      <c r="A715">
        <v>453</v>
      </c>
      <c r="B715" t="s">
        <v>664</v>
      </c>
      <c r="C715" t="s">
        <v>58</v>
      </c>
      <c r="D715" t="s">
        <v>58</v>
      </c>
      <c r="E715" s="6" t="e">
        <f>VLOOKUP(SUBSTITUTE(B715,"_interim","_EUR_interim")&amp;" - "&amp;D715,OrbisGeneric_mapping!C:F,3,0)</f>
        <v>#N/A</v>
      </c>
      <c r="F715" s="6" t="e">
        <f>VLOOKUP(E715,Collibra!D:F,3,0)</f>
        <v>#N/A</v>
      </c>
      <c r="G715" s="6" t="e">
        <f>VLOOKUP(E715,Collibra!D:F,2,0)</f>
        <v>#N/A</v>
      </c>
      <c r="J715" t="s">
        <v>59</v>
      </c>
      <c r="N715" t="b">
        <v>0</v>
      </c>
      <c r="P715" t="s">
        <v>29</v>
      </c>
      <c r="Q715" t="s">
        <v>30</v>
      </c>
      <c r="R715" t="b">
        <v>0</v>
      </c>
      <c r="Z715">
        <v>1</v>
      </c>
    </row>
    <row r="716" spans="1:26" x14ac:dyDescent="0.25">
      <c r="A716">
        <v>885</v>
      </c>
      <c r="B716" t="s">
        <v>664</v>
      </c>
      <c r="C716" t="s">
        <v>602</v>
      </c>
      <c r="D716" t="s">
        <v>603</v>
      </c>
      <c r="E716" s="6">
        <f>VLOOKUP(SUBSTITUTE(B716,"_interim","_EUR_interim")&amp;" - "&amp;D716,OrbisGeneric_mapping!C:F,3,0)</f>
        <v>194100</v>
      </c>
      <c r="F716" s="6" t="e">
        <f>VLOOKUP(E716,Collibra!D:F,3,0)</f>
        <v>#N/A</v>
      </c>
      <c r="G716" s="6" t="e">
        <f>VLOOKUP(E716,Collibra!D:F,2,0)</f>
        <v>#N/A</v>
      </c>
      <c r="J716" t="s">
        <v>28</v>
      </c>
      <c r="N716" t="b">
        <v>0</v>
      </c>
      <c r="P716" t="s">
        <v>29</v>
      </c>
      <c r="Q716" t="s">
        <v>30</v>
      </c>
      <c r="R716" t="b">
        <v>0</v>
      </c>
      <c r="Z716">
        <v>1</v>
      </c>
    </row>
    <row r="717" spans="1:26" x14ac:dyDescent="0.25">
      <c r="A717">
        <v>1141</v>
      </c>
      <c r="B717" t="s">
        <v>664</v>
      </c>
      <c r="C717" t="s">
        <v>604</v>
      </c>
      <c r="D717" t="s">
        <v>605</v>
      </c>
      <c r="E717" s="6" t="str">
        <f>VLOOKUP(SUBSTITUTE(B717,"_interim","_EUR_interim")&amp;" - "&amp;D717,OrbisGeneric_mapping!C:F,3,0)</f>
        <v>PRMA</v>
      </c>
      <c r="F717" s="6">
        <f>VLOOKUP(E717,Collibra!D:F,3,0)</f>
        <v>0</v>
      </c>
      <c r="G717" s="6" t="str">
        <f>VLOOKUP(E717,Collibra!D:F,2,0)</f>
        <v>Profit (loss) before tax as percentage of operating revenue</v>
      </c>
      <c r="J717" t="s">
        <v>28</v>
      </c>
      <c r="N717" t="b">
        <v>0</v>
      </c>
      <c r="P717" t="s">
        <v>29</v>
      </c>
      <c r="Q717" t="s">
        <v>30</v>
      </c>
      <c r="R717" t="b">
        <v>0</v>
      </c>
      <c r="Z717">
        <v>1</v>
      </c>
    </row>
    <row r="718" spans="1:26" x14ac:dyDescent="0.25">
      <c r="A718">
        <v>1309</v>
      </c>
      <c r="B718" t="s">
        <v>664</v>
      </c>
      <c r="C718" t="s">
        <v>606</v>
      </c>
      <c r="D718" t="s">
        <v>607</v>
      </c>
      <c r="E718" s="6">
        <f>VLOOKUP(SUBSTITUTE(B718,"_interim","_EUR_interim")&amp;" - "&amp;D718,OrbisGeneric_mapping!C:F,3,0)</f>
        <v>195310</v>
      </c>
      <c r="F718" s="6" t="e">
        <f>VLOOKUP(E718,Collibra!D:F,3,0)</f>
        <v>#N/A</v>
      </c>
      <c r="G718" s="6" t="e">
        <f>VLOOKUP(E718,Collibra!D:F,2,0)</f>
        <v>#N/A</v>
      </c>
      <c r="J718" t="s">
        <v>28</v>
      </c>
      <c r="N718" t="b">
        <v>0</v>
      </c>
      <c r="P718" t="s">
        <v>29</v>
      </c>
      <c r="Q718" t="s">
        <v>30</v>
      </c>
      <c r="R718" t="b">
        <v>0</v>
      </c>
      <c r="Z718">
        <v>1</v>
      </c>
    </row>
    <row r="719" spans="1:26" x14ac:dyDescent="0.25">
      <c r="A719">
        <v>613</v>
      </c>
      <c r="B719" t="s">
        <v>664</v>
      </c>
      <c r="C719" t="s">
        <v>608</v>
      </c>
      <c r="D719" t="s">
        <v>609</v>
      </c>
      <c r="E719" s="6">
        <f>VLOOKUP(SUBSTITUTE(B719,"_interim","_EUR_interim")&amp;" - "&amp;D719,OrbisGeneric_mapping!C:F,3,0)</f>
        <v>190700</v>
      </c>
      <c r="F719" s="6" t="e">
        <f>VLOOKUP(E719,Collibra!D:F,3,0)</f>
        <v>#N/A</v>
      </c>
      <c r="G719" s="6" t="e">
        <f>VLOOKUP(E719,Collibra!D:F,2,0)</f>
        <v>#N/A</v>
      </c>
      <c r="J719" t="s">
        <v>28</v>
      </c>
      <c r="N719" t="b">
        <v>0</v>
      </c>
      <c r="P719" t="s">
        <v>29</v>
      </c>
      <c r="Q719" t="s">
        <v>30</v>
      </c>
      <c r="R719" t="b">
        <v>0</v>
      </c>
      <c r="Z719">
        <v>1</v>
      </c>
    </row>
    <row r="720" spans="1:26" x14ac:dyDescent="0.25">
      <c r="A720">
        <v>853</v>
      </c>
      <c r="B720" t="s">
        <v>664</v>
      </c>
      <c r="C720" t="s">
        <v>610</v>
      </c>
      <c r="D720" t="s">
        <v>611</v>
      </c>
      <c r="E720" s="6">
        <f>VLOOKUP(SUBSTITUTE(B720,"_interim","_EUR_interim")&amp;" - "&amp;D720,OrbisGeneric_mapping!C:F,3,0)</f>
        <v>193700</v>
      </c>
      <c r="F720" s="6" t="e">
        <f>VLOOKUP(E720,Collibra!D:F,3,0)</f>
        <v>#N/A</v>
      </c>
      <c r="G720" s="6" t="e">
        <f>VLOOKUP(E720,Collibra!D:F,2,0)</f>
        <v>#N/A</v>
      </c>
      <c r="J720" t="s">
        <v>28</v>
      </c>
      <c r="N720" t="b">
        <v>0</v>
      </c>
      <c r="P720" t="s">
        <v>29</v>
      </c>
      <c r="Q720" t="s">
        <v>30</v>
      </c>
      <c r="R720" t="b">
        <v>0</v>
      </c>
      <c r="Z720">
        <v>1</v>
      </c>
    </row>
    <row r="721" spans="1:26" x14ac:dyDescent="0.25">
      <c r="A721">
        <v>1229</v>
      </c>
      <c r="B721" t="s">
        <v>664</v>
      </c>
      <c r="C721" t="s">
        <v>612</v>
      </c>
      <c r="D721" t="s">
        <v>613</v>
      </c>
      <c r="E721" s="6">
        <f>VLOOKUP(SUBSTITUTE(B721,"_interim","_EUR_interim")&amp;" - "&amp;D721,OrbisGeneric_mapping!C:F,3,0)</f>
        <v>195250</v>
      </c>
      <c r="F721" s="6" t="e">
        <f>VLOOKUP(E721,Collibra!D:F,3,0)</f>
        <v>#N/A</v>
      </c>
      <c r="G721" s="6" t="e">
        <f>VLOOKUP(E721,Collibra!D:F,2,0)</f>
        <v>#N/A</v>
      </c>
      <c r="J721" t="s">
        <v>28</v>
      </c>
      <c r="N721" t="b">
        <v>0</v>
      </c>
      <c r="P721" t="s">
        <v>29</v>
      </c>
      <c r="Q721" t="s">
        <v>30</v>
      </c>
      <c r="R721" t="b">
        <v>0</v>
      </c>
      <c r="Z721">
        <v>1</v>
      </c>
    </row>
    <row r="722" spans="1:26" x14ac:dyDescent="0.25">
      <c r="A722">
        <v>1237</v>
      </c>
      <c r="B722" t="s">
        <v>664</v>
      </c>
      <c r="C722" t="s">
        <v>614</v>
      </c>
      <c r="D722" t="s">
        <v>615</v>
      </c>
      <c r="E722" s="6">
        <f>VLOOKUP(SUBSTITUTE(B722,"_interim","_EUR_interim")&amp;" - "&amp;D722,OrbisGeneric_mapping!C:F,3,0)</f>
        <v>195260</v>
      </c>
      <c r="F722" s="6" t="e">
        <f>VLOOKUP(E722,Collibra!D:F,3,0)</f>
        <v>#N/A</v>
      </c>
      <c r="G722" s="6" t="e">
        <f>VLOOKUP(E722,Collibra!D:F,2,0)</f>
        <v>#N/A</v>
      </c>
      <c r="J722" t="s">
        <v>28</v>
      </c>
      <c r="N722" t="b">
        <v>0</v>
      </c>
      <c r="P722" t="s">
        <v>29</v>
      </c>
      <c r="Q722" t="s">
        <v>30</v>
      </c>
      <c r="R722" t="b">
        <v>0</v>
      </c>
      <c r="Z722">
        <v>1</v>
      </c>
    </row>
    <row r="723" spans="1:26" x14ac:dyDescent="0.25">
      <c r="A723">
        <v>1269</v>
      </c>
      <c r="B723" t="s">
        <v>664</v>
      </c>
      <c r="C723" t="s">
        <v>616</v>
      </c>
      <c r="D723" t="s">
        <v>617</v>
      </c>
      <c r="E723" s="6" t="str">
        <f>VLOOKUP(SUBSTITUTE(B723,"_interim","_EUR_interim")&amp;" - "&amp;D723,OrbisGeneric_mapping!C:F,3,0)</f>
        <v>ROA</v>
      </c>
      <c r="F723" s="6">
        <f>VLOOKUP(E723,Collibra!D:F,3,0)</f>
        <v>0</v>
      </c>
      <c r="G723" s="6" t="str">
        <f>VLOOKUP(E723,Collibra!D:F,2,0)</f>
        <v>Net income as percentage of Total assets</v>
      </c>
      <c r="J723" t="s">
        <v>28</v>
      </c>
      <c r="N723" t="b">
        <v>0</v>
      </c>
      <c r="P723" t="s">
        <v>29</v>
      </c>
      <c r="Q723" t="s">
        <v>30</v>
      </c>
      <c r="R723" t="b">
        <v>0</v>
      </c>
      <c r="Z723">
        <v>1</v>
      </c>
    </row>
    <row r="724" spans="1:26" x14ac:dyDescent="0.25">
      <c r="A724">
        <v>1253</v>
      </c>
      <c r="B724" t="s">
        <v>664</v>
      </c>
      <c r="C724" t="s">
        <v>618</v>
      </c>
      <c r="D724" t="s">
        <v>619</v>
      </c>
      <c r="E724" s="6" t="str">
        <f>VLOOKUP(SUBSTITUTE(B724,"_interim","_EUR_interim")&amp;" - "&amp;D724,OrbisGeneric_mapping!C:F,3,0)</f>
        <v>RTAS</v>
      </c>
      <c r="F724" s="6">
        <f>VLOOKUP(E724,Collibra!D:F,3,0)</f>
        <v>0</v>
      </c>
      <c r="G724" s="6" t="str">
        <f>VLOOKUP(E724,Collibra!D:F,2,0)</f>
        <v>Profit (loss) before taxes as percentage of Total assets</v>
      </c>
      <c r="J724" t="s">
        <v>28</v>
      </c>
      <c r="N724" t="b">
        <v>0</v>
      </c>
      <c r="P724" t="s">
        <v>29</v>
      </c>
      <c r="Q724" t="s">
        <v>30</v>
      </c>
      <c r="R724" t="b">
        <v>0</v>
      </c>
      <c r="Z724">
        <v>1</v>
      </c>
    </row>
    <row r="725" spans="1:26" x14ac:dyDescent="0.25">
      <c r="A725">
        <v>1261</v>
      </c>
      <c r="B725" t="s">
        <v>664</v>
      </c>
      <c r="C725" t="s">
        <v>620</v>
      </c>
      <c r="D725" t="s">
        <v>621</v>
      </c>
      <c r="E725" s="6" t="str">
        <f>VLOOKUP(SUBSTITUTE(B725,"_interim","_EUR_interim")&amp;" - "&amp;D725,OrbisGeneric_mapping!C:F,3,0)</f>
        <v>ROE</v>
      </c>
      <c r="F725" s="6">
        <f>VLOOKUP(E725,Collibra!D:F,3,0)</f>
        <v>0</v>
      </c>
      <c r="G725" s="6" t="str">
        <f>VLOOKUP(E725,Collibra!D:F,2,0)</f>
        <v>Net profit (loss) after taxes as percentage of Shareholders funds</v>
      </c>
      <c r="J725" t="s">
        <v>28</v>
      </c>
      <c r="N725" t="b">
        <v>0</v>
      </c>
      <c r="P725" t="s">
        <v>29</v>
      </c>
      <c r="Q725" t="s">
        <v>30</v>
      </c>
      <c r="R725" t="b">
        <v>0</v>
      </c>
      <c r="Z725">
        <v>1</v>
      </c>
    </row>
    <row r="726" spans="1:26" x14ac:dyDescent="0.25">
      <c r="A726">
        <v>1245</v>
      </c>
      <c r="B726" t="s">
        <v>664</v>
      </c>
      <c r="C726" t="s">
        <v>622</v>
      </c>
      <c r="D726" t="s">
        <v>623</v>
      </c>
      <c r="E726" s="6" t="str">
        <f>VLOOKUP(SUBSTITUTE(B726,"_interim","_EUR_interim")&amp;" - "&amp;D726,OrbisGeneric_mapping!C:F,3,0)</f>
        <v>RSHF</v>
      </c>
      <c r="F726" s="6" t="str">
        <f>VLOOKUP(E726,Collibra!D:F,3,0)</f>
        <v>ROE using P/L before tax</v>
      </c>
      <c r="G726" s="6" t="str">
        <f>VLOOKUP(E726,Collibra!D:F,2,0)</f>
        <v>Profit (loss) before tax as percentage of shareholders funds</v>
      </c>
      <c r="J726" t="s">
        <v>28</v>
      </c>
      <c r="N726" t="b">
        <v>0</v>
      </c>
      <c r="P726" t="s">
        <v>29</v>
      </c>
      <c r="Q726" t="s">
        <v>30</v>
      </c>
      <c r="R726" t="b">
        <v>0</v>
      </c>
      <c r="Z726">
        <v>1</v>
      </c>
    </row>
    <row r="727" spans="1:26" x14ac:dyDescent="0.25">
      <c r="A727">
        <v>1389</v>
      </c>
      <c r="B727" t="s">
        <v>664</v>
      </c>
      <c r="C727" t="s">
        <v>72</v>
      </c>
      <c r="D727" t="s">
        <v>72</v>
      </c>
      <c r="E727" s="6" t="e">
        <f>VLOOKUP(SUBSTITUTE(B727,"_interim","_EUR_interim")&amp;" - "&amp;D727,OrbisGeneric_mapping!C:F,3,0)</f>
        <v>#N/A</v>
      </c>
      <c r="F727" s="6" t="e">
        <f>VLOOKUP(E727,Collibra!D:F,3,0)</f>
        <v>#N/A</v>
      </c>
      <c r="G727" s="6" t="e">
        <f>VLOOKUP(E727,Collibra!D:F,2,0)</f>
        <v>#N/A</v>
      </c>
      <c r="J727" t="s">
        <v>73</v>
      </c>
      <c r="N727" t="b">
        <v>0</v>
      </c>
      <c r="P727" t="s">
        <v>29</v>
      </c>
      <c r="Q727" t="s">
        <v>30</v>
      </c>
      <c r="R727" t="b">
        <v>0</v>
      </c>
      <c r="Z727">
        <v>1</v>
      </c>
    </row>
    <row r="728" spans="1:26" x14ac:dyDescent="0.25">
      <c r="A728">
        <v>1373</v>
      </c>
      <c r="B728" t="s">
        <v>664</v>
      </c>
      <c r="C728" t="s">
        <v>624</v>
      </c>
      <c r="D728" t="s">
        <v>625</v>
      </c>
      <c r="E728" s="6" t="str">
        <f>VLOOKUP(SUBSTITUTE(B728,"_interim","_EUR_interim")&amp;" - "&amp;D728,OrbisGeneric_mapping!C:F,3,0)</f>
        <v>SOLR</v>
      </c>
      <c r="F728" s="6">
        <f>VLOOKUP(E728,Collibra!D:F,3,0)</f>
        <v>0</v>
      </c>
      <c r="G728" s="6" t="str">
        <f>VLOOKUP(E728,Collibra!D:F,2,0)</f>
        <v>Shareholders funds as a percentage of total assets</v>
      </c>
      <c r="J728" t="s">
        <v>28</v>
      </c>
      <c r="N728" t="b">
        <v>0</v>
      </c>
      <c r="P728" t="s">
        <v>29</v>
      </c>
      <c r="Q728" t="s">
        <v>30</v>
      </c>
      <c r="R728" t="b">
        <v>0</v>
      </c>
      <c r="Z728">
        <v>1</v>
      </c>
    </row>
    <row r="729" spans="1:26" x14ac:dyDescent="0.25">
      <c r="A729">
        <v>1117</v>
      </c>
      <c r="B729" t="s">
        <v>664</v>
      </c>
      <c r="C729" t="s">
        <v>626</v>
      </c>
      <c r="D729" t="s">
        <v>627</v>
      </c>
      <c r="E729" s="6">
        <f>VLOOKUP(SUBSTITUTE(B729,"_interim","_EUR_interim")&amp;" - "&amp;D729,OrbisGeneric_mapping!C:F,3,0)</f>
        <v>195180</v>
      </c>
      <c r="F729" s="6" t="e">
        <f>VLOOKUP(E729,Collibra!D:F,3,0)</f>
        <v>#N/A</v>
      </c>
      <c r="G729" s="6" t="e">
        <f>VLOOKUP(E729,Collibra!D:F,2,0)</f>
        <v>#N/A</v>
      </c>
      <c r="J729" t="s">
        <v>28</v>
      </c>
      <c r="N729" t="b">
        <v>0</v>
      </c>
      <c r="P729" t="s">
        <v>29</v>
      </c>
      <c r="Q729" t="s">
        <v>30</v>
      </c>
      <c r="R729" t="b">
        <v>0</v>
      </c>
      <c r="Z729">
        <v>1</v>
      </c>
    </row>
    <row r="730" spans="1:26" x14ac:dyDescent="0.25">
      <c r="A730">
        <v>805</v>
      </c>
      <c r="B730" t="s">
        <v>664</v>
      </c>
      <c r="C730" t="s">
        <v>628</v>
      </c>
      <c r="D730" t="s">
        <v>629</v>
      </c>
      <c r="E730" s="6">
        <f>VLOOKUP(SUBSTITUTE(B730,"_interim","_EUR_interim")&amp;" - "&amp;D730,OrbisGeneric_mapping!C:F,3,0)</f>
        <v>193100</v>
      </c>
      <c r="F730" s="6" t="e">
        <f>VLOOKUP(E730,Collibra!D:F,3,0)</f>
        <v>#N/A</v>
      </c>
      <c r="G730" s="6" t="e">
        <f>VLOOKUP(E730,Collibra!D:F,2,0)</f>
        <v>#N/A</v>
      </c>
      <c r="J730" t="s">
        <v>28</v>
      </c>
      <c r="N730" t="b">
        <v>0</v>
      </c>
      <c r="P730" t="s">
        <v>29</v>
      </c>
      <c r="Q730" t="s">
        <v>30</v>
      </c>
      <c r="R730" t="b">
        <v>0</v>
      </c>
      <c r="Z730">
        <v>1</v>
      </c>
    </row>
    <row r="731" spans="1:26" x14ac:dyDescent="0.25">
      <c r="A731">
        <v>1125</v>
      </c>
      <c r="B731" t="s">
        <v>664</v>
      </c>
      <c r="C731" t="s">
        <v>630</v>
      </c>
      <c r="D731" t="s">
        <v>631</v>
      </c>
      <c r="E731" s="6">
        <f>VLOOKUP(SUBSTITUTE(B731,"_interim","_EUR_interim")&amp;" - "&amp;D731,OrbisGeneric_mapping!C:F,3,0)</f>
        <v>144041</v>
      </c>
      <c r="F731" s="6" t="e">
        <f>VLOOKUP(E731,Collibra!D:F,3,0)</f>
        <v>#N/A</v>
      </c>
      <c r="G731" s="6" t="e">
        <f>VLOOKUP(E731,Collibra!D:F,2,0)</f>
        <v>#N/A</v>
      </c>
      <c r="J731" t="s">
        <v>28</v>
      </c>
      <c r="N731" t="b">
        <v>0</v>
      </c>
      <c r="P731" t="s">
        <v>29</v>
      </c>
      <c r="Q731" t="s">
        <v>30</v>
      </c>
      <c r="R731" t="b">
        <v>0</v>
      </c>
      <c r="Z731">
        <v>1</v>
      </c>
    </row>
    <row r="732" spans="1:26" x14ac:dyDescent="0.25">
      <c r="A732">
        <v>1133</v>
      </c>
      <c r="B732" t="s">
        <v>664</v>
      </c>
      <c r="C732" t="s">
        <v>632</v>
      </c>
      <c r="D732" t="s">
        <v>633</v>
      </c>
      <c r="E732" s="6">
        <f>VLOOKUP(SUBSTITUTE(B732,"_interim","_EUR_interim")&amp;" - "&amp;D732,OrbisGeneric_mapping!C:F,3,0)</f>
        <v>144042</v>
      </c>
      <c r="F732" s="6" t="e">
        <f>VLOOKUP(E732,Collibra!D:F,3,0)</f>
        <v>#N/A</v>
      </c>
      <c r="G732" s="6" t="e">
        <f>VLOOKUP(E732,Collibra!D:F,2,0)</f>
        <v>#N/A</v>
      </c>
      <c r="J732" t="s">
        <v>28</v>
      </c>
      <c r="N732" t="b">
        <v>0</v>
      </c>
      <c r="P732" t="s">
        <v>29</v>
      </c>
      <c r="Q732" t="s">
        <v>30</v>
      </c>
      <c r="R732" t="b">
        <v>0</v>
      </c>
      <c r="Z732">
        <v>1</v>
      </c>
    </row>
    <row r="733" spans="1:26" x14ac:dyDescent="0.25">
      <c r="A733">
        <v>893</v>
      </c>
      <c r="B733" t="s">
        <v>664</v>
      </c>
      <c r="C733" t="s">
        <v>634</v>
      </c>
      <c r="D733" t="s">
        <v>635</v>
      </c>
      <c r="E733" s="6">
        <f>VLOOKUP(SUBSTITUTE(B733,"_interim","_EUR_interim")&amp;" - "&amp;D733,OrbisGeneric_mapping!C:F,3,0)</f>
        <v>194200</v>
      </c>
      <c r="F733" s="6" t="e">
        <f>VLOOKUP(E733,Collibra!D:F,3,0)</f>
        <v>#N/A</v>
      </c>
      <c r="G733" s="6" t="e">
        <f>VLOOKUP(E733,Collibra!D:F,2,0)</f>
        <v>#N/A</v>
      </c>
      <c r="J733" t="s">
        <v>28</v>
      </c>
      <c r="N733" t="b">
        <v>0</v>
      </c>
      <c r="P733" t="s">
        <v>29</v>
      </c>
      <c r="Q733" t="s">
        <v>30</v>
      </c>
      <c r="R733" t="b">
        <v>0</v>
      </c>
      <c r="Z733">
        <v>1</v>
      </c>
    </row>
    <row r="734" spans="1:26" x14ac:dyDescent="0.25">
      <c r="A734">
        <v>949</v>
      </c>
      <c r="B734" t="s">
        <v>664</v>
      </c>
      <c r="C734" t="s">
        <v>636</v>
      </c>
      <c r="D734" t="s">
        <v>637</v>
      </c>
      <c r="E734" s="6">
        <f>VLOOKUP(SUBSTITUTE(B734,"_interim","_EUR_interim")&amp;" - "&amp;D734,OrbisGeneric_mapping!C:F,3,0)</f>
        <v>194900</v>
      </c>
      <c r="F734" s="6" t="e">
        <f>VLOOKUP(E734,Collibra!D:F,3,0)</f>
        <v>#N/A</v>
      </c>
      <c r="G734" s="6" t="e">
        <f>VLOOKUP(E734,Collibra!D:F,2,0)</f>
        <v>#N/A</v>
      </c>
      <c r="J734" t="s">
        <v>28</v>
      </c>
      <c r="N734" t="b">
        <v>0</v>
      </c>
      <c r="P734" t="s">
        <v>29</v>
      </c>
      <c r="Q734" t="s">
        <v>30</v>
      </c>
      <c r="R734" t="b">
        <v>0</v>
      </c>
      <c r="Z734">
        <v>1</v>
      </c>
    </row>
    <row r="735" spans="1:26" x14ac:dyDescent="0.25">
      <c r="A735">
        <v>933</v>
      </c>
      <c r="B735" t="s">
        <v>664</v>
      </c>
      <c r="C735" t="s">
        <v>638</v>
      </c>
      <c r="D735" t="s">
        <v>639</v>
      </c>
      <c r="E735" s="6">
        <f>VLOOKUP(SUBSTITUTE(B735,"_interim","_EUR_interim")&amp;" - "&amp;D735,OrbisGeneric_mapping!C:F,3,0)</f>
        <v>194700</v>
      </c>
      <c r="F735" s="6" t="e">
        <f>VLOOKUP(E735,Collibra!D:F,3,0)</f>
        <v>#N/A</v>
      </c>
      <c r="G735" s="6" t="e">
        <f>VLOOKUP(E735,Collibra!D:F,2,0)</f>
        <v>#N/A</v>
      </c>
      <c r="J735" t="s">
        <v>28</v>
      </c>
      <c r="N735" t="b">
        <v>0</v>
      </c>
      <c r="P735" t="s">
        <v>29</v>
      </c>
      <c r="Q735" t="s">
        <v>30</v>
      </c>
      <c r="R735" t="b">
        <v>0</v>
      </c>
      <c r="Z735">
        <v>1</v>
      </c>
    </row>
    <row r="736" spans="1:26" x14ac:dyDescent="0.25">
      <c r="A736">
        <v>1037</v>
      </c>
      <c r="B736" t="s">
        <v>664</v>
      </c>
      <c r="C736" t="s">
        <v>640</v>
      </c>
      <c r="D736" t="s">
        <v>641</v>
      </c>
      <c r="E736" s="6">
        <f>VLOOKUP(SUBSTITUTE(B736,"_interim","_EUR_interim")&amp;" - "&amp;D736,OrbisGeneric_mapping!C:F,3,0)</f>
        <v>195080</v>
      </c>
      <c r="F736" s="6" t="e">
        <f>VLOOKUP(E736,Collibra!D:F,3,0)</f>
        <v>#N/A</v>
      </c>
      <c r="G736" s="6" t="e">
        <f>VLOOKUP(E736,Collibra!D:F,2,0)</f>
        <v>#N/A</v>
      </c>
      <c r="J736" t="s">
        <v>28</v>
      </c>
      <c r="N736" t="b">
        <v>0</v>
      </c>
      <c r="P736" t="s">
        <v>29</v>
      </c>
      <c r="Q736" t="s">
        <v>30</v>
      </c>
      <c r="R736" t="b">
        <v>0</v>
      </c>
      <c r="Z736">
        <v>1</v>
      </c>
    </row>
    <row r="737" spans="1:26" x14ac:dyDescent="0.25">
      <c r="A737">
        <v>645</v>
      </c>
      <c r="B737" t="s">
        <v>664</v>
      </c>
      <c r="C737" t="s">
        <v>642</v>
      </c>
      <c r="D737" t="s">
        <v>643</v>
      </c>
      <c r="E737" s="6">
        <f>VLOOKUP(SUBSTITUTE(B737,"_interim","_EUR_interim")&amp;" - "&amp;D737,OrbisGeneric_mapping!C:F,3,0)</f>
        <v>191100</v>
      </c>
      <c r="F737" s="6" t="e">
        <f>VLOOKUP(E737,Collibra!D:F,3,0)</f>
        <v>#N/A</v>
      </c>
      <c r="G737" s="6" t="e">
        <f>VLOOKUP(E737,Collibra!D:F,2,0)</f>
        <v>#N/A</v>
      </c>
      <c r="J737" t="s">
        <v>28</v>
      </c>
      <c r="N737" t="b">
        <v>0</v>
      </c>
      <c r="P737" t="s">
        <v>29</v>
      </c>
      <c r="Q737" t="s">
        <v>30</v>
      </c>
      <c r="R737" t="b">
        <v>0</v>
      </c>
      <c r="Z737">
        <v>1</v>
      </c>
    </row>
    <row r="738" spans="1:26" x14ac:dyDescent="0.25">
      <c r="A738">
        <v>941</v>
      </c>
      <c r="B738" t="s">
        <v>664</v>
      </c>
      <c r="C738" t="s">
        <v>644</v>
      </c>
      <c r="D738" t="s">
        <v>645</v>
      </c>
      <c r="E738" s="6">
        <f>VLOOKUP(SUBSTITUTE(B738,"_interim","_EUR_interim")&amp;" - "&amp;D738,OrbisGeneric_mapping!C:F,3,0)</f>
        <v>194800</v>
      </c>
      <c r="F738" s="6" t="e">
        <f>VLOOKUP(E738,Collibra!D:F,3,0)</f>
        <v>#N/A</v>
      </c>
      <c r="G738" s="6" t="e">
        <f>VLOOKUP(E738,Collibra!D:F,2,0)</f>
        <v>#N/A</v>
      </c>
      <c r="J738" t="s">
        <v>28</v>
      </c>
      <c r="N738" t="b">
        <v>0</v>
      </c>
      <c r="P738" t="s">
        <v>29</v>
      </c>
      <c r="Q738" t="s">
        <v>30</v>
      </c>
      <c r="R738" t="b">
        <v>0</v>
      </c>
      <c r="Z738">
        <v>1</v>
      </c>
    </row>
    <row r="739" spans="1:26" x14ac:dyDescent="0.25">
      <c r="A739">
        <v>925</v>
      </c>
      <c r="B739" t="s">
        <v>664</v>
      </c>
      <c r="C739" t="s">
        <v>646</v>
      </c>
      <c r="D739" t="s">
        <v>647</v>
      </c>
      <c r="E739" s="6">
        <f>VLOOKUP(SUBSTITUTE(B739,"_interim","_EUR_interim")&amp;" - "&amp;D739,OrbisGeneric_mapping!C:F,3,0)</f>
        <v>194600</v>
      </c>
      <c r="F739" s="6" t="e">
        <f>VLOOKUP(E739,Collibra!D:F,3,0)</f>
        <v>#N/A</v>
      </c>
      <c r="G739" s="6" t="e">
        <f>VLOOKUP(E739,Collibra!D:F,2,0)</f>
        <v>#N/A</v>
      </c>
      <c r="J739" t="s">
        <v>28</v>
      </c>
      <c r="N739" t="b">
        <v>0</v>
      </c>
      <c r="P739" t="s">
        <v>29</v>
      </c>
      <c r="Q739" t="s">
        <v>30</v>
      </c>
      <c r="R739" t="b">
        <v>0</v>
      </c>
      <c r="Z739">
        <v>1</v>
      </c>
    </row>
    <row r="740" spans="1:26" x14ac:dyDescent="0.25">
      <c r="A740">
        <v>1045</v>
      </c>
      <c r="B740" t="s">
        <v>664</v>
      </c>
      <c r="C740" t="s">
        <v>648</v>
      </c>
      <c r="D740" t="s">
        <v>649</v>
      </c>
      <c r="E740" s="6">
        <f>VLOOKUP(SUBSTITUTE(B740,"_interim","_EUR_interim")&amp;" - "&amp;D740,OrbisGeneric_mapping!C:F,3,0)</f>
        <v>195090</v>
      </c>
      <c r="F740" s="6" t="e">
        <f>VLOOKUP(E740,Collibra!D:F,3,0)</f>
        <v>#N/A</v>
      </c>
      <c r="G740" s="6" t="e">
        <f>VLOOKUP(E740,Collibra!D:F,2,0)</f>
        <v>#N/A</v>
      </c>
      <c r="J740" t="s">
        <v>28</v>
      </c>
      <c r="N740" t="b">
        <v>0</v>
      </c>
      <c r="P740" t="s">
        <v>29</v>
      </c>
      <c r="Q740" t="s">
        <v>30</v>
      </c>
      <c r="R740" t="b">
        <v>0</v>
      </c>
      <c r="Z740">
        <v>1</v>
      </c>
    </row>
    <row r="741" spans="1:26" x14ac:dyDescent="0.25">
      <c r="A741">
        <v>661</v>
      </c>
      <c r="B741" t="s">
        <v>664</v>
      </c>
      <c r="C741" t="s">
        <v>650</v>
      </c>
      <c r="D741" t="s">
        <v>651</v>
      </c>
      <c r="E741" s="6">
        <f>VLOOKUP(SUBSTITUTE(B741,"_interim","_EUR_interim")&amp;" - "&amp;D741,OrbisGeneric_mapping!C:F,3,0)</f>
        <v>191300</v>
      </c>
      <c r="F741" s="6" t="e">
        <f>VLOOKUP(E741,Collibra!D:F,3,0)</f>
        <v>#N/A</v>
      </c>
      <c r="G741" s="6" t="e">
        <f>VLOOKUP(E741,Collibra!D:F,2,0)</f>
        <v>#N/A</v>
      </c>
      <c r="J741" t="s">
        <v>28</v>
      </c>
      <c r="N741" t="b">
        <v>0</v>
      </c>
      <c r="P741" t="s">
        <v>29</v>
      </c>
      <c r="Q741" t="s">
        <v>30</v>
      </c>
      <c r="R741" t="b">
        <v>0</v>
      </c>
      <c r="Z741">
        <v>1</v>
      </c>
    </row>
    <row r="742" spans="1:26" x14ac:dyDescent="0.25">
      <c r="A742">
        <v>621</v>
      </c>
      <c r="B742" t="s">
        <v>664</v>
      </c>
      <c r="C742" t="s">
        <v>652</v>
      </c>
      <c r="D742" t="s">
        <v>653</v>
      </c>
      <c r="E742" s="6">
        <f>VLOOKUP(SUBSTITUTE(B742,"_interim","_EUR_interim")&amp;" - "&amp;D742,OrbisGeneric_mapping!C:F,3,0)</f>
        <v>190800</v>
      </c>
      <c r="F742" s="6" t="e">
        <f>VLOOKUP(E742,Collibra!D:F,3,0)</f>
        <v>#N/A</v>
      </c>
      <c r="G742" s="6" t="e">
        <f>VLOOKUP(E742,Collibra!D:F,2,0)</f>
        <v>#N/A</v>
      </c>
      <c r="J742" t="s">
        <v>28</v>
      </c>
      <c r="N742" t="b">
        <v>0</v>
      </c>
      <c r="P742" t="s">
        <v>29</v>
      </c>
      <c r="Q742" t="s">
        <v>30</v>
      </c>
      <c r="R742" t="b">
        <v>0</v>
      </c>
      <c r="Z742">
        <v>1</v>
      </c>
    </row>
    <row r="743" spans="1:26" x14ac:dyDescent="0.25">
      <c r="A743">
        <v>749</v>
      </c>
      <c r="B743" t="s">
        <v>664</v>
      </c>
      <c r="C743" t="s">
        <v>654</v>
      </c>
      <c r="D743" t="s">
        <v>655</v>
      </c>
      <c r="E743" s="6">
        <f>VLOOKUP(SUBSTITUTE(B743,"_interim","_EUR_interim")&amp;" - "&amp;D743,OrbisGeneric_mapping!C:F,3,0)</f>
        <v>192400</v>
      </c>
      <c r="F743" s="6" t="e">
        <f>VLOOKUP(E743,Collibra!D:F,3,0)</f>
        <v>#N/A</v>
      </c>
      <c r="G743" s="6" t="e">
        <f>VLOOKUP(E743,Collibra!D:F,2,0)</f>
        <v>#N/A</v>
      </c>
      <c r="J743" t="s">
        <v>28</v>
      </c>
      <c r="N743" t="b">
        <v>0</v>
      </c>
      <c r="P743" t="s">
        <v>29</v>
      </c>
      <c r="Q743" t="s">
        <v>30</v>
      </c>
      <c r="R743" t="b">
        <v>0</v>
      </c>
      <c r="Z743">
        <v>1</v>
      </c>
    </row>
    <row r="744" spans="1:26" x14ac:dyDescent="0.25">
      <c r="A744">
        <v>701</v>
      </c>
      <c r="B744" t="s">
        <v>664</v>
      </c>
      <c r="C744" t="s">
        <v>656</v>
      </c>
      <c r="D744" t="s">
        <v>657</v>
      </c>
      <c r="E744" s="6">
        <f>VLOOKUP(SUBSTITUTE(B744,"_interim","_EUR_interim")&amp;" - "&amp;D744,OrbisGeneric_mapping!C:F,3,0)</f>
        <v>191800</v>
      </c>
      <c r="F744" s="6" t="e">
        <f>VLOOKUP(E744,Collibra!D:F,3,0)</f>
        <v>#N/A</v>
      </c>
      <c r="G744" s="6" t="e">
        <f>VLOOKUP(E744,Collibra!D:F,2,0)</f>
        <v>#N/A</v>
      </c>
      <c r="J744" t="s">
        <v>28</v>
      </c>
      <c r="N744" t="b">
        <v>0</v>
      </c>
      <c r="P744" t="s">
        <v>29</v>
      </c>
      <c r="Q744" t="s">
        <v>30</v>
      </c>
      <c r="R744" t="b">
        <v>0</v>
      </c>
      <c r="Z744">
        <v>1</v>
      </c>
    </row>
    <row r="745" spans="1:26" x14ac:dyDescent="0.25">
      <c r="A745">
        <v>1021</v>
      </c>
      <c r="B745" t="s">
        <v>664</v>
      </c>
      <c r="C745" t="s">
        <v>658</v>
      </c>
      <c r="D745" t="s">
        <v>659</v>
      </c>
      <c r="E745" s="6">
        <f>VLOOKUP(SUBSTITUTE(B745,"_interim","_EUR_interim")&amp;" - "&amp;D745,OrbisGeneric_mapping!C:F,3,0)</f>
        <v>195070</v>
      </c>
      <c r="F745" s="6" t="e">
        <f>VLOOKUP(E745,Collibra!D:F,3,0)</f>
        <v>#N/A</v>
      </c>
      <c r="G745" s="6" t="e">
        <f>VLOOKUP(E745,Collibra!D:F,2,0)</f>
        <v>#N/A</v>
      </c>
      <c r="J745" t="s">
        <v>28</v>
      </c>
      <c r="N745" t="b">
        <v>0</v>
      </c>
      <c r="P745" t="s">
        <v>29</v>
      </c>
      <c r="Q745" t="s">
        <v>30</v>
      </c>
      <c r="R745" t="b">
        <v>0</v>
      </c>
      <c r="Z745">
        <v>1</v>
      </c>
    </row>
    <row r="746" spans="1:26" x14ac:dyDescent="0.25">
      <c r="A746">
        <v>2714</v>
      </c>
      <c r="B746" t="s">
        <v>665</v>
      </c>
      <c r="C746" t="s">
        <v>440</v>
      </c>
      <c r="D746" t="s">
        <v>441</v>
      </c>
      <c r="E746" s="6" t="str">
        <f>VLOOKUP(SUBSTITUTE(B746,"_usd","")&amp;" - "&amp;D746,OrbisGeneric_mapping!C:F,3,0)</f>
        <v>ACCOUNTING_PRACTICE</v>
      </c>
      <c r="F746" s="6" t="str">
        <f>VLOOKUP(E746,Collibra!D:F,3,0)</f>
        <v>Accounting practice</v>
      </c>
      <c r="G746" s="6" t="str">
        <f>VLOOKUP(E746,Collibra!D:F,2,0)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746" t="s">
        <v>28</v>
      </c>
      <c r="N746" t="b">
        <v>0</v>
      </c>
      <c r="P746" t="s">
        <v>29</v>
      </c>
      <c r="Q746" t="s">
        <v>30</v>
      </c>
      <c r="R746" t="b">
        <v>0</v>
      </c>
      <c r="Z746">
        <v>1</v>
      </c>
    </row>
    <row r="747" spans="1:26" x14ac:dyDescent="0.25">
      <c r="A747">
        <v>2706</v>
      </c>
      <c r="B747" t="s">
        <v>665</v>
      </c>
      <c r="C747" t="s">
        <v>442</v>
      </c>
      <c r="D747" t="s">
        <v>443</v>
      </c>
      <c r="E747" s="6" t="str">
        <f>VLOOKUP(SUBSTITUTE(B747,"_usd","")&amp;" - "&amp;D747,OrbisGeneric_mapping!C:F,3,0)</f>
        <v>AUDIT_STATUS</v>
      </c>
      <c r="F747" s="6" t="str">
        <f>VLOOKUP(E747,Collibra!D:F,3,0)</f>
        <v>Audit status</v>
      </c>
      <c r="G747" s="6" t="str">
        <f>VLOOKUP(E747,Collibra!D:F,2,0)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747" t="s">
        <v>28</v>
      </c>
      <c r="N747" t="b">
        <v>0</v>
      </c>
      <c r="P747" t="s">
        <v>29</v>
      </c>
      <c r="Q747" t="s">
        <v>30</v>
      </c>
      <c r="R747" t="b">
        <v>0</v>
      </c>
      <c r="Z747">
        <v>1</v>
      </c>
    </row>
    <row r="748" spans="1:26" x14ac:dyDescent="0.25">
      <c r="A748">
        <v>2650</v>
      </c>
      <c r="B748" t="s">
        <v>665</v>
      </c>
      <c r="C748" t="s">
        <v>26</v>
      </c>
      <c r="D748" t="s">
        <v>27</v>
      </c>
      <c r="E748" s="6" t="str">
        <f>VLOOKUP(SUBSTITUTE(B748,"_usd","")&amp;" - "&amp;D748,OrbisGeneric_mapping!C:F,3,0)</f>
        <v>BVD_ID_NUMBER</v>
      </c>
      <c r="F748" s="6" t="str">
        <f>VLOOKUP(E748,Collibra!D:F,3,0)</f>
        <v>BvD ID number</v>
      </c>
      <c r="G748" s="6" t="str">
        <f>VLOOKUP(E748,Collibra!D:F,2,0)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748" t="s">
        <v>28</v>
      </c>
      <c r="N748" t="b">
        <v>0</v>
      </c>
      <c r="P748" t="s">
        <v>29</v>
      </c>
      <c r="Q748" t="s">
        <v>30</v>
      </c>
      <c r="R748" t="b">
        <v>0</v>
      </c>
      <c r="Z748">
        <v>1</v>
      </c>
    </row>
    <row r="749" spans="1:26" x14ac:dyDescent="0.25">
      <c r="A749">
        <v>3290</v>
      </c>
      <c r="B749" t="s">
        <v>665</v>
      </c>
      <c r="C749" t="s">
        <v>444</v>
      </c>
      <c r="D749" t="s">
        <v>445</v>
      </c>
      <c r="E749" s="6">
        <f>VLOOKUP(SUBSTITUTE(B749,"_usd","")&amp;" - "&amp;D749,OrbisGeneric_mapping!C:F,3,0)</f>
        <v>195160</v>
      </c>
      <c r="F749" s="6" t="e">
        <f>VLOOKUP(E749,Collibra!D:F,3,0)</f>
        <v>#N/A</v>
      </c>
      <c r="G749" s="6" t="e">
        <f>VLOOKUP(E749,Collibra!D:F,2,0)</f>
        <v>#N/A</v>
      </c>
      <c r="J749" t="s">
        <v>28</v>
      </c>
      <c r="N749" t="b">
        <v>0</v>
      </c>
      <c r="P749" t="s">
        <v>29</v>
      </c>
      <c r="Q749" t="s">
        <v>30</v>
      </c>
      <c r="R749" t="b">
        <v>0</v>
      </c>
      <c r="Z749">
        <v>1</v>
      </c>
    </row>
    <row r="750" spans="1:26" x14ac:dyDescent="0.25">
      <c r="A750">
        <v>3298</v>
      </c>
      <c r="B750" t="s">
        <v>665</v>
      </c>
      <c r="C750" t="s">
        <v>446</v>
      </c>
      <c r="D750" t="s">
        <v>447</v>
      </c>
      <c r="E750" s="6">
        <f>VLOOKUP(SUBSTITUTE(B750,"_usd","")&amp;" - "&amp;D750,OrbisGeneric_mapping!C:F,3,0)</f>
        <v>195170</v>
      </c>
      <c r="F750" s="6" t="e">
        <f>VLOOKUP(E750,Collibra!D:F,3,0)</f>
        <v>#N/A</v>
      </c>
      <c r="G750" s="6" t="e">
        <f>VLOOKUP(E750,Collibra!D:F,2,0)</f>
        <v>#N/A</v>
      </c>
      <c r="J750" t="s">
        <v>28</v>
      </c>
      <c r="N750" t="b">
        <v>0</v>
      </c>
      <c r="P750" t="s">
        <v>29</v>
      </c>
      <c r="Q750" t="s">
        <v>30</v>
      </c>
      <c r="R750" t="b">
        <v>0</v>
      </c>
      <c r="Z750">
        <v>1</v>
      </c>
    </row>
    <row r="751" spans="1:26" x14ac:dyDescent="0.25">
      <c r="A751">
        <v>3282</v>
      </c>
      <c r="B751" t="s">
        <v>665</v>
      </c>
      <c r="C751" t="s">
        <v>448</v>
      </c>
      <c r="D751" t="s">
        <v>449</v>
      </c>
      <c r="E751" s="6">
        <f>VLOOKUP(SUBSTITUTE(B751,"_usd","")&amp;" - "&amp;D751,OrbisGeneric_mapping!C:F,3,0)</f>
        <v>195150</v>
      </c>
      <c r="F751" s="6" t="e">
        <f>VLOOKUP(E751,Collibra!D:F,3,0)</f>
        <v>#N/A</v>
      </c>
      <c r="G751" s="6" t="e">
        <f>VLOOKUP(E751,Collibra!D:F,2,0)</f>
        <v>#N/A</v>
      </c>
      <c r="J751" t="s">
        <v>28</v>
      </c>
      <c r="N751" t="b">
        <v>0</v>
      </c>
      <c r="P751" t="s">
        <v>29</v>
      </c>
      <c r="Q751" t="s">
        <v>30</v>
      </c>
      <c r="R751" t="b">
        <v>0</v>
      </c>
      <c r="Z751">
        <v>1</v>
      </c>
    </row>
    <row r="752" spans="1:26" x14ac:dyDescent="0.25">
      <c r="A752">
        <v>3274</v>
      </c>
      <c r="B752" t="s">
        <v>665</v>
      </c>
      <c r="C752" t="s">
        <v>450</v>
      </c>
      <c r="D752" t="s">
        <v>451</v>
      </c>
      <c r="E752" s="6">
        <f>VLOOKUP(SUBSTITUTE(B752,"_usd","")&amp;" - "&amp;D752,OrbisGeneric_mapping!C:F,3,0)</f>
        <v>195140</v>
      </c>
      <c r="F752" s="6" t="e">
        <f>VLOOKUP(E752,Collibra!D:F,3,0)</f>
        <v>#N/A</v>
      </c>
      <c r="G752" s="6" t="e">
        <f>VLOOKUP(E752,Collibra!D:F,2,0)</f>
        <v>#N/A</v>
      </c>
      <c r="J752" t="s">
        <v>28</v>
      </c>
      <c r="N752" t="b">
        <v>0</v>
      </c>
      <c r="P752" t="s">
        <v>29</v>
      </c>
      <c r="Q752" t="s">
        <v>30</v>
      </c>
      <c r="R752" t="b">
        <v>0</v>
      </c>
      <c r="Z752">
        <v>1</v>
      </c>
    </row>
    <row r="753" spans="1:26" x14ac:dyDescent="0.25">
      <c r="A753">
        <v>2666</v>
      </c>
      <c r="B753" t="s">
        <v>665</v>
      </c>
      <c r="C753" t="s">
        <v>219</v>
      </c>
      <c r="D753" t="s">
        <v>220</v>
      </c>
      <c r="E753" s="6" t="str">
        <f>VLOOKUP(SUBSTITUTE(B753,"_usd","")&amp;" - "&amp;D753,OrbisGeneric_mapping!C:F,3,0)</f>
        <v>CLOSING_DATE</v>
      </c>
      <c r="F753" s="6" t="str">
        <f>VLOOKUP(E753,Collibra!D:F,3,0)</f>
        <v>Closing date</v>
      </c>
      <c r="G753" s="6" t="str">
        <f>VLOOKUP(E753,Collibra!D:F,2,0)</f>
        <v>Closing date provides the financial accounts year or interim ending date (Default: Latest available year)</v>
      </c>
      <c r="J753" t="s">
        <v>28</v>
      </c>
      <c r="N753" t="b">
        <v>0</v>
      </c>
      <c r="P753" t="s">
        <v>29</v>
      </c>
      <c r="Q753" t="s">
        <v>30</v>
      </c>
      <c r="R753" t="b">
        <v>0</v>
      </c>
      <c r="Z753">
        <v>1</v>
      </c>
    </row>
    <row r="754" spans="1:26" x14ac:dyDescent="0.25">
      <c r="A754">
        <v>2690</v>
      </c>
      <c r="B754" t="s">
        <v>665</v>
      </c>
      <c r="C754" t="s">
        <v>221</v>
      </c>
      <c r="D754" t="s">
        <v>222</v>
      </c>
      <c r="E754" s="6" t="e">
        <f>VLOOKUP(SUBSTITUTE(B754,"_usd","")&amp;" - "&amp;D754,OrbisGeneric_mapping!C:F,3,0)</f>
        <v>#N/A</v>
      </c>
      <c r="F754" s="6" t="e">
        <f>VLOOKUP(E754,Collibra!D:F,3,0)</f>
        <v>#N/A</v>
      </c>
      <c r="G754" s="6" t="e">
        <f>VLOOKUP(E754,Collibra!D:F,2,0)</f>
        <v>#N/A</v>
      </c>
      <c r="J754" t="s">
        <v>28</v>
      </c>
      <c r="N754" t="b">
        <v>0</v>
      </c>
      <c r="P754" t="s">
        <v>29</v>
      </c>
      <c r="Q754" t="s">
        <v>30</v>
      </c>
      <c r="R754" t="b">
        <v>0</v>
      </c>
      <c r="Z754">
        <v>1</v>
      </c>
    </row>
    <row r="755" spans="1:26" x14ac:dyDescent="0.25">
      <c r="A755">
        <v>2682</v>
      </c>
      <c r="B755" t="s">
        <v>665</v>
      </c>
      <c r="C755" t="s">
        <v>223</v>
      </c>
      <c r="D755" t="s">
        <v>224</v>
      </c>
      <c r="E755" s="6" t="e">
        <f>VLOOKUP(SUBSTITUTE(B755,"_usd","")&amp;" - "&amp;D755,OrbisGeneric_mapping!C:F,3,0)</f>
        <v>#N/A</v>
      </c>
      <c r="F755" s="6" t="e">
        <f>VLOOKUP(E755,Collibra!D:F,3,0)</f>
        <v>#N/A</v>
      </c>
      <c r="G755" s="6" t="e">
        <f>VLOOKUP(E755,Collibra!D:F,2,0)</f>
        <v>#N/A</v>
      </c>
      <c r="J755" t="s">
        <v>28</v>
      </c>
      <c r="N755" t="b">
        <v>0</v>
      </c>
      <c r="P755" t="s">
        <v>29</v>
      </c>
      <c r="Q755" t="s">
        <v>30</v>
      </c>
      <c r="R755" t="b">
        <v>0</v>
      </c>
      <c r="Z755">
        <v>1</v>
      </c>
    </row>
    <row r="756" spans="1:26" x14ac:dyDescent="0.25">
      <c r="A756">
        <v>2674</v>
      </c>
      <c r="B756" t="s">
        <v>665</v>
      </c>
      <c r="C756" t="s">
        <v>225</v>
      </c>
      <c r="D756" t="s">
        <v>226</v>
      </c>
      <c r="E756" s="6" t="e">
        <f>VLOOKUP(SUBSTITUTE(B756,"_usd","")&amp;" - "&amp;D756,OrbisGeneric_mapping!C:F,3,0)</f>
        <v>#N/A</v>
      </c>
      <c r="F756" s="6" t="e">
        <f>VLOOKUP(E756,Collibra!D:F,3,0)</f>
        <v>#N/A</v>
      </c>
      <c r="G756" s="6" t="e">
        <f>VLOOKUP(E756,Collibra!D:F,2,0)</f>
        <v>#N/A</v>
      </c>
      <c r="J756" t="s">
        <v>28</v>
      </c>
      <c r="N756" t="b">
        <v>0</v>
      </c>
      <c r="P756" t="s">
        <v>29</v>
      </c>
      <c r="Q756" t="s">
        <v>30</v>
      </c>
      <c r="R756" t="b">
        <v>0</v>
      </c>
      <c r="Z756">
        <v>1</v>
      </c>
    </row>
    <row r="757" spans="1:26" x14ac:dyDescent="0.25">
      <c r="A757">
        <v>2658</v>
      </c>
      <c r="B757" t="s">
        <v>665</v>
      </c>
      <c r="C757" t="s">
        <v>452</v>
      </c>
      <c r="D757" t="s">
        <v>453</v>
      </c>
      <c r="E757" s="6" t="str">
        <f>VLOOKUP(SUBSTITUTE(B757,"_usd","")&amp;" - "&amp;D757,OrbisGeneric_mapping!C:F,3,0)</f>
        <v>CONSOLIDATION_CODE</v>
      </c>
      <c r="F757" s="6" t="str">
        <f>VLOOKUP(E757,Collibra!D:F,3,0)</f>
        <v>Consolidation code</v>
      </c>
      <c r="G757" s="6" t="str">
        <f>VLOOKUP(E757,Collibra!D:F,2,0)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757" t="s">
        <v>28</v>
      </c>
      <c r="N757" t="b">
        <v>0</v>
      </c>
      <c r="P757" t="s">
        <v>29</v>
      </c>
      <c r="Q757" t="s">
        <v>30</v>
      </c>
      <c r="R757" t="b">
        <v>0</v>
      </c>
      <c r="Z757">
        <v>1</v>
      </c>
    </row>
    <row r="758" spans="1:26" x14ac:dyDescent="0.25">
      <c r="A758">
        <v>3490</v>
      </c>
      <c r="B758" t="s">
        <v>665</v>
      </c>
      <c r="C758" t="s">
        <v>454</v>
      </c>
      <c r="D758" t="s">
        <v>455</v>
      </c>
      <c r="E758" s="6">
        <f>VLOOKUP(SUBSTITUTE(B758,"_usd","")&amp;" - "&amp;D758,OrbisGeneric_mapping!C:F,3,0)</f>
        <v>195300</v>
      </c>
      <c r="F758" s="6" t="e">
        <f>VLOOKUP(E758,Collibra!D:F,3,0)</f>
        <v>#N/A</v>
      </c>
      <c r="G758" s="6" t="e">
        <f>VLOOKUP(E758,Collibra!D:F,2,0)</f>
        <v>#N/A</v>
      </c>
      <c r="J758" t="s">
        <v>28</v>
      </c>
      <c r="N758" t="b">
        <v>0</v>
      </c>
      <c r="P758" t="s">
        <v>29</v>
      </c>
      <c r="Q758" t="s">
        <v>30</v>
      </c>
      <c r="R758" t="b">
        <v>0</v>
      </c>
      <c r="Z758">
        <v>1</v>
      </c>
    </row>
    <row r="759" spans="1:26" x14ac:dyDescent="0.25">
      <c r="A759">
        <v>3554</v>
      </c>
      <c r="B759" t="s">
        <v>665</v>
      </c>
      <c r="C759" t="s">
        <v>456</v>
      </c>
      <c r="D759" t="s">
        <v>457</v>
      </c>
      <c r="E759" s="6" t="str">
        <f>VLOOKUP(SUBSTITUTE(B759,"_usd","")&amp;" - "&amp;D759,OrbisGeneric_mapping!C:F,3,0)</f>
        <v>CURR</v>
      </c>
      <c r="F759" s="6" t="str">
        <f>VLOOKUP(E759,Collibra!D:F,3,0)</f>
        <v>Current Ratio (x)</v>
      </c>
      <c r="G759" s="6" t="str">
        <f>VLOOKUP(E759,Collibra!D:F,2,0)</f>
        <v>Current assets as percentage of Current liabilities</v>
      </c>
      <c r="J759" t="s">
        <v>28</v>
      </c>
      <c r="N759" t="b">
        <v>0</v>
      </c>
      <c r="P759" t="s">
        <v>29</v>
      </c>
      <c r="Q759" t="s">
        <v>30</v>
      </c>
      <c r="R759" t="b">
        <v>0</v>
      </c>
      <c r="Z759">
        <v>1</v>
      </c>
    </row>
    <row r="760" spans="1:26" x14ac:dyDescent="0.25">
      <c r="A760">
        <v>2858</v>
      </c>
      <c r="B760" t="s">
        <v>665</v>
      </c>
      <c r="C760" t="s">
        <v>458</v>
      </c>
      <c r="D760" t="s">
        <v>459</v>
      </c>
      <c r="E760" s="6">
        <f>VLOOKUP(SUBSTITUTE(B760,"_usd","")&amp;" - "&amp;D760,OrbisGeneric_mapping!C:F,3,0)</f>
        <v>191400</v>
      </c>
      <c r="F760" s="6" t="e">
        <f>VLOOKUP(E760,Collibra!D:F,3,0)</f>
        <v>#N/A</v>
      </c>
      <c r="G760" s="6" t="e">
        <f>VLOOKUP(E760,Collibra!D:F,2,0)</f>
        <v>#N/A</v>
      </c>
      <c r="J760" t="s">
        <v>28</v>
      </c>
      <c r="N760" t="b">
        <v>0</v>
      </c>
      <c r="P760" t="s">
        <v>29</v>
      </c>
      <c r="Q760" t="s">
        <v>30</v>
      </c>
      <c r="R760" t="b">
        <v>0</v>
      </c>
      <c r="Z760">
        <v>1</v>
      </c>
    </row>
    <row r="761" spans="1:26" x14ac:dyDescent="0.25">
      <c r="A761">
        <v>2842</v>
      </c>
      <c r="B761" t="s">
        <v>665</v>
      </c>
      <c r="C761" t="s">
        <v>460</v>
      </c>
      <c r="D761" t="s">
        <v>461</v>
      </c>
      <c r="E761" s="6">
        <f>VLOOKUP(SUBSTITUTE(B761,"_usd","")&amp;" - "&amp;D761,OrbisGeneric_mapping!C:F,3,0)</f>
        <v>191200</v>
      </c>
      <c r="F761" s="6" t="e">
        <f>VLOOKUP(E761,Collibra!D:F,3,0)</f>
        <v>#N/A</v>
      </c>
      <c r="G761" s="6" t="e">
        <f>VLOOKUP(E761,Collibra!D:F,2,0)</f>
        <v>#N/A</v>
      </c>
      <c r="J761" t="s">
        <v>28</v>
      </c>
      <c r="N761" t="b">
        <v>0</v>
      </c>
      <c r="P761" t="s">
        <v>29</v>
      </c>
      <c r="Q761" t="s">
        <v>30</v>
      </c>
      <c r="R761" t="b">
        <v>0</v>
      </c>
      <c r="Z761">
        <v>1</v>
      </c>
    </row>
    <row r="762" spans="1:26" x14ac:dyDescent="0.25">
      <c r="A762">
        <v>2786</v>
      </c>
      <c r="B762" t="s">
        <v>665</v>
      </c>
      <c r="C762" t="s">
        <v>462</v>
      </c>
      <c r="D762" t="s">
        <v>463</v>
      </c>
      <c r="E762" s="6">
        <f>VLOOKUP(SUBSTITUTE(B762,"_usd","")&amp;" - "&amp;D762,OrbisGeneric_mapping!C:F,3,0)</f>
        <v>190500</v>
      </c>
      <c r="F762" s="6" t="e">
        <f>VLOOKUP(E762,Collibra!D:F,3,0)</f>
        <v>#N/A</v>
      </c>
      <c r="G762" s="6" t="e">
        <f>VLOOKUP(E762,Collibra!D:F,2,0)</f>
        <v>#N/A</v>
      </c>
      <c r="J762" t="s">
        <v>28</v>
      </c>
      <c r="N762" t="b">
        <v>0</v>
      </c>
      <c r="P762" t="s">
        <v>29</v>
      </c>
      <c r="Q762" t="s">
        <v>30</v>
      </c>
      <c r="R762" t="b">
        <v>0</v>
      </c>
      <c r="Z762">
        <v>1</v>
      </c>
    </row>
    <row r="763" spans="1:26" x14ac:dyDescent="0.25">
      <c r="A763">
        <v>2882</v>
      </c>
      <c r="B763" t="s">
        <v>665</v>
      </c>
      <c r="C763" t="s">
        <v>464</v>
      </c>
      <c r="D763" t="s">
        <v>465</v>
      </c>
      <c r="E763" s="6">
        <f>VLOOKUP(SUBSTITUTE(B763,"_usd","")&amp;" - "&amp;D763,OrbisGeneric_mapping!C:F,3,0)</f>
        <v>191700</v>
      </c>
      <c r="F763" s="6" t="e">
        <f>VLOOKUP(E763,Collibra!D:F,3,0)</f>
        <v>#N/A</v>
      </c>
      <c r="G763" s="6" t="e">
        <f>VLOOKUP(E763,Collibra!D:F,2,0)</f>
        <v>#N/A</v>
      </c>
      <c r="J763" t="s">
        <v>28</v>
      </c>
      <c r="N763" t="b">
        <v>0</v>
      </c>
      <c r="P763" t="s">
        <v>29</v>
      </c>
      <c r="Q763" t="s">
        <v>30</v>
      </c>
      <c r="R763" t="b">
        <v>0</v>
      </c>
      <c r="Z763">
        <v>1</v>
      </c>
    </row>
    <row r="764" spans="1:26" x14ac:dyDescent="0.25">
      <c r="A764">
        <v>3106</v>
      </c>
      <c r="B764" t="s">
        <v>665</v>
      </c>
      <c r="C764" t="s">
        <v>466</v>
      </c>
      <c r="D764" t="s">
        <v>467</v>
      </c>
      <c r="E764" s="6">
        <f>VLOOKUP(SUBSTITUTE(B764,"_usd","")&amp;" - "&amp;D764,OrbisGeneric_mapping!C:F,3,0)</f>
        <v>194500</v>
      </c>
      <c r="F764" s="6" t="e">
        <f>VLOOKUP(E764,Collibra!D:F,3,0)</f>
        <v>#N/A</v>
      </c>
      <c r="G764" s="6" t="e">
        <f>VLOOKUP(E764,Collibra!D:F,2,0)</f>
        <v>#N/A</v>
      </c>
      <c r="J764" t="s">
        <v>28</v>
      </c>
      <c r="N764" t="b">
        <v>0</v>
      </c>
      <c r="P764" t="s">
        <v>29</v>
      </c>
      <c r="Q764" t="s">
        <v>30</v>
      </c>
      <c r="R764" t="b">
        <v>0</v>
      </c>
      <c r="Z764">
        <v>1</v>
      </c>
    </row>
    <row r="765" spans="1:26" x14ac:dyDescent="0.25">
      <c r="A765">
        <v>3466</v>
      </c>
      <c r="B765" t="s">
        <v>665</v>
      </c>
      <c r="C765" t="s">
        <v>468</v>
      </c>
      <c r="D765" t="s">
        <v>469</v>
      </c>
      <c r="E765" s="6">
        <f>VLOOKUP(SUBSTITUTE(B765,"_usd","")&amp;" - "&amp;D765,OrbisGeneric_mapping!C:F,3,0)</f>
        <v>195270</v>
      </c>
      <c r="F765" s="6" t="e">
        <f>VLOOKUP(E765,Collibra!D:F,3,0)</f>
        <v>#N/A</v>
      </c>
      <c r="G765" s="6" t="e">
        <f>VLOOKUP(E765,Collibra!D:F,2,0)</f>
        <v>#N/A</v>
      </c>
      <c r="J765" t="s">
        <v>28</v>
      </c>
      <c r="N765" t="b">
        <v>0</v>
      </c>
      <c r="P765" t="s">
        <v>29</v>
      </c>
      <c r="Q765" t="s">
        <v>30</v>
      </c>
      <c r="R765" t="b">
        <v>0</v>
      </c>
      <c r="Z765">
        <v>1</v>
      </c>
    </row>
    <row r="766" spans="1:26" x14ac:dyDescent="0.25">
      <c r="A766">
        <v>3570</v>
      </c>
      <c r="B766" t="s">
        <v>665</v>
      </c>
      <c r="C766" t="s">
        <v>470</v>
      </c>
      <c r="D766" t="s">
        <v>471</v>
      </c>
      <c r="E766" s="6" t="e">
        <f>VLOOKUP(SUBSTITUTE(B766,"_usd","")&amp;" - "&amp;D766,OrbisGeneric_mapping!C:F,3,0)</f>
        <v>#N/A</v>
      </c>
      <c r="F766" s="6" t="e">
        <f>VLOOKUP(E766,Collibra!D:F,3,0)</f>
        <v>#N/A</v>
      </c>
      <c r="G766" s="6" t="e">
        <f>VLOOKUP(E766,Collibra!D:F,2,0)</f>
        <v>#N/A</v>
      </c>
      <c r="J766" t="s">
        <v>28</v>
      </c>
      <c r="N766" t="b">
        <v>0</v>
      </c>
      <c r="P766" t="s">
        <v>29</v>
      </c>
      <c r="Q766" t="s">
        <v>30</v>
      </c>
      <c r="R766" t="b">
        <v>0</v>
      </c>
      <c r="Z766">
        <v>1</v>
      </c>
    </row>
    <row r="767" spans="1:26" x14ac:dyDescent="0.25">
      <c r="A767">
        <v>2930</v>
      </c>
      <c r="B767" t="s">
        <v>665</v>
      </c>
      <c r="C767" t="s">
        <v>472</v>
      </c>
      <c r="D767" t="s">
        <v>473</v>
      </c>
      <c r="E767" s="6">
        <f>VLOOKUP(SUBSTITUTE(B767,"_usd","")&amp;" - "&amp;D767,OrbisGeneric_mapping!C:F,3,0)</f>
        <v>192300</v>
      </c>
      <c r="F767" s="6" t="e">
        <f>VLOOKUP(E767,Collibra!D:F,3,0)</f>
        <v>#N/A</v>
      </c>
      <c r="G767" s="6" t="e">
        <f>VLOOKUP(E767,Collibra!D:F,2,0)</f>
        <v>#N/A</v>
      </c>
      <c r="J767" t="s">
        <v>28</v>
      </c>
      <c r="N767" t="b">
        <v>0</v>
      </c>
      <c r="P767" t="s">
        <v>29</v>
      </c>
      <c r="Q767" t="s">
        <v>30</v>
      </c>
      <c r="R767" t="b">
        <v>0</v>
      </c>
      <c r="Z767">
        <v>1</v>
      </c>
    </row>
    <row r="768" spans="1:26" x14ac:dyDescent="0.25">
      <c r="A768">
        <v>3258</v>
      </c>
      <c r="B768" t="s">
        <v>665</v>
      </c>
      <c r="C768" t="s">
        <v>474</v>
      </c>
      <c r="D768" t="s">
        <v>475</v>
      </c>
      <c r="E768" s="6">
        <f>VLOOKUP(SUBSTITUTE(B768,"_usd","")&amp;" - "&amp;D768,OrbisGeneric_mapping!C:F,3,0)</f>
        <v>195120</v>
      </c>
      <c r="F768" s="6" t="e">
        <f>VLOOKUP(E768,Collibra!D:F,3,0)</f>
        <v>#N/A</v>
      </c>
      <c r="G768" s="6" t="e">
        <f>VLOOKUP(E768,Collibra!D:F,2,0)</f>
        <v>#N/A</v>
      </c>
      <c r="J768" t="s">
        <v>28</v>
      </c>
      <c r="N768" t="b">
        <v>0</v>
      </c>
      <c r="P768" t="s">
        <v>29</v>
      </c>
      <c r="Q768" t="s">
        <v>30</v>
      </c>
      <c r="R768" t="b">
        <v>0</v>
      </c>
      <c r="Z768">
        <v>1</v>
      </c>
    </row>
    <row r="769" spans="1:26" x14ac:dyDescent="0.25">
      <c r="A769">
        <v>3266</v>
      </c>
      <c r="B769" t="s">
        <v>665</v>
      </c>
      <c r="C769" t="s">
        <v>476</v>
      </c>
      <c r="D769" t="s">
        <v>477</v>
      </c>
      <c r="E769" s="6">
        <f>VLOOKUP(SUBSTITUTE(B769,"_usd","")&amp;" - "&amp;D769,OrbisGeneric_mapping!C:F,3,0)</f>
        <v>195130</v>
      </c>
      <c r="F769" s="6" t="e">
        <f>VLOOKUP(E769,Collibra!D:F,3,0)</f>
        <v>#N/A</v>
      </c>
      <c r="G769" s="6" t="e">
        <f>VLOOKUP(E769,Collibra!D:F,2,0)</f>
        <v>#N/A</v>
      </c>
      <c r="J769" t="s">
        <v>28</v>
      </c>
      <c r="N769" t="b">
        <v>0</v>
      </c>
      <c r="P769" t="s">
        <v>29</v>
      </c>
      <c r="Q769" t="s">
        <v>30</v>
      </c>
      <c r="R769" t="b">
        <v>0</v>
      </c>
      <c r="Z769">
        <v>1</v>
      </c>
    </row>
    <row r="770" spans="1:26" x14ac:dyDescent="0.25">
      <c r="A770">
        <v>3250</v>
      </c>
      <c r="B770" t="s">
        <v>665</v>
      </c>
      <c r="C770" t="s">
        <v>478</v>
      </c>
      <c r="D770" t="s">
        <v>479</v>
      </c>
      <c r="E770" s="6">
        <f>VLOOKUP(SUBSTITUTE(B770,"_usd","")&amp;" - "&amp;D770,OrbisGeneric_mapping!C:F,3,0)</f>
        <v>195110</v>
      </c>
      <c r="F770" s="6" t="e">
        <f>VLOOKUP(E770,Collibra!D:F,3,0)</f>
        <v>#N/A</v>
      </c>
      <c r="G770" s="6" t="e">
        <f>VLOOKUP(E770,Collibra!D:F,2,0)</f>
        <v>#N/A</v>
      </c>
      <c r="J770" t="s">
        <v>28</v>
      </c>
      <c r="N770" t="b">
        <v>0</v>
      </c>
      <c r="P770" t="s">
        <v>29</v>
      </c>
      <c r="Q770" t="s">
        <v>30</v>
      </c>
      <c r="R770" t="b">
        <v>0</v>
      </c>
      <c r="Z770">
        <v>1</v>
      </c>
    </row>
    <row r="771" spans="1:26" x14ac:dyDescent="0.25">
      <c r="A771">
        <v>3242</v>
      </c>
      <c r="B771" t="s">
        <v>665</v>
      </c>
      <c r="C771" t="s">
        <v>480</v>
      </c>
      <c r="D771" t="s">
        <v>481</v>
      </c>
      <c r="E771" s="6">
        <f>VLOOKUP(SUBSTITUTE(B771,"_usd","")&amp;" - "&amp;D771,OrbisGeneric_mapping!C:F,3,0)</f>
        <v>195100</v>
      </c>
      <c r="F771" s="6" t="e">
        <f>VLOOKUP(E771,Collibra!D:F,3,0)</f>
        <v>#N/A</v>
      </c>
      <c r="G771" s="6" t="e">
        <f>VLOOKUP(E771,Collibra!D:F,2,0)</f>
        <v>#N/A</v>
      </c>
      <c r="J771" t="s">
        <v>28</v>
      </c>
      <c r="N771" t="b">
        <v>0</v>
      </c>
      <c r="P771" t="s">
        <v>29</v>
      </c>
      <c r="Q771" t="s">
        <v>30</v>
      </c>
      <c r="R771" t="b">
        <v>0</v>
      </c>
      <c r="Z771">
        <v>1</v>
      </c>
    </row>
    <row r="772" spans="1:26" x14ac:dyDescent="0.25">
      <c r="A772">
        <v>2738</v>
      </c>
      <c r="B772" t="s">
        <v>665</v>
      </c>
      <c r="C772" t="s">
        <v>661</v>
      </c>
      <c r="D772" t="s">
        <v>662</v>
      </c>
      <c r="E772" s="6" t="str">
        <f>VLOOKUP(SUBSTITUTE(B772,"_usd","")&amp;" - "&amp;D772,OrbisGeneric_mapping!C:F,3,0)</f>
        <v>EXCHANGE_RATE</v>
      </c>
      <c r="F772" s="6" t="str">
        <f>VLOOKUP(E772,Collibra!D:F,3,0)</f>
        <v>Exchange rate from original currency</v>
      </c>
      <c r="G772" s="6" t="str">
        <f>VLOOKUP(E772,Collibra!D:F,2,0)</f>
        <v>Exchange rate from original currency gives the exchange rate against selected selected currency (Default: USD)</v>
      </c>
      <c r="J772" t="s">
        <v>28</v>
      </c>
      <c r="N772" t="b">
        <v>0</v>
      </c>
      <c r="P772" t="s">
        <v>29</v>
      </c>
      <c r="Q772" t="s">
        <v>30</v>
      </c>
      <c r="R772" t="b">
        <v>0</v>
      </c>
      <c r="Z772">
        <v>1</v>
      </c>
    </row>
    <row r="773" spans="1:26" x14ac:dyDescent="0.25">
      <c r="A773">
        <v>2818</v>
      </c>
      <c r="B773" t="s">
        <v>665</v>
      </c>
      <c r="C773" t="s">
        <v>482</v>
      </c>
      <c r="D773" t="s">
        <v>483</v>
      </c>
      <c r="E773" s="6">
        <f>VLOOKUP(SUBSTITUTE(B773,"_usd","")&amp;" - "&amp;D773,OrbisGeneric_mapping!C:F,3,0)</f>
        <v>190900</v>
      </c>
      <c r="F773" s="6" t="e">
        <f>VLOOKUP(E773,Collibra!D:F,3,0)</f>
        <v>#N/A</v>
      </c>
      <c r="G773" s="6" t="e">
        <f>VLOOKUP(E773,Collibra!D:F,2,0)</f>
        <v>#N/A</v>
      </c>
      <c r="J773" t="s">
        <v>28</v>
      </c>
      <c r="N773" t="b">
        <v>0</v>
      </c>
      <c r="P773" t="s">
        <v>29</v>
      </c>
      <c r="Q773" t="s">
        <v>30</v>
      </c>
      <c r="R773" t="b">
        <v>0</v>
      </c>
      <c r="Z773">
        <v>1</v>
      </c>
    </row>
    <row r="774" spans="1:26" x14ac:dyDescent="0.25">
      <c r="A774">
        <v>2754</v>
      </c>
      <c r="B774" t="s">
        <v>665</v>
      </c>
      <c r="C774" t="s">
        <v>484</v>
      </c>
      <c r="D774" t="s">
        <v>485</v>
      </c>
      <c r="E774" s="6">
        <f>VLOOKUP(SUBSTITUTE(B774,"_usd","")&amp;" - "&amp;D774,OrbisGeneric_mapping!C:F,3,0)</f>
        <v>190100</v>
      </c>
      <c r="F774" s="6" t="e">
        <f>VLOOKUP(E774,Collibra!D:F,3,0)</f>
        <v>#N/A</v>
      </c>
      <c r="G774" s="6" t="e">
        <f>VLOOKUP(E774,Collibra!D:F,2,0)</f>
        <v>#N/A</v>
      </c>
      <c r="J774" t="s">
        <v>28</v>
      </c>
      <c r="N774" t="b">
        <v>0</v>
      </c>
      <c r="P774" t="s">
        <v>29</v>
      </c>
      <c r="Q774" t="s">
        <v>30</v>
      </c>
      <c r="R774" t="b">
        <v>0</v>
      </c>
      <c r="Z774">
        <v>1</v>
      </c>
    </row>
    <row r="775" spans="1:26" x14ac:dyDescent="0.25">
      <c r="A775">
        <v>2986</v>
      </c>
      <c r="B775" t="s">
        <v>665</v>
      </c>
      <c r="C775" t="s">
        <v>486</v>
      </c>
      <c r="D775" t="s">
        <v>487</v>
      </c>
      <c r="E775" s="6">
        <f>VLOOKUP(SUBSTITUTE(B775,"_usd","")&amp;" - "&amp;D775,OrbisGeneric_mapping!C:F,3,0)</f>
        <v>193000</v>
      </c>
      <c r="F775" s="6" t="e">
        <f>VLOOKUP(E775,Collibra!D:F,3,0)</f>
        <v>#N/A</v>
      </c>
      <c r="G775" s="6" t="e">
        <f>VLOOKUP(E775,Collibra!D:F,2,0)</f>
        <v>#N/A</v>
      </c>
      <c r="J775" t="s">
        <v>28</v>
      </c>
      <c r="N775" t="b">
        <v>0</v>
      </c>
      <c r="P775" t="s">
        <v>29</v>
      </c>
      <c r="Q775" t="s">
        <v>30</v>
      </c>
      <c r="R775" t="b">
        <v>0</v>
      </c>
      <c r="Z775">
        <v>1</v>
      </c>
    </row>
    <row r="776" spans="1:26" x14ac:dyDescent="0.25">
      <c r="A776">
        <v>3202</v>
      </c>
      <c r="B776" t="s">
        <v>665</v>
      </c>
      <c r="C776" t="s">
        <v>488</v>
      </c>
      <c r="D776" t="s">
        <v>489</v>
      </c>
      <c r="E776" s="6">
        <f>VLOOKUP(SUBSTITUTE(B776,"_usd","")&amp;" - "&amp;D776,OrbisGeneric_mapping!C:F,3,0)</f>
        <v>195060</v>
      </c>
      <c r="F776" s="6" t="e">
        <f>VLOOKUP(E776,Collibra!D:F,3,0)</f>
        <v>#N/A</v>
      </c>
      <c r="G776" s="6" t="e">
        <f>VLOOKUP(E776,Collibra!D:F,2,0)</f>
        <v>#N/A</v>
      </c>
      <c r="J776" t="s">
        <v>28</v>
      </c>
      <c r="N776" t="b">
        <v>0</v>
      </c>
      <c r="P776" t="s">
        <v>29</v>
      </c>
      <c r="Q776" t="s">
        <v>30</v>
      </c>
      <c r="R776" t="b">
        <v>0</v>
      </c>
      <c r="Z776">
        <v>1</v>
      </c>
    </row>
    <row r="777" spans="1:26" x14ac:dyDescent="0.25">
      <c r="A777">
        <v>2946</v>
      </c>
      <c r="B777" t="s">
        <v>665</v>
      </c>
      <c r="C777" t="s">
        <v>490</v>
      </c>
      <c r="D777" t="s">
        <v>491</v>
      </c>
      <c r="E777" s="6">
        <f>VLOOKUP(SUBSTITUTE(B777,"_usd","")&amp;" - "&amp;D777,OrbisGeneric_mapping!C:F,3,0)</f>
        <v>192500</v>
      </c>
      <c r="F777" s="6" t="e">
        <f>VLOOKUP(E777,Collibra!D:F,3,0)</f>
        <v>#N/A</v>
      </c>
      <c r="G777" s="6" t="e">
        <f>VLOOKUP(E777,Collibra!D:F,2,0)</f>
        <v>#N/A</v>
      </c>
      <c r="J777" t="s">
        <v>28</v>
      </c>
      <c r="N777" t="b">
        <v>0</v>
      </c>
      <c r="P777" t="s">
        <v>29</v>
      </c>
      <c r="Q777" t="s">
        <v>30</v>
      </c>
      <c r="R777" t="b">
        <v>0</v>
      </c>
      <c r="Z777">
        <v>1</v>
      </c>
    </row>
    <row r="778" spans="1:26" x14ac:dyDescent="0.25">
      <c r="A778">
        <v>3474</v>
      </c>
      <c r="B778" t="s">
        <v>665</v>
      </c>
      <c r="C778" t="s">
        <v>492</v>
      </c>
      <c r="D778" t="s">
        <v>493</v>
      </c>
      <c r="E778" s="6">
        <f>VLOOKUP(SUBSTITUTE(B778,"_usd","")&amp;" - "&amp;D778,OrbisGeneric_mapping!C:F,3,0)</f>
        <v>195280</v>
      </c>
      <c r="F778" s="6" t="e">
        <f>VLOOKUP(E778,Collibra!D:F,3,0)</f>
        <v>#N/A</v>
      </c>
      <c r="G778" s="6" t="e">
        <f>VLOOKUP(E778,Collibra!D:F,2,0)</f>
        <v>#N/A</v>
      </c>
      <c r="J778" t="s">
        <v>28</v>
      </c>
      <c r="N778" t="b">
        <v>0</v>
      </c>
      <c r="P778" t="s">
        <v>29</v>
      </c>
      <c r="Q778" t="s">
        <v>30</v>
      </c>
      <c r="R778" t="b">
        <v>0</v>
      </c>
      <c r="Z778">
        <v>1</v>
      </c>
    </row>
    <row r="779" spans="1:26" x14ac:dyDescent="0.25">
      <c r="A779">
        <v>2970</v>
      </c>
      <c r="B779" t="s">
        <v>665</v>
      </c>
      <c r="C779" t="s">
        <v>494</v>
      </c>
      <c r="D779" t="s">
        <v>495</v>
      </c>
      <c r="E779" s="6">
        <f>VLOOKUP(SUBSTITUTE(B779,"_usd","")&amp;" - "&amp;D779,OrbisGeneric_mapping!C:F,3,0)</f>
        <v>192800</v>
      </c>
      <c r="F779" s="6" t="e">
        <f>VLOOKUP(E779,Collibra!D:F,3,0)</f>
        <v>#N/A</v>
      </c>
      <c r="G779" s="6" t="e">
        <f>VLOOKUP(E779,Collibra!D:F,2,0)</f>
        <v>#N/A</v>
      </c>
      <c r="J779" t="s">
        <v>28</v>
      </c>
      <c r="N779" t="b">
        <v>0</v>
      </c>
      <c r="P779" t="s">
        <v>29</v>
      </c>
      <c r="Q779" t="s">
        <v>30</v>
      </c>
      <c r="R779" t="b">
        <v>0</v>
      </c>
      <c r="Z779">
        <v>1</v>
      </c>
    </row>
    <row r="780" spans="1:26" x14ac:dyDescent="0.25">
      <c r="A780">
        <v>3506</v>
      </c>
      <c r="B780" t="s">
        <v>665</v>
      </c>
      <c r="C780" t="s">
        <v>496</v>
      </c>
      <c r="D780" t="s">
        <v>497</v>
      </c>
      <c r="E780" s="6">
        <f>VLOOKUP(SUBSTITUTE(B780,"_usd","")&amp;" - "&amp;D780,OrbisGeneric_mapping!C:F,3,0)</f>
        <v>195320</v>
      </c>
      <c r="F780" s="6" t="e">
        <f>VLOOKUP(E780,Collibra!D:F,3,0)</f>
        <v>#N/A</v>
      </c>
      <c r="G780" s="6" t="e">
        <f>VLOOKUP(E780,Collibra!D:F,2,0)</f>
        <v>#N/A</v>
      </c>
      <c r="J780" t="s">
        <v>28</v>
      </c>
      <c r="N780" t="b">
        <v>0</v>
      </c>
      <c r="P780" t="s">
        <v>29</v>
      </c>
      <c r="Q780" t="s">
        <v>30</v>
      </c>
      <c r="R780" t="b">
        <v>0</v>
      </c>
      <c r="Z780">
        <v>1</v>
      </c>
    </row>
    <row r="781" spans="1:26" x14ac:dyDescent="0.25">
      <c r="A781">
        <v>3378</v>
      </c>
      <c r="B781" t="s">
        <v>665</v>
      </c>
      <c r="C781" t="s">
        <v>498</v>
      </c>
      <c r="D781" t="s">
        <v>499</v>
      </c>
      <c r="E781" s="6">
        <f>VLOOKUP(SUBSTITUTE(B781,"_usd","")&amp;" - "&amp;D781,OrbisGeneric_mapping!C:F,3,0)</f>
        <v>144046</v>
      </c>
      <c r="F781" s="6" t="e">
        <f>VLOOKUP(E781,Collibra!D:F,3,0)</f>
        <v>#N/A</v>
      </c>
      <c r="G781" s="6" t="e">
        <f>VLOOKUP(E781,Collibra!D:F,2,0)</f>
        <v>#N/A</v>
      </c>
      <c r="J781" t="s">
        <v>28</v>
      </c>
      <c r="N781" t="b">
        <v>0</v>
      </c>
      <c r="P781" t="s">
        <v>29</v>
      </c>
      <c r="Q781" t="s">
        <v>30</v>
      </c>
      <c r="R781" t="b">
        <v>0</v>
      </c>
      <c r="Z781">
        <v>1</v>
      </c>
    </row>
    <row r="782" spans="1:26" x14ac:dyDescent="0.25">
      <c r="A782">
        <v>3362</v>
      </c>
      <c r="B782" t="s">
        <v>665</v>
      </c>
      <c r="C782" t="s">
        <v>500</v>
      </c>
      <c r="D782" t="s">
        <v>501</v>
      </c>
      <c r="E782" s="6">
        <f>VLOOKUP(SUBSTITUTE(B782,"_usd","")&amp;" - "&amp;D782,OrbisGeneric_mapping!C:F,3,0)</f>
        <v>144044</v>
      </c>
      <c r="F782" s="6" t="e">
        <f>VLOOKUP(E782,Collibra!D:F,3,0)</f>
        <v>#N/A</v>
      </c>
      <c r="G782" s="6" t="e">
        <f>VLOOKUP(E782,Collibra!D:F,2,0)</f>
        <v>#N/A</v>
      </c>
      <c r="J782" t="s">
        <v>28</v>
      </c>
      <c r="N782" t="b">
        <v>0</v>
      </c>
      <c r="P782" t="s">
        <v>29</v>
      </c>
      <c r="Q782" t="s">
        <v>30</v>
      </c>
      <c r="R782" t="b">
        <v>0</v>
      </c>
      <c r="Z782">
        <v>1</v>
      </c>
    </row>
    <row r="783" spans="1:26" x14ac:dyDescent="0.25">
      <c r="A783">
        <v>3370</v>
      </c>
      <c r="B783" t="s">
        <v>665</v>
      </c>
      <c r="C783" t="s">
        <v>502</v>
      </c>
      <c r="D783" t="s">
        <v>503</v>
      </c>
      <c r="E783" s="6">
        <f>VLOOKUP(SUBSTITUTE(B783,"_usd","")&amp;" - "&amp;D783,OrbisGeneric_mapping!C:F,3,0)</f>
        <v>144045</v>
      </c>
      <c r="F783" s="6" t="e">
        <f>VLOOKUP(E783,Collibra!D:F,3,0)</f>
        <v>#N/A</v>
      </c>
      <c r="G783" s="6" t="e">
        <f>VLOOKUP(E783,Collibra!D:F,2,0)</f>
        <v>#N/A</v>
      </c>
      <c r="J783" t="s">
        <v>28</v>
      </c>
      <c r="N783" t="b">
        <v>0</v>
      </c>
      <c r="P783" t="s">
        <v>29</v>
      </c>
      <c r="Q783" t="s">
        <v>30</v>
      </c>
      <c r="R783" t="b">
        <v>0</v>
      </c>
      <c r="Z783">
        <v>1</v>
      </c>
    </row>
    <row r="784" spans="1:26" x14ac:dyDescent="0.25">
      <c r="A784">
        <v>3354</v>
      </c>
      <c r="B784" t="s">
        <v>665</v>
      </c>
      <c r="C784" t="s">
        <v>504</v>
      </c>
      <c r="D784" t="s">
        <v>505</v>
      </c>
      <c r="E784" s="6">
        <f>VLOOKUP(SUBSTITUTE(B784,"_usd","")&amp;" - "&amp;D784,OrbisGeneric_mapping!C:F,3,0)</f>
        <v>144043</v>
      </c>
      <c r="F784" s="6" t="e">
        <f>VLOOKUP(E784,Collibra!D:F,3,0)</f>
        <v>#N/A</v>
      </c>
      <c r="G784" s="6" t="e">
        <f>VLOOKUP(E784,Collibra!D:F,2,0)</f>
        <v>#N/A</v>
      </c>
      <c r="J784" t="s">
        <v>28</v>
      </c>
      <c r="N784" t="b">
        <v>0</v>
      </c>
      <c r="P784" t="s">
        <v>29</v>
      </c>
      <c r="Q784" t="s">
        <v>30</v>
      </c>
      <c r="R784" t="b">
        <v>0</v>
      </c>
      <c r="Z784">
        <v>1</v>
      </c>
    </row>
    <row r="785" spans="1:26" x14ac:dyDescent="0.25">
      <c r="A785">
        <v>2762</v>
      </c>
      <c r="B785" t="s">
        <v>665</v>
      </c>
      <c r="C785" t="s">
        <v>506</v>
      </c>
      <c r="D785" t="s">
        <v>507</v>
      </c>
      <c r="E785" s="6">
        <f>VLOOKUP(SUBSTITUTE(B785,"_usd","")&amp;" - "&amp;D785,OrbisGeneric_mapping!C:F,3,0)</f>
        <v>190200</v>
      </c>
      <c r="F785" s="6" t="e">
        <f>VLOOKUP(E785,Collibra!D:F,3,0)</f>
        <v>#N/A</v>
      </c>
      <c r="G785" s="6" t="e">
        <f>VLOOKUP(E785,Collibra!D:F,2,0)</f>
        <v>#N/A</v>
      </c>
      <c r="J785" t="s">
        <v>28</v>
      </c>
      <c r="N785" t="b">
        <v>0</v>
      </c>
      <c r="P785" t="s">
        <v>29</v>
      </c>
      <c r="Q785" t="s">
        <v>30</v>
      </c>
      <c r="R785" t="b">
        <v>0</v>
      </c>
      <c r="Z785">
        <v>1</v>
      </c>
    </row>
    <row r="786" spans="1:26" x14ac:dyDescent="0.25">
      <c r="A786">
        <v>3538</v>
      </c>
      <c r="B786" t="s">
        <v>665</v>
      </c>
      <c r="C786" t="s">
        <v>508</v>
      </c>
      <c r="D786" t="s">
        <v>509</v>
      </c>
      <c r="E786" s="6">
        <f>VLOOKUP(SUBSTITUTE(B786,"_usd","")&amp;" - "&amp;D786,OrbisGeneric_mapping!C:F,3,0)</f>
        <v>195360</v>
      </c>
      <c r="F786" s="6" t="e">
        <f>VLOOKUP(E786,Collibra!D:F,3,0)</f>
        <v>#N/A</v>
      </c>
      <c r="G786" s="6" t="e">
        <f>VLOOKUP(E786,Collibra!D:F,2,0)</f>
        <v>#N/A</v>
      </c>
      <c r="J786" t="s">
        <v>28</v>
      </c>
      <c r="N786" t="b">
        <v>0</v>
      </c>
      <c r="P786" t="s">
        <v>29</v>
      </c>
      <c r="Q786" t="s">
        <v>30</v>
      </c>
      <c r="R786" t="b">
        <v>0</v>
      </c>
      <c r="Z786">
        <v>1</v>
      </c>
    </row>
    <row r="787" spans="1:26" x14ac:dyDescent="0.25">
      <c r="A787">
        <v>2962</v>
      </c>
      <c r="B787" t="s">
        <v>665</v>
      </c>
      <c r="C787" t="s">
        <v>510</v>
      </c>
      <c r="D787" t="s">
        <v>511</v>
      </c>
      <c r="E787" s="6">
        <f>VLOOKUP(SUBSTITUTE(B787,"_usd","")&amp;" - "&amp;D787,OrbisGeneric_mapping!C:F,3,0)</f>
        <v>192700</v>
      </c>
      <c r="F787" s="6" t="e">
        <f>VLOOKUP(E787,Collibra!D:F,3,0)</f>
        <v>#N/A</v>
      </c>
      <c r="G787" s="6" t="e">
        <f>VLOOKUP(E787,Collibra!D:F,2,0)</f>
        <v>#N/A</v>
      </c>
      <c r="J787" t="s">
        <v>28</v>
      </c>
      <c r="N787" t="b">
        <v>0</v>
      </c>
      <c r="P787" t="s">
        <v>29</v>
      </c>
      <c r="Q787" t="s">
        <v>30</v>
      </c>
      <c r="R787" t="b">
        <v>0</v>
      </c>
      <c r="Z787">
        <v>1</v>
      </c>
    </row>
    <row r="788" spans="1:26" x14ac:dyDescent="0.25">
      <c r="A788">
        <v>3546</v>
      </c>
      <c r="B788" t="s">
        <v>665</v>
      </c>
      <c r="C788" t="s">
        <v>512</v>
      </c>
      <c r="D788" t="s">
        <v>513</v>
      </c>
      <c r="E788" s="6">
        <f>VLOOKUP(SUBSTITUTE(B788,"_usd","")&amp;" - "&amp;D788,OrbisGeneric_mapping!C:F,3,0)</f>
        <v>195370</v>
      </c>
      <c r="F788" s="6" t="e">
        <f>VLOOKUP(E788,Collibra!D:F,3,0)</f>
        <v>#N/A</v>
      </c>
      <c r="G788" s="6" t="e">
        <f>VLOOKUP(E788,Collibra!D:F,2,0)</f>
        <v>#N/A</v>
      </c>
      <c r="J788" t="s">
        <v>28</v>
      </c>
      <c r="N788" t="b">
        <v>0</v>
      </c>
      <c r="P788" t="s">
        <v>29</v>
      </c>
      <c r="Q788" t="s">
        <v>30</v>
      </c>
      <c r="R788" t="b">
        <v>0</v>
      </c>
      <c r="Z788">
        <v>1</v>
      </c>
    </row>
    <row r="789" spans="1:26" x14ac:dyDescent="0.25">
      <c r="A789">
        <v>3218</v>
      </c>
      <c r="B789" t="s">
        <v>665</v>
      </c>
      <c r="C789" t="s">
        <v>514</v>
      </c>
      <c r="D789" t="s">
        <v>515</v>
      </c>
      <c r="E789" s="6">
        <f>VLOOKUP(SUBSTITUTE(B789,"_usd","")&amp;" - "&amp;D789,OrbisGeneric_mapping!C:F,3,0)</f>
        <v>144040</v>
      </c>
      <c r="F789" s="6" t="e">
        <f>VLOOKUP(E789,Collibra!D:F,3,0)</f>
        <v>#N/A</v>
      </c>
      <c r="G789" s="6" t="e">
        <f>VLOOKUP(E789,Collibra!D:F,2,0)</f>
        <v>#N/A</v>
      </c>
      <c r="J789" t="s">
        <v>28</v>
      </c>
      <c r="N789" t="b">
        <v>0</v>
      </c>
      <c r="P789" t="s">
        <v>29</v>
      </c>
      <c r="Q789" t="s">
        <v>30</v>
      </c>
      <c r="R789" t="b">
        <v>0</v>
      </c>
      <c r="Z789">
        <v>1</v>
      </c>
    </row>
    <row r="790" spans="1:26" x14ac:dyDescent="0.25">
      <c r="A790">
        <v>3162</v>
      </c>
      <c r="B790" t="s">
        <v>665</v>
      </c>
      <c r="C790" t="s">
        <v>516</v>
      </c>
      <c r="D790" t="s">
        <v>517</v>
      </c>
      <c r="E790" s="6">
        <f>VLOOKUP(SUBSTITUTE(B790,"_usd","")&amp;" - "&amp;D790,OrbisGeneric_mapping!C:F,3,0)</f>
        <v>195010</v>
      </c>
      <c r="F790" s="6" t="e">
        <f>VLOOKUP(E790,Collibra!D:F,3,0)</f>
        <v>#N/A</v>
      </c>
      <c r="G790" s="6" t="e">
        <f>VLOOKUP(E790,Collibra!D:F,2,0)</f>
        <v>#N/A</v>
      </c>
      <c r="J790" t="s">
        <v>28</v>
      </c>
      <c r="N790" t="b">
        <v>0</v>
      </c>
      <c r="P790" t="s">
        <v>29</v>
      </c>
      <c r="Q790" t="s">
        <v>30</v>
      </c>
      <c r="R790" t="b">
        <v>0</v>
      </c>
      <c r="Z790">
        <v>1</v>
      </c>
    </row>
    <row r="791" spans="1:26" x14ac:dyDescent="0.25">
      <c r="A791">
        <v>3058</v>
      </c>
      <c r="B791" t="s">
        <v>665</v>
      </c>
      <c r="C791" t="s">
        <v>518</v>
      </c>
      <c r="D791" t="s">
        <v>519</v>
      </c>
      <c r="E791" s="6">
        <f>VLOOKUP(SUBSTITUTE(B791,"_usd","")&amp;" - "&amp;D791,OrbisGeneric_mapping!C:F,3,0)</f>
        <v>193900</v>
      </c>
      <c r="F791" s="6" t="e">
        <f>VLOOKUP(E791,Collibra!D:F,3,0)</f>
        <v>#N/A</v>
      </c>
      <c r="G791" s="6" t="e">
        <f>VLOOKUP(E791,Collibra!D:F,2,0)</f>
        <v>#N/A</v>
      </c>
      <c r="J791" t="s">
        <v>28</v>
      </c>
      <c r="N791" t="b">
        <v>0</v>
      </c>
      <c r="P791" t="s">
        <v>29</v>
      </c>
      <c r="Q791" t="s">
        <v>30</v>
      </c>
      <c r="R791" t="b">
        <v>0</v>
      </c>
      <c r="Z791">
        <v>1</v>
      </c>
    </row>
    <row r="792" spans="1:26" x14ac:dyDescent="0.25">
      <c r="A792">
        <v>3154</v>
      </c>
      <c r="B792" t="s">
        <v>665</v>
      </c>
      <c r="C792" t="s">
        <v>520</v>
      </c>
      <c r="D792" t="s">
        <v>521</v>
      </c>
      <c r="E792" s="6">
        <f>VLOOKUP(SUBSTITUTE(B792,"_usd","")&amp;" - "&amp;D792,OrbisGeneric_mapping!C:F,3,0)</f>
        <v>195000</v>
      </c>
      <c r="F792" s="6" t="e">
        <f>VLOOKUP(E792,Collibra!D:F,3,0)</f>
        <v>#N/A</v>
      </c>
      <c r="G792" s="6" t="e">
        <f>VLOOKUP(E792,Collibra!D:F,2,0)</f>
        <v>#N/A</v>
      </c>
      <c r="J792" t="s">
        <v>28</v>
      </c>
      <c r="N792" t="b">
        <v>0</v>
      </c>
      <c r="P792" t="s">
        <v>29</v>
      </c>
      <c r="Q792" t="s">
        <v>30</v>
      </c>
      <c r="R792" t="b">
        <v>0</v>
      </c>
      <c r="Z792">
        <v>1</v>
      </c>
    </row>
    <row r="793" spans="1:26" x14ac:dyDescent="0.25">
      <c r="A793">
        <v>3170</v>
      </c>
      <c r="B793" t="s">
        <v>665</v>
      </c>
      <c r="C793" t="s">
        <v>522</v>
      </c>
      <c r="D793" t="s">
        <v>523</v>
      </c>
      <c r="E793" s="6">
        <f>VLOOKUP(SUBSTITUTE(B793,"_usd","")&amp;" - "&amp;D793,OrbisGeneric_mapping!C:F,3,0)</f>
        <v>195020</v>
      </c>
      <c r="F793" s="6" t="e">
        <f>VLOOKUP(E793,Collibra!D:F,3,0)</f>
        <v>#N/A</v>
      </c>
      <c r="G793" s="6" t="e">
        <f>VLOOKUP(E793,Collibra!D:F,2,0)</f>
        <v>#N/A</v>
      </c>
      <c r="J793" t="s">
        <v>28</v>
      </c>
      <c r="N793" t="b">
        <v>0</v>
      </c>
      <c r="P793" t="s">
        <v>29</v>
      </c>
      <c r="Q793" t="s">
        <v>30</v>
      </c>
      <c r="R793" t="b">
        <v>0</v>
      </c>
      <c r="Z793">
        <v>1</v>
      </c>
    </row>
    <row r="794" spans="1:26" x14ac:dyDescent="0.25">
      <c r="A794">
        <v>2914</v>
      </c>
      <c r="B794" t="s">
        <v>665</v>
      </c>
      <c r="C794" t="s">
        <v>524</v>
      </c>
      <c r="D794" t="s">
        <v>525</v>
      </c>
      <c r="E794" s="6">
        <f>VLOOKUP(SUBSTITUTE(B794,"_usd","")&amp;" - "&amp;D794,OrbisGeneric_mapping!C:F,3,0)</f>
        <v>142045</v>
      </c>
      <c r="F794" s="6" t="e">
        <f>VLOOKUP(E794,Collibra!D:F,3,0)</f>
        <v>#N/A</v>
      </c>
      <c r="G794" s="6" t="e">
        <f>VLOOKUP(E794,Collibra!D:F,2,0)</f>
        <v>#N/A</v>
      </c>
      <c r="J794" t="s">
        <v>28</v>
      </c>
      <c r="N794" t="b">
        <v>0</v>
      </c>
      <c r="P794" t="s">
        <v>29</v>
      </c>
      <c r="Q794" t="s">
        <v>30</v>
      </c>
      <c r="R794" t="b">
        <v>0</v>
      </c>
      <c r="Z794">
        <v>1</v>
      </c>
    </row>
    <row r="795" spans="1:26" x14ac:dyDescent="0.25">
      <c r="A795">
        <v>2954</v>
      </c>
      <c r="B795" t="s">
        <v>665</v>
      </c>
      <c r="C795" t="s">
        <v>526</v>
      </c>
      <c r="D795" t="s">
        <v>527</v>
      </c>
      <c r="E795" s="6">
        <f>VLOOKUP(SUBSTITUTE(B795,"_usd","")&amp;" - "&amp;D795,OrbisGeneric_mapping!C:F,3,0)</f>
        <v>192600</v>
      </c>
      <c r="F795" s="6" t="e">
        <f>VLOOKUP(E795,Collibra!D:F,3,0)</f>
        <v>#N/A</v>
      </c>
      <c r="G795" s="6" t="e">
        <f>VLOOKUP(E795,Collibra!D:F,2,0)</f>
        <v>#N/A</v>
      </c>
      <c r="J795" t="s">
        <v>28</v>
      </c>
      <c r="N795" t="b">
        <v>0</v>
      </c>
      <c r="P795" t="s">
        <v>29</v>
      </c>
      <c r="Q795" t="s">
        <v>30</v>
      </c>
      <c r="R795" t="b">
        <v>0</v>
      </c>
      <c r="Z795">
        <v>1</v>
      </c>
    </row>
    <row r="796" spans="1:26" x14ac:dyDescent="0.25">
      <c r="A796">
        <v>2746</v>
      </c>
      <c r="B796" t="s">
        <v>665</v>
      </c>
      <c r="C796" t="s">
        <v>528</v>
      </c>
      <c r="D796" t="s">
        <v>529</v>
      </c>
      <c r="E796" s="6">
        <f>VLOOKUP(SUBSTITUTE(B796,"_usd","")&amp;" - "&amp;D796,OrbisGeneric_mapping!C:F,3,0)</f>
        <v>190000</v>
      </c>
      <c r="F796" s="6" t="e">
        <f>VLOOKUP(E796,Collibra!D:F,3,0)</f>
        <v>#N/A</v>
      </c>
      <c r="G796" s="6" t="e">
        <f>VLOOKUP(E796,Collibra!D:F,2,0)</f>
        <v>#N/A</v>
      </c>
      <c r="J796" t="s">
        <v>28</v>
      </c>
      <c r="N796" t="b">
        <v>0</v>
      </c>
      <c r="P796" t="s">
        <v>29</v>
      </c>
      <c r="Q796" t="s">
        <v>30</v>
      </c>
      <c r="R796" t="b">
        <v>0</v>
      </c>
      <c r="Z796">
        <v>1</v>
      </c>
    </row>
    <row r="797" spans="1:26" x14ac:dyDescent="0.25">
      <c r="A797">
        <v>2778</v>
      </c>
      <c r="B797" t="s">
        <v>665</v>
      </c>
      <c r="C797" t="s">
        <v>530</v>
      </c>
      <c r="D797" t="s">
        <v>531</v>
      </c>
      <c r="E797" s="6">
        <f>VLOOKUP(SUBSTITUTE(B797,"_usd","")&amp;" - "&amp;D797,OrbisGeneric_mapping!C:F,3,0)</f>
        <v>190400</v>
      </c>
      <c r="F797" s="6" t="e">
        <f>VLOOKUP(E797,Collibra!D:F,3,0)</f>
        <v>#N/A</v>
      </c>
      <c r="G797" s="6" t="e">
        <f>VLOOKUP(E797,Collibra!D:F,2,0)</f>
        <v>#N/A</v>
      </c>
      <c r="J797" t="s">
        <v>28</v>
      </c>
      <c r="N797" t="b">
        <v>0</v>
      </c>
      <c r="P797" t="s">
        <v>29</v>
      </c>
      <c r="Q797" t="s">
        <v>30</v>
      </c>
      <c r="R797" t="b">
        <v>0</v>
      </c>
      <c r="Z797">
        <v>1</v>
      </c>
    </row>
    <row r="798" spans="1:26" x14ac:dyDescent="0.25">
      <c r="A798">
        <v>2898</v>
      </c>
      <c r="B798" t="s">
        <v>665</v>
      </c>
      <c r="C798" t="s">
        <v>532</v>
      </c>
      <c r="D798" t="s">
        <v>533</v>
      </c>
      <c r="E798" s="6">
        <f>VLOOKUP(SUBSTITUTE(B798,"_usd","")&amp;" - "&amp;D798,OrbisGeneric_mapping!C:F,3,0)</f>
        <v>191900</v>
      </c>
      <c r="F798" s="6" t="e">
        <f>VLOOKUP(E798,Collibra!D:F,3,0)</f>
        <v>#N/A</v>
      </c>
      <c r="G798" s="6" t="e">
        <f>VLOOKUP(E798,Collibra!D:F,2,0)</f>
        <v>#N/A</v>
      </c>
      <c r="J798" t="s">
        <v>28</v>
      </c>
      <c r="N798" t="b">
        <v>0</v>
      </c>
      <c r="P798" t="s">
        <v>29</v>
      </c>
      <c r="Q798" t="s">
        <v>30</v>
      </c>
      <c r="R798" t="b">
        <v>0</v>
      </c>
      <c r="Z798">
        <v>1</v>
      </c>
    </row>
    <row r="799" spans="1:26" x14ac:dyDescent="0.25">
      <c r="A799">
        <v>3186</v>
      </c>
      <c r="B799" t="s">
        <v>665</v>
      </c>
      <c r="C799" t="s">
        <v>534</v>
      </c>
      <c r="D799" t="s">
        <v>535</v>
      </c>
      <c r="E799" s="6">
        <f>VLOOKUP(SUBSTITUTE(B799,"_usd","")&amp;" - "&amp;D799,OrbisGeneric_mapping!C:F,3,0)</f>
        <v>195040</v>
      </c>
      <c r="F799" s="6" t="e">
        <f>VLOOKUP(E799,Collibra!D:F,3,0)</f>
        <v>#N/A</v>
      </c>
      <c r="G799" s="6" t="e">
        <f>VLOOKUP(E799,Collibra!D:F,2,0)</f>
        <v>#N/A</v>
      </c>
      <c r="J799" t="s">
        <v>28</v>
      </c>
      <c r="N799" t="b">
        <v>0</v>
      </c>
      <c r="P799" t="s">
        <v>29</v>
      </c>
      <c r="Q799" t="s">
        <v>30</v>
      </c>
      <c r="R799" t="b">
        <v>0</v>
      </c>
      <c r="Z799">
        <v>1</v>
      </c>
    </row>
    <row r="800" spans="1:26" x14ac:dyDescent="0.25">
      <c r="A800">
        <v>3194</v>
      </c>
      <c r="B800" t="s">
        <v>665</v>
      </c>
      <c r="C800" t="s">
        <v>536</v>
      </c>
      <c r="D800" t="s">
        <v>537</v>
      </c>
      <c r="E800" s="6">
        <f>VLOOKUP(SUBSTITUTE(B800,"_usd","")&amp;" - "&amp;D800,OrbisGeneric_mapping!C:F,3,0)</f>
        <v>195050</v>
      </c>
      <c r="F800" s="6" t="e">
        <f>VLOOKUP(E800,Collibra!D:F,3,0)</f>
        <v>#N/A</v>
      </c>
      <c r="G800" s="6" t="e">
        <f>VLOOKUP(E800,Collibra!D:F,2,0)</f>
        <v>#N/A</v>
      </c>
      <c r="J800" t="s">
        <v>28</v>
      </c>
      <c r="N800" t="b">
        <v>0</v>
      </c>
      <c r="P800" t="s">
        <v>29</v>
      </c>
      <c r="Q800" t="s">
        <v>30</v>
      </c>
      <c r="R800" t="b">
        <v>0</v>
      </c>
      <c r="Z800">
        <v>1</v>
      </c>
    </row>
    <row r="801" spans="1:26" x14ac:dyDescent="0.25">
      <c r="A801">
        <v>3146</v>
      </c>
      <c r="B801" t="s">
        <v>665</v>
      </c>
      <c r="C801" t="s">
        <v>538</v>
      </c>
      <c r="D801" t="s">
        <v>539</v>
      </c>
      <c r="E801" s="6">
        <f>VLOOKUP(SUBSTITUTE(B801,"_usd","")&amp;" - "&amp;D801,OrbisGeneric_mapping!C:F,3,0)</f>
        <v>194950</v>
      </c>
      <c r="F801" s="6" t="e">
        <f>VLOOKUP(E801,Collibra!D:F,3,0)</f>
        <v>#N/A</v>
      </c>
      <c r="G801" s="6" t="e">
        <f>VLOOKUP(E801,Collibra!D:F,2,0)</f>
        <v>#N/A</v>
      </c>
      <c r="J801" t="s">
        <v>28</v>
      </c>
      <c r="N801" t="b">
        <v>0</v>
      </c>
      <c r="P801" t="s">
        <v>29</v>
      </c>
      <c r="Q801" t="s">
        <v>30</v>
      </c>
      <c r="R801" t="b">
        <v>0</v>
      </c>
      <c r="Z801">
        <v>1</v>
      </c>
    </row>
    <row r="802" spans="1:26" x14ac:dyDescent="0.25">
      <c r="A802">
        <v>3034</v>
      </c>
      <c r="B802" t="s">
        <v>665</v>
      </c>
      <c r="C802" t="s">
        <v>540</v>
      </c>
      <c r="D802" t="s">
        <v>541</v>
      </c>
      <c r="E802" s="6">
        <f>VLOOKUP(SUBSTITUTE(B802,"_usd","")&amp;" - "&amp;D802,OrbisGeneric_mapping!C:F,3,0)</f>
        <v>193600</v>
      </c>
      <c r="F802" s="6" t="e">
        <f>VLOOKUP(E802,Collibra!D:F,3,0)</f>
        <v>#N/A</v>
      </c>
      <c r="G802" s="6" t="e">
        <f>VLOOKUP(E802,Collibra!D:F,2,0)</f>
        <v>#N/A</v>
      </c>
      <c r="J802" t="s">
        <v>28</v>
      </c>
      <c r="N802" t="b">
        <v>0</v>
      </c>
      <c r="P802" t="s">
        <v>29</v>
      </c>
      <c r="Q802" t="s">
        <v>30</v>
      </c>
      <c r="R802" t="b">
        <v>0</v>
      </c>
      <c r="Z802">
        <v>1</v>
      </c>
    </row>
    <row r="803" spans="1:26" x14ac:dyDescent="0.25">
      <c r="A803">
        <v>3026</v>
      </c>
      <c r="B803" t="s">
        <v>665</v>
      </c>
      <c r="C803" t="s">
        <v>542</v>
      </c>
      <c r="D803" t="s">
        <v>543</v>
      </c>
      <c r="E803" s="6">
        <f>VLOOKUP(SUBSTITUTE(B803,"_usd","")&amp;" - "&amp;D803,OrbisGeneric_mapping!C:F,3,0)</f>
        <v>193500</v>
      </c>
      <c r="F803" s="6" t="e">
        <f>VLOOKUP(E803,Collibra!D:F,3,0)</f>
        <v>#N/A</v>
      </c>
      <c r="G803" s="6" t="e">
        <f>VLOOKUP(E803,Collibra!D:F,2,0)</f>
        <v>#N/A</v>
      </c>
      <c r="J803" t="s">
        <v>28</v>
      </c>
      <c r="N803" t="b">
        <v>0</v>
      </c>
      <c r="P803" t="s">
        <v>29</v>
      </c>
      <c r="Q803" t="s">
        <v>30</v>
      </c>
      <c r="R803" t="b">
        <v>0</v>
      </c>
      <c r="Z803">
        <v>1</v>
      </c>
    </row>
    <row r="804" spans="1:26" x14ac:dyDescent="0.25">
      <c r="A804">
        <v>3018</v>
      </c>
      <c r="B804" t="s">
        <v>665</v>
      </c>
      <c r="C804" t="s">
        <v>544</v>
      </c>
      <c r="D804" t="s">
        <v>545</v>
      </c>
      <c r="E804" s="6">
        <f>VLOOKUP(SUBSTITUTE(B804,"_usd","")&amp;" - "&amp;D804,OrbisGeneric_mapping!C:F,3,0)</f>
        <v>193400</v>
      </c>
      <c r="F804" s="6" t="e">
        <f>VLOOKUP(E804,Collibra!D:F,3,0)</f>
        <v>#N/A</v>
      </c>
      <c r="G804" s="6" t="e">
        <f>VLOOKUP(E804,Collibra!D:F,2,0)</f>
        <v>#N/A</v>
      </c>
      <c r="J804" t="s">
        <v>28</v>
      </c>
      <c r="N804" t="b">
        <v>0</v>
      </c>
      <c r="P804" t="s">
        <v>29</v>
      </c>
      <c r="Q804" t="s">
        <v>30</v>
      </c>
      <c r="R804" t="b">
        <v>0</v>
      </c>
      <c r="Z804">
        <v>1</v>
      </c>
    </row>
    <row r="805" spans="1:26" x14ac:dyDescent="0.25">
      <c r="A805">
        <v>3090</v>
      </c>
      <c r="B805" t="s">
        <v>665</v>
      </c>
      <c r="C805" t="s">
        <v>546</v>
      </c>
      <c r="D805" t="s">
        <v>547</v>
      </c>
      <c r="E805" s="6">
        <f>VLOOKUP(SUBSTITUTE(B805,"_usd","")&amp;" - "&amp;D805,OrbisGeneric_mapping!C:F,3,0)</f>
        <v>194300</v>
      </c>
      <c r="F805" s="6" t="e">
        <f>VLOOKUP(E805,Collibra!D:F,3,0)</f>
        <v>#N/A</v>
      </c>
      <c r="G805" s="6" t="e">
        <f>VLOOKUP(E805,Collibra!D:F,2,0)</f>
        <v>#N/A</v>
      </c>
      <c r="J805" t="s">
        <v>28</v>
      </c>
      <c r="N805" t="b">
        <v>0</v>
      </c>
      <c r="P805" t="s">
        <v>29</v>
      </c>
      <c r="Q805" t="s">
        <v>30</v>
      </c>
      <c r="R805" t="b">
        <v>0</v>
      </c>
      <c r="Z805">
        <v>1</v>
      </c>
    </row>
    <row r="806" spans="1:26" x14ac:dyDescent="0.25">
      <c r="A806">
        <v>3346</v>
      </c>
      <c r="B806" t="s">
        <v>665</v>
      </c>
      <c r="C806" t="s">
        <v>548</v>
      </c>
      <c r="D806" t="s">
        <v>549</v>
      </c>
      <c r="E806" s="6">
        <f>VLOOKUP(SUBSTITUTE(B806,"_usd","")&amp;" - "&amp;D806,OrbisGeneric_mapping!C:F,3,0)</f>
        <v>195200</v>
      </c>
      <c r="F806" s="6" t="e">
        <f>VLOOKUP(E806,Collibra!D:F,3,0)</f>
        <v>#N/A</v>
      </c>
      <c r="G806" s="6" t="e">
        <f>VLOOKUP(E806,Collibra!D:F,2,0)</f>
        <v>#N/A</v>
      </c>
      <c r="J806" t="s">
        <v>28</v>
      </c>
      <c r="N806" t="b">
        <v>0</v>
      </c>
      <c r="P806" t="s">
        <v>29</v>
      </c>
      <c r="Q806" t="s">
        <v>30</v>
      </c>
      <c r="R806" t="b">
        <v>0</v>
      </c>
      <c r="Z806">
        <v>1</v>
      </c>
    </row>
    <row r="807" spans="1:26" x14ac:dyDescent="0.25">
      <c r="A807">
        <v>3338</v>
      </c>
      <c r="B807" t="s">
        <v>665</v>
      </c>
      <c r="C807" t="s">
        <v>550</v>
      </c>
      <c r="D807" t="s">
        <v>551</v>
      </c>
      <c r="E807" s="6">
        <f>VLOOKUP(SUBSTITUTE(B807,"_usd","")&amp;" - "&amp;D807,OrbisGeneric_mapping!C:F,3,0)</f>
        <v>195190</v>
      </c>
      <c r="F807" s="6" t="e">
        <f>VLOOKUP(E807,Collibra!D:F,3,0)</f>
        <v>#N/A</v>
      </c>
      <c r="G807" s="6" t="e">
        <f>VLOOKUP(E807,Collibra!D:F,2,0)</f>
        <v>#N/A</v>
      </c>
      <c r="J807" t="s">
        <v>28</v>
      </c>
      <c r="N807" t="b">
        <v>0</v>
      </c>
      <c r="P807" t="s">
        <v>29</v>
      </c>
      <c r="Q807" t="s">
        <v>30</v>
      </c>
      <c r="R807" t="b">
        <v>0</v>
      </c>
      <c r="Z807">
        <v>1</v>
      </c>
    </row>
    <row r="808" spans="1:26" x14ac:dyDescent="0.25">
      <c r="A808">
        <v>3002</v>
      </c>
      <c r="B808" t="s">
        <v>665</v>
      </c>
      <c r="C808" t="s">
        <v>552</v>
      </c>
      <c r="D808" t="s">
        <v>553</v>
      </c>
      <c r="E808" s="6">
        <f>VLOOKUP(SUBSTITUTE(B808,"_usd","")&amp;" - "&amp;D808,OrbisGeneric_mapping!C:F,3,0)</f>
        <v>193200</v>
      </c>
      <c r="F808" s="6" t="e">
        <f>VLOOKUP(E808,Collibra!D:F,3,0)</f>
        <v>#N/A</v>
      </c>
      <c r="G808" s="6" t="e">
        <f>VLOOKUP(E808,Collibra!D:F,2,0)</f>
        <v>#N/A</v>
      </c>
      <c r="J808" t="s">
        <v>28</v>
      </c>
      <c r="N808" t="b">
        <v>0</v>
      </c>
      <c r="P808" t="s">
        <v>29</v>
      </c>
      <c r="Q808" t="s">
        <v>30</v>
      </c>
      <c r="R808" t="b">
        <v>0</v>
      </c>
      <c r="Z808">
        <v>1</v>
      </c>
    </row>
    <row r="809" spans="1:26" x14ac:dyDescent="0.25">
      <c r="A809">
        <v>3522</v>
      </c>
      <c r="B809" t="s">
        <v>665</v>
      </c>
      <c r="C809" t="s">
        <v>554</v>
      </c>
      <c r="D809" t="s">
        <v>555</v>
      </c>
      <c r="E809" s="6">
        <f>VLOOKUP(SUBSTITUTE(B809,"_usd","")&amp;" - "&amp;D809,OrbisGeneric_mapping!C:F,3,0)</f>
        <v>195340</v>
      </c>
      <c r="F809" s="6" t="e">
        <f>VLOOKUP(E809,Collibra!D:F,3,0)</f>
        <v>#N/A</v>
      </c>
      <c r="G809" s="6" t="e">
        <f>VLOOKUP(E809,Collibra!D:F,2,0)</f>
        <v>#N/A</v>
      </c>
      <c r="J809" t="s">
        <v>28</v>
      </c>
      <c r="N809" t="b">
        <v>0</v>
      </c>
      <c r="P809" t="s">
        <v>29</v>
      </c>
      <c r="Q809" t="s">
        <v>30</v>
      </c>
      <c r="R809" t="b">
        <v>0</v>
      </c>
      <c r="Z809">
        <v>1</v>
      </c>
    </row>
    <row r="810" spans="1:26" x14ac:dyDescent="0.25">
      <c r="A810">
        <v>3530</v>
      </c>
      <c r="B810" t="s">
        <v>665</v>
      </c>
      <c r="C810" t="s">
        <v>556</v>
      </c>
      <c r="D810" t="s">
        <v>557</v>
      </c>
      <c r="E810" s="6">
        <f>VLOOKUP(SUBSTITUTE(B810,"_usd","")&amp;" - "&amp;D810,OrbisGeneric_mapping!C:F,3,0)</f>
        <v>195350</v>
      </c>
      <c r="F810" s="6" t="e">
        <f>VLOOKUP(E810,Collibra!D:F,3,0)</f>
        <v>#N/A</v>
      </c>
      <c r="G810" s="6" t="e">
        <f>VLOOKUP(E810,Collibra!D:F,2,0)</f>
        <v>#N/A</v>
      </c>
      <c r="J810" t="s">
        <v>28</v>
      </c>
      <c r="N810" t="b">
        <v>0</v>
      </c>
      <c r="P810" t="s">
        <v>29</v>
      </c>
      <c r="Q810" t="s">
        <v>30</v>
      </c>
      <c r="R810" t="b">
        <v>0</v>
      </c>
      <c r="Z810">
        <v>1</v>
      </c>
    </row>
    <row r="811" spans="1:26" x14ac:dyDescent="0.25">
      <c r="A811">
        <v>3514</v>
      </c>
      <c r="B811" t="s">
        <v>665</v>
      </c>
      <c r="C811" t="s">
        <v>558</v>
      </c>
      <c r="D811" t="s">
        <v>559</v>
      </c>
      <c r="E811" s="6">
        <f>VLOOKUP(SUBSTITUTE(B811,"_usd","")&amp;" - "&amp;D811,OrbisGeneric_mapping!C:F,3,0)</f>
        <v>195330</v>
      </c>
      <c r="F811" s="6" t="e">
        <f>VLOOKUP(E811,Collibra!D:F,3,0)</f>
        <v>#N/A</v>
      </c>
      <c r="G811" s="6" t="e">
        <f>VLOOKUP(E811,Collibra!D:F,2,0)</f>
        <v>#N/A</v>
      </c>
      <c r="J811" t="s">
        <v>28</v>
      </c>
      <c r="N811" t="b">
        <v>0</v>
      </c>
      <c r="P811" t="s">
        <v>29</v>
      </c>
      <c r="Q811" t="s">
        <v>30</v>
      </c>
      <c r="R811" t="b">
        <v>0</v>
      </c>
      <c r="Z811">
        <v>1</v>
      </c>
    </row>
    <row r="812" spans="1:26" x14ac:dyDescent="0.25">
      <c r="A812">
        <v>2826</v>
      </c>
      <c r="B812" t="s">
        <v>665</v>
      </c>
      <c r="C812" t="s">
        <v>560</v>
      </c>
      <c r="D812" t="s">
        <v>561</v>
      </c>
      <c r="E812" s="6">
        <f>VLOOKUP(SUBSTITUTE(B812,"_usd","")&amp;" - "&amp;D812,OrbisGeneric_mapping!C:F,3,0)</f>
        <v>191000</v>
      </c>
      <c r="F812" s="6" t="e">
        <f>VLOOKUP(E812,Collibra!D:F,3,0)</f>
        <v>#N/A</v>
      </c>
      <c r="G812" s="6" t="e">
        <f>VLOOKUP(E812,Collibra!D:F,2,0)</f>
        <v>#N/A</v>
      </c>
      <c r="J812" t="s">
        <v>28</v>
      </c>
      <c r="N812" t="b">
        <v>0</v>
      </c>
      <c r="P812" t="s">
        <v>29</v>
      </c>
      <c r="Q812" t="s">
        <v>30</v>
      </c>
      <c r="R812" t="b">
        <v>0</v>
      </c>
      <c r="Z812">
        <v>1</v>
      </c>
    </row>
    <row r="813" spans="1:26" x14ac:dyDescent="0.25">
      <c r="A813">
        <v>3394</v>
      </c>
      <c r="B813" t="s">
        <v>665</v>
      </c>
      <c r="C813" t="s">
        <v>562</v>
      </c>
      <c r="D813" t="s">
        <v>563</v>
      </c>
      <c r="E813" s="6">
        <f>VLOOKUP(SUBSTITUTE(B813,"_usd","")&amp;" - "&amp;D813,OrbisGeneric_mapping!C:F,3,0)</f>
        <v>195220</v>
      </c>
      <c r="F813" s="6" t="e">
        <f>VLOOKUP(E813,Collibra!D:F,3,0)</f>
        <v>#N/A</v>
      </c>
      <c r="G813" s="6" t="e">
        <f>VLOOKUP(E813,Collibra!D:F,2,0)</f>
        <v>#N/A</v>
      </c>
      <c r="J813" t="s">
        <v>28</v>
      </c>
      <c r="N813" t="b">
        <v>0</v>
      </c>
      <c r="P813" t="s">
        <v>29</v>
      </c>
      <c r="Q813" t="s">
        <v>30</v>
      </c>
      <c r="R813" t="b">
        <v>0</v>
      </c>
      <c r="Z813">
        <v>1</v>
      </c>
    </row>
    <row r="814" spans="1:26" x14ac:dyDescent="0.25">
      <c r="A814">
        <v>3482</v>
      </c>
      <c r="B814" t="s">
        <v>665</v>
      </c>
      <c r="C814" t="s">
        <v>564</v>
      </c>
      <c r="D814" t="s">
        <v>565</v>
      </c>
      <c r="E814" s="6">
        <f>VLOOKUP(SUBSTITUTE(B814,"_usd","")&amp;" - "&amp;D814,OrbisGeneric_mapping!C:F,3,0)</f>
        <v>195290</v>
      </c>
      <c r="F814" s="6" t="e">
        <f>VLOOKUP(E814,Collibra!D:F,3,0)</f>
        <v>#N/A</v>
      </c>
      <c r="G814" s="6" t="e">
        <f>VLOOKUP(E814,Collibra!D:F,2,0)</f>
        <v>#N/A</v>
      </c>
      <c r="J814" t="s">
        <v>28</v>
      </c>
      <c r="N814" t="b">
        <v>0</v>
      </c>
      <c r="P814" t="s">
        <v>29</v>
      </c>
      <c r="Q814" t="s">
        <v>30</v>
      </c>
      <c r="R814" t="b">
        <v>0</v>
      </c>
      <c r="Z814">
        <v>1</v>
      </c>
    </row>
    <row r="815" spans="1:26" x14ac:dyDescent="0.25">
      <c r="A815">
        <v>3410</v>
      </c>
      <c r="B815" t="s">
        <v>665</v>
      </c>
      <c r="C815" t="s">
        <v>566</v>
      </c>
      <c r="D815" t="s">
        <v>567</v>
      </c>
      <c r="E815" s="6">
        <f>VLOOKUP(SUBSTITUTE(B815,"_usd","")&amp;" - "&amp;D815,OrbisGeneric_mapping!C:F,3,0)</f>
        <v>195240</v>
      </c>
      <c r="F815" s="6" t="e">
        <f>VLOOKUP(E815,Collibra!D:F,3,0)</f>
        <v>#N/A</v>
      </c>
      <c r="G815" s="6" t="e">
        <f>VLOOKUP(E815,Collibra!D:F,2,0)</f>
        <v>#N/A</v>
      </c>
      <c r="J815" t="s">
        <v>28</v>
      </c>
      <c r="N815" t="b">
        <v>0</v>
      </c>
      <c r="P815" t="s">
        <v>29</v>
      </c>
      <c r="Q815" t="s">
        <v>30</v>
      </c>
      <c r="R815" t="b">
        <v>0</v>
      </c>
      <c r="Z815">
        <v>1</v>
      </c>
    </row>
    <row r="816" spans="1:26" x14ac:dyDescent="0.25">
      <c r="A816">
        <v>3178</v>
      </c>
      <c r="B816" t="s">
        <v>665</v>
      </c>
      <c r="C816" t="s">
        <v>568</v>
      </c>
      <c r="D816" t="s">
        <v>569</v>
      </c>
      <c r="E816" s="6">
        <f>VLOOKUP(SUBSTITUTE(B816,"_usd","")&amp;" - "&amp;D816,OrbisGeneric_mapping!C:F,3,0)</f>
        <v>195030</v>
      </c>
      <c r="F816" s="6" t="e">
        <f>VLOOKUP(E816,Collibra!D:F,3,0)</f>
        <v>#N/A</v>
      </c>
      <c r="G816" s="6" t="e">
        <f>VLOOKUP(E816,Collibra!D:F,2,0)</f>
        <v>#N/A</v>
      </c>
      <c r="J816" t="s">
        <v>28</v>
      </c>
      <c r="N816" t="b">
        <v>0</v>
      </c>
      <c r="P816" t="s">
        <v>29</v>
      </c>
      <c r="Q816" t="s">
        <v>30</v>
      </c>
      <c r="R816" t="b">
        <v>0</v>
      </c>
      <c r="Z816">
        <v>1</v>
      </c>
    </row>
    <row r="817" spans="1:26" x14ac:dyDescent="0.25">
      <c r="A817">
        <v>2698</v>
      </c>
      <c r="B817" t="s">
        <v>665</v>
      </c>
      <c r="C817" t="s">
        <v>570</v>
      </c>
      <c r="D817" t="s">
        <v>571</v>
      </c>
      <c r="E817" s="6" t="str">
        <f>VLOOKUP(SUBSTITUTE(B817,"_usd","")&amp;" - "&amp;D817,OrbisGeneric_mapping!C:F,3,0)</f>
        <v>NUMBER_MONTHS</v>
      </c>
      <c r="F817" s="6" t="str">
        <f>VLOOKUP(E817,Collibra!D:F,3,0)</f>
        <v>Number of months</v>
      </c>
      <c r="G817" s="6" t="str">
        <f>VLOOKUP(E817,Collibra!D:F,2,0)</f>
        <v>The number of months in a financial accounting period</v>
      </c>
      <c r="J817" t="s">
        <v>28</v>
      </c>
      <c r="N817" t="b">
        <v>0</v>
      </c>
      <c r="P817" t="s">
        <v>29</v>
      </c>
      <c r="Q817" t="s">
        <v>30</v>
      </c>
      <c r="R817" t="b">
        <v>0</v>
      </c>
      <c r="Z817">
        <v>1</v>
      </c>
    </row>
    <row r="818" spans="1:26" x14ac:dyDescent="0.25">
      <c r="A818">
        <v>2978</v>
      </c>
      <c r="B818" t="s">
        <v>665</v>
      </c>
      <c r="C818" t="s">
        <v>572</v>
      </c>
      <c r="D818" t="s">
        <v>573</v>
      </c>
      <c r="E818" s="6">
        <f>VLOOKUP(SUBSTITUTE(B818,"_usd","")&amp;" - "&amp;D818,OrbisGeneric_mapping!C:F,3,0)</f>
        <v>192900</v>
      </c>
      <c r="F818" s="6" t="e">
        <f>VLOOKUP(E818,Collibra!D:F,3,0)</f>
        <v>#N/A</v>
      </c>
      <c r="G818" s="6" t="e">
        <f>VLOOKUP(E818,Collibra!D:F,2,0)</f>
        <v>#N/A</v>
      </c>
      <c r="J818" t="s">
        <v>28</v>
      </c>
      <c r="N818" t="b">
        <v>0</v>
      </c>
      <c r="P818" t="s">
        <v>29</v>
      </c>
      <c r="Q818" t="s">
        <v>30</v>
      </c>
      <c r="R818" t="b">
        <v>0</v>
      </c>
      <c r="Z818">
        <v>1</v>
      </c>
    </row>
    <row r="819" spans="1:26" x14ac:dyDescent="0.25">
      <c r="A819">
        <v>3098</v>
      </c>
      <c r="B819" t="s">
        <v>665</v>
      </c>
      <c r="C819" t="s">
        <v>574</v>
      </c>
      <c r="D819" t="s">
        <v>575</v>
      </c>
      <c r="E819" s="6">
        <f>VLOOKUP(SUBSTITUTE(B819,"_usd","")&amp;" - "&amp;D819,OrbisGeneric_mapping!C:F,3,0)</f>
        <v>194400</v>
      </c>
      <c r="F819" s="6" t="e">
        <f>VLOOKUP(E819,Collibra!D:F,3,0)</f>
        <v>#N/A</v>
      </c>
      <c r="G819" s="6" t="e">
        <f>VLOOKUP(E819,Collibra!D:F,2,0)</f>
        <v>#N/A</v>
      </c>
      <c r="J819" t="s">
        <v>28</v>
      </c>
      <c r="N819" t="b">
        <v>0</v>
      </c>
      <c r="P819" t="s">
        <v>29</v>
      </c>
      <c r="Q819" t="s">
        <v>30</v>
      </c>
      <c r="R819" t="b">
        <v>0</v>
      </c>
      <c r="Z819">
        <v>1</v>
      </c>
    </row>
    <row r="820" spans="1:26" x14ac:dyDescent="0.25">
      <c r="A820">
        <v>2730</v>
      </c>
      <c r="B820" t="s">
        <v>665</v>
      </c>
      <c r="C820" t="s">
        <v>576</v>
      </c>
      <c r="D820" t="s">
        <v>577</v>
      </c>
      <c r="E820" s="6" t="str">
        <f>VLOOKUP(SUBSTITUTE(B820,"_usd","")&amp;" - "&amp;D820,OrbisGeneric_mapping!C:F,3,0)</f>
        <v>ORIGINAL_CURRENCY</v>
      </c>
      <c r="F820" s="6">
        <f>VLOOKUP(E820,Collibra!D:F,3,0)</f>
        <v>0</v>
      </c>
      <c r="G820" s="6" t="str">
        <f>VLOOKUP(E820,Collibra!D:F,2,0)</f>
        <v>The currency used for publishing the financial accounts</v>
      </c>
      <c r="J820" t="s">
        <v>28</v>
      </c>
      <c r="N820" t="b">
        <v>0</v>
      </c>
      <c r="P820" t="s">
        <v>29</v>
      </c>
      <c r="Q820" t="s">
        <v>30</v>
      </c>
      <c r="R820" t="b">
        <v>0</v>
      </c>
      <c r="Z820">
        <v>1</v>
      </c>
    </row>
    <row r="821" spans="1:26" x14ac:dyDescent="0.25">
      <c r="A821">
        <v>2722</v>
      </c>
      <c r="B821" t="s">
        <v>665</v>
      </c>
      <c r="C821" t="s">
        <v>578</v>
      </c>
      <c r="D821" t="s">
        <v>579</v>
      </c>
      <c r="E821" s="6" t="str">
        <f>VLOOKUP(SUBSTITUTE(B821,"_usd","")&amp;" - "&amp;D821,OrbisGeneric_mapping!C:F,3,0)</f>
        <v>ORIGINAL_UNIT</v>
      </c>
      <c r="F821" s="6" t="str">
        <f>VLOOKUP(E821,Collibra!D:F,3,0)</f>
        <v>Original unit</v>
      </c>
      <c r="G821" s="6" t="str">
        <f>VLOOKUP(E821,Collibra!D:F,2,0)</f>
        <v>Original units is the unit for a financial value used in spreading the financial accounts</v>
      </c>
      <c r="J821" t="s">
        <v>28</v>
      </c>
      <c r="N821" t="b">
        <v>0</v>
      </c>
      <c r="P821" t="s">
        <v>29</v>
      </c>
      <c r="Q821" t="s">
        <v>30</v>
      </c>
      <c r="R821" t="b">
        <v>0</v>
      </c>
      <c r="Z821">
        <v>1</v>
      </c>
    </row>
    <row r="822" spans="1:26" x14ac:dyDescent="0.25">
      <c r="A822">
        <v>3386</v>
      </c>
      <c r="B822" t="s">
        <v>665</v>
      </c>
      <c r="C822" t="s">
        <v>580</v>
      </c>
      <c r="D822" t="s">
        <v>581</v>
      </c>
      <c r="E822" s="6">
        <f>VLOOKUP(SUBSTITUTE(B822,"_usd","")&amp;" - "&amp;D822,OrbisGeneric_mapping!C:F,3,0)</f>
        <v>195210</v>
      </c>
      <c r="F822" s="6" t="e">
        <f>VLOOKUP(E822,Collibra!D:F,3,0)</f>
        <v>#N/A</v>
      </c>
      <c r="G822" s="6" t="e">
        <f>VLOOKUP(E822,Collibra!D:F,2,0)</f>
        <v>#N/A</v>
      </c>
      <c r="J822" t="s">
        <v>28</v>
      </c>
      <c r="N822" t="b">
        <v>0</v>
      </c>
      <c r="P822" t="s">
        <v>29</v>
      </c>
      <c r="Q822" t="s">
        <v>30</v>
      </c>
      <c r="R822" t="b">
        <v>0</v>
      </c>
      <c r="Z822">
        <v>1</v>
      </c>
    </row>
    <row r="823" spans="1:26" x14ac:dyDescent="0.25">
      <c r="A823">
        <v>3066</v>
      </c>
      <c r="B823" t="s">
        <v>665</v>
      </c>
      <c r="C823" t="s">
        <v>582</v>
      </c>
      <c r="D823" t="s">
        <v>583</v>
      </c>
      <c r="E823" s="6">
        <f>VLOOKUP(SUBSTITUTE(B823,"_usd","")&amp;" - "&amp;D823,OrbisGeneric_mapping!C:F,3,0)</f>
        <v>194000</v>
      </c>
      <c r="F823" s="6" t="e">
        <f>VLOOKUP(E823,Collibra!D:F,3,0)</f>
        <v>#N/A</v>
      </c>
      <c r="G823" s="6" t="e">
        <f>VLOOKUP(E823,Collibra!D:F,2,0)</f>
        <v>#N/A</v>
      </c>
      <c r="J823" t="s">
        <v>28</v>
      </c>
      <c r="N823" t="b">
        <v>0</v>
      </c>
      <c r="P823" t="s">
        <v>29</v>
      </c>
      <c r="Q823" t="s">
        <v>30</v>
      </c>
      <c r="R823" t="b">
        <v>0</v>
      </c>
      <c r="Z823">
        <v>1</v>
      </c>
    </row>
    <row r="824" spans="1:26" x14ac:dyDescent="0.25">
      <c r="A824">
        <v>2866</v>
      </c>
      <c r="B824" t="s">
        <v>665</v>
      </c>
      <c r="C824" t="s">
        <v>584</v>
      </c>
      <c r="D824" t="s">
        <v>585</v>
      </c>
      <c r="E824" s="6">
        <f>VLOOKUP(SUBSTITUTE(B824,"_usd","")&amp;" - "&amp;D824,OrbisGeneric_mapping!C:F,3,0)</f>
        <v>191500</v>
      </c>
      <c r="F824" s="6" t="e">
        <f>VLOOKUP(E824,Collibra!D:F,3,0)</f>
        <v>#N/A</v>
      </c>
      <c r="G824" s="6" t="e">
        <f>VLOOKUP(E824,Collibra!D:F,2,0)</f>
        <v>#N/A</v>
      </c>
      <c r="J824" t="s">
        <v>28</v>
      </c>
      <c r="N824" t="b">
        <v>0</v>
      </c>
      <c r="P824" t="s">
        <v>29</v>
      </c>
      <c r="Q824" t="s">
        <v>30</v>
      </c>
      <c r="R824" t="b">
        <v>0</v>
      </c>
      <c r="Z824">
        <v>1</v>
      </c>
    </row>
    <row r="825" spans="1:26" x14ac:dyDescent="0.25">
      <c r="A825">
        <v>2770</v>
      </c>
      <c r="B825" t="s">
        <v>665</v>
      </c>
      <c r="C825" t="s">
        <v>586</v>
      </c>
      <c r="D825" t="s">
        <v>587</v>
      </c>
      <c r="E825" s="6">
        <f>VLOOKUP(SUBSTITUTE(B825,"_usd","")&amp;" - "&amp;D825,OrbisGeneric_mapping!C:F,3,0)</f>
        <v>190300</v>
      </c>
      <c r="F825" s="6" t="e">
        <f>VLOOKUP(E825,Collibra!D:F,3,0)</f>
        <v>#N/A</v>
      </c>
      <c r="G825" s="6" t="e">
        <f>VLOOKUP(E825,Collibra!D:F,2,0)</f>
        <v>#N/A</v>
      </c>
      <c r="J825" t="s">
        <v>28</v>
      </c>
      <c r="N825" t="b">
        <v>0</v>
      </c>
      <c r="P825" t="s">
        <v>29</v>
      </c>
      <c r="Q825" t="s">
        <v>30</v>
      </c>
      <c r="R825" t="b">
        <v>0</v>
      </c>
      <c r="Z825">
        <v>1</v>
      </c>
    </row>
    <row r="826" spans="1:26" x14ac:dyDescent="0.25">
      <c r="A826">
        <v>2874</v>
      </c>
      <c r="B826" t="s">
        <v>665</v>
      </c>
      <c r="C826" t="s">
        <v>588</v>
      </c>
      <c r="D826" t="s">
        <v>589</v>
      </c>
      <c r="E826" s="6">
        <f>VLOOKUP(SUBSTITUTE(B826,"_usd","")&amp;" - "&amp;D826,OrbisGeneric_mapping!C:F,3,0)</f>
        <v>191600</v>
      </c>
      <c r="F826" s="6" t="e">
        <f>VLOOKUP(E826,Collibra!D:F,3,0)</f>
        <v>#N/A</v>
      </c>
      <c r="G826" s="6" t="e">
        <f>VLOOKUP(E826,Collibra!D:F,2,0)</f>
        <v>#N/A</v>
      </c>
      <c r="J826" t="s">
        <v>28</v>
      </c>
      <c r="N826" t="b">
        <v>0</v>
      </c>
      <c r="P826" t="s">
        <v>29</v>
      </c>
      <c r="Q826" t="s">
        <v>30</v>
      </c>
      <c r="R826" t="b">
        <v>0</v>
      </c>
      <c r="Z826">
        <v>1</v>
      </c>
    </row>
    <row r="827" spans="1:26" x14ac:dyDescent="0.25">
      <c r="A827">
        <v>2906</v>
      </c>
      <c r="B827" t="s">
        <v>665</v>
      </c>
      <c r="C827" t="s">
        <v>590</v>
      </c>
      <c r="D827" t="s">
        <v>591</v>
      </c>
      <c r="E827" s="6">
        <f>VLOOKUP(SUBSTITUTE(B827,"_usd","")&amp;" - "&amp;D827,OrbisGeneric_mapping!C:F,3,0)</f>
        <v>192000</v>
      </c>
      <c r="F827" s="6" t="e">
        <f>VLOOKUP(E827,Collibra!D:F,3,0)</f>
        <v>#N/A</v>
      </c>
      <c r="G827" s="6" t="e">
        <f>VLOOKUP(E827,Collibra!D:F,2,0)</f>
        <v>#N/A</v>
      </c>
      <c r="J827" t="s">
        <v>28</v>
      </c>
      <c r="N827" t="b">
        <v>0</v>
      </c>
      <c r="P827" t="s">
        <v>29</v>
      </c>
      <c r="Q827" t="s">
        <v>30</v>
      </c>
      <c r="R827" t="b">
        <v>0</v>
      </c>
      <c r="Z827">
        <v>1</v>
      </c>
    </row>
    <row r="828" spans="1:26" x14ac:dyDescent="0.25">
      <c r="A828">
        <v>3010</v>
      </c>
      <c r="B828" t="s">
        <v>665</v>
      </c>
      <c r="C828" t="s">
        <v>592</v>
      </c>
      <c r="D828" t="s">
        <v>593</v>
      </c>
      <c r="E828" s="6">
        <f>VLOOKUP(SUBSTITUTE(B828,"_usd","")&amp;" - "&amp;D828,OrbisGeneric_mapping!C:F,3,0)</f>
        <v>193300</v>
      </c>
      <c r="F828" s="6" t="e">
        <f>VLOOKUP(E828,Collibra!D:F,3,0)</f>
        <v>#N/A</v>
      </c>
      <c r="G828" s="6" t="e">
        <f>VLOOKUP(E828,Collibra!D:F,2,0)</f>
        <v>#N/A</v>
      </c>
      <c r="J828" t="s">
        <v>28</v>
      </c>
      <c r="N828" t="b">
        <v>0</v>
      </c>
      <c r="P828" t="s">
        <v>29</v>
      </c>
      <c r="Q828" t="s">
        <v>30</v>
      </c>
      <c r="R828" t="b">
        <v>0</v>
      </c>
      <c r="Z828">
        <v>1</v>
      </c>
    </row>
    <row r="829" spans="1:26" x14ac:dyDescent="0.25">
      <c r="A829">
        <v>2922</v>
      </c>
      <c r="B829" t="s">
        <v>665</v>
      </c>
      <c r="C829" t="s">
        <v>594</v>
      </c>
      <c r="D829" t="s">
        <v>595</v>
      </c>
      <c r="E829" s="6">
        <f>VLOOKUP(SUBSTITUTE(B829,"_usd","")&amp;" - "&amp;D829,OrbisGeneric_mapping!C:F,3,0)</f>
        <v>192100</v>
      </c>
      <c r="F829" s="6" t="e">
        <f>VLOOKUP(E829,Collibra!D:F,3,0)</f>
        <v>#N/A</v>
      </c>
      <c r="G829" s="6" t="e">
        <f>VLOOKUP(E829,Collibra!D:F,2,0)</f>
        <v>#N/A</v>
      </c>
      <c r="J829" t="s">
        <v>28</v>
      </c>
      <c r="N829" t="b">
        <v>0</v>
      </c>
      <c r="P829" t="s">
        <v>29</v>
      </c>
      <c r="Q829" t="s">
        <v>30</v>
      </c>
      <c r="R829" t="b">
        <v>0</v>
      </c>
      <c r="Z829">
        <v>1</v>
      </c>
    </row>
    <row r="830" spans="1:26" x14ac:dyDescent="0.25">
      <c r="A830">
        <v>2794</v>
      </c>
      <c r="B830" t="s">
        <v>665</v>
      </c>
      <c r="C830" t="s">
        <v>596</v>
      </c>
      <c r="D830" t="s">
        <v>597</v>
      </c>
      <c r="E830" s="6">
        <f>VLOOKUP(SUBSTITUTE(B830,"_usd","")&amp;" - "&amp;D830,OrbisGeneric_mapping!C:F,3,0)</f>
        <v>190600</v>
      </c>
      <c r="F830" s="6" t="e">
        <f>VLOOKUP(E830,Collibra!D:F,3,0)</f>
        <v>#N/A</v>
      </c>
      <c r="G830" s="6" t="e">
        <f>VLOOKUP(E830,Collibra!D:F,2,0)</f>
        <v>#N/A</v>
      </c>
      <c r="J830" t="s">
        <v>28</v>
      </c>
      <c r="N830" t="b">
        <v>0</v>
      </c>
      <c r="P830" t="s">
        <v>29</v>
      </c>
      <c r="Q830" t="s">
        <v>30</v>
      </c>
      <c r="R830" t="b">
        <v>0</v>
      </c>
      <c r="Z830">
        <v>1</v>
      </c>
    </row>
    <row r="831" spans="1:26" x14ac:dyDescent="0.25">
      <c r="A831">
        <v>3050</v>
      </c>
      <c r="B831" t="s">
        <v>665</v>
      </c>
      <c r="C831" t="s">
        <v>598</v>
      </c>
      <c r="D831" t="s">
        <v>599</v>
      </c>
      <c r="E831" s="6">
        <f>VLOOKUP(SUBSTITUTE(B831,"_usd","")&amp;" - "&amp;D831,OrbisGeneric_mapping!C:F,3,0)</f>
        <v>193800</v>
      </c>
      <c r="F831" s="6" t="e">
        <f>VLOOKUP(E831,Collibra!D:F,3,0)</f>
        <v>#N/A</v>
      </c>
      <c r="G831" s="6" t="e">
        <f>VLOOKUP(E831,Collibra!D:F,2,0)</f>
        <v>#N/A</v>
      </c>
      <c r="J831" t="s">
        <v>28</v>
      </c>
      <c r="N831" t="b">
        <v>0</v>
      </c>
      <c r="P831" t="s">
        <v>29</v>
      </c>
      <c r="Q831" t="s">
        <v>30</v>
      </c>
      <c r="R831" t="b">
        <v>0</v>
      </c>
      <c r="Z831">
        <v>1</v>
      </c>
    </row>
    <row r="832" spans="1:26" x14ac:dyDescent="0.25">
      <c r="A832">
        <v>3402</v>
      </c>
      <c r="B832" t="s">
        <v>665</v>
      </c>
      <c r="C832" t="s">
        <v>600</v>
      </c>
      <c r="D832" t="s">
        <v>601</v>
      </c>
      <c r="E832" s="6">
        <f>VLOOKUP(SUBSTITUTE(B832,"_usd","")&amp;" - "&amp;D832,OrbisGeneric_mapping!C:F,3,0)</f>
        <v>195230</v>
      </c>
      <c r="F832" s="6" t="e">
        <f>VLOOKUP(E832,Collibra!D:F,3,0)</f>
        <v>#N/A</v>
      </c>
      <c r="G832" s="6" t="e">
        <f>VLOOKUP(E832,Collibra!D:F,2,0)</f>
        <v>#N/A</v>
      </c>
      <c r="J832" t="s">
        <v>28</v>
      </c>
      <c r="N832" t="b">
        <v>0</v>
      </c>
      <c r="P832" t="s">
        <v>29</v>
      </c>
      <c r="Q832" t="s">
        <v>30</v>
      </c>
      <c r="R832" t="b">
        <v>0</v>
      </c>
      <c r="Z832">
        <v>1</v>
      </c>
    </row>
    <row r="833" spans="1:26" x14ac:dyDescent="0.25">
      <c r="A833">
        <v>2642</v>
      </c>
      <c r="B833" t="s">
        <v>665</v>
      </c>
      <c r="C833" t="s">
        <v>57</v>
      </c>
      <c r="D833" t="s">
        <v>57</v>
      </c>
      <c r="E833" s="6" t="e">
        <f>VLOOKUP(SUBSTITUTE(B833,"_usd","")&amp;" - "&amp;D833,OrbisGeneric_mapping!C:F,3,0)</f>
        <v>#N/A</v>
      </c>
      <c r="F833" s="6" t="e">
        <f>VLOOKUP(E833,Collibra!D:F,3,0)</f>
        <v>#N/A</v>
      </c>
      <c r="G833" s="6" t="e">
        <f>VLOOKUP(E833,Collibra!D:F,2,0)</f>
        <v>#N/A</v>
      </c>
      <c r="J833" t="s">
        <v>28</v>
      </c>
      <c r="N833" t="b">
        <v>0</v>
      </c>
      <c r="P833" t="s">
        <v>29</v>
      </c>
      <c r="Q833" t="s">
        <v>30</v>
      </c>
      <c r="R833" t="b">
        <v>0</v>
      </c>
      <c r="Z833">
        <v>1</v>
      </c>
    </row>
    <row r="834" spans="1:26" x14ac:dyDescent="0.25">
      <c r="A834">
        <v>3074</v>
      </c>
      <c r="B834" t="s">
        <v>665</v>
      </c>
      <c r="C834" t="s">
        <v>602</v>
      </c>
      <c r="D834" t="s">
        <v>603</v>
      </c>
      <c r="E834" s="6">
        <f>VLOOKUP(SUBSTITUTE(B834,"_usd","")&amp;" - "&amp;D834,OrbisGeneric_mapping!C:F,3,0)</f>
        <v>194100</v>
      </c>
      <c r="F834" s="6" t="e">
        <f>VLOOKUP(E834,Collibra!D:F,3,0)</f>
        <v>#N/A</v>
      </c>
      <c r="G834" s="6" t="e">
        <f>VLOOKUP(E834,Collibra!D:F,2,0)</f>
        <v>#N/A</v>
      </c>
      <c r="J834" t="s">
        <v>28</v>
      </c>
      <c r="N834" t="b">
        <v>0</v>
      </c>
      <c r="P834" t="s">
        <v>29</v>
      </c>
      <c r="Q834" t="s">
        <v>30</v>
      </c>
      <c r="R834" t="b">
        <v>0</v>
      </c>
      <c r="Z834">
        <v>1</v>
      </c>
    </row>
    <row r="835" spans="1:26" x14ac:dyDescent="0.25">
      <c r="A835">
        <v>3330</v>
      </c>
      <c r="B835" t="s">
        <v>665</v>
      </c>
      <c r="C835" t="s">
        <v>604</v>
      </c>
      <c r="D835" t="s">
        <v>605</v>
      </c>
      <c r="E835" s="6" t="str">
        <f>VLOOKUP(SUBSTITUTE(B835,"_usd","")&amp;" - "&amp;D835,OrbisGeneric_mapping!C:F,3,0)</f>
        <v>PRMA</v>
      </c>
      <c r="F835" s="6">
        <f>VLOOKUP(E835,Collibra!D:F,3,0)</f>
        <v>0</v>
      </c>
      <c r="G835" s="6" t="str">
        <f>VLOOKUP(E835,Collibra!D:F,2,0)</f>
        <v>Profit (loss) before tax as percentage of operating revenue</v>
      </c>
      <c r="J835" t="s">
        <v>28</v>
      </c>
      <c r="N835" t="b">
        <v>0</v>
      </c>
      <c r="P835" t="s">
        <v>29</v>
      </c>
      <c r="Q835" t="s">
        <v>30</v>
      </c>
      <c r="R835" t="b">
        <v>0</v>
      </c>
      <c r="Z835">
        <v>1</v>
      </c>
    </row>
    <row r="836" spans="1:26" x14ac:dyDescent="0.25">
      <c r="A836">
        <v>3498</v>
      </c>
      <c r="B836" t="s">
        <v>665</v>
      </c>
      <c r="C836" t="s">
        <v>606</v>
      </c>
      <c r="D836" t="s">
        <v>607</v>
      </c>
      <c r="E836" s="6">
        <f>VLOOKUP(SUBSTITUTE(B836,"_usd","")&amp;" - "&amp;D836,OrbisGeneric_mapping!C:F,3,0)</f>
        <v>195310</v>
      </c>
      <c r="F836" s="6" t="e">
        <f>VLOOKUP(E836,Collibra!D:F,3,0)</f>
        <v>#N/A</v>
      </c>
      <c r="G836" s="6" t="e">
        <f>VLOOKUP(E836,Collibra!D:F,2,0)</f>
        <v>#N/A</v>
      </c>
      <c r="J836" t="s">
        <v>28</v>
      </c>
      <c r="N836" t="b">
        <v>0</v>
      </c>
      <c r="P836" t="s">
        <v>29</v>
      </c>
      <c r="Q836" t="s">
        <v>30</v>
      </c>
      <c r="R836" t="b">
        <v>0</v>
      </c>
      <c r="Z836">
        <v>1</v>
      </c>
    </row>
    <row r="837" spans="1:26" x14ac:dyDescent="0.25">
      <c r="A837">
        <v>2802</v>
      </c>
      <c r="B837" t="s">
        <v>665</v>
      </c>
      <c r="C837" t="s">
        <v>608</v>
      </c>
      <c r="D837" t="s">
        <v>609</v>
      </c>
      <c r="E837" s="6">
        <f>VLOOKUP(SUBSTITUTE(B837,"_usd","")&amp;" - "&amp;D837,OrbisGeneric_mapping!C:F,3,0)</f>
        <v>190700</v>
      </c>
      <c r="F837" s="6" t="e">
        <f>VLOOKUP(E837,Collibra!D:F,3,0)</f>
        <v>#N/A</v>
      </c>
      <c r="G837" s="6" t="e">
        <f>VLOOKUP(E837,Collibra!D:F,2,0)</f>
        <v>#N/A</v>
      </c>
      <c r="J837" t="s">
        <v>28</v>
      </c>
      <c r="N837" t="b">
        <v>0</v>
      </c>
      <c r="P837" t="s">
        <v>29</v>
      </c>
      <c r="Q837" t="s">
        <v>30</v>
      </c>
      <c r="R837" t="b">
        <v>0</v>
      </c>
      <c r="Z837">
        <v>1</v>
      </c>
    </row>
    <row r="838" spans="1:26" x14ac:dyDescent="0.25">
      <c r="A838">
        <v>3042</v>
      </c>
      <c r="B838" t="s">
        <v>665</v>
      </c>
      <c r="C838" t="s">
        <v>610</v>
      </c>
      <c r="D838" t="s">
        <v>611</v>
      </c>
      <c r="E838" s="6">
        <f>VLOOKUP(SUBSTITUTE(B838,"_usd","")&amp;" - "&amp;D838,OrbisGeneric_mapping!C:F,3,0)</f>
        <v>193700</v>
      </c>
      <c r="F838" s="6" t="e">
        <f>VLOOKUP(E838,Collibra!D:F,3,0)</f>
        <v>#N/A</v>
      </c>
      <c r="G838" s="6" t="e">
        <f>VLOOKUP(E838,Collibra!D:F,2,0)</f>
        <v>#N/A</v>
      </c>
      <c r="J838" t="s">
        <v>28</v>
      </c>
      <c r="N838" t="b">
        <v>0</v>
      </c>
      <c r="P838" t="s">
        <v>29</v>
      </c>
      <c r="Q838" t="s">
        <v>30</v>
      </c>
      <c r="R838" t="b">
        <v>0</v>
      </c>
      <c r="Z838">
        <v>1</v>
      </c>
    </row>
    <row r="839" spans="1:26" x14ac:dyDescent="0.25">
      <c r="A839">
        <v>3418</v>
      </c>
      <c r="B839" t="s">
        <v>665</v>
      </c>
      <c r="C839" t="s">
        <v>612</v>
      </c>
      <c r="D839" t="s">
        <v>613</v>
      </c>
      <c r="E839" s="6">
        <f>VLOOKUP(SUBSTITUTE(B839,"_usd","")&amp;" - "&amp;D839,OrbisGeneric_mapping!C:F,3,0)</f>
        <v>195250</v>
      </c>
      <c r="F839" s="6" t="e">
        <f>VLOOKUP(E839,Collibra!D:F,3,0)</f>
        <v>#N/A</v>
      </c>
      <c r="G839" s="6" t="e">
        <f>VLOOKUP(E839,Collibra!D:F,2,0)</f>
        <v>#N/A</v>
      </c>
      <c r="J839" t="s">
        <v>28</v>
      </c>
      <c r="N839" t="b">
        <v>0</v>
      </c>
      <c r="P839" t="s">
        <v>29</v>
      </c>
      <c r="Q839" t="s">
        <v>30</v>
      </c>
      <c r="R839" t="b">
        <v>0</v>
      </c>
      <c r="Z839">
        <v>1</v>
      </c>
    </row>
    <row r="840" spans="1:26" x14ac:dyDescent="0.25">
      <c r="A840">
        <v>3426</v>
      </c>
      <c r="B840" t="s">
        <v>665</v>
      </c>
      <c r="C840" t="s">
        <v>614</v>
      </c>
      <c r="D840" t="s">
        <v>615</v>
      </c>
      <c r="E840" s="6">
        <f>VLOOKUP(SUBSTITUTE(B840,"_usd","")&amp;" - "&amp;D840,OrbisGeneric_mapping!C:F,3,0)</f>
        <v>195260</v>
      </c>
      <c r="F840" s="6" t="e">
        <f>VLOOKUP(E840,Collibra!D:F,3,0)</f>
        <v>#N/A</v>
      </c>
      <c r="G840" s="6" t="e">
        <f>VLOOKUP(E840,Collibra!D:F,2,0)</f>
        <v>#N/A</v>
      </c>
      <c r="J840" t="s">
        <v>28</v>
      </c>
      <c r="N840" t="b">
        <v>0</v>
      </c>
      <c r="P840" t="s">
        <v>29</v>
      </c>
      <c r="Q840" t="s">
        <v>30</v>
      </c>
      <c r="R840" t="b">
        <v>0</v>
      </c>
      <c r="Z840">
        <v>1</v>
      </c>
    </row>
    <row r="841" spans="1:26" x14ac:dyDescent="0.25">
      <c r="A841">
        <v>3458</v>
      </c>
      <c r="B841" t="s">
        <v>665</v>
      </c>
      <c r="C841" t="s">
        <v>616</v>
      </c>
      <c r="D841" t="s">
        <v>617</v>
      </c>
      <c r="E841" s="6" t="str">
        <f>VLOOKUP(SUBSTITUTE(B841,"_usd","")&amp;" - "&amp;D841,OrbisGeneric_mapping!C:F,3,0)</f>
        <v>ROA</v>
      </c>
      <c r="F841" s="6">
        <f>VLOOKUP(E841,Collibra!D:F,3,0)</f>
        <v>0</v>
      </c>
      <c r="G841" s="6" t="str">
        <f>VLOOKUP(E841,Collibra!D:F,2,0)</f>
        <v>Net income as percentage of Total assets</v>
      </c>
      <c r="J841" t="s">
        <v>28</v>
      </c>
      <c r="N841" t="b">
        <v>0</v>
      </c>
      <c r="P841" t="s">
        <v>29</v>
      </c>
      <c r="Q841" t="s">
        <v>30</v>
      </c>
      <c r="R841" t="b">
        <v>0</v>
      </c>
      <c r="Z841">
        <v>1</v>
      </c>
    </row>
    <row r="842" spans="1:26" x14ac:dyDescent="0.25">
      <c r="A842">
        <v>3442</v>
      </c>
      <c r="B842" t="s">
        <v>665</v>
      </c>
      <c r="C842" t="s">
        <v>618</v>
      </c>
      <c r="D842" t="s">
        <v>619</v>
      </c>
      <c r="E842" s="6" t="str">
        <f>VLOOKUP(SUBSTITUTE(B842,"_usd","")&amp;" - "&amp;D842,OrbisGeneric_mapping!C:F,3,0)</f>
        <v>RTAS</v>
      </c>
      <c r="F842" s="6">
        <f>VLOOKUP(E842,Collibra!D:F,3,0)</f>
        <v>0</v>
      </c>
      <c r="G842" s="6" t="str">
        <f>VLOOKUP(E842,Collibra!D:F,2,0)</f>
        <v>Profit (loss) before taxes as percentage of Total assets</v>
      </c>
      <c r="J842" t="s">
        <v>28</v>
      </c>
      <c r="N842" t="b">
        <v>0</v>
      </c>
      <c r="P842" t="s">
        <v>29</v>
      </c>
      <c r="Q842" t="s">
        <v>30</v>
      </c>
      <c r="R842" t="b">
        <v>0</v>
      </c>
      <c r="Z842">
        <v>1</v>
      </c>
    </row>
    <row r="843" spans="1:26" x14ac:dyDescent="0.25">
      <c r="A843">
        <v>3450</v>
      </c>
      <c r="B843" t="s">
        <v>665</v>
      </c>
      <c r="C843" t="s">
        <v>620</v>
      </c>
      <c r="D843" t="s">
        <v>621</v>
      </c>
      <c r="E843" s="6" t="str">
        <f>VLOOKUP(SUBSTITUTE(B843,"_usd","")&amp;" - "&amp;D843,OrbisGeneric_mapping!C:F,3,0)</f>
        <v>ROE</v>
      </c>
      <c r="F843" s="6">
        <f>VLOOKUP(E843,Collibra!D:F,3,0)</f>
        <v>0</v>
      </c>
      <c r="G843" s="6" t="str">
        <f>VLOOKUP(E843,Collibra!D:F,2,0)</f>
        <v>Net profit (loss) after taxes as percentage of Shareholders funds</v>
      </c>
      <c r="J843" t="s">
        <v>28</v>
      </c>
      <c r="N843" t="b">
        <v>0</v>
      </c>
      <c r="P843" t="s">
        <v>29</v>
      </c>
      <c r="Q843" t="s">
        <v>30</v>
      </c>
      <c r="R843" t="b">
        <v>0</v>
      </c>
      <c r="Z843">
        <v>1</v>
      </c>
    </row>
    <row r="844" spans="1:26" x14ac:dyDescent="0.25">
      <c r="A844">
        <v>3434</v>
      </c>
      <c r="B844" t="s">
        <v>665</v>
      </c>
      <c r="C844" t="s">
        <v>622</v>
      </c>
      <c r="D844" t="s">
        <v>623</v>
      </c>
      <c r="E844" s="6" t="str">
        <f>VLOOKUP(SUBSTITUTE(B844,"_usd","")&amp;" - "&amp;D844,OrbisGeneric_mapping!C:F,3,0)</f>
        <v>RSHF</v>
      </c>
      <c r="F844" s="6" t="str">
        <f>VLOOKUP(E844,Collibra!D:F,3,0)</f>
        <v>ROE using P/L before tax</v>
      </c>
      <c r="G844" s="6" t="str">
        <f>VLOOKUP(E844,Collibra!D:F,2,0)</f>
        <v>Profit (loss) before tax as percentage of shareholders funds</v>
      </c>
      <c r="J844" t="s">
        <v>28</v>
      </c>
      <c r="N844" t="b">
        <v>0</v>
      </c>
      <c r="P844" t="s">
        <v>29</v>
      </c>
      <c r="Q844" t="s">
        <v>30</v>
      </c>
      <c r="R844" t="b">
        <v>0</v>
      </c>
      <c r="Z844">
        <v>1</v>
      </c>
    </row>
    <row r="845" spans="1:26" x14ac:dyDescent="0.25">
      <c r="A845">
        <v>3578</v>
      </c>
      <c r="B845" t="s">
        <v>665</v>
      </c>
      <c r="C845" t="s">
        <v>72</v>
      </c>
      <c r="D845" t="s">
        <v>72</v>
      </c>
      <c r="E845" s="6" t="e">
        <f>VLOOKUP(SUBSTITUTE(B845,"_usd","")&amp;" - "&amp;D845,OrbisGeneric_mapping!C:F,3,0)</f>
        <v>#N/A</v>
      </c>
      <c r="F845" s="6" t="e">
        <f>VLOOKUP(E845,Collibra!D:F,3,0)</f>
        <v>#N/A</v>
      </c>
      <c r="G845" s="6" t="e">
        <f>VLOOKUP(E845,Collibra!D:F,2,0)</f>
        <v>#N/A</v>
      </c>
      <c r="J845" t="s">
        <v>73</v>
      </c>
      <c r="N845" t="b">
        <v>0</v>
      </c>
      <c r="P845" t="s">
        <v>29</v>
      </c>
      <c r="Q845" t="s">
        <v>30</v>
      </c>
      <c r="R845" t="b">
        <v>0</v>
      </c>
      <c r="Z845">
        <v>1</v>
      </c>
    </row>
    <row r="846" spans="1:26" x14ac:dyDescent="0.25">
      <c r="A846">
        <v>3562</v>
      </c>
      <c r="B846" t="s">
        <v>665</v>
      </c>
      <c r="C846" t="s">
        <v>624</v>
      </c>
      <c r="D846" t="s">
        <v>625</v>
      </c>
      <c r="E846" s="6" t="str">
        <f>VLOOKUP(SUBSTITUTE(B846,"_usd","")&amp;" - "&amp;D846,OrbisGeneric_mapping!C:F,3,0)</f>
        <v>SOLR</v>
      </c>
      <c r="F846" s="6">
        <f>VLOOKUP(E846,Collibra!D:F,3,0)</f>
        <v>0</v>
      </c>
      <c r="G846" s="6" t="str">
        <f>VLOOKUP(E846,Collibra!D:F,2,0)</f>
        <v>Shareholders funds as a percentage of total assets</v>
      </c>
      <c r="J846" t="s">
        <v>28</v>
      </c>
      <c r="N846" t="b">
        <v>0</v>
      </c>
      <c r="P846" t="s">
        <v>29</v>
      </c>
      <c r="Q846" t="s">
        <v>30</v>
      </c>
      <c r="R846" t="b">
        <v>0</v>
      </c>
      <c r="Z846">
        <v>1</v>
      </c>
    </row>
    <row r="847" spans="1:26" x14ac:dyDescent="0.25">
      <c r="A847">
        <v>3306</v>
      </c>
      <c r="B847" t="s">
        <v>665</v>
      </c>
      <c r="C847" t="s">
        <v>626</v>
      </c>
      <c r="D847" t="s">
        <v>627</v>
      </c>
      <c r="E847" s="6">
        <f>VLOOKUP(SUBSTITUTE(B847,"_usd","")&amp;" - "&amp;D847,OrbisGeneric_mapping!C:F,3,0)</f>
        <v>195180</v>
      </c>
      <c r="F847" s="6" t="e">
        <f>VLOOKUP(E847,Collibra!D:F,3,0)</f>
        <v>#N/A</v>
      </c>
      <c r="G847" s="6" t="e">
        <f>VLOOKUP(E847,Collibra!D:F,2,0)</f>
        <v>#N/A</v>
      </c>
      <c r="J847" t="s">
        <v>28</v>
      </c>
      <c r="N847" t="b">
        <v>0</v>
      </c>
      <c r="P847" t="s">
        <v>29</v>
      </c>
      <c r="Q847" t="s">
        <v>30</v>
      </c>
      <c r="R847" t="b">
        <v>0</v>
      </c>
      <c r="Z847">
        <v>1</v>
      </c>
    </row>
    <row r="848" spans="1:26" x14ac:dyDescent="0.25">
      <c r="A848">
        <v>2994</v>
      </c>
      <c r="B848" t="s">
        <v>665</v>
      </c>
      <c r="C848" t="s">
        <v>628</v>
      </c>
      <c r="D848" t="s">
        <v>629</v>
      </c>
      <c r="E848" s="6">
        <f>VLOOKUP(SUBSTITUTE(B848,"_usd","")&amp;" - "&amp;D848,OrbisGeneric_mapping!C:F,3,0)</f>
        <v>193100</v>
      </c>
      <c r="F848" s="6" t="e">
        <f>VLOOKUP(E848,Collibra!D:F,3,0)</f>
        <v>#N/A</v>
      </c>
      <c r="G848" s="6" t="e">
        <f>VLOOKUP(E848,Collibra!D:F,2,0)</f>
        <v>#N/A</v>
      </c>
      <c r="J848" t="s">
        <v>28</v>
      </c>
      <c r="N848" t="b">
        <v>0</v>
      </c>
      <c r="P848" t="s">
        <v>29</v>
      </c>
      <c r="Q848" t="s">
        <v>30</v>
      </c>
      <c r="R848" t="b">
        <v>0</v>
      </c>
      <c r="Z848">
        <v>1</v>
      </c>
    </row>
    <row r="849" spans="1:26" x14ac:dyDescent="0.25">
      <c r="A849">
        <v>3314</v>
      </c>
      <c r="B849" t="s">
        <v>665</v>
      </c>
      <c r="C849" t="s">
        <v>630</v>
      </c>
      <c r="D849" t="s">
        <v>631</v>
      </c>
      <c r="E849" s="6">
        <f>VLOOKUP(SUBSTITUTE(B849,"_usd","")&amp;" - "&amp;D849,OrbisGeneric_mapping!C:F,3,0)</f>
        <v>144041</v>
      </c>
      <c r="F849" s="6" t="e">
        <f>VLOOKUP(E849,Collibra!D:F,3,0)</f>
        <v>#N/A</v>
      </c>
      <c r="G849" s="6" t="e">
        <f>VLOOKUP(E849,Collibra!D:F,2,0)</f>
        <v>#N/A</v>
      </c>
      <c r="J849" t="s">
        <v>28</v>
      </c>
      <c r="N849" t="b">
        <v>0</v>
      </c>
      <c r="P849" t="s">
        <v>29</v>
      </c>
      <c r="Q849" t="s">
        <v>30</v>
      </c>
      <c r="R849" t="b">
        <v>0</v>
      </c>
      <c r="Z849">
        <v>1</v>
      </c>
    </row>
    <row r="850" spans="1:26" x14ac:dyDescent="0.25">
      <c r="A850">
        <v>3322</v>
      </c>
      <c r="B850" t="s">
        <v>665</v>
      </c>
      <c r="C850" t="s">
        <v>632</v>
      </c>
      <c r="D850" t="s">
        <v>633</v>
      </c>
      <c r="E850" s="6">
        <f>VLOOKUP(SUBSTITUTE(B850,"_usd","")&amp;" - "&amp;D850,OrbisGeneric_mapping!C:F,3,0)</f>
        <v>144042</v>
      </c>
      <c r="F850" s="6" t="e">
        <f>VLOOKUP(E850,Collibra!D:F,3,0)</f>
        <v>#N/A</v>
      </c>
      <c r="G850" s="6" t="e">
        <f>VLOOKUP(E850,Collibra!D:F,2,0)</f>
        <v>#N/A</v>
      </c>
      <c r="J850" t="s">
        <v>28</v>
      </c>
      <c r="N850" t="b">
        <v>0</v>
      </c>
      <c r="P850" t="s">
        <v>29</v>
      </c>
      <c r="Q850" t="s">
        <v>30</v>
      </c>
      <c r="R850" t="b">
        <v>0</v>
      </c>
      <c r="Z850">
        <v>1</v>
      </c>
    </row>
    <row r="851" spans="1:26" x14ac:dyDescent="0.25">
      <c r="A851">
        <v>3082</v>
      </c>
      <c r="B851" t="s">
        <v>665</v>
      </c>
      <c r="C851" t="s">
        <v>634</v>
      </c>
      <c r="D851" t="s">
        <v>635</v>
      </c>
      <c r="E851" s="6">
        <f>VLOOKUP(SUBSTITUTE(B851,"_usd","")&amp;" - "&amp;D851,OrbisGeneric_mapping!C:F,3,0)</f>
        <v>194200</v>
      </c>
      <c r="F851" s="6" t="e">
        <f>VLOOKUP(E851,Collibra!D:F,3,0)</f>
        <v>#N/A</v>
      </c>
      <c r="G851" s="6" t="e">
        <f>VLOOKUP(E851,Collibra!D:F,2,0)</f>
        <v>#N/A</v>
      </c>
      <c r="J851" t="s">
        <v>28</v>
      </c>
      <c r="N851" t="b">
        <v>0</v>
      </c>
      <c r="P851" t="s">
        <v>29</v>
      </c>
      <c r="Q851" t="s">
        <v>30</v>
      </c>
      <c r="R851" t="b">
        <v>0</v>
      </c>
      <c r="Z851">
        <v>1</v>
      </c>
    </row>
    <row r="852" spans="1:26" x14ac:dyDescent="0.25">
      <c r="A852">
        <v>3138</v>
      </c>
      <c r="B852" t="s">
        <v>665</v>
      </c>
      <c r="C852" t="s">
        <v>636</v>
      </c>
      <c r="D852" t="s">
        <v>637</v>
      </c>
      <c r="E852" s="6">
        <f>VLOOKUP(SUBSTITUTE(B852,"_usd","")&amp;" - "&amp;D852,OrbisGeneric_mapping!C:F,3,0)</f>
        <v>194900</v>
      </c>
      <c r="F852" s="6" t="e">
        <f>VLOOKUP(E852,Collibra!D:F,3,0)</f>
        <v>#N/A</v>
      </c>
      <c r="G852" s="6" t="e">
        <f>VLOOKUP(E852,Collibra!D:F,2,0)</f>
        <v>#N/A</v>
      </c>
      <c r="J852" t="s">
        <v>28</v>
      </c>
      <c r="N852" t="b">
        <v>0</v>
      </c>
      <c r="P852" t="s">
        <v>29</v>
      </c>
      <c r="Q852" t="s">
        <v>30</v>
      </c>
      <c r="R852" t="b">
        <v>0</v>
      </c>
      <c r="Z852">
        <v>1</v>
      </c>
    </row>
    <row r="853" spans="1:26" x14ac:dyDescent="0.25">
      <c r="A853">
        <v>3122</v>
      </c>
      <c r="B853" t="s">
        <v>665</v>
      </c>
      <c r="C853" t="s">
        <v>638</v>
      </c>
      <c r="D853" t="s">
        <v>639</v>
      </c>
      <c r="E853" s="6">
        <f>VLOOKUP(SUBSTITUTE(B853,"_usd","")&amp;" - "&amp;D853,OrbisGeneric_mapping!C:F,3,0)</f>
        <v>194700</v>
      </c>
      <c r="F853" s="6" t="e">
        <f>VLOOKUP(E853,Collibra!D:F,3,0)</f>
        <v>#N/A</v>
      </c>
      <c r="G853" s="6" t="e">
        <f>VLOOKUP(E853,Collibra!D:F,2,0)</f>
        <v>#N/A</v>
      </c>
      <c r="J853" t="s">
        <v>28</v>
      </c>
      <c r="N853" t="b">
        <v>0</v>
      </c>
      <c r="P853" t="s">
        <v>29</v>
      </c>
      <c r="Q853" t="s">
        <v>30</v>
      </c>
      <c r="R853" t="b">
        <v>0</v>
      </c>
      <c r="Z853">
        <v>1</v>
      </c>
    </row>
    <row r="854" spans="1:26" x14ac:dyDescent="0.25">
      <c r="A854">
        <v>3226</v>
      </c>
      <c r="B854" t="s">
        <v>665</v>
      </c>
      <c r="C854" t="s">
        <v>640</v>
      </c>
      <c r="D854" t="s">
        <v>641</v>
      </c>
      <c r="E854" s="6">
        <f>VLOOKUP(SUBSTITUTE(B854,"_usd","")&amp;" - "&amp;D854,OrbisGeneric_mapping!C:F,3,0)</f>
        <v>195080</v>
      </c>
      <c r="F854" s="6" t="e">
        <f>VLOOKUP(E854,Collibra!D:F,3,0)</f>
        <v>#N/A</v>
      </c>
      <c r="G854" s="6" t="e">
        <f>VLOOKUP(E854,Collibra!D:F,2,0)</f>
        <v>#N/A</v>
      </c>
      <c r="J854" t="s">
        <v>28</v>
      </c>
      <c r="N854" t="b">
        <v>0</v>
      </c>
      <c r="P854" t="s">
        <v>29</v>
      </c>
      <c r="Q854" t="s">
        <v>30</v>
      </c>
      <c r="R854" t="b">
        <v>0</v>
      </c>
      <c r="Z854">
        <v>1</v>
      </c>
    </row>
    <row r="855" spans="1:26" x14ac:dyDescent="0.25">
      <c r="A855">
        <v>2834</v>
      </c>
      <c r="B855" t="s">
        <v>665</v>
      </c>
      <c r="C855" t="s">
        <v>642</v>
      </c>
      <c r="D855" t="s">
        <v>643</v>
      </c>
      <c r="E855" s="6">
        <f>VLOOKUP(SUBSTITUTE(B855,"_usd","")&amp;" - "&amp;D855,OrbisGeneric_mapping!C:F,3,0)</f>
        <v>191100</v>
      </c>
      <c r="F855" s="6" t="e">
        <f>VLOOKUP(E855,Collibra!D:F,3,0)</f>
        <v>#N/A</v>
      </c>
      <c r="G855" s="6" t="e">
        <f>VLOOKUP(E855,Collibra!D:F,2,0)</f>
        <v>#N/A</v>
      </c>
      <c r="J855" t="s">
        <v>28</v>
      </c>
      <c r="N855" t="b">
        <v>0</v>
      </c>
      <c r="P855" t="s">
        <v>29</v>
      </c>
      <c r="Q855" t="s">
        <v>30</v>
      </c>
      <c r="R855" t="b">
        <v>0</v>
      </c>
      <c r="Z855">
        <v>1</v>
      </c>
    </row>
    <row r="856" spans="1:26" x14ac:dyDescent="0.25">
      <c r="A856">
        <v>3130</v>
      </c>
      <c r="B856" t="s">
        <v>665</v>
      </c>
      <c r="C856" t="s">
        <v>644</v>
      </c>
      <c r="D856" t="s">
        <v>645</v>
      </c>
      <c r="E856" s="6">
        <f>VLOOKUP(SUBSTITUTE(B856,"_usd","")&amp;" - "&amp;D856,OrbisGeneric_mapping!C:F,3,0)</f>
        <v>194800</v>
      </c>
      <c r="F856" s="6" t="e">
        <f>VLOOKUP(E856,Collibra!D:F,3,0)</f>
        <v>#N/A</v>
      </c>
      <c r="G856" s="6" t="e">
        <f>VLOOKUP(E856,Collibra!D:F,2,0)</f>
        <v>#N/A</v>
      </c>
      <c r="J856" t="s">
        <v>28</v>
      </c>
      <c r="N856" t="b">
        <v>0</v>
      </c>
      <c r="P856" t="s">
        <v>29</v>
      </c>
      <c r="Q856" t="s">
        <v>30</v>
      </c>
      <c r="R856" t="b">
        <v>0</v>
      </c>
      <c r="Z856">
        <v>1</v>
      </c>
    </row>
    <row r="857" spans="1:26" x14ac:dyDescent="0.25">
      <c r="A857">
        <v>3114</v>
      </c>
      <c r="B857" t="s">
        <v>665</v>
      </c>
      <c r="C857" t="s">
        <v>646</v>
      </c>
      <c r="D857" t="s">
        <v>647</v>
      </c>
      <c r="E857" s="6">
        <f>VLOOKUP(SUBSTITUTE(B857,"_usd","")&amp;" - "&amp;D857,OrbisGeneric_mapping!C:F,3,0)</f>
        <v>194600</v>
      </c>
      <c r="F857" s="6" t="e">
        <f>VLOOKUP(E857,Collibra!D:F,3,0)</f>
        <v>#N/A</v>
      </c>
      <c r="G857" s="6" t="e">
        <f>VLOOKUP(E857,Collibra!D:F,2,0)</f>
        <v>#N/A</v>
      </c>
      <c r="J857" t="s">
        <v>28</v>
      </c>
      <c r="N857" t="b">
        <v>0</v>
      </c>
      <c r="P857" t="s">
        <v>29</v>
      </c>
      <c r="Q857" t="s">
        <v>30</v>
      </c>
      <c r="R857" t="b">
        <v>0</v>
      </c>
      <c r="Z857">
        <v>1</v>
      </c>
    </row>
    <row r="858" spans="1:26" x14ac:dyDescent="0.25">
      <c r="A858">
        <v>3234</v>
      </c>
      <c r="B858" t="s">
        <v>665</v>
      </c>
      <c r="C858" t="s">
        <v>648</v>
      </c>
      <c r="D858" t="s">
        <v>649</v>
      </c>
      <c r="E858" s="6">
        <f>VLOOKUP(SUBSTITUTE(B858,"_usd","")&amp;" - "&amp;D858,OrbisGeneric_mapping!C:F,3,0)</f>
        <v>195090</v>
      </c>
      <c r="F858" s="6" t="e">
        <f>VLOOKUP(E858,Collibra!D:F,3,0)</f>
        <v>#N/A</v>
      </c>
      <c r="G858" s="6" t="e">
        <f>VLOOKUP(E858,Collibra!D:F,2,0)</f>
        <v>#N/A</v>
      </c>
      <c r="J858" t="s">
        <v>28</v>
      </c>
      <c r="N858" t="b">
        <v>0</v>
      </c>
      <c r="P858" t="s">
        <v>29</v>
      </c>
      <c r="Q858" t="s">
        <v>30</v>
      </c>
      <c r="R858" t="b">
        <v>0</v>
      </c>
      <c r="Z858">
        <v>1</v>
      </c>
    </row>
    <row r="859" spans="1:26" x14ac:dyDescent="0.25">
      <c r="A859">
        <v>2850</v>
      </c>
      <c r="B859" t="s">
        <v>665</v>
      </c>
      <c r="C859" t="s">
        <v>650</v>
      </c>
      <c r="D859" t="s">
        <v>651</v>
      </c>
      <c r="E859" s="6">
        <f>VLOOKUP(SUBSTITUTE(B859,"_usd","")&amp;" - "&amp;D859,OrbisGeneric_mapping!C:F,3,0)</f>
        <v>191300</v>
      </c>
      <c r="F859" s="6" t="e">
        <f>VLOOKUP(E859,Collibra!D:F,3,0)</f>
        <v>#N/A</v>
      </c>
      <c r="G859" s="6" t="e">
        <f>VLOOKUP(E859,Collibra!D:F,2,0)</f>
        <v>#N/A</v>
      </c>
      <c r="J859" t="s">
        <v>28</v>
      </c>
      <c r="N859" t="b">
        <v>0</v>
      </c>
      <c r="P859" t="s">
        <v>29</v>
      </c>
      <c r="Q859" t="s">
        <v>30</v>
      </c>
      <c r="R859" t="b">
        <v>0</v>
      </c>
      <c r="Z859">
        <v>1</v>
      </c>
    </row>
    <row r="860" spans="1:26" x14ac:dyDescent="0.25">
      <c r="A860">
        <v>2810</v>
      </c>
      <c r="B860" t="s">
        <v>665</v>
      </c>
      <c r="C860" t="s">
        <v>652</v>
      </c>
      <c r="D860" t="s">
        <v>653</v>
      </c>
      <c r="E860" s="6">
        <f>VLOOKUP(SUBSTITUTE(B860,"_usd","")&amp;" - "&amp;D860,OrbisGeneric_mapping!C:F,3,0)</f>
        <v>190800</v>
      </c>
      <c r="F860" s="6" t="e">
        <f>VLOOKUP(E860,Collibra!D:F,3,0)</f>
        <v>#N/A</v>
      </c>
      <c r="G860" s="6" t="e">
        <f>VLOOKUP(E860,Collibra!D:F,2,0)</f>
        <v>#N/A</v>
      </c>
      <c r="J860" t="s">
        <v>28</v>
      </c>
      <c r="N860" t="b">
        <v>0</v>
      </c>
      <c r="P860" t="s">
        <v>29</v>
      </c>
      <c r="Q860" t="s">
        <v>30</v>
      </c>
      <c r="R860" t="b">
        <v>0</v>
      </c>
      <c r="Z860">
        <v>1</v>
      </c>
    </row>
    <row r="861" spans="1:26" x14ac:dyDescent="0.25">
      <c r="A861">
        <v>2938</v>
      </c>
      <c r="B861" t="s">
        <v>665</v>
      </c>
      <c r="C861" t="s">
        <v>654</v>
      </c>
      <c r="D861" t="s">
        <v>655</v>
      </c>
      <c r="E861" s="6">
        <f>VLOOKUP(SUBSTITUTE(B861,"_usd","")&amp;" - "&amp;D861,OrbisGeneric_mapping!C:F,3,0)</f>
        <v>192400</v>
      </c>
      <c r="F861" s="6" t="e">
        <f>VLOOKUP(E861,Collibra!D:F,3,0)</f>
        <v>#N/A</v>
      </c>
      <c r="G861" s="6" t="e">
        <f>VLOOKUP(E861,Collibra!D:F,2,0)</f>
        <v>#N/A</v>
      </c>
      <c r="J861" t="s">
        <v>28</v>
      </c>
      <c r="N861" t="b">
        <v>0</v>
      </c>
      <c r="P861" t="s">
        <v>29</v>
      </c>
      <c r="Q861" t="s">
        <v>30</v>
      </c>
      <c r="R861" t="b">
        <v>0</v>
      </c>
      <c r="Z861">
        <v>1</v>
      </c>
    </row>
    <row r="862" spans="1:26" x14ac:dyDescent="0.25">
      <c r="A862">
        <v>2890</v>
      </c>
      <c r="B862" t="s">
        <v>665</v>
      </c>
      <c r="C862" t="s">
        <v>656</v>
      </c>
      <c r="D862" t="s">
        <v>657</v>
      </c>
      <c r="E862" s="6">
        <f>VLOOKUP(SUBSTITUTE(B862,"_usd","")&amp;" - "&amp;D862,OrbisGeneric_mapping!C:F,3,0)</f>
        <v>191800</v>
      </c>
      <c r="F862" s="6" t="e">
        <f>VLOOKUP(E862,Collibra!D:F,3,0)</f>
        <v>#N/A</v>
      </c>
      <c r="G862" s="6" t="e">
        <f>VLOOKUP(E862,Collibra!D:F,2,0)</f>
        <v>#N/A</v>
      </c>
      <c r="J862" t="s">
        <v>28</v>
      </c>
      <c r="N862" t="b">
        <v>0</v>
      </c>
      <c r="P862" t="s">
        <v>29</v>
      </c>
      <c r="Q862" t="s">
        <v>30</v>
      </c>
      <c r="R862" t="b">
        <v>0</v>
      </c>
      <c r="Z862">
        <v>1</v>
      </c>
    </row>
    <row r="863" spans="1:26" x14ac:dyDescent="0.25">
      <c r="A863">
        <v>3210</v>
      </c>
      <c r="B863" t="s">
        <v>665</v>
      </c>
      <c r="C863" t="s">
        <v>658</v>
      </c>
      <c r="D863" t="s">
        <v>659</v>
      </c>
      <c r="E863" s="6">
        <f>VLOOKUP(SUBSTITUTE(B863,"_usd","")&amp;" - "&amp;D863,OrbisGeneric_mapping!C:F,3,0)</f>
        <v>195070</v>
      </c>
      <c r="F863" s="6" t="e">
        <f>VLOOKUP(E863,Collibra!D:F,3,0)</f>
        <v>#N/A</v>
      </c>
      <c r="G863" s="6" t="e">
        <f>VLOOKUP(E863,Collibra!D:F,2,0)</f>
        <v>#N/A</v>
      </c>
      <c r="J863" t="s">
        <v>28</v>
      </c>
      <c r="N863" t="b">
        <v>0</v>
      </c>
      <c r="P863" t="s">
        <v>29</v>
      </c>
      <c r="Q863" t="s">
        <v>30</v>
      </c>
      <c r="R863" t="b">
        <v>0</v>
      </c>
      <c r="Z863">
        <v>1</v>
      </c>
    </row>
    <row r="864" spans="1:26" x14ac:dyDescent="0.25">
      <c r="A864">
        <v>3787</v>
      </c>
      <c r="B864" t="s">
        <v>666</v>
      </c>
      <c r="C864" t="s">
        <v>440</v>
      </c>
      <c r="D864" t="s">
        <v>441</v>
      </c>
      <c r="E864" s="6" t="str">
        <f>VLOOKUP(SUBSTITUTE(B864,"_usd_","_eur_")&amp;" - "&amp;D864,OrbisGeneric_mapping!C:F,3,0)</f>
        <v>ACCOUNTING_PRACTICE</v>
      </c>
      <c r="F864" s="6" t="str">
        <f>VLOOKUP(E864,Collibra!D:F,3,0)</f>
        <v>Accounting practice</v>
      </c>
      <c r="G864" s="6" t="str">
        <f>VLOOKUP(E864,Collibra!D:F,2,0)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864" t="s">
        <v>28</v>
      </c>
      <c r="N864" t="b">
        <v>0</v>
      </c>
      <c r="P864" t="s">
        <v>29</v>
      </c>
      <c r="Q864" t="s">
        <v>30</v>
      </c>
      <c r="R864" t="b">
        <v>0</v>
      </c>
      <c r="Z864">
        <v>1</v>
      </c>
    </row>
    <row r="865" spans="1:26" x14ac:dyDescent="0.25">
      <c r="A865">
        <v>3779</v>
      </c>
      <c r="B865" t="s">
        <v>666</v>
      </c>
      <c r="C865" t="s">
        <v>442</v>
      </c>
      <c r="D865" t="s">
        <v>443</v>
      </c>
      <c r="E865" s="6" t="str">
        <f>VLOOKUP(SUBSTITUTE(B865,"_usd_","_eur_")&amp;" - "&amp;D865,OrbisGeneric_mapping!C:F,3,0)</f>
        <v>AUDIT_STATUS</v>
      </c>
      <c r="F865" s="6" t="str">
        <f>VLOOKUP(E865,Collibra!D:F,3,0)</f>
        <v>Audit status</v>
      </c>
      <c r="G865" s="6" t="str">
        <f>VLOOKUP(E865,Collibra!D:F,2,0)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865" t="s">
        <v>28</v>
      </c>
      <c r="N865" t="b">
        <v>0</v>
      </c>
      <c r="P865" t="s">
        <v>29</v>
      </c>
      <c r="Q865" t="s">
        <v>30</v>
      </c>
      <c r="R865" t="b">
        <v>0</v>
      </c>
      <c r="Z865">
        <v>1</v>
      </c>
    </row>
    <row r="866" spans="1:26" x14ac:dyDescent="0.25">
      <c r="A866">
        <v>3723</v>
      </c>
      <c r="B866" t="s">
        <v>666</v>
      </c>
      <c r="C866" t="s">
        <v>26</v>
      </c>
      <c r="D866" t="s">
        <v>27</v>
      </c>
      <c r="E866" s="6" t="str">
        <f>VLOOKUP(SUBSTITUTE(B866,"_usd_","_eur_")&amp;" - "&amp;D866,OrbisGeneric_mapping!C:F,3,0)</f>
        <v>BVD_ID_NUMBER</v>
      </c>
      <c r="F866" s="6" t="str">
        <f>VLOOKUP(E866,Collibra!D:F,3,0)</f>
        <v>BvD ID number</v>
      </c>
      <c r="G866" s="6" t="str">
        <f>VLOOKUP(E866,Collibra!D:F,2,0)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866" t="s">
        <v>28</v>
      </c>
      <c r="N866" t="b">
        <v>0</v>
      </c>
      <c r="P866" t="s">
        <v>29</v>
      </c>
      <c r="Q866" t="s">
        <v>30</v>
      </c>
      <c r="R866" t="b">
        <v>0</v>
      </c>
      <c r="Z866">
        <v>1</v>
      </c>
    </row>
    <row r="867" spans="1:26" x14ac:dyDescent="0.25">
      <c r="A867">
        <v>4363</v>
      </c>
      <c r="B867" t="s">
        <v>666</v>
      </c>
      <c r="C867" t="s">
        <v>444</v>
      </c>
      <c r="D867" t="s">
        <v>445</v>
      </c>
      <c r="E867" s="6">
        <f>VLOOKUP(SUBSTITUTE(B867,"_usd_","_eur_")&amp;" - "&amp;D867,OrbisGeneric_mapping!C:F,3,0)</f>
        <v>195160</v>
      </c>
      <c r="F867" s="6" t="e">
        <f>VLOOKUP(E867,Collibra!D:F,3,0)</f>
        <v>#N/A</v>
      </c>
      <c r="G867" s="6" t="e">
        <f>VLOOKUP(E867,Collibra!D:F,2,0)</f>
        <v>#N/A</v>
      </c>
      <c r="J867" t="s">
        <v>28</v>
      </c>
      <c r="N867" t="b">
        <v>0</v>
      </c>
      <c r="P867" t="s">
        <v>29</v>
      </c>
      <c r="Q867" t="s">
        <v>30</v>
      </c>
      <c r="R867" t="b">
        <v>0</v>
      </c>
      <c r="Z867">
        <v>1</v>
      </c>
    </row>
    <row r="868" spans="1:26" x14ac:dyDescent="0.25">
      <c r="A868">
        <v>4371</v>
      </c>
      <c r="B868" t="s">
        <v>666</v>
      </c>
      <c r="C868" t="s">
        <v>446</v>
      </c>
      <c r="D868" t="s">
        <v>447</v>
      </c>
      <c r="E868" s="6">
        <f>VLOOKUP(SUBSTITUTE(B868,"_usd_","_eur_")&amp;" - "&amp;D868,OrbisGeneric_mapping!C:F,3,0)</f>
        <v>195170</v>
      </c>
      <c r="F868" s="6" t="e">
        <f>VLOOKUP(E868,Collibra!D:F,3,0)</f>
        <v>#N/A</v>
      </c>
      <c r="G868" s="6" t="e">
        <f>VLOOKUP(E868,Collibra!D:F,2,0)</f>
        <v>#N/A</v>
      </c>
      <c r="J868" t="s">
        <v>28</v>
      </c>
      <c r="N868" t="b">
        <v>0</v>
      </c>
      <c r="P868" t="s">
        <v>29</v>
      </c>
      <c r="Q868" t="s">
        <v>30</v>
      </c>
      <c r="R868" t="b">
        <v>0</v>
      </c>
      <c r="Z868">
        <v>1</v>
      </c>
    </row>
    <row r="869" spans="1:26" x14ac:dyDescent="0.25">
      <c r="A869">
        <v>4355</v>
      </c>
      <c r="B869" t="s">
        <v>666</v>
      </c>
      <c r="C869" t="s">
        <v>448</v>
      </c>
      <c r="D869" t="s">
        <v>449</v>
      </c>
      <c r="E869" s="6">
        <f>VLOOKUP(SUBSTITUTE(B869,"_usd_","_eur_")&amp;" - "&amp;D869,OrbisGeneric_mapping!C:F,3,0)</f>
        <v>195150</v>
      </c>
      <c r="F869" s="6" t="e">
        <f>VLOOKUP(E869,Collibra!D:F,3,0)</f>
        <v>#N/A</v>
      </c>
      <c r="G869" s="6" t="e">
        <f>VLOOKUP(E869,Collibra!D:F,2,0)</f>
        <v>#N/A</v>
      </c>
      <c r="J869" t="s">
        <v>28</v>
      </c>
      <c r="N869" t="b">
        <v>0</v>
      </c>
      <c r="P869" t="s">
        <v>29</v>
      </c>
      <c r="Q869" t="s">
        <v>30</v>
      </c>
      <c r="R869" t="b">
        <v>0</v>
      </c>
      <c r="Z869">
        <v>1</v>
      </c>
    </row>
    <row r="870" spans="1:26" x14ac:dyDescent="0.25">
      <c r="A870">
        <v>4347</v>
      </c>
      <c r="B870" t="s">
        <v>666</v>
      </c>
      <c r="C870" t="s">
        <v>450</v>
      </c>
      <c r="D870" t="s">
        <v>451</v>
      </c>
      <c r="E870" s="6">
        <f>VLOOKUP(SUBSTITUTE(B870,"_usd_","_eur_")&amp;" - "&amp;D870,OrbisGeneric_mapping!C:F,3,0)</f>
        <v>195140</v>
      </c>
      <c r="F870" s="6" t="e">
        <f>VLOOKUP(E870,Collibra!D:F,3,0)</f>
        <v>#N/A</v>
      </c>
      <c r="G870" s="6" t="e">
        <f>VLOOKUP(E870,Collibra!D:F,2,0)</f>
        <v>#N/A</v>
      </c>
      <c r="J870" t="s">
        <v>28</v>
      </c>
      <c r="N870" t="b">
        <v>0</v>
      </c>
      <c r="P870" t="s">
        <v>29</v>
      </c>
      <c r="Q870" t="s">
        <v>30</v>
      </c>
      <c r="R870" t="b">
        <v>0</v>
      </c>
      <c r="Z870">
        <v>1</v>
      </c>
    </row>
    <row r="871" spans="1:26" x14ac:dyDescent="0.25">
      <c r="A871">
        <v>3739</v>
      </c>
      <c r="B871" t="s">
        <v>666</v>
      </c>
      <c r="C871" t="s">
        <v>219</v>
      </c>
      <c r="D871" t="s">
        <v>220</v>
      </c>
      <c r="E871" s="6" t="str">
        <f>VLOOKUP(SUBSTITUTE(B871,"_usd_","_eur_")&amp;" - "&amp;D871,OrbisGeneric_mapping!C:F,3,0)</f>
        <v>CLOSING_DATE</v>
      </c>
      <c r="F871" s="6" t="str">
        <f>VLOOKUP(E871,Collibra!D:F,3,0)</f>
        <v>Closing date</v>
      </c>
      <c r="G871" s="6" t="str">
        <f>VLOOKUP(E871,Collibra!D:F,2,0)</f>
        <v>Closing date provides the financial accounts year or interim ending date (Default: Latest available year)</v>
      </c>
      <c r="J871" t="s">
        <v>28</v>
      </c>
      <c r="N871" t="b">
        <v>0</v>
      </c>
      <c r="P871" t="s">
        <v>29</v>
      </c>
      <c r="Q871" t="s">
        <v>30</v>
      </c>
      <c r="R871" t="b">
        <v>0</v>
      </c>
      <c r="Z871">
        <v>1</v>
      </c>
    </row>
    <row r="872" spans="1:26" x14ac:dyDescent="0.25">
      <c r="A872">
        <v>3763</v>
      </c>
      <c r="B872" t="s">
        <v>666</v>
      </c>
      <c r="C872" t="s">
        <v>221</v>
      </c>
      <c r="D872" t="s">
        <v>222</v>
      </c>
      <c r="E872" s="6" t="e">
        <f>VLOOKUP(SUBSTITUTE(B872,"_usd_","_eur_")&amp;" - "&amp;D872,OrbisGeneric_mapping!C:F,3,0)</f>
        <v>#N/A</v>
      </c>
      <c r="F872" s="6" t="e">
        <f>VLOOKUP(E872,Collibra!D:F,3,0)</f>
        <v>#N/A</v>
      </c>
      <c r="G872" s="6" t="e">
        <f>VLOOKUP(E872,Collibra!D:F,2,0)</f>
        <v>#N/A</v>
      </c>
      <c r="J872" t="s">
        <v>28</v>
      </c>
      <c r="N872" t="b">
        <v>0</v>
      </c>
      <c r="P872" t="s">
        <v>29</v>
      </c>
      <c r="Q872" t="s">
        <v>30</v>
      </c>
      <c r="R872" t="b">
        <v>0</v>
      </c>
      <c r="Z872">
        <v>1</v>
      </c>
    </row>
    <row r="873" spans="1:26" x14ac:dyDescent="0.25">
      <c r="A873">
        <v>3755</v>
      </c>
      <c r="B873" t="s">
        <v>666</v>
      </c>
      <c r="C873" t="s">
        <v>223</v>
      </c>
      <c r="D873" t="s">
        <v>224</v>
      </c>
      <c r="E873" s="6" t="e">
        <f>VLOOKUP(SUBSTITUTE(B873,"_usd_","_eur_")&amp;" - "&amp;D873,OrbisGeneric_mapping!C:F,3,0)</f>
        <v>#N/A</v>
      </c>
      <c r="F873" s="6" t="e">
        <f>VLOOKUP(E873,Collibra!D:F,3,0)</f>
        <v>#N/A</v>
      </c>
      <c r="G873" s="6" t="e">
        <f>VLOOKUP(E873,Collibra!D:F,2,0)</f>
        <v>#N/A</v>
      </c>
      <c r="J873" t="s">
        <v>28</v>
      </c>
      <c r="N873" t="b">
        <v>0</v>
      </c>
      <c r="P873" t="s">
        <v>29</v>
      </c>
      <c r="Q873" t="s">
        <v>30</v>
      </c>
      <c r="R873" t="b">
        <v>0</v>
      </c>
      <c r="Z873">
        <v>1</v>
      </c>
    </row>
    <row r="874" spans="1:26" x14ac:dyDescent="0.25">
      <c r="A874">
        <v>3747</v>
      </c>
      <c r="B874" t="s">
        <v>666</v>
      </c>
      <c r="C874" t="s">
        <v>225</v>
      </c>
      <c r="D874" t="s">
        <v>226</v>
      </c>
      <c r="E874" s="6" t="e">
        <f>VLOOKUP(SUBSTITUTE(B874,"_usd_","_eur_")&amp;" - "&amp;D874,OrbisGeneric_mapping!C:F,3,0)</f>
        <v>#N/A</v>
      </c>
      <c r="F874" s="6" t="e">
        <f>VLOOKUP(E874,Collibra!D:F,3,0)</f>
        <v>#N/A</v>
      </c>
      <c r="G874" s="6" t="e">
        <f>VLOOKUP(E874,Collibra!D:F,2,0)</f>
        <v>#N/A</v>
      </c>
      <c r="J874" t="s">
        <v>28</v>
      </c>
      <c r="N874" t="b">
        <v>0</v>
      </c>
      <c r="P874" t="s">
        <v>29</v>
      </c>
      <c r="Q874" t="s">
        <v>30</v>
      </c>
      <c r="R874" t="b">
        <v>0</v>
      </c>
      <c r="Z874">
        <v>1</v>
      </c>
    </row>
    <row r="875" spans="1:26" x14ac:dyDescent="0.25">
      <c r="A875">
        <v>3731</v>
      </c>
      <c r="B875" t="s">
        <v>666</v>
      </c>
      <c r="C875" t="s">
        <v>452</v>
      </c>
      <c r="D875" t="s">
        <v>453</v>
      </c>
      <c r="E875" s="6" t="str">
        <f>VLOOKUP(SUBSTITUTE(B875,"_usd_","_eur_")&amp;" - "&amp;D875,OrbisGeneric_mapping!C:F,3,0)</f>
        <v>CONSOLIDATION_CODE</v>
      </c>
      <c r="F875" s="6" t="str">
        <f>VLOOKUP(E875,Collibra!D:F,3,0)</f>
        <v>Consolidation code</v>
      </c>
      <c r="G875" s="6" t="str">
        <f>VLOOKUP(E875,Collibra!D:F,2,0)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875" t="s">
        <v>28</v>
      </c>
      <c r="N875" t="b">
        <v>0</v>
      </c>
      <c r="P875" t="s">
        <v>29</v>
      </c>
      <c r="Q875" t="s">
        <v>30</v>
      </c>
      <c r="R875" t="b">
        <v>0</v>
      </c>
      <c r="Z875">
        <v>1</v>
      </c>
    </row>
    <row r="876" spans="1:26" x14ac:dyDescent="0.25">
      <c r="A876">
        <v>4563</v>
      </c>
      <c r="B876" t="s">
        <v>666</v>
      </c>
      <c r="C876" t="s">
        <v>454</v>
      </c>
      <c r="D876" t="s">
        <v>455</v>
      </c>
      <c r="E876" s="6">
        <f>VLOOKUP(SUBSTITUTE(B876,"_usd_","_eur_")&amp;" - "&amp;D876,OrbisGeneric_mapping!C:F,3,0)</f>
        <v>195300</v>
      </c>
      <c r="F876" s="6" t="e">
        <f>VLOOKUP(E876,Collibra!D:F,3,0)</f>
        <v>#N/A</v>
      </c>
      <c r="G876" s="6" t="e">
        <f>VLOOKUP(E876,Collibra!D:F,2,0)</f>
        <v>#N/A</v>
      </c>
      <c r="J876" t="s">
        <v>28</v>
      </c>
      <c r="N876" t="b">
        <v>0</v>
      </c>
      <c r="P876" t="s">
        <v>29</v>
      </c>
      <c r="Q876" t="s">
        <v>30</v>
      </c>
      <c r="R876" t="b">
        <v>0</v>
      </c>
      <c r="Z876">
        <v>1</v>
      </c>
    </row>
    <row r="877" spans="1:26" x14ac:dyDescent="0.25">
      <c r="A877">
        <v>4627</v>
      </c>
      <c r="B877" t="s">
        <v>666</v>
      </c>
      <c r="C877" t="s">
        <v>456</v>
      </c>
      <c r="D877" t="s">
        <v>457</v>
      </c>
      <c r="E877" s="6" t="str">
        <f>VLOOKUP(SUBSTITUTE(B877,"_usd_","_eur_")&amp;" - "&amp;D877,OrbisGeneric_mapping!C:F,3,0)</f>
        <v>CURR</v>
      </c>
      <c r="F877" s="6" t="str">
        <f>VLOOKUP(E877,Collibra!D:F,3,0)</f>
        <v>Current Ratio (x)</v>
      </c>
      <c r="G877" s="6" t="str">
        <f>VLOOKUP(E877,Collibra!D:F,2,0)</f>
        <v>Current assets as percentage of Current liabilities</v>
      </c>
      <c r="J877" t="s">
        <v>28</v>
      </c>
      <c r="N877" t="b">
        <v>0</v>
      </c>
      <c r="P877" t="s">
        <v>29</v>
      </c>
      <c r="Q877" t="s">
        <v>30</v>
      </c>
      <c r="R877" t="b">
        <v>0</v>
      </c>
      <c r="Z877">
        <v>1</v>
      </c>
    </row>
    <row r="878" spans="1:26" x14ac:dyDescent="0.25">
      <c r="A878">
        <v>3931</v>
      </c>
      <c r="B878" t="s">
        <v>666</v>
      </c>
      <c r="C878" t="s">
        <v>458</v>
      </c>
      <c r="D878" t="s">
        <v>459</v>
      </c>
      <c r="E878" s="6">
        <f>VLOOKUP(SUBSTITUTE(B878,"_usd_","_eur_")&amp;" - "&amp;D878,OrbisGeneric_mapping!C:F,3,0)</f>
        <v>191400</v>
      </c>
      <c r="F878" s="6" t="e">
        <f>VLOOKUP(E878,Collibra!D:F,3,0)</f>
        <v>#N/A</v>
      </c>
      <c r="G878" s="6" t="e">
        <f>VLOOKUP(E878,Collibra!D:F,2,0)</f>
        <v>#N/A</v>
      </c>
      <c r="J878" t="s">
        <v>28</v>
      </c>
      <c r="N878" t="b">
        <v>0</v>
      </c>
      <c r="P878" t="s">
        <v>29</v>
      </c>
      <c r="Q878" t="s">
        <v>30</v>
      </c>
      <c r="R878" t="b">
        <v>0</v>
      </c>
      <c r="Z878">
        <v>1</v>
      </c>
    </row>
    <row r="879" spans="1:26" x14ac:dyDescent="0.25">
      <c r="A879">
        <v>3915</v>
      </c>
      <c r="B879" t="s">
        <v>666</v>
      </c>
      <c r="C879" t="s">
        <v>460</v>
      </c>
      <c r="D879" t="s">
        <v>461</v>
      </c>
      <c r="E879" s="6">
        <f>VLOOKUP(SUBSTITUTE(B879,"_usd_","_eur_")&amp;" - "&amp;D879,OrbisGeneric_mapping!C:F,3,0)</f>
        <v>191200</v>
      </c>
      <c r="F879" s="6" t="e">
        <f>VLOOKUP(E879,Collibra!D:F,3,0)</f>
        <v>#N/A</v>
      </c>
      <c r="G879" s="6" t="e">
        <f>VLOOKUP(E879,Collibra!D:F,2,0)</f>
        <v>#N/A</v>
      </c>
      <c r="J879" t="s">
        <v>28</v>
      </c>
      <c r="N879" t="b">
        <v>0</v>
      </c>
      <c r="P879" t="s">
        <v>29</v>
      </c>
      <c r="Q879" t="s">
        <v>30</v>
      </c>
      <c r="R879" t="b">
        <v>0</v>
      </c>
      <c r="Z879">
        <v>1</v>
      </c>
    </row>
    <row r="880" spans="1:26" x14ac:dyDescent="0.25">
      <c r="A880">
        <v>3859</v>
      </c>
      <c r="B880" t="s">
        <v>666</v>
      </c>
      <c r="C880" t="s">
        <v>462</v>
      </c>
      <c r="D880" t="s">
        <v>463</v>
      </c>
      <c r="E880" s="6">
        <f>VLOOKUP(SUBSTITUTE(B880,"_usd_","_eur_")&amp;" - "&amp;D880,OrbisGeneric_mapping!C:F,3,0)</f>
        <v>190500</v>
      </c>
      <c r="F880" s="6" t="e">
        <f>VLOOKUP(E880,Collibra!D:F,3,0)</f>
        <v>#N/A</v>
      </c>
      <c r="G880" s="6" t="e">
        <f>VLOOKUP(E880,Collibra!D:F,2,0)</f>
        <v>#N/A</v>
      </c>
      <c r="J880" t="s">
        <v>28</v>
      </c>
      <c r="N880" t="b">
        <v>0</v>
      </c>
      <c r="P880" t="s">
        <v>29</v>
      </c>
      <c r="Q880" t="s">
        <v>30</v>
      </c>
      <c r="R880" t="b">
        <v>0</v>
      </c>
      <c r="Z880">
        <v>1</v>
      </c>
    </row>
    <row r="881" spans="1:26" x14ac:dyDescent="0.25">
      <c r="A881">
        <v>3955</v>
      </c>
      <c r="B881" t="s">
        <v>666</v>
      </c>
      <c r="C881" t="s">
        <v>464</v>
      </c>
      <c r="D881" t="s">
        <v>465</v>
      </c>
      <c r="E881" s="6">
        <f>VLOOKUP(SUBSTITUTE(B881,"_usd_","_eur_")&amp;" - "&amp;D881,OrbisGeneric_mapping!C:F,3,0)</f>
        <v>191700</v>
      </c>
      <c r="F881" s="6" t="e">
        <f>VLOOKUP(E881,Collibra!D:F,3,0)</f>
        <v>#N/A</v>
      </c>
      <c r="G881" s="6" t="e">
        <f>VLOOKUP(E881,Collibra!D:F,2,0)</f>
        <v>#N/A</v>
      </c>
      <c r="J881" t="s">
        <v>28</v>
      </c>
      <c r="N881" t="b">
        <v>0</v>
      </c>
      <c r="P881" t="s">
        <v>29</v>
      </c>
      <c r="Q881" t="s">
        <v>30</v>
      </c>
      <c r="R881" t="b">
        <v>0</v>
      </c>
      <c r="Z881">
        <v>1</v>
      </c>
    </row>
    <row r="882" spans="1:26" x14ac:dyDescent="0.25">
      <c r="A882">
        <v>4179</v>
      </c>
      <c r="B882" t="s">
        <v>666</v>
      </c>
      <c r="C882" t="s">
        <v>466</v>
      </c>
      <c r="D882" t="s">
        <v>467</v>
      </c>
      <c r="E882" s="6">
        <f>VLOOKUP(SUBSTITUTE(B882,"_usd_","_eur_")&amp;" - "&amp;D882,OrbisGeneric_mapping!C:F,3,0)</f>
        <v>194500</v>
      </c>
      <c r="F882" s="6" t="e">
        <f>VLOOKUP(E882,Collibra!D:F,3,0)</f>
        <v>#N/A</v>
      </c>
      <c r="G882" s="6" t="e">
        <f>VLOOKUP(E882,Collibra!D:F,2,0)</f>
        <v>#N/A</v>
      </c>
      <c r="J882" t="s">
        <v>28</v>
      </c>
      <c r="N882" t="b">
        <v>0</v>
      </c>
      <c r="P882" t="s">
        <v>29</v>
      </c>
      <c r="Q882" t="s">
        <v>30</v>
      </c>
      <c r="R882" t="b">
        <v>0</v>
      </c>
      <c r="Z882">
        <v>1</v>
      </c>
    </row>
    <row r="883" spans="1:26" x14ac:dyDescent="0.25">
      <c r="A883">
        <v>4539</v>
      </c>
      <c r="B883" t="s">
        <v>666</v>
      </c>
      <c r="C883" t="s">
        <v>468</v>
      </c>
      <c r="D883" t="s">
        <v>469</v>
      </c>
      <c r="E883" s="6">
        <f>VLOOKUP(SUBSTITUTE(B883,"_usd_","_eur_")&amp;" - "&amp;D883,OrbisGeneric_mapping!C:F,3,0)</f>
        <v>195270</v>
      </c>
      <c r="F883" s="6" t="e">
        <f>VLOOKUP(E883,Collibra!D:F,3,0)</f>
        <v>#N/A</v>
      </c>
      <c r="G883" s="6" t="e">
        <f>VLOOKUP(E883,Collibra!D:F,2,0)</f>
        <v>#N/A</v>
      </c>
      <c r="J883" t="s">
        <v>28</v>
      </c>
      <c r="N883" t="b">
        <v>0</v>
      </c>
      <c r="P883" t="s">
        <v>29</v>
      </c>
      <c r="Q883" t="s">
        <v>30</v>
      </c>
      <c r="R883" t="b">
        <v>0</v>
      </c>
      <c r="Z883">
        <v>1</v>
      </c>
    </row>
    <row r="884" spans="1:26" x14ac:dyDescent="0.25">
      <c r="A884">
        <v>4643</v>
      </c>
      <c r="B884" t="s">
        <v>666</v>
      </c>
      <c r="C884" t="s">
        <v>470</v>
      </c>
      <c r="D884" t="s">
        <v>471</v>
      </c>
      <c r="E884" s="6" t="e">
        <f>VLOOKUP(SUBSTITUTE(B884,"_usd_","_eur_")&amp;" - "&amp;D884,OrbisGeneric_mapping!C:F,3,0)</f>
        <v>#N/A</v>
      </c>
      <c r="F884" s="6" t="e">
        <f>VLOOKUP(E884,Collibra!D:F,3,0)</f>
        <v>#N/A</v>
      </c>
      <c r="G884" s="6" t="e">
        <f>VLOOKUP(E884,Collibra!D:F,2,0)</f>
        <v>#N/A</v>
      </c>
      <c r="J884" t="s">
        <v>28</v>
      </c>
      <c r="N884" t="b">
        <v>0</v>
      </c>
      <c r="P884" t="s">
        <v>29</v>
      </c>
      <c r="Q884" t="s">
        <v>30</v>
      </c>
      <c r="R884" t="b">
        <v>0</v>
      </c>
      <c r="Z884">
        <v>1</v>
      </c>
    </row>
    <row r="885" spans="1:26" x14ac:dyDescent="0.25">
      <c r="A885">
        <v>4003</v>
      </c>
      <c r="B885" t="s">
        <v>666</v>
      </c>
      <c r="C885" t="s">
        <v>472</v>
      </c>
      <c r="D885" t="s">
        <v>473</v>
      </c>
      <c r="E885" s="6">
        <f>VLOOKUP(SUBSTITUTE(B885,"_usd_","_eur_")&amp;" - "&amp;D885,OrbisGeneric_mapping!C:F,3,0)</f>
        <v>192300</v>
      </c>
      <c r="F885" s="6" t="e">
        <f>VLOOKUP(E885,Collibra!D:F,3,0)</f>
        <v>#N/A</v>
      </c>
      <c r="G885" s="6" t="e">
        <f>VLOOKUP(E885,Collibra!D:F,2,0)</f>
        <v>#N/A</v>
      </c>
      <c r="J885" t="s">
        <v>28</v>
      </c>
      <c r="N885" t="b">
        <v>0</v>
      </c>
      <c r="P885" t="s">
        <v>29</v>
      </c>
      <c r="Q885" t="s">
        <v>30</v>
      </c>
      <c r="R885" t="b">
        <v>0</v>
      </c>
      <c r="Z885">
        <v>1</v>
      </c>
    </row>
    <row r="886" spans="1:26" x14ac:dyDescent="0.25">
      <c r="A886">
        <v>4331</v>
      </c>
      <c r="B886" t="s">
        <v>666</v>
      </c>
      <c r="C886" t="s">
        <v>474</v>
      </c>
      <c r="D886" t="s">
        <v>475</v>
      </c>
      <c r="E886" s="6">
        <f>VLOOKUP(SUBSTITUTE(B886,"_usd_","_eur_")&amp;" - "&amp;D886,OrbisGeneric_mapping!C:F,3,0)</f>
        <v>195120</v>
      </c>
      <c r="F886" s="6" t="e">
        <f>VLOOKUP(E886,Collibra!D:F,3,0)</f>
        <v>#N/A</v>
      </c>
      <c r="G886" s="6" t="e">
        <f>VLOOKUP(E886,Collibra!D:F,2,0)</f>
        <v>#N/A</v>
      </c>
      <c r="J886" t="s">
        <v>28</v>
      </c>
      <c r="N886" t="b">
        <v>0</v>
      </c>
      <c r="P886" t="s">
        <v>29</v>
      </c>
      <c r="Q886" t="s">
        <v>30</v>
      </c>
      <c r="R886" t="b">
        <v>0</v>
      </c>
      <c r="Z886">
        <v>1</v>
      </c>
    </row>
    <row r="887" spans="1:26" x14ac:dyDescent="0.25">
      <c r="A887">
        <v>4339</v>
      </c>
      <c r="B887" t="s">
        <v>666</v>
      </c>
      <c r="C887" t="s">
        <v>476</v>
      </c>
      <c r="D887" t="s">
        <v>477</v>
      </c>
      <c r="E887" s="6">
        <f>VLOOKUP(SUBSTITUTE(B887,"_usd_","_eur_")&amp;" - "&amp;D887,OrbisGeneric_mapping!C:F,3,0)</f>
        <v>195130</v>
      </c>
      <c r="F887" s="6" t="e">
        <f>VLOOKUP(E887,Collibra!D:F,3,0)</f>
        <v>#N/A</v>
      </c>
      <c r="G887" s="6" t="e">
        <f>VLOOKUP(E887,Collibra!D:F,2,0)</f>
        <v>#N/A</v>
      </c>
      <c r="J887" t="s">
        <v>28</v>
      </c>
      <c r="N887" t="b">
        <v>0</v>
      </c>
      <c r="P887" t="s">
        <v>29</v>
      </c>
      <c r="Q887" t="s">
        <v>30</v>
      </c>
      <c r="R887" t="b">
        <v>0</v>
      </c>
      <c r="Z887">
        <v>1</v>
      </c>
    </row>
    <row r="888" spans="1:26" x14ac:dyDescent="0.25">
      <c r="A888">
        <v>4323</v>
      </c>
      <c r="B888" t="s">
        <v>666</v>
      </c>
      <c r="C888" t="s">
        <v>478</v>
      </c>
      <c r="D888" t="s">
        <v>479</v>
      </c>
      <c r="E888" s="6">
        <f>VLOOKUP(SUBSTITUTE(B888,"_usd_","_eur_")&amp;" - "&amp;D888,OrbisGeneric_mapping!C:F,3,0)</f>
        <v>195110</v>
      </c>
      <c r="F888" s="6" t="e">
        <f>VLOOKUP(E888,Collibra!D:F,3,0)</f>
        <v>#N/A</v>
      </c>
      <c r="G888" s="6" t="e">
        <f>VLOOKUP(E888,Collibra!D:F,2,0)</f>
        <v>#N/A</v>
      </c>
      <c r="J888" t="s">
        <v>28</v>
      </c>
      <c r="N888" t="b">
        <v>0</v>
      </c>
      <c r="P888" t="s">
        <v>29</v>
      </c>
      <c r="Q888" t="s">
        <v>30</v>
      </c>
      <c r="R888" t="b">
        <v>0</v>
      </c>
      <c r="Z888">
        <v>1</v>
      </c>
    </row>
    <row r="889" spans="1:26" x14ac:dyDescent="0.25">
      <c r="A889">
        <v>4315</v>
      </c>
      <c r="B889" t="s">
        <v>666</v>
      </c>
      <c r="C889" t="s">
        <v>480</v>
      </c>
      <c r="D889" t="s">
        <v>481</v>
      </c>
      <c r="E889" s="6">
        <f>VLOOKUP(SUBSTITUTE(B889,"_usd_","_eur_")&amp;" - "&amp;D889,OrbisGeneric_mapping!C:F,3,0)</f>
        <v>195100</v>
      </c>
      <c r="F889" s="6" t="e">
        <f>VLOOKUP(E889,Collibra!D:F,3,0)</f>
        <v>#N/A</v>
      </c>
      <c r="G889" s="6" t="e">
        <f>VLOOKUP(E889,Collibra!D:F,2,0)</f>
        <v>#N/A</v>
      </c>
      <c r="J889" t="s">
        <v>28</v>
      </c>
      <c r="N889" t="b">
        <v>0</v>
      </c>
      <c r="P889" t="s">
        <v>29</v>
      </c>
      <c r="Q889" t="s">
        <v>30</v>
      </c>
      <c r="R889" t="b">
        <v>0</v>
      </c>
      <c r="Z889">
        <v>1</v>
      </c>
    </row>
    <row r="890" spans="1:26" x14ac:dyDescent="0.25">
      <c r="A890">
        <v>3811</v>
      </c>
      <c r="B890" t="s">
        <v>666</v>
      </c>
      <c r="C890" t="s">
        <v>661</v>
      </c>
      <c r="D890" t="s">
        <v>662</v>
      </c>
      <c r="E890" s="6" t="str">
        <f>VLOOKUP(SUBSTITUTE(B890,"_usd_","_eur_")&amp;" - "&amp;D890,OrbisGeneric_mapping!C:F,3,0)</f>
        <v>EXCHANGE_RATE</v>
      </c>
      <c r="F890" s="6" t="str">
        <f>VLOOKUP(E890,Collibra!D:F,3,0)</f>
        <v>Exchange rate from original currency</v>
      </c>
      <c r="G890" s="6" t="str">
        <f>VLOOKUP(E890,Collibra!D:F,2,0)</f>
        <v>Exchange rate from original currency gives the exchange rate against selected selected currency (Default: USD)</v>
      </c>
      <c r="J890" t="s">
        <v>28</v>
      </c>
      <c r="N890" t="b">
        <v>0</v>
      </c>
      <c r="P890" t="s">
        <v>29</v>
      </c>
      <c r="Q890" t="s">
        <v>30</v>
      </c>
      <c r="R890" t="b">
        <v>0</v>
      </c>
      <c r="Z890">
        <v>1</v>
      </c>
    </row>
    <row r="891" spans="1:26" x14ac:dyDescent="0.25">
      <c r="A891">
        <v>3891</v>
      </c>
      <c r="B891" t="s">
        <v>666</v>
      </c>
      <c r="C891" t="s">
        <v>482</v>
      </c>
      <c r="D891" t="s">
        <v>483</v>
      </c>
      <c r="E891" s="6">
        <f>VLOOKUP(SUBSTITUTE(B891,"_usd_","_eur_")&amp;" - "&amp;D891,OrbisGeneric_mapping!C:F,3,0)</f>
        <v>190900</v>
      </c>
      <c r="F891" s="6" t="e">
        <f>VLOOKUP(E891,Collibra!D:F,3,0)</f>
        <v>#N/A</v>
      </c>
      <c r="G891" s="6" t="e">
        <f>VLOOKUP(E891,Collibra!D:F,2,0)</f>
        <v>#N/A</v>
      </c>
      <c r="J891" t="s">
        <v>28</v>
      </c>
      <c r="N891" t="b">
        <v>0</v>
      </c>
      <c r="P891" t="s">
        <v>29</v>
      </c>
      <c r="Q891" t="s">
        <v>30</v>
      </c>
      <c r="R891" t="b">
        <v>0</v>
      </c>
      <c r="Z891">
        <v>1</v>
      </c>
    </row>
    <row r="892" spans="1:26" x14ac:dyDescent="0.25">
      <c r="A892">
        <v>3827</v>
      </c>
      <c r="B892" t="s">
        <v>666</v>
      </c>
      <c r="C892" t="s">
        <v>484</v>
      </c>
      <c r="D892" t="s">
        <v>485</v>
      </c>
      <c r="E892" s="6">
        <f>VLOOKUP(SUBSTITUTE(B892,"_usd_","_eur_")&amp;" - "&amp;D892,OrbisGeneric_mapping!C:F,3,0)</f>
        <v>190100</v>
      </c>
      <c r="F892" s="6" t="e">
        <f>VLOOKUP(E892,Collibra!D:F,3,0)</f>
        <v>#N/A</v>
      </c>
      <c r="G892" s="6" t="e">
        <f>VLOOKUP(E892,Collibra!D:F,2,0)</f>
        <v>#N/A</v>
      </c>
      <c r="J892" t="s">
        <v>28</v>
      </c>
      <c r="N892" t="b">
        <v>0</v>
      </c>
      <c r="P892" t="s">
        <v>29</v>
      </c>
      <c r="Q892" t="s">
        <v>30</v>
      </c>
      <c r="R892" t="b">
        <v>0</v>
      </c>
      <c r="Z892">
        <v>1</v>
      </c>
    </row>
    <row r="893" spans="1:26" x14ac:dyDescent="0.25">
      <c r="A893">
        <v>4059</v>
      </c>
      <c r="B893" t="s">
        <v>666</v>
      </c>
      <c r="C893" t="s">
        <v>486</v>
      </c>
      <c r="D893" t="s">
        <v>487</v>
      </c>
      <c r="E893" s="6">
        <f>VLOOKUP(SUBSTITUTE(B893,"_usd_","_eur_")&amp;" - "&amp;D893,OrbisGeneric_mapping!C:F,3,0)</f>
        <v>193000</v>
      </c>
      <c r="F893" s="6" t="e">
        <f>VLOOKUP(E893,Collibra!D:F,3,0)</f>
        <v>#N/A</v>
      </c>
      <c r="G893" s="6" t="e">
        <f>VLOOKUP(E893,Collibra!D:F,2,0)</f>
        <v>#N/A</v>
      </c>
      <c r="J893" t="s">
        <v>28</v>
      </c>
      <c r="N893" t="b">
        <v>0</v>
      </c>
      <c r="P893" t="s">
        <v>29</v>
      </c>
      <c r="Q893" t="s">
        <v>30</v>
      </c>
      <c r="R893" t="b">
        <v>0</v>
      </c>
      <c r="Z893">
        <v>1</v>
      </c>
    </row>
    <row r="894" spans="1:26" x14ac:dyDescent="0.25">
      <c r="A894">
        <v>4275</v>
      </c>
      <c r="B894" t="s">
        <v>666</v>
      </c>
      <c r="C894" t="s">
        <v>488</v>
      </c>
      <c r="D894" t="s">
        <v>489</v>
      </c>
      <c r="E894" s="6">
        <f>VLOOKUP(SUBSTITUTE(B894,"_usd_","_eur_")&amp;" - "&amp;D894,OrbisGeneric_mapping!C:F,3,0)</f>
        <v>195060</v>
      </c>
      <c r="F894" s="6" t="e">
        <f>VLOOKUP(E894,Collibra!D:F,3,0)</f>
        <v>#N/A</v>
      </c>
      <c r="G894" s="6" t="e">
        <f>VLOOKUP(E894,Collibra!D:F,2,0)</f>
        <v>#N/A</v>
      </c>
      <c r="J894" t="s">
        <v>28</v>
      </c>
      <c r="N894" t="b">
        <v>0</v>
      </c>
      <c r="P894" t="s">
        <v>29</v>
      </c>
      <c r="Q894" t="s">
        <v>30</v>
      </c>
      <c r="R894" t="b">
        <v>0</v>
      </c>
      <c r="Z894">
        <v>1</v>
      </c>
    </row>
    <row r="895" spans="1:26" x14ac:dyDescent="0.25">
      <c r="A895">
        <v>4019</v>
      </c>
      <c r="B895" t="s">
        <v>666</v>
      </c>
      <c r="C895" t="s">
        <v>490</v>
      </c>
      <c r="D895" t="s">
        <v>491</v>
      </c>
      <c r="E895" s="6">
        <f>VLOOKUP(SUBSTITUTE(B895,"_usd_","_eur_")&amp;" - "&amp;D895,OrbisGeneric_mapping!C:F,3,0)</f>
        <v>192500</v>
      </c>
      <c r="F895" s="6" t="e">
        <f>VLOOKUP(E895,Collibra!D:F,3,0)</f>
        <v>#N/A</v>
      </c>
      <c r="G895" s="6" t="e">
        <f>VLOOKUP(E895,Collibra!D:F,2,0)</f>
        <v>#N/A</v>
      </c>
      <c r="J895" t="s">
        <v>28</v>
      </c>
      <c r="N895" t="b">
        <v>0</v>
      </c>
      <c r="P895" t="s">
        <v>29</v>
      </c>
      <c r="Q895" t="s">
        <v>30</v>
      </c>
      <c r="R895" t="b">
        <v>0</v>
      </c>
      <c r="Z895">
        <v>1</v>
      </c>
    </row>
    <row r="896" spans="1:26" x14ac:dyDescent="0.25">
      <c r="A896">
        <v>4547</v>
      </c>
      <c r="B896" t="s">
        <v>666</v>
      </c>
      <c r="C896" t="s">
        <v>492</v>
      </c>
      <c r="D896" t="s">
        <v>493</v>
      </c>
      <c r="E896" s="6">
        <f>VLOOKUP(SUBSTITUTE(B896,"_usd_","_eur_")&amp;" - "&amp;D896,OrbisGeneric_mapping!C:F,3,0)</f>
        <v>195280</v>
      </c>
      <c r="F896" s="6" t="e">
        <f>VLOOKUP(E896,Collibra!D:F,3,0)</f>
        <v>#N/A</v>
      </c>
      <c r="G896" s="6" t="e">
        <f>VLOOKUP(E896,Collibra!D:F,2,0)</f>
        <v>#N/A</v>
      </c>
      <c r="J896" t="s">
        <v>28</v>
      </c>
      <c r="N896" t="b">
        <v>0</v>
      </c>
      <c r="P896" t="s">
        <v>29</v>
      </c>
      <c r="Q896" t="s">
        <v>30</v>
      </c>
      <c r="R896" t="b">
        <v>0</v>
      </c>
      <c r="Z896">
        <v>1</v>
      </c>
    </row>
    <row r="897" spans="1:26" x14ac:dyDescent="0.25">
      <c r="A897">
        <v>4043</v>
      </c>
      <c r="B897" t="s">
        <v>666</v>
      </c>
      <c r="C897" t="s">
        <v>494</v>
      </c>
      <c r="D897" t="s">
        <v>495</v>
      </c>
      <c r="E897" s="6">
        <f>VLOOKUP(SUBSTITUTE(B897,"_usd_","_eur_")&amp;" - "&amp;D897,OrbisGeneric_mapping!C:F,3,0)</f>
        <v>192800</v>
      </c>
      <c r="F897" s="6" t="e">
        <f>VLOOKUP(E897,Collibra!D:F,3,0)</f>
        <v>#N/A</v>
      </c>
      <c r="G897" s="6" t="e">
        <f>VLOOKUP(E897,Collibra!D:F,2,0)</f>
        <v>#N/A</v>
      </c>
      <c r="J897" t="s">
        <v>28</v>
      </c>
      <c r="N897" t="b">
        <v>0</v>
      </c>
      <c r="P897" t="s">
        <v>29</v>
      </c>
      <c r="Q897" t="s">
        <v>30</v>
      </c>
      <c r="R897" t="b">
        <v>0</v>
      </c>
      <c r="Z897">
        <v>1</v>
      </c>
    </row>
    <row r="898" spans="1:26" x14ac:dyDescent="0.25">
      <c r="A898">
        <v>4579</v>
      </c>
      <c r="B898" t="s">
        <v>666</v>
      </c>
      <c r="C898" t="s">
        <v>496</v>
      </c>
      <c r="D898" t="s">
        <v>497</v>
      </c>
      <c r="E898" s="6">
        <f>VLOOKUP(SUBSTITUTE(B898,"_usd_","_eur_")&amp;" - "&amp;D898,OrbisGeneric_mapping!C:F,3,0)</f>
        <v>195320</v>
      </c>
      <c r="F898" s="6" t="e">
        <f>VLOOKUP(E898,Collibra!D:F,3,0)</f>
        <v>#N/A</v>
      </c>
      <c r="G898" s="6" t="e">
        <f>VLOOKUP(E898,Collibra!D:F,2,0)</f>
        <v>#N/A</v>
      </c>
      <c r="J898" t="s">
        <v>28</v>
      </c>
      <c r="N898" t="b">
        <v>0</v>
      </c>
      <c r="P898" t="s">
        <v>29</v>
      </c>
      <c r="Q898" t="s">
        <v>30</v>
      </c>
      <c r="R898" t="b">
        <v>0</v>
      </c>
      <c r="Z898">
        <v>1</v>
      </c>
    </row>
    <row r="899" spans="1:26" x14ac:dyDescent="0.25">
      <c r="A899">
        <v>4451</v>
      </c>
      <c r="B899" t="s">
        <v>666</v>
      </c>
      <c r="C899" t="s">
        <v>498</v>
      </c>
      <c r="D899" t="s">
        <v>499</v>
      </c>
      <c r="E899" s="6">
        <f>VLOOKUP(SUBSTITUTE(B899,"_usd_","_eur_")&amp;" - "&amp;D899,OrbisGeneric_mapping!C:F,3,0)</f>
        <v>144046</v>
      </c>
      <c r="F899" s="6" t="e">
        <f>VLOOKUP(E899,Collibra!D:F,3,0)</f>
        <v>#N/A</v>
      </c>
      <c r="G899" s="6" t="e">
        <f>VLOOKUP(E899,Collibra!D:F,2,0)</f>
        <v>#N/A</v>
      </c>
      <c r="J899" t="s">
        <v>28</v>
      </c>
      <c r="N899" t="b">
        <v>0</v>
      </c>
      <c r="P899" t="s">
        <v>29</v>
      </c>
      <c r="Q899" t="s">
        <v>30</v>
      </c>
      <c r="R899" t="b">
        <v>0</v>
      </c>
      <c r="Z899">
        <v>1</v>
      </c>
    </row>
    <row r="900" spans="1:26" x14ac:dyDescent="0.25">
      <c r="A900">
        <v>4435</v>
      </c>
      <c r="B900" t="s">
        <v>666</v>
      </c>
      <c r="C900" t="s">
        <v>500</v>
      </c>
      <c r="D900" t="s">
        <v>501</v>
      </c>
      <c r="E900" s="6">
        <f>VLOOKUP(SUBSTITUTE(B900,"_usd_","_eur_")&amp;" - "&amp;D900,OrbisGeneric_mapping!C:F,3,0)</f>
        <v>144044</v>
      </c>
      <c r="F900" s="6" t="e">
        <f>VLOOKUP(E900,Collibra!D:F,3,0)</f>
        <v>#N/A</v>
      </c>
      <c r="G900" s="6" t="e">
        <f>VLOOKUP(E900,Collibra!D:F,2,0)</f>
        <v>#N/A</v>
      </c>
      <c r="J900" t="s">
        <v>28</v>
      </c>
      <c r="N900" t="b">
        <v>0</v>
      </c>
      <c r="P900" t="s">
        <v>29</v>
      </c>
      <c r="Q900" t="s">
        <v>30</v>
      </c>
      <c r="R900" t="b">
        <v>0</v>
      </c>
      <c r="Z900">
        <v>1</v>
      </c>
    </row>
    <row r="901" spans="1:26" x14ac:dyDescent="0.25">
      <c r="A901">
        <v>4443</v>
      </c>
      <c r="B901" t="s">
        <v>666</v>
      </c>
      <c r="C901" t="s">
        <v>502</v>
      </c>
      <c r="D901" t="s">
        <v>503</v>
      </c>
      <c r="E901" s="6">
        <f>VLOOKUP(SUBSTITUTE(B901,"_usd_","_eur_")&amp;" - "&amp;D901,OrbisGeneric_mapping!C:F,3,0)</f>
        <v>144045</v>
      </c>
      <c r="F901" s="6" t="e">
        <f>VLOOKUP(E901,Collibra!D:F,3,0)</f>
        <v>#N/A</v>
      </c>
      <c r="G901" s="6" t="e">
        <f>VLOOKUP(E901,Collibra!D:F,2,0)</f>
        <v>#N/A</v>
      </c>
      <c r="J901" t="s">
        <v>28</v>
      </c>
      <c r="N901" t="b">
        <v>0</v>
      </c>
      <c r="P901" t="s">
        <v>29</v>
      </c>
      <c r="Q901" t="s">
        <v>30</v>
      </c>
      <c r="R901" t="b">
        <v>0</v>
      </c>
      <c r="Z901">
        <v>1</v>
      </c>
    </row>
    <row r="902" spans="1:26" x14ac:dyDescent="0.25">
      <c r="A902">
        <v>4427</v>
      </c>
      <c r="B902" t="s">
        <v>666</v>
      </c>
      <c r="C902" t="s">
        <v>504</v>
      </c>
      <c r="D902" t="s">
        <v>505</v>
      </c>
      <c r="E902" s="6">
        <f>VLOOKUP(SUBSTITUTE(B902,"_usd_","_eur_")&amp;" - "&amp;D902,OrbisGeneric_mapping!C:F,3,0)</f>
        <v>144043</v>
      </c>
      <c r="F902" s="6" t="e">
        <f>VLOOKUP(E902,Collibra!D:F,3,0)</f>
        <v>#N/A</v>
      </c>
      <c r="G902" s="6" t="e">
        <f>VLOOKUP(E902,Collibra!D:F,2,0)</f>
        <v>#N/A</v>
      </c>
      <c r="J902" t="s">
        <v>28</v>
      </c>
      <c r="N902" t="b">
        <v>0</v>
      </c>
      <c r="P902" t="s">
        <v>29</v>
      </c>
      <c r="Q902" t="s">
        <v>30</v>
      </c>
      <c r="R902" t="b">
        <v>0</v>
      </c>
      <c r="Z902">
        <v>1</v>
      </c>
    </row>
    <row r="903" spans="1:26" x14ac:dyDescent="0.25">
      <c r="A903">
        <v>3835</v>
      </c>
      <c r="B903" t="s">
        <v>666</v>
      </c>
      <c r="C903" t="s">
        <v>506</v>
      </c>
      <c r="D903" t="s">
        <v>507</v>
      </c>
      <c r="E903" s="6">
        <f>VLOOKUP(SUBSTITUTE(B903,"_usd_","_eur_")&amp;" - "&amp;D903,OrbisGeneric_mapping!C:F,3,0)</f>
        <v>190200</v>
      </c>
      <c r="F903" s="6" t="e">
        <f>VLOOKUP(E903,Collibra!D:F,3,0)</f>
        <v>#N/A</v>
      </c>
      <c r="G903" s="6" t="e">
        <f>VLOOKUP(E903,Collibra!D:F,2,0)</f>
        <v>#N/A</v>
      </c>
      <c r="J903" t="s">
        <v>28</v>
      </c>
      <c r="N903" t="b">
        <v>0</v>
      </c>
      <c r="P903" t="s">
        <v>29</v>
      </c>
      <c r="Q903" t="s">
        <v>30</v>
      </c>
      <c r="R903" t="b">
        <v>0</v>
      </c>
      <c r="Z903">
        <v>1</v>
      </c>
    </row>
    <row r="904" spans="1:26" x14ac:dyDescent="0.25">
      <c r="A904">
        <v>4611</v>
      </c>
      <c r="B904" t="s">
        <v>666</v>
      </c>
      <c r="C904" t="s">
        <v>508</v>
      </c>
      <c r="D904" t="s">
        <v>509</v>
      </c>
      <c r="E904" s="6">
        <f>VLOOKUP(SUBSTITUTE(B904,"_usd_","_eur_")&amp;" - "&amp;D904,OrbisGeneric_mapping!C:F,3,0)</f>
        <v>195360</v>
      </c>
      <c r="F904" s="6" t="e">
        <f>VLOOKUP(E904,Collibra!D:F,3,0)</f>
        <v>#N/A</v>
      </c>
      <c r="G904" s="6" t="e">
        <f>VLOOKUP(E904,Collibra!D:F,2,0)</f>
        <v>#N/A</v>
      </c>
      <c r="J904" t="s">
        <v>28</v>
      </c>
      <c r="N904" t="b">
        <v>0</v>
      </c>
      <c r="P904" t="s">
        <v>29</v>
      </c>
      <c r="Q904" t="s">
        <v>30</v>
      </c>
      <c r="R904" t="b">
        <v>0</v>
      </c>
      <c r="Z904">
        <v>1</v>
      </c>
    </row>
    <row r="905" spans="1:26" x14ac:dyDescent="0.25">
      <c r="A905">
        <v>4035</v>
      </c>
      <c r="B905" t="s">
        <v>666</v>
      </c>
      <c r="C905" t="s">
        <v>510</v>
      </c>
      <c r="D905" t="s">
        <v>511</v>
      </c>
      <c r="E905" s="6">
        <f>VLOOKUP(SUBSTITUTE(B905,"_usd_","_eur_")&amp;" - "&amp;D905,OrbisGeneric_mapping!C:F,3,0)</f>
        <v>192700</v>
      </c>
      <c r="F905" s="6" t="e">
        <f>VLOOKUP(E905,Collibra!D:F,3,0)</f>
        <v>#N/A</v>
      </c>
      <c r="G905" s="6" t="e">
        <f>VLOOKUP(E905,Collibra!D:F,2,0)</f>
        <v>#N/A</v>
      </c>
      <c r="J905" t="s">
        <v>28</v>
      </c>
      <c r="N905" t="b">
        <v>0</v>
      </c>
      <c r="P905" t="s">
        <v>29</v>
      </c>
      <c r="Q905" t="s">
        <v>30</v>
      </c>
      <c r="R905" t="b">
        <v>0</v>
      </c>
      <c r="Z905">
        <v>1</v>
      </c>
    </row>
    <row r="906" spans="1:26" x14ac:dyDescent="0.25">
      <c r="A906">
        <v>4619</v>
      </c>
      <c r="B906" t="s">
        <v>666</v>
      </c>
      <c r="C906" t="s">
        <v>512</v>
      </c>
      <c r="D906" t="s">
        <v>513</v>
      </c>
      <c r="E906" s="6">
        <f>VLOOKUP(SUBSTITUTE(B906,"_usd_","_eur_")&amp;" - "&amp;D906,OrbisGeneric_mapping!C:F,3,0)</f>
        <v>195370</v>
      </c>
      <c r="F906" s="6" t="e">
        <f>VLOOKUP(E906,Collibra!D:F,3,0)</f>
        <v>#N/A</v>
      </c>
      <c r="G906" s="6" t="e">
        <f>VLOOKUP(E906,Collibra!D:F,2,0)</f>
        <v>#N/A</v>
      </c>
      <c r="J906" t="s">
        <v>28</v>
      </c>
      <c r="N906" t="b">
        <v>0</v>
      </c>
      <c r="P906" t="s">
        <v>29</v>
      </c>
      <c r="Q906" t="s">
        <v>30</v>
      </c>
      <c r="R906" t="b">
        <v>0</v>
      </c>
      <c r="Z906">
        <v>1</v>
      </c>
    </row>
    <row r="907" spans="1:26" x14ac:dyDescent="0.25">
      <c r="A907">
        <v>4291</v>
      </c>
      <c r="B907" t="s">
        <v>666</v>
      </c>
      <c r="C907" t="s">
        <v>514</v>
      </c>
      <c r="D907" t="s">
        <v>515</v>
      </c>
      <c r="E907" s="6">
        <f>VLOOKUP(SUBSTITUTE(B907,"_usd_","_eur_")&amp;" - "&amp;D907,OrbisGeneric_mapping!C:F,3,0)</f>
        <v>144040</v>
      </c>
      <c r="F907" s="6" t="e">
        <f>VLOOKUP(E907,Collibra!D:F,3,0)</f>
        <v>#N/A</v>
      </c>
      <c r="G907" s="6" t="e">
        <f>VLOOKUP(E907,Collibra!D:F,2,0)</f>
        <v>#N/A</v>
      </c>
      <c r="J907" t="s">
        <v>28</v>
      </c>
      <c r="N907" t="b">
        <v>0</v>
      </c>
      <c r="P907" t="s">
        <v>29</v>
      </c>
      <c r="Q907" t="s">
        <v>30</v>
      </c>
      <c r="R907" t="b">
        <v>0</v>
      </c>
      <c r="Z907">
        <v>1</v>
      </c>
    </row>
    <row r="908" spans="1:26" x14ac:dyDescent="0.25">
      <c r="A908">
        <v>4235</v>
      </c>
      <c r="B908" t="s">
        <v>666</v>
      </c>
      <c r="C908" t="s">
        <v>516</v>
      </c>
      <c r="D908" t="s">
        <v>517</v>
      </c>
      <c r="E908" s="6">
        <f>VLOOKUP(SUBSTITUTE(B908,"_usd_","_eur_")&amp;" - "&amp;D908,OrbisGeneric_mapping!C:F,3,0)</f>
        <v>195010</v>
      </c>
      <c r="F908" s="6" t="e">
        <f>VLOOKUP(E908,Collibra!D:F,3,0)</f>
        <v>#N/A</v>
      </c>
      <c r="G908" s="6" t="e">
        <f>VLOOKUP(E908,Collibra!D:F,2,0)</f>
        <v>#N/A</v>
      </c>
      <c r="J908" t="s">
        <v>28</v>
      </c>
      <c r="N908" t="b">
        <v>0</v>
      </c>
      <c r="P908" t="s">
        <v>29</v>
      </c>
      <c r="Q908" t="s">
        <v>30</v>
      </c>
      <c r="R908" t="b">
        <v>0</v>
      </c>
      <c r="Z908">
        <v>1</v>
      </c>
    </row>
    <row r="909" spans="1:26" x14ac:dyDescent="0.25">
      <c r="A909">
        <v>4131</v>
      </c>
      <c r="B909" t="s">
        <v>666</v>
      </c>
      <c r="C909" t="s">
        <v>518</v>
      </c>
      <c r="D909" t="s">
        <v>519</v>
      </c>
      <c r="E909" s="6">
        <f>VLOOKUP(SUBSTITUTE(B909,"_usd_","_eur_")&amp;" - "&amp;D909,OrbisGeneric_mapping!C:F,3,0)</f>
        <v>193900</v>
      </c>
      <c r="F909" s="6" t="e">
        <f>VLOOKUP(E909,Collibra!D:F,3,0)</f>
        <v>#N/A</v>
      </c>
      <c r="G909" s="6" t="e">
        <f>VLOOKUP(E909,Collibra!D:F,2,0)</f>
        <v>#N/A</v>
      </c>
      <c r="J909" t="s">
        <v>28</v>
      </c>
      <c r="N909" t="b">
        <v>0</v>
      </c>
      <c r="P909" t="s">
        <v>29</v>
      </c>
      <c r="Q909" t="s">
        <v>30</v>
      </c>
      <c r="R909" t="b">
        <v>0</v>
      </c>
      <c r="Z909">
        <v>1</v>
      </c>
    </row>
    <row r="910" spans="1:26" x14ac:dyDescent="0.25">
      <c r="A910">
        <v>4227</v>
      </c>
      <c r="B910" t="s">
        <v>666</v>
      </c>
      <c r="C910" t="s">
        <v>520</v>
      </c>
      <c r="D910" t="s">
        <v>521</v>
      </c>
      <c r="E910" s="6">
        <f>VLOOKUP(SUBSTITUTE(B910,"_usd_","_eur_")&amp;" - "&amp;D910,OrbisGeneric_mapping!C:F,3,0)</f>
        <v>195000</v>
      </c>
      <c r="F910" s="6" t="e">
        <f>VLOOKUP(E910,Collibra!D:F,3,0)</f>
        <v>#N/A</v>
      </c>
      <c r="G910" s="6" t="e">
        <f>VLOOKUP(E910,Collibra!D:F,2,0)</f>
        <v>#N/A</v>
      </c>
      <c r="J910" t="s">
        <v>28</v>
      </c>
      <c r="N910" t="b">
        <v>0</v>
      </c>
      <c r="P910" t="s">
        <v>29</v>
      </c>
      <c r="Q910" t="s">
        <v>30</v>
      </c>
      <c r="R910" t="b">
        <v>0</v>
      </c>
      <c r="Z910">
        <v>1</v>
      </c>
    </row>
    <row r="911" spans="1:26" x14ac:dyDescent="0.25">
      <c r="A911">
        <v>4243</v>
      </c>
      <c r="B911" t="s">
        <v>666</v>
      </c>
      <c r="C911" t="s">
        <v>522</v>
      </c>
      <c r="D911" t="s">
        <v>523</v>
      </c>
      <c r="E911" s="6">
        <f>VLOOKUP(SUBSTITUTE(B911,"_usd_","_eur_")&amp;" - "&amp;D911,OrbisGeneric_mapping!C:F,3,0)</f>
        <v>195020</v>
      </c>
      <c r="F911" s="6" t="e">
        <f>VLOOKUP(E911,Collibra!D:F,3,0)</f>
        <v>#N/A</v>
      </c>
      <c r="G911" s="6" t="e">
        <f>VLOOKUP(E911,Collibra!D:F,2,0)</f>
        <v>#N/A</v>
      </c>
      <c r="J911" t="s">
        <v>28</v>
      </c>
      <c r="N911" t="b">
        <v>0</v>
      </c>
      <c r="P911" t="s">
        <v>29</v>
      </c>
      <c r="Q911" t="s">
        <v>30</v>
      </c>
      <c r="R911" t="b">
        <v>0</v>
      </c>
      <c r="Z911">
        <v>1</v>
      </c>
    </row>
    <row r="912" spans="1:26" x14ac:dyDescent="0.25">
      <c r="A912">
        <v>3987</v>
      </c>
      <c r="B912" t="s">
        <v>666</v>
      </c>
      <c r="C912" t="s">
        <v>524</v>
      </c>
      <c r="D912" t="s">
        <v>525</v>
      </c>
      <c r="E912" s="6">
        <f>VLOOKUP(SUBSTITUTE(B912,"_usd_","_eur_")&amp;" - "&amp;D912,OrbisGeneric_mapping!C:F,3,0)</f>
        <v>142045</v>
      </c>
      <c r="F912" s="6" t="e">
        <f>VLOOKUP(E912,Collibra!D:F,3,0)</f>
        <v>#N/A</v>
      </c>
      <c r="G912" s="6" t="e">
        <f>VLOOKUP(E912,Collibra!D:F,2,0)</f>
        <v>#N/A</v>
      </c>
      <c r="J912" t="s">
        <v>28</v>
      </c>
      <c r="N912" t="b">
        <v>0</v>
      </c>
      <c r="P912" t="s">
        <v>29</v>
      </c>
      <c r="Q912" t="s">
        <v>30</v>
      </c>
      <c r="R912" t="b">
        <v>0</v>
      </c>
      <c r="Z912">
        <v>1</v>
      </c>
    </row>
    <row r="913" spans="1:26" x14ac:dyDescent="0.25">
      <c r="A913">
        <v>4027</v>
      </c>
      <c r="B913" t="s">
        <v>666</v>
      </c>
      <c r="C913" t="s">
        <v>526</v>
      </c>
      <c r="D913" t="s">
        <v>527</v>
      </c>
      <c r="E913" s="6">
        <f>VLOOKUP(SUBSTITUTE(B913,"_usd_","_eur_")&amp;" - "&amp;D913,OrbisGeneric_mapping!C:F,3,0)</f>
        <v>192600</v>
      </c>
      <c r="F913" s="6" t="e">
        <f>VLOOKUP(E913,Collibra!D:F,3,0)</f>
        <v>#N/A</v>
      </c>
      <c r="G913" s="6" t="e">
        <f>VLOOKUP(E913,Collibra!D:F,2,0)</f>
        <v>#N/A</v>
      </c>
      <c r="J913" t="s">
        <v>28</v>
      </c>
      <c r="N913" t="b">
        <v>0</v>
      </c>
      <c r="P913" t="s">
        <v>29</v>
      </c>
      <c r="Q913" t="s">
        <v>30</v>
      </c>
      <c r="R913" t="b">
        <v>0</v>
      </c>
      <c r="Z913">
        <v>1</v>
      </c>
    </row>
    <row r="914" spans="1:26" x14ac:dyDescent="0.25">
      <c r="A914">
        <v>3819</v>
      </c>
      <c r="B914" t="s">
        <v>666</v>
      </c>
      <c r="C914" t="s">
        <v>528</v>
      </c>
      <c r="D914" t="s">
        <v>529</v>
      </c>
      <c r="E914" s="6">
        <f>VLOOKUP(SUBSTITUTE(B914,"_usd_","_eur_")&amp;" - "&amp;D914,OrbisGeneric_mapping!C:F,3,0)</f>
        <v>190000</v>
      </c>
      <c r="F914" s="6" t="e">
        <f>VLOOKUP(E914,Collibra!D:F,3,0)</f>
        <v>#N/A</v>
      </c>
      <c r="G914" s="6" t="e">
        <f>VLOOKUP(E914,Collibra!D:F,2,0)</f>
        <v>#N/A</v>
      </c>
      <c r="J914" t="s">
        <v>28</v>
      </c>
      <c r="N914" t="b">
        <v>0</v>
      </c>
      <c r="P914" t="s">
        <v>29</v>
      </c>
      <c r="Q914" t="s">
        <v>30</v>
      </c>
      <c r="R914" t="b">
        <v>0</v>
      </c>
      <c r="Z914">
        <v>1</v>
      </c>
    </row>
    <row r="915" spans="1:26" x14ac:dyDescent="0.25">
      <c r="A915">
        <v>3851</v>
      </c>
      <c r="B915" t="s">
        <v>666</v>
      </c>
      <c r="C915" t="s">
        <v>530</v>
      </c>
      <c r="D915" t="s">
        <v>531</v>
      </c>
      <c r="E915" s="6">
        <f>VLOOKUP(SUBSTITUTE(B915,"_usd_","_eur_")&amp;" - "&amp;D915,OrbisGeneric_mapping!C:F,3,0)</f>
        <v>190400</v>
      </c>
      <c r="F915" s="6" t="e">
        <f>VLOOKUP(E915,Collibra!D:F,3,0)</f>
        <v>#N/A</v>
      </c>
      <c r="G915" s="6" t="e">
        <f>VLOOKUP(E915,Collibra!D:F,2,0)</f>
        <v>#N/A</v>
      </c>
      <c r="J915" t="s">
        <v>28</v>
      </c>
      <c r="N915" t="b">
        <v>0</v>
      </c>
      <c r="P915" t="s">
        <v>29</v>
      </c>
      <c r="Q915" t="s">
        <v>30</v>
      </c>
      <c r="R915" t="b">
        <v>0</v>
      </c>
      <c r="Z915">
        <v>1</v>
      </c>
    </row>
    <row r="916" spans="1:26" x14ac:dyDescent="0.25">
      <c r="A916">
        <v>3971</v>
      </c>
      <c r="B916" t="s">
        <v>666</v>
      </c>
      <c r="C916" t="s">
        <v>532</v>
      </c>
      <c r="D916" t="s">
        <v>533</v>
      </c>
      <c r="E916" s="6">
        <f>VLOOKUP(SUBSTITUTE(B916,"_usd_","_eur_")&amp;" - "&amp;D916,OrbisGeneric_mapping!C:F,3,0)</f>
        <v>191900</v>
      </c>
      <c r="F916" s="6" t="e">
        <f>VLOOKUP(E916,Collibra!D:F,3,0)</f>
        <v>#N/A</v>
      </c>
      <c r="G916" s="6" t="e">
        <f>VLOOKUP(E916,Collibra!D:F,2,0)</f>
        <v>#N/A</v>
      </c>
      <c r="J916" t="s">
        <v>28</v>
      </c>
      <c r="N916" t="b">
        <v>0</v>
      </c>
      <c r="P916" t="s">
        <v>29</v>
      </c>
      <c r="Q916" t="s">
        <v>30</v>
      </c>
      <c r="R916" t="b">
        <v>0</v>
      </c>
      <c r="Z916">
        <v>1</v>
      </c>
    </row>
    <row r="917" spans="1:26" x14ac:dyDescent="0.25">
      <c r="A917">
        <v>4259</v>
      </c>
      <c r="B917" t="s">
        <v>666</v>
      </c>
      <c r="C917" t="s">
        <v>534</v>
      </c>
      <c r="D917" t="s">
        <v>535</v>
      </c>
      <c r="E917" s="6">
        <f>VLOOKUP(SUBSTITUTE(B917,"_usd_","_eur_")&amp;" - "&amp;D917,OrbisGeneric_mapping!C:F,3,0)</f>
        <v>195040</v>
      </c>
      <c r="F917" s="6" t="e">
        <f>VLOOKUP(E917,Collibra!D:F,3,0)</f>
        <v>#N/A</v>
      </c>
      <c r="G917" s="6" t="e">
        <f>VLOOKUP(E917,Collibra!D:F,2,0)</f>
        <v>#N/A</v>
      </c>
      <c r="J917" t="s">
        <v>28</v>
      </c>
      <c r="N917" t="b">
        <v>0</v>
      </c>
      <c r="P917" t="s">
        <v>29</v>
      </c>
      <c r="Q917" t="s">
        <v>30</v>
      </c>
      <c r="R917" t="b">
        <v>0</v>
      </c>
      <c r="Z917">
        <v>1</v>
      </c>
    </row>
    <row r="918" spans="1:26" x14ac:dyDescent="0.25">
      <c r="A918">
        <v>4267</v>
      </c>
      <c r="B918" t="s">
        <v>666</v>
      </c>
      <c r="C918" t="s">
        <v>536</v>
      </c>
      <c r="D918" t="s">
        <v>537</v>
      </c>
      <c r="E918" s="6">
        <f>VLOOKUP(SUBSTITUTE(B918,"_usd_","_eur_")&amp;" - "&amp;D918,OrbisGeneric_mapping!C:F,3,0)</f>
        <v>195050</v>
      </c>
      <c r="F918" s="6" t="e">
        <f>VLOOKUP(E918,Collibra!D:F,3,0)</f>
        <v>#N/A</v>
      </c>
      <c r="G918" s="6" t="e">
        <f>VLOOKUP(E918,Collibra!D:F,2,0)</f>
        <v>#N/A</v>
      </c>
      <c r="J918" t="s">
        <v>28</v>
      </c>
      <c r="N918" t="b">
        <v>0</v>
      </c>
      <c r="P918" t="s">
        <v>29</v>
      </c>
      <c r="Q918" t="s">
        <v>30</v>
      </c>
      <c r="R918" t="b">
        <v>0</v>
      </c>
      <c r="Z918">
        <v>1</v>
      </c>
    </row>
    <row r="919" spans="1:26" x14ac:dyDescent="0.25">
      <c r="A919">
        <v>4219</v>
      </c>
      <c r="B919" t="s">
        <v>666</v>
      </c>
      <c r="C919" t="s">
        <v>538</v>
      </c>
      <c r="D919" t="s">
        <v>539</v>
      </c>
      <c r="E919" s="6">
        <f>VLOOKUP(SUBSTITUTE(B919,"_usd_","_eur_")&amp;" - "&amp;D919,OrbisGeneric_mapping!C:F,3,0)</f>
        <v>194950</v>
      </c>
      <c r="F919" s="6" t="e">
        <f>VLOOKUP(E919,Collibra!D:F,3,0)</f>
        <v>#N/A</v>
      </c>
      <c r="G919" s="6" t="e">
        <f>VLOOKUP(E919,Collibra!D:F,2,0)</f>
        <v>#N/A</v>
      </c>
      <c r="J919" t="s">
        <v>28</v>
      </c>
      <c r="N919" t="b">
        <v>0</v>
      </c>
      <c r="P919" t="s">
        <v>29</v>
      </c>
      <c r="Q919" t="s">
        <v>30</v>
      </c>
      <c r="R919" t="b">
        <v>0</v>
      </c>
      <c r="Z919">
        <v>1</v>
      </c>
    </row>
    <row r="920" spans="1:26" x14ac:dyDescent="0.25">
      <c r="A920">
        <v>4107</v>
      </c>
      <c r="B920" t="s">
        <v>666</v>
      </c>
      <c r="C920" t="s">
        <v>540</v>
      </c>
      <c r="D920" t="s">
        <v>541</v>
      </c>
      <c r="E920" s="6">
        <f>VLOOKUP(SUBSTITUTE(B920,"_usd_","_eur_")&amp;" - "&amp;D920,OrbisGeneric_mapping!C:F,3,0)</f>
        <v>193600</v>
      </c>
      <c r="F920" s="6" t="e">
        <f>VLOOKUP(E920,Collibra!D:F,3,0)</f>
        <v>#N/A</v>
      </c>
      <c r="G920" s="6" t="e">
        <f>VLOOKUP(E920,Collibra!D:F,2,0)</f>
        <v>#N/A</v>
      </c>
      <c r="J920" t="s">
        <v>28</v>
      </c>
      <c r="N920" t="b">
        <v>0</v>
      </c>
      <c r="P920" t="s">
        <v>29</v>
      </c>
      <c r="Q920" t="s">
        <v>30</v>
      </c>
      <c r="R920" t="b">
        <v>0</v>
      </c>
      <c r="Z920">
        <v>1</v>
      </c>
    </row>
    <row r="921" spans="1:26" x14ac:dyDescent="0.25">
      <c r="A921">
        <v>4099</v>
      </c>
      <c r="B921" t="s">
        <v>666</v>
      </c>
      <c r="C921" t="s">
        <v>542</v>
      </c>
      <c r="D921" t="s">
        <v>543</v>
      </c>
      <c r="E921" s="6">
        <f>VLOOKUP(SUBSTITUTE(B921,"_usd_","_eur_")&amp;" - "&amp;D921,OrbisGeneric_mapping!C:F,3,0)</f>
        <v>193500</v>
      </c>
      <c r="F921" s="6" t="e">
        <f>VLOOKUP(E921,Collibra!D:F,3,0)</f>
        <v>#N/A</v>
      </c>
      <c r="G921" s="6" t="e">
        <f>VLOOKUP(E921,Collibra!D:F,2,0)</f>
        <v>#N/A</v>
      </c>
      <c r="J921" t="s">
        <v>28</v>
      </c>
      <c r="N921" t="b">
        <v>0</v>
      </c>
      <c r="P921" t="s">
        <v>29</v>
      </c>
      <c r="Q921" t="s">
        <v>30</v>
      </c>
      <c r="R921" t="b">
        <v>0</v>
      </c>
      <c r="Z921">
        <v>1</v>
      </c>
    </row>
    <row r="922" spans="1:26" x14ac:dyDescent="0.25">
      <c r="A922">
        <v>4091</v>
      </c>
      <c r="B922" t="s">
        <v>666</v>
      </c>
      <c r="C922" t="s">
        <v>544</v>
      </c>
      <c r="D922" t="s">
        <v>545</v>
      </c>
      <c r="E922" s="6">
        <f>VLOOKUP(SUBSTITUTE(B922,"_usd_","_eur_")&amp;" - "&amp;D922,OrbisGeneric_mapping!C:F,3,0)</f>
        <v>193400</v>
      </c>
      <c r="F922" s="6" t="e">
        <f>VLOOKUP(E922,Collibra!D:F,3,0)</f>
        <v>#N/A</v>
      </c>
      <c r="G922" s="6" t="e">
        <f>VLOOKUP(E922,Collibra!D:F,2,0)</f>
        <v>#N/A</v>
      </c>
      <c r="J922" t="s">
        <v>28</v>
      </c>
      <c r="N922" t="b">
        <v>0</v>
      </c>
      <c r="P922" t="s">
        <v>29</v>
      </c>
      <c r="Q922" t="s">
        <v>30</v>
      </c>
      <c r="R922" t="b">
        <v>0</v>
      </c>
      <c r="Z922">
        <v>1</v>
      </c>
    </row>
    <row r="923" spans="1:26" x14ac:dyDescent="0.25">
      <c r="A923">
        <v>4163</v>
      </c>
      <c r="B923" t="s">
        <v>666</v>
      </c>
      <c r="C923" t="s">
        <v>546</v>
      </c>
      <c r="D923" t="s">
        <v>547</v>
      </c>
      <c r="E923" s="6">
        <f>VLOOKUP(SUBSTITUTE(B923,"_usd_","_eur_")&amp;" - "&amp;D923,OrbisGeneric_mapping!C:F,3,0)</f>
        <v>194300</v>
      </c>
      <c r="F923" s="6" t="e">
        <f>VLOOKUP(E923,Collibra!D:F,3,0)</f>
        <v>#N/A</v>
      </c>
      <c r="G923" s="6" t="e">
        <f>VLOOKUP(E923,Collibra!D:F,2,0)</f>
        <v>#N/A</v>
      </c>
      <c r="J923" t="s">
        <v>28</v>
      </c>
      <c r="N923" t="b">
        <v>0</v>
      </c>
      <c r="P923" t="s">
        <v>29</v>
      </c>
      <c r="Q923" t="s">
        <v>30</v>
      </c>
      <c r="R923" t="b">
        <v>0</v>
      </c>
      <c r="Z923">
        <v>1</v>
      </c>
    </row>
    <row r="924" spans="1:26" x14ac:dyDescent="0.25">
      <c r="A924">
        <v>4419</v>
      </c>
      <c r="B924" t="s">
        <v>666</v>
      </c>
      <c r="C924" t="s">
        <v>548</v>
      </c>
      <c r="D924" t="s">
        <v>549</v>
      </c>
      <c r="E924" s="6">
        <f>VLOOKUP(SUBSTITUTE(B924,"_usd_","_eur_")&amp;" - "&amp;D924,OrbisGeneric_mapping!C:F,3,0)</f>
        <v>195200</v>
      </c>
      <c r="F924" s="6" t="e">
        <f>VLOOKUP(E924,Collibra!D:F,3,0)</f>
        <v>#N/A</v>
      </c>
      <c r="G924" s="6" t="e">
        <f>VLOOKUP(E924,Collibra!D:F,2,0)</f>
        <v>#N/A</v>
      </c>
      <c r="J924" t="s">
        <v>28</v>
      </c>
      <c r="N924" t="b">
        <v>0</v>
      </c>
      <c r="P924" t="s">
        <v>29</v>
      </c>
      <c r="Q924" t="s">
        <v>30</v>
      </c>
      <c r="R924" t="b">
        <v>0</v>
      </c>
      <c r="Z924">
        <v>1</v>
      </c>
    </row>
    <row r="925" spans="1:26" x14ac:dyDescent="0.25">
      <c r="A925">
        <v>4411</v>
      </c>
      <c r="B925" t="s">
        <v>666</v>
      </c>
      <c r="C925" t="s">
        <v>550</v>
      </c>
      <c r="D925" t="s">
        <v>551</v>
      </c>
      <c r="E925" s="6">
        <f>VLOOKUP(SUBSTITUTE(B925,"_usd_","_eur_")&amp;" - "&amp;D925,OrbisGeneric_mapping!C:F,3,0)</f>
        <v>195190</v>
      </c>
      <c r="F925" s="6" t="e">
        <f>VLOOKUP(E925,Collibra!D:F,3,0)</f>
        <v>#N/A</v>
      </c>
      <c r="G925" s="6" t="e">
        <f>VLOOKUP(E925,Collibra!D:F,2,0)</f>
        <v>#N/A</v>
      </c>
      <c r="J925" t="s">
        <v>28</v>
      </c>
      <c r="N925" t="b">
        <v>0</v>
      </c>
      <c r="P925" t="s">
        <v>29</v>
      </c>
      <c r="Q925" t="s">
        <v>30</v>
      </c>
      <c r="R925" t="b">
        <v>0</v>
      </c>
      <c r="Z925">
        <v>1</v>
      </c>
    </row>
    <row r="926" spans="1:26" x14ac:dyDescent="0.25">
      <c r="A926">
        <v>4075</v>
      </c>
      <c r="B926" t="s">
        <v>666</v>
      </c>
      <c r="C926" t="s">
        <v>552</v>
      </c>
      <c r="D926" t="s">
        <v>553</v>
      </c>
      <c r="E926" s="6">
        <f>VLOOKUP(SUBSTITUTE(B926,"_usd_","_eur_")&amp;" - "&amp;D926,OrbisGeneric_mapping!C:F,3,0)</f>
        <v>193200</v>
      </c>
      <c r="F926" s="6" t="e">
        <f>VLOOKUP(E926,Collibra!D:F,3,0)</f>
        <v>#N/A</v>
      </c>
      <c r="G926" s="6" t="e">
        <f>VLOOKUP(E926,Collibra!D:F,2,0)</f>
        <v>#N/A</v>
      </c>
      <c r="J926" t="s">
        <v>28</v>
      </c>
      <c r="N926" t="b">
        <v>0</v>
      </c>
      <c r="P926" t="s">
        <v>29</v>
      </c>
      <c r="Q926" t="s">
        <v>30</v>
      </c>
      <c r="R926" t="b">
        <v>0</v>
      </c>
      <c r="Z926">
        <v>1</v>
      </c>
    </row>
    <row r="927" spans="1:26" x14ac:dyDescent="0.25">
      <c r="A927">
        <v>4595</v>
      </c>
      <c r="B927" t="s">
        <v>666</v>
      </c>
      <c r="C927" t="s">
        <v>554</v>
      </c>
      <c r="D927" t="s">
        <v>555</v>
      </c>
      <c r="E927" s="6">
        <f>VLOOKUP(SUBSTITUTE(B927,"_usd_","_eur_")&amp;" - "&amp;D927,OrbisGeneric_mapping!C:F,3,0)</f>
        <v>195340</v>
      </c>
      <c r="F927" s="6" t="e">
        <f>VLOOKUP(E927,Collibra!D:F,3,0)</f>
        <v>#N/A</v>
      </c>
      <c r="G927" s="6" t="e">
        <f>VLOOKUP(E927,Collibra!D:F,2,0)</f>
        <v>#N/A</v>
      </c>
      <c r="J927" t="s">
        <v>28</v>
      </c>
      <c r="N927" t="b">
        <v>0</v>
      </c>
      <c r="P927" t="s">
        <v>29</v>
      </c>
      <c r="Q927" t="s">
        <v>30</v>
      </c>
      <c r="R927" t="b">
        <v>0</v>
      </c>
      <c r="Z927">
        <v>1</v>
      </c>
    </row>
    <row r="928" spans="1:26" x14ac:dyDescent="0.25">
      <c r="A928">
        <v>4603</v>
      </c>
      <c r="B928" t="s">
        <v>666</v>
      </c>
      <c r="C928" t="s">
        <v>556</v>
      </c>
      <c r="D928" t="s">
        <v>557</v>
      </c>
      <c r="E928" s="6">
        <f>VLOOKUP(SUBSTITUTE(B928,"_usd_","_eur_")&amp;" - "&amp;D928,OrbisGeneric_mapping!C:F,3,0)</f>
        <v>195350</v>
      </c>
      <c r="F928" s="6" t="e">
        <f>VLOOKUP(E928,Collibra!D:F,3,0)</f>
        <v>#N/A</v>
      </c>
      <c r="G928" s="6" t="e">
        <f>VLOOKUP(E928,Collibra!D:F,2,0)</f>
        <v>#N/A</v>
      </c>
      <c r="J928" t="s">
        <v>28</v>
      </c>
      <c r="N928" t="b">
        <v>0</v>
      </c>
      <c r="P928" t="s">
        <v>29</v>
      </c>
      <c r="Q928" t="s">
        <v>30</v>
      </c>
      <c r="R928" t="b">
        <v>0</v>
      </c>
      <c r="Z928">
        <v>1</v>
      </c>
    </row>
    <row r="929" spans="1:26" x14ac:dyDescent="0.25">
      <c r="A929">
        <v>4587</v>
      </c>
      <c r="B929" t="s">
        <v>666</v>
      </c>
      <c r="C929" t="s">
        <v>558</v>
      </c>
      <c r="D929" t="s">
        <v>559</v>
      </c>
      <c r="E929" s="6">
        <f>VLOOKUP(SUBSTITUTE(B929,"_usd_","_eur_")&amp;" - "&amp;D929,OrbisGeneric_mapping!C:F,3,0)</f>
        <v>195330</v>
      </c>
      <c r="F929" s="6" t="e">
        <f>VLOOKUP(E929,Collibra!D:F,3,0)</f>
        <v>#N/A</v>
      </c>
      <c r="G929" s="6" t="e">
        <f>VLOOKUP(E929,Collibra!D:F,2,0)</f>
        <v>#N/A</v>
      </c>
      <c r="J929" t="s">
        <v>28</v>
      </c>
      <c r="N929" t="b">
        <v>0</v>
      </c>
      <c r="P929" t="s">
        <v>29</v>
      </c>
      <c r="Q929" t="s">
        <v>30</v>
      </c>
      <c r="R929" t="b">
        <v>0</v>
      </c>
      <c r="Z929">
        <v>1</v>
      </c>
    </row>
    <row r="930" spans="1:26" x14ac:dyDescent="0.25">
      <c r="A930">
        <v>3899</v>
      </c>
      <c r="B930" t="s">
        <v>666</v>
      </c>
      <c r="C930" t="s">
        <v>560</v>
      </c>
      <c r="D930" t="s">
        <v>561</v>
      </c>
      <c r="E930" s="6">
        <f>VLOOKUP(SUBSTITUTE(B930,"_usd_","_eur_")&amp;" - "&amp;D930,OrbisGeneric_mapping!C:F,3,0)</f>
        <v>191000</v>
      </c>
      <c r="F930" s="6" t="e">
        <f>VLOOKUP(E930,Collibra!D:F,3,0)</f>
        <v>#N/A</v>
      </c>
      <c r="G930" s="6" t="e">
        <f>VLOOKUP(E930,Collibra!D:F,2,0)</f>
        <v>#N/A</v>
      </c>
      <c r="J930" t="s">
        <v>28</v>
      </c>
      <c r="N930" t="b">
        <v>0</v>
      </c>
      <c r="P930" t="s">
        <v>29</v>
      </c>
      <c r="Q930" t="s">
        <v>30</v>
      </c>
      <c r="R930" t="b">
        <v>0</v>
      </c>
      <c r="Z930">
        <v>1</v>
      </c>
    </row>
    <row r="931" spans="1:26" x14ac:dyDescent="0.25">
      <c r="A931">
        <v>4467</v>
      </c>
      <c r="B931" t="s">
        <v>666</v>
      </c>
      <c r="C931" t="s">
        <v>562</v>
      </c>
      <c r="D931" t="s">
        <v>563</v>
      </c>
      <c r="E931" s="6">
        <f>VLOOKUP(SUBSTITUTE(B931,"_usd_","_eur_")&amp;" - "&amp;D931,OrbisGeneric_mapping!C:F,3,0)</f>
        <v>195220</v>
      </c>
      <c r="F931" s="6" t="e">
        <f>VLOOKUP(E931,Collibra!D:F,3,0)</f>
        <v>#N/A</v>
      </c>
      <c r="G931" s="6" t="e">
        <f>VLOOKUP(E931,Collibra!D:F,2,0)</f>
        <v>#N/A</v>
      </c>
      <c r="J931" t="s">
        <v>28</v>
      </c>
      <c r="N931" t="b">
        <v>0</v>
      </c>
      <c r="P931" t="s">
        <v>29</v>
      </c>
      <c r="Q931" t="s">
        <v>30</v>
      </c>
      <c r="R931" t="b">
        <v>0</v>
      </c>
      <c r="Z931">
        <v>1</v>
      </c>
    </row>
    <row r="932" spans="1:26" x14ac:dyDescent="0.25">
      <c r="A932">
        <v>4555</v>
      </c>
      <c r="B932" t="s">
        <v>666</v>
      </c>
      <c r="C932" t="s">
        <v>564</v>
      </c>
      <c r="D932" t="s">
        <v>565</v>
      </c>
      <c r="E932" s="6">
        <f>VLOOKUP(SUBSTITUTE(B932,"_usd_","_eur_")&amp;" - "&amp;D932,OrbisGeneric_mapping!C:F,3,0)</f>
        <v>195290</v>
      </c>
      <c r="F932" s="6" t="e">
        <f>VLOOKUP(E932,Collibra!D:F,3,0)</f>
        <v>#N/A</v>
      </c>
      <c r="G932" s="6" t="e">
        <f>VLOOKUP(E932,Collibra!D:F,2,0)</f>
        <v>#N/A</v>
      </c>
      <c r="J932" t="s">
        <v>28</v>
      </c>
      <c r="N932" t="b">
        <v>0</v>
      </c>
      <c r="P932" t="s">
        <v>29</v>
      </c>
      <c r="Q932" t="s">
        <v>30</v>
      </c>
      <c r="R932" t="b">
        <v>0</v>
      </c>
      <c r="Z932">
        <v>1</v>
      </c>
    </row>
    <row r="933" spans="1:26" x14ac:dyDescent="0.25">
      <c r="A933">
        <v>4483</v>
      </c>
      <c r="B933" t="s">
        <v>666</v>
      </c>
      <c r="C933" t="s">
        <v>566</v>
      </c>
      <c r="D933" t="s">
        <v>567</v>
      </c>
      <c r="E933" s="6">
        <f>VLOOKUP(SUBSTITUTE(B933,"_usd_","_eur_")&amp;" - "&amp;D933,OrbisGeneric_mapping!C:F,3,0)</f>
        <v>195240</v>
      </c>
      <c r="F933" s="6" t="e">
        <f>VLOOKUP(E933,Collibra!D:F,3,0)</f>
        <v>#N/A</v>
      </c>
      <c r="G933" s="6" t="e">
        <f>VLOOKUP(E933,Collibra!D:F,2,0)</f>
        <v>#N/A</v>
      </c>
      <c r="J933" t="s">
        <v>28</v>
      </c>
      <c r="N933" t="b">
        <v>0</v>
      </c>
      <c r="P933" t="s">
        <v>29</v>
      </c>
      <c r="Q933" t="s">
        <v>30</v>
      </c>
      <c r="R933" t="b">
        <v>0</v>
      </c>
      <c r="Z933">
        <v>1</v>
      </c>
    </row>
    <row r="934" spans="1:26" x14ac:dyDescent="0.25">
      <c r="A934">
        <v>4251</v>
      </c>
      <c r="B934" t="s">
        <v>666</v>
      </c>
      <c r="C934" t="s">
        <v>568</v>
      </c>
      <c r="D934" t="s">
        <v>569</v>
      </c>
      <c r="E934" s="6">
        <f>VLOOKUP(SUBSTITUTE(B934,"_usd_","_eur_")&amp;" - "&amp;D934,OrbisGeneric_mapping!C:F,3,0)</f>
        <v>195030</v>
      </c>
      <c r="F934" s="6" t="e">
        <f>VLOOKUP(E934,Collibra!D:F,3,0)</f>
        <v>#N/A</v>
      </c>
      <c r="G934" s="6" t="e">
        <f>VLOOKUP(E934,Collibra!D:F,2,0)</f>
        <v>#N/A</v>
      </c>
      <c r="J934" t="s">
        <v>28</v>
      </c>
      <c r="N934" t="b">
        <v>0</v>
      </c>
      <c r="P934" t="s">
        <v>29</v>
      </c>
      <c r="Q934" t="s">
        <v>30</v>
      </c>
      <c r="R934" t="b">
        <v>0</v>
      </c>
      <c r="Z934">
        <v>1</v>
      </c>
    </row>
    <row r="935" spans="1:26" x14ac:dyDescent="0.25">
      <c r="A935">
        <v>3771</v>
      </c>
      <c r="B935" t="s">
        <v>666</v>
      </c>
      <c r="C935" t="s">
        <v>570</v>
      </c>
      <c r="D935" t="s">
        <v>571</v>
      </c>
      <c r="E935" s="6" t="str">
        <f>VLOOKUP(SUBSTITUTE(B935,"_usd_","_eur_")&amp;" - "&amp;D935,OrbisGeneric_mapping!C:F,3,0)</f>
        <v>NUMBER_MONTHS</v>
      </c>
      <c r="F935" s="6" t="str">
        <f>VLOOKUP(E935,Collibra!D:F,3,0)</f>
        <v>Number of months</v>
      </c>
      <c r="G935" s="6" t="str">
        <f>VLOOKUP(E935,Collibra!D:F,2,0)</f>
        <v>The number of months in a financial accounting period</v>
      </c>
      <c r="J935" t="s">
        <v>28</v>
      </c>
      <c r="N935" t="b">
        <v>0</v>
      </c>
      <c r="P935" t="s">
        <v>29</v>
      </c>
      <c r="Q935" t="s">
        <v>30</v>
      </c>
      <c r="R935" t="b">
        <v>0</v>
      </c>
      <c r="Z935">
        <v>1</v>
      </c>
    </row>
    <row r="936" spans="1:26" x14ac:dyDescent="0.25">
      <c r="A936">
        <v>4051</v>
      </c>
      <c r="B936" t="s">
        <v>666</v>
      </c>
      <c r="C936" t="s">
        <v>572</v>
      </c>
      <c r="D936" t="s">
        <v>573</v>
      </c>
      <c r="E936" s="6">
        <f>VLOOKUP(SUBSTITUTE(B936,"_usd_","_eur_")&amp;" - "&amp;D936,OrbisGeneric_mapping!C:F,3,0)</f>
        <v>192900</v>
      </c>
      <c r="F936" s="6" t="e">
        <f>VLOOKUP(E936,Collibra!D:F,3,0)</f>
        <v>#N/A</v>
      </c>
      <c r="G936" s="6" t="e">
        <f>VLOOKUP(E936,Collibra!D:F,2,0)</f>
        <v>#N/A</v>
      </c>
      <c r="J936" t="s">
        <v>28</v>
      </c>
      <c r="N936" t="b">
        <v>0</v>
      </c>
      <c r="P936" t="s">
        <v>29</v>
      </c>
      <c r="Q936" t="s">
        <v>30</v>
      </c>
      <c r="R936" t="b">
        <v>0</v>
      </c>
      <c r="Z936">
        <v>1</v>
      </c>
    </row>
    <row r="937" spans="1:26" x14ac:dyDescent="0.25">
      <c r="A937">
        <v>4171</v>
      </c>
      <c r="B937" t="s">
        <v>666</v>
      </c>
      <c r="C937" t="s">
        <v>574</v>
      </c>
      <c r="D937" t="s">
        <v>575</v>
      </c>
      <c r="E937" s="6">
        <f>VLOOKUP(SUBSTITUTE(B937,"_usd_","_eur_")&amp;" - "&amp;D937,OrbisGeneric_mapping!C:F,3,0)</f>
        <v>194400</v>
      </c>
      <c r="F937" s="6" t="e">
        <f>VLOOKUP(E937,Collibra!D:F,3,0)</f>
        <v>#N/A</v>
      </c>
      <c r="G937" s="6" t="e">
        <f>VLOOKUP(E937,Collibra!D:F,2,0)</f>
        <v>#N/A</v>
      </c>
      <c r="J937" t="s">
        <v>28</v>
      </c>
      <c r="N937" t="b">
        <v>0</v>
      </c>
      <c r="P937" t="s">
        <v>29</v>
      </c>
      <c r="Q937" t="s">
        <v>30</v>
      </c>
      <c r="R937" t="b">
        <v>0</v>
      </c>
      <c r="Z937">
        <v>1</v>
      </c>
    </row>
    <row r="938" spans="1:26" x14ac:dyDescent="0.25">
      <c r="A938">
        <v>3803</v>
      </c>
      <c r="B938" t="s">
        <v>666</v>
      </c>
      <c r="C938" t="s">
        <v>576</v>
      </c>
      <c r="D938" t="s">
        <v>577</v>
      </c>
      <c r="E938" s="6" t="str">
        <f>VLOOKUP(SUBSTITUTE(B938,"_usd_","_eur_")&amp;" - "&amp;D938,OrbisGeneric_mapping!C:F,3,0)</f>
        <v>ORIGINAL_CURRENCY</v>
      </c>
      <c r="F938" s="6">
        <f>VLOOKUP(E938,Collibra!D:F,3,0)</f>
        <v>0</v>
      </c>
      <c r="G938" s="6" t="str">
        <f>VLOOKUP(E938,Collibra!D:F,2,0)</f>
        <v>The currency used for publishing the financial accounts</v>
      </c>
      <c r="J938" t="s">
        <v>28</v>
      </c>
      <c r="N938" t="b">
        <v>0</v>
      </c>
      <c r="P938" t="s">
        <v>29</v>
      </c>
      <c r="Q938" t="s">
        <v>30</v>
      </c>
      <c r="R938" t="b">
        <v>0</v>
      </c>
      <c r="Z938">
        <v>1</v>
      </c>
    </row>
    <row r="939" spans="1:26" x14ac:dyDescent="0.25">
      <c r="A939">
        <v>3795</v>
      </c>
      <c r="B939" t="s">
        <v>666</v>
      </c>
      <c r="C939" t="s">
        <v>578</v>
      </c>
      <c r="D939" t="s">
        <v>579</v>
      </c>
      <c r="E939" s="6" t="str">
        <f>VLOOKUP(SUBSTITUTE(B939,"_usd_","_eur_")&amp;" - "&amp;D939,OrbisGeneric_mapping!C:F,3,0)</f>
        <v>ORIGINAL_UNIT</v>
      </c>
      <c r="F939" s="6" t="str">
        <f>VLOOKUP(E939,Collibra!D:F,3,0)</f>
        <v>Original unit</v>
      </c>
      <c r="G939" s="6" t="str">
        <f>VLOOKUP(E939,Collibra!D:F,2,0)</f>
        <v>Original units is the unit for a financial value used in spreading the financial accounts</v>
      </c>
      <c r="J939" t="s">
        <v>28</v>
      </c>
      <c r="N939" t="b">
        <v>0</v>
      </c>
      <c r="P939" t="s">
        <v>29</v>
      </c>
      <c r="Q939" t="s">
        <v>30</v>
      </c>
      <c r="R939" t="b">
        <v>0</v>
      </c>
      <c r="Z939">
        <v>1</v>
      </c>
    </row>
    <row r="940" spans="1:26" x14ac:dyDescent="0.25">
      <c r="A940">
        <v>4459</v>
      </c>
      <c r="B940" t="s">
        <v>666</v>
      </c>
      <c r="C940" t="s">
        <v>580</v>
      </c>
      <c r="D940" t="s">
        <v>581</v>
      </c>
      <c r="E940" s="6">
        <f>VLOOKUP(SUBSTITUTE(B940,"_usd_","_eur_")&amp;" - "&amp;D940,OrbisGeneric_mapping!C:F,3,0)</f>
        <v>195210</v>
      </c>
      <c r="F940" s="6" t="e">
        <f>VLOOKUP(E940,Collibra!D:F,3,0)</f>
        <v>#N/A</v>
      </c>
      <c r="G940" s="6" t="e">
        <f>VLOOKUP(E940,Collibra!D:F,2,0)</f>
        <v>#N/A</v>
      </c>
      <c r="J940" t="s">
        <v>28</v>
      </c>
      <c r="N940" t="b">
        <v>0</v>
      </c>
      <c r="P940" t="s">
        <v>29</v>
      </c>
      <c r="Q940" t="s">
        <v>30</v>
      </c>
      <c r="R940" t="b">
        <v>0</v>
      </c>
      <c r="Z940">
        <v>1</v>
      </c>
    </row>
    <row r="941" spans="1:26" x14ac:dyDescent="0.25">
      <c r="A941">
        <v>4139</v>
      </c>
      <c r="B941" t="s">
        <v>666</v>
      </c>
      <c r="C941" t="s">
        <v>582</v>
      </c>
      <c r="D941" t="s">
        <v>583</v>
      </c>
      <c r="E941" s="6">
        <f>VLOOKUP(SUBSTITUTE(B941,"_usd_","_eur_")&amp;" - "&amp;D941,OrbisGeneric_mapping!C:F,3,0)</f>
        <v>194000</v>
      </c>
      <c r="F941" s="6" t="e">
        <f>VLOOKUP(E941,Collibra!D:F,3,0)</f>
        <v>#N/A</v>
      </c>
      <c r="G941" s="6" t="e">
        <f>VLOOKUP(E941,Collibra!D:F,2,0)</f>
        <v>#N/A</v>
      </c>
      <c r="J941" t="s">
        <v>28</v>
      </c>
      <c r="N941" t="b">
        <v>0</v>
      </c>
      <c r="P941" t="s">
        <v>29</v>
      </c>
      <c r="Q941" t="s">
        <v>30</v>
      </c>
      <c r="R941" t="b">
        <v>0</v>
      </c>
      <c r="Z941">
        <v>1</v>
      </c>
    </row>
    <row r="942" spans="1:26" x14ac:dyDescent="0.25">
      <c r="A942">
        <v>3939</v>
      </c>
      <c r="B942" t="s">
        <v>666</v>
      </c>
      <c r="C942" t="s">
        <v>584</v>
      </c>
      <c r="D942" t="s">
        <v>585</v>
      </c>
      <c r="E942" s="6">
        <f>VLOOKUP(SUBSTITUTE(B942,"_usd_","_eur_")&amp;" - "&amp;D942,OrbisGeneric_mapping!C:F,3,0)</f>
        <v>191500</v>
      </c>
      <c r="F942" s="6" t="e">
        <f>VLOOKUP(E942,Collibra!D:F,3,0)</f>
        <v>#N/A</v>
      </c>
      <c r="G942" s="6" t="e">
        <f>VLOOKUP(E942,Collibra!D:F,2,0)</f>
        <v>#N/A</v>
      </c>
      <c r="J942" t="s">
        <v>28</v>
      </c>
      <c r="N942" t="b">
        <v>0</v>
      </c>
      <c r="P942" t="s">
        <v>29</v>
      </c>
      <c r="Q942" t="s">
        <v>30</v>
      </c>
      <c r="R942" t="b">
        <v>0</v>
      </c>
      <c r="Z942">
        <v>1</v>
      </c>
    </row>
    <row r="943" spans="1:26" x14ac:dyDescent="0.25">
      <c r="A943">
        <v>3843</v>
      </c>
      <c r="B943" t="s">
        <v>666</v>
      </c>
      <c r="C943" t="s">
        <v>586</v>
      </c>
      <c r="D943" t="s">
        <v>587</v>
      </c>
      <c r="E943" s="6">
        <f>VLOOKUP(SUBSTITUTE(B943,"_usd_","_eur_")&amp;" - "&amp;D943,OrbisGeneric_mapping!C:F,3,0)</f>
        <v>190300</v>
      </c>
      <c r="F943" s="6" t="e">
        <f>VLOOKUP(E943,Collibra!D:F,3,0)</f>
        <v>#N/A</v>
      </c>
      <c r="G943" s="6" t="e">
        <f>VLOOKUP(E943,Collibra!D:F,2,0)</f>
        <v>#N/A</v>
      </c>
      <c r="J943" t="s">
        <v>28</v>
      </c>
      <c r="N943" t="b">
        <v>0</v>
      </c>
      <c r="P943" t="s">
        <v>29</v>
      </c>
      <c r="Q943" t="s">
        <v>30</v>
      </c>
      <c r="R943" t="b">
        <v>0</v>
      </c>
      <c r="Z943">
        <v>1</v>
      </c>
    </row>
    <row r="944" spans="1:26" x14ac:dyDescent="0.25">
      <c r="A944">
        <v>3947</v>
      </c>
      <c r="B944" t="s">
        <v>666</v>
      </c>
      <c r="C944" t="s">
        <v>588</v>
      </c>
      <c r="D944" t="s">
        <v>589</v>
      </c>
      <c r="E944" s="6">
        <f>VLOOKUP(SUBSTITUTE(B944,"_usd_","_eur_")&amp;" - "&amp;D944,OrbisGeneric_mapping!C:F,3,0)</f>
        <v>191600</v>
      </c>
      <c r="F944" s="6" t="e">
        <f>VLOOKUP(E944,Collibra!D:F,3,0)</f>
        <v>#N/A</v>
      </c>
      <c r="G944" s="6" t="e">
        <f>VLOOKUP(E944,Collibra!D:F,2,0)</f>
        <v>#N/A</v>
      </c>
      <c r="J944" t="s">
        <v>28</v>
      </c>
      <c r="N944" t="b">
        <v>0</v>
      </c>
      <c r="P944" t="s">
        <v>29</v>
      </c>
      <c r="Q944" t="s">
        <v>30</v>
      </c>
      <c r="R944" t="b">
        <v>0</v>
      </c>
      <c r="Z944">
        <v>1</v>
      </c>
    </row>
    <row r="945" spans="1:26" x14ac:dyDescent="0.25">
      <c r="A945">
        <v>3979</v>
      </c>
      <c r="B945" t="s">
        <v>666</v>
      </c>
      <c r="C945" t="s">
        <v>590</v>
      </c>
      <c r="D945" t="s">
        <v>591</v>
      </c>
      <c r="E945" s="6">
        <f>VLOOKUP(SUBSTITUTE(B945,"_usd_","_eur_")&amp;" - "&amp;D945,OrbisGeneric_mapping!C:F,3,0)</f>
        <v>192000</v>
      </c>
      <c r="F945" s="6" t="e">
        <f>VLOOKUP(E945,Collibra!D:F,3,0)</f>
        <v>#N/A</v>
      </c>
      <c r="G945" s="6" t="e">
        <f>VLOOKUP(E945,Collibra!D:F,2,0)</f>
        <v>#N/A</v>
      </c>
      <c r="J945" t="s">
        <v>28</v>
      </c>
      <c r="N945" t="b">
        <v>0</v>
      </c>
      <c r="P945" t="s">
        <v>29</v>
      </c>
      <c r="Q945" t="s">
        <v>30</v>
      </c>
      <c r="R945" t="b">
        <v>0</v>
      </c>
      <c r="Z945">
        <v>1</v>
      </c>
    </row>
    <row r="946" spans="1:26" x14ac:dyDescent="0.25">
      <c r="A946">
        <v>4083</v>
      </c>
      <c r="B946" t="s">
        <v>666</v>
      </c>
      <c r="C946" t="s">
        <v>592</v>
      </c>
      <c r="D946" t="s">
        <v>593</v>
      </c>
      <c r="E946" s="6">
        <f>VLOOKUP(SUBSTITUTE(B946,"_usd_","_eur_")&amp;" - "&amp;D946,OrbisGeneric_mapping!C:F,3,0)</f>
        <v>193300</v>
      </c>
      <c r="F946" s="6" t="e">
        <f>VLOOKUP(E946,Collibra!D:F,3,0)</f>
        <v>#N/A</v>
      </c>
      <c r="G946" s="6" t="e">
        <f>VLOOKUP(E946,Collibra!D:F,2,0)</f>
        <v>#N/A</v>
      </c>
      <c r="J946" t="s">
        <v>28</v>
      </c>
      <c r="N946" t="b">
        <v>0</v>
      </c>
      <c r="P946" t="s">
        <v>29</v>
      </c>
      <c r="Q946" t="s">
        <v>30</v>
      </c>
      <c r="R946" t="b">
        <v>0</v>
      </c>
      <c r="Z946">
        <v>1</v>
      </c>
    </row>
    <row r="947" spans="1:26" x14ac:dyDescent="0.25">
      <c r="A947">
        <v>3995</v>
      </c>
      <c r="B947" t="s">
        <v>666</v>
      </c>
      <c r="C947" t="s">
        <v>594</v>
      </c>
      <c r="D947" t="s">
        <v>595</v>
      </c>
      <c r="E947" s="6">
        <f>VLOOKUP(SUBSTITUTE(B947,"_usd_","_eur_")&amp;" - "&amp;D947,OrbisGeneric_mapping!C:F,3,0)</f>
        <v>192100</v>
      </c>
      <c r="F947" s="6" t="e">
        <f>VLOOKUP(E947,Collibra!D:F,3,0)</f>
        <v>#N/A</v>
      </c>
      <c r="G947" s="6" t="e">
        <f>VLOOKUP(E947,Collibra!D:F,2,0)</f>
        <v>#N/A</v>
      </c>
      <c r="J947" t="s">
        <v>28</v>
      </c>
      <c r="N947" t="b">
        <v>0</v>
      </c>
      <c r="P947" t="s">
        <v>29</v>
      </c>
      <c r="Q947" t="s">
        <v>30</v>
      </c>
      <c r="R947" t="b">
        <v>0</v>
      </c>
      <c r="Z947">
        <v>1</v>
      </c>
    </row>
    <row r="948" spans="1:26" x14ac:dyDescent="0.25">
      <c r="A948">
        <v>3867</v>
      </c>
      <c r="B948" t="s">
        <v>666</v>
      </c>
      <c r="C948" t="s">
        <v>596</v>
      </c>
      <c r="D948" t="s">
        <v>597</v>
      </c>
      <c r="E948" s="6">
        <f>VLOOKUP(SUBSTITUTE(B948,"_usd_","_eur_")&amp;" - "&amp;D948,OrbisGeneric_mapping!C:F,3,0)</f>
        <v>190600</v>
      </c>
      <c r="F948" s="6" t="e">
        <f>VLOOKUP(E948,Collibra!D:F,3,0)</f>
        <v>#N/A</v>
      </c>
      <c r="G948" s="6" t="e">
        <f>VLOOKUP(E948,Collibra!D:F,2,0)</f>
        <v>#N/A</v>
      </c>
      <c r="J948" t="s">
        <v>28</v>
      </c>
      <c r="N948" t="b">
        <v>0</v>
      </c>
      <c r="P948" t="s">
        <v>29</v>
      </c>
      <c r="Q948" t="s">
        <v>30</v>
      </c>
      <c r="R948" t="b">
        <v>0</v>
      </c>
      <c r="Z948">
        <v>1</v>
      </c>
    </row>
    <row r="949" spans="1:26" x14ac:dyDescent="0.25">
      <c r="A949">
        <v>4123</v>
      </c>
      <c r="B949" t="s">
        <v>666</v>
      </c>
      <c r="C949" t="s">
        <v>598</v>
      </c>
      <c r="D949" t="s">
        <v>599</v>
      </c>
      <c r="E949" s="6">
        <f>VLOOKUP(SUBSTITUTE(B949,"_usd_","_eur_")&amp;" - "&amp;D949,OrbisGeneric_mapping!C:F,3,0)</f>
        <v>193800</v>
      </c>
      <c r="F949" s="6" t="e">
        <f>VLOOKUP(E949,Collibra!D:F,3,0)</f>
        <v>#N/A</v>
      </c>
      <c r="G949" s="6" t="e">
        <f>VLOOKUP(E949,Collibra!D:F,2,0)</f>
        <v>#N/A</v>
      </c>
      <c r="J949" t="s">
        <v>28</v>
      </c>
      <c r="N949" t="b">
        <v>0</v>
      </c>
      <c r="P949" t="s">
        <v>29</v>
      </c>
      <c r="Q949" t="s">
        <v>30</v>
      </c>
      <c r="R949" t="b">
        <v>0</v>
      </c>
      <c r="Z949">
        <v>1</v>
      </c>
    </row>
    <row r="950" spans="1:26" x14ac:dyDescent="0.25">
      <c r="A950">
        <v>4475</v>
      </c>
      <c r="B950" t="s">
        <v>666</v>
      </c>
      <c r="C950" t="s">
        <v>600</v>
      </c>
      <c r="D950" t="s">
        <v>601</v>
      </c>
      <c r="E950" s="6">
        <f>VLOOKUP(SUBSTITUTE(B950,"_usd_","_eur_")&amp;" - "&amp;D950,OrbisGeneric_mapping!C:F,3,0)</f>
        <v>195230</v>
      </c>
      <c r="F950" s="6" t="e">
        <f>VLOOKUP(E950,Collibra!D:F,3,0)</f>
        <v>#N/A</v>
      </c>
      <c r="G950" s="6" t="e">
        <f>VLOOKUP(E950,Collibra!D:F,2,0)</f>
        <v>#N/A</v>
      </c>
      <c r="J950" t="s">
        <v>28</v>
      </c>
      <c r="N950" t="b">
        <v>0</v>
      </c>
      <c r="P950" t="s">
        <v>29</v>
      </c>
      <c r="Q950" t="s">
        <v>30</v>
      </c>
      <c r="R950" t="b">
        <v>0</v>
      </c>
      <c r="Z950">
        <v>1</v>
      </c>
    </row>
    <row r="951" spans="1:26" x14ac:dyDescent="0.25">
      <c r="A951">
        <v>3715</v>
      </c>
      <c r="B951" t="s">
        <v>666</v>
      </c>
      <c r="C951" t="s">
        <v>57</v>
      </c>
      <c r="D951" t="s">
        <v>57</v>
      </c>
      <c r="E951" s="6" t="e">
        <f>VLOOKUP(SUBSTITUTE(B951,"_usd_","_eur_")&amp;" - "&amp;D951,OrbisGeneric_mapping!C:F,3,0)</f>
        <v>#N/A</v>
      </c>
      <c r="F951" s="6" t="e">
        <f>VLOOKUP(E951,Collibra!D:F,3,0)</f>
        <v>#N/A</v>
      </c>
      <c r="G951" s="6" t="e">
        <f>VLOOKUP(E951,Collibra!D:F,2,0)</f>
        <v>#N/A</v>
      </c>
      <c r="J951" t="s">
        <v>28</v>
      </c>
      <c r="N951" t="b">
        <v>0</v>
      </c>
      <c r="P951" t="s">
        <v>29</v>
      </c>
      <c r="Q951" t="s">
        <v>30</v>
      </c>
      <c r="R951" t="b">
        <v>0</v>
      </c>
      <c r="Z951">
        <v>1</v>
      </c>
    </row>
    <row r="952" spans="1:26" x14ac:dyDescent="0.25">
      <c r="A952">
        <v>3707</v>
      </c>
      <c r="B952" t="s">
        <v>666</v>
      </c>
      <c r="C952" t="s">
        <v>58</v>
      </c>
      <c r="D952" t="s">
        <v>58</v>
      </c>
      <c r="E952" s="6" t="e">
        <f>VLOOKUP(SUBSTITUTE(B952,"_usd_","_eur_")&amp;" - "&amp;D952,OrbisGeneric_mapping!C:F,3,0)</f>
        <v>#N/A</v>
      </c>
      <c r="F952" s="6" t="e">
        <f>VLOOKUP(E952,Collibra!D:F,3,0)</f>
        <v>#N/A</v>
      </c>
      <c r="G952" s="6" t="e">
        <f>VLOOKUP(E952,Collibra!D:F,2,0)</f>
        <v>#N/A</v>
      </c>
      <c r="J952" t="s">
        <v>59</v>
      </c>
      <c r="N952" t="b">
        <v>0</v>
      </c>
      <c r="P952" t="s">
        <v>29</v>
      </c>
      <c r="Q952" t="s">
        <v>30</v>
      </c>
      <c r="R952" t="b">
        <v>0</v>
      </c>
      <c r="Z952">
        <v>1</v>
      </c>
    </row>
    <row r="953" spans="1:26" x14ac:dyDescent="0.25">
      <c r="A953">
        <v>4147</v>
      </c>
      <c r="B953" t="s">
        <v>666</v>
      </c>
      <c r="C953" t="s">
        <v>602</v>
      </c>
      <c r="D953" t="s">
        <v>603</v>
      </c>
      <c r="E953" s="6">
        <f>VLOOKUP(SUBSTITUTE(B953,"_usd_","_eur_")&amp;" - "&amp;D953,OrbisGeneric_mapping!C:F,3,0)</f>
        <v>194100</v>
      </c>
      <c r="F953" s="6" t="e">
        <f>VLOOKUP(E953,Collibra!D:F,3,0)</f>
        <v>#N/A</v>
      </c>
      <c r="G953" s="6" t="e">
        <f>VLOOKUP(E953,Collibra!D:F,2,0)</f>
        <v>#N/A</v>
      </c>
      <c r="J953" t="s">
        <v>28</v>
      </c>
      <c r="N953" t="b">
        <v>0</v>
      </c>
      <c r="P953" t="s">
        <v>29</v>
      </c>
      <c r="Q953" t="s">
        <v>30</v>
      </c>
      <c r="R953" t="b">
        <v>0</v>
      </c>
      <c r="Z953">
        <v>1</v>
      </c>
    </row>
    <row r="954" spans="1:26" x14ac:dyDescent="0.25">
      <c r="A954">
        <v>4403</v>
      </c>
      <c r="B954" t="s">
        <v>666</v>
      </c>
      <c r="C954" t="s">
        <v>604</v>
      </c>
      <c r="D954" t="s">
        <v>605</v>
      </c>
      <c r="E954" s="6" t="str">
        <f>VLOOKUP(SUBSTITUTE(B954,"_usd_","_eur_")&amp;" - "&amp;D954,OrbisGeneric_mapping!C:F,3,0)</f>
        <v>PRMA</v>
      </c>
      <c r="F954" s="6">
        <f>VLOOKUP(E954,Collibra!D:F,3,0)</f>
        <v>0</v>
      </c>
      <c r="G954" s="6" t="str">
        <f>VLOOKUP(E954,Collibra!D:F,2,0)</f>
        <v>Profit (loss) before tax as percentage of operating revenue</v>
      </c>
      <c r="J954" t="s">
        <v>28</v>
      </c>
      <c r="N954" t="b">
        <v>0</v>
      </c>
      <c r="P954" t="s">
        <v>29</v>
      </c>
      <c r="Q954" t="s">
        <v>30</v>
      </c>
      <c r="R954" t="b">
        <v>0</v>
      </c>
      <c r="Z954">
        <v>1</v>
      </c>
    </row>
    <row r="955" spans="1:26" x14ac:dyDescent="0.25">
      <c r="A955">
        <v>4571</v>
      </c>
      <c r="B955" t="s">
        <v>666</v>
      </c>
      <c r="C955" t="s">
        <v>606</v>
      </c>
      <c r="D955" t="s">
        <v>607</v>
      </c>
      <c r="E955" s="6">
        <f>VLOOKUP(SUBSTITUTE(B955,"_usd_","_eur_")&amp;" - "&amp;D955,OrbisGeneric_mapping!C:F,3,0)</f>
        <v>195310</v>
      </c>
      <c r="F955" s="6" t="e">
        <f>VLOOKUP(E955,Collibra!D:F,3,0)</f>
        <v>#N/A</v>
      </c>
      <c r="G955" s="6" t="e">
        <f>VLOOKUP(E955,Collibra!D:F,2,0)</f>
        <v>#N/A</v>
      </c>
      <c r="J955" t="s">
        <v>28</v>
      </c>
      <c r="N955" t="b">
        <v>0</v>
      </c>
      <c r="P955" t="s">
        <v>29</v>
      </c>
      <c r="Q955" t="s">
        <v>30</v>
      </c>
      <c r="R955" t="b">
        <v>0</v>
      </c>
      <c r="Z955">
        <v>1</v>
      </c>
    </row>
    <row r="956" spans="1:26" x14ac:dyDescent="0.25">
      <c r="A956">
        <v>3875</v>
      </c>
      <c r="B956" t="s">
        <v>666</v>
      </c>
      <c r="C956" t="s">
        <v>608</v>
      </c>
      <c r="D956" t="s">
        <v>609</v>
      </c>
      <c r="E956" s="6">
        <f>VLOOKUP(SUBSTITUTE(B956,"_usd_","_eur_")&amp;" - "&amp;D956,OrbisGeneric_mapping!C:F,3,0)</f>
        <v>190700</v>
      </c>
      <c r="F956" s="6" t="e">
        <f>VLOOKUP(E956,Collibra!D:F,3,0)</f>
        <v>#N/A</v>
      </c>
      <c r="G956" s="6" t="e">
        <f>VLOOKUP(E956,Collibra!D:F,2,0)</f>
        <v>#N/A</v>
      </c>
      <c r="J956" t="s">
        <v>28</v>
      </c>
      <c r="N956" t="b">
        <v>0</v>
      </c>
      <c r="P956" t="s">
        <v>29</v>
      </c>
      <c r="Q956" t="s">
        <v>30</v>
      </c>
      <c r="R956" t="b">
        <v>0</v>
      </c>
      <c r="Z956">
        <v>1</v>
      </c>
    </row>
    <row r="957" spans="1:26" x14ac:dyDescent="0.25">
      <c r="A957">
        <v>4115</v>
      </c>
      <c r="B957" t="s">
        <v>666</v>
      </c>
      <c r="C957" t="s">
        <v>610</v>
      </c>
      <c r="D957" t="s">
        <v>611</v>
      </c>
      <c r="E957" s="6">
        <f>VLOOKUP(SUBSTITUTE(B957,"_usd_","_eur_")&amp;" - "&amp;D957,OrbisGeneric_mapping!C:F,3,0)</f>
        <v>193700</v>
      </c>
      <c r="F957" s="6" t="e">
        <f>VLOOKUP(E957,Collibra!D:F,3,0)</f>
        <v>#N/A</v>
      </c>
      <c r="G957" s="6" t="e">
        <f>VLOOKUP(E957,Collibra!D:F,2,0)</f>
        <v>#N/A</v>
      </c>
      <c r="J957" t="s">
        <v>28</v>
      </c>
      <c r="N957" t="b">
        <v>0</v>
      </c>
      <c r="P957" t="s">
        <v>29</v>
      </c>
      <c r="Q957" t="s">
        <v>30</v>
      </c>
      <c r="R957" t="b">
        <v>0</v>
      </c>
      <c r="Z957">
        <v>1</v>
      </c>
    </row>
    <row r="958" spans="1:26" x14ac:dyDescent="0.25">
      <c r="A958">
        <v>4491</v>
      </c>
      <c r="B958" t="s">
        <v>666</v>
      </c>
      <c r="C958" t="s">
        <v>612</v>
      </c>
      <c r="D958" t="s">
        <v>613</v>
      </c>
      <c r="E958" s="6">
        <f>VLOOKUP(SUBSTITUTE(B958,"_usd_","_eur_")&amp;" - "&amp;D958,OrbisGeneric_mapping!C:F,3,0)</f>
        <v>195250</v>
      </c>
      <c r="F958" s="6" t="e">
        <f>VLOOKUP(E958,Collibra!D:F,3,0)</f>
        <v>#N/A</v>
      </c>
      <c r="G958" s="6" t="e">
        <f>VLOOKUP(E958,Collibra!D:F,2,0)</f>
        <v>#N/A</v>
      </c>
      <c r="J958" t="s">
        <v>28</v>
      </c>
      <c r="N958" t="b">
        <v>0</v>
      </c>
      <c r="P958" t="s">
        <v>29</v>
      </c>
      <c r="Q958" t="s">
        <v>30</v>
      </c>
      <c r="R958" t="b">
        <v>0</v>
      </c>
      <c r="Z958">
        <v>1</v>
      </c>
    </row>
    <row r="959" spans="1:26" x14ac:dyDescent="0.25">
      <c r="A959">
        <v>4499</v>
      </c>
      <c r="B959" t="s">
        <v>666</v>
      </c>
      <c r="C959" t="s">
        <v>614</v>
      </c>
      <c r="D959" t="s">
        <v>615</v>
      </c>
      <c r="E959" s="6">
        <f>VLOOKUP(SUBSTITUTE(B959,"_usd_","_eur_")&amp;" - "&amp;D959,OrbisGeneric_mapping!C:F,3,0)</f>
        <v>195260</v>
      </c>
      <c r="F959" s="6" t="e">
        <f>VLOOKUP(E959,Collibra!D:F,3,0)</f>
        <v>#N/A</v>
      </c>
      <c r="G959" s="6" t="e">
        <f>VLOOKUP(E959,Collibra!D:F,2,0)</f>
        <v>#N/A</v>
      </c>
      <c r="J959" t="s">
        <v>28</v>
      </c>
      <c r="N959" t="b">
        <v>0</v>
      </c>
      <c r="P959" t="s">
        <v>29</v>
      </c>
      <c r="Q959" t="s">
        <v>30</v>
      </c>
      <c r="R959" t="b">
        <v>0</v>
      </c>
      <c r="Z959">
        <v>1</v>
      </c>
    </row>
    <row r="960" spans="1:26" x14ac:dyDescent="0.25">
      <c r="A960">
        <v>4531</v>
      </c>
      <c r="B960" t="s">
        <v>666</v>
      </c>
      <c r="C960" t="s">
        <v>616</v>
      </c>
      <c r="D960" t="s">
        <v>617</v>
      </c>
      <c r="E960" s="6" t="str">
        <f>VLOOKUP(SUBSTITUTE(B960,"_usd_","_eur_")&amp;" - "&amp;D960,OrbisGeneric_mapping!C:F,3,0)</f>
        <v>ROA</v>
      </c>
      <c r="F960" s="6">
        <f>VLOOKUP(E960,Collibra!D:F,3,0)</f>
        <v>0</v>
      </c>
      <c r="G960" s="6" t="str">
        <f>VLOOKUP(E960,Collibra!D:F,2,0)</f>
        <v>Net income as percentage of Total assets</v>
      </c>
      <c r="J960" t="s">
        <v>28</v>
      </c>
      <c r="N960" t="b">
        <v>0</v>
      </c>
      <c r="P960" t="s">
        <v>29</v>
      </c>
      <c r="Q960" t="s">
        <v>30</v>
      </c>
      <c r="R960" t="b">
        <v>0</v>
      </c>
      <c r="Z960">
        <v>1</v>
      </c>
    </row>
    <row r="961" spans="1:26" x14ac:dyDescent="0.25">
      <c r="A961">
        <v>4515</v>
      </c>
      <c r="B961" t="s">
        <v>666</v>
      </c>
      <c r="C961" t="s">
        <v>618</v>
      </c>
      <c r="D961" t="s">
        <v>619</v>
      </c>
      <c r="E961" s="6" t="str">
        <f>VLOOKUP(SUBSTITUTE(B961,"_usd_","_eur_")&amp;" - "&amp;D961,OrbisGeneric_mapping!C:F,3,0)</f>
        <v>RTAS</v>
      </c>
      <c r="F961" s="6">
        <f>VLOOKUP(E961,Collibra!D:F,3,0)</f>
        <v>0</v>
      </c>
      <c r="G961" s="6" t="str">
        <f>VLOOKUP(E961,Collibra!D:F,2,0)</f>
        <v>Profit (loss) before taxes as percentage of Total assets</v>
      </c>
      <c r="J961" t="s">
        <v>28</v>
      </c>
      <c r="N961" t="b">
        <v>0</v>
      </c>
      <c r="P961" t="s">
        <v>29</v>
      </c>
      <c r="Q961" t="s">
        <v>30</v>
      </c>
      <c r="R961" t="b">
        <v>0</v>
      </c>
      <c r="Z961">
        <v>1</v>
      </c>
    </row>
    <row r="962" spans="1:26" x14ac:dyDescent="0.25">
      <c r="A962">
        <v>4523</v>
      </c>
      <c r="B962" t="s">
        <v>666</v>
      </c>
      <c r="C962" t="s">
        <v>620</v>
      </c>
      <c r="D962" t="s">
        <v>621</v>
      </c>
      <c r="E962" s="6" t="str">
        <f>VLOOKUP(SUBSTITUTE(B962,"_usd_","_eur_")&amp;" - "&amp;D962,OrbisGeneric_mapping!C:F,3,0)</f>
        <v>ROE</v>
      </c>
      <c r="F962" s="6">
        <f>VLOOKUP(E962,Collibra!D:F,3,0)</f>
        <v>0</v>
      </c>
      <c r="G962" s="6" t="str">
        <f>VLOOKUP(E962,Collibra!D:F,2,0)</f>
        <v>Net profit (loss) after taxes as percentage of Shareholders funds</v>
      </c>
      <c r="J962" t="s">
        <v>28</v>
      </c>
      <c r="N962" t="b">
        <v>0</v>
      </c>
      <c r="P962" t="s">
        <v>29</v>
      </c>
      <c r="Q962" t="s">
        <v>30</v>
      </c>
      <c r="R962" t="b">
        <v>0</v>
      </c>
      <c r="Z962">
        <v>1</v>
      </c>
    </row>
    <row r="963" spans="1:26" x14ac:dyDescent="0.25">
      <c r="A963">
        <v>4507</v>
      </c>
      <c r="B963" t="s">
        <v>666</v>
      </c>
      <c r="C963" t="s">
        <v>622</v>
      </c>
      <c r="D963" t="s">
        <v>623</v>
      </c>
      <c r="E963" s="6" t="str">
        <f>VLOOKUP(SUBSTITUTE(B963,"_usd_","_eur_")&amp;" - "&amp;D963,OrbisGeneric_mapping!C:F,3,0)</f>
        <v>RSHF</v>
      </c>
      <c r="F963" s="6" t="str">
        <f>VLOOKUP(E963,Collibra!D:F,3,0)</f>
        <v>ROE using P/L before tax</v>
      </c>
      <c r="G963" s="6" t="str">
        <f>VLOOKUP(E963,Collibra!D:F,2,0)</f>
        <v>Profit (loss) before tax as percentage of shareholders funds</v>
      </c>
      <c r="J963" t="s">
        <v>28</v>
      </c>
      <c r="N963" t="b">
        <v>0</v>
      </c>
      <c r="P963" t="s">
        <v>29</v>
      </c>
      <c r="Q963" t="s">
        <v>30</v>
      </c>
      <c r="R963" t="b">
        <v>0</v>
      </c>
      <c r="Z963">
        <v>1</v>
      </c>
    </row>
    <row r="964" spans="1:26" x14ac:dyDescent="0.25">
      <c r="A964">
        <v>4651</v>
      </c>
      <c r="B964" t="s">
        <v>666</v>
      </c>
      <c r="C964" t="s">
        <v>72</v>
      </c>
      <c r="D964" t="s">
        <v>72</v>
      </c>
      <c r="E964" s="6" t="e">
        <f>VLOOKUP(SUBSTITUTE(B964,"_usd_","_eur_")&amp;" - "&amp;D964,OrbisGeneric_mapping!C:F,3,0)</f>
        <v>#N/A</v>
      </c>
      <c r="F964" s="6" t="e">
        <f>VLOOKUP(E964,Collibra!D:F,3,0)</f>
        <v>#N/A</v>
      </c>
      <c r="G964" s="6" t="e">
        <f>VLOOKUP(E964,Collibra!D:F,2,0)</f>
        <v>#N/A</v>
      </c>
      <c r="J964" t="s">
        <v>73</v>
      </c>
      <c r="N964" t="b">
        <v>0</v>
      </c>
      <c r="P964" t="s">
        <v>29</v>
      </c>
      <c r="Q964" t="s">
        <v>30</v>
      </c>
      <c r="R964" t="b">
        <v>0</v>
      </c>
      <c r="Z964">
        <v>1</v>
      </c>
    </row>
    <row r="965" spans="1:26" x14ac:dyDescent="0.25">
      <c r="A965">
        <v>4635</v>
      </c>
      <c r="B965" t="s">
        <v>666</v>
      </c>
      <c r="C965" t="s">
        <v>624</v>
      </c>
      <c r="D965" t="s">
        <v>625</v>
      </c>
      <c r="E965" s="6" t="str">
        <f>VLOOKUP(SUBSTITUTE(B965,"_usd_","_eur_")&amp;" - "&amp;D965,OrbisGeneric_mapping!C:F,3,0)</f>
        <v>SOLR</v>
      </c>
      <c r="F965" s="6">
        <f>VLOOKUP(E965,Collibra!D:F,3,0)</f>
        <v>0</v>
      </c>
      <c r="G965" s="6" t="str">
        <f>VLOOKUP(E965,Collibra!D:F,2,0)</f>
        <v>Shareholders funds as a percentage of total assets</v>
      </c>
      <c r="J965" t="s">
        <v>28</v>
      </c>
      <c r="N965" t="b">
        <v>0</v>
      </c>
      <c r="P965" t="s">
        <v>29</v>
      </c>
      <c r="Q965" t="s">
        <v>30</v>
      </c>
      <c r="R965" t="b">
        <v>0</v>
      </c>
      <c r="Z965">
        <v>1</v>
      </c>
    </row>
    <row r="966" spans="1:26" x14ac:dyDescent="0.25">
      <c r="A966">
        <v>4379</v>
      </c>
      <c r="B966" t="s">
        <v>666</v>
      </c>
      <c r="C966" t="s">
        <v>626</v>
      </c>
      <c r="D966" t="s">
        <v>627</v>
      </c>
      <c r="E966" s="6">
        <f>VLOOKUP(SUBSTITUTE(B966,"_usd_","_eur_")&amp;" - "&amp;D966,OrbisGeneric_mapping!C:F,3,0)</f>
        <v>195180</v>
      </c>
      <c r="F966" s="6" t="e">
        <f>VLOOKUP(E966,Collibra!D:F,3,0)</f>
        <v>#N/A</v>
      </c>
      <c r="G966" s="6" t="e">
        <f>VLOOKUP(E966,Collibra!D:F,2,0)</f>
        <v>#N/A</v>
      </c>
      <c r="J966" t="s">
        <v>28</v>
      </c>
      <c r="N966" t="b">
        <v>0</v>
      </c>
      <c r="P966" t="s">
        <v>29</v>
      </c>
      <c r="Q966" t="s">
        <v>30</v>
      </c>
      <c r="R966" t="b">
        <v>0</v>
      </c>
      <c r="Z966">
        <v>1</v>
      </c>
    </row>
    <row r="967" spans="1:26" x14ac:dyDescent="0.25">
      <c r="A967">
        <v>4067</v>
      </c>
      <c r="B967" t="s">
        <v>666</v>
      </c>
      <c r="C967" t="s">
        <v>628</v>
      </c>
      <c r="D967" t="s">
        <v>629</v>
      </c>
      <c r="E967" s="6">
        <f>VLOOKUP(SUBSTITUTE(B967,"_usd_","_eur_")&amp;" - "&amp;D967,OrbisGeneric_mapping!C:F,3,0)</f>
        <v>193100</v>
      </c>
      <c r="F967" s="6" t="e">
        <f>VLOOKUP(E967,Collibra!D:F,3,0)</f>
        <v>#N/A</v>
      </c>
      <c r="G967" s="6" t="e">
        <f>VLOOKUP(E967,Collibra!D:F,2,0)</f>
        <v>#N/A</v>
      </c>
      <c r="J967" t="s">
        <v>28</v>
      </c>
      <c r="N967" t="b">
        <v>0</v>
      </c>
      <c r="P967" t="s">
        <v>29</v>
      </c>
      <c r="Q967" t="s">
        <v>30</v>
      </c>
      <c r="R967" t="b">
        <v>0</v>
      </c>
      <c r="Z967">
        <v>1</v>
      </c>
    </row>
    <row r="968" spans="1:26" x14ac:dyDescent="0.25">
      <c r="A968">
        <v>4387</v>
      </c>
      <c r="B968" t="s">
        <v>666</v>
      </c>
      <c r="C968" t="s">
        <v>630</v>
      </c>
      <c r="D968" t="s">
        <v>631</v>
      </c>
      <c r="E968" s="6">
        <f>VLOOKUP(SUBSTITUTE(B968,"_usd_","_eur_")&amp;" - "&amp;D968,OrbisGeneric_mapping!C:F,3,0)</f>
        <v>144041</v>
      </c>
      <c r="F968" s="6" t="e">
        <f>VLOOKUP(E968,Collibra!D:F,3,0)</f>
        <v>#N/A</v>
      </c>
      <c r="G968" s="6" t="e">
        <f>VLOOKUP(E968,Collibra!D:F,2,0)</f>
        <v>#N/A</v>
      </c>
      <c r="J968" t="s">
        <v>28</v>
      </c>
      <c r="N968" t="b">
        <v>0</v>
      </c>
      <c r="P968" t="s">
        <v>29</v>
      </c>
      <c r="Q968" t="s">
        <v>30</v>
      </c>
      <c r="R968" t="b">
        <v>0</v>
      </c>
      <c r="Z968">
        <v>1</v>
      </c>
    </row>
    <row r="969" spans="1:26" x14ac:dyDescent="0.25">
      <c r="A969">
        <v>4395</v>
      </c>
      <c r="B969" t="s">
        <v>666</v>
      </c>
      <c r="C969" t="s">
        <v>632</v>
      </c>
      <c r="D969" t="s">
        <v>633</v>
      </c>
      <c r="E969" s="6">
        <f>VLOOKUP(SUBSTITUTE(B969,"_usd_","_eur_")&amp;" - "&amp;D969,OrbisGeneric_mapping!C:F,3,0)</f>
        <v>144042</v>
      </c>
      <c r="F969" s="6" t="e">
        <f>VLOOKUP(E969,Collibra!D:F,3,0)</f>
        <v>#N/A</v>
      </c>
      <c r="G969" s="6" t="e">
        <f>VLOOKUP(E969,Collibra!D:F,2,0)</f>
        <v>#N/A</v>
      </c>
      <c r="J969" t="s">
        <v>28</v>
      </c>
      <c r="N969" t="b">
        <v>0</v>
      </c>
      <c r="P969" t="s">
        <v>29</v>
      </c>
      <c r="Q969" t="s">
        <v>30</v>
      </c>
      <c r="R969" t="b">
        <v>0</v>
      </c>
      <c r="Z969">
        <v>1</v>
      </c>
    </row>
    <row r="970" spans="1:26" x14ac:dyDescent="0.25">
      <c r="A970">
        <v>4155</v>
      </c>
      <c r="B970" t="s">
        <v>666</v>
      </c>
      <c r="C970" t="s">
        <v>634</v>
      </c>
      <c r="D970" t="s">
        <v>635</v>
      </c>
      <c r="E970" s="6">
        <f>VLOOKUP(SUBSTITUTE(B970,"_usd_","_eur_")&amp;" - "&amp;D970,OrbisGeneric_mapping!C:F,3,0)</f>
        <v>194200</v>
      </c>
      <c r="F970" s="6" t="e">
        <f>VLOOKUP(E970,Collibra!D:F,3,0)</f>
        <v>#N/A</v>
      </c>
      <c r="G970" s="6" t="e">
        <f>VLOOKUP(E970,Collibra!D:F,2,0)</f>
        <v>#N/A</v>
      </c>
      <c r="J970" t="s">
        <v>28</v>
      </c>
      <c r="N970" t="b">
        <v>0</v>
      </c>
      <c r="P970" t="s">
        <v>29</v>
      </c>
      <c r="Q970" t="s">
        <v>30</v>
      </c>
      <c r="R970" t="b">
        <v>0</v>
      </c>
      <c r="Z970">
        <v>1</v>
      </c>
    </row>
    <row r="971" spans="1:26" x14ac:dyDescent="0.25">
      <c r="A971">
        <v>4211</v>
      </c>
      <c r="B971" t="s">
        <v>666</v>
      </c>
      <c r="C971" t="s">
        <v>636</v>
      </c>
      <c r="D971" t="s">
        <v>637</v>
      </c>
      <c r="E971" s="6">
        <f>VLOOKUP(SUBSTITUTE(B971,"_usd_","_eur_")&amp;" - "&amp;D971,OrbisGeneric_mapping!C:F,3,0)</f>
        <v>194900</v>
      </c>
      <c r="F971" s="6" t="e">
        <f>VLOOKUP(E971,Collibra!D:F,3,0)</f>
        <v>#N/A</v>
      </c>
      <c r="G971" s="6" t="e">
        <f>VLOOKUP(E971,Collibra!D:F,2,0)</f>
        <v>#N/A</v>
      </c>
      <c r="J971" t="s">
        <v>28</v>
      </c>
      <c r="N971" t="b">
        <v>0</v>
      </c>
      <c r="P971" t="s">
        <v>29</v>
      </c>
      <c r="Q971" t="s">
        <v>30</v>
      </c>
      <c r="R971" t="b">
        <v>0</v>
      </c>
      <c r="Z971">
        <v>1</v>
      </c>
    </row>
    <row r="972" spans="1:26" x14ac:dyDescent="0.25">
      <c r="A972">
        <v>4195</v>
      </c>
      <c r="B972" t="s">
        <v>666</v>
      </c>
      <c r="C972" t="s">
        <v>638</v>
      </c>
      <c r="D972" t="s">
        <v>639</v>
      </c>
      <c r="E972" s="6">
        <f>VLOOKUP(SUBSTITUTE(B972,"_usd_","_eur_")&amp;" - "&amp;D972,OrbisGeneric_mapping!C:F,3,0)</f>
        <v>194700</v>
      </c>
      <c r="F972" s="6" t="e">
        <f>VLOOKUP(E972,Collibra!D:F,3,0)</f>
        <v>#N/A</v>
      </c>
      <c r="G972" s="6" t="e">
        <f>VLOOKUP(E972,Collibra!D:F,2,0)</f>
        <v>#N/A</v>
      </c>
      <c r="J972" t="s">
        <v>28</v>
      </c>
      <c r="N972" t="b">
        <v>0</v>
      </c>
      <c r="P972" t="s">
        <v>29</v>
      </c>
      <c r="Q972" t="s">
        <v>30</v>
      </c>
      <c r="R972" t="b">
        <v>0</v>
      </c>
      <c r="Z972">
        <v>1</v>
      </c>
    </row>
    <row r="973" spans="1:26" x14ac:dyDescent="0.25">
      <c r="A973">
        <v>4299</v>
      </c>
      <c r="B973" t="s">
        <v>666</v>
      </c>
      <c r="C973" t="s">
        <v>640</v>
      </c>
      <c r="D973" t="s">
        <v>641</v>
      </c>
      <c r="E973" s="6">
        <f>VLOOKUP(SUBSTITUTE(B973,"_usd_","_eur_")&amp;" - "&amp;D973,OrbisGeneric_mapping!C:F,3,0)</f>
        <v>195080</v>
      </c>
      <c r="F973" s="6" t="e">
        <f>VLOOKUP(E973,Collibra!D:F,3,0)</f>
        <v>#N/A</v>
      </c>
      <c r="G973" s="6" t="e">
        <f>VLOOKUP(E973,Collibra!D:F,2,0)</f>
        <v>#N/A</v>
      </c>
      <c r="J973" t="s">
        <v>28</v>
      </c>
      <c r="N973" t="b">
        <v>0</v>
      </c>
      <c r="P973" t="s">
        <v>29</v>
      </c>
      <c r="Q973" t="s">
        <v>30</v>
      </c>
      <c r="R973" t="b">
        <v>0</v>
      </c>
      <c r="Z973">
        <v>1</v>
      </c>
    </row>
    <row r="974" spans="1:26" x14ac:dyDescent="0.25">
      <c r="A974">
        <v>3907</v>
      </c>
      <c r="B974" t="s">
        <v>666</v>
      </c>
      <c r="C974" t="s">
        <v>642</v>
      </c>
      <c r="D974" t="s">
        <v>643</v>
      </c>
      <c r="E974" s="6">
        <f>VLOOKUP(SUBSTITUTE(B974,"_usd_","_eur_")&amp;" - "&amp;D974,OrbisGeneric_mapping!C:F,3,0)</f>
        <v>191100</v>
      </c>
      <c r="F974" s="6" t="e">
        <f>VLOOKUP(E974,Collibra!D:F,3,0)</f>
        <v>#N/A</v>
      </c>
      <c r="G974" s="6" t="e">
        <f>VLOOKUP(E974,Collibra!D:F,2,0)</f>
        <v>#N/A</v>
      </c>
      <c r="J974" t="s">
        <v>28</v>
      </c>
      <c r="N974" t="b">
        <v>0</v>
      </c>
      <c r="P974" t="s">
        <v>29</v>
      </c>
      <c r="Q974" t="s">
        <v>30</v>
      </c>
      <c r="R974" t="b">
        <v>0</v>
      </c>
      <c r="Z974">
        <v>1</v>
      </c>
    </row>
    <row r="975" spans="1:26" x14ac:dyDescent="0.25">
      <c r="A975">
        <v>4203</v>
      </c>
      <c r="B975" t="s">
        <v>666</v>
      </c>
      <c r="C975" t="s">
        <v>644</v>
      </c>
      <c r="D975" t="s">
        <v>645</v>
      </c>
      <c r="E975" s="6">
        <f>VLOOKUP(SUBSTITUTE(B975,"_usd_","_eur_")&amp;" - "&amp;D975,OrbisGeneric_mapping!C:F,3,0)</f>
        <v>194800</v>
      </c>
      <c r="F975" s="6" t="e">
        <f>VLOOKUP(E975,Collibra!D:F,3,0)</f>
        <v>#N/A</v>
      </c>
      <c r="G975" s="6" t="e">
        <f>VLOOKUP(E975,Collibra!D:F,2,0)</f>
        <v>#N/A</v>
      </c>
      <c r="J975" t="s">
        <v>28</v>
      </c>
      <c r="N975" t="b">
        <v>0</v>
      </c>
      <c r="P975" t="s">
        <v>29</v>
      </c>
      <c r="Q975" t="s">
        <v>30</v>
      </c>
      <c r="R975" t="b">
        <v>0</v>
      </c>
      <c r="Z975">
        <v>1</v>
      </c>
    </row>
    <row r="976" spans="1:26" x14ac:dyDescent="0.25">
      <c r="A976">
        <v>4187</v>
      </c>
      <c r="B976" t="s">
        <v>666</v>
      </c>
      <c r="C976" t="s">
        <v>646</v>
      </c>
      <c r="D976" t="s">
        <v>647</v>
      </c>
      <c r="E976" s="6">
        <f>VLOOKUP(SUBSTITUTE(B976,"_usd_","_eur_")&amp;" - "&amp;D976,OrbisGeneric_mapping!C:F,3,0)</f>
        <v>194600</v>
      </c>
      <c r="F976" s="6" t="e">
        <f>VLOOKUP(E976,Collibra!D:F,3,0)</f>
        <v>#N/A</v>
      </c>
      <c r="G976" s="6" t="e">
        <f>VLOOKUP(E976,Collibra!D:F,2,0)</f>
        <v>#N/A</v>
      </c>
      <c r="J976" t="s">
        <v>28</v>
      </c>
      <c r="N976" t="b">
        <v>0</v>
      </c>
      <c r="P976" t="s">
        <v>29</v>
      </c>
      <c r="Q976" t="s">
        <v>30</v>
      </c>
      <c r="R976" t="b">
        <v>0</v>
      </c>
      <c r="Z976">
        <v>1</v>
      </c>
    </row>
    <row r="977" spans="1:26" x14ac:dyDescent="0.25">
      <c r="A977">
        <v>4307</v>
      </c>
      <c r="B977" t="s">
        <v>666</v>
      </c>
      <c r="C977" t="s">
        <v>648</v>
      </c>
      <c r="D977" t="s">
        <v>649</v>
      </c>
      <c r="E977" s="6">
        <f>VLOOKUP(SUBSTITUTE(B977,"_usd_","_eur_")&amp;" - "&amp;D977,OrbisGeneric_mapping!C:F,3,0)</f>
        <v>195090</v>
      </c>
      <c r="F977" s="6" t="e">
        <f>VLOOKUP(E977,Collibra!D:F,3,0)</f>
        <v>#N/A</v>
      </c>
      <c r="G977" s="6" t="e">
        <f>VLOOKUP(E977,Collibra!D:F,2,0)</f>
        <v>#N/A</v>
      </c>
      <c r="J977" t="s">
        <v>28</v>
      </c>
      <c r="N977" t="b">
        <v>0</v>
      </c>
      <c r="P977" t="s">
        <v>29</v>
      </c>
      <c r="Q977" t="s">
        <v>30</v>
      </c>
      <c r="R977" t="b">
        <v>0</v>
      </c>
      <c r="Z977">
        <v>1</v>
      </c>
    </row>
    <row r="978" spans="1:26" x14ac:dyDescent="0.25">
      <c r="A978">
        <v>3923</v>
      </c>
      <c r="B978" t="s">
        <v>666</v>
      </c>
      <c r="C978" t="s">
        <v>650</v>
      </c>
      <c r="D978" t="s">
        <v>651</v>
      </c>
      <c r="E978" s="6">
        <f>VLOOKUP(SUBSTITUTE(B978,"_usd_","_eur_")&amp;" - "&amp;D978,OrbisGeneric_mapping!C:F,3,0)</f>
        <v>191300</v>
      </c>
      <c r="F978" s="6" t="e">
        <f>VLOOKUP(E978,Collibra!D:F,3,0)</f>
        <v>#N/A</v>
      </c>
      <c r="G978" s="6" t="e">
        <f>VLOOKUP(E978,Collibra!D:F,2,0)</f>
        <v>#N/A</v>
      </c>
      <c r="J978" t="s">
        <v>28</v>
      </c>
      <c r="N978" t="b">
        <v>0</v>
      </c>
      <c r="P978" t="s">
        <v>29</v>
      </c>
      <c r="Q978" t="s">
        <v>30</v>
      </c>
      <c r="R978" t="b">
        <v>0</v>
      </c>
      <c r="Z978">
        <v>1</v>
      </c>
    </row>
    <row r="979" spans="1:26" x14ac:dyDescent="0.25">
      <c r="A979">
        <v>3883</v>
      </c>
      <c r="B979" t="s">
        <v>666</v>
      </c>
      <c r="C979" t="s">
        <v>652</v>
      </c>
      <c r="D979" t="s">
        <v>653</v>
      </c>
      <c r="E979" s="6">
        <f>VLOOKUP(SUBSTITUTE(B979,"_usd_","_eur_")&amp;" - "&amp;D979,OrbisGeneric_mapping!C:F,3,0)</f>
        <v>190800</v>
      </c>
      <c r="F979" s="6" t="e">
        <f>VLOOKUP(E979,Collibra!D:F,3,0)</f>
        <v>#N/A</v>
      </c>
      <c r="G979" s="6" t="e">
        <f>VLOOKUP(E979,Collibra!D:F,2,0)</f>
        <v>#N/A</v>
      </c>
      <c r="J979" t="s">
        <v>28</v>
      </c>
      <c r="N979" t="b">
        <v>0</v>
      </c>
      <c r="P979" t="s">
        <v>29</v>
      </c>
      <c r="Q979" t="s">
        <v>30</v>
      </c>
      <c r="R979" t="b">
        <v>0</v>
      </c>
      <c r="Z979">
        <v>1</v>
      </c>
    </row>
    <row r="980" spans="1:26" x14ac:dyDescent="0.25">
      <c r="A980">
        <v>4011</v>
      </c>
      <c r="B980" t="s">
        <v>666</v>
      </c>
      <c r="C980" t="s">
        <v>654</v>
      </c>
      <c r="D980" t="s">
        <v>655</v>
      </c>
      <c r="E980" s="6">
        <f>VLOOKUP(SUBSTITUTE(B980,"_usd_","_eur_")&amp;" - "&amp;D980,OrbisGeneric_mapping!C:F,3,0)</f>
        <v>192400</v>
      </c>
      <c r="F980" s="6" t="e">
        <f>VLOOKUP(E980,Collibra!D:F,3,0)</f>
        <v>#N/A</v>
      </c>
      <c r="G980" s="6" t="e">
        <f>VLOOKUP(E980,Collibra!D:F,2,0)</f>
        <v>#N/A</v>
      </c>
      <c r="J980" t="s">
        <v>28</v>
      </c>
      <c r="N980" t="b">
        <v>0</v>
      </c>
      <c r="P980" t="s">
        <v>29</v>
      </c>
      <c r="Q980" t="s">
        <v>30</v>
      </c>
      <c r="R980" t="b">
        <v>0</v>
      </c>
      <c r="Z980">
        <v>1</v>
      </c>
    </row>
    <row r="981" spans="1:26" x14ac:dyDescent="0.25">
      <c r="A981">
        <v>3963</v>
      </c>
      <c r="B981" t="s">
        <v>666</v>
      </c>
      <c r="C981" t="s">
        <v>656</v>
      </c>
      <c r="D981" t="s">
        <v>657</v>
      </c>
      <c r="E981" s="6">
        <f>VLOOKUP(SUBSTITUTE(B981,"_usd_","_eur_")&amp;" - "&amp;D981,OrbisGeneric_mapping!C:F,3,0)</f>
        <v>191800</v>
      </c>
      <c r="F981" s="6" t="e">
        <f>VLOOKUP(E981,Collibra!D:F,3,0)</f>
        <v>#N/A</v>
      </c>
      <c r="G981" s="6" t="e">
        <f>VLOOKUP(E981,Collibra!D:F,2,0)</f>
        <v>#N/A</v>
      </c>
      <c r="J981" t="s">
        <v>28</v>
      </c>
      <c r="N981" t="b">
        <v>0</v>
      </c>
      <c r="P981" t="s">
        <v>29</v>
      </c>
      <c r="Q981" t="s">
        <v>30</v>
      </c>
      <c r="R981" t="b">
        <v>0</v>
      </c>
      <c r="Z981">
        <v>1</v>
      </c>
    </row>
    <row r="982" spans="1:26" x14ac:dyDescent="0.25">
      <c r="A982">
        <v>4283</v>
      </c>
      <c r="B982" t="s">
        <v>666</v>
      </c>
      <c r="C982" t="s">
        <v>658</v>
      </c>
      <c r="D982" t="s">
        <v>659</v>
      </c>
      <c r="E982" s="6">
        <f>VLOOKUP(SUBSTITUTE(B982,"_usd_","_eur_")&amp;" - "&amp;D982,OrbisGeneric_mapping!C:F,3,0)</f>
        <v>195070</v>
      </c>
      <c r="F982" s="6" t="e">
        <f>VLOOKUP(E982,Collibra!D:F,3,0)</f>
        <v>#N/A</v>
      </c>
      <c r="G982" s="6" t="e">
        <f>VLOOKUP(E982,Collibra!D:F,2,0)</f>
        <v>#N/A</v>
      </c>
      <c r="J982" t="s">
        <v>28</v>
      </c>
      <c r="N982" t="b">
        <v>0</v>
      </c>
      <c r="P982" t="s">
        <v>29</v>
      </c>
      <c r="Q982" t="s">
        <v>30</v>
      </c>
      <c r="R982" t="b">
        <v>0</v>
      </c>
      <c r="Z982">
        <v>1</v>
      </c>
    </row>
    <row r="983" spans="1:26" x14ac:dyDescent="0.25">
      <c r="A983">
        <v>3941</v>
      </c>
      <c r="B983" t="s">
        <v>667</v>
      </c>
      <c r="C983" t="s">
        <v>26</v>
      </c>
      <c r="D983" t="s">
        <v>27</v>
      </c>
      <c r="E983" s="6" t="str">
        <f>VLOOKUP(B983&amp;" - "&amp;D983,OrbisGeneric_mapping!C:F,3,0)</f>
        <v>BVD_ID_NUMBER</v>
      </c>
      <c r="F983" s="6" t="str">
        <f>VLOOKUP(E983,Collibra!D:F,3,0)</f>
        <v>BvD ID number</v>
      </c>
      <c r="G983" s="6" t="str">
        <f>VLOOKUP(E983,Collibra!D:F,2,0)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983" t="s">
        <v>28</v>
      </c>
      <c r="N983" t="b">
        <v>0</v>
      </c>
      <c r="P983" t="s">
        <v>29</v>
      </c>
      <c r="Q983" t="s">
        <v>30</v>
      </c>
      <c r="R983" t="b">
        <v>0</v>
      </c>
      <c r="Z983">
        <v>1</v>
      </c>
    </row>
    <row r="984" spans="1:26" x14ac:dyDescent="0.25">
      <c r="A984">
        <v>3949</v>
      </c>
      <c r="B984" t="s">
        <v>667</v>
      </c>
      <c r="C984" t="s">
        <v>668</v>
      </c>
      <c r="D984" t="s">
        <v>669</v>
      </c>
      <c r="E984" s="6" t="str">
        <f>VLOOKUP(B984&amp;" - "&amp;D984,OrbisGeneric_mapping!C:F,3,0)</f>
        <v>INDEPENDENCE_INDICATOR</v>
      </c>
      <c r="F984" s="6" t="str">
        <f>VLOOKUP(E984,Collibra!D:F,3,0)</f>
        <v>BvD Independence Indicator</v>
      </c>
      <c r="G984" s="6" t="str">
        <f>VLOOKUP(E984,Collibra!D:F,2,0)</f>
        <v>&lt;p class="MsoNormal"&gt;This field provides the Independence Indicator of the concerned entity. &lt;/p&gt;
&lt;p class="MsoNormal"&gt;To assist users in identifying independent companies on our products, Bureau van Dijk has created an Independence Indicator to characterise the degree of independence of a company with regard to its shareholders. This BvD Independence Indicator is assigned to each company according to the logic defined below.&lt;/p&gt;
&lt;p class="MsoNormal"&gt;First note that the categories of shareholders collectively labelled by the sources are disregarded in the considerations below (since they are considered as unable to exert a controlling power over a company). They include:&lt;/p&gt;
&lt;ul&gt;
&lt;li class="MsoNormal"&gt;&lt;span style="text-indent: -18.0pt;"&gt;Public (used only for quoted companies)&lt;/span&gt;&lt;/li&gt;
&lt;li class="MsoNormal"&gt;Unnamed private shareholders, aggregated (more than one unnamed individual or family, labelled as “Private shareholders”, “Individual investors”, “Other individuals”, and so on.)&lt;/li&gt;
&lt;li class="MsoNormal"&gt;Other unnamed shareholders, aggregated (more than one unnamed shareholder containing a mixture of companies or of companies and individuals or families).&lt;/li&gt;
&lt;/ul&gt;
&lt;p class="MsoNormal"&gt;The BvD Independence Indicators are noted as A, B, C, D and U, with confidence levels.&lt;/p&gt;
&lt;p class="MsoNormal"&gt;&lt;span style="text-decoration: underline;"&gt;Indicator A: Independent company&lt;/span&gt;&lt;/p&gt;
&lt;p class="MsoNormal"&gt;Attached to any company with known recorded shareholders (excluding the three “collective” types indicated above) none of which having more than 25% of direct or total ownership.&lt;/p&gt;
&lt;p class="MsoNormal"&gt;We also give a confidence level:&lt;/p&gt;
&lt;ul&gt;
&lt;li class="MsoNormal"&gt;&lt;span style="text-indent: -18.0pt;"&gt;High(A+): Companies with six or more identified shareholders (of any type) whose ownership percentage is known&lt;/span&gt;&lt;/li&gt;
&lt;li class="MsoNormal"&gt;Medium(A): As above, but includes companies with four or five identified shareholders&lt;/li&gt;
&lt;li class="MsoNormal"&gt;Low (A-): As above, but includes companies with one to three identified shareholders&lt;/li&gt;
&lt;/ul&gt;
&lt;p class="MsoNormal"&gt;The logic behind these confidence levels is that the probability of having missed an ownership percentage over 25% is the lowest when the greatest number of shareholders is known, so that the company's degree of independence is more certain.&lt;/p&gt;
&lt;p class="MsoNormal"&gt;The confidence level ‘High’ (A+) is also attributed to A companies in which the sum of direct ownership links (all categories of shareholders included) is over 75%. Which means that those companies cannot have an unknown shareholder with 25% or more and can thus not be identified with an Independence Indicator other than A.&lt;/p&gt;
&lt;p class="MsoNormal"&gt;Please note that Bureau van Dijk also gives an A- notation to a company that is mentioned by a source (Annual Report, Private Communication or Information Provider) as being the Ultimate Owner of another company, even when its shareholders are not mentioned.&lt;/p&gt;
&lt;p class="MsoNormal"&gt;As it can been seen from the above definitions, the qualifications “+” or “-” do not refer to a higher or a lower degree of independence but to the degree of reliability of the Indicator that is attributed.&lt;/p&gt;
&lt;p class="MsoNormal"&gt;&lt;strong&gt;Particular case:&lt;/strong&gt;&lt;/p&gt;
&lt;p class="MsoNormal"&gt;A company may report having at least one recorded shareholder with an interest in the company over a certain percentage (&amp;gt;X%).&lt;/p&gt;
&lt;p class="MsoNormal"&gt;If this percentage is under 25%, as we do not know the exact percentage of ownership, it is difficult to determine the level of independence. For such companies, specific rules are applied:&lt;/p&gt;
&lt;ul&gt;
&lt;li class="MsoNormal"&gt;If only one shareholder is reported to own over X% (and X≤25), then it is clear that we cannot determine if the shareholder has control or not so we assign the independence indicator U.&lt;/li&gt;
&lt;li class="MsoNormal"&gt;If several shareholders are known, no one with more than 25% but with perhaps several reported to own over X% (X≤25), it is still difficult to determine the level of control and we also assign the independence indicator U.&lt;/li&gt;
&lt;li class="MsoNormal"&gt;In only one case, we will still assign A+: when the remaining unknown direct percentage added to the percentage of any shareholder reported to own over X% is lower to 25%. This means no one of those shareholders, even if they would own the remaining unknown percentage, will have more than 25% and change the independence indicator to B.&lt;/li&gt;
&lt;/ul&gt;
&lt;p class="MsoNormal"&gt;In Bureau van Dijk terminology “A" companies are called “Independent companies”.&lt;/p&gt;
&lt;p class="MsoNormal"&gt;&lt;span style="text-decoration: underline;"&gt;Indicator B: No majority ownership&lt;/span&gt;&lt;/p&gt;
&lt;p class="MsoNormal"&gt;Attached to any company with a known recorded shareholder (excluding the three “collective” types mentioned above) none of which with an ownership percentage (direct, total or calculated total) over 50%, but having one or more shareholders with an ownership percentage above 25%.&lt;/p&gt;
&lt;p class="MsoNormal"&gt;The confidence level ‘High’ (B+), Medium (B) or Low (B-) further qualification as B+, B and B- is assigned according to the same criteria relating to the number of recorded shareholders as for indicator A.&lt;/p&gt;
&lt;p class="MsoNormal"&gt;The confidence level ‘High’ (B+) is also attributed to B companies in which the summation of direct ownership percentages (all categories of shareholders included) is 50.01% and higher. Indeed, this means that the company surely does not qualify under Independent Indicator C (since it cannot have an unknown shareholder with 50.01% or higher).&lt;/p&gt;
&lt;p class="MsoNormal"&gt;&lt;span style="text-decoration: underline;"&gt;Indicator C: Indirect majority ownership&lt;/span&gt;&lt;/p&gt;
&lt;p class="MsoNormal"&gt;Attached to any company with a recorded shareholder (excluding the three “collective” types mentioned above) with a total or a calculated total ownership over 50%.&lt;/p&gt;
&lt;p class="MsoNormal"&gt;The confidence level ‘High’ (C+) is attributed to C companies in which the summation of direct ownership percentage (all categories of shareholders included) is 50.01% or higher. Indeed, this means that the company surely does not qualify under Independent Indicator D (since it cannot have an unknown direct shareholder with 50.01% or higher).&lt;/p&gt;
&lt;p class="MsoNormal"&gt;The C indicator is also given to a company when a source indicates that the company has an Ultimate Owner, even though its percentage of ownership is unknown.&lt;/p&gt;
&lt;p class="MsoNormal"&gt;&lt;span style="text-decoration: underline;"&gt;Indicator D: Direct majority ownership&lt;/span&gt;&lt;/p&gt;
&lt;p class="MsoNormal"&gt;This is allocated to any company with a recorded shareholder (excluding the three “collective” types mentioned above) with a direct ownership of over 50%. Branches, foreign companies and marine vessels are also being attributed an indicator ‘D’.&lt;/p&gt;
&lt;p class="MsoNormal"&gt;&lt;span style="text-decoration: underline;"&gt;Indicator U: Unknown independence status&lt;/span&gt;&lt;/p&gt;
&lt;p class="MsoNormal"&gt;This is allocated to companies that don’t fall into the categories A, B, C or D; indicating an unknown degree of independence.&lt;/p&gt;
&lt;p class="MsoNormal"&gt;Indicator - :&lt;/p&gt;
&lt;p class="MsoNormal"&gt;Attached to any entity which is considered to be “independent” by nature (states and individuals) or to inactive companies.&lt;/p&gt;</v>
      </c>
      <c r="J984" t="s">
        <v>28</v>
      </c>
      <c r="N984" t="b">
        <v>0</v>
      </c>
      <c r="P984" t="s">
        <v>29</v>
      </c>
      <c r="Q984" t="s">
        <v>30</v>
      </c>
      <c r="R984" t="b">
        <v>0</v>
      </c>
      <c r="Z984">
        <v>1</v>
      </c>
    </row>
    <row r="985" spans="1:26" x14ac:dyDescent="0.25">
      <c r="A985">
        <v>4389</v>
      </c>
      <c r="B985" t="s">
        <v>667</v>
      </c>
      <c r="C985" t="s">
        <v>670</v>
      </c>
      <c r="D985" t="s">
        <v>671</v>
      </c>
      <c r="E985" s="6" t="str">
        <f>VLOOKUP(B985&amp;" - "&amp;D985,OrbisGeneric_mapping!C:F,3,0)</f>
        <v>DUO_ALSO_MANAGER_INDICATOR</v>
      </c>
      <c r="F985" s="6" t="e">
        <f>VLOOKUP(E985,Collibra!D:F,3,0)</f>
        <v>#N/A</v>
      </c>
      <c r="G985" s="6" t="e">
        <f>VLOOKUP(E985,Collibra!D:F,2,0)</f>
        <v>#N/A</v>
      </c>
      <c r="J985" t="s">
        <v>28</v>
      </c>
      <c r="N985" t="b">
        <v>0</v>
      </c>
      <c r="P985" t="s">
        <v>29</v>
      </c>
      <c r="Q985" t="s">
        <v>30</v>
      </c>
      <c r="R985" t="b">
        <v>0</v>
      </c>
      <c r="Z985">
        <v>1</v>
      </c>
    </row>
    <row r="986" spans="1:26" x14ac:dyDescent="0.25">
      <c r="A986">
        <v>4293</v>
      </c>
      <c r="B986" t="s">
        <v>667</v>
      </c>
      <c r="C986" t="s">
        <v>672</v>
      </c>
      <c r="D986" t="s">
        <v>673</v>
      </c>
      <c r="E986" s="6" t="str">
        <f>VLOOKUP(B986&amp;" - "&amp;D986,OrbisGeneric_mapping!C:F,3,0)</f>
        <v>DUO_BVD_ID_NUMBER</v>
      </c>
      <c r="F986" s="6">
        <f>VLOOKUP(E986,Collibra!D:F,3,0)</f>
        <v>0</v>
      </c>
      <c r="G986" s="6" t="str">
        <f>VLOOKUP(E986,Collibra!D:F,2,0)</f>
        <v>Gives the BvD ID of the Domestic Ultimate Owner. It is never empty</v>
      </c>
      <c r="J986" t="s">
        <v>28</v>
      </c>
      <c r="N986" t="b">
        <v>0</v>
      </c>
      <c r="P986" t="s">
        <v>29</v>
      </c>
      <c r="Q986" t="s">
        <v>30</v>
      </c>
      <c r="R986" t="b">
        <v>0</v>
      </c>
      <c r="Z986">
        <v>1</v>
      </c>
    </row>
    <row r="987" spans="1:26" x14ac:dyDescent="0.25">
      <c r="A987">
        <v>4309</v>
      </c>
      <c r="B987" t="s">
        <v>667</v>
      </c>
      <c r="C987" t="s">
        <v>674</v>
      </c>
      <c r="D987" t="s">
        <v>675</v>
      </c>
      <c r="E987" s="6" t="str">
        <f>VLOOKUP(B987&amp;" - "&amp;D987,OrbisGeneric_mapping!C:F,3,0)</f>
        <v>DUO_CITY</v>
      </c>
      <c r="F987" s="6">
        <f>VLOOKUP(E987,Collibra!D:F,3,0)</f>
        <v>0</v>
      </c>
      <c r="G987" s="6" t="str">
        <f>VLOOKUP(E987,Collibra!D:F,2,0)</f>
        <v>Gives the city where the Domestic Ultimate Owner is located.</v>
      </c>
      <c r="J987" t="s">
        <v>28</v>
      </c>
      <c r="N987" t="b">
        <v>0</v>
      </c>
      <c r="P987" t="s">
        <v>29</v>
      </c>
      <c r="Q987" t="s">
        <v>30</v>
      </c>
      <c r="R987" t="b">
        <v>0</v>
      </c>
      <c r="Z987">
        <v>1</v>
      </c>
    </row>
    <row r="988" spans="1:26" x14ac:dyDescent="0.25">
      <c r="A988">
        <v>4301</v>
      </c>
      <c r="B988" t="s">
        <v>667</v>
      </c>
      <c r="C988" t="s">
        <v>676</v>
      </c>
      <c r="D988" t="s">
        <v>677</v>
      </c>
      <c r="E988" s="6" t="str">
        <f>VLOOKUP(B988&amp;" - "&amp;D988,OrbisGeneric_mapping!C:F,3,0)</f>
        <v>DUO_COUNTRY_ISO_CODE</v>
      </c>
      <c r="F988" s="6" t="str">
        <f>VLOOKUP(E988,Collibra!D:F,3,0)</f>
        <v>Domestic Ultimate Owner - Country ISO code</v>
      </c>
      <c r="G988" s="6" t="str">
        <f>VLOOKUP(E988,Collibra!D:F,2,0)</f>
        <v>2 digit iso country code. If not known, the code 'YY' is used.</v>
      </c>
      <c r="J988" t="s">
        <v>28</v>
      </c>
      <c r="N988" t="b">
        <v>0</v>
      </c>
      <c r="P988" t="s">
        <v>29</v>
      </c>
      <c r="Q988" t="s">
        <v>30</v>
      </c>
      <c r="R988" t="b">
        <v>0</v>
      </c>
      <c r="Z988">
        <v>1</v>
      </c>
    </row>
    <row r="989" spans="1:26" x14ac:dyDescent="0.25">
      <c r="A989">
        <v>4333</v>
      </c>
      <c r="B989" t="s">
        <v>667</v>
      </c>
      <c r="C989" t="s">
        <v>678</v>
      </c>
      <c r="D989" t="s">
        <v>679</v>
      </c>
      <c r="E989" s="6" t="str">
        <f>VLOOKUP(B989&amp;" - "&amp;D989,OrbisGeneric_mapping!C:F,3,0)</f>
        <v>DUO_DIRECT_PCT</v>
      </c>
      <c r="F989" s="6" t="str">
        <f>VLOOKUP(E989,Collibra!D:F,3,0)</f>
        <v>DUO - Direct %</v>
      </c>
      <c r="G989" s="6" t="str">
        <f>VLOOKUP(E989,Collibra!D:F,2,0)</f>
        <v>This field is the direct percentage owned by the shareholder in the company just below in the BO path.</v>
      </c>
      <c r="J989" t="s">
        <v>28</v>
      </c>
      <c r="N989" t="b">
        <v>0</v>
      </c>
      <c r="P989" t="s">
        <v>29</v>
      </c>
      <c r="Q989" t="s">
        <v>30</v>
      </c>
      <c r="R989" t="b">
        <v>0</v>
      </c>
      <c r="Z989">
        <v>1</v>
      </c>
    </row>
    <row r="990" spans="1:26" x14ac:dyDescent="0.25">
      <c r="A990">
        <v>4277</v>
      </c>
      <c r="B990" t="s">
        <v>667</v>
      </c>
      <c r="C990" t="s">
        <v>680</v>
      </c>
      <c r="D990" t="s">
        <v>681</v>
      </c>
      <c r="E990" s="6" t="str">
        <f>VLOOKUP(B990&amp;" - "&amp;D990,OrbisGeneric_mapping!C:F,3,0)</f>
        <v>DUO_FIRST_NAME</v>
      </c>
      <c r="F990" s="6" t="str">
        <f>VLOOKUP(E990,Collibra!D:F,3,0)</f>
        <v>DUO - First name</v>
      </c>
      <c r="G990" s="6" t="str">
        <f>VLOOKUP(E990,Collibra!D:F,2,0)</f>
        <v>This field provides the first name of the Domestic Ultimate Owner. This has been extracted from the full name when possible.</v>
      </c>
      <c r="J990" t="s">
        <v>28</v>
      </c>
      <c r="N990" t="b">
        <v>0</v>
      </c>
      <c r="P990" t="s">
        <v>29</v>
      </c>
      <c r="Q990" t="s">
        <v>30</v>
      </c>
      <c r="R990" t="b">
        <v>0</v>
      </c>
      <c r="Z990">
        <v>1</v>
      </c>
    </row>
    <row r="991" spans="1:26" x14ac:dyDescent="0.25">
      <c r="A991">
        <v>4357</v>
      </c>
      <c r="B991" t="s">
        <v>667</v>
      </c>
      <c r="C991" t="s">
        <v>682</v>
      </c>
      <c r="D991" t="s">
        <v>683</v>
      </c>
      <c r="E991" s="6" t="str">
        <f>VLOOKUP(B991&amp;" - "&amp;D991,OrbisGeneric_mapping!C:F,3,0)</f>
        <v>DUO_INFORMATION_DATE</v>
      </c>
      <c r="F991" s="6" t="str">
        <f>VLOOKUP(E991,Collibra!D:F,3,0)</f>
        <v>DUO - Information date</v>
      </c>
      <c r="G991" s="6" t="str">
        <f>VLOOKUP(E991,Collibra!D:F,2,0)</f>
        <v>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v>
      </c>
      <c r="J991" t="s">
        <v>28</v>
      </c>
      <c r="N991" t="b">
        <v>0</v>
      </c>
      <c r="P991" t="s">
        <v>29</v>
      </c>
      <c r="Q991" t="s">
        <v>30</v>
      </c>
      <c r="R991" t="b">
        <v>0</v>
      </c>
      <c r="Z991">
        <v>1</v>
      </c>
    </row>
    <row r="992" spans="1:26" x14ac:dyDescent="0.25">
      <c r="A992">
        <v>4381</v>
      </c>
      <c r="B992" t="s">
        <v>667</v>
      </c>
      <c r="C992" t="s">
        <v>684</v>
      </c>
      <c r="D992" t="s">
        <v>685</v>
      </c>
      <c r="E992" s="6" t="e">
        <f>VLOOKUP(B992&amp;" - "&amp;D992,OrbisGeneric_mapping!C:F,3,0)</f>
        <v>#N/A</v>
      </c>
      <c r="F992" s="6" t="e">
        <f>VLOOKUP(E992,Collibra!D:F,3,0)</f>
        <v>#N/A</v>
      </c>
      <c r="G992" s="6" t="e">
        <f>VLOOKUP(E992,Collibra!D:F,2,0)</f>
        <v>#N/A</v>
      </c>
      <c r="J992" t="s">
        <v>28</v>
      </c>
      <c r="N992" t="b">
        <v>0</v>
      </c>
      <c r="P992" t="s">
        <v>29</v>
      </c>
      <c r="Q992" t="s">
        <v>30</v>
      </c>
      <c r="R992" t="b">
        <v>0</v>
      </c>
      <c r="Z992">
        <v>1</v>
      </c>
    </row>
    <row r="993" spans="1:26" x14ac:dyDescent="0.25">
      <c r="A993">
        <v>4373</v>
      </c>
      <c r="B993" t="s">
        <v>667</v>
      </c>
      <c r="C993" t="s">
        <v>686</v>
      </c>
      <c r="D993" t="s">
        <v>687</v>
      </c>
      <c r="E993" s="6" t="e">
        <f>VLOOKUP(B993&amp;" - "&amp;D993,OrbisGeneric_mapping!C:F,3,0)</f>
        <v>#N/A</v>
      </c>
      <c r="F993" s="6" t="e">
        <f>VLOOKUP(E993,Collibra!D:F,3,0)</f>
        <v>#N/A</v>
      </c>
      <c r="G993" s="6" t="e">
        <f>VLOOKUP(E993,Collibra!D:F,2,0)</f>
        <v>#N/A</v>
      </c>
      <c r="J993" t="s">
        <v>28</v>
      </c>
      <c r="N993" t="b">
        <v>0</v>
      </c>
      <c r="P993" t="s">
        <v>29</v>
      </c>
      <c r="Q993" t="s">
        <v>30</v>
      </c>
      <c r="R993" t="b">
        <v>0</v>
      </c>
      <c r="Z993">
        <v>1</v>
      </c>
    </row>
    <row r="994" spans="1:26" x14ac:dyDescent="0.25">
      <c r="A994">
        <v>4365</v>
      </c>
      <c r="B994" t="s">
        <v>667</v>
      </c>
      <c r="C994" t="s">
        <v>688</v>
      </c>
      <c r="D994" t="s">
        <v>689</v>
      </c>
      <c r="E994" s="6" t="e">
        <f>VLOOKUP(B994&amp;" - "&amp;D994,OrbisGeneric_mapping!C:F,3,0)</f>
        <v>#N/A</v>
      </c>
      <c r="F994" s="6" t="e">
        <f>VLOOKUP(E994,Collibra!D:F,3,0)</f>
        <v>#N/A</v>
      </c>
      <c r="G994" s="6" t="e">
        <f>VLOOKUP(E994,Collibra!D:F,2,0)</f>
        <v>#N/A</v>
      </c>
      <c r="J994" t="s">
        <v>28</v>
      </c>
      <c r="N994" t="b">
        <v>0</v>
      </c>
      <c r="P994" t="s">
        <v>29</v>
      </c>
      <c r="Q994" t="s">
        <v>30</v>
      </c>
      <c r="R994" t="b">
        <v>0</v>
      </c>
      <c r="Z994">
        <v>1</v>
      </c>
    </row>
    <row r="995" spans="1:26" x14ac:dyDescent="0.25">
      <c r="A995">
        <v>4349</v>
      </c>
      <c r="B995" t="s">
        <v>667</v>
      </c>
      <c r="C995" t="s">
        <v>690</v>
      </c>
      <c r="D995" t="s">
        <v>691</v>
      </c>
      <c r="E995" s="6" t="str">
        <f>VLOOKUP(B995&amp;" - "&amp;D995,OrbisGeneric_mapping!C:F,3,0)</f>
        <v>DUO_INFORMATION_SOURCE</v>
      </c>
      <c r="F995" s="6" t="str">
        <f>VLOOKUP(E995,Collibra!D:F,3,0)</f>
        <v>DUO - Information source</v>
      </c>
      <c r="G995" s="6" t="str">
        <f>VLOOKUP(E995,Collibra!D:F,2,0)</f>
        <v>This field is a 2 letter code giving the source that have provided the link between the shareholder and the company just below in the BO path.</v>
      </c>
      <c r="J995" t="s">
        <v>28</v>
      </c>
      <c r="N995" t="b">
        <v>0</v>
      </c>
      <c r="P995" t="s">
        <v>29</v>
      </c>
      <c r="Q995" t="s">
        <v>30</v>
      </c>
      <c r="R995" t="b">
        <v>0</v>
      </c>
      <c r="Z995">
        <v>1</v>
      </c>
    </row>
    <row r="996" spans="1:26" x14ac:dyDescent="0.25">
      <c r="A996">
        <v>4285</v>
      </c>
      <c r="B996" t="s">
        <v>667</v>
      </c>
      <c r="C996" t="s">
        <v>692</v>
      </c>
      <c r="D996" t="s">
        <v>693</v>
      </c>
      <c r="E996" s="6" t="str">
        <f>VLOOKUP(B996&amp;" - "&amp;D996,OrbisGeneric_mapping!C:F,3,0)</f>
        <v>DUO_LAST_NAME</v>
      </c>
      <c r="F996" s="6" t="str">
        <f>VLOOKUP(E996,Collibra!D:F,3,0)</f>
        <v>DUO - Last name</v>
      </c>
      <c r="G996" s="6" t="str">
        <f>VLOOKUP(E996,Collibra!D:F,2,0)</f>
        <v>This field provides the last name of the Domestic Ultimate Owner. This has been extracted from the full name when possible.</v>
      </c>
      <c r="J996" t="s">
        <v>28</v>
      </c>
      <c r="N996" t="b">
        <v>0</v>
      </c>
      <c r="P996" t="s">
        <v>29</v>
      </c>
      <c r="Q996" t="s">
        <v>30</v>
      </c>
      <c r="R996" t="b">
        <v>0</v>
      </c>
      <c r="Z996">
        <v>1</v>
      </c>
    </row>
    <row r="997" spans="1:26" x14ac:dyDescent="0.25">
      <c r="A997">
        <v>4261</v>
      </c>
      <c r="B997" t="s">
        <v>667</v>
      </c>
      <c r="C997" t="s">
        <v>694</v>
      </c>
      <c r="D997" t="s">
        <v>695</v>
      </c>
      <c r="E997" s="6" t="str">
        <f>VLOOKUP(B997&amp;" - "&amp;D997,OrbisGeneric_mapping!C:F,3,0)</f>
        <v>DUO_NAME</v>
      </c>
      <c r="F997" s="6">
        <f>VLOOKUP(E997,Collibra!D:F,3,0)</f>
        <v>0</v>
      </c>
      <c r="G997" s="6" t="str">
        <f>VLOOKUP(E997,Collibra!D:F,2,0)</f>
        <v>This field indicates the full name of the Domestic Ultimate Owner. It should always be provided.</v>
      </c>
      <c r="J997" t="s">
        <v>28</v>
      </c>
      <c r="N997" t="b">
        <v>0</v>
      </c>
      <c r="P997" t="s">
        <v>29</v>
      </c>
      <c r="Q997" t="s">
        <v>30</v>
      </c>
      <c r="R997" t="b">
        <v>0</v>
      </c>
      <c r="Z997">
        <v>1</v>
      </c>
    </row>
    <row r="998" spans="1:26" x14ac:dyDescent="0.25">
      <c r="A998">
        <v>4269</v>
      </c>
      <c r="B998" t="s">
        <v>667</v>
      </c>
      <c r="C998" t="s">
        <v>696</v>
      </c>
      <c r="D998" t="s">
        <v>697</v>
      </c>
      <c r="E998" s="6" t="str">
        <f>VLOOKUP(B998&amp;" - "&amp;D998,OrbisGeneric_mapping!C:F,3,0)</f>
        <v>DUO_SALUTATION</v>
      </c>
      <c r="F998" s="6" t="str">
        <f>VLOOKUP(E998,Collibra!D:F,3,0)</f>
        <v>DUO - Salutation</v>
      </c>
      <c r="G998" s="6" t="str">
        <f>VLOOKUP(E998,Collibra!D:F,2,0)</f>
        <v>Gives the salutation of the Domestic Ultimate owner. This is either provided by the source or deduced based on the provided or deduced gender</v>
      </c>
      <c r="J998" t="s">
        <v>28</v>
      </c>
      <c r="N998" t="b">
        <v>0</v>
      </c>
      <c r="P998" t="s">
        <v>29</v>
      </c>
      <c r="Q998" t="s">
        <v>30</v>
      </c>
      <c r="R998" t="b">
        <v>0</v>
      </c>
      <c r="Z998">
        <v>1</v>
      </c>
    </row>
    <row r="999" spans="1:26" x14ac:dyDescent="0.25">
      <c r="A999">
        <v>4325</v>
      </c>
      <c r="B999" t="s">
        <v>667</v>
      </c>
      <c r="C999" t="s">
        <v>698</v>
      </c>
      <c r="D999" t="s">
        <v>699</v>
      </c>
      <c r="E999" s="6" t="str">
        <f>VLOOKUP(B999&amp;" - "&amp;D999,OrbisGeneric_mapping!C:F,3,0)</f>
        <v>DUO_WORLDCOMPLIANCE_MATCH_INDICATOR</v>
      </c>
      <c r="F999" s="6" t="e">
        <f>VLOOKUP(E999,Collibra!D:F,3,0)</f>
        <v>#N/A</v>
      </c>
      <c r="G999" s="6" t="e">
        <f>VLOOKUP(E999,Collibra!D:F,2,0)</f>
        <v>#N/A</v>
      </c>
      <c r="J999" t="s">
        <v>28</v>
      </c>
      <c r="N999" t="b">
        <v>0</v>
      </c>
      <c r="P999" t="s">
        <v>29</v>
      </c>
      <c r="Q999" t="s">
        <v>30</v>
      </c>
      <c r="R999" t="b">
        <v>0</v>
      </c>
      <c r="Z999">
        <v>1</v>
      </c>
    </row>
    <row r="1000" spans="1:26" x14ac:dyDescent="0.25">
      <c r="A1000">
        <v>4341</v>
      </c>
      <c r="B1000" t="s">
        <v>667</v>
      </c>
      <c r="C1000" t="s">
        <v>700</v>
      </c>
      <c r="D1000" t="s">
        <v>701</v>
      </c>
      <c r="E1000" s="6" t="str">
        <f>VLOOKUP(B1000&amp;" - "&amp;D1000,OrbisGeneric_mapping!C:F,3,0)</f>
        <v>DUO_TOTAL_PCT</v>
      </c>
      <c r="F1000" s="6" t="str">
        <f>VLOOKUP(E1000,Collibra!D:F,3,0)</f>
        <v>DUO - Total %</v>
      </c>
      <c r="G1000" s="6" t="str">
        <f>VLOOKUP(E1000,Collibra!D:F,2,0)</f>
        <v>This field is the total percentage owned by the Domestic Ultimate Owner in the company just below in the BO path</v>
      </c>
      <c r="J1000" t="s">
        <v>28</v>
      </c>
      <c r="N1000" t="b">
        <v>0</v>
      </c>
      <c r="P1000" t="s">
        <v>29</v>
      </c>
      <c r="Q1000" t="s">
        <v>30</v>
      </c>
      <c r="R1000" t="b">
        <v>0</v>
      </c>
      <c r="Z1000">
        <v>1</v>
      </c>
    </row>
    <row r="1001" spans="1:26" x14ac:dyDescent="0.25">
      <c r="A1001">
        <v>4317</v>
      </c>
      <c r="B1001" t="s">
        <v>667</v>
      </c>
      <c r="C1001" t="s">
        <v>702</v>
      </c>
      <c r="D1001" t="s">
        <v>703</v>
      </c>
      <c r="E1001" s="6" t="str">
        <f>VLOOKUP(B1001&amp;" - "&amp;D1001,OrbisGeneric_mapping!C:F,3,0)</f>
        <v>DUO_TYPE</v>
      </c>
      <c r="F1001" s="6" t="e">
        <f>VLOOKUP(E1001,Collibra!D:F,3,0)</f>
        <v>#N/A</v>
      </c>
      <c r="G1001" s="6" t="e">
        <f>VLOOKUP(E1001,Collibra!D:F,2,0)</f>
        <v>#N/A</v>
      </c>
      <c r="J1001" t="s">
        <v>28</v>
      </c>
      <c r="N1001" t="b">
        <v>0</v>
      </c>
      <c r="P1001" t="s">
        <v>29</v>
      </c>
      <c r="Q1001" t="s">
        <v>30</v>
      </c>
      <c r="R1001" t="b">
        <v>0</v>
      </c>
      <c r="Z1001">
        <v>1</v>
      </c>
    </row>
    <row r="1002" spans="1:26" x14ac:dyDescent="0.25">
      <c r="A1002">
        <v>4253</v>
      </c>
      <c r="B1002" t="s">
        <v>667</v>
      </c>
      <c r="C1002" t="s">
        <v>704</v>
      </c>
      <c r="D1002" t="s">
        <v>705</v>
      </c>
      <c r="E1002" s="6" t="str">
        <f>VLOOKUP(B1002&amp;" - "&amp;D1002,OrbisGeneric_mapping!C:F,3,0)</f>
        <v>GUO_ALSO_MANAGER_INDICATOR</v>
      </c>
      <c r="F1002" s="6" t="e">
        <f>VLOOKUP(E1002,Collibra!D:F,3,0)</f>
        <v>#N/A</v>
      </c>
      <c r="G1002" s="6" t="e">
        <f>VLOOKUP(E1002,Collibra!D:F,2,0)</f>
        <v>#N/A</v>
      </c>
      <c r="J1002" t="s">
        <v>28</v>
      </c>
      <c r="N1002" t="b">
        <v>0</v>
      </c>
      <c r="P1002" t="s">
        <v>29</v>
      </c>
      <c r="Q1002" t="s">
        <v>30</v>
      </c>
      <c r="R1002" t="b">
        <v>0</v>
      </c>
      <c r="Z1002">
        <v>1</v>
      </c>
    </row>
    <row r="1003" spans="1:26" x14ac:dyDescent="0.25">
      <c r="A1003">
        <v>4157</v>
      </c>
      <c r="B1003" t="s">
        <v>667</v>
      </c>
      <c r="C1003" t="s">
        <v>706</v>
      </c>
      <c r="D1003" t="s">
        <v>707</v>
      </c>
      <c r="E1003" s="6" t="str">
        <f>VLOOKUP(B1003&amp;" - "&amp;D1003,OrbisGeneric_mapping!C:F,3,0)</f>
        <v>GUO_BVD_ID_NUMBER</v>
      </c>
      <c r="F1003" s="6">
        <f>VLOOKUP(E1003,Collibra!D:F,3,0)</f>
        <v>0</v>
      </c>
      <c r="G1003" s="6" t="str">
        <f>VLOOKUP(E1003,Collibra!D:F,2,0)</f>
        <v>Gives the BvD ID of the Global Ultimate Owner. It is never empty</v>
      </c>
      <c r="J1003" t="s">
        <v>28</v>
      </c>
      <c r="N1003" t="b">
        <v>0</v>
      </c>
      <c r="P1003" t="s">
        <v>29</v>
      </c>
      <c r="Q1003" t="s">
        <v>30</v>
      </c>
      <c r="R1003" t="b">
        <v>0</v>
      </c>
      <c r="Z1003">
        <v>1</v>
      </c>
    </row>
    <row r="1004" spans="1:26" x14ac:dyDescent="0.25">
      <c r="A1004">
        <v>4181</v>
      </c>
      <c r="B1004" t="s">
        <v>667</v>
      </c>
      <c r="C1004" t="s">
        <v>708</v>
      </c>
      <c r="D1004" t="s">
        <v>709</v>
      </c>
      <c r="E1004" s="6" t="str">
        <f>VLOOKUP(B1004&amp;" - "&amp;D1004,OrbisGeneric_mapping!C:F,3,0)</f>
        <v>GUO_CITY</v>
      </c>
      <c r="F1004" s="6">
        <f>VLOOKUP(E1004,Collibra!D:F,3,0)</f>
        <v>0</v>
      </c>
      <c r="G1004" s="6" t="str">
        <f>VLOOKUP(E1004,Collibra!D:F,2,0)</f>
        <v>Gives the city where the Global Ultimate Owner is located.</v>
      </c>
      <c r="J1004" t="s">
        <v>28</v>
      </c>
      <c r="N1004" t="b">
        <v>0</v>
      </c>
      <c r="P1004" t="s">
        <v>29</v>
      </c>
      <c r="Q1004" t="s">
        <v>30</v>
      </c>
      <c r="R1004" t="b">
        <v>0</v>
      </c>
      <c r="Z1004">
        <v>1</v>
      </c>
    </row>
    <row r="1005" spans="1:26" x14ac:dyDescent="0.25">
      <c r="A1005">
        <v>4165</v>
      </c>
      <c r="B1005" t="s">
        <v>667</v>
      </c>
      <c r="C1005" t="s">
        <v>710</v>
      </c>
      <c r="D1005" t="s">
        <v>711</v>
      </c>
      <c r="E1005" s="6" t="str">
        <f>VLOOKUP(B1005&amp;" - "&amp;D1005,OrbisGeneric_mapping!C:F,3,0)</f>
        <v>GUO_COUNTRY_ISO_CODE</v>
      </c>
      <c r="F1005" s="6">
        <f>VLOOKUP(E1005,Collibra!D:F,3,0)</f>
        <v>0</v>
      </c>
      <c r="G1005" s="6" t="str">
        <f>VLOOKUP(E1005,Collibra!D:F,2,0)</f>
        <v>2 digit iso country code. If not known, the code 'YY' is used.</v>
      </c>
      <c r="J1005" t="s">
        <v>28</v>
      </c>
      <c r="N1005" t="b">
        <v>0</v>
      </c>
      <c r="P1005" t="s">
        <v>29</v>
      </c>
      <c r="Q1005" t="s">
        <v>30</v>
      </c>
      <c r="R1005" t="b">
        <v>0</v>
      </c>
      <c r="Z1005">
        <v>1</v>
      </c>
    </row>
    <row r="1006" spans="1:26" x14ac:dyDescent="0.25">
      <c r="A1006">
        <v>4197</v>
      </c>
      <c r="B1006" t="s">
        <v>667</v>
      </c>
      <c r="C1006" t="s">
        <v>712</v>
      </c>
      <c r="D1006" t="s">
        <v>713</v>
      </c>
      <c r="E1006" s="6" t="str">
        <f>VLOOKUP(B1006&amp;" - "&amp;D1006,OrbisGeneric_mapping!C:F,3,0)</f>
        <v>GUO_DIRECT_PCT</v>
      </c>
      <c r="F1006" s="6" t="str">
        <f>VLOOKUP(E1006,Collibra!D:F,3,0)</f>
        <v>GUO - Direct %</v>
      </c>
      <c r="G1006" s="6" t="str">
        <f>VLOOKUP(E1006,Collibra!D:F,2,0)</f>
        <v>This field is the direct percentage owned by the shareholder in the company just below in the BO path.</v>
      </c>
      <c r="J1006" t="s">
        <v>28</v>
      </c>
      <c r="N1006" t="b">
        <v>0</v>
      </c>
      <c r="P1006" t="s">
        <v>29</v>
      </c>
      <c r="Q1006" t="s">
        <v>30</v>
      </c>
      <c r="R1006" t="b">
        <v>0</v>
      </c>
      <c r="Z1006">
        <v>1</v>
      </c>
    </row>
    <row r="1007" spans="1:26" x14ac:dyDescent="0.25">
      <c r="A1007">
        <v>4141</v>
      </c>
      <c r="B1007" t="s">
        <v>667</v>
      </c>
      <c r="C1007" t="s">
        <v>714</v>
      </c>
      <c r="D1007" t="s">
        <v>715</v>
      </c>
      <c r="E1007" s="6" t="str">
        <f>VLOOKUP(B1007&amp;" - "&amp;D1007,OrbisGeneric_mapping!C:F,3,0)</f>
        <v>GUO_FIRST_NAME</v>
      </c>
      <c r="F1007" s="6" t="str">
        <f>VLOOKUP(E1007,Collibra!D:F,3,0)</f>
        <v>GUO - First name</v>
      </c>
      <c r="G1007" s="6" t="str">
        <f>VLOOKUP(E1007,Collibra!D:F,2,0)</f>
        <v>This field provides the first name of the Global Ultimate Owner. This has been extracted from the full name when possible.</v>
      </c>
      <c r="J1007" t="s">
        <v>28</v>
      </c>
      <c r="N1007" t="b">
        <v>0</v>
      </c>
      <c r="P1007" t="s">
        <v>29</v>
      </c>
      <c r="Q1007" t="s">
        <v>30</v>
      </c>
      <c r="R1007" t="b">
        <v>0</v>
      </c>
      <c r="Z1007">
        <v>1</v>
      </c>
    </row>
    <row r="1008" spans="1:26" x14ac:dyDescent="0.25">
      <c r="A1008">
        <v>4221</v>
      </c>
      <c r="B1008" t="s">
        <v>667</v>
      </c>
      <c r="C1008" t="s">
        <v>716</v>
      </c>
      <c r="D1008" t="s">
        <v>717</v>
      </c>
      <c r="E1008" s="6" t="str">
        <f>VLOOKUP(B1008&amp;" - "&amp;D1008,OrbisGeneric_mapping!C:F,3,0)</f>
        <v>GUO_INFORMATION_DATE</v>
      </c>
      <c r="F1008" s="6" t="str">
        <f>VLOOKUP(E1008,Collibra!D:F,3,0)</f>
        <v>GUO - Information date</v>
      </c>
      <c r="G1008" s="6" t="str">
        <f>VLOOKUP(E1008,Collibra!D:F,2,0)</f>
        <v>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v>
      </c>
      <c r="J1008" t="s">
        <v>28</v>
      </c>
      <c r="N1008" t="b">
        <v>0</v>
      </c>
      <c r="P1008" t="s">
        <v>29</v>
      </c>
      <c r="Q1008" t="s">
        <v>30</v>
      </c>
      <c r="R1008" t="b">
        <v>0</v>
      </c>
      <c r="Z1008">
        <v>1</v>
      </c>
    </row>
    <row r="1009" spans="1:26" x14ac:dyDescent="0.25">
      <c r="A1009">
        <v>4245</v>
      </c>
      <c r="B1009" t="s">
        <v>667</v>
      </c>
      <c r="C1009" t="s">
        <v>718</v>
      </c>
      <c r="D1009" t="s">
        <v>719</v>
      </c>
      <c r="E1009" s="6" t="e">
        <f>VLOOKUP(B1009&amp;" - "&amp;D1009,OrbisGeneric_mapping!C:F,3,0)</f>
        <v>#N/A</v>
      </c>
      <c r="F1009" s="6" t="e">
        <f>VLOOKUP(E1009,Collibra!D:F,3,0)</f>
        <v>#N/A</v>
      </c>
      <c r="G1009" s="6" t="e">
        <f>VLOOKUP(E1009,Collibra!D:F,2,0)</f>
        <v>#N/A</v>
      </c>
      <c r="J1009" t="s">
        <v>28</v>
      </c>
      <c r="N1009" t="b">
        <v>0</v>
      </c>
      <c r="P1009" t="s">
        <v>29</v>
      </c>
      <c r="Q1009" t="s">
        <v>30</v>
      </c>
      <c r="R1009" t="b">
        <v>0</v>
      </c>
      <c r="Z1009">
        <v>1</v>
      </c>
    </row>
    <row r="1010" spans="1:26" x14ac:dyDescent="0.25">
      <c r="A1010">
        <v>4237</v>
      </c>
      <c r="B1010" t="s">
        <v>667</v>
      </c>
      <c r="C1010" t="s">
        <v>720</v>
      </c>
      <c r="D1010" t="s">
        <v>721</v>
      </c>
      <c r="E1010" s="6" t="e">
        <f>VLOOKUP(B1010&amp;" - "&amp;D1010,OrbisGeneric_mapping!C:F,3,0)</f>
        <v>#N/A</v>
      </c>
      <c r="F1010" s="6" t="e">
        <f>VLOOKUP(E1010,Collibra!D:F,3,0)</f>
        <v>#N/A</v>
      </c>
      <c r="G1010" s="6" t="e">
        <f>VLOOKUP(E1010,Collibra!D:F,2,0)</f>
        <v>#N/A</v>
      </c>
      <c r="J1010" t="s">
        <v>28</v>
      </c>
      <c r="N1010" t="b">
        <v>0</v>
      </c>
      <c r="P1010" t="s">
        <v>29</v>
      </c>
      <c r="Q1010" t="s">
        <v>30</v>
      </c>
      <c r="R1010" t="b">
        <v>0</v>
      </c>
      <c r="Z1010">
        <v>1</v>
      </c>
    </row>
    <row r="1011" spans="1:26" x14ac:dyDescent="0.25">
      <c r="A1011">
        <v>4229</v>
      </c>
      <c r="B1011" t="s">
        <v>667</v>
      </c>
      <c r="C1011" t="s">
        <v>722</v>
      </c>
      <c r="D1011" t="s">
        <v>723</v>
      </c>
      <c r="E1011" s="6" t="e">
        <f>VLOOKUP(B1011&amp;" - "&amp;D1011,OrbisGeneric_mapping!C:F,3,0)</f>
        <v>#N/A</v>
      </c>
      <c r="F1011" s="6" t="e">
        <f>VLOOKUP(E1011,Collibra!D:F,3,0)</f>
        <v>#N/A</v>
      </c>
      <c r="G1011" s="6" t="e">
        <f>VLOOKUP(E1011,Collibra!D:F,2,0)</f>
        <v>#N/A</v>
      </c>
      <c r="J1011" t="s">
        <v>28</v>
      </c>
      <c r="N1011" t="b">
        <v>0</v>
      </c>
      <c r="P1011" t="s">
        <v>29</v>
      </c>
      <c r="Q1011" t="s">
        <v>30</v>
      </c>
      <c r="R1011" t="b">
        <v>0</v>
      </c>
      <c r="Z1011">
        <v>1</v>
      </c>
    </row>
    <row r="1012" spans="1:26" x14ac:dyDescent="0.25">
      <c r="A1012">
        <v>4213</v>
      </c>
      <c r="B1012" t="s">
        <v>667</v>
      </c>
      <c r="C1012" t="s">
        <v>724</v>
      </c>
      <c r="D1012" t="s">
        <v>725</v>
      </c>
      <c r="E1012" s="6" t="str">
        <f>VLOOKUP(B1012&amp;" - "&amp;D1012,OrbisGeneric_mapping!C:F,3,0)</f>
        <v>GUO_INFORMATION_SOURCE</v>
      </c>
      <c r="F1012" s="6" t="str">
        <f>VLOOKUP(E1012,Collibra!D:F,3,0)</f>
        <v>GUO - Information source</v>
      </c>
      <c r="G1012" s="6" t="str">
        <f>VLOOKUP(E1012,Collibra!D:F,2,0)</f>
        <v>This field is a 2 letter code giving the source that have provided the link between the shareholder and the company just below in the BO path.</v>
      </c>
      <c r="J1012" t="s">
        <v>28</v>
      </c>
      <c r="N1012" t="b">
        <v>0</v>
      </c>
      <c r="P1012" t="s">
        <v>29</v>
      </c>
      <c r="Q1012" t="s">
        <v>30</v>
      </c>
      <c r="R1012" t="b">
        <v>0</v>
      </c>
      <c r="Z1012">
        <v>1</v>
      </c>
    </row>
    <row r="1013" spans="1:26" x14ac:dyDescent="0.25">
      <c r="A1013">
        <v>4149</v>
      </c>
      <c r="B1013" t="s">
        <v>667</v>
      </c>
      <c r="C1013" t="s">
        <v>726</v>
      </c>
      <c r="D1013" t="s">
        <v>727</v>
      </c>
      <c r="E1013" s="6" t="str">
        <f>VLOOKUP(B1013&amp;" - "&amp;D1013,OrbisGeneric_mapping!C:F,3,0)</f>
        <v>GUO_LAST_NAME</v>
      </c>
      <c r="F1013" s="6" t="str">
        <f>VLOOKUP(E1013,Collibra!D:F,3,0)</f>
        <v>GUO - Last name</v>
      </c>
      <c r="G1013" s="6" t="str">
        <f>VLOOKUP(E1013,Collibra!D:F,2,0)</f>
        <v>This field provides the last name of the Global Ultimate Owner. This has been extracted from the full name when possible.</v>
      </c>
      <c r="J1013" t="s">
        <v>28</v>
      </c>
      <c r="N1013" t="b">
        <v>0</v>
      </c>
      <c r="P1013" t="s">
        <v>29</v>
      </c>
      <c r="Q1013" t="s">
        <v>30</v>
      </c>
      <c r="R1013" t="b">
        <v>0</v>
      </c>
      <c r="Z1013">
        <v>1</v>
      </c>
    </row>
    <row r="1014" spans="1:26" x14ac:dyDescent="0.25">
      <c r="A1014">
        <v>4125</v>
      </c>
      <c r="B1014" t="s">
        <v>667</v>
      </c>
      <c r="C1014" t="s">
        <v>728</v>
      </c>
      <c r="D1014" t="s">
        <v>729</v>
      </c>
      <c r="E1014" s="6" t="str">
        <f>VLOOKUP(B1014&amp;" - "&amp;D1014,OrbisGeneric_mapping!C:F,3,0)</f>
        <v>GUO_NAME</v>
      </c>
      <c r="F1014" s="6" t="str">
        <f>VLOOKUP(E1014,Collibra!D:F,3,0)</f>
        <v>Global Ultimate Owner - Name</v>
      </c>
      <c r="G1014" s="6" t="str">
        <f>VLOOKUP(E1014,Collibra!D:F,2,0)</f>
        <v>This field indicates the full name of the Global Ultimate Owner. It should always be provided.</v>
      </c>
      <c r="J1014" t="s">
        <v>28</v>
      </c>
      <c r="N1014" t="b">
        <v>0</v>
      </c>
      <c r="P1014" t="s">
        <v>29</v>
      </c>
      <c r="Q1014" t="s">
        <v>30</v>
      </c>
      <c r="R1014" t="b">
        <v>0</v>
      </c>
      <c r="Z1014">
        <v>1</v>
      </c>
    </row>
    <row r="1015" spans="1:26" x14ac:dyDescent="0.25">
      <c r="A1015">
        <v>4133</v>
      </c>
      <c r="B1015" t="s">
        <v>667</v>
      </c>
      <c r="C1015" t="s">
        <v>730</v>
      </c>
      <c r="D1015" t="s">
        <v>731</v>
      </c>
      <c r="E1015" s="6" t="str">
        <f>VLOOKUP(B1015&amp;" - "&amp;D1015,OrbisGeneric_mapping!C:F,3,0)</f>
        <v>GUO_SALUTATION</v>
      </c>
      <c r="F1015" s="6" t="str">
        <f>VLOOKUP(E1015,Collibra!D:F,3,0)</f>
        <v>GUO - Salutation</v>
      </c>
      <c r="G1015" s="6" t="str">
        <f>VLOOKUP(E1015,Collibra!D:F,2,0)</f>
        <v>Gives the salutation of the Global Ultimate owner. This is either provided by the source or deduced based on the provided or deduced gender</v>
      </c>
      <c r="J1015" t="s">
        <v>28</v>
      </c>
      <c r="N1015" t="b">
        <v>0</v>
      </c>
      <c r="P1015" t="s">
        <v>29</v>
      </c>
      <c r="Q1015" t="s">
        <v>30</v>
      </c>
      <c r="R1015" t="b">
        <v>0</v>
      </c>
      <c r="Z1015">
        <v>1</v>
      </c>
    </row>
    <row r="1016" spans="1:26" x14ac:dyDescent="0.25">
      <c r="A1016">
        <v>4189</v>
      </c>
      <c r="B1016" t="s">
        <v>667</v>
      </c>
      <c r="C1016" t="s">
        <v>732</v>
      </c>
      <c r="D1016" t="s">
        <v>733</v>
      </c>
      <c r="E1016" s="6" t="str">
        <f>VLOOKUP(B1016&amp;" - "&amp;D1016,OrbisGeneric_mapping!C:F,3,0)</f>
        <v>GUO_WORLDCOMPLIANCE_MATCH_INDICATOR</v>
      </c>
      <c r="F1016" s="6" t="e">
        <f>VLOOKUP(E1016,Collibra!D:F,3,0)</f>
        <v>#N/A</v>
      </c>
      <c r="G1016" s="6" t="e">
        <f>VLOOKUP(E1016,Collibra!D:F,2,0)</f>
        <v>#N/A</v>
      </c>
      <c r="J1016" t="s">
        <v>28</v>
      </c>
      <c r="N1016" t="b">
        <v>0</v>
      </c>
      <c r="P1016" t="s">
        <v>29</v>
      </c>
      <c r="Q1016" t="s">
        <v>30</v>
      </c>
      <c r="R1016" t="b">
        <v>0</v>
      </c>
      <c r="Z1016">
        <v>1</v>
      </c>
    </row>
    <row r="1017" spans="1:26" x14ac:dyDescent="0.25">
      <c r="A1017">
        <v>4205</v>
      </c>
      <c r="B1017" t="s">
        <v>667</v>
      </c>
      <c r="C1017" t="s">
        <v>734</v>
      </c>
      <c r="D1017" t="s">
        <v>735</v>
      </c>
      <c r="E1017" s="6" t="str">
        <f>VLOOKUP(B1017&amp;" - "&amp;D1017,OrbisGeneric_mapping!C:F,3,0)</f>
        <v>GUO_TOTAL_PCT</v>
      </c>
      <c r="F1017" s="6" t="str">
        <f>VLOOKUP(E1017,Collibra!D:F,3,0)</f>
        <v>GUO - Total %</v>
      </c>
      <c r="G1017" s="6" t="str">
        <f>VLOOKUP(E1017,Collibra!D:F,2,0)</f>
        <v>This field is the total percentage owned by the Global Ultimate Owner in the company just below in the BO path</v>
      </c>
      <c r="J1017" t="s">
        <v>28</v>
      </c>
      <c r="N1017" t="b">
        <v>0</v>
      </c>
      <c r="P1017" t="s">
        <v>29</v>
      </c>
      <c r="Q1017" t="s">
        <v>30</v>
      </c>
      <c r="R1017" t="b">
        <v>0</v>
      </c>
      <c r="Z1017">
        <v>1</v>
      </c>
    </row>
    <row r="1018" spans="1:26" x14ac:dyDescent="0.25">
      <c r="A1018">
        <v>4173</v>
      </c>
      <c r="B1018" t="s">
        <v>667</v>
      </c>
      <c r="C1018" t="s">
        <v>736</v>
      </c>
      <c r="D1018" t="s">
        <v>737</v>
      </c>
      <c r="E1018" s="6" t="str">
        <f>VLOOKUP(B1018&amp;" - "&amp;D1018,OrbisGeneric_mapping!C:F,3,0)</f>
        <v>GUO_TYPE</v>
      </c>
      <c r="F1018" s="6" t="e">
        <f>VLOOKUP(E1018,Collibra!D:F,3,0)</f>
        <v>#N/A</v>
      </c>
      <c r="G1018" s="6" t="e">
        <f>VLOOKUP(E1018,Collibra!D:F,2,0)</f>
        <v>#N/A</v>
      </c>
      <c r="J1018" t="s">
        <v>28</v>
      </c>
      <c r="N1018" t="b">
        <v>0</v>
      </c>
      <c r="P1018" t="s">
        <v>29</v>
      </c>
      <c r="Q1018" t="s">
        <v>30</v>
      </c>
      <c r="R1018" t="b">
        <v>0</v>
      </c>
      <c r="Z1018">
        <v>1</v>
      </c>
    </row>
    <row r="1019" spans="1:26" x14ac:dyDescent="0.25">
      <c r="A1019">
        <v>4117</v>
      </c>
      <c r="B1019" t="s">
        <v>667</v>
      </c>
      <c r="C1019" t="s">
        <v>738</v>
      </c>
      <c r="D1019" t="s">
        <v>739</v>
      </c>
      <c r="E1019" s="6" t="str">
        <f>VLOOKUP(B1019&amp;" - "&amp;D1019,OrbisGeneric_mapping!C:F,3,0)</f>
        <v>ISH_ALSO_MANAGER_INDICATOR</v>
      </c>
      <c r="F1019" s="6" t="e">
        <f>VLOOKUP(E1019,Collibra!D:F,3,0)</f>
        <v>#N/A</v>
      </c>
      <c r="G1019" s="6" t="e">
        <f>VLOOKUP(E1019,Collibra!D:F,2,0)</f>
        <v>#N/A</v>
      </c>
      <c r="J1019" t="s">
        <v>28</v>
      </c>
      <c r="N1019" t="b">
        <v>0</v>
      </c>
      <c r="P1019" t="s">
        <v>29</v>
      </c>
      <c r="Q1019" t="s">
        <v>30</v>
      </c>
      <c r="R1019" t="b">
        <v>0</v>
      </c>
      <c r="Z1019">
        <v>1</v>
      </c>
    </row>
    <row r="1020" spans="1:26" x14ac:dyDescent="0.25">
      <c r="A1020">
        <v>4021</v>
      </c>
      <c r="B1020" t="s">
        <v>667</v>
      </c>
      <c r="C1020" t="s">
        <v>740</v>
      </c>
      <c r="D1020" t="s">
        <v>741</v>
      </c>
      <c r="E1020" s="6" t="str">
        <f>VLOOKUP(B1020&amp;" - "&amp;D1020,OrbisGeneric_mapping!C:F,3,0)</f>
        <v>ISH_BVD_ID_NUMBER</v>
      </c>
      <c r="F1020" s="6">
        <f>VLOOKUP(E1020,Collibra!D:F,3,0)</f>
        <v>0</v>
      </c>
      <c r="G1020" s="6" t="str">
        <f>VLOOKUP(E1020,Collibra!D:F,2,0)</f>
        <v>Gives the BvD ID of the Immediate shareholder. It is never empty</v>
      </c>
      <c r="J1020" t="s">
        <v>28</v>
      </c>
      <c r="N1020" t="b">
        <v>0</v>
      </c>
      <c r="P1020" t="s">
        <v>29</v>
      </c>
      <c r="Q1020" t="s">
        <v>30</v>
      </c>
      <c r="R1020" t="b">
        <v>0</v>
      </c>
      <c r="Z1020">
        <v>1</v>
      </c>
    </row>
    <row r="1021" spans="1:26" x14ac:dyDescent="0.25">
      <c r="A1021">
        <v>4037</v>
      </c>
      <c r="B1021" t="s">
        <v>667</v>
      </c>
      <c r="C1021" t="s">
        <v>742</v>
      </c>
      <c r="D1021" t="s">
        <v>743</v>
      </c>
      <c r="E1021" s="6" t="str">
        <f>VLOOKUP(B1021&amp;" - "&amp;D1021,OrbisGeneric_mapping!C:F,3,0)</f>
        <v>ISH_CITY</v>
      </c>
      <c r="F1021" s="6">
        <f>VLOOKUP(E1021,Collibra!D:F,3,0)</f>
        <v>0</v>
      </c>
      <c r="G1021" s="6" t="str">
        <f>VLOOKUP(E1021,Collibra!D:F,2,0)</f>
        <v>Gives the city where the Immediate shareholder is located.</v>
      </c>
      <c r="J1021" t="s">
        <v>28</v>
      </c>
      <c r="N1021" t="b">
        <v>0</v>
      </c>
      <c r="P1021" t="s">
        <v>29</v>
      </c>
      <c r="Q1021" t="s">
        <v>30</v>
      </c>
      <c r="R1021" t="b">
        <v>0</v>
      </c>
      <c r="Z1021">
        <v>1</v>
      </c>
    </row>
    <row r="1022" spans="1:26" x14ac:dyDescent="0.25">
      <c r="A1022">
        <v>4029</v>
      </c>
      <c r="B1022" t="s">
        <v>667</v>
      </c>
      <c r="C1022" t="s">
        <v>744</v>
      </c>
      <c r="D1022" t="s">
        <v>745</v>
      </c>
      <c r="E1022" s="6" t="str">
        <f>VLOOKUP(B1022&amp;" - "&amp;D1022,OrbisGeneric_mapping!C:F,3,0)</f>
        <v>ISH_COUNTRY_ISO_CODE</v>
      </c>
      <c r="F1022" s="6">
        <f>VLOOKUP(E1022,Collibra!D:F,3,0)</f>
        <v>0</v>
      </c>
      <c r="G1022" s="6" t="str">
        <f>VLOOKUP(E1022,Collibra!D:F,2,0)</f>
        <v>2 digit iso country code. If not known, the code 'YY' is used.</v>
      </c>
      <c r="J1022" t="s">
        <v>28</v>
      </c>
      <c r="N1022" t="b">
        <v>0</v>
      </c>
      <c r="P1022" t="s">
        <v>29</v>
      </c>
      <c r="Q1022" t="s">
        <v>30</v>
      </c>
      <c r="R1022" t="b">
        <v>0</v>
      </c>
      <c r="Z1022">
        <v>1</v>
      </c>
    </row>
    <row r="1023" spans="1:26" x14ac:dyDescent="0.25">
      <c r="A1023">
        <v>4061</v>
      </c>
      <c r="B1023" t="s">
        <v>667</v>
      </c>
      <c r="C1023" t="s">
        <v>746</v>
      </c>
      <c r="D1023" t="s">
        <v>747</v>
      </c>
      <c r="E1023" s="6" t="str">
        <f>VLOOKUP(B1023&amp;" - "&amp;D1023,OrbisGeneric_mapping!C:F,3,0)</f>
        <v>ISH_DIRECT_PCT</v>
      </c>
      <c r="F1023" s="6" t="str">
        <f>VLOOKUP(E1023,Collibra!D:F,3,0)</f>
        <v>ISH - Direct %</v>
      </c>
      <c r="G1023" s="6" t="str">
        <f>VLOOKUP(E1023,Collibra!D:F,2,0)</f>
        <v>This field is the direct percentage owned by the shareholder in the company just below in the BO path.</v>
      </c>
      <c r="J1023" t="s">
        <v>28</v>
      </c>
      <c r="N1023" t="b">
        <v>0</v>
      </c>
      <c r="P1023" t="s">
        <v>29</v>
      </c>
      <c r="Q1023" t="s">
        <v>30</v>
      </c>
      <c r="R1023" t="b">
        <v>0</v>
      </c>
      <c r="Z1023">
        <v>1</v>
      </c>
    </row>
    <row r="1024" spans="1:26" x14ac:dyDescent="0.25">
      <c r="A1024">
        <v>4005</v>
      </c>
      <c r="B1024" t="s">
        <v>667</v>
      </c>
      <c r="C1024" t="s">
        <v>748</v>
      </c>
      <c r="D1024" t="s">
        <v>749</v>
      </c>
      <c r="E1024" s="6" t="str">
        <f>VLOOKUP(B1024&amp;" - "&amp;D1024,OrbisGeneric_mapping!C:F,3,0)</f>
        <v>ISH_FIRST_NAME</v>
      </c>
      <c r="F1024" s="6" t="str">
        <f>VLOOKUP(E1024,Collibra!D:F,3,0)</f>
        <v>ISH - First name</v>
      </c>
      <c r="G1024" s="6" t="str">
        <f>VLOOKUP(E1024,Collibra!D:F,2,0)</f>
        <v>This field provides the first name of the Immediate shareholder. This has been extracted from the full name when possible.</v>
      </c>
      <c r="J1024" t="s">
        <v>28</v>
      </c>
      <c r="N1024" t="b">
        <v>0</v>
      </c>
      <c r="P1024" t="s">
        <v>29</v>
      </c>
      <c r="Q1024" t="s">
        <v>30</v>
      </c>
      <c r="R1024" t="b">
        <v>0</v>
      </c>
      <c r="Z1024">
        <v>1</v>
      </c>
    </row>
    <row r="1025" spans="1:26" x14ac:dyDescent="0.25">
      <c r="A1025">
        <v>4085</v>
      </c>
      <c r="B1025" t="s">
        <v>667</v>
      </c>
      <c r="C1025" t="s">
        <v>750</v>
      </c>
      <c r="D1025" t="s">
        <v>751</v>
      </c>
      <c r="E1025" s="6" t="str">
        <f>VLOOKUP(B1025&amp;" - "&amp;D1025,OrbisGeneric_mapping!C:F,3,0)</f>
        <v>ISH_INFORMATION_DATE</v>
      </c>
      <c r="F1025" s="6" t="str">
        <f>VLOOKUP(E1025,Collibra!D:F,3,0)</f>
        <v>ISH - Information date</v>
      </c>
      <c r="G1025" s="6" t="str">
        <f>VLOOKUP(E1025,Collibra!D:F,2,0)</f>
        <v>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v>
      </c>
      <c r="J1025" t="s">
        <v>28</v>
      </c>
      <c r="N1025" t="b">
        <v>0</v>
      </c>
      <c r="P1025" t="s">
        <v>29</v>
      </c>
      <c r="Q1025" t="s">
        <v>30</v>
      </c>
      <c r="R1025" t="b">
        <v>0</v>
      </c>
      <c r="Z1025">
        <v>1</v>
      </c>
    </row>
    <row r="1026" spans="1:26" x14ac:dyDescent="0.25">
      <c r="A1026">
        <v>4109</v>
      </c>
      <c r="B1026" t="s">
        <v>667</v>
      </c>
      <c r="C1026" t="s">
        <v>752</v>
      </c>
      <c r="D1026" t="s">
        <v>753</v>
      </c>
      <c r="E1026" s="6" t="e">
        <f>VLOOKUP(B1026&amp;" - "&amp;D1026,OrbisGeneric_mapping!C:F,3,0)</f>
        <v>#N/A</v>
      </c>
      <c r="F1026" s="6" t="e">
        <f>VLOOKUP(E1026,Collibra!D:F,3,0)</f>
        <v>#N/A</v>
      </c>
      <c r="G1026" s="6" t="e">
        <f>VLOOKUP(E1026,Collibra!D:F,2,0)</f>
        <v>#N/A</v>
      </c>
      <c r="J1026" t="s">
        <v>28</v>
      </c>
      <c r="N1026" t="b">
        <v>0</v>
      </c>
      <c r="P1026" t="s">
        <v>29</v>
      </c>
      <c r="Q1026" t="s">
        <v>30</v>
      </c>
      <c r="R1026" t="b">
        <v>0</v>
      </c>
      <c r="Z1026">
        <v>1</v>
      </c>
    </row>
    <row r="1027" spans="1:26" x14ac:dyDescent="0.25">
      <c r="A1027">
        <v>4101</v>
      </c>
      <c r="B1027" t="s">
        <v>667</v>
      </c>
      <c r="C1027" t="s">
        <v>754</v>
      </c>
      <c r="D1027" t="s">
        <v>755</v>
      </c>
      <c r="E1027" s="6" t="e">
        <f>VLOOKUP(B1027&amp;" - "&amp;D1027,OrbisGeneric_mapping!C:F,3,0)</f>
        <v>#N/A</v>
      </c>
      <c r="F1027" s="6" t="e">
        <f>VLOOKUP(E1027,Collibra!D:F,3,0)</f>
        <v>#N/A</v>
      </c>
      <c r="G1027" s="6" t="e">
        <f>VLOOKUP(E1027,Collibra!D:F,2,0)</f>
        <v>#N/A</v>
      </c>
      <c r="J1027" t="s">
        <v>28</v>
      </c>
      <c r="N1027" t="b">
        <v>0</v>
      </c>
      <c r="P1027" t="s">
        <v>29</v>
      </c>
      <c r="Q1027" t="s">
        <v>30</v>
      </c>
      <c r="R1027" t="b">
        <v>0</v>
      </c>
      <c r="Z1027">
        <v>1</v>
      </c>
    </row>
    <row r="1028" spans="1:26" x14ac:dyDescent="0.25">
      <c r="A1028">
        <v>4093</v>
      </c>
      <c r="B1028" t="s">
        <v>667</v>
      </c>
      <c r="C1028" t="s">
        <v>756</v>
      </c>
      <c r="D1028" t="s">
        <v>757</v>
      </c>
      <c r="E1028" s="6" t="e">
        <f>VLOOKUP(B1028&amp;" - "&amp;D1028,OrbisGeneric_mapping!C:F,3,0)</f>
        <v>#N/A</v>
      </c>
      <c r="F1028" s="6" t="e">
        <f>VLOOKUP(E1028,Collibra!D:F,3,0)</f>
        <v>#N/A</v>
      </c>
      <c r="G1028" s="6" t="e">
        <f>VLOOKUP(E1028,Collibra!D:F,2,0)</f>
        <v>#N/A</v>
      </c>
      <c r="J1028" t="s">
        <v>28</v>
      </c>
      <c r="N1028" t="b">
        <v>0</v>
      </c>
      <c r="P1028" t="s">
        <v>29</v>
      </c>
      <c r="Q1028" t="s">
        <v>30</v>
      </c>
      <c r="R1028" t="b">
        <v>0</v>
      </c>
      <c r="Z1028">
        <v>1</v>
      </c>
    </row>
    <row r="1029" spans="1:26" x14ac:dyDescent="0.25">
      <c r="A1029">
        <v>4077</v>
      </c>
      <c r="B1029" t="s">
        <v>667</v>
      </c>
      <c r="C1029" t="s">
        <v>758</v>
      </c>
      <c r="D1029" t="s">
        <v>759</v>
      </c>
      <c r="E1029" s="6" t="str">
        <f>VLOOKUP(B1029&amp;" - "&amp;D1029,OrbisGeneric_mapping!C:F,3,0)</f>
        <v>ISH_INFORMATION_SOURCE</v>
      </c>
      <c r="F1029" s="6" t="str">
        <f>VLOOKUP(E1029,Collibra!D:F,3,0)</f>
        <v>ISH - Information source</v>
      </c>
      <c r="G1029" s="6" t="str">
        <f>VLOOKUP(E1029,Collibra!D:F,2,0)</f>
        <v>This field is a 2 letter code giving the source that have provided the link between the shareholder and the company just below in the BO path.</v>
      </c>
      <c r="J1029" t="s">
        <v>28</v>
      </c>
      <c r="N1029" t="b">
        <v>0</v>
      </c>
      <c r="P1029" t="s">
        <v>29</v>
      </c>
      <c r="Q1029" t="s">
        <v>30</v>
      </c>
      <c r="R1029" t="b">
        <v>0</v>
      </c>
      <c r="Z1029">
        <v>1</v>
      </c>
    </row>
    <row r="1030" spans="1:26" x14ac:dyDescent="0.25">
      <c r="A1030">
        <v>4013</v>
      </c>
      <c r="B1030" t="s">
        <v>667</v>
      </c>
      <c r="C1030" t="s">
        <v>760</v>
      </c>
      <c r="D1030" t="s">
        <v>761</v>
      </c>
      <c r="E1030" s="6" t="str">
        <f>VLOOKUP(B1030&amp;" - "&amp;D1030,OrbisGeneric_mapping!C:F,3,0)</f>
        <v>ISH_LAST_NAME</v>
      </c>
      <c r="F1030" s="6" t="str">
        <f>VLOOKUP(E1030,Collibra!D:F,3,0)</f>
        <v>ISH - Last name</v>
      </c>
      <c r="G1030" s="6" t="str">
        <f>VLOOKUP(E1030,Collibra!D:F,2,0)</f>
        <v>This field provides the last name of the Immediate shareholder. This has been extracted from the full name when possible.</v>
      </c>
      <c r="J1030" t="s">
        <v>28</v>
      </c>
      <c r="N1030" t="b">
        <v>0</v>
      </c>
      <c r="P1030" t="s">
        <v>29</v>
      </c>
      <c r="Q1030" t="s">
        <v>30</v>
      </c>
      <c r="R1030" t="b">
        <v>0</v>
      </c>
      <c r="Z1030">
        <v>1</v>
      </c>
    </row>
    <row r="1031" spans="1:26" x14ac:dyDescent="0.25">
      <c r="A1031">
        <v>3989</v>
      </c>
      <c r="B1031" t="s">
        <v>667</v>
      </c>
      <c r="C1031" t="s">
        <v>762</v>
      </c>
      <c r="D1031" t="s">
        <v>763</v>
      </c>
      <c r="E1031" s="6" t="str">
        <f>VLOOKUP(B1031&amp;" - "&amp;D1031,OrbisGeneric_mapping!C:F,3,0)</f>
        <v>ISH_NAME</v>
      </c>
      <c r="F1031" s="6" t="str">
        <f>VLOOKUP(E1031,Collibra!D:F,3,0)</f>
        <v>ISH - Name</v>
      </c>
      <c r="G1031" s="6" t="str">
        <f>VLOOKUP(E1031,Collibra!D:F,2,0)</f>
        <v>This field indicates the full name of the Immediate shareholder. It should always be provided.</v>
      </c>
      <c r="J1031" t="s">
        <v>28</v>
      </c>
      <c r="N1031" t="b">
        <v>0</v>
      </c>
      <c r="P1031" t="s">
        <v>29</v>
      </c>
      <c r="Q1031" t="s">
        <v>30</v>
      </c>
      <c r="R1031" t="b">
        <v>0</v>
      </c>
      <c r="Z1031">
        <v>1</v>
      </c>
    </row>
    <row r="1032" spans="1:26" x14ac:dyDescent="0.25">
      <c r="A1032">
        <v>3997</v>
      </c>
      <c r="B1032" t="s">
        <v>667</v>
      </c>
      <c r="C1032" t="s">
        <v>764</v>
      </c>
      <c r="D1032" t="s">
        <v>765</v>
      </c>
      <c r="E1032" s="6" t="str">
        <f>VLOOKUP(B1032&amp;" - "&amp;D1032,OrbisGeneric_mapping!C:F,3,0)</f>
        <v>ISH_SALUTATION</v>
      </c>
      <c r="F1032" s="6" t="str">
        <f>VLOOKUP(E1032,Collibra!D:F,3,0)</f>
        <v>ISH - Salutation</v>
      </c>
      <c r="G1032" s="6" t="str">
        <f>VLOOKUP(E1032,Collibra!D:F,2,0)</f>
        <v>Gives the salutation of the Immediate shareholder. This is either provided by the source or deduced based on the provided or deduced gender</v>
      </c>
      <c r="J1032" t="s">
        <v>28</v>
      </c>
      <c r="N1032" t="b">
        <v>0</v>
      </c>
      <c r="P1032" t="s">
        <v>29</v>
      </c>
      <c r="Q1032" t="s">
        <v>30</v>
      </c>
      <c r="R1032" t="b">
        <v>0</v>
      </c>
      <c r="Z1032">
        <v>1</v>
      </c>
    </row>
    <row r="1033" spans="1:26" x14ac:dyDescent="0.25">
      <c r="A1033">
        <v>4053</v>
      </c>
      <c r="B1033" t="s">
        <v>667</v>
      </c>
      <c r="C1033" t="s">
        <v>766</v>
      </c>
      <c r="D1033" t="s">
        <v>767</v>
      </c>
      <c r="E1033" s="6" t="str">
        <f>VLOOKUP(B1033&amp;" - "&amp;D1033,OrbisGeneric_mapping!C:F,3,0)</f>
        <v>ISH_WORLDCOMPLIANCE_MATCH_INDICATOR</v>
      </c>
      <c r="F1033" s="6" t="e">
        <f>VLOOKUP(E1033,Collibra!D:F,3,0)</f>
        <v>#N/A</v>
      </c>
      <c r="G1033" s="6" t="e">
        <f>VLOOKUP(E1033,Collibra!D:F,2,0)</f>
        <v>#N/A</v>
      </c>
      <c r="J1033" t="s">
        <v>28</v>
      </c>
      <c r="N1033" t="b">
        <v>0</v>
      </c>
      <c r="P1033" t="s">
        <v>29</v>
      </c>
      <c r="Q1033" t="s">
        <v>30</v>
      </c>
      <c r="R1033" t="b">
        <v>0</v>
      </c>
      <c r="Z1033">
        <v>1</v>
      </c>
    </row>
    <row r="1034" spans="1:26" x14ac:dyDescent="0.25">
      <c r="A1034">
        <v>4069</v>
      </c>
      <c r="B1034" t="s">
        <v>667</v>
      </c>
      <c r="C1034" t="s">
        <v>768</v>
      </c>
      <c r="D1034" t="s">
        <v>769</v>
      </c>
      <c r="E1034" s="6" t="str">
        <f>VLOOKUP(B1034&amp;" - "&amp;D1034,OrbisGeneric_mapping!C:F,3,0)</f>
        <v>ISH_TOTAL_PCT</v>
      </c>
      <c r="F1034" s="6" t="str">
        <f>VLOOKUP(E1034,Collibra!D:F,3,0)</f>
        <v>ISH - Total %</v>
      </c>
      <c r="G1034" s="6" t="str">
        <f>VLOOKUP(E1034,Collibra!D:F,2,0)</f>
        <v>This field is the total percentage owned by the Immediate shareholder in the company just below in the BO path</v>
      </c>
      <c r="J1034" t="s">
        <v>28</v>
      </c>
      <c r="N1034" t="b">
        <v>0</v>
      </c>
      <c r="P1034" t="s">
        <v>29</v>
      </c>
      <c r="Q1034" t="s">
        <v>30</v>
      </c>
      <c r="R1034" t="b">
        <v>0</v>
      </c>
      <c r="Z1034">
        <v>1</v>
      </c>
    </row>
    <row r="1035" spans="1:26" x14ac:dyDescent="0.25">
      <c r="A1035">
        <v>4045</v>
      </c>
      <c r="B1035" t="s">
        <v>667</v>
      </c>
      <c r="C1035" t="s">
        <v>770</v>
      </c>
      <c r="D1035" t="s">
        <v>771</v>
      </c>
      <c r="E1035" s="6" t="str">
        <f>VLOOKUP(B1035&amp;" - "&amp;D1035,OrbisGeneric_mapping!C:F,3,0)</f>
        <v>ISH_TYPE</v>
      </c>
      <c r="F1035" s="6" t="e">
        <f>VLOOKUP(E1035,Collibra!D:F,3,0)</f>
        <v>#N/A</v>
      </c>
      <c r="G1035" s="6" t="e">
        <f>VLOOKUP(E1035,Collibra!D:F,2,0)</f>
        <v>#N/A</v>
      </c>
      <c r="J1035" t="s">
        <v>28</v>
      </c>
      <c r="N1035" t="b">
        <v>0</v>
      </c>
      <c r="P1035" t="s">
        <v>29</v>
      </c>
      <c r="Q1035" t="s">
        <v>30</v>
      </c>
      <c r="R1035" t="b">
        <v>0</v>
      </c>
      <c r="Z1035">
        <v>1</v>
      </c>
    </row>
    <row r="1036" spans="1:26" x14ac:dyDescent="0.25">
      <c r="A1036">
        <v>3957</v>
      </c>
      <c r="B1036" t="s">
        <v>667</v>
      </c>
      <c r="C1036" t="s">
        <v>772</v>
      </c>
      <c r="D1036" t="s">
        <v>773</v>
      </c>
      <c r="E1036" s="6" t="str">
        <f>VLOOKUP(B1036&amp;" - "&amp;D1036,OrbisGeneric_mapping!C:F,3,0)</f>
        <v>CORPORATE_GROUP_SIZE</v>
      </c>
      <c r="F1036" s="6" t="e">
        <f>VLOOKUP(E1036,Collibra!D:F,3,0)</f>
        <v>#N/A</v>
      </c>
      <c r="G1036" s="6" t="e">
        <f>VLOOKUP(E1036,Collibra!D:F,2,0)</f>
        <v>#N/A</v>
      </c>
      <c r="J1036" t="s">
        <v>28</v>
      </c>
      <c r="N1036" t="b">
        <v>0</v>
      </c>
      <c r="P1036" t="s">
        <v>29</v>
      </c>
      <c r="Q1036" t="s">
        <v>30</v>
      </c>
      <c r="R1036" t="b">
        <v>0</v>
      </c>
      <c r="Z1036">
        <v>1</v>
      </c>
    </row>
    <row r="1037" spans="1:26" x14ac:dyDescent="0.25">
      <c r="A1037">
        <v>3981</v>
      </c>
      <c r="B1037" t="s">
        <v>667</v>
      </c>
      <c r="C1037" t="s">
        <v>774</v>
      </c>
      <c r="D1037" t="s">
        <v>775</v>
      </c>
      <c r="E1037" s="6" t="str">
        <f>VLOOKUP(B1037&amp;" - "&amp;D1037,OrbisGeneric_mapping!C:F,3,0)</f>
        <v>BRANCH_COUNT</v>
      </c>
      <c r="F1037" s="6" t="str">
        <f>VLOOKUP(E1037,Collibra!D:F,3,0)</f>
        <v>No of branches</v>
      </c>
      <c r="G1037" s="6" t="str">
        <f>VLOOKUP(E1037,Collibra!D:F,2,0)</f>
        <v>This field indicates the number of branches that the concerned entity has.</v>
      </c>
      <c r="J1037" t="s">
        <v>28</v>
      </c>
      <c r="N1037" t="b">
        <v>0</v>
      </c>
      <c r="P1037" t="s">
        <v>29</v>
      </c>
      <c r="Q1037" t="s">
        <v>30</v>
      </c>
      <c r="R1037" t="b">
        <v>0</v>
      </c>
      <c r="Z1037">
        <v>1</v>
      </c>
    </row>
    <row r="1038" spans="1:26" x14ac:dyDescent="0.25">
      <c r="A1038">
        <v>3965</v>
      </c>
      <c r="B1038" t="s">
        <v>667</v>
      </c>
      <c r="C1038" t="s">
        <v>776</v>
      </c>
      <c r="D1038" t="s">
        <v>777</v>
      </c>
      <c r="E1038" s="6" t="str">
        <f>VLOOKUP(B1038&amp;" - "&amp;D1038,OrbisGeneric_mapping!C:F,3,0)</f>
        <v>SH_COUNT</v>
      </c>
      <c r="F1038" s="6" t="str">
        <f>VLOOKUP(E1038,Collibra!D:F,3,0)</f>
        <v>No of shareholders</v>
      </c>
      <c r="G1038" s="6" t="str">
        <f>VLOOKUP(E1038,Collibra!D:F,2,0)</f>
        <v>This field indicates the number of shareholders that the concerned entity has.</v>
      </c>
      <c r="J1038" t="s">
        <v>28</v>
      </c>
      <c r="N1038" t="b">
        <v>0</v>
      </c>
      <c r="P1038" t="s">
        <v>29</v>
      </c>
      <c r="Q1038" t="s">
        <v>30</v>
      </c>
      <c r="R1038" t="b">
        <v>0</v>
      </c>
      <c r="Z1038">
        <v>1</v>
      </c>
    </row>
    <row r="1039" spans="1:26" x14ac:dyDescent="0.25">
      <c r="A1039">
        <v>3973</v>
      </c>
      <c r="B1039" t="s">
        <v>667</v>
      </c>
      <c r="C1039" t="s">
        <v>778</v>
      </c>
      <c r="D1039" t="s">
        <v>779</v>
      </c>
      <c r="E1039" s="6" t="str">
        <f>VLOOKUP(B1039&amp;" - "&amp;D1039,OrbisGeneric_mapping!C:F,3,0)</f>
        <v>SUBS_COUNT</v>
      </c>
      <c r="F1039" s="6" t="e">
        <f>VLOOKUP(E1039,Collibra!D:F,3,0)</f>
        <v>#N/A</v>
      </c>
      <c r="G1039" s="6" t="e">
        <f>VLOOKUP(E1039,Collibra!D:F,2,0)</f>
        <v>#N/A</v>
      </c>
      <c r="J1039" t="s">
        <v>28</v>
      </c>
      <c r="N1039" t="b">
        <v>0</v>
      </c>
      <c r="P1039" t="s">
        <v>29</v>
      </c>
      <c r="Q1039" t="s">
        <v>30</v>
      </c>
      <c r="R1039" t="b">
        <v>0</v>
      </c>
      <c r="Z1039">
        <v>1</v>
      </c>
    </row>
    <row r="1040" spans="1:26" x14ac:dyDescent="0.25">
      <c r="A1040">
        <v>3933</v>
      </c>
      <c r="B1040" t="s">
        <v>667</v>
      </c>
      <c r="C1040" t="s">
        <v>57</v>
      </c>
      <c r="D1040" t="s">
        <v>57</v>
      </c>
      <c r="E1040" s="6" t="e">
        <f>VLOOKUP(B1040&amp;" - "&amp;D1040,OrbisGeneric_mapping!C:F,3,0)</f>
        <v>#N/A</v>
      </c>
      <c r="F1040" s="6" t="e">
        <f>VLOOKUP(E1040,Collibra!D:F,3,0)</f>
        <v>#N/A</v>
      </c>
      <c r="G1040" s="6" t="e">
        <f>VLOOKUP(E1040,Collibra!D:F,2,0)</f>
        <v>#N/A</v>
      </c>
      <c r="J1040" t="s">
        <v>28</v>
      </c>
      <c r="N1040" t="b">
        <v>0</v>
      </c>
      <c r="P1040" t="s">
        <v>29</v>
      </c>
      <c r="Q1040" t="s">
        <v>30</v>
      </c>
      <c r="R1040" t="b">
        <v>0</v>
      </c>
      <c r="Z1040">
        <v>1</v>
      </c>
    </row>
    <row r="1041" spans="1:26" x14ac:dyDescent="0.25">
      <c r="A1041">
        <v>4397</v>
      </c>
      <c r="B1041" t="s">
        <v>667</v>
      </c>
      <c r="C1041" t="s">
        <v>72</v>
      </c>
      <c r="D1041" t="s">
        <v>72</v>
      </c>
      <c r="E1041" s="6" t="e">
        <f>VLOOKUP(B1041&amp;" - "&amp;D1041,OrbisGeneric_mapping!C:F,3,0)</f>
        <v>#N/A</v>
      </c>
      <c r="F1041" s="6" t="e">
        <f>VLOOKUP(E1041,Collibra!D:F,3,0)</f>
        <v>#N/A</v>
      </c>
      <c r="G1041" s="6" t="e">
        <f>VLOOKUP(E1041,Collibra!D:F,2,0)</f>
        <v>#N/A</v>
      </c>
      <c r="J1041" t="s">
        <v>73</v>
      </c>
      <c r="N1041" t="b">
        <v>0</v>
      </c>
      <c r="P1041" t="s">
        <v>29</v>
      </c>
      <c r="Q1041" t="s">
        <v>30</v>
      </c>
      <c r="R1041" t="b">
        <v>0</v>
      </c>
      <c r="Z1041">
        <v>1</v>
      </c>
    </row>
    <row r="1042" spans="1:26" x14ac:dyDescent="0.25">
      <c r="A1042">
        <v>622</v>
      </c>
      <c r="B1042" t="s">
        <v>780</v>
      </c>
      <c r="C1042" t="s">
        <v>781</v>
      </c>
      <c r="D1042" t="s">
        <v>782</v>
      </c>
      <c r="E1042" s="6" t="str">
        <f>VLOOKUP(B1042&amp;" - "&amp;D1042,OrbisGeneric_mapping!C:F,3,0)</f>
        <v>BO_ADDRESS</v>
      </c>
      <c r="F1042" s="6" t="str">
        <f>VLOOKUP(E1042,Collibra!D:F,3,0)</f>
        <v>Beneficial owner address</v>
      </c>
      <c r="G1042" s="6" t="str">
        <f>VLOOKUP(E1042,Collibra!D:F,2,0)</f>
        <v>Gives the address of the Beneficial owner. This field includes the street, the number of the building where the entity is located and the number of the floor of the building if available.</v>
      </c>
      <c r="J1042" t="s">
        <v>28</v>
      </c>
      <c r="N1042" t="b">
        <v>0</v>
      </c>
      <c r="P1042" t="s">
        <v>29</v>
      </c>
      <c r="Q1042" t="s">
        <v>30</v>
      </c>
      <c r="R1042" t="b">
        <v>0</v>
      </c>
      <c r="Z1042">
        <v>1</v>
      </c>
    </row>
    <row r="1043" spans="1:26" x14ac:dyDescent="0.25">
      <c r="A1043">
        <v>670</v>
      </c>
      <c r="B1043" t="s">
        <v>780</v>
      </c>
      <c r="C1043" t="s">
        <v>783</v>
      </c>
      <c r="D1043" t="s">
        <v>784</v>
      </c>
      <c r="E1043" s="6" t="str">
        <f>VLOOKUP(B1043&amp;" - "&amp;D1043,OrbisGeneric_mapping!C:F,3,0)</f>
        <v>BO_IsAlsoDirectorDetails</v>
      </c>
      <c r="F1043" s="6" t="e">
        <f>VLOOKUP(E1043,Collibra!D:F,3,0)</f>
        <v>#N/A</v>
      </c>
      <c r="G1043" s="6" t="e">
        <f>VLOOKUP(E1043,Collibra!D:F,2,0)</f>
        <v>#N/A</v>
      </c>
      <c r="J1043" t="s">
        <v>28</v>
      </c>
      <c r="N1043" t="b">
        <v>0</v>
      </c>
      <c r="P1043" t="s">
        <v>29</v>
      </c>
      <c r="Q1043" t="s">
        <v>30</v>
      </c>
      <c r="R1043" t="b">
        <v>0</v>
      </c>
      <c r="Z1043">
        <v>1</v>
      </c>
    </row>
    <row r="1044" spans="1:26" x14ac:dyDescent="0.25">
      <c r="A1044">
        <v>558</v>
      </c>
      <c r="B1044" t="s">
        <v>780</v>
      </c>
      <c r="C1044" t="s">
        <v>785</v>
      </c>
      <c r="D1044" t="s">
        <v>786</v>
      </c>
      <c r="E1044" s="6" t="str">
        <f>VLOOKUP(B1044&amp;" - "&amp;D1044,OrbisGeneric_mapping!C:F,3,0)</f>
        <v>BO_SUITEID</v>
      </c>
      <c r="F1044" s="6" t="e">
        <f>VLOOKUP(E1044,Collibra!D:F,3,0)</f>
        <v>#N/A</v>
      </c>
      <c r="G1044" s="6" t="e">
        <f>VLOOKUP(E1044,Collibra!D:F,2,0)</f>
        <v>#N/A</v>
      </c>
      <c r="J1044" t="s">
        <v>28</v>
      </c>
      <c r="N1044" t="b">
        <v>0</v>
      </c>
      <c r="P1044" t="s">
        <v>29</v>
      </c>
      <c r="Q1044" t="s">
        <v>30</v>
      </c>
      <c r="R1044" t="b">
        <v>0</v>
      </c>
      <c r="Z1044">
        <v>1</v>
      </c>
    </row>
    <row r="1045" spans="1:26" x14ac:dyDescent="0.25">
      <c r="A1045">
        <v>630</v>
      </c>
      <c r="B1045" t="s">
        <v>780</v>
      </c>
      <c r="C1045" t="s">
        <v>787</v>
      </c>
      <c r="D1045" t="s">
        <v>788</v>
      </c>
      <c r="E1045" s="6" t="str">
        <f>VLOOKUP(B1045&amp;" - "&amp;D1045,OrbisGeneric_mapping!C:F,3,0)</f>
        <v>BO_CITY</v>
      </c>
      <c r="F1045" s="6" t="str">
        <f>VLOOKUP(E1045,Collibra!D:F,3,0)</f>
        <v>Beneficial owner city</v>
      </c>
      <c r="G1045" s="6" t="str">
        <f>VLOOKUP(E1045,Collibra!D:F,2,0)</f>
        <v>Gives the city where the Beneficial owner is located.</v>
      </c>
      <c r="J1045" t="s">
        <v>28</v>
      </c>
      <c r="N1045" t="b">
        <v>0</v>
      </c>
      <c r="P1045" t="s">
        <v>29</v>
      </c>
      <c r="Q1045" t="s">
        <v>30</v>
      </c>
      <c r="R1045" t="b">
        <v>0</v>
      </c>
      <c r="Z1045">
        <v>1</v>
      </c>
    </row>
    <row r="1046" spans="1:26" x14ac:dyDescent="0.25">
      <c r="A1046">
        <v>646</v>
      </c>
      <c r="B1046" t="s">
        <v>780</v>
      </c>
      <c r="C1046" t="s">
        <v>789</v>
      </c>
      <c r="D1046" t="s">
        <v>790</v>
      </c>
      <c r="E1046" s="6" t="str">
        <f>VLOOKUP(B1046&amp;" - "&amp;D1046,OrbisGeneric_mapping!C:F,3,0)</f>
        <v>BO_COUNTRYCODE</v>
      </c>
      <c r="F1046" s="6" t="e">
        <f>VLOOKUP(E1046,Collibra!D:F,3,0)</f>
        <v>#N/A</v>
      </c>
      <c r="G1046" s="6" t="e">
        <f>VLOOKUP(E1046,Collibra!D:F,2,0)</f>
        <v>#N/A</v>
      </c>
      <c r="J1046" t="s">
        <v>28</v>
      </c>
      <c r="N1046" t="b">
        <v>0</v>
      </c>
      <c r="P1046" t="s">
        <v>29</v>
      </c>
      <c r="Q1046" t="s">
        <v>30</v>
      </c>
      <c r="R1046" t="b">
        <v>0</v>
      </c>
      <c r="Z1046">
        <v>1</v>
      </c>
    </row>
    <row r="1047" spans="1:26" x14ac:dyDescent="0.25">
      <c r="A1047">
        <v>590</v>
      </c>
      <c r="B1047" t="s">
        <v>780</v>
      </c>
      <c r="C1047" t="s">
        <v>791</v>
      </c>
      <c r="D1047" t="s">
        <v>792</v>
      </c>
      <c r="E1047" s="6" t="str">
        <f>VLOOKUP(B1047&amp;" - "&amp;D1047,OrbisGeneric_mapping!C:F,3,0)</f>
        <v>BO_BIRTHDATE</v>
      </c>
      <c r="F1047" s="6" t="str">
        <f>VLOOKUP(E1047,Collibra!D:F,3,0)</f>
        <v>Beneficial owner date of birth (rarely available due to legal restrictions)</v>
      </c>
      <c r="G1047" s="6" t="str">
        <f>VLOOKUP(E1047,Collibra!D:F,2,0)</f>
        <v>Gives the brithdate of the beneficial owner if available, can be complete (DD/MM/YYYY) or not (MM/YYYY or YYYY) - date format depends on the product settings</v>
      </c>
      <c r="J1047" t="s">
        <v>28</v>
      </c>
      <c r="N1047" t="b">
        <v>0</v>
      </c>
      <c r="P1047" t="s">
        <v>29</v>
      </c>
      <c r="Q1047" t="s">
        <v>30</v>
      </c>
      <c r="R1047" t="b">
        <v>0</v>
      </c>
      <c r="Z1047">
        <v>1</v>
      </c>
    </row>
    <row r="1048" spans="1:26" x14ac:dyDescent="0.25">
      <c r="A1048">
        <v>614</v>
      </c>
      <c r="B1048" t="s">
        <v>780</v>
      </c>
      <c r="C1048" t="s">
        <v>793</v>
      </c>
      <c r="D1048" t="s">
        <v>794</v>
      </c>
      <c r="E1048" s="6" t="e">
        <f>VLOOKUP(B1048&amp;" - "&amp;D1048,OrbisGeneric_mapping!C:F,3,0)</f>
        <v>#N/A</v>
      </c>
      <c r="F1048" s="6" t="e">
        <f>VLOOKUP(E1048,Collibra!D:F,3,0)</f>
        <v>#N/A</v>
      </c>
      <c r="G1048" s="6" t="e">
        <f>VLOOKUP(E1048,Collibra!D:F,2,0)</f>
        <v>#N/A</v>
      </c>
      <c r="J1048" t="s">
        <v>28</v>
      </c>
      <c r="N1048" t="b">
        <v>0</v>
      </c>
      <c r="P1048" t="s">
        <v>29</v>
      </c>
      <c r="Q1048" t="s">
        <v>30</v>
      </c>
      <c r="R1048" t="b">
        <v>0</v>
      </c>
      <c r="Z1048">
        <v>1</v>
      </c>
    </row>
    <row r="1049" spans="1:26" x14ac:dyDescent="0.25">
      <c r="A1049">
        <v>606</v>
      </c>
      <c r="B1049" t="s">
        <v>780</v>
      </c>
      <c r="C1049" t="s">
        <v>795</v>
      </c>
      <c r="D1049" t="s">
        <v>796</v>
      </c>
      <c r="E1049" s="6" t="e">
        <f>VLOOKUP(B1049&amp;" - "&amp;D1049,OrbisGeneric_mapping!C:F,3,0)</f>
        <v>#N/A</v>
      </c>
      <c r="F1049" s="6" t="e">
        <f>VLOOKUP(E1049,Collibra!D:F,3,0)</f>
        <v>#N/A</v>
      </c>
      <c r="G1049" s="6" t="e">
        <f>VLOOKUP(E1049,Collibra!D:F,2,0)</f>
        <v>#N/A</v>
      </c>
      <c r="J1049" t="s">
        <v>28</v>
      </c>
      <c r="N1049" t="b">
        <v>0</v>
      </c>
      <c r="P1049" t="s">
        <v>29</v>
      </c>
      <c r="Q1049" t="s">
        <v>30</v>
      </c>
      <c r="R1049" t="b">
        <v>0</v>
      </c>
      <c r="Z1049">
        <v>1</v>
      </c>
    </row>
    <row r="1050" spans="1:26" x14ac:dyDescent="0.25">
      <c r="A1050">
        <v>598</v>
      </c>
      <c r="B1050" t="s">
        <v>780</v>
      </c>
      <c r="C1050" t="s">
        <v>797</v>
      </c>
      <c r="D1050" t="s">
        <v>798</v>
      </c>
      <c r="E1050" s="6" t="e">
        <f>VLOOKUP(B1050&amp;" - "&amp;D1050,OrbisGeneric_mapping!C:F,3,0)</f>
        <v>#N/A</v>
      </c>
      <c r="F1050" s="6" t="e">
        <f>VLOOKUP(E1050,Collibra!D:F,3,0)</f>
        <v>#N/A</v>
      </c>
      <c r="G1050" s="6" t="e">
        <f>VLOOKUP(E1050,Collibra!D:F,2,0)</f>
        <v>#N/A</v>
      </c>
      <c r="J1050" t="s">
        <v>28</v>
      </c>
      <c r="N1050" t="b">
        <v>0</v>
      </c>
      <c r="P1050" t="s">
        <v>29</v>
      </c>
      <c r="Q1050" t="s">
        <v>30</v>
      </c>
      <c r="R1050" t="b">
        <v>0</v>
      </c>
      <c r="Z1050">
        <v>1</v>
      </c>
    </row>
    <row r="1051" spans="1:26" x14ac:dyDescent="0.25">
      <c r="A1051">
        <v>686</v>
      </c>
      <c r="B1051" t="s">
        <v>780</v>
      </c>
      <c r="C1051" t="s">
        <v>799</v>
      </c>
      <c r="D1051" t="s">
        <v>800</v>
      </c>
      <c r="E1051" s="6" t="str">
        <f>VLOOKUP(B1051&amp;" - "&amp;D1051,OrbisGeneric_mapping!C:F,3,0)</f>
        <v>NrLinksBeneficialOwners</v>
      </c>
      <c r="F1051" s="6" t="e">
        <f>VLOOKUP(E1051,Collibra!D:F,3,0)</f>
        <v>#N/A</v>
      </c>
      <c r="G1051" s="6" t="e">
        <f>VLOOKUP(E1051,Collibra!D:F,2,0)</f>
        <v>#N/A</v>
      </c>
      <c r="J1051" t="s">
        <v>28</v>
      </c>
      <c r="N1051" t="b">
        <v>0</v>
      </c>
      <c r="P1051" t="s">
        <v>29</v>
      </c>
      <c r="Q1051" t="s">
        <v>30</v>
      </c>
      <c r="R1051" t="b">
        <v>0</v>
      </c>
      <c r="Z1051">
        <v>1</v>
      </c>
    </row>
    <row r="1052" spans="1:26" x14ac:dyDescent="0.25">
      <c r="A1052">
        <v>662</v>
      </c>
      <c r="B1052" t="s">
        <v>780</v>
      </c>
      <c r="C1052" t="s">
        <v>801</v>
      </c>
      <c r="D1052" t="s">
        <v>802</v>
      </c>
      <c r="E1052" s="6" t="str">
        <f>VLOOKUP(B1052&amp;" - "&amp;D1052,OrbisGeneric_mapping!C:F,3,0)</f>
        <v>BO_EMAILADDRESS</v>
      </c>
      <c r="F1052" s="6" t="e">
        <f>VLOOKUP(E1052,Collibra!D:F,3,0)</f>
        <v>#N/A</v>
      </c>
      <c r="G1052" s="6" t="e">
        <f>VLOOKUP(E1052,Collibra!D:F,2,0)</f>
        <v>#N/A</v>
      </c>
      <c r="J1052" t="s">
        <v>28</v>
      </c>
      <c r="N1052" t="b">
        <v>0</v>
      </c>
      <c r="P1052" t="s">
        <v>29</v>
      </c>
      <c r="Q1052" t="s">
        <v>30</v>
      </c>
      <c r="R1052" t="b">
        <v>0</v>
      </c>
      <c r="Z1052">
        <v>1</v>
      </c>
    </row>
    <row r="1053" spans="1:26" x14ac:dyDescent="0.25">
      <c r="A1053">
        <v>574</v>
      </c>
      <c r="B1053" t="s">
        <v>780</v>
      </c>
      <c r="C1053" t="s">
        <v>803</v>
      </c>
      <c r="D1053" t="s">
        <v>804</v>
      </c>
      <c r="E1053" s="6" t="str">
        <f>VLOOKUP(B1053&amp;" - "&amp;D1053,OrbisGeneric_mapping!C:F,3,0)</f>
        <v>BO_FIRSTNAME</v>
      </c>
      <c r="F1053" s="6" t="e">
        <f>VLOOKUP(E1053,Collibra!D:F,3,0)</f>
        <v>#N/A</v>
      </c>
      <c r="G1053" s="6" t="e">
        <f>VLOOKUP(E1053,Collibra!D:F,2,0)</f>
        <v>#N/A</v>
      </c>
      <c r="J1053" t="s">
        <v>28</v>
      </c>
      <c r="N1053" t="b">
        <v>0</v>
      </c>
      <c r="P1053" t="s">
        <v>29</v>
      </c>
      <c r="Q1053" t="s">
        <v>30</v>
      </c>
      <c r="R1053" t="b">
        <v>0</v>
      </c>
      <c r="Z1053">
        <v>1</v>
      </c>
    </row>
    <row r="1054" spans="1:26" x14ac:dyDescent="0.25">
      <c r="A1054">
        <v>582</v>
      </c>
      <c r="B1054" t="s">
        <v>780</v>
      </c>
      <c r="C1054" t="s">
        <v>805</v>
      </c>
      <c r="D1054" t="s">
        <v>806</v>
      </c>
      <c r="E1054" s="6" t="str">
        <f>VLOOKUP(B1054&amp;" - "&amp;D1054,OrbisGeneric_mapping!C:F,3,0)</f>
        <v>BO_LASTNAME</v>
      </c>
      <c r="F1054" s="6" t="e">
        <f>VLOOKUP(E1054,Collibra!D:F,3,0)</f>
        <v>#N/A</v>
      </c>
      <c r="G1054" s="6" t="e">
        <f>VLOOKUP(E1054,Collibra!D:F,2,0)</f>
        <v>#N/A</v>
      </c>
      <c r="J1054" t="s">
        <v>28</v>
      </c>
      <c r="N1054" t="b">
        <v>0</v>
      </c>
      <c r="P1054" t="s">
        <v>29</v>
      </c>
      <c r="Q1054" t="s">
        <v>30</v>
      </c>
      <c r="R1054" t="b">
        <v>0</v>
      </c>
      <c r="Z1054">
        <v>1</v>
      </c>
    </row>
    <row r="1055" spans="1:26" x14ac:dyDescent="0.25">
      <c r="A1055">
        <v>550</v>
      </c>
      <c r="B1055" t="s">
        <v>780</v>
      </c>
      <c r="C1055" t="s">
        <v>807</v>
      </c>
      <c r="D1055" t="s">
        <v>808</v>
      </c>
      <c r="E1055" s="6" t="str">
        <f>VLOOKUP(B1055&amp;" - "&amp;D1055,OrbisGeneric_mapping!C:F,3,0)</f>
        <v>BO_NAMEORIGINALLANGUAGE</v>
      </c>
      <c r="F1055" s="6" t="e">
        <f>VLOOKUP(E1055,Collibra!D:F,3,0)</f>
        <v>#N/A</v>
      </c>
      <c r="G1055" s="6" t="e">
        <f>VLOOKUP(E1055,Collibra!D:F,2,0)</f>
        <v>#N/A</v>
      </c>
      <c r="J1055" t="s">
        <v>28</v>
      </c>
      <c r="N1055" t="b">
        <v>0</v>
      </c>
      <c r="P1055" t="s">
        <v>29</v>
      </c>
      <c r="Q1055" t="s">
        <v>30</v>
      </c>
      <c r="R1055" t="b">
        <v>0</v>
      </c>
      <c r="Z1055">
        <v>1</v>
      </c>
    </row>
    <row r="1056" spans="1:26" x14ac:dyDescent="0.25">
      <c r="A1056">
        <v>638</v>
      </c>
      <c r="B1056" t="s">
        <v>780</v>
      </c>
      <c r="C1056" t="s">
        <v>809</v>
      </c>
      <c r="D1056" t="s">
        <v>810</v>
      </c>
      <c r="E1056" s="6" t="str">
        <f>VLOOKUP(B1056&amp;" - "&amp;D1056,OrbisGeneric_mapping!C:F,3,0)</f>
        <v>BO_POSTCODE</v>
      </c>
      <c r="F1056" s="6" t="str">
        <f>VLOOKUP(E1056,Collibra!D:F,3,0)</f>
        <v>Beneficial owner postcode</v>
      </c>
      <c r="G1056" s="6" t="str">
        <f>VLOOKUP(E1056,Collibra!D:F,2,0)</f>
        <v>Gives the postcode of the city in which the Beneficial owner is located.</v>
      </c>
      <c r="J1056" t="s">
        <v>28</v>
      </c>
      <c r="N1056" t="b">
        <v>0</v>
      </c>
      <c r="P1056" t="s">
        <v>29</v>
      </c>
      <c r="Q1056" t="s">
        <v>30</v>
      </c>
      <c r="R1056" t="b">
        <v>0</v>
      </c>
      <c r="Z1056">
        <v>1</v>
      </c>
    </row>
    <row r="1057" spans="1:26" x14ac:dyDescent="0.25">
      <c r="A1057">
        <v>566</v>
      </c>
      <c r="B1057" t="s">
        <v>780</v>
      </c>
      <c r="C1057" t="s">
        <v>811</v>
      </c>
      <c r="D1057" t="s">
        <v>812</v>
      </c>
      <c r="E1057" s="6" t="str">
        <f>VLOOKUP(B1057&amp;" - "&amp;D1057,OrbisGeneric_mapping!C:F,3,0)</f>
        <v>BO_SALUTATION</v>
      </c>
      <c r="F1057" s="6" t="str">
        <f>VLOOKUP(E1057,Collibra!D:F,3,0)</f>
        <v>Beneficial owner salutation</v>
      </c>
      <c r="G1057" s="6" t="str">
        <f>VLOOKUP(E1057,Collibra!D:F,2,0)</f>
        <v>Gives the salutation of the beneficial owner. This is either provided by the source or deduced based on the provided or deduced gender</v>
      </c>
      <c r="J1057" t="s">
        <v>28</v>
      </c>
      <c r="N1057" t="b">
        <v>0</v>
      </c>
      <c r="P1057" t="s">
        <v>29</v>
      </c>
      <c r="Q1057" t="s">
        <v>30</v>
      </c>
      <c r="R1057" t="b">
        <v>0</v>
      </c>
      <c r="Z1057">
        <v>1</v>
      </c>
    </row>
    <row r="1058" spans="1:26" x14ac:dyDescent="0.25">
      <c r="A1058">
        <v>678</v>
      </c>
      <c r="B1058" t="s">
        <v>780</v>
      </c>
      <c r="C1058" t="s">
        <v>813</v>
      </c>
      <c r="D1058" t="s">
        <v>814</v>
      </c>
      <c r="E1058" s="6" t="str">
        <f>VLOOKUP(B1058&amp;" - "&amp;D1058,OrbisGeneric_mapping!C:F,3,0)</f>
        <v>BO_ISINWOCOFORMATTED</v>
      </c>
      <c r="F1058" s="6" t="e">
        <f>VLOOKUP(E1058,Collibra!D:F,3,0)</f>
        <v>#N/A</v>
      </c>
      <c r="G1058" s="6" t="e">
        <f>VLOOKUP(E1058,Collibra!D:F,2,0)</f>
        <v>#N/A</v>
      </c>
      <c r="J1058" t="s">
        <v>28</v>
      </c>
      <c r="N1058" t="b">
        <v>0</v>
      </c>
      <c r="P1058" t="s">
        <v>29</v>
      </c>
      <c r="Q1058" t="s">
        <v>30</v>
      </c>
      <c r="R1058" t="b">
        <v>0</v>
      </c>
      <c r="Z1058">
        <v>1</v>
      </c>
    </row>
    <row r="1059" spans="1:26" x14ac:dyDescent="0.25">
      <c r="A1059">
        <v>654</v>
      </c>
      <c r="B1059" t="s">
        <v>780</v>
      </c>
      <c r="C1059" t="s">
        <v>815</v>
      </c>
      <c r="D1059" t="s">
        <v>816</v>
      </c>
      <c r="E1059" s="6" t="str">
        <f>VLOOKUP(B1059&amp;" - "&amp;D1059,OrbisGeneric_mapping!C:F,3,0)</f>
        <v>BO_PHONENO</v>
      </c>
      <c r="F1059" s="6" t="e">
        <f>VLOOKUP(E1059,Collibra!D:F,3,0)</f>
        <v>#N/A</v>
      </c>
      <c r="G1059" s="6" t="e">
        <f>VLOOKUP(E1059,Collibra!D:F,2,0)</f>
        <v>#N/A</v>
      </c>
      <c r="J1059" t="s">
        <v>28</v>
      </c>
      <c r="N1059" t="b">
        <v>0</v>
      </c>
      <c r="P1059" t="s">
        <v>29</v>
      </c>
      <c r="Q1059" t="s">
        <v>30</v>
      </c>
      <c r="R1059" t="b">
        <v>0</v>
      </c>
      <c r="Z1059">
        <v>1</v>
      </c>
    </row>
    <row r="1060" spans="1:26" x14ac:dyDescent="0.25">
      <c r="A1060">
        <v>542</v>
      </c>
      <c r="B1060" t="s">
        <v>780</v>
      </c>
      <c r="C1060" t="s">
        <v>26</v>
      </c>
      <c r="D1060" t="s">
        <v>27</v>
      </c>
      <c r="E1060" s="6" t="str">
        <f>VLOOKUP(B1060&amp;" - "&amp;D1060,OrbisGeneric_mapping!C:F,3,0)</f>
        <v>BVD_ID_NUMBER</v>
      </c>
      <c r="F1060" s="6" t="str">
        <f>VLOOKUP(E1060,Collibra!D:F,3,0)</f>
        <v>BvD ID number</v>
      </c>
      <c r="G1060" s="6" t="str">
        <f>VLOOKUP(E1060,Collibra!D:F,2,0)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060" t="s">
        <v>28</v>
      </c>
      <c r="N1060" t="b">
        <v>0</v>
      </c>
      <c r="P1060" t="s">
        <v>29</v>
      </c>
      <c r="Q1060" t="s">
        <v>30</v>
      </c>
      <c r="R1060" t="b">
        <v>0</v>
      </c>
      <c r="Z1060">
        <v>1</v>
      </c>
    </row>
    <row r="1061" spans="1:26" x14ac:dyDescent="0.25">
      <c r="A1061">
        <v>534</v>
      </c>
      <c r="B1061" t="s">
        <v>780</v>
      </c>
      <c r="C1061" t="s">
        <v>57</v>
      </c>
      <c r="D1061" t="s">
        <v>57</v>
      </c>
      <c r="E1061" s="6" t="e">
        <f>VLOOKUP(B1061&amp;" - "&amp;D1061,OrbisGeneric_mapping!C:F,3,0)</f>
        <v>#N/A</v>
      </c>
      <c r="F1061" s="6" t="e">
        <f>VLOOKUP(E1061,Collibra!D:F,3,0)</f>
        <v>#N/A</v>
      </c>
      <c r="G1061" s="6" t="e">
        <f>VLOOKUP(E1061,Collibra!D:F,2,0)</f>
        <v>#N/A</v>
      </c>
      <c r="J1061" t="s">
        <v>28</v>
      </c>
      <c r="N1061" t="b">
        <v>0</v>
      </c>
      <c r="P1061" t="s">
        <v>29</v>
      </c>
      <c r="Q1061" t="s">
        <v>30</v>
      </c>
      <c r="R1061" t="b">
        <v>0</v>
      </c>
      <c r="Z1061">
        <v>1</v>
      </c>
    </row>
    <row r="1062" spans="1:26" x14ac:dyDescent="0.25">
      <c r="A1062">
        <v>526</v>
      </c>
      <c r="B1062" t="s">
        <v>780</v>
      </c>
      <c r="C1062" t="s">
        <v>58</v>
      </c>
      <c r="D1062" t="s">
        <v>58</v>
      </c>
      <c r="E1062" s="6" t="e">
        <f>VLOOKUP(B1062&amp;" - "&amp;D1062,OrbisGeneric_mapping!C:F,3,0)</f>
        <v>#N/A</v>
      </c>
      <c r="F1062" s="6" t="e">
        <f>VLOOKUP(E1062,Collibra!D:F,3,0)</f>
        <v>#N/A</v>
      </c>
      <c r="G1062" s="6" t="e">
        <f>VLOOKUP(E1062,Collibra!D:F,2,0)</f>
        <v>#N/A</v>
      </c>
      <c r="J1062" t="s">
        <v>59</v>
      </c>
      <c r="N1062" t="b">
        <v>0</v>
      </c>
      <c r="P1062" t="s">
        <v>29</v>
      </c>
      <c r="Q1062" t="s">
        <v>30</v>
      </c>
      <c r="R1062" t="b">
        <v>0</v>
      </c>
      <c r="Z1062">
        <v>1</v>
      </c>
    </row>
    <row r="1063" spans="1:26" x14ac:dyDescent="0.25">
      <c r="A1063">
        <v>694</v>
      </c>
      <c r="B1063" t="s">
        <v>780</v>
      </c>
      <c r="C1063" t="s">
        <v>72</v>
      </c>
      <c r="D1063" t="s">
        <v>72</v>
      </c>
      <c r="E1063" s="6" t="e">
        <f>VLOOKUP(B1063&amp;" - "&amp;D1063,OrbisGeneric_mapping!C:F,3,0)</f>
        <v>#N/A</v>
      </c>
      <c r="F1063" s="6" t="e">
        <f>VLOOKUP(E1063,Collibra!D:F,3,0)</f>
        <v>#N/A</v>
      </c>
      <c r="G1063" s="6" t="e">
        <f>VLOOKUP(E1063,Collibra!D:F,2,0)</f>
        <v>#N/A</v>
      </c>
      <c r="J1063" t="s">
        <v>73</v>
      </c>
      <c r="N1063" t="b">
        <v>0</v>
      </c>
      <c r="P1063" t="s">
        <v>29</v>
      </c>
      <c r="Q1063" t="s">
        <v>30</v>
      </c>
      <c r="R1063" t="b">
        <v>0</v>
      </c>
      <c r="Z1063">
        <v>1</v>
      </c>
    </row>
    <row r="1064" spans="1:26" x14ac:dyDescent="0.25">
      <c r="A1064">
        <v>704</v>
      </c>
      <c r="B1064" t="s">
        <v>817</v>
      </c>
      <c r="C1064" t="s">
        <v>785</v>
      </c>
      <c r="D1064" t="s">
        <v>786</v>
      </c>
      <c r="E1064" s="6" t="str">
        <f>VLOOKUP(B1064&amp;" - "&amp;D1064,OrbisGeneric_mapping!C:F,3,0)</f>
        <v>BO_BVD_ID_NUMBER</v>
      </c>
      <c r="F1064" s="6" t="str">
        <f>VLOOKUP(E1064,Collibra!D:F,3,0)</f>
        <v>Beneficial owner BvD ID number</v>
      </c>
      <c r="G1064" s="6" t="str">
        <f>VLOOKUP(E1064,Collibra!D:F,2,0)</f>
        <v>Gives the BvD ID of the beneficial owners. It is never empty</v>
      </c>
      <c r="J1064" t="s">
        <v>28</v>
      </c>
      <c r="N1064" t="b">
        <v>0</v>
      </c>
      <c r="P1064" t="s">
        <v>29</v>
      </c>
      <c r="Q1064" t="s">
        <v>30</v>
      </c>
      <c r="R1064" t="b">
        <v>0</v>
      </c>
      <c r="Z1064">
        <v>1</v>
      </c>
    </row>
    <row r="1065" spans="1:26" x14ac:dyDescent="0.25">
      <c r="A1065">
        <v>712</v>
      </c>
      <c r="B1065" t="s">
        <v>817</v>
      </c>
      <c r="C1065" t="s">
        <v>818</v>
      </c>
      <c r="D1065" t="s">
        <v>819</v>
      </c>
      <c r="E1065" s="6" t="str">
        <f>VLOOKUP(B1065&amp;" - "&amp;D1065,OrbisGeneric_mapping!C:F,3,0)</f>
        <v>BO_UCI</v>
      </c>
      <c r="F1065" s="6" t="str">
        <f>VLOOKUP(E1065,Collibra!D:F,3,0)</f>
        <v>Beneficial owner UCI</v>
      </c>
      <c r="G1065" s="6" t="str">
        <f>VLOOKUP(E1065,Collibra!D:F,2,0)</f>
        <v>Gives the UCI of the benefical owner. UCI is the identifier in the Contacts database. It is not always available</v>
      </c>
      <c r="J1065" t="s">
        <v>28</v>
      </c>
      <c r="N1065" t="b">
        <v>0</v>
      </c>
      <c r="P1065" t="s">
        <v>29</v>
      </c>
      <c r="Q1065" t="s">
        <v>30</v>
      </c>
      <c r="R1065" t="b">
        <v>0</v>
      </c>
      <c r="Z1065">
        <v>1</v>
      </c>
    </row>
    <row r="1066" spans="1:26" x14ac:dyDescent="0.25">
      <c r="A1066">
        <v>696</v>
      </c>
      <c r="B1066" t="s">
        <v>817</v>
      </c>
      <c r="C1066" t="s">
        <v>26</v>
      </c>
      <c r="D1066" t="s">
        <v>27</v>
      </c>
      <c r="E1066" s="6" t="str">
        <f>VLOOKUP(B1066&amp;" - "&amp;D1066,OrbisGeneric_mapping!C:F,3,0)</f>
        <v>BVD_ID_NUMBER</v>
      </c>
      <c r="F1066" s="6" t="str">
        <f>VLOOKUP(E1066,Collibra!D:F,3,0)</f>
        <v>BvD ID number</v>
      </c>
      <c r="G1066" s="6" t="str">
        <f>VLOOKUP(E1066,Collibra!D:F,2,0)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066" t="s">
        <v>28</v>
      </c>
      <c r="N1066" t="b">
        <v>0</v>
      </c>
      <c r="P1066" t="s">
        <v>29</v>
      </c>
      <c r="Q1066" t="s">
        <v>30</v>
      </c>
      <c r="R1066" t="b">
        <v>0</v>
      </c>
      <c r="Z1066">
        <v>1</v>
      </c>
    </row>
    <row r="1067" spans="1:26" x14ac:dyDescent="0.25">
      <c r="A1067">
        <v>688</v>
      </c>
      <c r="B1067" t="s">
        <v>817</v>
      </c>
      <c r="C1067" t="s">
        <v>57</v>
      </c>
      <c r="D1067" t="s">
        <v>57</v>
      </c>
      <c r="E1067" s="6" t="e">
        <f>VLOOKUP(B1067&amp;" - "&amp;D1067,OrbisGeneric_mapping!C:F,3,0)</f>
        <v>#N/A</v>
      </c>
      <c r="F1067" s="6" t="e">
        <f>VLOOKUP(E1067,Collibra!D:F,3,0)</f>
        <v>#N/A</v>
      </c>
      <c r="G1067" s="6" t="e">
        <f>VLOOKUP(E1067,Collibra!D:F,2,0)</f>
        <v>#N/A</v>
      </c>
      <c r="J1067" t="s">
        <v>28</v>
      </c>
      <c r="N1067" t="b">
        <v>0</v>
      </c>
      <c r="P1067" t="s">
        <v>29</v>
      </c>
      <c r="Q1067" t="s">
        <v>30</v>
      </c>
      <c r="R1067" t="b">
        <v>0</v>
      </c>
      <c r="Z1067">
        <v>1</v>
      </c>
    </row>
    <row r="1068" spans="1:26" x14ac:dyDescent="0.25">
      <c r="A1068">
        <v>680</v>
      </c>
      <c r="B1068" t="s">
        <v>817</v>
      </c>
      <c r="C1068" t="s">
        <v>58</v>
      </c>
      <c r="D1068" t="s">
        <v>58</v>
      </c>
      <c r="E1068" s="6" t="e">
        <f>VLOOKUP(B1068&amp;" - "&amp;D1068,OrbisGeneric_mapping!C:F,3,0)</f>
        <v>#N/A</v>
      </c>
      <c r="F1068" s="6" t="e">
        <f>VLOOKUP(E1068,Collibra!D:F,3,0)</f>
        <v>#N/A</v>
      </c>
      <c r="G1068" s="6" t="e">
        <f>VLOOKUP(E1068,Collibra!D:F,2,0)</f>
        <v>#N/A</v>
      </c>
      <c r="J1068" t="s">
        <v>59</v>
      </c>
      <c r="N1068" t="b">
        <v>0</v>
      </c>
      <c r="P1068" t="s">
        <v>29</v>
      </c>
      <c r="Q1068" t="s">
        <v>30</v>
      </c>
      <c r="R1068" t="b">
        <v>0</v>
      </c>
      <c r="Z1068">
        <v>1</v>
      </c>
    </row>
    <row r="1069" spans="1:26" x14ac:dyDescent="0.25">
      <c r="A1069">
        <v>720</v>
      </c>
      <c r="B1069" t="s">
        <v>817</v>
      </c>
      <c r="C1069" t="s">
        <v>72</v>
      </c>
      <c r="D1069" t="s">
        <v>72</v>
      </c>
      <c r="E1069" s="6" t="e">
        <f>VLOOKUP(B1069&amp;" - "&amp;D1069,OrbisGeneric_mapping!C:F,3,0)</f>
        <v>#N/A</v>
      </c>
      <c r="F1069" s="6" t="e">
        <f>VLOOKUP(E1069,Collibra!D:F,3,0)</f>
        <v>#N/A</v>
      </c>
      <c r="G1069" s="6" t="e">
        <f>VLOOKUP(E1069,Collibra!D:F,2,0)</f>
        <v>#N/A</v>
      </c>
      <c r="J1069" t="s">
        <v>73</v>
      </c>
      <c r="N1069" t="b">
        <v>0</v>
      </c>
      <c r="P1069" t="s">
        <v>29</v>
      </c>
      <c r="Q1069" t="s">
        <v>30</v>
      </c>
      <c r="R1069" t="b">
        <v>0</v>
      </c>
      <c r="Z1069">
        <v>1</v>
      </c>
    </row>
    <row r="1070" spans="1:26" x14ac:dyDescent="0.25">
      <c r="A1070">
        <v>3922</v>
      </c>
      <c r="B1070" t="s">
        <v>820</v>
      </c>
      <c r="C1070" t="s">
        <v>781</v>
      </c>
      <c r="D1070" t="s">
        <v>782</v>
      </c>
      <c r="E1070" s="6" t="str">
        <f>VLOOKUP(B1070&amp;" - "&amp;D1070,OrbisGeneric_mapping!C:F,3,0)</f>
        <v>BO_ADDRESS</v>
      </c>
      <c r="F1070" s="6" t="str">
        <f>VLOOKUP(E1070,Collibra!D:F,3,0)</f>
        <v>Beneficial owner address</v>
      </c>
      <c r="G1070" s="6" t="str">
        <f>VLOOKUP(E1070,Collibra!D:F,2,0)</f>
        <v>Gives the address of the Beneficial owner. This field includes the street, the number of the building where the entity is located and the number of the floor of the building if available.</v>
      </c>
      <c r="J1070" t="s">
        <v>28</v>
      </c>
      <c r="N1070" t="b">
        <v>0</v>
      </c>
      <c r="P1070" t="s">
        <v>29</v>
      </c>
      <c r="Q1070" t="s">
        <v>30</v>
      </c>
      <c r="R1070" t="b">
        <v>0</v>
      </c>
      <c r="Z1070">
        <v>1</v>
      </c>
    </row>
    <row r="1071" spans="1:26" x14ac:dyDescent="0.25">
      <c r="A1071">
        <v>3962</v>
      </c>
      <c r="B1071" t="s">
        <v>820</v>
      </c>
      <c r="C1071" t="s">
        <v>783</v>
      </c>
      <c r="D1071" t="s">
        <v>784</v>
      </c>
      <c r="E1071" s="6" t="str">
        <f>VLOOKUP(B1071&amp;" - "&amp;D1071,OrbisGeneric_mapping!C:F,3,0)</f>
        <v>BO_CURRENT_PREVIOUS_MANAGER</v>
      </c>
      <c r="F1071" s="6" t="str">
        <f>VLOOKUP(E1071,Collibra!D:F,3,0)</f>
        <v>Beneficial owner - Also a manager</v>
      </c>
      <c r="G1071" s="6" t="str">
        <f>VLOOKUP(E1071,Collibra!D:F,2,0)</f>
        <v>Indicating if the Beneficial owner is also a manager. Can take 3 values : Not a manager, current manager, previous manager</v>
      </c>
      <c r="J1071" t="s">
        <v>28</v>
      </c>
      <c r="N1071" t="b">
        <v>0</v>
      </c>
      <c r="P1071" t="s">
        <v>29</v>
      </c>
      <c r="Q1071" t="s">
        <v>30</v>
      </c>
      <c r="R1071" t="b">
        <v>0</v>
      </c>
      <c r="Z1071">
        <v>1</v>
      </c>
    </row>
    <row r="1072" spans="1:26" x14ac:dyDescent="0.25">
      <c r="A1072">
        <v>3834</v>
      </c>
      <c r="B1072" t="s">
        <v>820</v>
      </c>
      <c r="C1072" t="s">
        <v>785</v>
      </c>
      <c r="D1072" t="s">
        <v>786</v>
      </c>
      <c r="E1072" s="6" t="str">
        <f>VLOOKUP(B1072&amp;" - "&amp;D1072,OrbisGeneric_mapping!C:F,3,0)</f>
        <v>BO_BVD_ID_NUMBER</v>
      </c>
      <c r="F1072" s="6" t="str">
        <f>VLOOKUP(E1072,Collibra!D:F,3,0)</f>
        <v>Beneficial owner BvD ID number</v>
      </c>
      <c r="G1072" s="6" t="str">
        <f>VLOOKUP(E1072,Collibra!D:F,2,0)</f>
        <v>Gives the BvD ID of the beneficial owners. It is never empty</v>
      </c>
      <c r="J1072" t="s">
        <v>28</v>
      </c>
      <c r="N1072" t="b">
        <v>0</v>
      </c>
      <c r="P1072" t="s">
        <v>29</v>
      </c>
      <c r="Q1072" t="s">
        <v>30</v>
      </c>
      <c r="R1072" t="b">
        <v>0</v>
      </c>
      <c r="Z1072">
        <v>1</v>
      </c>
    </row>
    <row r="1073" spans="1:26" x14ac:dyDescent="0.25">
      <c r="A1073">
        <v>3930</v>
      </c>
      <c r="B1073" t="s">
        <v>820</v>
      </c>
      <c r="C1073" t="s">
        <v>787</v>
      </c>
      <c r="D1073" t="s">
        <v>788</v>
      </c>
      <c r="E1073" s="6" t="str">
        <f>VLOOKUP(B1073&amp;" - "&amp;D1073,OrbisGeneric_mapping!C:F,3,0)</f>
        <v>BO_CITY</v>
      </c>
      <c r="F1073" s="6" t="str">
        <f>VLOOKUP(E1073,Collibra!D:F,3,0)</f>
        <v>Beneficial owner city</v>
      </c>
      <c r="G1073" s="6" t="str">
        <f>VLOOKUP(E1073,Collibra!D:F,2,0)</f>
        <v>Gives the city where the Beneficial owner is located.</v>
      </c>
      <c r="J1073" t="s">
        <v>28</v>
      </c>
      <c r="N1073" t="b">
        <v>0</v>
      </c>
      <c r="P1073" t="s">
        <v>29</v>
      </c>
      <c r="Q1073" t="s">
        <v>30</v>
      </c>
      <c r="R1073" t="b">
        <v>0</v>
      </c>
      <c r="Z1073">
        <v>1</v>
      </c>
    </row>
    <row r="1074" spans="1:26" x14ac:dyDescent="0.25">
      <c r="A1074">
        <v>3946</v>
      </c>
      <c r="B1074" t="s">
        <v>820</v>
      </c>
      <c r="C1074" t="s">
        <v>789</v>
      </c>
      <c r="D1074" t="s">
        <v>790</v>
      </c>
      <c r="E1074" s="6" t="str">
        <f>VLOOKUP(B1074&amp;" - "&amp;D1074,OrbisGeneric_mapping!C:F,3,0)</f>
        <v>BO_COUNTRY_ISO_CODE</v>
      </c>
      <c r="F1074" s="6" t="str">
        <f>VLOOKUP(E1074,Collibra!D:F,3,0)</f>
        <v>Beneficial owner country</v>
      </c>
      <c r="G1074" s="6" t="str">
        <f>VLOOKUP(E1074,Collibra!D:F,2,0)</f>
        <v>2 digit iso country code. If not known, the code 'YY' is used.</v>
      </c>
      <c r="J1074" t="s">
        <v>28</v>
      </c>
      <c r="N1074" t="b">
        <v>0</v>
      </c>
      <c r="P1074" t="s">
        <v>29</v>
      </c>
      <c r="Q1074" t="s">
        <v>30</v>
      </c>
      <c r="R1074" t="b">
        <v>0</v>
      </c>
      <c r="Z1074">
        <v>1</v>
      </c>
    </row>
    <row r="1075" spans="1:26" x14ac:dyDescent="0.25">
      <c r="A1075">
        <v>3890</v>
      </c>
      <c r="B1075" t="s">
        <v>820</v>
      </c>
      <c r="C1075" t="s">
        <v>791</v>
      </c>
      <c r="D1075" t="s">
        <v>792</v>
      </c>
      <c r="E1075" s="6" t="str">
        <f>VLOOKUP(B1075&amp;" - "&amp;D1075,OrbisGeneric_mapping!C:F,3,0)</f>
        <v>BO_BIRTHDATE</v>
      </c>
      <c r="F1075" s="6" t="str">
        <f>VLOOKUP(E1075,Collibra!D:F,3,0)</f>
        <v>Beneficial owner date of birth (rarely available due to legal restrictions)</v>
      </c>
      <c r="G1075" s="6" t="str">
        <f>VLOOKUP(E1075,Collibra!D:F,2,0)</f>
        <v>Gives the brithdate of the beneficial owner if available, can be complete (DD/MM/YYYY) or not (MM/YYYY or YYYY) - date format depends on the product settings</v>
      </c>
      <c r="J1075" t="s">
        <v>28</v>
      </c>
      <c r="N1075" t="b">
        <v>0</v>
      </c>
      <c r="P1075" t="s">
        <v>29</v>
      </c>
      <c r="Q1075" t="s">
        <v>30</v>
      </c>
      <c r="R1075" t="b">
        <v>0</v>
      </c>
      <c r="Z1075">
        <v>1</v>
      </c>
    </row>
    <row r="1076" spans="1:26" x14ac:dyDescent="0.25">
      <c r="A1076">
        <v>3914</v>
      </c>
      <c r="B1076" t="s">
        <v>820</v>
      </c>
      <c r="C1076" t="s">
        <v>793</v>
      </c>
      <c r="D1076" t="s">
        <v>794</v>
      </c>
      <c r="E1076" s="6" t="e">
        <f>VLOOKUP(B1076&amp;" - "&amp;D1076,OrbisGeneric_mapping!C:F,3,0)</f>
        <v>#N/A</v>
      </c>
      <c r="F1076" s="6" t="e">
        <f>VLOOKUP(E1076,Collibra!D:F,3,0)</f>
        <v>#N/A</v>
      </c>
      <c r="G1076" s="6" t="e">
        <f>VLOOKUP(E1076,Collibra!D:F,2,0)</f>
        <v>#N/A</v>
      </c>
      <c r="J1076" t="s">
        <v>28</v>
      </c>
      <c r="N1076" t="b">
        <v>0</v>
      </c>
      <c r="P1076" t="s">
        <v>29</v>
      </c>
      <c r="Q1076" t="s">
        <v>30</v>
      </c>
      <c r="R1076" t="b">
        <v>0</v>
      </c>
      <c r="Z1076">
        <v>1</v>
      </c>
    </row>
    <row r="1077" spans="1:26" x14ac:dyDescent="0.25">
      <c r="A1077">
        <v>3906</v>
      </c>
      <c r="B1077" t="s">
        <v>820</v>
      </c>
      <c r="C1077" t="s">
        <v>795</v>
      </c>
      <c r="D1077" t="s">
        <v>796</v>
      </c>
      <c r="E1077" s="6" t="e">
        <f>VLOOKUP(B1077&amp;" - "&amp;D1077,OrbisGeneric_mapping!C:F,3,0)</f>
        <v>#N/A</v>
      </c>
      <c r="F1077" s="6" t="e">
        <f>VLOOKUP(E1077,Collibra!D:F,3,0)</f>
        <v>#N/A</v>
      </c>
      <c r="G1077" s="6" t="e">
        <f>VLOOKUP(E1077,Collibra!D:F,2,0)</f>
        <v>#N/A</v>
      </c>
      <c r="J1077" t="s">
        <v>28</v>
      </c>
      <c r="N1077" t="b">
        <v>0</v>
      </c>
      <c r="P1077" t="s">
        <v>29</v>
      </c>
      <c r="Q1077" t="s">
        <v>30</v>
      </c>
      <c r="R1077" t="b">
        <v>0</v>
      </c>
      <c r="Z1077">
        <v>1</v>
      </c>
    </row>
    <row r="1078" spans="1:26" x14ac:dyDescent="0.25">
      <c r="A1078">
        <v>3898</v>
      </c>
      <c r="B1078" t="s">
        <v>820</v>
      </c>
      <c r="C1078" t="s">
        <v>797</v>
      </c>
      <c r="D1078" t="s">
        <v>798</v>
      </c>
      <c r="E1078" s="6" t="e">
        <f>VLOOKUP(B1078&amp;" - "&amp;D1078,OrbisGeneric_mapping!C:F,3,0)</f>
        <v>#N/A</v>
      </c>
      <c r="F1078" s="6" t="e">
        <f>VLOOKUP(E1078,Collibra!D:F,3,0)</f>
        <v>#N/A</v>
      </c>
      <c r="G1078" s="6" t="e">
        <f>VLOOKUP(E1078,Collibra!D:F,2,0)</f>
        <v>#N/A</v>
      </c>
      <c r="J1078" t="s">
        <v>28</v>
      </c>
      <c r="N1078" t="b">
        <v>0</v>
      </c>
      <c r="P1078" t="s">
        <v>29</v>
      </c>
      <c r="Q1078" t="s">
        <v>30</v>
      </c>
      <c r="R1078" t="b">
        <v>0</v>
      </c>
      <c r="Z1078">
        <v>1</v>
      </c>
    </row>
    <row r="1079" spans="1:26" x14ac:dyDescent="0.25">
      <c r="A1079">
        <v>3970</v>
      </c>
      <c r="B1079" t="s">
        <v>820</v>
      </c>
      <c r="C1079" t="s">
        <v>799</v>
      </c>
      <c r="D1079" t="s">
        <v>800</v>
      </c>
      <c r="E1079" s="6" t="str">
        <f>VLOOKUP(B1079&amp;" - "&amp;D1079,OrbisGeneric_mapping!C:F,3,0)</f>
        <v>BOI_COUNT</v>
      </c>
      <c r="F1079" s="6" t="str">
        <f>VLOOKUP(E1079,Collibra!D:F,3,0)</f>
        <v>Beneficial owner - Distance</v>
      </c>
      <c r="G1079" s="6">
        <f>VLOOKUP(E1079,Collibra!D:F,2,0)</f>
        <v>0</v>
      </c>
      <c r="J1079" t="s">
        <v>28</v>
      </c>
      <c r="N1079" t="b">
        <v>0</v>
      </c>
      <c r="P1079" t="s">
        <v>29</v>
      </c>
      <c r="Q1079" t="s">
        <v>30</v>
      </c>
      <c r="R1079" t="b">
        <v>0</v>
      </c>
      <c r="Z1079">
        <v>1</v>
      </c>
    </row>
    <row r="1080" spans="1:26" x14ac:dyDescent="0.25">
      <c r="A1080">
        <v>3866</v>
      </c>
      <c r="B1080" t="s">
        <v>820</v>
      </c>
      <c r="C1080" t="s">
        <v>803</v>
      </c>
      <c r="D1080" t="s">
        <v>804</v>
      </c>
      <c r="E1080" s="6" t="str">
        <f>VLOOKUP(B1080&amp;" - "&amp;D1080,OrbisGeneric_mapping!C:F,3,0)</f>
        <v>BO_FIRST_NAME</v>
      </c>
      <c r="F1080" s="6" t="str">
        <f>VLOOKUP(E1080,Collibra!D:F,3,0)</f>
        <v>Beneficial owner fist name</v>
      </c>
      <c r="G1080" s="6" t="str">
        <f>VLOOKUP(E1080,Collibra!D:F,2,0)</f>
        <v>This field provides the first name of the Beneficial owner. This has been extracted from the full name when possible.</v>
      </c>
      <c r="J1080" t="s">
        <v>28</v>
      </c>
      <c r="N1080" t="b">
        <v>0</v>
      </c>
      <c r="P1080" t="s">
        <v>29</v>
      </c>
      <c r="Q1080" t="s">
        <v>30</v>
      </c>
      <c r="R1080" t="b">
        <v>0</v>
      </c>
      <c r="Z1080">
        <v>1</v>
      </c>
    </row>
    <row r="1081" spans="1:26" x14ac:dyDescent="0.25">
      <c r="A1081">
        <v>3882</v>
      </c>
      <c r="B1081" t="s">
        <v>820</v>
      </c>
      <c r="C1081" t="s">
        <v>821</v>
      </c>
      <c r="D1081" t="s">
        <v>822</v>
      </c>
      <c r="E1081" s="6" t="str">
        <f>VLOOKUP(B1081&amp;" - "&amp;D1081,OrbisGeneric_mapping!C:F,3,0)</f>
        <v>BO_GENDER</v>
      </c>
      <c r="F1081" s="6" t="str">
        <f>VLOOKUP(E1081,Collibra!D:F,3,0)</f>
        <v>Beneficial owner gender</v>
      </c>
      <c r="G1081" s="6" t="str">
        <f>VLOOKUP(E1081,Collibra!D:F,2,0)</f>
        <v>Gives the gender of the beneifical owner. Can take 2 values : F for Female or M for Male. Can be empty</v>
      </c>
      <c r="J1081" t="s">
        <v>28</v>
      </c>
      <c r="N1081" t="b">
        <v>0</v>
      </c>
      <c r="P1081" t="s">
        <v>29</v>
      </c>
      <c r="Q1081" t="s">
        <v>30</v>
      </c>
      <c r="R1081" t="b">
        <v>0</v>
      </c>
      <c r="Z1081">
        <v>1</v>
      </c>
    </row>
    <row r="1082" spans="1:26" x14ac:dyDescent="0.25">
      <c r="A1082">
        <v>3978</v>
      </c>
      <c r="B1082" t="s">
        <v>820</v>
      </c>
      <c r="C1082" t="s">
        <v>823</v>
      </c>
      <c r="D1082" t="s">
        <v>824</v>
      </c>
      <c r="E1082" s="6" t="str">
        <f>VLOOKUP(B1082&amp;" - "&amp;D1082,OrbisGeneric_mapping!C:F,3,0)</f>
        <v>BO_POSSIBLE_PCT_CHANGE_DESCRIPTION</v>
      </c>
      <c r="F1082" s="6" t="str">
        <f>VLOOKUP(E1082,Collibra!D:F,3,0)</f>
        <v>Beneficial owner - Information on possible change in %</v>
      </c>
      <c r="G1082" s="6" t="str">
        <f>VLOOKUP(E1082,Collibra!D:F,2,0)</f>
        <v>&lt;p&gt;This fields is used to indicates that information on the Beneficial Owner has changed but we don’t have enough detail to be able to indicate the new percentage. This come principally from M&amp;amp;A deals information.&lt;/p&gt;
&lt;p&gt; &lt;/p&gt;</v>
      </c>
      <c r="J1082" t="s">
        <v>28</v>
      </c>
      <c r="N1082" t="b">
        <v>0</v>
      </c>
      <c r="P1082" t="s">
        <v>29</v>
      </c>
      <c r="Q1082" t="s">
        <v>30</v>
      </c>
      <c r="R1082" t="b">
        <v>0</v>
      </c>
      <c r="Z1082">
        <v>1</v>
      </c>
    </row>
    <row r="1083" spans="1:26" x14ac:dyDescent="0.25">
      <c r="A1083">
        <v>4058</v>
      </c>
      <c r="B1083" t="s">
        <v>820</v>
      </c>
      <c r="C1083" t="s">
        <v>825</v>
      </c>
      <c r="D1083" t="s">
        <v>826</v>
      </c>
      <c r="E1083" s="6" t="str">
        <f>VLOOKUP(B1083&amp;" - "&amp;D1083,OrbisGeneric_mapping!C:F,3,0)</f>
        <v>BOI_ADDRESS</v>
      </c>
      <c r="F1083" s="6" t="str">
        <f>VLOOKUP(E1083,Collibra!D:F,3,0)</f>
        <v>Beneficial owner intermediary address</v>
      </c>
      <c r="G1083" s="6" t="str">
        <f>VLOOKUP(E1083,Collibra!D:F,2,0)</f>
        <v>Gives the address of the Beneficial owner. This field includes the street, the number of the building where the entity is located and the number of the floor of the building if available.</v>
      </c>
      <c r="J1083" t="s">
        <v>28</v>
      </c>
      <c r="N1083" t="b">
        <v>0</v>
      </c>
      <c r="P1083" t="s">
        <v>29</v>
      </c>
      <c r="Q1083" t="s">
        <v>30</v>
      </c>
      <c r="R1083" t="b">
        <v>0</v>
      </c>
      <c r="Z1083">
        <v>1</v>
      </c>
    </row>
    <row r="1084" spans="1:26" x14ac:dyDescent="0.25">
      <c r="A1084">
        <v>4026</v>
      </c>
      <c r="B1084" t="s">
        <v>820</v>
      </c>
      <c r="C1084" t="s">
        <v>827</v>
      </c>
      <c r="D1084" t="s">
        <v>828</v>
      </c>
      <c r="E1084" s="6" t="str">
        <f>VLOOKUP(B1084&amp;" - "&amp;D1084,OrbisGeneric_mapping!C:F,3,0)</f>
        <v>BOI_BVD_ID_NUMBER</v>
      </c>
      <c r="F1084" s="6" t="str">
        <f>VLOOKUP(E1084,Collibra!D:F,3,0)</f>
        <v>Beneficial owner intermediary BvD ID number</v>
      </c>
      <c r="G1084" s="6" t="str">
        <f>VLOOKUP(E1084,Collibra!D:F,2,0)</f>
        <v>BvD Id of a company in Orbis or of an entity not in Orbis</v>
      </c>
      <c r="J1084" t="s">
        <v>28</v>
      </c>
      <c r="N1084" t="b">
        <v>0</v>
      </c>
      <c r="P1084" t="s">
        <v>29</v>
      </c>
      <c r="Q1084" t="s">
        <v>30</v>
      </c>
      <c r="R1084" t="b">
        <v>0</v>
      </c>
      <c r="Z1084">
        <v>1</v>
      </c>
    </row>
    <row r="1085" spans="1:26" x14ac:dyDescent="0.25">
      <c r="A1085">
        <v>4066</v>
      </c>
      <c r="B1085" t="s">
        <v>820</v>
      </c>
      <c r="C1085" t="s">
        <v>829</v>
      </c>
      <c r="D1085" t="s">
        <v>830</v>
      </c>
      <c r="E1085" s="6" t="str">
        <f>VLOOKUP(B1085&amp;" - "&amp;D1085,OrbisGeneric_mapping!C:F,3,0)</f>
        <v>BOI_CITY</v>
      </c>
      <c r="F1085" s="6" t="str">
        <f>VLOOKUP(E1085,Collibra!D:F,3,0)</f>
        <v>Beneficial owner intermediary city</v>
      </c>
      <c r="G1085" s="6" t="str">
        <f>VLOOKUP(E1085,Collibra!D:F,2,0)</f>
        <v>Gives the city where the Beneficial owner is located.</v>
      </c>
      <c r="J1085" t="s">
        <v>28</v>
      </c>
      <c r="N1085" t="b">
        <v>0</v>
      </c>
      <c r="P1085" t="s">
        <v>29</v>
      </c>
      <c r="Q1085" t="s">
        <v>30</v>
      </c>
      <c r="R1085" t="b">
        <v>0</v>
      </c>
      <c r="Z1085">
        <v>1</v>
      </c>
    </row>
    <row r="1086" spans="1:26" x14ac:dyDescent="0.25">
      <c r="A1086">
        <v>4082</v>
      </c>
      <c r="B1086" t="s">
        <v>820</v>
      </c>
      <c r="C1086" t="s">
        <v>831</v>
      </c>
      <c r="D1086" t="s">
        <v>832</v>
      </c>
      <c r="E1086" s="6" t="str">
        <f>VLOOKUP(B1086&amp;" - "&amp;D1086,OrbisGeneric_mapping!C:F,3,0)</f>
        <v>BOI_COUNTRY_ISO_CODE</v>
      </c>
      <c r="F1086" s="6" t="str">
        <f>VLOOKUP(E1086,Collibra!D:F,3,0)</f>
        <v>Beneficial owner intermediary country</v>
      </c>
      <c r="G1086" s="6" t="str">
        <f>VLOOKUP(E1086,Collibra!D:F,2,0)</f>
        <v>2 digit iso country code. If not known, the code 'YY' is used.</v>
      </c>
      <c r="J1086" t="s">
        <v>28</v>
      </c>
      <c r="N1086" t="b">
        <v>0</v>
      </c>
      <c r="P1086" t="s">
        <v>29</v>
      </c>
      <c r="Q1086" t="s">
        <v>30</v>
      </c>
      <c r="R1086" t="b">
        <v>0</v>
      </c>
      <c r="Z1086">
        <v>1</v>
      </c>
    </row>
    <row r="1087" spans="1:26" x14ac:dyDescent="0.25">
      <c r="A1087">
        <v>4122</v>
      </c>
      <c r="B1087" t="s">
        <v>820</v>
      </c>
      <c r="C1087" t="s">
        <v>833</v>
      </c>
      <c r="D1087" t="s">
        <v>834</v>
      </c>
      <c r="E1087" s="6" t="str">
        <f>VLOOKUP(B1087&amp;" - "&amp;D1087,OrbisGeneric_mapping!C:F,3,0)</f>
        <v>BOI_DIRECT_PCT</v>
      </c>
      <c r="F1087" s="6" t="str">
        <f>VLOOKUP(E1087,Collibra!D:F,3,0)</f>
        <v>Beneficial owner intermediary Direct %</v>
      </c>
      <c r="G1087" s="6">
        <f>VLOOKUP(E1087,Collibra!D:F,2,0)</f>
        <v>0</v>
      </c>
      <c r="J1087" t="s">
        <v>28</v>
      </c>
      <c r="N1087" t="b">
        <v>0</v>
      </c>
      <c r="P1087" t="s">
        <v>29</v>
      </c>
      <c r="Q1087" t="s">
        <v>30</v>
      </c>
      <c r="R1087" t="b">
        <v>0</v>
      </c>
      <c r="Z1087">
        <v>1</v>
      </c>
    </row>
    <row r="1088" spans="1:26" x14ac:dyDescent="0.25">
      <c r="A1088">
        <v>4098</v>
      </c>
      <c r="B1088" t="s">
        <v>820</v>
      </c>
      <c r="C1088" t="s">
        <v>835</v>
      </c>
      <c r="D1088" t="s">
        <v>836</v>
      </c>
      <c r="E1088" s="6" t="str">
        <f>VLOOKUP(B1088&amp;" - "&amp;D1088,OrbisGeneric_mapping!C:F,3,0)</f>
        <v>BOI_FAX_NUMBER</v>
      </c>
      <c r="F1088" s="6" t="str">
        <f>VLOOKUP(E1088,Collibra!D:F,3,0)</f>
        <v>Beneficial owner intermediary fax number</v>
      </c>
      <c r="G1088" s="6" t="str">
        <f>VLOOKUP(E1088,Collibra!D:F,2,0)</f>
        <v>Gives the fax number of the Beneficial owner when available.</v>
      </c>
      <c r="J1088" t="s">
        <v>28</v>
      </c>
      <c r="N1088" t="b">
        <v>0</v>
      </c>
      <c r="P1088" t="s">
        <v>29</v>
      </c>
      <c r="Q1088" t="s">
        <v>30</v>
      </c>
      <c r="R1088" t="b">
        <v>0</v>
      </c>
      <c r="Z1088">
        <v>1</v>
      </c>
    </row>
    <row r="1089" spans="1:26" x14ac:dyDescent="0.25">
      <c r="A1089">
        <v>4010</v>
      </c>
      <c r="B1089" t="s">
        <v>820</v>
      </c>
      <c r="C1089" t="s">
        <v>837</v>
      </c>
      <c r="D1089" t="s">
        <v>838</v>
      </c>
      <c r="E1089" s="6" t="str">
        <f>VLOOKUP(B1089&amp;" - "&amp;D1089,OrbisGeneric_mapping!C:F,3,0)</f>
        <v>BOI_FIRST_NAME</v>
      </c>
      <c r="F1089" s="6" t="str">
        <f>VLOOKUP(E1089,Collibra!D:F,3,0)</f>
        <v>Beneficial owner intermediary first name</v>
      </c>
      <c r="G1089" s="6" t="str">
        <f>VLOOKUP(E1089,Collibra!D:F,2,0)</f>
        <v>This field provides the first name of the Beneficial owner. This has been extracted from the full name when possible.</v>
      </c>
      <c r="J1089" t="s">
        <v>28</v>
      </c>
      <c r="N1089" t="b">
        <v>0</v>
      </c>
      <c r="P1089" t="s">
        <v>29</v>
      </c>
      <c r="Q1089" t="s">
        <v>30</v>
      </c>
      <c r="R1089" t="b">
        <v>0</v>
      </c>
      <c r="Z1089">
        <v>1</v>
      </c>
    </row>
    <row r="1090" spans="1:26" x14ac:dyDescent="0.25">
      <c r="A1090">
        <v>4138</v>
      </c>
      <c r="B1090" t="s">
        <v>820</v>
      </c>
      <c r="C1090" t="s">
        <v>839</v>
      </c>
      <c r="D1090" t="s">
        <v>840</v>
      </c>
      <c r="E1090" s="6" t="str">
        <f>VLOOKUP(B1090&amp;" - "&amp;D1090,OrbisGeneric_mapping!C:F,3,0)</f>
        <v>BOI_INFORMATION_DATE</v>
      </c>
      <c r="F1090" s="6" t="str">
        <f>VLOOKUP(E1090,Collibra!D:F,3,0)</f>
        <v>Beneficial owner intermediary Information date</v>
      </c>
      <c r="G1090" s="6" t="str">
        <f>VLOOKUP(E1090,Collibra!D:F,2,0)</f>
        <v>Date when the link between the shareholder and the company just below in the BO path has been confirmed. Date format is MM/YYYY</v>
      </c>
      <c r="J1090" t="s">
        <v>28</v>
      </c>
      <c r="N1090" t="b">
        <v>0</v>
      </c>
      <c r="P1090" t="s">
        <v>29</v>
      </c>
      <c r="Q1090" t="s">
        <v>30</v>
      </c>
      <c r="R1090" t="b">
        <v>0</v>
      </c>
      <c r="Z1090">
        <v>1</v>
      </c>
    </row>
    <row r="1091" spans="1:26" x14ac:dyDescent="0.25">
      <c r="A1091">
        <v>4162</v>
      </c>
      <c r="B1091" t="s">
        <v>820</v>
      </c>
      <c r="C1091" t="s">
        <v>841</v>
      </c>
      <c r="D1091" t="s">
        <v>842</v>
      </c>
      <c r="E1091" s="6" t="e">
        <f>VLOOKUP(B1091&amp;" - "&amp;D1091,OrbisGeneric_mapping!C:F,3,0)</f>
        <v>#N/A</v>
      </c>
      <c r="F1091" s="6" t="e">
        <f>VLOOKUP(E1091,Collibra!D:F,3,0)</f>
        <v>#N/A</v>
      </c>
      <c r="G1091" s="6" t="e">
        <f>VLOOKUP(E1091,Collibra!D:F,2,0)</f>
        <v>#N/A</v>
      </c>
      <c r="J1091" t="s">
        <v>28</v>
      </c>
      <c r="N1091" t="b">
        <v>0</v>
      </c>
      <c r="P1091" t="s">
        <v>29</v>
      </c>
      <c r="Q1091" t="s">
        <v>30</v>
      </c>
      <c r="R1091" t="b">
        <v>0</v>
      </c>
      <c r="Z1091">
        <v>1</v>
      </c>
    </row>
    <row r="1092" spans="1:26" x14ac:dyDescent="0.25">
      <c r="A1092">
        <v>4154</v>
      </c>
      <c r="B1092" t="s">
        <v>820</v>
      </c>
      <c r="C1092" t="s">
        <v>843</v>
      </c>
      <c r="D1092" t="s">
        <v>844</v>
      </c>
      <c r="E1092" s="6" t="e">
        <f>VLOOKUP(B1092&amp;" - "&amp;D1092,OrbisGeneric_mapping!C:F,3,0)</f>
        <v>#N/A</v>
      </c>
      <c r="F1092" s="6" t="e">
        <f>VLOOKUP(E1092,Collibra!D:F,3,0)</f>
        <v>#N/A</v>
      </c>
      <c r="G1092" s="6" t="e">
        <f>VLOOKUP(E1092,Collibra!D:F,2,0)</f>
        <v>#N/A</v>
      </c>
      <c r="J1092" t="s">
        <v>28</v>
      </c>
      <c r="N1092" t="b">
        <v>0</v>
      </c>
      <c r="P1092" t="s">
        <v>29</v>
      </c>
      <c r="Q1092" t="s">
        <v>30</v>
      </c>
      <c r="R1092" t="b">
        <v>0</v>
      </c>
      <c r="Z1092">
        <v>1</v>
      </c>
    </row>
    <row r="1093" spans="1:26" x14ac:dyDescent="0.25">
      <c r="A1093">
        <v>4146</v>
      </c>
      <c r="B1093" t="s">
        <v>820</v>
      </c>
      <c r="C1093" t="s">
        <v>845</v>
      </c>
      <c r="D1093" t="s">
        <v>846</v>
      </c>
      <c r="E1093" s="6" t="e">
        <f>VLOOKUP(B1093&amp;" - "&amp;D1093,OrbisGeneric_mapping!C:F,3,0)</f>
        <v>#N/A</v>
      </c>
      <c r="F1093" s="6" t="e">
        <f>VLOOKUP(E1093,Collibra!D:F,3,0)</f>
        <v>#N/A</v>
      </c>
      <c r="G1093" s="6" t="e">
        <f>VLOOKUP(E1093,Collibra!D:F,2,0)</f>
        <v>#N/A</v>
      </c>
      <c r="J1093" t="s">
        <v>28</v>
      </c>
      <c r="N1093" t="b">
        <v>0</v>
      </c>
      <c r="P1093" t="s">
        <v>29</v>
      </c>
      <c r="Q1093" t="s">
        <v>30</v>
      </c>
      <c r="R1093" t="b">
        <v>0</v>
      </c>
      <c r="Z1093">
        <v>1</v>
      </c>
    </row>
    <row r="1094" spans="1:26" x14ac:dyDescent="0.25">
      <c r="A1094">
        <v>4178</v>
      </c>
      <c r="B1094" t="s">
        <v>820</v>
      </c>
      <c r="C1094" t="s">
        <v>847</v>
      </c>
      <c r="D1094" t="s">
        <v>848</v>
      </c>
      <c r="E1094" s="6" t="str">
        <f>VLOOKUP(B1094&amp;" - "&amp;D1094,OrbisGeneric_mapping!C:F,3,0)</f>
        <v>BOI_POSSIBLE_PCT_CHANGE_DESCRIPTION</v>
      </c>
      <c r="F1094" s="6" t="str">
        <f>VLOOKUP(E1094,Collibra!D:F,3,0)</f>
        <v>Beneficial Owner Intermediary - Information on possible change in %</v>
      </c>
      <c r="G1094" s="6" t="str">
        <f>VLOOKUP(E1094,Collibra!D:F,2,0)</f>
        <v>&lt;p&gt;This fields is used to indicates that information on the Beneficial Owner Intermediary has changed but we don’t have enough detail to be able to indicate the new percentage. This come principally from M&amp;amp;A deals information.&lt;/p&gt;
&lt;p&gt; &lt;/p&gt;</v>
      </c>
      <c r="J1094" t="s">
        <v>28</v>
      </c>
      <c r="N1094" t="b">
        <v>0</v>
      </c>
      <c r="P1094" t="s">
        <v>29</v>
      </c>
      <c r="Q1094" t="s">
        <v>30</v>
      </c>
      <c r="R1094" t="b">
        <v>0</v>
      </c>
      <c r="Z1094">
        <v>1</v>
      </c>
    </row>
    <row r="1095" spans="1:26" x14ac:dyDescent="0.25">
      <c r="A1095">
        <v>4170</v>
      </c>
      <c r="B1095" t="s">
        <v>820</v>
      </c>
      <c r="C1095" t="s">
        <v>849</v>
      </c>
      <c r="D1095" t="s">
        <v>850</v>
      </c>
      <c r="E1095" s="6" t="str">
        <f>VLOOKUP(B1095&amp;" - "&amp;D1095,OrbisGeneric_mapping!C:F,3,0)</f>
        <v>BOI_INFORMATION_SOURCE</v>
      </c>
      <c r="F1095" s="6" t="str">
        <f>VLOOKUP(E1095,Collibra!D:F,3,0)</f>
        <v>Beneficial owner intermediary Information source</v>
      </c>
      <c r="G1095" s="6" t="str">
        <f>VLOOKUP(E1095,Collibra!D:F,2,0)</f>
        <v>This field is a 2 letter code giving the source that have provided the link between the shareholder and the company just below in the BO path.</v>
      </c>
      <c r="J1095" t="s">
        <v>28</v>
      </c>
      <c r="N1095" t="b">
        <v>0</v>
      </c>
      <c r="P1095" t="s">
        <v>29</v>
      </c>
      <c r="Q1095" t="s">
        <v>30</v>
      </c>
      <c r="R1095" t="b">
        <v>0</v>
      </c>
      <c r="Z1095">
        <v>1</v>
      </c>
    </row>
    <row r="1096" spans="1:26" x14ac:dyDescent="0.25">
      <c r="A1096">
        <v>4018</v>
      </c>
      <c r="B1096" t="s">
        <v>820</v>
      </c>
      <c r="C1096" t="s">
        <v>851</v>
      </c>
      <c r="D1096" t="s">
        <v>852</v>
      </c>
      <c r="E1096" s="6" t="str">
        <f>VLOOKUP(B1096&amp;" - "&amp;D1096,OrbisGeneric_mapping!C:F,3,0)</f>
        <v>BOI_LAST_NAME</v>
      </c>
      <c r="F1096" s="6" t="str">
        <f>VLOOKUP(E1096,Collibra!D:F,3,0)</f>
        <v>Beneficial owner intermediary last name</v>
      </c>
      <c r="G1096" s="6" t="str">
        <f>VLOOKUP(E1096,Collibra!D:F,2,0)</f>
        <v>This field provides the last name of the Beneficial Owner. This has been extracted from the full name when possible.</v>
      </c>
      <c r="J1096" t="s">
        <v>28</v>
      </c>
      <c r="N1096" t="b">
        <v>0</v>
      </c>
      <c r="P1096" t="s">
        <v>29</v>
      </c>
      <c r="Q1096" t="s">
        <v>30</v>
      </c>
      <c r="R1096" t="b">
        <v>0</v>
      </c>
      <c r="Z1096">
        <v>1</v>
      </c>
    </row>
    <row r="1097" spans="1:26" x14ac:dyDescent="0.25">
      <c r="A1097">
        <v>4114</v>
      </c>
      <c r="B1097" t="s">
        <v>820</v>
      </c>
      <c r="C1097" t="s">
        <v>853</v>
      </c>
      <c r="D1097" t="s">
        <v>854</v>
      </c>
      <c r="E1097" s="6" t="str">
        <f>VLOOKUP(B1097&amp;" - "&amp;D1097,OrbisGeneric_mapping!C:F,3,0)</f>
        <v>BOI_LISTING_STATUS</v>
      </c>
      <c r="F1097" s="6" t="str">
        <f>VLOOKUP(E1097,Collibra!D:F,3,0)</f>
        <v>Beneficial owner intermediary Listed</v>
      </c>
      <c r="G1097" s="6" t="str">
        <f>VLOOKUP(E1097,Collibra!D:F,2,0)</f>
        <v>This field indicates the listing status of the entity. It can take 2 values : Private or Public</v>
      </c>
      <c r="J1097" t="s">
        <v>28</v>
      </c>
      <c r="N1097" t="b">
        <v>0</v>
      </c>
      <c r="P1097" t="s">
        <v>29</v>
      </c>
      <c r="Q1097" t="s">
        <v>30</v>
      </c>
      <c r="R1097" t="b">
        <v>0</v>
      </c>
      <c r="Z1097">
        <v>1</v>
      </c>
    </row>
    <row r="1098" spans="1:26" x14ac:dyDescent="0.25">
      <c r="A1098">
        <v>3994</v>
      </c>
      <c r="B1098" t="s">
        <v>820</v>
      </c>
      <c r="C1098" t="s">
        <v>855</v>
      </c>
      <c r="D1098" t="s">
        <v>856</v>
      </c>
      <c r="E1098" s="6" t="str">
        <f>VLOOKUP(B1098&amp;" - "&amp;D1098,OrbisGeneric_mapping!C:F,3,0)</f>
        <v>BOI_NAME</v>
      </c>
      <c r="F1098" s="6" t="str">
        <f>VLOOKUP(E1098,Collibra!D:F,3,0)</f>
        <v>Beneficial owner intermediary name</v>
      </c>
      <c r="G1098" s="6" t="str">
        <f>VLOOKUP(E1098,Collibra!D:F,2,0)</f>
        <v>This field indicates the full name of the Beneficial owner. It should always be provided.</v>
      </c>
      <c r="J1098" t="s">
        <v>28</v>
      </c>
      <c r="N1098" t="b">
        <v>0</v>
      </c>
      <c r="P1098" t="s">
        <v>29</v>
      </c>
      <c r="Q1098" t="s">
        <v>30</v>
      </c>
      <c r="R1098" t="b">
        <v>0</v>
      </c>
      <c r="Z1098">
        <v>1</v>
      </c>
    </row>
    <row r="1099" spans="1:26" x14ac:dyDescent="0.25">
      <c r="A1099">
        <v>4034</v>
      </c>
      <c r="B1099" t="s">
        <v>820</v>
      </c>
      <c r="C1099" t="s">
        <v>857</v>
      </c>
      <c r="D1099" t="s">
        <v>858</v>
      </c>
      <c r="E1099" s="6" t="str">
        <f>VLOOKUP(B1099&amp;" - "&amp;D1099,OrbisGeneric_mapping!C:F,3,0)</f>
        <v>BOI_ORBISID</v>
      </c>
      <c r="F1099" s="6" t="str">
        <f>VLOOKUP(E1099,Collibra!D:F,3,0)</f>
        <v>Beneficial owner intermediary Orbis ID number</v>
      </c>
      <c r="G1099" s="6" t="str">
        <f>VLOOKUP(E1099,Collibra!D:F,2,0)</f>
        <v>Gives the Orbis ID number of the Immediate shareholder.</v>
      </c>
      <c r="J1099" t="s">
        <v>28</v>
      </c>
      <c r="N1099" t="b">
        <v>0</v>
      </c>
      <c r="P1099" t="s">
        <v>29</v>
      </c>
      <c r="Q1099" t="s">
        <v>30</v>
      </c>
      <c r="R1099" t="b">
        <v>0</v>
      </c>
      <c r="Z1099">
        <v>1</v>
      </c>
    </row>
    <row r="1100" spans="1:26" x14ac:dyDescent="0.25">
      <c r="A1100">
        <v>4074</v>
      </c>
      <c r="B1100" t="s">
        <v>820</v>
      </c>
      <c r="C1100" t="s">
        <v>859</v>
      </c>
      <c r="D1100" t="s">
        <v>860</v>
      </c>
      <c r="E1100" s="6" t="str">
        <f>VLOOKUP(B1100&amp;" - "&amp;D1100,OrbisGeneric_mapping!C:F,3,0)</f>
        <v>BOI_POSTCODE</v>
      </c>
      <c r="F1100" s="6" t="str">
        <f>VLOOKUP(E1100,Collibra!D:F,3,0)</f>
        <v>Beneficial owner intermediary postcode</v>
      </c>
      <c r="G1100" s="6" t="str">
        <f>VLOOKUP(E1100,Collibra!D:F,2,0)</f>
        <v>Gives the postcode of the city in which the Beneficial owner is located.</v>
      </c>
      <c r="J1100" t="s">
        <v>28</v>
      </c>
      <c r="N1100" t="b">
        <v>0</v>
      </c>
      <c r="P1100" t="s">
        <v>29</v>
      </c>
      <c r="Q1100" t="s">
        <v>30</v>
      </c>
      <c r="R1100" t="b">
        <v>0</v>
      </c>
      <c r="Z1100">
        <v>1</v>
      </c>
    </row>
    <row r="1101" spans="1:26" x14ac:dyDescent="0.25">
      <c r="A1101">
        <v>4002</v>
      </c>
      <c r="B1101" t="s">
        <v>820</v>
      </c>
      <c r="C1101" t="s">
        <v>861</v>
      </c>
      <c r="D1101" t="s">
        <v>862</v>
      </c>
      <c r="E1101" s="6" t="str">
        <f>VLOOKUP(B1101&amp;" - "&amp;D1101,OrbisGeneric_mapping!C:F,3,0)</f>
        <v>BOI_SALUTATION</v>
      </c>
      <c r="F1101" s="6" t="str">
        <f>VLOOKUP(E1101,Collibra!D:F,3,0)</f>
        <v>Beneficial owner intermediary salutation</v>
      </c>
      <c r="G1101" s="6" t="str">
        <f>VLOOKUP(E1101,Collibra!D:F,2,0)</f>
        <v>Gives the salutation of the beneficial owner. This is either provided by the source or deduced based on the provided or deduced gender</v>
      </c>
      <c r="J1101" t="s">
        <v>28</v>
      </c>
      <c r="N1101" t="b">
        <v>0</v>
      </c>
      <c r="P1101" t="s">
        <v>29</v>
      </c>
      <c r="Q1101" t="s">
        <v>30</v>
      </c>
      <c r="R1101" t="b">
        <v>0</v>
      </c>
      <c r="Z1101">
        <v>1</v>
      </c>
    </row>
    <row r="1102" spans="1:26" x14ac:dyDescent="0.25">
      <c r="A1102">
        <v>4186</v>
      </c>
      <c r="B1102" t="s">
        <v>820</v>
      </c>
      <c r="C1102" t="s">
        <v>863</v>
      </c>
      <c r="D1102" t="s">
        <v>864</v>
      </c>
      <c r="E1102" s="6" t="str">
        <f>VLOOKUP(B1102&amp;" - "&amp;D1102,OrbisGeneric_mapping!C:F,3,0)</f>
        <v>BOI_WORLDCOMPLIANCE_MATCH_EXCEPT_SBE_INDICATOR</v>
      </c>
      <c r="F1102" s="6">
        <f>VLOOKUP(E1102,Collibra!D:F,3,0)</f>
        <v>0</v>
      </c>
      <c r="G1102" s="6" t="str">
        <f>VLOOKUP(E1102,Collibra!D:F,2,0)</f>
        <v>This field indicates if the Beneficial Owner Intermediary has been flagged as any category. As any category is a WorldCompliance Flag to identify entities found in the WorldCompliance database. WorldCompliance is a risk-based database designed to prevent AML (anti-money laundering) and CTF (counterterrorist
financing) .</v>
      </c>
      <c r="J1102" t="s">
        <v>28</v>
      </c>
      <c r="N1102" t="b">
        <v>0</v>
      </c>
      <c r="P1102" t="s">
        <v>29</v>
      </c>
      <c r="Q1102" t="s">
        <v>30</v>
      </c>
      <c r="R1102" t="b">
        <v>0</v>
      </c>
      <c r="Z1102">
        <v>1</v>
      </c>
    </row>
    <row r="1103" spans="1:26" x14ac:dyDescent="0.25">
      <c r="A1103">
        <v>4090</v>
      </c>
      <c r="B1103" t="s">
        <v>820</v>
      </c>
      <c r="C1103" t="s">
        <v>865</v>
      </c>
      <c r="D1103" t="s">
        <v>866</v>
      </c>
      <c r="E1103" s="6" t="str">
        <f>VLOOKUP(B1103&amp;" - "&amp;D1103,OrbisGeneric_mapping!C:F,3,0)</f>
        <v>BOI_PHONE_NUMBER</v>
      </c>
      <c r="F1103" s="6" t="str">
        <f>VLOOKUP(E1103,Collibra!D:F,3,0)</f>
        <v>Beneficial owner intermediary telephone number</v>
      </c>
      <c r="G1103" s="6" t="str">
        <f>VLOOKUP(E1103,Collibra!D:F,2,0)</f>
        <v>Gives the telephone number of the Beneficial owner.</v>
      </c>
      <c r="J1103" t="s">
        <v>28</v>
      </c>
      <c r="N1103" t="b">
        <v>0</v>
      </c>
      <c r="P1103" t="s">
        <v>29</v>
      </c>
      <c r="Q1103" t="s">
        <v>30</v>
      </c>
      <c r="R1103" t="b">
        <v>0</v>
      </c>
      <c r="Z1103">
        <v>1</v>
      </c>
    </row>
    <row r="1104" spans="1:26" x14ac:dyDescent="0.25">
      <c r="A1104">
        <v>4130</v>
      </c>
      <c r="B1104" t="s">
        <v>820</v>
      </c>
      <c r="C1104" t="s">
        <v>867</v>
      </c>
      <c r="D1104" t="s">
        <v>868</v>
      </c>
      <c r="E1104" s="6" t="str">
        <f>VLOOKUP(B1104&amp;" - "&amp;D1104,OrbisGeneric_mapping!C:F,3,0)</f>
        <v>BOI_TOTAL_PCT</v>
      </c>
      <c r="F1104" s="6" t="str">
        <f>VLOOKUP(E1104,Collibra!D:F,3,0)</f>
        <v>Beneficial owner intermediary Total %</v>
      </c>
      <c r="G1104" s="6">
        <f>VLOOKUP(E1104,Collibra!D:F,2,0)</f>
        <v>0</v>
      </c>
      <c r="J1104" t="s">
        <v>28</v>
      </c>
      <c r="N1104" t="b">
        <v>0</v>
      </c>
      <c r="P1104" t="s">
        <v>29</v>
      </c>
      <c r="Q1104" t="s">
        <v>30</v>
      </c>
      <c r="R1104" t="b">
        <v>0</v>
      </c>
      <c r="Z1104">
        <v>1</v>
      </c>
    </row>
    <row r="1105" spans="1:26" x14ac:dyDescent="0.25">
      <c r="A1105">
        <v>4050</v>
      </c>
      <c r="B1105" t="s">
        <v>820</v>
      </c>
      <c r="C1105" t="s">
        <v>869</v>
      </c>
      <c r="D1105" t="s">
        <v>870</v>
      </c>
      <c r="E1105" s="6" t="str">
        <f>VLOOKUP(B1105&amp;" - "&amp;D1105,OrbisGeneric_mapping!C:F,3,0)</f>
        <v>BOI_ENTITY_TYPE</v>
      </c>
      <c r="F1105" s="6" t="str">
        <f>VLOOKUP(E1105,Collibra!D:F,3,0)</f>
        <v>Beneficial owner intermediary type</v>
      </c>
      <c r="G1105" s="6" t="str">
        <f>VLOOKUP(E1105,Collibra!D:F,2,0)</f>
        <v>Gives the full label of the entity type of the concerned entity.</v>
      </c>
      <c r="J1105" t="s">
        <v>28</v>
      </c>
      <c r="N1105" t="b">
        <v>0</v>
      </c>
      <c r="P1105" t="s">
        <v>29</v>
      </c>
      <c r="Q1105" t="s">
        <v>30</v>
      </c>
      <c r="R1105" t="b">
        <v>0</v>
      </c>
      <c r="Z1105">
        <v>1</v>
      </c>
    </row>
    <row r="1106" spans="1:26" x14ac:dyDescent="0.25">
      <c r="A1106">
        <v>4042</v>
      </c>
      <c r="B1106" t="s">
        <v>820</v>
      </c>
      <c r="C1106" t="s">
        <v>871</v>
      </c>
      <c r="D1106" t="s">
        <v>872</v>
      </c>
      <c r="E1106" s="6" t="str">
        <f>VLOOKUP(B1106&amp;" - "&amp;D1106,OrbisGeneric_mapping!C:F,3,0)</f>
        <v>BOI_UCI</v>
      </c>
      <c r="F1106" s="6" t="str">
        <f>VLOOKUP(E1106,Collibra!D:F,3,0)</f>
        <v>Beneficial owner intermediary UCI</v>
      </c>
      <c r="G1106" s="6" t="str">
        <f>VLOOKUP(E1106,Collibra!D:F,2,0)</f>
        <v>Gives the UCI of the benefical owner. UCI is the identifier in the Contacts database. It is not always available</v>
      </c>
      <c r="J1106" t="s">
        <v>28</v>
      </c>
      <c r="N1106" t="b">
        <v>0</v>
      </c>
      <c r="P1106" t="s">
        <v>29</v>
      </c>
      <c r="Q1106" t="s">
        <v>30</v>
      </c>
      <c r="R1106" t="b">
        <v>0</v>
      </c>
      <c r="Z1106">
        <v>1</v>
      </c>
    </row>
    <row r="1107" spans="1:26" x14ac:dyDescent="0.25">
      <c r="A1107">
        <v>4106</v>
      </c>
      <c r="B1107" t="s">
        <v>820</v>
      </c>
      <c r="C1107" t="s">
        <v>873</v>
      </c>
      <c r="D1107" t="s">
        <v>874</v>
      </c>
      <c r="E1107" s="6" t="str">
        <f>VLOOKUP(B1107&amp;" - "&amp;D1107,OrbisGeneric_mapping!C:F,3,0)</f>
        <v>BOI_WEBSITE</v>
      </c>
      <c r="F1107" s="6" t="str">
        <f>VLOOKUP(E1107,Collibra!D:F,3,0)</f>
        <v>Beneficial owner intermediary website address</v>
      </c>
      <c r="G1107" s="6" t="str">
        <f>VLOOKUP(E1107,Collibra!D:F,2,0)</f>
        <v>Gives the website of the concerned entity when available.</v>
      </c>
      <c r="J1107" t="s">
        <v>28</v>
      </c>
      <c r="N1107" t="b">
        <v>0</v>
      </c>
      <c r="P1107" t="s">
        <v>29</v>
      </c>
      <c r="Q1107" t="s">
        <v>30</v>
      </c>
      <c r="R1107" t="b">
        <v>0</v>
      </c>
      <c r="Z1107">
        <v>1</v>
      </c>
    </row>
    <row r="1108" spans="1:26" x14ac:dyDescent="0.25">
      <c r="A1108">
        <v>3874</v>
      </c>
      <c r="B1108" t="s">
        <v>820</v>
      </c>
      <c r="C1108" t="s">
        <v>805</v>
      </c>
      <c r="D1108" t="s">
        <v>806</v>
      </c>
      <c r="E1108" s="6" t="str">
        <f>VLOOKUP(B1108&amp;" - "&amp;D1108,OrbisGeneric_mapping!C:F,3,0)</f>
        <v>BO_LAST_NAME</v>
      </c>
      <c r="F1108" s="6" t="str">
        <f>VLOOKUP(E1108,Collibra!D:F,3,0)</f>
        <v>Beneficial owner last name</v>
      </c>
      <c r="G1108" s="6" t="str">
        <f>VLOOKUP(E1108,Collibra!D:F,2,0)</f>
        <v>This field provides the last name of the Beneficial Owner. This has been extracted from the full name when possible.</v>
      </c>
      <c r="J1108" t="s">
        <v>28</v>
      </c>
      <c r="N1108" t="b">
        <v>0</v>
      </c>
      <c r="P1108" t="s">
        <v>29</v>
      </c>
      <c r="Q1108" t="s">
        <v>30</v>
      </c>
      <c r="R1108" t="b">
        <v>0</v>
      </c>
      <c r="Z1108">
        <v>1</v>
      </c>
    </row>
    <row r="1109" spans="1:26" x14ac:dyDescent="0.25">
      <c r="A1109">
        <v>3826</v>
      </c>
      <c r="B1109" t="s">
        <v>820</v>
      </c>
      <c r="C1109" t="s">
        <v>807</v>
      </c>
      <c r="D1109" t="s">
        <v>808</v>
      </c>
      <c r="E1109" s="6" t="str">
        <f>VLOOKUP(B1109&amp;" - "&amp;D1109,OrbisGeneric_mapping!C:F,3,0)</f>
        <v>BO_NAME</v>
      </c>
      <c r="F1109" s="6" t="str">
        <f>VLOOKUP(E1109,Collibra!D:F,3,0)</f>
        <v>Beneficial owner name</v>
      </c>
      <c r="G1109" s="6" t="str">
        <f>VLOOKUP(E1109,Collibra!D:F,2,0)</f>
        <v>This field indicates the full name of the Beneficial owner. It should always be provided.</v>
      </c>
      <c r="J1109" t="s">
        <v>28</v>
      </c>
      <c r="N1109" t="b">
        <v>0</v>
      </c>
      <c r="P1109" t="s">
        <v>29</v>
      </c>
      <c r="Q1109" t="s">
        <v>30</v>
      </c>
      <c r="R1109" t="b">
        <v>0</v>
      </c>
      <c r="Z1109">
        <v>1</v>
      </c>
    </row>
    <row r="1110" spans="1:26" x14ac:dyDescent="0.25">
      <c r="A1110">
        <v>3938</v>
      </c>
      <c r="B1110" t="s">
        <v>820</v>
      </c>
      <c r="C1110" t="s">
        <v>809</v>
      </c>
      <c r="D1110" t="s">
        <v>810</v>
      </c>
      <c r="E1110" s="6" t="str">
        <f>VLOOKUP(B1110&amp;" - "&amp;D1110,OrbisGeneric_mapping!C:F,3,0)</f>
        <v>BO_POSTCODE</v>
      </c>
      <c r="F1110" s="6" t="str">
        <f>VLOOKUP(E1110,Collibra!D:F,3,0)</f>
        <v>Beneficial owner postcode</v>
      </c>
      <c r="G1110" s="6" t="str">
        <f>VLOOKUP(E1110,Collibra!D:F,2,0)</f>
        <v>Gives the postcode of the city in which the Beneficial owner is located.</v>
      </c>
      <c r="J1110" t="s">
        <v>28</v>
      </c>
      <c r="N1110" t="b">
        <v>0</v>
      </c>
      <c r="P1110" t="s">
        <v>29</v>
      </c>
      <c r="Q1110" t="s">
        <v>30</v>
      </c>
      <c r="R1110" t="b">
        <v>0</v>
      </c>
      <c r="Z1110">
        <v>1</v>
      </c>
    </row>
    <row r="1111" spans="1:26" x14ac:dyDescent="0.25">
      <c r="A1111">
        <v>3858</v>
      </c>
      <c r="B1111" t="s">
        <v>820</v>
      </c>
      <c r="C1111" t="s">
        <v>811</v>
      </c>
      <c r="D1111" t="s">
        <v>812</v>
      </c>
      <c r="E1111" s="6" t="str">
        <f>VLOOKUP(B1111&amp;" - "&amp;D1111,OrbisGeneric_mapping!C:F,3,0)</f>
        <v>BO_SALUTATION</v>
      </c>
      <c r="F1111" s="6" t="str">
        <f>VLOOKUP(E1111,Collibra!D:F,3,0)</f>
        <v>Beneficial owner salutation</v>
      </c>
      <c r="G1111" s="6" t="str">
        <f>VLOOKUP(E1111,Collibra!D:F,2,0)</f>
        <v>Gives the salutation of the beneficial owner. This is either provided by the source or deduced based on the provided or deduced gender</v>
      </c>
      <c r="J1111" t="s">
        <v>28</v>
      </c>
      <c r="N1111" t="b">
        <v>0</v>
      </c>
      <c r="P1111" t="s">
        <v>29</v>
      </c>
      <c r="Q1111" t="s">
        <v>30</v>
      </c>
      <c r="R1111" t="b">
        <v>0</v>
      </c>
      <c r="Z1111">
        <v>1</v>
      </c>
    </row>
    <row r="1112" spans="1:26" x14ac:dyDescent="0.25">
      <c r="A1112">
        <v>3986</v>
      </c>
      <c r="B1112" t="s">
        <v>820</v>
      </c>
      <c r="C1112" t="s">
        <v>875</v>
      </c>
      <c r="D1112" t="s">
        <v>876</v>
      </c>
      <c r="E1112" s="6" t="e">
        <f>VLOOKUP(B1112&amp;" - "&amp;D1112,OrbisGeneric_mapping!C:F,3,0)</f>
        <v>#N/A</v>
      </c>
      <c r="F1112" s="6" t="e">
        <f>VLOOKUP(E1112,Collibra!D:F,3,0)</f>
        <v>#N/A</v>
      </c>
      <c r="G1112" s="6" t="e">
        <f>VLOOKUP(E1112,Collibra!D:F,2,0)</f>
        <v>#N/A</v>
      </c>
      <c r="J1112" t="s">
        <v>28</v>
      </c>
      <c r="N1112" t="b">
        <v>0</v>
      </c>
      <c r="P1112" t="s">
        <v>29</v>
      </c>
      <c r="Q1112" t="s">
        <v>30</v>
      </c>
      <c r="R1112" t="b">
        <v>0</v>
      </c>
      <c r="Z1112">
        <v>1</v>
      </c>
    </row>
    <row r="1113" spans="1:26" x14ac:dyDescent="0.25">
      <c r="A1113">
        <v>3794</v>
      </c>
      <c r="B1113" t="s">
        <v>820</v>
      </c>
      <c r="C1113" t="s">
        <v>877</v>
      </c>
      <c r="D1113" t="s">
        <v>878</v>
      </c>
      <c r="E1113" s="6" t="str">
        <f>VLOOKUP(B1113&amp;" - "&amp;D1113,OrbisGeneric_mapping!C:F,3,0)</f>
        <v>BO_STATUS</v>
      </c>
      <c r="F1113" s="6" t="str">
        <f>VLOOKUP(E1113,Collibra!D:F,3,0)</f>
        <v>Beneficial owner status</v>
      </c>
      <c r="G1113" s="6" t="str">
        <f>VLOOKUP(E1113,Collibra!D:F,2,0)</f>
        <v>Definition is currently under review.</v>
      </c>
      <c r="J1113" t="s">
        <v>28</v>
      </c>
      <c r="N1113" t="b">
        <v>0</v>
      </c>
      <c r="P1113" t="s">
        <v>29</v>
      </c>
      <c r="Q1113" t="s">
        <v>30</v>
      </c>
      <c r="R1113" t="b">
        <v>0</v>
      </c>
      <c r="Z1113">
        <v>1</v>
      </c>
    </row>
    <row r="1114" spans="1:26" x14ac:dyDescent="0.25">
      <c r="A1114">
        <v>3954</v>
      </c>
      <c r="B1114" t="s">
        <v>820</v>
      </c>
      <c r="C1114" t="s">
        <v>815</v>
      </c>
      <c r="D1114" t="s">
        <v>816</v>
      </c>
      <c r="E1114" s="6" t="str">
        <f>VLOOKUP(B1114&amp;" - "&amp;D1114,OrbisGeneric_mapping!C:F,3,0)</f>
        <v>BO_PHONE_NUMBER</v>
      </c>
      <c r="F1114" s="6" t="str">
        <f>VLOOKUP(E1114,Collibra!D:F,3,0)</f>
        <v>Beneficial owner telephone number</v>
      </c>
      <c r="G1114" s="6" t="str">
        <f>VLOOKUP(E1114,Collibra!D:F,2,0)</f>
        <v>Gives the telephone number of the Beneficial owner.</v>
      </c>
      <c r="J1114" t="s">
        <v>28</v>
      </c>
      <c r="N1114" t="b">
        <v>0</v>
      </c>
      <c r="P1114" t="s">
        <v>29</v>
      </c>
      <c r="Q1114" t="s">
        <v>30</v>
      </c>
      <c r="R1114" t="b">
        <v>0</v>
      </c>
      <c r="Z1114">
        <v>1</v>
      </c>
    </row>
    <row r="1115" spans="1:26" x14ac:dyDescent="0.25">
      <c r="A1115">
        <v>3850</v>
      </c>
      <c r="B1115" t="s">
        <v>820</v>
      </c>
      <c r="C1115" t="s">
        <v>879</v>
      </c>
      <c r="D1115" t="s">
        <v>880</v>
      </c>
      <c r="E1115" s="6" t="str">
        <f>VLOOKUP(B1115&amp;" - "&amp;D1115,OrbisGeneric_mapping!C:F,3,0)</f>
        <v>BO_ENTITY_TYPE</v>
      </c>
      <c r="F1115" s="6" t="str">
        <f>VLOOKUP(E1115,Collibra!D:F,3,0)</f>
        <v>Beneficial owner type</v>
      </c>
      <c r="G1115" s="6" t="str">
        <f>VLOOKUP(E1115,Collibra!D:F,2,0)</f>
        <v>Gives the full label of the entity type of the concerned entity.</v>
      </c>
      <c r="J1115" t="s">
        <v>28</v>
      </c>
      <c r="N1115" t="b">
        <v>0</v>
      </c>
      <c r="P1115" t="s">
        <v>29</v>
      </c>
      <c r="Q1115" t="s">
        <v>30</v>
      </c>
      <c r="R1115" t="b">
        <v>0</v>
      </c>
      <c r="Z1115">
        <v>1</v>
      </c>
    </row>
    <row r="1116" spans="1:26" x14ac:dyDescent="0.25">
      <c r="A1116">
        <v>3842</v>
      </c>
      <c r="B1116" t="s">
        <v>820</v>
      </c>
      <c r="C1116" t="s">
        <v>818</v>
      </c>
      <c r="D1116" t="s">
        <v>819</v>
      </c>
      <c r="E1116" s="6" t="str">
        <f>VLOOKUP(B1116&amp;" - "&amp;D1116,OrbisGeneric_mapping!C:F,3,0)</f>
        <v>BO_UCI</v>
      </c>
      <c r="F1116" s="6" t="str">
        <f>VLOOKUP(E1116,Collibra!D:F,3,0)</f>
        <v>Beneficial owner UCI</v>
      </c>
      <c r="G1116" s="6" t="str">
        <f>VLOOKUP(E1116,Collibra!D:F,2,0)</f>
        <v>Gives the UCI of the benefical owner. UCI is the identifier in the Contacts database. It is not always available</v>
      </c>
      <c r="J1116" t="s">
        <v>28</v>
      </c>
      <c r="N1116" t="b">
        <v>0</v>
      </c>
      <c r="P1116" t="s">
        <v>29</v>
      </c>
      <c r="Q1116" t="s">
        <v>30</v>
      </c>
      <c r="R1116" t="b">
        <v>0</v>
      </c>
      <c r="Z1116">
        <v>1</v>
      </c>
    </row>
    <row r="1117" spans="1:26" x14ac:dyDescent="0.25">
      <c r="A1117">
        <v>3778</v>
      </c>
      <c r="B1117" t="s">
        <v>820</v>
      </c>
      <c r="C1117" t="s">
        <v>881</v>
      </c>
      <c r="D1117" t="s">
        <v>882</v>
      </c>
      <c r="E1117" s="6" t="e">
        <f>VLOOKUP(B1117&amp;" - "&amp;D1117,OrbisGeneric_mapping!C:F,3,0)</f>
        <v>#N/A</v>
      </c>
      <c r="F1117" s="6" t="e">
        <f>VLOOKUP(E1117,Collibra!D:F,3,0)</f>
        <v>#N/A</v>
      </c>
      <c r="G1117" s="6" t="e">
        <f>VLOOKUP(E1117,Collibra!D:F,2,0)</f>
        <v>#N/A</v>
      </c>
      <c r="J1117" t="s">
        <v>28</v>
      </c>
      <c r="N1117" t="b">
        <v>0</v>
      </c>
      <c r="P1117" t="s">
        <v>29</v>
      </c>
      <c r="Q1117" t="s">
        <v>30</v>
      </c>
      <c r="R1117" t="b">
        <v>0</v>
      </c>
      <c r="Z1117">
        <v>1</v>
      </c>
    </row>
    <row r="1118" spans="1:26" x14ac:dyDescent="0.25">
      <c r="A1118">
        <v>3802</v>
      </c>
      <c r="B1118" t="s">
        <v>820</v>
      </c>
      <c r="C1118" t="s">
        <v>883</v>
      </c>
      <c r="D1118" t="s">
        <v>884</v>
      </c>
      <c r="E1118" s="6" t="str">
        <f>VLOOKUP(B1118&amp;" - "&amp;D1118,OrbisGeneric_mapping!C:F,3,0)</f>
        <v>BO_DEFINITION_10_10_COUNT</v>
      </c>
      <c r="F1118" s="6" t="str">
        <f>VLOOKUP(E1118,Collibra!D:F,3,0)</f>
        <v>Number of Beneficial owners (def 10%/10%)</v>
      </c>
      <c r="G1118" s="6" t="str">
        <f>VLOOKUP(E1118,Collibra!D:F,2,0)</f>
        <v>Gives a precalculated number of Beneficial owners according to the definition min 10% at first level and minimum 10% at higher levels. See the ownership user guide for more details</v>
      </c>
      <c r="J1118" t="s">
        <v>28</v>
      </c>
      <c r="N1118" t="b">
        <v>0</v>
      </c>
      <c r="P1118" t="s">
        <v>29</v>
      </c>
      <c r="Q1118" t="s">
        <v>30</v>
      </c>
      <c r="R1118" t="b">
        <v>0</v>
      </c>
      <c r="Z1118">
        <v>1</v>
      </c>
    </row>
    <row r="1119" spans="1:26" x14ac:dyDescent="0.25">
      <c r="A1119">
        <v>3810</v>
      </c>
      <c r="B1119" t="s">
        <v>820</v>
      </c>
      <c r="C1119" t="s">
        <v>885</v>
      </c>
      <c r="D1119" t="s">
        <v>886</v>
      </c>
      <c r="E1119" s="6" t="str">
        <f>VLOOKUP(B1119&amp;" - "&amp;D1119,OrbisGeneric_mapping!C:F,3,0)</f>
        <v>BO_DEFINITION_10_50_COUNT</v>
      </c>
      <c r="F1119" s="6" t="str">
        <f>VLOOKUP(E1119,Collibra!D:F,3,0)</f>
        <v>Number of Beneficial owners (def 10%/50%)</v>
      </c>
      <c r="G1119" s="6" t="str">
        <f>VLOOKUP(E1119,Collibra!D:F,2,0)</f>
        <v>Gives a precalculated number of Beneficial owners according to the definition min 10% at first level and minimum 50% at higher levels. See the ownership user guide for more details</v>
      </c>
      <c r="J1119" t="s">
        <v>28</v>
      </c>
      <c r="N1119" t="b">
        <v>0</v>
      </c>
      <c r="P1119" t="s">
        <v>29</v>
      </c>
      <c r="Q1119" t="s">
        <v>30</v>
      </c>
      <c r="R1119" t="b">
        <v>0</v>
      </c>
      <c r="Z1119">
        <v>1</v>
      </c>
    </row>
    <row r="1120" spans="1:26" x14ac:dyDescent="0.25">
      <c r="A1120">
        <v>3818</v>
      </c>
      <c r="B1120" t="s">
        <v>820</v>
      </c>
      <c r="C1120" t="s">
        <v>887</v>
      </c>
      <c r="D1120" t="s">
        <v>888</v>
      </c>
      <c r="E1120" s="6" t="str">
        <f>VLOOKUP(B1120&amp;" - "&amp;D1120,OrbisGeneric_mapping!C:F,3,0)</f>
        <v>BO_DEFINITION_25_25_COUNT</v>
      </c>
      <c r="F1120" s="6" t="str">
        <f>VLOOKUP(E1120,Collibra!D:F,3,0)</f>
        <v>Number of Beneficial owners (def 25%/25%)</v>
      </c>
      <c r="G1120" s="6" t="str">
        <f>VLOOKUP(E1120,Collibra!D:F,2,0)</f>
        <v>Gives a precalculated number of Beneficial owners according to the definition min 25% at first level and minimum 25% at higher levels. See the ownership user guide for more details</v>
      </c>
      <c r="J1120" t="s">
        <v>28</v>
      </c>
      <c r="N1120" t="b">
        <v>0</v>
      </c>
      <c r="P1120" t="s">
        <v>29</v>
      </c>
      <c r="Q1120" t="s">
        <v>30</v>
      </c>
      <c r="R1120" t="b">
        <v>0</v>
      </c>
      <c r="Z1120">
        <v>1</v>
      </c>
    </row>
    <row r="1121" spans="1:26" x14ac:dyDescent="0.25">
      <c r="A1121">
        <v>3786</v>
      </c>
      <c r="B1121" t="s">
        <v>820</v>
      </c>
      <c r="C1121" t="s">
        <v>55</v>
      </c>
      <c r="D1121" t="s">
        <v>56</v>
      </c>
      <c r="E1121" s="6" t="str">
        <f>VLOOKUP(B1121&amp;" - "&amp;D1121,OrbisGeneric_mapping!C:F,3,0)</f>
        <v>ORBISID</v>
      </c>
      <c r="F1121" s="6" t="str">
        <f>VLOOKUP(E1121,Collibra!D:F,3,0)</f>
        <v>Orbis ID number</v>
      </c>
      <c r="G1121" s="6" t="str">
        <f>VLOOKUP(E1121,Collibra!D:F,2,0)</f>
        <v>&lt;p class="MsoNormal"&gt;&lt;span style="color: rgb(11,33,44);font-family: Arial , sans-serif;"&gt;The Orbis ID is a stable, nine-digit identifier, randomly created by Bureau van Dijk, that uniquely identifies each company in Orbis.&lt;/span&gt;&lt;/p&gt;</v>
      </c>
      <c r="J1121" t="s">
        <v>28</v>
      </c>
      <c r="N1121" t="b">
        <v>0</v>
      </c>
      <c r="P1121" t="s">
        <v>29</v>
      </c>
      <c r="Q1121" t="s">
        <v>30</v>
      </c>
      <c r="R1121" t="b">
        <v>0</v>
      </c>
      <c r="Z1121">
        <v>1</v>
      </c>
    </row>
    <row r="1122" spans="1:26" x14ac:dyDescent="0.25">
      <c r="A1122">
        <v>3770</v>
      </c>
      <c r="B1122" t="s">
        <v>820</v>
      </c>
      <c r="C1122" t="s">
        <v>57</v>
      </c>
      <c r="D1122" t="s">
        <v>57</v>
      </c>
      <c r="E1122" s="6" t="e">
        <f>VLOOKUP(B1122&amp;" - "&amp;D1122,OrbisGeneric_mapping!C:F,3,0)</f>
        <v>#N/A</v>
      </c>
      <c r="F1122" s="6" t="e">
        <f>VLOOKUP(E1122,Collibra!D:F,3,0)</f>
        <v>#N/A</v>
      </c>
      <c r="G1122" s="6" t="e">
        <f>VLOOKUP(E1122,Collibra!D:F,2,0)</f>
        <v>#N/A</v>
      </c>
      <c r="J1122" t="s">
        <v>28</v>
      </c>
      <c r="N1122" t="b">
        <v>0</v>
      </c>
      <c r="P1122" t="s">
        <v>29</v>
      </c>
      <c r="Q1122" t="s">
        <v>30</v>
      </c>
      <c r="R1122" t="b">
        <v>0</v>
      </c>
      <c r="Z1122">
        <v>1</v>
      </c>
    </row>
    <row r="1123" spans="1:26" x14ac:dyDescent="0.25">
      <c r="A1123">
        <v>3762</v>
      </c>
      <c r="B1123" t="s">
        <v>820</v>
      </c>
      <c r="C1123" t="s">
        <v>58</v>
      </c>
      <c r="D1123" t="s">
        <v>58</v>
      </c>
      <c r="E1123" s="6" t="e">
        <f>VLOOKUP(B1123&amp;" - "&amp;D1123,OrbisGeneric_mapping!C:F,3,0)</f>
        <v>#N/A</v>
      </c>
      <c r="F1123" s="6" t="e">
        <f>VLOOKUP(E1123,Collibra!D:F,3,0)</f>
        <v>#N/A</v>
      </c>
      <c r="G1123" s="6" t="e">
        <f>VLOOKUP(E1123,Collibra!D:F,2,0)</f>
        <v>#N/A</v>
      </c>
      <c r="J1123" t="s">
        <v>59</v>
      </c>
      <c r="N1123" t="b">
        <v>0</v>
      </c>
      <c r="P1123" t="s">
        <v>29</v>
      </c>
      <c r="Q1123" t="s">
        <v>30</v>
      </c>
      <c r="R1123" t="b">
        <v>0</v>
      </c>
      <c r="Z1123">
        <v>1</v>
      </c>
    </row>
    <row r="1124" spans="1:26" x14ac:dyDescent="0.25">
      <c r="A1124">
        <v>4194</v>
      </c>
      <c r="B1124" t="s">
        <v>820</v>
      </c>
      <c r="C1124" t="s">
        <v>72</v>
      </c>
      <c r="D1124" t="s">
        <v>72</v>
      </c>
      <c r="E1124" s="6" t="e">
        <f>VLOOKUP(B1124&amp;" - "&amp;D1124,OrbisGeneric_mapping!C:F,3,0)</f>
        <v>#N/A</v>
      </c>
      <c r="F1124" s="6" t="e">
        <f>VLOOKUP(E1124,Collibra!D:F,3,0)</f>
        <v>#N/A</v>
      </c>
      <c r="G1124" s="6" t="e">
        <f>VLOOKUP(E1124,Collibra!D:F,2,0)</f>
        <v>#N/A</v>
      </c>
      <c r="J1124" t="s">
        <v>73</v>
      </c>
      <c r="N1124" t="b">
        <v>0</v>
      </c>
      <c r="P1124" t="s">
        <v>29</v>
      </c>
      <c r="Q1124" t="s">
        <v>30</v>
      </c>
      <c r="R1124" t="b">
        <v>0</v>
      </c>
      <c r="Z1124">
        <v>1</v>
      </c>
    </row>
    <row r="1125" spans="1:26" x14ac:dyDescent="0.25">
      <c r="A1125">
        <v>5068</v>
      </c>
      <c r="B1125" t="s">
        <v>889</v>
      </c>
      <c r="C1125" t="s">
        <v>781</v>
      </c>
      <c r="D1125" t="s">
        <v>782</v>
      </c>
      <c r="E1125" s="6" t="str">
        <f>VLOOKUP(SUBSTITUTE(B1125,"_10_50_","_10_10_")&amp;" - "&amp;D1125,OrbisGeneric_mapping!C:F,3,0)</f>
        <v>BO_ADDRESS</v>
      </c>
      <c r="F1125" s="6" t="str">
        <f>VLOOKUP(E1125,Collibra!D:F,3,0)</f>
        <v>Beneficial owner address</v>
      </c>
      <c r="G1125" s="6" t="str">
        <f>VLOOKUP(E1125,Collibra!D:F,2,0)</f>
        <v>Gives the address of the Beneficial owner. This field includes the street, the number of the building where the entity is located and the number of the floor of the building if available.</v>
      </c>
      <c r="J1125" t="s">
        <v>28</v>
      </c>
      <c r="N1125" t="b">
        <v>0</v>
      </c>
      <c r="P1125" t="s">
        <v>29</v>
      </c>
      <c r="Q1125" t="s">
        <v>30</v>
      </c>
      <c r="R1125" t="b">
        <v>0</v>
      </c>
      <c r="Z1125">
        <v>1</v>
      </c>
    </row>
    <row r="1126" spans="1:26" x14ac:dyDescent="0.25">
      <c r="A1126">
        <v>21</v>
      </c>
      <c r="B1126" t="s">
        <v>889</v>
      </c>
      <c r="C1126" t="s">
        <v>783</v>
      </c>
      <c r="D1126" t="s">
        <v>784</v>
      </c>
      <c r="E1126" s="6" t="str">
        <f>VLOOKUP(SUBSTITUTE(B1126,"_10_50_","_10_10_")&amp;" - "&amp;D1126,OrbisGeneric_mapping!C:F,3,0)</f>
        <v>BO_CURRENT_PREVIOUS_MANAGER</v>
      </c>
      <c r="F1126" s="6" t="str">
        <f>VLOOKUP(E1126,Collibra!D:F,3,0)</f>
        <v>Beneficial owner - Also a manager</v>
      </c>
      <c r="G1126" s="6" t="str">
        <f>VLOOKUP(E1126,Collibra!D:F,2,0)</f>
        <v>Indicating if the Beneficial owner is also a manager. Can take 3 values : Not a manager, current manager, previous manager</v>
      </c>
      <c r="J1126" t="s">
        <v>28</v>
      </c>
      <c r="N1126" t="b">
        <v>0</v>
      </c>
      <c r="P1126" t="s">
        <v>29</v>
      </c>
      <c r="Q1126" t="s">
        <v>30</v>
      </c>
      <c r="R1126" t="b">
        <v>0</v>
      </c>
      <c r="Z1126">
        <v>1</v>
      </c>
    </row>
    <row r="1127" spans="1:26" x14ac:dyDescent="0.25">
      <c r="A1127">
        <v>4980</v>
      </c>
      <c r="B1127" t="s">
        <v>889</v>
      </c>
      <c r="C1127" t="s">
        <v>785</v>
      </c>
      <c r="D1127" t="s">
        <v>786</v>
      </c>
      <c r="E1127" s="6" t="str">
        <f>VLOOKUP(SUBSTITUTE(B1127,"_10_50_","_10_10_")&amp;" - "&amp;D1127,OrbisGeneric_mapping!C:F,3,0)</f>
        <v>BO_BVD_ID_NUMBER</v>
      </c>
      <c r="F1127" s="6" t="str">
        <f>VLOOKUP(E1127,Collibra!D:F,3,0)</f>
        <v>Beneficial owner BvD ID number</v>
      </c>
      <c r="G1127" s="6" t="str">
        <f>VLOOKUP(E1127,Collibra!D:F,2,0)</f>
        <v>Gives the BvD ID of the beneficial owners. It is never empty</v>
      </c>
      <c r="J1127" t="s">
        <v>28</v>
      </c>
      <c r="N1127" t="b">
        <v>0</v>
      </c>
      <c r="P1127" t="s">
        <v>29</v>
      </c>
      <c r="Q1127" t="s">
        <v>30</v>
      </c>
      <c r="R1127" t="b">
        <v>0</v>
      </c>
      <c r="Z1127">
        <v>1</v>
      </c>
    </row>
    <row r="1128" spans="1:26" x14ac:dyDescent="0.25">
      <c r="A1128">
        <v>5076</v>
      </c>
      <c r="B1128" t="s">
        <v>889</v>
      </c>
      <c r="C1128" t="s">
        <v>787</v>
      </c>
      <c r="D1128" t="s">
        <v>788</v>
      </c>
      <c r="E1128" s="6" t="str">
        <f>VLOOKUP(SUBSTITUTE(B1128,"_10_50_","_10_10_")&amp;" - "&amp;D1128,OrbisGeneric_mapping!C:F,3,0)</f>
        <v>BO_CITY</v>
      </c>
      <c r="F1128" s="6" t="str">
        <f>VLOOKUP(E1128,Collibra!D:F,3,0)</f>
        <v>Beneficial owner city</v>
      </c>
      <c r="G1128" s="6" t="str">
        <f>VLOOKUP(E1128,Collibra!D:F,2,0)</f>
        <v>Gives the city where the Beneficial owner is located.</v>
      </c>
      <c r="J1128" t="s">
        <v>28</v>
      </c>
      <c r="N1128" t="b">
        <v>0</v>
      </c>
      <c r="P1128" t="s">
        <v>29</v>
      </c>
      <c r="Q1128" t="s">
        <v>30</v>
      </c>
      <c r="R1128" t="b">
        <v>0</v>
      </c>
      <c r="Z1128">
        <v>1</v>
      </c>
    </row>
    <row r="1129" spans="1:26" x14ac:dyDescent="0.25">
      <c r="A1129">
        <v>5</v>
      </c>
      <c r="B1129" t="s">
        <v>889</v>
      </c>
      <c r="C1129" t="s">
        <v>789</v>
      </c>
      <c r="D1129" t="s">
        <v>790</v>
      </c>
      <c r="E1129" s="6" t="str">
        <f>VLOOKUP(SUBSTITUTE(B1129,"_10_50_","_10_10_")&amp;" - "&amp;D1129,OrbisGeneric_mapping!C:F,3,0)</f>
        <v>BO_COUNTRY_ISO_CODE</v>
      </c>
      <c r="F1129" s="6" t="str">
        <f>VLOOKUP(E1129,Collibra!D:F,3,0)</f>
        <v>Beneficial owner country</v>
      </c>
      <c r="G1129" s="6" t="str">
        <f>VLOOKUP(E1129,Collibra!D:F,2,0)</f>
        <v>2 digit iso country code. If not known, the code 'YY' is used.</v>
      </c>
      <c r="J1129" t="s">
        <v>28</v>
      </c>
      <c r="N1129" t="b">
        <v>0</v>
      </c>
      <c r="P1129" t="s">
        <v>29</v>
      </c>
      <c r="Q1129" t="s">
        <v>30</v>
      </c>
      <c r="R1129" t="b">
        <v>0</v>
      </c>
      <c r="Z1129">
        <v>1</v>
      </c>
    </row>
    <row r="1130" spans="1:26" x14ac:dyDescent="0.25">
      <c r="A1130">
        <v>5036</v>
      </c>
      <c r="B1130" t="s">
        <v>889</v>
      </c>
      <c r="C1130" t="s">
        <v>791</v>
      </c>
      <c r="D1130" t="s">
        <v>792</v>
      </c>
      <c r="E1130" s="6" t="str">
        <f>VLOOKUP(SUBSTITUTE(B1130,"_10_50_","_10_10_")&amp;" - "&amp;D1130,OrbisGeneric_mapping!C:F,3,0)</f>
        <v>BO_BIRTHDATE</v>
      </c>
      <c r="F1130" s="6" t="str">
        <f>VLOOKUP(E1130,Collibra!D:F,3,0)</f>
        <v>Beneficial owner date of birth (rarely available due to legal restrictions)</v>
      </c>
      <c r="G1130" s="6" t="str">
        <f>VLOOKUP(E1130,Collibra!D:F,2,0)</f>
        <v>Gives the brithdate of the beneficial owner if available, can be complete (DD/MM/YYYY) or not (MM/YYYY or YYYY) - date format depends on the product settings</v>
      </c>
      <c r="J1130" t="s">
        <v>28</v>
      </c>
      <c r="N1130" t="b">
        <v>0</v>
      </c>
      <c r="P1130" t="s">
        <v>29</v>
      </c>
      <c r="Q1130" t="s">
        <v>30</v>
      </c>
      <c r="R1130" t="b">
        <v>0</v>
      </c>
      <c r="Z1130">
        <v>1</v>
      </c>
    </row>
    <row r="1131" spans="1:26" x14ac:dyDescent="0.25">
      <c r="A1131">
        <v>5060</v>
      </c>
      <c r="B1131" t="s">
        <v>889</v>
      </c>
      <c r="C1131" t="s">
        <v>793</v>
      </c>
      <c r="D1131" t="s">
        <v>794</v>
      </c>
      <c r="E1131" s="6" t="e">
        <f>VLOOKUP(SUBSTITUTE(B1131,"_10_50_","_10_10_")&amp;" - "&amp;D1131,OrbisGeneric_mapping!C:F,3,0)</f>
        <v>#N/A</v>
      </c>
      <c r="F1131" s="6" t="e">
        <f>VLOOKUP(E1131,Collibra!D:F,3,0)</f>
        <v>#N/A</v>
      </c>
      <c r="G1131" s="6" t="e">
        <f>VLOOKUP(E1131,Collibra!D:F,2,0)</f>
        <v>#N/A</v>
      </c>
      <c r="J1131" t="s">
        <v>28</v>
      </c>
      <c r="N1131" t="b">
        <v>0</v>
      </c>
      <c r="P1131" t="s">
        <v>29</v>
      </c>
      <c r="Q1131" t="s">
        <v>30</v>
      </c>
      <c r="R1131" t="b">
        <v>0</v>
      </c>
      <c r="Z1131">
        <v>1</v>
      </c>
    </row>
    <row r="1132" spans="1:26" x14ac:dyDescent="0.25">
      <c r="A1132">
        <v>5052</v>
      </c>
      <c r="B1132" t="s">
        <v>889</v>
      </c>
      <c r="C1132" t="s">
        <v>795</v>
      </c>
      <c r="D1132" t="s">
        <v>796</v>
      </c>
      <c r="E1132" s="6" t="e">
        <f>VLOOKUP(SUBSTITUTE(B1132,"_10_50_","_10_10_")&amp;" - "&amp;D1132,OrbisGeneric_mapping!C:F,3,0)</f>
        <v>#N/A</v>
      </c>
      <c r="F1132" s="6" t="e">
        <f>VLOOKUP(E1132,Collibra!D:F,3,0)</f>
        <v>#N/A</v>
      </c>
      <c r="G1132" s="6" t="e">
        <f>VLOOKUP(E1132,Collibra!D:F,2,0)</f>
        <v>#N/A</v>
      </c>
      <c r="J1132" t="s">
        <v>28</v>
      </c>
      <c r="N1132" t="b">
        <v>0</v>
      </c>
      <c r="P1132" t="s">
        <v>29</v>
      </c>
      <c r="Q1132" t="s">
        <v>30</v>
      </c>
      <c r="R1132" t="b">
        <v>0</v>
      </c>
      <c r="Z1132">
        <v>1</v>
      </c>
    </row>
    <row r="1133" spans="1:26" x14ac:dyDescent="0.25">
      <c r="A1133">
        <v>5044</v>
      </c>
      <c r="B1133" t="s">
        <v>889</v>
      </c>
      <c r="C1133" t="s">
        <v>797</v>
      </c>
      <c r="D1133" t="s">
        <v>798</v>
      </c>
      <c r="E1133" s="6" t="e">
        <f>VLOOKUP(SUBSTITUTE(B1133,"_10_50_","_10_10_")&amp;" - "&amp;D1133,OrbisGeneric_mapping!C:F,3,0)</f>
        <v>#N/A</v>
      </c>
      <c r="F1133" s="6" t="e">
        <f>VLOOKUP(E1133,Collibra!D:F,3,0)</f>
        <v>#N/A</v>
      </c>
      <c r="G1133" s="6" t="e">
        <f>VLOOKUP(E1133,Collibra!D:F,2,0)</f>
        <v>#N/A</v>
      </c>
      <c r="J1133" t="s">
        <v>28</v>
      </c>
      <c r="N1133" t="b">
        <v>0</v>
      </c>
      <c r="P1133" t="s">
        <v>29</v>
      </c>
      <c r="Q1133" t="s">
        <v>30</v>
      </c>
      <c r="R1133" t="b">
        <v>0</v>
      </c>
      <c r="Z1133">
        <v>1</v>
      </c>
    </row>
    <row r="1134" spans="1:26" x14ac:dyDescent="0.25">
      <c r="A1134">
        <v>29</v>
      </c>
      <c r="B1134" t="s">
        <v>889</v>
      </c>
      <c r="C1134" t="s">
        <v>799</v>
      </c>
      <c r="D1134" t="s">
        <v>800</v>
      </c>
      <c r="E1134" s="6" t="str">
        <f>VLOOKUP(SUBSTITUTE(B1134,"_10_50_","_10_10_")&amp;" - "&amp;D1134,OrbisGeneric_mapping!C:F,3,0)</f>
        <v>BOI_COUNT</v>
      </c>
      <c r="F1134" s="6" t="str">
        <f>VLOOKUP(E1134,Collibra!D:F,3,0)</f>
        <v>Beneficial owner - Distance</v>
      </c>
      <c r="G1134" s="6">
        <f>VLOOKUP(E1134,Collibra!D:F,2,0)</f>
        <v>0</v>
      </c>
      <c r="J1134" t="s">
        <v>28</v>
      </c>
      <c r="N1134" t="b">
        <v>0</v>
      </c>
      <c r="P1134" t="s">
        <v>29</v>
      </c>
      <c r="Q1134" t="s">
        <v>30</v>
      </c>
      <c r="R1134" t="b">
        <v>0</v>
      </c>
      <c r="Z1134">
        <v>1</v>
      </c>
    </row>
    <row r="1135" spans="1:26" x14ac:dyDescent="0.25">
      <c r="A1135">
        <v>5012</v>
      </c>
      <c r="B1135" t="s">
        <v>889</v>
      </c>
      <c r="C1135" t="s">
        <v>803</v>
      </c>
      <c r="D1135" t="s">
        <v>804</v>
      </c>
      <c r="E1135" s="6" t="str">
        <f>VLOOKUP(SUBSTITUTE(B1135,"_10_50_","_10_10_")&amp;" - "&amp;D1135,OrbisGeneric_mapping!C:F,3,0)</f>
        <v>BO_FIRST_NAME</v>
      </c>
      <c r="F1135" s="6" t="str">
        <f>VLOOKUP(E1135,Collibra!D:F,3,0)</f>
        <v>Beneficial owner fist name</v>
      </c>
      <c r="G1135" s="6" t="str">
        <f>VLOOKUP(E1135,Collibra!D:F,2,0)</f>
        <v>This field provides the first name of the Beneficial owner. This has been extracted from the full name when possible.</v>
      </c>
      <c r="J1135" t="s">
        <v>28</v>
      </c>
      <c r="N1135" t="b">
        <v>0</v>
      </c>
      <c r="P1135" t="s">
        <v>29</v>
      </c>
      <c r="Q1135" t="s">
        <v>30</v>
      </c>
      <c r="R1135" t="b">
        <v>0</v>
      </c>
      <c r="Z1135">
        <v>1</v>
      </c>
    </row>
    <row r="1136" spans="1:26" x14ac:dyDescent="0.25">
      <c r="A1136">
        <v>5028</v>
      </c>
      <c r="B1136" t="s">
        <v>889</v>
      </c>
      <c r="C1136" t="s">
        <v>821</v>
      </c>
      <c r="D1136" t="s">
        <v>822</v>
      </c>
      <c r="E1136" s="6" t="str">
        <f>VLOOKUP(SUBSTITUTE(B1136,"_10_50_","_10_10_")&amp;" - "&amp;D1136,OrbisGeneric_mapping!C:F,3,0)</f>
        <v>BO_GENDER</v>
      </c>
      <c r="F1136" s="6" t="str">
        <f>VLOOKUP(E1136,Collibra!D:F,3,0)</f>
        <v>Beneficial owner gender</v>
      </c>
      <c r="G1136" s="6" t="str">
        <f>VLOOKUP(E1136,Collibra!D:F,2,0)</f>
        <v>Gives the gender of the beneifical owner. Can take 2 values : F for Female or M for Male. Can be empty</v>
      </c>
      <c r="J1136" t="s">
        <v>28</v>
      </c>
      <c r="N1136" t="b">
        <v>0</v>
      </c>
      <c r="P1136" t="s">
        <v>29</v>
      </c>
      <c r="Q1136" t="s">
        <v>30</v>
      </c>
      <c r="R1136" t="b">
        <v>0</v>
      </c>
      <c r="Z1136">
        <v>1</v>
      </c>
    </row>
    <row r="1137" spans="1:26" x14ac:dyDescent="0.25">
      <c r="A1137">
        <v>37</v>
      </c>
      <c r="B1137" t="s">
        <v>889</v>
      </c>
      <c r="C1137" t="s">
        <v>823</v>
      </c>
      <c r="D1137" t="s">
        <v>824</v>
      </c>
      <c r="E1137" s="6" t="str">
        <f>VLOOKUP(SUBSTITUTE(B1137,"_10_50_","_10_10_")&amp;" - "&amp;D1137,OrbisGeneric_mapping!C:F,3,0)</f>
        <v>BO_POSSIBLE_PCT_CHANGE_DESCRIPTION</v>
      </c>
      <c r="F1137" s="6" t="str">
        <f>VLOOKUP(E1137,Collibra!D:F,3,0)</f>
        <v>Beneficial owner - Information on possible change in %</v>
      </c>
      <c r="G1137" s="6" t="str">
        <f>VLOOKUP(E1137,Collibra!D:F,2,0)</f>
        <v>&lt;p&gt;This fields is used to indicates that information on the Beneficial Owner has changed but we don’t have enough detail to be able to indicate the new percentage. This come principally from M&amp;amp;A deals information.&lt;/p&gt;
&lt;p&gt; &lt;/p&gt;</v>
      </c>
      <c r="J1137" t="s">
        <v>28</v>
      </c>
      <c r="N1137" t="b">
        <v>0</v>
      </c>
      <c r="P1137" t="s">
        <v>29</v>
      </c>
      <c r="Q1137" t="s">
        <v>30</v>
      </c>
      <c r="R1137" t="b">
        <v>0</v>
      </c>
      <c r="Z1137">
        <v>1</v>
      </c>
    </row>
    <row r="1138" spans="1:26" x14ac:dyDescent="0.25">
      <c r="A1138">
        <v>117</v>
      </c>
      <c r="B1138" t="s">
        <v>889</v>
      </c>
      <c r="C1138" t="s">
        <v>825</v>
      </c>
      <c r="D1138" t="s">
        <v>826</v>
      </c>
      <c r="E1138" s="6" t="str">
        <f>VLOOKUP(SUBSTITUTE(B1138,"_10_50_","_10_10_")&amp;" - "&amp;D1138,OrbisGeneric_mapping!C:F,3,0)</f>
        <v>BOI_ADDRESS</v>
      </c>
      <c r="F1138" s="6" t="str">
        <f>VLOOKUP(E1138,Collibra!D:F,3,0)</f>
        <v>Beneficial owner intermediary address</v>
      </c>
      <c r="G1138" s="6" t="str">
        <f>VLOOKUP(E1138,Collibra!D:F,2,0)</f>
        <v>Gives the address of the Beneficial owner. This field includes the street, the number of the building where the entity is located and the number of the floor of the building if available.</v>
      </c>
      <c r="J1138" t="s">
        <v>28</v>
      </c>
      <c r="N1138" t="b">
        <v>0</v>
      </c>
      <c r="P1138" t="s">
        <v>29</v>
      </c>
      <c r="Q1138" t="s">
        <v>30</v>
      </c>
      <c r="R1138" t="b">
        <v>0</v>
      </c>
      <c r="Z1138">
        <v>1</v>
      </c>
    </row>
    <row r="1139" spans="1:26" x14ac:dyDescent="0.25">
      <c r="A1139">
        <v>85</v>
      </c>
      <c r="B1139" t="s">
        <v>889</v>
      </c>
      <c r="C1139" t="s">
        <v>827</v>
      </c>
      <c r="D1139" t="s">
        <v>828</v>
      </c>
      <c r="E1139" s="6" t="str">
        <f>VLOOKUP(SUBSTITUTE(B1139,"_10_50_","_10_10_")&amp;" - "&amp;D1139,OrbisGeneric_mapping!C:F,3,0)</f>
        <v>BOI_BVD_ID_NUMBER</v>
      </c>
      <c r="F1139" s="6" t="str">
        <f>VLOOKUP(E1139,Collibra!D:F,3,0)</f>
        <v>Beneficial owner intermediary BvD ID number</v>
      </c>
      <c r="G1139" s="6" t="str">
        <f>VLOOKUP(E1139,Collibra!D:F,2,0)</f>
        <v>BvD Id of a company in Orbis or of an entity not in Orbis</v>
      </c>
      <c r="J1139" t="s">
        <v>28</v>
      </c>
      <c r="N1139" t="b">
        <v>0</v>
      </c>
      <c r="P1139" t="s">
        <v>29</v>
      </c>
      <c r="Q1139" t="s">
        <v>30</v>
      </c>
      <c r="R1139" t="b">
        <v>0</v>
      </c>
      <c r="Z1139">
        <v>1</v>
      </c>
    </row>
    <row r="1140" spans="1:26" x14ac:dyDescent="0.25">
      <c r="A1140">
        <v>125</v>
      </c>
      <c r="B1140" t="s">
        <v>889</v>
      </c>
      <c r="C1140" t="s">
        <v>829</v>
      </c>
      <c r="D1140" t="s">
        <v>830</v>
      </c>
      <c r="E1140" s="6" t="str">
        <f>VLOOKUP(SUBSTITUTE(B1140,"_10_50_","_10_10_")&amp;" - "&amp;D1140,OrbisGeneric_mapping!C:F,3,0)</f>
        <v>BOI_CITY</v>
      </c>
      <c r="F1140" s="6" t="str">
        <f>VLOOKUP(E1140,Collibra!D:F,3,0)</f>
        <v>Beneficial owner intermediary city</v>
      </c>
      <c r="G1140" s="6" t="str">
        <f>VLOOKUP(E1140,Collibra!D:F,2,0)</f>
        <v>Gives the city where the Beneficial owner is located.</v>
      </c>
      <c r="J1140" t="s">
        <v>28</v>
      </c>
      <c r="N1140" t="b">
        <v>0</v>
      </c>
      <c r="P1140" t="s">
        <v>29</v>
      </c>
      <c r="Q1140" t="s">
        <v>30</v>
      </c>
      <c r="R1140" t="b">
        <v>0</v>
      </c>
      <c r="Z1140">
        <v>1</v>
      </c>
    </row>
    <row r="1141" spans="1:26" x14ac:dyDescent="0.25">
      <c r="A1141">
        <v>141</v>
      </c>
      <c r="B1141" t="s">
        <v>889</v>
      </c>
      <c r="C1141" t="s">
        <v>831</v>
      </c>
      <c r="D1141" t="s">
        <v>832</v>
      </c>
      <c r="E1141" s="6" t="str">
        <f>VLOOKUP(SUBSTITUTE(B1141,"_10_50_","_10_10_")&amp;" - "&amp;D1141,OrbisGeneric_mapping!C:F,3,0)</f>
        <v>BOI_COUNTRY_ISO_CODE</v>
      </c>
      <c r="F1141" s="6" t="str">
        <f>VLOOKUP(E1141,Collibra!D:F,3,0)</f>
        <v>Beneficial owner intermediary country</v>
      </c>
      <c r="G1141" s="6" t="str">
        <f>VLOOKUP(E1141,Collibra!D:F,2,0)</f>
        <v>2 digit iso country code. If not known, the code 'YY' is used.</v>
      </c>
      <c r="J1141" t="s">
        <v>28</v>
      </c>
      <c r="N1141" t="b">
        <v>0</v>
      </c>
      <c r="P1141" t="s">
        <v>29</v>
      </c>
      <c r="Q1141" t="s">
        <v>30</v>
      </c>
      <c r="R1141" t="b">
        <v>0</v>
      </c>
      <c r="Z1141">
        <v>1</v>
      </c>
    </row>
    <row r="1142" spans="1:26" x14ac:dyDescent="0.25">
      <c r="A1142">
        <v>181</v>
      </c>
      <c r="B1142" t="s">
        <v>889</v>
      </c>
      <c r="C1142" t="s">
        <v>833</v>
      </c>
      <c r="D1142" t="s">
        <v>834</v>
      </c>
      <c r="E1142" s="6" t="str">
        <f>VLOOKUP(SUBSTITUTE(B1142,"_10_50_","_10_10_")&amp;" - "&amp;D1142,OrbisGeneric_mapping!C:F,3,0)</f>
        <v>BOI_DIRECT_PCT</v>
      </c>
      <c r="F1142" s="6" t="str">
        <f>VLOOKUP(E1142,Collibra!D:F,3,0)</f>
        <v>Beneficial owner intermediary Direct %</v>
      </c>
      <c r="G1142" s="6">
        <f>VLOOKUP(E1142,Collibra!D:F,2,0)</f>
        <v>0</v>
      </c>
      <c r="J1142" t="s">
        <v>28</v>
      </c>
      <c r="N1142" t="b">
        <v>0</v>
      </c>
      <c r="P1142" t="s">
        <v>29</v>
      </c>
      <c r="Q1142" t="s">
        <v>30</v>
      </c>
      <c r="R1142" t="b">
        <v>0</v>
      </c>
      <c r="Z1142">
        <v>1</v>
      </c>
    </row>
    <row r="1143" spans="1:26" x14ac:dyDescent="0.25">
      <c r="A1143">
        <v>157</v>
      </c>
      <c r="B1143" t="s">
        <v>889</v>
      </c>
      <c r="C1143" t="s">
        <v>835</v>
      </c>
      <c r="D1143" t="s">
        <v>836</v>
      </c>
      <c r="E1143" s="6" t="str">
        <f>VLOOKUP(SUBSTITUTE(B1143,"_10_50_","_10_10_")&amp;" - "&amp;D1143,OrbisGeneric_mapping!C:F,3,0)</f>
        <v>BOI_FAX_NUMBER</v>
      </c>
      <c r="F1143" s="6" t="str">
        <f>VLOOKUP(E1143,Collibra!D:F,3,0)</f>
        <v>Beneficial owner intermediary fax number</v>
      </c>
      <c r="G1143" s="6" t="str">
        <f>VLOOKUP(E1143,Collibra!D:F,2,0)</f>
        <v>Gives the fax number of the Beneficial owner when available.</v>
      </c>
      <c r="J1143" t="s">
        <v>28</v>
      </c>
      <c r="N1143" t="b">
        <v>0</v>
      </c>
      <c r="P1143" t="s">
        <v>29</v>
      </c>
      <c r="Q1143" t="s">
        <v>30</v>
      </c>
      <c r="R1143" t="b">
        <v>0</v>
      </c>
      <c r="Z1143">
        <v>1</v>
      </c>
    </row>
    <row r="1144" spans="1:26" x14ac:dyDescent="0.25">
      <c r="A1144">
        <v>69</v>
      </c>
      <c r="B1144" t="s">
        <v>889</v>
      </c>
      <c r="C1144" t="s">
        <v>837</v>
      </c>
      <c r="D1144" t="s">
        <v>838</v>
      </c>
      <c r="E1144" s="6" t="str">
        <f>VLOOKUP(SUBSTITUTE(B1144,"_10_50_","_10_10_")&amp;" - "&amp;D1144,OrbisGeneric_mapping!C:F,3,0)</f>
        <v>BOI_FIRST_NAME</v>
      </c>
      <c r="F1144" s="6" t="str">
        <f>VLOOKUP(E1144,Collibra!D:F,3,0)</f>
        <v>Beneficial owner intermediary first name</v>
      </c>
      <c r="G1144" s="6" t="str">
        <f>VLOOKUP(E1144,Collibra!D:F,2,0)</f>
        <v>This field provides the first name of the Beneficial owner. This has been extracted from the full name when possible.</v>
      </c>
      <c r="J1144" t="s">
        <v>28</v>
      </c>
      <c r="N1144" t="b">
        <v>0</v>
      </c>
      <c r="P1144" t="s">
        <v>29</v>
      </c>
      <c r="Q1144" t="s">
        <v>30</v>
      </c>
      <c r="R1144" t="b">
        <v>0</v>
      </c>
      <c r="Z1144">
        <v>1</v>
      </c>
    </row>
    <row r="1145" spans="1:26" x14ac:dyDescent="0.25">
      <c r="A1145">
        <v>197</v>
      </c>
      <c r="B1145" t="s">
        <v>889</v>
      </c>
      <c r="C1145" t="s">
        <v>839</v>
      </c>
      <c r="D1145" t="s">
        <v>840</v>
      </c>
      <c r="E1145" s="6" t="str">
        <f>VLOOKUP(SUBSTITUTE(B1145,"_10_50_","_10_10_")&amp;" - "&amp;D1145,OrbisGeneric_mapping!C:F,3,0)</f>
        <v>BOI_INFORMATION_DATE</v>
      </c>
      <c r="F1145" s="6" t="str">
        <f>VLOOKUP(E1145,Collibra!D:F,3,0)</f>
        <v>Beneficial owner intermediary Information date</v>
      </c>
      <c r="G1145" s="6" t="str">
        <f>VLOOKUP(E1145,Collibra!D:F,2,0)</f>
        <v>Date when the link between the shareholder and the company just below in the BO path has been confirmed. Date format is MM/YYYY</v>
      </c>
      <c r="J1145" t="s">
        <v>28</v>
      </c>
      <c r="N1145" t="b">
        <v>0</v>
      </c>
      <c r="P1145" t="s">
        <v>29</v>
      </c>
      <c r="Q1145" t="s">
        <v>30</v>
      </c>
      <c r="R1145" t="b">
        <v>0</v>
      </c>
      <c r="Z1145">
        <v>1</v>
      </c>
    </row>
    <row r="1146" spans="1:26" x14ac:dyDescent="0.25">
      <c r="A1146">
        <v>221</v>
      </c>
      <c r="B1146" t="s">
        <v>889</v>
      </c>
      <c r="C1146" t="s">
        <v>841</v>
      </c>
      <c r="D1146" t="s">
        <v>842</v>
      </c>
      <c r="E1146" s="6" t="e">
        <f>VLOOKUP(SUBSTITUTE(B1146,"_10_50_","_10_10_")&amp;" - "&amp;D1146,OrbisGeneric_mapping!C:F,3,0)</f>
        <v>#N/A</v>
      </c>
      <c r="F1146" s="6" t="e">
        <f>VLOOKUP(E1146,Collibra!D:F,3,0)</f>
        <v>#N/A</v>
      </c>
      <c r="G1146" s="6" t="e">
        <f>VLOOKUP(E1146,Collibra!D:F,2,0)</f>
        <v>#N/A</v>
      </c>
      <c r="J1146" t="s">
        <v>28</v>
      </c>
      <c r="N1146" t="b">
        <v>0</v>
      </c>
      <c r="P1146" t="s">
        <v>29</v>
      </c>
      <c r="Q1146" t="s">
        <v>30</v>
      </c>
      <c r="R1146" t="b">
        <v>0</v>
      </c>
      <c r="Z1146">
        <v>1</v>
      </c>
    </row>
    <row r="1147" spans="1:26" x14ac:dyDescent="0.25">
      <c r="A1147">
        <v>213</v>
      </c>
      <c r="B1147" t="s">
        <v>889</v>
      </c>
      <c r="C1147" t="s">
        <v>843</v>
      </c>
      <c r="D1147" t="s">
        <v>844</v>
      </c>
      <c r="E1147" s="6" t="e">
        <f>VLOOKUP(SUBSTITUTE(B1147,"_10_50_","_10_10_")&amp;" - "&amp;D1147,OrbisGeneric_mapping!C:F,3,0)</f>
        <v>#N/A</v>
      </c>
      <c r="F1147" s="6" t="e">
        <f>VLOOKUP(E1147,Collibra!D:F,3,0)</f>
        <v>#N/A</v>
      </c>
      <c r="G1147" s="6" t="e">
        <f>VLOOKUP(E1147,Collibra!D:F,2,0)</f>
        <v>#N/A</v>
      </c>
      <c r="J1147" t="s">
        <v>28</v>
      </c>
      <c r="N1147" t="b">
        <v>0</v>
      </c>
      <c r="P1147" t="s">
        <v>29</v>
      </c>
      <c r="Q1147" t="s">
        <v>30</v>
      </c>
      <c r="R1147" t="b">
        <v>0</v>
      </c>
      <c r="Z1147">
        <v>1</v>
      </c>
    </row>
    <row r="1148" spans="1:26" x14ac:dyDescent="0.25">
      <c r="A1148">
        <v>205</v>
      </c>
      <c r="B1148" t="s">
        <v>889</v>
      </c>
      <c r="C1148" t="s">
        <v>845</v>
      </c>
      <c r="D1148" t="s">
        <v>846</v>
      </c>
      <c r="E1148" s="6" t="e">
        <f>VLOOKUP(SUBSTITUTE(B1148,"_10_50_","_10_10_")&amp;" - "&amp;D1148,OrbisGeneric_mapping!C:F,3,0)</f>
        <v>#N/A</v>
      </c>
      <c r="F1148" s="6" t="e">
        <f>VLOOKUP(E1148,Collibra!D:F,3,0)</f>
        <v>#N/A</v>
      </c>
      <c r="G1148" s="6" t="e">
        <f>VLOOKUP(E1148,Collibra!D:F,2,0)</f>
        <v>#N/A</v>
      </c>
      <c r="J1148" t="s">
        <v>28</v>
      </c>
      <c r="N1148" t="b">
        <v>0</v>
      </c>
      <c r="P1148" t="s">
        <v>29</v>
      </c>
      <c r="Q1148" t="s">
        <v>30</v>
      </c>
      <c r="R1148" t="b">
        <v>0</v>
      </c>
      <c r="Z1148">
        <v>1</v>
      </c>
    </row>
    <row r="1149" spans="1:26" x14ac:dyDescent="0.25">
      <c r="A1149">
        <v>237</v>
      </c>
      <c r="B1149" t="s">
        <v>889</v>
      </c>
      <c r="C1149" t="s">
        <v>847</v>
      </c>
      <c r="D1149" t="s">
        <v>848</v>
      </c>
      <c r="E1149" s="6" t="str">
        <f>VLOOKUP(SUBSTITUTE(B1149,"_10_50_","_10_10_")&amp;" - "&amp;D1149,OrbisGeneric_mapping!C:F,3,0)</f>
        <v>BOI_POSSIBLE_PCT_CHANGE_DESCRIPTION</v>
      </c>
      <c r="F1149" s="6" t="str">
        <f>VLOOKUP(E1149,Collibra!D:F,3,0)</f>
        <v>Beneficial Owner Intermediary - Information on possible change in %</v>
      </c>
      <c r="G1149" s="6" t="str">
        <f>VLOOKUP(E1149,Collibra!D:F,2,0)</f>
        <v>&lt;p&gt;This fields is used to indicates that information on the Beneficial Owner Intermediary has changed but we don’t have enough detail to be able to indicate the new percentage. This come principally from M&amp;amp;A deals information.&lt;/p&gt;
&lt;p&gt; &lt;/p&gt;</v>
      </c>
      <c r="J1149" t="s">
        <v>28</v>
      </c>
      <c r="N1149" t="b">
        <v>0</v>
      </c>
      <c r="P1149" t="s">
        <v>29</v>
      </c>
      <c r="Q1149" t="s">
        <v>30</v>
      </c>
      <c r="R1149" t="b">
        <v>0</v>
      </c>
      <c r="Z1149">
        <v>1</v>
      </c>
    </row>
    <row r="1150" spans="1:26" x14ac:dyDescent="0.25">
      <c r="A1150">
        <v>229</v>
      </c>
      <c r="B1150" t="s">
        <v>889</v>
      </c>
      <c r="C1150" t="s">
        <v>849</v>
      </c>
      <c r="D1150" t="s">
        <v>850</v>
      </c>
      <c r="E1150" s="6" t="str">
        <f>VLOOKUP(SUBSTITUTE(B1150,"_10_50_","_10_10_")&amp;" - "&amp;D1150,OrbisGeneric_mapping!C:F,3,0)</f>
        <v>BOI_INFORMATION_SOURCE</v>
      </c>
      <c r="F1150" s="6" t="str">
        <f>VLOOKUP(E1150,Collibra!D:F,3,0)</f>
        <v>Beneficial owner intermediary Information source</v>
      </c>
      <c r="G1150" s="6" t="str">
        <f>VLOOKUP(E1150,Collibra!D:F,2,0)</f>
        <v>This field is a 2 letter code giving the source that have provided the link between the shareholder and the company just below in the BO path.</v>
      </c>
      <c r="J1150" t="s">
        <v>28</v>
      </c>
      <c r="N1150" t="b">
        <v>0</v>
      </c>
      <c r="P1150" t="s">
        <v>29</v>
      </c>
      <c r="Q1150" t="s">
        <v>30</v>
      </c>
      <c r="R1150" t="b">
        <v>0</v>
      </c>
      <c r="Z1150">
        <v>1</v>
      </c>
    </row>
    <row r="1151" spans="1:26" x14ac:dyDescent="0.25">
      <c r="A1151">
        <v>77</v>
      </c>
      <c r="B1151" t="s">
        <v>889</v>
      </c>
      <c r="C1151" t="s">
        <v>851</v>
      </c>
      <c r="D1151" t="s">
        <v>852</v>
      </c>
      <c r="E1151" s="6" t="str">
        <f>VLOOKUP(SUBSTITUTE(B1151,"_10_50_","_10_10_")&amp;" - "&amp;D1151,OrbisGeneric_mapping!C:F,3,0)</f>
        <v>BOI_LAST_NAME</v>
      </c>
      <c r="F1151" s="6" t="str">
        <f>VLOOKUP(E1151,Collibra!D:F,3,0)</f>
        <v>Beneficial owner intermediary last name</v>
      </c>
      <c r="G1151" s="6" t="str">
        <f>VLOOKUP(E1151,Collibra!D:F,2,0)</f>
        <v>This field provides the last name of the Beneficial Owner. This has been extracted from the full name when possible.</v>
      </c>
      <c r="J1151" t="s">
        <v>28</v>
      </c>
      <c r="N1151" t="b">
        <v>0</v>
      </c>
      <c r="P1151" t="s">
        <v>29</v>
      </c>
      <c r="Q1151" t="s">
        <v>30</v>
      </c>
      <c r="R1151" t="b">
        <v>0</v>
      </c>
      <c r="Z1151">
        <v>1</v>
      </c>
    </row>
    <row r="1152" spans="1:26" x14ac:dyDescent="0.25">
      <c r="A1152">
        <v>173</v>
      </c>
      <c r="B1152" t="s">
        <v>889</v>
      </c>
      <c r="C1152" t="s">
        <v>853</v>
      </c>
      <c r="D1152" t="s">
        <v>854</v>
      </c>
      <c r="E1152" s="6" t="str">
        <f>VLOOKUP(SUBSTITUTE(B1152,"_10_50_","_10_10_")&amp;" - "&amp;D1152,OrbisGeneric_mapping!C:F,3,0)</f>
        <v>BOI_LISTING_STATUS</v>
      </c>
      <c r="F1152" s="6" t="str">
        <f>VLOOKUP(E1152,Collibra!D:F,3,0)</f>
        <v>Beneficial owner intermediary Listed</v>
      </c>
      <c r="G1152" s="6" t="str">
        <f>VLOOKUP(E1152,Collibra!D:F,2,0)</f>
        <v>This field indicates the listing status of the entity. It can take 2 values : Private or Public</v>
      </c>
      <c r="J1152" t="s">
        <v>28</v>
      </c>
      <c r="N1152" t="b">
        <v>0</v>
      </c>
      <c r="P1152" t="s">
        <v>29</v>
      </c>
      <c r="Q1152" t="s">
        <v>30</v>
      </c>
      <c r="R1152" t="b">
        <v>0</v>
      </c>
      <c r="Z1152">
        <v>1</v>
      </c>
    </row>
    <row r="1153" spans="1:26" x14ac:dyDescent="0.25">
      <c r="A1153">
        <v>53</v>
      </c>
      <c r="B1153" t="s">
        <v>889</v>
      </c>
      <c r="C1153" t="s">
        <v>855</v>
      </c>
      <c r="D1153" t="s">
        <v>856</v>
      </c>
      <c r="E1153" s="6" t="str">
        <f>VLOOKUP(SUBSTITUTE(B1153,"_10_50_","_10_10_")&amp;" - "&amp;D1153,OrbisGeneric_mapping!C:F,3,0)</f>
        <v>BOI_NAME</v>
      </c>
      <c r="F1153" s="6" t="str">
        <f>VLOOKUP(E1153,Collibra!D:F,3,0)</f>
        <v>Beneficial owner intermediary name</v>
      </c>
      <c r="G1153" s="6" t="str">
        <f>VLOOKUP(E1153,Collibra!D:F,2,0)</f>
        <v>This field indicates the full name of the Beneficial owner. It should always be provided.</v>
      </c>
      <c r="J1153" t="s">
        <v>28</v>
      </c>
      <c r="N1153" t="b">
        <v>0</v>
      </c>
      <c r="P1153" t="s">
        <v>29</v>
      </c>
      <c r="Q1153" t="s">
        <v>30</v>
      </c>
      <c r="R1153" t="b">
        <v>0</v>
      </c>
      <c r="Z1153">
        <v>1</v>
      </c>
    </row>
    <row r="1154" spans="1:26" x14ac:dyDescent="0.25">
      <c r="A1154">
        <v>93</v>
      </c>
      <c r="B1154" t="s">
        <v>889</v>
      </c>
      <c r="C1154" t="s">
        <v>857</v>
      </c>
      <c r="D1154" t="s">
        <v>858</v>
      </c>
      <c r="E1154" s="6" t="str">
        <f>VLOOKUP(SUBSTITUTE(B1154,"_10_50_","_10_10_")&amp;" - "&amp;D1154,OrbisGeneric_mapping!C:F,3,0)</f>
        <v>BOI_ORBISID</v>
      </c>
      <c r="F1154" s="6" t="str">
        <f>VLOOKUP(E1154,Collibra!D:F,3,0)</f>
        <v>Beneficial owner intermediary Orbis ID number</v>
      </c>
      <c r="G1154" s="6" t="str">
        <f>VLOOKUP(E1154,Collibra!D:F,2,0)</f>
        <v>Gives the Orbis ID number of the Immediate shareholder.</v>
      </c>
      <c r="J1154" t="s">
        <v>28</v>
      </c>
      <c r="N1154" t="b">
        <v>0</v>
      </c>
      <c r="P1154" t="s">
        <v>29</v>
      </c>
      <c r="Q1154" t="s">
        <v>30</v>
      </c>
      <c r="R1154" t="b">
        <v>0</v>
      </c>
      <c r="Z1154">
        <v>1</v>
      </c>
    </row>
    <row r="1155" spans="1:26" x14ac:dyDescent="0.25">
      <c r="A1155">
        <v>133</v>
      </c>
      <c r="B1155" t="s">
        <v>889</v>
      </c>
      <c r="C1155" t="s">
        <v>859</v>
      </c>
      <c r="D1155" t="s">
        <v>860</v>
      </c>
      <c r="E1155" s="6" t="str">
        <f>VLOOKUP(SUBSTITUTE(B1155,"_10_50_","_10_10_")&amp;" - "&amp;D1155,OrbisGeneric_mapping!C:F,3,0)</f>
        <v>BOI_POSTCODE</v>
      </c>
      <c r="F1155" s="6" t="str">
        <f>VLOOKUP(E1155,Collibra!D:F,3,0)</f>
        <v>Beneficial owner intermediary postcode</v>
      </c>
      <c r="G1155" s="6" t="str">
        <f>VLOOKUP(E1155,Collibra!D:F,2,0)</f>
        <v>Gives the postcode of the city in which the Beneficial owner is located.</v>
      </c>
      <c r="J1155" t="s">
        <v>28</v>
      </c>
      <c r="N1155" t="b">
        <v>0</v>
      </c>
      <c r="P1155" t="s">
        <v>29</v>
      </c>
      <c r="Q1155" t="s">
        <v>30</v>
      </c>
      <c r="R1155" t="b">
        <v>0</v>
      </c>
      <c r="Z1155">
        <v>1</v>
      </c>
    </row>
    <row r="1156" spans="1:26" x14ac:dyDescent="0.25">
      <c r="A1156">
        <v>61</v>
      </c>
      <c r="B1156" t="s">
        <v>889</v>
      </c>
      <c r="C1156" t="s">
        <v>861</v>
      </c>
      <c r="D1156" t="s">
        <v>862</v>
      </c>
      <c r="E1156" s="6" t="str">
        <f>VLOOKUP(SUBSTITUTE(B1156,"_10_50_","_10_10_")&amp;" - "&amp;D1156,OrbisGeneric_mapping!C:F,3,0)</f>
        <v>BOI_SALUTATION</v>
      </c>
      <c r="F1156" s="6" t="str">
        <f>VLOOKUP(E1156,Collibra!D:F,3,0)</f>
        <v>Beneficial owner intermediary salutation</v>
      </c>
      <c r="G1156" s="6" t="str">
        <f>VLOOKUP(E1156,Collibra!D:F,2,0)</f>
        <v>Gives the salutation of the beneficial owner. This is either provided by the source or deduced based on the provided or deduced gender</v>
      </c>
      <c r="J1156" t="s">
        <v>28</v>
      </c>
      <c r="N1156" t="b">
        <v>0</v>
      </c>
      <c r="P1156" t="s">
        <v>29</v>
      </c>
      <c r="Q1156" t="s">
        <v>30</v>
      </c>
      <c r="R1156" t="b">
        <v>0</v>
      </c>
      <c r="Z1156">
        <v>1</v>
      </c>
    </row>
    <row r="1157" spans="1:26" x14ac:dyDescent="0.25">
      <c r="A1157">
        <v>245</v>
      </c>
      <c r="B1157" t="s">
        <v>889</v>
      </c>
      <c r="C1157" t="s">
        <v>863</v>
      </c>
      <c r="D1157" t="s">
        <v>864</v>
      </c>
      <c r="E1157" s="6" t="str">
        <f>VLOOKUP(SUBSTITUTE(B1157,"_10_50_","_10_10_")&amp;" - "&amp;D1157,OrbisGeneric_mapping!C:F,3,0)</f>
        <v>BOI_WORLDCOMPLIANCE_MATCH_EXCEPT_SBE_INDICATOR</v>
      </c>
      <c r="F1157" s="6">
        <f>VLOOKUP(E1157,Collibra!D:F,3,0)</f>
        <v>0</v>
      </c>
      <c r="G1157" s="6" t="str">
        <f>VLOOKUP(E1157,Collibra!D:F,2,0)</f>
        <v>This field indicates if the Beneficial Owner Intermediary has been flagged as any category. As any category is a WorldCompliance Flag to identify entities found in the WorldCompliance database. WorldCompliance is a risk-based database designed to prevent AML (anti-money laundering) and CTF (counterterrorist
financing) .</v>
      </c>
      <c r="J1157" t="s">
        <v>28</v>
      </c>
      <c r="N1157" t="b">
        <v>0</v>
      </c>
      <c r="P1157" t="s">
        <v>29</v>
      </c>
      <c r="Q1157" t="s">
        <v>30</v>
      </c>
      <c r="R1157" t="b">
        <v>0</v>
      </c>
      <c r="Z1157">
        <v>1</v>
      </c>
    </row>
    <row r="1158" spans="1:26" x14ac:dyDescent="0.25">
      <c r="A1158">
        <v>149</v>
      </c>
      <c r="B1158" t="s">
        <v>889</v>
      </c>
      <c r="C1158" t="s">
        <v>865</v>
      </c>
      <c r="D1158" t="s">
        <v>866</v>
      </c>
      <c r="E1158" s="6" t="str">
        <f>VLOOKUP(SUBSTITUTE(B1158,"_10_50_","_10_10_")&amp;" - "&amp;D1158,OrbisGeneric_mapping!C:F,3,0)</f>
        <v>BOI_PHONE_NUMBER</v>
      </c>
      <c r="F1158" s="6" t="str">
        <f>VLOOKUP(E1158,Collibra!D:F,3,0)</f>
        <v>Beneficial owner intermediary telephone number</v>
      </c>
      <c r="G1158" s="6" t="str">
        <f>VLOOKUP(E1158,Collibra!D:F,2,0)</f>
        <v>Gives the telephone number of the Beneficial owner.</v>
      </c>
      <c r="J1158" t="s">
        <v>28</v>
      </c>
      <c r="N1158" t="b">
        <v>0</v>
      </c>
      <c r="P1158" t="s">
        <v>29</v>
      </c>
      <c r="Q1158" t="s">
        <v>30</v>
      </c>
      <c r="R1158" t="b">
        <v>0</v>
      </c>
      <c r="Z1158">
        <v>1</v>
      </c>
    </row>
    <row r="1159" spans="1:26" x14ac:dyDescent="0.25">
      <c r="A1159">
        <v>189</v>
      </c>
      <c r="B1159" t="s">
        <v>889</v>
      </c>
      <c r="C1159" t="s">
        <v>867</v>
      </c>
      <c r="D1159" t="s">
        <v>868</v>
      </c>
      <c r="E1159" s="6" t="str">
        <f>VLOOKUP(SUBSTITUTE(B1159,"_10_50_","_10_10_")&amp;" - "&amp;D1159,OrbisGeneric_mapping!C:F,3,0)</f>
        <v>BOI_TOTAL_PCT</v>
      </c>
      <c r="F1159" s="6" t="str">
        <f>VLOOKUP(E1159,Collibra!D:F,3,0)</f>
        <v>Beneficial owner intermediary Total %</v>
      </c>
      <c r="G1159" s="6">
        <f>VLOOKUP(E1159,Collibra!D:F,2,0)</f>
        <v>0</v>
      </c>
      <c r="J1159" t="s">
        <v>28</v>
      </c>
      <c r="N1159" t="b">
        <v>0</v>
      </c>
      <c r="P1159" t="s">
        <v>29</v>
      </c>
      <c r="Q1159" t="s">
        <v>30</v>
      </c>
      <c r="R1159" t="b">
        <v>0</v>
      </c>
      <c r="Z1159">
        <v>1</v>
      </c>
    </row>
    <row r="1160" spans="1:26" x14ac:dyDescent="0.25">
      <c r="A1160">
        <v>109</v>
      </c>
      <c r="B1160" t="s">
        <v>889</v>
      </c>
      <c r="C1160" t="s">
        <v>869</v>
      </c>
      <c r="D1160" t="s">
        <v>870</v>
      </c>
      <c r="E1160" s="6" t="str">
        <f>VLOOKUP(SUBSTITUTE(B1160,"_10_50_","_10_10_")&amp;" - "&amp;D1160,OrbisGeneric_mapping!C:F,3,0)</f>
        <v>BOI_ENTITY_TYPE</v>
      </c>
      <c r="F1160" s="6" t="str">
        <f>VLOOKUP(E1160,Collibra!D:F,3,0)</f>
        <v>Beneficial owner intermediary type</v>
      </c>
      <c r="G1160" s="6" t="str">
        <f>VLOOKUP(E1160,Collibra!D:F,2,0)</f>
        <v>Gives the full label of the entity type of the concerned entity.</v>
      </c>
      <c r="J1160" t="s">
        <v>28</v>
      </c>
      <c r="N1160" t="b">
        <v>0</v>
      </c>
      <c r="P1160" t="s">
        <v>29</v>
      </c>
      <c r="Q1160" t="s">
        <v>30</v>
      </c>
      <c r="R1160" t="b">
        <v>0</v>
      </c>
      <c r="Z1160">
        <v>1</v>
      </c>
    </row>
    <row r="1161" spans="1:26" x14ac:dyDescent="0.25">
      <c r="A1161">
        <v>101</v>
      </c>
      <c r="B1161" t="s">
        <v>889</v>
      </c>
      <c r="C1161" t="s">
        <v>871</v>
      </c>
      <c r="D1161" t="s">
        <v>872</v>
      </c>
      <c r="E1161" s="6" t="str">
        <f>VLOOKUP(SUBSTITUTE(B1161,"_10_50_","_10_10_")&amp;" - "&amp;D1161,OrbisGeneric_mapping!C:F,3,0)</f>
        <v>BOI_UCI</v>
      </c>
      <c r="F1161" s="6" t="str">
        <f>VLOOKUP(E1161,Collibra!D:F,3,0)</f>
        <v>Beneficial owner intermediary UCI</v>
      </c>
      <c r="G1161" s="6" t="str">
        <f>VLOOKUP(E1161,Collibra!D:F,2,0)</f>
        <v>Gives the UCI of the benefical owner. UCI is the identifier in the Contacts database. It is not always available</v>
      </c>
      <c r="J1161" t="s">
        <v>28</v>
      </c>
      <c r="N1161" t="b">
        <v>0</v>
      </c>
      <c r="P1161" t="s">
        <v>29</v>
      </c>
      <c r="Q1161" t="s">
        <v>30</v>
      </c>
      <c r="R1161" t="b">
        <v>0</v>
      </c>
      <c r="Z1161">
        <v>1</v>
      </c>
    </row>
    <row r="1162" spans="1:26" x14ac:dyDescent="0.25">
      <c r="A1162">
        <v>165</v>
      </c>
      <c r="B1162" t="s">
        <v>889</v>
      </c>
      <c r="C1162" t="s">
        <v>873</v>
      </c>
      <c r="D1162" t="s">
        <v>874</v>
      </c>
      <c r="E1162" s="6" t="str">
        <f>VLOOKUP(SUBSTITUTE(B1162,"_10_50_","_10_10_")&amp;" - "&amp;D1162,OrbisGeneric_mapping!C:F,3,0)</f>
        <v>BOI_WEBSITE</v>
      </c>
      <c r="F1162" s="6" t="str">
        <f>VLOOKUP(E1162,Collibra!D:F,3,0)</f>
        <v>Beneficial owner intermediary website address</v>
      </c>
      <c r="G1162" s="6" t="str">
        <f>VLOOKUP(E1162,Collibra!D:F,2,0)</f>
        <v>Gives the website of the concerned entity when available.</v>
      </c>
      <c r="J1162" t="s">
        <v>28</v>
      </c>
      <c r="N1162" t="b">
        <v>0</v>
      </c>
      <c r="P1162" t="s">
        <v>29</v>
      </c>
      <c r="Q1162" t="s">
        <v>30</v>
      </c>
      <c r="R1162" t="b">
        <v>0</v>
      </c>
      <c r="Z1162">
        <v>1</v>
      </c>
    </row>
    <row r="1163" spans="1:26" x14ac:dyDescent="0.25">
      <c r="A1163">
        <v>5020</v>
      </c>
      <c r="B1163" t="s">
        <v>889</v>
      </c>
      <c r="C1163" t="s">
        <v>805</v>
      </c>
      <c r="D1163" t="s">
        <v>806</v>
      </c>
      <c r="E1163" s="6" t="str">
        <f>VLOOKUP(SUBSTITUTE(B1163,"_10_50_","_10_10_")&amp;" - "&amp;D1163,OrbisGeneric_mapping!C:F,3,0)</f>
        <v>BO_LAST_NAME</v>
      </c>
      <c r="F1163" s="6" t="str">
        <f>VLOOKUP(E1163,Collibra!D:F,3,0)</f>
        <v>Beneficial owner last name</v>
      </c>
      <c r="G1163" s="6" t="str">
        <f>VLOOKUP(E1163,Collibra!D:F,2,0)</f>
        <v>This field provides the last name of the Beneficial Owner. This has been extracted from the full name when possible.</v>
      </c>
      <c r="J1163" t="s">
        <v>28</v>
      </c>
      <c r="N1163" t="b">
        <v>0</v>
      </c>
      <c r="P1163" t="s">
        <v>29</v>
      </c>
      <c r="Q1163" t="s">
        <v>30</v>
      </c>
      <c r="R1163" t="b">
        <v>0</v>
      </c>
      <c r="Z1163">
        <v>1</v>
      </c>
    </row>
    <row r="1164" spans="1:26" x14ac:dyDescent="0.25">
      <c r="A1164">
        <v>4972</v>
      </c>
      <c r="B1164" t="s">
        <v>889</v>
      </c>
      <c r="C1164" t="s">
        <v>807</v>
      </c>
      <c r="D1164" t="s">
        <v>808</v>
      </c>
      <c r="E1164" s="6" t="str">
        <f>VLOOKUP(SUBSTITUTE(B1164,"_10_50_","_10_10_")&amp;" - "&amp;D1164,OrbisGeneric_mapping!C:F,3,0)</f>
        <v>BO_NAME</v>
      </c>
      <c r="F1164" s="6" t="str">
        <f>VLOOKUP(E1164,Collibra!D:F,3,0)</f>
        <v>Beneficial owner name</v>
      </c>
      <c r="G1164" s="6" t="str">
        <f>VLOOKUP(E1164,Collibra!D:F,2,0)</f>
        <v>This field indicates the full name of the Beneficial owner. It should always be provided.</v>
      </c>
      <c r="J1164" t="s">
        <v>28</v>
      </c>
      <c r="N1164" t="b">
        <v>0</v>
      </c>
      <c r="P1164" t="s">
        <v>29</v>
      </c>
      <c r="Q1164" t="s">
        <v>30</v>
      </c>
      <c r="R1164" t="b">
        <v>0</v>
      </c>
      <c r="Z1164">
        <v>1</v>
      </c>
    </row>
    <row r="1165" spans="1:26" x14ac:dyDescent="0.25">
      <c r="A1165">
        <v>5084</v>
      </c>
      <c r="B1165" t="s">
        <v>889</v>
      </c>
      <c r="C1165" t="s">
        <v>809</v>
      </c>
      <c r="D1165" t="s">
        <v>810</v>
      </c>
      <c r="E1165" s="6" t="str">
        <f>VLOOKUP(SUBSTITUTE(B1165,"_10_50_","_10_10_")&amp;" - "&amp;D1165,OrbisGeneric_mapping!C:F,3,0)</f>
        <v>BO_POSTCODE</v>
      </c>
      <c r="F1165" s="6" t="str">
        <f>VLOOKUP(E1165,Collibra!D:F,3,0)</f>
        <v>Beneficial owner postcode</v>
      </c>
      <c r="G1165" s="6" t="str">
        <f>VLOOKUP(E1165,Collibra!D:F,2,0)</f>
        <v>Gives the postcode of the city in which the Beneficial owner is located.</v>
      </c>
      <c r="J1165" t="s">
        <v>28</v>
      </c>
      <c r="N1165" t="b">
        <v>0</v>
      </c>
      <c r="P1165" t="s">
        <v>29</v>
      </c>
      <c r="Q1165" t="s">
        <v>30</v>
      </c>
      <c r="R1165" t="b">
        <v>0</v>
      </c>
      <c r="Z1165">
        <v>1</v>
      </c>
    </row>
    <row r="1166" spans="1:26" x14ac:dyDescent="0.25">
      <c r="A1166">
        <v>5004</v>
      </c>
      <c r="B1166" t="s">
        <v>889</v>
      </c>
      <c r="C1166" t="s">
        <v>811</v>
      </c>
      <c r="D1166" t="s">
        <v>812</v>
      </c>
      <c r="E1166" s="6" t="str">
        <f>VLOOKUP(SUBSTITUTE(B1166,"_10_50_","_10_10_")&amp;" - "&amp;D1166,OrbisGeneric_mapping!C:F,3,0)</f>
        <v>BO_SALUTATION</v>
      </c>
      <c r="F1166" s="6" t="str">
        <f>VLOOKUP(E1166,Collibra!D:F,3,0)</f>
        <v>Beneficial owner salutation</v>
      </c>
      <c r="G1166" s="6" t="str">
        <f>VLOOKUP(E1166,Collibra!D:F,2,0)</f>
        <v>Gives the salutation of the beneficial owner. This is either provided by the source or deduced based on the provided or deduced gender</v>
      </c>
      <c r="J1166" t="s">
        <v>28</v>
      </c>
      <c r="N1166" t="b">
        <v>0</v>
      </c>
      <c r="P1166" t="s">
        <v>29</v>
      </c>
      <c r="Q1166" t="s">
        <v>30</v>
      </c>
      <c r="R1166" t="b">
        <v>0</v>
      </c>
      <c r="Z1166">
        <v>1</v>
      </c>
    </row>
    <row r="1167" spans="1:26" x14ac:dyDescent="0.25">
      <c r="A1167">
        <v>45</v>
      </c>
      <c r="B1167" t="s">
        <v>889</v>
      </c>
      <c r="C1167" t="s">
        <v>875</v>
      </c>
      <c r="D1167" t="s">
        <v>876</v>
      </c>
      <c r="E1167" s="6" t="e">
        <f>VLOOKUP(SUBSTITUTE(B1167,"_10_50_","_10_10_")&amp;" - "&amp;D1167,OrbisGeneric_mapping!C:F,3,0)</f>
        <v>#N/A</v>
      </c>
      <c r="F1167" s="6" t="e">
        <f>VLOOKUP(E1167,Collibra!D:F,3,0)</f>
        <v>#N/A</v>
      </c>
      <c r="G1167" s="6" t="e">
        <f>VLOOKUP(E1167,Collibra!D:F,2,0)</f>
        <v>#N/A</v>
      </c>
      <c r="J1167" t="s">
        <v>28</v>
      </c>
      <c r="N1167" t="b">
        <v>0</v>
      </c>
      <c r="P1167" t="s">
        <v>29</v>
      </c>
      <c r="Q1167" t="s">
        <v>30</v>
      </c>
      <c r="R1167" t="b">
        <v>0</v>
      </c>
      <c r="Z1167">
        <v>1</v>
      </c>
    </row>
    <row r="1168" spans="1:26" x14ac:dyDescent="0.25">
      <c r="A1168">
        <v>4940</v>
      </c>
      <c r="B1168" t="s">
        <v>889</v>
      </c>
      <c r="C1168" t="s">
        <v>877</v>
      </c>
      <c r="D1168" t="s">
        <v>878</v>
      </c>
      <c r="E1168" s="6" t="str">
        <f>VLOOKUP(SUBSTITUTE(B1168,"_10_50_","_10_10_")&amp;" - "&amp;D1168,OrbisGeneric_mapping!C:F,3,0)</f>
        <v>BO_STATUS</v>
      </c>
      <c r="F1168" s="6" t="str">
        <f>VLOOKUP(E1168,Collibra!D:F,3,0)</f>
        <v>Beneficial owner status</v>
      </c>
      <c r="G1168" s="6" t="str">
        <f>VLOOKUP(E1168,Collibra!D:F,2,0)</f>
        <v>Definition is currently under review.</v>
      </c>
      <c r="J1168" t="s">
        <v>28</v>
      </c>
      <c r="N1168" t="b">
        <v>0</v>
      </c>
      <c r="P1168" t="s">
        <v>29</v>
      </c>
      <c r="Q1168" t="s">
        <v>30</v>
      </c>
      <c r="R1168" t="b">
        <v>0</v>
      </c>
      <c r="Z1168">
        <v>1</v>
      </c>
    </row>
    <row r="1169" spans="1:26" x14ac:dyDescent="0.25">
      <c r="A1169">
        <v>13</v>
      </c>
      <c r="B1169" t="s">
        <v>889</v>
      </c>
      <c r="C1169" t="s">
        <v>815</v>
      </c>
      <c r="D1169" t="s">
        <v>816</v>
      </c>
      <c r="E1169" s="6" t="str">
        <f>VLOOKUP(SUBSTITUTE(B1169,"_10_50_","_10_10_")&amp;" - "&amp;D1169,OrbisGeneric_mapping!C:F,3,0)</f>
        <v>BO_PHONE_NUMBER</v>
      </c>
      <c r="F1169" s="6" t="str">
        <f>VLOOKUP(E1169,Collibra!D:F,3,0)</f>
        <v>Beneficial owner telephone number</v>
      </c>
      <c r="G1169" s="6" t="str">
        <f>VLOOKUP(E1169,Collibra!D:F,2,0)</f>
        <v>Gives the telephone number of the Beneficial owner.</v>
      </c>
      <c r="J1169" t="s">
        <v>28</v>
      </c>
      <c r="N1169" t="b">
        <v>0</v>
      </c>
      <c r="P1169" t="s">
        <v>29</v>
      </c>
      <c r="Q1169" t="s">
        <v>30</v>
      </c>
      <c r="R1169" t="b">
        <v>0</v>
      </c>
      <c r="Z1169">
        <v>1</v>
      </c>
    </row>
    <row r="1170" spans="1:26" x14ac:dyDescent="0.25">
      <c r="A1170">
        <v>4996</v>
      </c>
      <c r="B1170" t="s">
        <v>889</v>
      </c>
      <c r="C1170" t="s">
        <v>879</v>
      </c>
      <c r="D1170" t="s">
        <v>880</v>
      </c>
      <c r="E1170" s="6" t="str">
        <f>VLOOKUP(SUBSTITUTE(B1170,"_10_50_","_10_10_")&amp;" - "&amp;D1170,OrbisGeneric_mapping!C:F,3,0)</f>
        <v>BO_ENTITY_TYPE</v>
      </c>
      <c r="F1170" s="6" t="str">
        <f>VLOOKUP(E1170,Collibra!D:F,3,0)</f>
        <v>Beneficial owner type</v>
      </c>
      <c r="G1170" s="6" t="str">
        <f>VLOOKUP(E1170,Collibra!D:F,2,0)</f>
        <v>Gives the full label of the entity type of the concerned entity.</v>
      </c>
      <c r="J1170" t="s">
        <v>28</v>
      </c>
      <c r="N1170" t="b">
        <v>0</v>
      </c>
      <c r="P1170" t="s">
        <v>29</v>
      </c>
      <c r="Q1170" t="s">
        <v>30</v>
      </c>
      <c r="R1170" t="b">
        <v>0</v>
      </c>
      <c r="Z1170">
        <v>1</v>
      </c>
    </row>
    <row r="1171" spans="1:26" x14ac:dyDescent="0.25">
      <c r="A1171">
        <v>4988</v>
      </c>
      <c r="B1171" t="s">
        <v>889</v>
      </c>
      <c r="C1171" t="s">
        <v>818</v>
      </c>
      <c r="D1171" t="s">
        <v>819</v>
      </c>
      <c r="E1171" s="6" t="str">
        <f>VLOOKUP(SUBSTITUTE(B1171,"_10_50_","_10_10_")&amp;" - "&amp;D1171,OrbisGeneric_mapping!C:F,3,0)</f>
        <v>BO_UCI</v>
      </c>
      <c r="F1171" s="6" t="str">
        <f>VLOOKUP(E1171,Collibra!D:F,3,0)</f>
        <v>Beneficial owner UCI</v>
      </c>
      <c r="G1171" s="6" t="str">
        <f>VLOOKUP(E1171,Collibra!D:F,2,0)</f>
        <v>Gives the UCI of the benefical owner. UCI is the identifier in the Contacts database. It is not always available</v>
      </c>
      <c r="J1171" t="s">
        <v>28</v>
      </c>
      <c r="N1171" t="b">
        <v>0</v>
      </c>
      <c r="P1171" t="s">
        <v>29</v>
      </c>
      <c r="Q1171" t="s">
        <v>30</v>
      </c>
      <c r="R1171" t="b">
        <v>0</v>
      </c>
      <c r="Z1171">
        <v>1</v>
      </c>
    </row>
    <row r="1172" spans="1:26" x14ac:dyDescent="0.25">
      <c r="A1172">
        <v>4924</v>
      </c>
      <c r="B1172" t="s">
        <v>889</v>
      </c>
      <c r="C1172" t="s">
        <v>881</v>
      </c>
      <c r="D1172" t="s">
        <v>882</v>
      </c>
      <c r="E1172" s="6" t="e">
        <f>VLOOKUP(SUBSTITUTE(B1172,"_10_50_","_10_10_")&amp;" - "&amp;D1172,OrbisGeneric_mapping!C:F,3,0)</f>
        <v>#N/A</v>
      </c>
      <c r="F1172" s="6" t="e">
        <f>VLOOKUP(E1172,Collibra!D:F,3,0)</f>
        <v>#N/A</v>
      </c>
      <c r="G1172" s="6" t="e">
        <f>VLOOKUP(E1172,Collibra!D:F,2,0)</f>
        <v>#N/A</v>
      </c>
      <c r="J1172" t="s">
        <v>28</v>
      </c>
      <c r="N1172" t="b">
        <v>0</v>
      </c>
      <c r="P1172" t="s">
        <v>29</v>
      </c>
      <c r="Q1172" t="s">
        <v>30</v>
      </c>
      <c r="R1172" t="b">
        <v>0</v>
      </c>
      <c r="Z1172">
        <v>1</v>
      </c>
    </row>
    <row r="1173" spans="1:26" x14ac:dyDescent="0.25">
      <c r="A1173">
        <v>4948</v>
      </c>
      <c r="B1173" t="s">
        <v>889</v>
      </c>
      <c r="C1173" t="s">
        <v>883</v>
      </c>
      <c r="D1173" t="s">
        <v>884</v>
      </c>
      <c r="E1173" s="6" t="str">
        <f>VLOOKUP(SUBSTITUTE(B1173,"_10_50_","_10_10_")&amp;" - "&amp;D1173,OrbisGeneric_mapping!C:F,3,0)</f>
        <v>BO_DEFINITION_10_10_COUNT</v>
      </c>
      <c r="F1173" s="6" t="str">
        <f>VLOOKUP(E1173,Collibra!D:F,3,0)</f>
        <v>Number of Beneficial owners (def 10%/10%)</v>
      </c>
      <c r="G1173" s="6" t="str">
        <f>VLOOKUP(E1173,Collibra!D:F,2,0)</f>
        <v>Gives a precalculated number of Beneficial owners according to the definition min 10% at first level and minimum 10% at higher levels. See the ownership user guide for more details</v>
      </c>
      <c r="J1173" t="s">
        <v>28</v>
      </c>
      <c r="N1173" t="b">
        <v>0</v>
      </c>
      <c r="P1173" t="s">
        <v>29</v>
      </c>
      <c r="Q1173" t="s">
        <v>30</v>
      </c>
      <c r="R1173" t="b">
        <v>0</v>
      </c>
      <c r="Z1173">
        <v>1</v>
      </c>
    </row>
    <row r="1174" spans="1:26" x14ac:dyDescent="0.25">
      <c r="A1174">
        <v>4956</v>
      </c>
      <c r="B1174" t="s">
        <v>889</v>
      </c>
      <c r="C1174" t="s">
        <v>885</v>
      </c>
      <c r="D1174" t="s">
        <v>886</v>
      </c>
      <c r="E1174" s="6" t="str">
        <f>VLOOKUP(SUBSTITUTE(B1174,"_10_50_","_10_10_")&amp;" - "&amp;D1174,OrbisGeneric_mapping!C:F,3,0)</f>
        <v>BO_DEFINITION_10_50_COUNT</v>
      </c>
      <c r="F1174" s="6" t="str">
        <f>VLOOKUP(E1174,Collibra!D:F,3,0)</f>
        <v>Number of Beneficial owners (def 10%/50%)</v>
      </c>
      <c r="G1174" s="6" t="str">
        <f>VLOOKUP(E1174,Collibra!D:F,2,0)</f>
        <v>Gives a precalculated number of Beneficial owners according to the definition min 10% at first level and minimum 50% at higher levels. See the ownership user guide for more details</v>
      </c>
      <c r="J1174" t="s">
        <v>28</v>
      </c>
      <c r="N1174" t="b">
        <v>0</v>
      </c>
      <c r="P1174" t="s">
        <v>29</v>
      </c>
      <c r="Q1174" t="s">
        <v>30</v>
      </c>
      <c r="R1174" t="b">
        <v>0</v>
      </c>
      <c r="Z1174">
        <v>1</v>
      </c>
    </row>
    <row r="1175" spans="1:26" x14ac:dyDescent="0.25">
      <c r="A1175">
        <v>4964</v>
      </c>
      <c r="B1175" t="s">
        <v>889</v>
      </c>
      <c r="C1175" t="s">
        <v>887</v>
      </c>
      <c r="D1175" t="s">
        <v>888</v>
      </c>
      <c r="E1175" s="6" t="str">
        <f>VLOOKUP(SUBSTITUTE(B1175,"_10_50_","_10_10_")&amp;" - "&amp;D1175,OrbisGeneric_mapping!C:F,3,0)</f>
        <v>BO_DEFINITION_25_25_COUNT</v>
      </c>
      <c r="F1175" s="6" t="str">
        <f>VLOOKUP(E1175,Collibra!D:F,3,0)</f>
        <v>Number of Beneficial owners (def 25%/25%)</v>
      </c>
      <c r="G1175" s="6" t="str">
        <f>VLOOKUP(E1175,Collibra!D:F,2,0)</f>
        <v>Gives a precalculated number of Beneficial owners according to the definition min 25% at first level and minimum 25% at higher levels. See the ownership user guide for more details</v>
      </c>
      <c r="J1175" t="s">
        <v>28</v>
      </c>
      <c r="N1175" t="b">
        <v>0</v>
      </c>
      <c r="P1175" t="s">
        <v>29</v>
      </c>
      <c r="Q1175" t="s">
        <v>30</v>
      </c>
      <c r="R1175" t="b">
        <v>0</v>
      </c>
      <c r="Z1175">
        <v>1</v>
      </c>
    </row>
    <row r="1176" spans="1:26" x14ac:dyDescent="0.25">
      <c r="A1176">
        <v>4932</v>
      </c>
      <c r="B1176" t="s">
        <v>889</v>
      </c>
      <c r="C1176" t="s">
        <v>55</v>
      </c>
      <c r="D1176" t="s">
        <v>56</v>
      </c>
      <c r="E1176" s="6" t="str">
        <f>VLOOKUP(SUBSTITUTE(B1176,"_10_50_","_10_10_")&amp;" - "&amp;D1176,OrbisGeneric_mapping!C:F,3,0)</f>
        <v>ORBISID</v>
      </c>
      <c r="F1176" s="6" t="str">
        <f>VLOOKUP(E1176,Collibra!D:F,3,0)</f>
        <v>Orbis ID number</v>
      </c>
      <c r="G1176" s="6" t="str">
        <f>VLOOKUP(E1176,Collibra!D:F,2,0)</f>
        <v>&lt;p class="MsoNormal"&gt;&lt;span style="color: rgb(11,33,44);font-family: Arial , sans-serif;"&gt;The Orbis ID is a stable, nine-digit identifier, randomly created by Bureau van Dijk, that uniquely identifies each company in Orbis.&lt;/span&gt;&lt;/p&gt;</v>
      </c>
      <c r="J1176" t="s">
        <v>28</v>
      </c>
      <c r="N1176" t="b">
        <v>0</v>
      </c>
      <c r="P1176" t="s">
        <v>29</v>
      </c>
      <c r="Q1176" t="s">
        <v>30</v>
      </c>
      <c r="R1176" t="b">
        <v>0</v>
      </c>
      <c r="Z1176">
        <v>1</v>
      </c>
    </row>
    <row r="1177" spans="1:26" x14ac:dyDescent="0.25">
      <c r="A1177">
        <v>4916</v>
      </c>
      <c r="B1177" t="s">
        <v>889</v>
      </c>
      <c r="C1177" t="s">
        <v>57</v>
      </c>
      <c r="D1177" t="s">
        <v>57</v>
      </c>
      <c r="E1177" s="6" t="e">
        <f>VLOOKUP(SUBSTITUTE(B1177,"_10_50_","_10_10_")&amp;" - "&amp;D1177,OrbisGeneric_mapping!C:F,3,0)</f>
        <v>#N/A</v>
      </c>
      <c r="F1177" s="6" t="e">
        <f>VLOOKUP(E1177,Collibra!D:F,3,0)</f>
        <v>#N/A</v>
      </c>
      <c r="G1177" s="6" t="e">
        <f>VLOOKUP(E1177,Collibra!D:F,2,0)</f>
        <v>#N/A</v>
      </c>
      <c r="J1177" t="s">
        <v>28</v>
      </c>
      <c r="N1177" t="b">
        <v>0</v>
      </c>
      <c r="P1177" t="s">
        <v>29</v>
      </c>
      <c r="Q1177" t="s">
        <v>30</v>
      </c>
      <c r="R1177" t="b">
        <v>0</v>
      </c>
      <c r="Z1177">
        <v>1</v>
      </c>
    </row>
    <row r="1178" spans="1:26" x14ac:dyDescent="0.25">
      <c r="A1178">
        <v>4908</v>
      </c>
      <c r="B1178" t="s">
        <v>889</v>
      </c>
      <c r="C1178" t="s">
        <v>58</v>
      </c>
      <c r="D1178" t="s">
        <v>58</v>
      </c>
      <c r="E1178" s="6" t="e">
        <f>VLOOKUP(SUBSTITUTE(B1178,"_10_50_","_10_10_")&amp;" - "&amp;D1178,OrbisGeneric_mapping!C:F,3,0)</f>
        <v>#N/A</v>
      </c>
      <c r="F1178" s="6" t="e">
        <f>VLOOKUP(E1178,Collibra!D:F,3,0)</f>
        <v>#N/A</v>
      </c>
      <c r="G1178" s="6" t="e">
        <f>VLOOKUP(E1178,Collibra!D:F,2,0)</f>
        <v>#N/A</v>
      </c>
      <c r="J1178" t="s">
        <v>59</v>
      </c>
      <c r="N1178" t="b">
        <v>0</v>
      </c>
      <c r="P1178" t="s">
        <v>29</v>
      </c>
      <c r="Q1178" t="s">
        <v>30</v>
      </c>
      <c r="R1178" t="b">
        <v>0</v>
      </c>
      <c r="Z1178">
        <v>1</v>
      </c>
    </row>
    <row r="1179" spans="1:26" x14ac:dyDescent="0.25">
      <c r="A1179">
        <v>253</v>
      </c>
      <c r="B1179" t="s">
        <v>889</v>
      </c>
      <c r="C1179" t="s">
        <v>72</v>
      </c>
      <c r="D1179" t="s">
        <v>72</v>
      </c>
      <c r="E1179" s="6" t="e">
        <f>VLOOKUP(SUBSTITUTE(B1179,"_10_50_","_10_10_")&amp;" - "&amp;D1179,OrbisGeneric_mapping!C:F,3,0)</f>
        <v>#N/A</v>
      </c>
      <c r="F1179" s="6" t="e">
        <f>VLOOKUP(E1179,Collibra!D:F,3,0)</f>
        <v>#N/A</v>
      </c>
      <c r="G1179" s="6" t="e">
        <f>VLOOKUP(E1179,Collibra!D:F,2,0)</f>
        <v>#N/A</v>
      </c>
      <c r="J1179" t="s">
        <v>73</v>
      </c>
      <c r="N1179" t="b">
        <v>0</v>
      </c>
      <c r="P1179" t="s">
        <v>29</v>
      </c>
      <c r="Q1179" t="s">
        <v>30</v>
      </c>
      <c r="R1179" t="b">
        <v>0</v>
      </c>
      <c r="Z1179">
        <v>1</v>
      </c>
    </row>
    <row r="1180" spans="1:26" x14ac:dyDescent="0.25">
      <c r="A1180">
        <v>4745</v>
      </c>
      <c r="B1180" t="s">
        <v>890</v>
      </c>
      <c r="C1180" t="s">
        <v>781</v>
      </c>
      <c r="D1180" t="s">
        <v>782</v>
      </c>
      <c r="E1180" s="6" t="str">
        <f>VLOOKUP(SUBSTITUTE(B1180,"_25_25_","_10_10_")&amp;" - "&amp;D1180,OrbisGeneric_mapping!C:F,3,0)</f>
        <v>BO_ADDRESS</v>
      </c>
      <c r="F1180" s="6" t="str">
        <f>VLOOKUP(E1180,Collibra!D:F,3,0)</f>
        <v>Beneficial owner address</v>
      </c>
      <c r="G1180" s="6" t="str">
        <f>VLOOKUP(E1180,Collibra!D:F,2,0)</f>
        <v>Gives the address of the Beneficial owner. This field includes the street, the number of the building where the entity is located and the number of the floor of the building if available.</v>
      </c>
      <c r="J1180" t="s">
        <v>28</v>
      </c>
      <c r="N1180" t="b">
        <v>0</v>
      </c>
      <c r="P1180" t="s">
        <v>29</v>
      </c>
      <c r="Q1180" t="s">
        <v>30</v>
      </c>
      <c r="R1180" t="b">
        <v>0</v>
      </c>
      <c r="Z1180">
        <v>1</v>
      </c>
    </row>
    <row r="1181" spans="1:26" x14ac:dyDescent="0.25">
      <c r="A1181">
        <v>4785</v>
      </c>
      <c r="B1181" t="s">
        <v>890</v>
      </c>
      <c r="C1181" t="s">
        <v>783</v>
      </c>
      <c r="D1181" t="s">
        <v>784</v>
      </c>
      <c r="E1181" s="6" t="str">
        <f>VLOOKUP(SUBSTITUTE(B1181,"_25_25_","_10_10_")&amp;" - "&amp;D1181,OrbisGeneric_mapping!C:F,3,0)</f>
        <v>BO_CURRENT_PREVIOUS_MANAGER</v>
      </c>
      <c r="F1181" s="6" t="str">
        <f>VLOOKUP(E1181,Collibra!D:F,3,0)</f>
        <v>Beneficial owner - Also a manager</v>
      </c>
      <c r="G1181" s="6" t="str">
        <f>VLOOKUP(E1181,Collibra!D:F,2,0)</f>
        <v>Indicating if the Beneficial owner is also a manager. Can take 3 values : Not a manager, current manager, previous manager</v>
      </c>
      <c r="J1181" t="s">
        <v>28</v>
      </c>
      <c r="N1181" t="b">
        <v>0</v>
      </c>
      <c r="P1181" t="s">
        <v>29</v>
      </c>
      <c r="Q1181" t="s">
        <v>30</v>
      </c>
      <c r="R1181" t="b">
        <v>0</v>
      </c>
      <c r="Z1181">
        <v>1</v>
      </c>
    </row>
    <row r="1182" spans="1:26" x14ac:dyDescent="0.25">
      <c r="A1182">
        <v>4657</v>
      </c>
      <c r="B1182" t="s">
        <v>890</v>
      </c>
      <c r="C1182" t="s">
        <v>785</v>
      </c>
      <c r="D1182" t="s">
        <v>786</v>
      </c>
      <c r="E1182" s="6" t="str">
        <f>VLOOKUP(SUBSTITUTE(B1182,"_25_25_","_10_10_")&amp;" - "&amp;D1182,OrbisGeneric_mapping!C:F,3,0)</f>
        <v>BO_BVD_ID_NUMBER</v>
      </c>
      <c r="F1182" s="6" t="str">
        <f>VLOOKUP(E1182,Collibra!D:F,3,0)</f>
        <v>Beneficial owner BvD ID number</v>
      </c>
      <c r="G1182" s="6" t="str">
        <f>VLOOKUP(E1182,Collibra!D:F,2,0)</f>
        <v>Gives the BvD ID of the beneficial owners. It is never empty</v>
      </c>
      <c r="J1182" t="s">
        <v>28</v>
      </c>
      <c r="N1182" t="b">
        <v>0</v>
      </c>
      <c r="P1182" t="s">
        <v>29</v>
      </c>
      <c r="Q1182" t="s">
        <v>30</v>
      </c>
      <c r="R1182" t="b">
        <v>0</v>
      </c>
      <c r="Z1182">
        <v>1</v>
      </c>
    </row>
    <row r="1183" spans="1:26" x14ac:dyDescent="0.25">
      <c r="A1183">
        <v>4753</v>
      </c>
      <c r="B1183" t="s">
        <v>890</v>
      </c>
      <c r="C1183" t="s">
        <v>787</v>
      </c>
      <c r="D1183" t="s">
        <v>788</v>
      </c>
      <c r="E1183" s="6" t="str">
        <f>VLOOKUP(SUBSTITUTE(B1183,"_25_25_","_10_10_")&amp;" - "&amp;D1183,OrbisGeneric_mapping!C:F,3,0)</f>
        <v>BO_CITY</v>
      </c>
      <c r="F1183" s="6" t="str">
        <f>VLOOKUP(E1183,Collibra!D:F,3,0)</f>
        <v>Beneficial owner city</v>
      </c>
      <c r="G1183" s="6" t="str">
        <f>VLOOKUP(E1183,Collibra!D:F,2,0)</f>
        <v>Gives the city where the Beneficial owner is located.</v>
      </c>
      <c r="J1183" t="s">
        <v>28</v>
      </c>
      <c r="N1183" t="b">
        <v>0</v>
      </c>
      <c r="P1183" t="s">
        <v>29</v>
      </c>
      <c r="Q1183" t="s">
        <v>30</v>
      </c>
      <c r="R1183" t="b">
        <v>0</v>
      </c>
      <c r="Z1183">
        <v>1</v>
      </c>
    </row>
    <row r="1184" spans="1:26" x14ac:dyDescent="0.25">
      <c r="A1184">
        <v>4769</v>
      </c>
      <c r="B1184" t="s">
        <v>890</v>
      </c>
      <c r="C1184" t="s">
        <v>789</v>
      </c>
      <c r="D1184" t="s">
        <v>790</v>
      </c>
      <c r="E1184" s="6" t="str">
        <f>VLOOKUP(SUBSTITUTE(B1184,"_25_25_","_10_10_")&amp;" - "&amp;D1184,OrbisGeneric_mapping!C:F,3,0)</f>
        <v>BO_COUNTRY_ISO_CODE</v>
      </c>
      <c r="F1184" s="6" t="str">
        <f>VLOOKUP(E1184,Collibra!D:F,3,0)</f>
        <v>Beneficial owner country</v>
      </c>
      <c r="G1184" s="6" t="str">
        <f>VLOOKUP(E1184,Collibra!D:F,2,0)</f>
        <v>2 digit iso country code. If not known, the code 'YY' is used.</v>
      </c>
      <c r="J1184" t="s">
        <v>28</v>
      </c>
      <c r="N1184" t="b">
        <v>0</v>
      </c>
      <c r="P1184" t="s">
        <v>29</v>
      </c>
      <c r="Q1184" t="s">
        <v>30</v>
      </c>
      <c r="R1184" t="b">
        <v>0</v>
      </c>
      <c r="Z1184">
        <v>1</v>
      </c>
    </row>
    <row r="1185" spans="1:26" x14ac:dyDescent="0.25">
      <c r="A1185">
        <v>4713</v>
      </c>
      <c r="B1185" t="s">
        <v>890</v>
      </c>
      <c r="C1185" t="s">
        <v>791</v>
      </c>
      <c r="D1185" t="s">
        <v>792</v>
      </c>
      <c r="E1185" s="6" t="str">
        <f>VLOOKUP(SUBSTITUTE(B1185,"_25_25_","_10_10_")&amp;" - "&amp;D1185,OrbisGeneric_mapping!C:F,3,0)</f>
        <v>BO_BIRTHDATE</v>
      </c>
      <c r="F1185" s="6" t="str">
        <f>VLOOKUP(E1185,Collibra!D:F,3,0)</f>
        <v>Beneficial owner date of birth (rarely available due to legal restrictions)</v>
      </c>
      <c r="G1185" s="6" t="str">
        <f>VLOOKUP(E1185,Collibra!D:F,2,0)</f>
        <v>Gives the brithdate of the beneficial owner if available, can be complete (DD/MM/YYYY) or not (MM/YYYY or YYYY) - date format depends on the product settings</v>
      </c>
      <c r="J1185" t="s">
        <v>28</v>
      </c>
      <c r="N1185" t="b">
        <v>0</v>
      </c>
      <c r="P1185" t="s">
        <v>29</v>
      </c>
      <c r="Q1185" t="s">
        <v>30</v>
      </c>
      <c r="R1185" t="b">
        <v>0</v>
      </c>
      <c r="Z1185">
        <v>1</v>
      </c>
    </row>
    <row r="1186" spans="1:26" x14ac:dyDescent="0.25">
      <c r="A1186">
        <v>4737</v>
      </c>
      <c r="B1186" t="s">
        <v>890</v>
      </c>
      <c r="C1186" t="s">
        <v>793</v>
      </c>
      <c r="D1186" t="s">
        <v>794</v>
      </c>
      <c r="E1186" s="6" t="e">
        <f>VLOOKUP(SUBSTITUTE(B1186,"_25_25_","_10_10_")&amp;" - "&amp;D1186,OrbisGeneric_mapping!C:F,3,0)</f>
        <v>#N/A</v>
      </c>
      <c r="F1186" s="6" t="e">
        <f>VLOOKUP(E1186,Collibra!D:F,3,0)</f>
        <v>#N/A</v>
      </c>
      <c r="G1186" s="6" t="e">
        <f>VLOOKUP(E1186,Collibra!D:F,2,0)</f>
        <v>#N/A</v>
      </c>
      <c r="J1186" t="s">
        <v>28</v>
      </c>
      <c r="N1186" t="b">
        <v>0</v>
      </c>
      <c r="P1186" t="s">
        <v>29</v>
      </c>
      <c r="Q1186" t="s">
        <v>30</v>
      </c>
      <c r="R1186" t="b">
        <v>0</v>
      </c>
      <c r="Z1186">
        <v>1</v>
      </c>
    </row>
    <row r="1187" spans="1:26" x14ac:dyDescent="0.25">
      <c r="A1187">
        <v>4729</v>
      </c>
      <c r="B1187" t="s">
        <v>890</v>
      </c>
      <c r="C1187" t="s">
        <v>795</v>
      </c>
      <c r="D1187" t="s">
        <v>796</v>
      </c>
      <c r="E1187" s="6" t="e">
        <f>VLOOKUP(SUBSTITUTE(B1187,"_25_25_","_10_10_")&amp;" - "&amp;D1187,OrbisGeneric_mapping!C:F,3,0)</f>
        <v>#N/A</v>
      </c>
      <c r="F1187" s="6" t="e">
        <f>VLOOKUP(E1187,Collibra!D:F,3,0)</f>
        <v>#N/A</v>
      </c>
      <c r="G1187" s="6" t="e">
        <f>VLOOKUP(E1187,Collibra!D:F,2,0)</f>
        <v>#N/A</v>
      </c>
      <c r="J1187" t="s">
        <v>28</v>
      </c>
      <c r="N1187" t="b">
        <v>0</v>
      </c>
      <c r="P1187" t="s">
        <v>29</v>
      </c>
      <c r="Q1187" t="s">
        <v>30</v>
      </c>
      <c r="R1187" t="b">
        <v>0</v>
      </c>
      <c r="Z1187">
        <v>1</v>
      </c>
    </row>
    <row r="1188" spans="1:26" x14ac:dyDescent="0.25">
      <c r="A1188">
        <v>4721</v>
      </c>
      <c r="B1188" t="s">
        <v>890</v>
      </c>
      <c r="C1188" t="s">
        <v>797</v>
      </c>
      <c r="D1188" t="s">
        <v>798</v>
      </c>
      <c r="E1188" s="6" t="e">
        <f>VLOOKUP(SUBSTITUTE(B1188,"_25_25_","_10_10_")&amp;" - "&amp;D1188,OrbisGeneric_mapping!C:F,3,0)</f>
        <v>#N/A</v>
      </c>
      <c r="F1188" s="6" t="e">
        <f>VLOOKUP(E1188,Collibra!D:F,3,0)</f>
        <v>#N/A</v>
      </c>
      <c r="G1188" s="6" t="e">
        <f>VLOOKUP(E1188,Collibra!D:F,2,0)</f>
        <v>#N/A</v>
      </c>
      <c r="J1188" t="s">
        <v>28</v>
      </c>
      <c r="N1188" t="b">
        <v>0</v>
      </c>
      <c r="P1188" t="s">
        <v>29</v>
      </c>
      <c r="Q1188" t="s">
        <v>30</v>
      </c>
      <c r="R1188" t="b">
        <v>0</v>
      </c>
      <c r="Z1188">
        <v>1</v>
      </c>
    </row>
    <row r="1189" spans="1:26" x14ac:dyDescent="0.25">
      <c r="A1189">
        <v>4793</v>
      </c>
      <c r="B1189" t="s">
        <v>890</v>
      </c>
      <c r="C1189" t="s">
        <v>799</v>
      </c>
      <c r="D1189" t="s">
        <v>800</v>
      </c>
      <c r="E1189" s="6" t="str">
        <f>VLOOKUP(SUBSTITUTE(B1189,"_25_25_","_10_10_")&amp;" - "&amp;D1189,OrbisGeneric_mapping!C:F,3,0)</f>
        <v>BOI_COUNT</v>
      </c>
      <c r="F1189" s="6" t="str">
        <f>VLOOKUP(E1189,Collibra!D:F,3,0)</f>
        <v>Beneficial owner - Distance</v>
      </c>
      <c r="G1189" s="6">
        <f>VLOOKUP(E1189,Collibra!D:F,2,0)</f>
        <v>0</v>
      </c>
      <c r="J1189" t="s">
        <v>28</v>
      </c>
      <c r="N1189" t="b">
        <v>0</v>
      </c>
      <c r="P1189" t="s">
        <v>29</v>
      </c>
      <c r="Q1189" t="s">
        <v>30</v>
      </c>
      <c r="R1189" t="b">
        <v>0</v>
      </c>
      <c r="Z1189">
        <v>1</v>
      </c>
    </row>
    <row r="1190" spans="1:26" x14ac:dyDescent="0.25">
      <c r="A1190">
        <v>4689</v>
      </c>
      <c r="B1190" t="s">
        <v>890</v>
      </c>
      <c r="C1190" t="s">
        <v>803</v>
      </c>
      <c r="D1190" t="s">
        <v>804</v>
      </c>
      <c r="E1190" s="6" t="str">
        <f>VLOOKUP(SUBSTITUTE(B1190,"_25_25_","_10_10_")&amp;" - "&amp;D1190,OrbisGeneric_mapping!C:F,3,0)</f>
        <v>BO_FIRST_NAME</v>
      </c>
      <c r="F1190" s="6" t="str">
        <f>VLOOKUP(E1190,Collibra!D:F,3,0)</f>
        <v>Beneficial owner fist name</v>
      </c>
      <c r="G1190" s="6" t="str">
        <f>VLOOKUP(E1190,Collibra!D:F,2,0)</f>
        <v>This field provides the first name of the Beneficial owner. This has been extracted from the full name when possible.</v>
      </c>
      <c r="J1190" t="s">
        <v>28</v>
      </c>
      <c r="N1190" t="b">
        <v>0</v>
      </c>
      <c r="P1190" t="s">
        <v>29</v>
      </c>
      <c r="Q1190" t="s">
        <v>30</v>
      </c>
      <c r="R1190" t="b">
        <v>0</v>
      </c>
      <c r="Z1190">
        <v>1</v>
      </c>
    </row>
    <row r="1191" spans="1:26" x14ac:dyDescent="0.25">
      <c r="A1191">
        <v>4705</v>
      </c>
      <c r="B1191" t="s">
        <v>890</v>
      </c>
      <c r="C1191" t="s">
        <v>821</v>
      </c>
      <c r="D1191" t="s">
        <v>822</v>
      </c>
      <c r="E1191" s="6" t="str">
        <f>VLOOKUP(SUBSTITUTE(B1191,"_25_25_","_10_10_")&amp;" - "&amp;D1191,OrbisGeneric_mapping!C:F,3,0)</f>
        <v>BO_GENDER</v>
      </c>
      <c r="F1191" s="6" t="str">
        <f>VLOOKUP(E1191,Collibra!D:F,3,0)</f>
        <v>Beneficial owner gender</v>
      </c>
      <c r="G1191" s="6" t="str">
        <f>VLOOKUP(E1191,Collibra!D:F,2,0)</f>
        <v>Gives the gender of the beneifical owner. Can take 2 values : F for Female or M for Male. Can be empty</v>
      </c>
      <c r="J1191" t="s">
        <v>28</v>
      </c>
      <c r="N1191" t="b">
        <v>0</v>
      </c>
      <c r="P1191" t="s">
        <v>29</v>
      </c>
      <c r="Q1191" t="s">
        <v>30</v>
      </c>
      <c r="R1191" t="b">
        <v>0</v>
      </c>
      <c r="Z1191">
        <v>1</v>
      </c>
    </row>
    <row r="1192" spans="1:26" x14ac:dyDescent="0.25">
      <c r="A1192">
        <v>4801</v>
      </c>
      <c r="B1192" t="s">
        <v>890</v>
      </c>
      <c r="C1192" t="s">
        <v>823</v>
      </c>
      <c r="D1192" t="s">
        <v>824</v>
      </c>
      <c r="E1192" s="6" t="str">
        <f>VLOOKUP(SUBSTITUTE(B1192,"_25_25_","_10_10_")&amp;" - "&amp;D1192,OrbisGeneric_mapping!C:F,3,0)</f>
        <v>BO_POSSIBLE_PCT_CHANGE_DESCRIPTION</v>
      </c>
      <c r="F1192" s="6" t="str">
        <f>VLOOKUP(E1192,Collibra!D:F,3,0)</f>
        <v>Beneficial owner - Information on possible change in %</v>
      </c>
      <c r="G1192" s="6" t="str">
        <f>VLOOKUP(E1192,Collibra!D:F,2,0)</f>
        <v>&lt;p&gt;This fields is used to indicates that information on the Beneficial Owner has changed but we don’t have enough detail to be able to indicate the new percentage. This come principally from M&amp;amp;A deals information.&lt;/p&gt;
&lt;p&gt; &lt;/p&gt;</v>
      </c>
      <c r="J1192" t="s">
        <v>28</v>
      </c>
      <c r="N1192" t="b">
        <v>0</v>
      </c>
      <c r="P1192" t="s">
        <v>29</v>
      </c>
      <c r="Q1192" t="s">
        <v>30</v>
      </c>
      <c r="R1192" t="b">
        <v>0</v>
      </c>
      <c r="Z1192">
        <v>1</v>
      </c>
    </row>
    <row r="1193" spans="1:26" x14ac:dyDescent="0.25">
      <c r="A1193">
        <v>4881</v>
      </c>
      <c r="B1193" t="s">
        <v>890</v>
      </c>
      <c r="C1193" t="s">
        <v>825</v>
      </c>
      <c r="D1193" t="s">
        <v>826</v>
      </c>
      <c r="E1193" s="6" t="str">
        <f>VLOOKUP(SUBSTITUTE(B1193,"_25_25_","_10_10_")&amp;" - "&amp;D1193,OrbisGeneric_mapping!C:F,3,0)</f>
        <v>BOI_ADDRESS</v>
      </c>
      <c r="F1193" s="6" t="str">
        <f>VLOOKUP(E1193,Collibra!D:F,3,0)</f>
        <v>Beneficial owner intermediary address</v>
      </c>
      <c r="G1193" s="6" t="str">
        <f>VLOOKUP(E1193,Collibra!D:F,2,0)</f>
        <v>Gives the address of the Beneficial owner. This field includes the street, the number of the building where the entity is located and the number of the floor of the building if available.</v>
      </c>
      <c r="J1193" t="s">
        <v>28</v>
      </c>
      <c r="N1193" t="b">
        <v>0</v>
      </c>
      <c r="P1193" t="s">
        <v>29</v>
      </c>
      <c r="Q1193" t="s">
        <v>30</v>
      </c>
      <c r="R1193" t="b">
        <v>0</v>
      </c>
      <c r="Z1193">
        <v>1</v>
      </c>
    </row>
    <row r="1194" spans="1:26" x14ac:dyDescent="0.25">
      <c r="A1194">
        <v>4849</v>
      </c>
      <c r="B1194" t="s">
        <v>890</v>
      </c>
      <c r="C1194" t="s">
        <v>827</v>
      </c>
      <c r="D1194" t="s">
        <v>828</v>
      </c>
      <c r="E1194" s="6" t="str">
        <f>VLOOKUP(SUBSTITUTE(B1194,"_25_25_","_10_10_")&amp;" - "&amp;D1194,OrbisGeneric_mapping!C:F,3,0)</f>
        <v>BOI_BVD_ID_NUMBER</v>
      </c>
      <c r="F1194" s="6" t="str">
        <f>VLOOKUP(E1194,Collibra!D:F,3,0)</f>
        <v>Beneficial owner intermediary BvD ID number</v>
      </c>
      <c r="G1194" s="6" t="str">
        <f>VLOOKUP(E1194,Collibra!D:F,2,0)</f>
        <v>BvD Id of a company in Orbis or of an entity not in Orbis</v>
      </c>
      <c r="J1194" t="s">
        <v>28</v>
      </c>
      <c r="N1194" t="b">
        <v>0</v>
      </c>
      <c r="P1194" t="s">
        <v>29</v>
      </c>
      <c r="Q1194" t="s">
        <v>30</v>
      </c>
      <c r="R1194" t="b">
        <v>0</v>
      </c>
      <c r="Z1194">
        <v>1</v>
      </c>
    </row>
    <row r="1195" spans="1:26" x14ac:dyDescent="0.25">
      <c r="A1195">
        <v>4889</v>
      </c>
      <c r="B1195" t="s">
        <v>890</v>
      </c>
      <c r="C1195" t="s">
        <v>829</v>
      </c>
      <c r="D1195" t="s">
        <v>830</v>
      </c>
      <c r="E1195" s="6" t="str">
        <f>VLOOKUP(SUBSTITUTE(B1195,"_25_25_","_10_10_")&amp;" - "&amp;D1195,OrbisGeneric_mapping!C:F,3,0)</f>
        <v>BOI_CITY</v>
      </c>
      <c r="F1195" s="6" t="str">
        <f>VLOOKUP(E1195,Collibra!D:F,3,0)</f>
        <v>Beneficial owner intermediary city</v>
      </c>
      <c r="G1195" s="6" t="str">
        <f>VLOOKUP(E1195,Collibra!D:F,2,0)</f>
        <v>Gives the city where the Beneficial owner is located.</v>
      </c>
      <c r="J1195" t="s">
        <v>28</v>
      </c>
      <c r="N1195" t="b">
        <v>0</v>
      </c>
      <c r="P1195" t="s">
        <v>29</v>
      </c>
      <c r="Q1195" t="s">
        <v>30</v>
      </c>
      <c r="R1195" t="b">
        <v>0</v>
      </c>
      <c r="Z1195">
        <v>1</v>
      </c>
    </row>
    <row r="1196" spans="1:26" x14ac:dyDescent="0.25">
      <c r="A1196">
        <v>4905</v>
      </c>
      <c r="B1196" t="s">
        <v>890</v>
      </c>
      <c r="C1196" t="s">
        <v>831</v>
      </c>
      <c r="D1196" t="s">
        <v>832</v>
      </c>
      <c r="E1196" s="6" t="str">
        <f>VLOOKUP(SUBSTITUTE(B1196,"_25_25_","_10_10_")&amp;" - "&amp;D1196,OrbisGeneric_mapping!C:F,3,0)</f>
        <v>BOI_COUNTRY_ISO_CODE</v>
      </c>
      <c r="F1196" s="6" t="str">
        <f>VLOOKUP(E1196,Collibra!D:F,3,0)</f>
        <v>Beneficial owner intermediary country</v>
      </c>
      <c r="G1196" s="6" t="str">
        <f>VLOOKUP(E1196,Collibra!D:F,2,0)</f>
        <v>2 digit iso country code. If not known, the code 'YY' is used.</v>
      </c>
      <c r="J1196" t="s">
        <v>28</v>
      </c>
      <c r="N1196" t="b">
        <v>0</v>
      </c>
      <c r="P1196" t="s">
        <v>29</v>
      </c>
      <c r="Q1196" t="s">
        <v>30</v>
      </c>
      <c r="R1196" t="b">
        <v>0</v>
      </c>
      <c r="Z1196">
        <v>1</v>
      </c>
    </row>
    <row r="1197" spans="1:26" x14ac:dyDescent="0.25">
      <c r="A1197">
        <v>4945</v>
      </c>
      <c r="B1197" t="s">
        <v>890</v>
      </c>
      <c r="C1197" t="s">
        <v>833</v>
      </c>
      <c r="D1197" t="s">
        <v>834</v>
      </c>
      <c r="E1197" s="6" t="str">
        <f>VLOOKUP(SUBSTITUTE(B1197,"_25_25_","_10_10_")&amp;" - "&amp;D1197,OrbisGeneric_mapping!C:F,3,0)</f>
        <v>BOI_DIRECT_PCT</v>
      </c>
      <c r="F1197" s="6" t="str">
        <f>VLOOKUP(E1197,Collibra!D:F,3,0)</f>
        <v>Beneficial owner intermediary Direct %</v>
      </c>
      <c r="G1197" s="6">
        <f>VLOOKUP(E1197,Collibra!D:F,2,0)</f>
        <v>0</v>
      </c>
      <c r="J1197" t="s">
        <v>28</v>
      </c>
      <c r="N1197" t="b">
        <v>0</v>
      </c>
      <c r="P1197" t="s">
        <v>29</v>
      </c>
      <c r="Q1197" t="s">
        <v>30</v>
      </c>
      <c r="R1197" t="b">
        <v>0</v>
      </c>
      <c r="Z1197">
        <v>1</v>
      </c>
    </row>
    <row r="1198" spans="1:26" x14ac:dyDescent="0.25">
      <c r="A1198">
        <v>4921</v>
      </c>
      <c r="B1198" t="s">
        <v>890</v>
      </c>
      <c r="C1198" t="s">
        <v>835</v>
      </c>
      <c r="D1198" t="s">
        <v>836</v>
      </c>
      <c r="E1198" s="6" t="str">
        <f>VLOOKUP(SUBSTITUTE(B1198,"_25_25_","_10_10_")&amp;" - "&amp;D1198,OrbisGeneric_mapping!C:F,3,0)</f>
        <v>BOI_FAX_NUMBER</v>
      </c>
      <c r="F1198" s="6" t="str">
        <f>VLOOKUP(E1198,Collibra!D:F,3,0)</f>
        <v>Beneficial owner intermediary fax number</v>
      </c>
      <c r="G1198" s="6" t="str">
        <f>VLOOKUP(E1198,Collibra!D:F,2,0)</f>
        <v>Gives the fax number of the Beneficial owner when available.</v>
      </c>
      <c r="J1198" t="s">
        <v>28</v>
      </c>
      <c r="N1198" t="b">
        <v>0</v>
      </c>
      <c r="P1198" t="s">
        <v>29</v>
      </c>
      <c r="Q1198" t="s">
        <v>30</v>
      </c>
      <c r="R1198" t="b">
        <v>0</v>
      </c>
      <c r="Z1198">
        <v>1</v>
      </c>
    </row>
    <row r="1199" spans="1:26" x14ac:dyDescent="0.25">
      <c r="A1199">
        <v>4833</v>
      </c>
      <c r="B1199" t="s">
        <v>890</v>
      </c>
      <c r="C1199" t="s">
        <v>837</v>
      </c>
      <c r="D1199" t="s">
        <v>838</v>
      </c>
      <c r="E1199" s="6" t="str">
        <f>VLOOKUP(SUBSTITUTE(B1199,"_25_25_","_10_10_")&amp;" - "&amp;D1199,OrbisGeneric_mapping!C:F,3,0)</f>
        <v>BOI_FIRST_NAME</v>
      </c>
      <c r="F1199" s="6" t="str">
        <f>VLOOKUP(E1199,Collibra!D:F,3,0)</f>
        <v>Beneficial owner intermediary first name</v>
      </c>
      <c r="G1199" s="6" t="str">
        <f>VLOOKUP(E1199,Collibra!D:F,2,0)</f>
        <v>This field provides the first name of the Beneficial owner. This has been extracted from the full name when possible.</v>
      </c>
      <c r="J1199" t="s">
        <v>28</v>
      </c>
      <c r="N1199" t="b">
        <v>0</v>
      </c>
      <c r="P1199" t="s">
        <v>29</v>
      </c>
      <c r="Q1199" t="s">
        <v>30</v>
      </c>
      <c r="R1199" t="b">
        <v>0</v>
      </c>
      <c r="Z1199">
        <v>1</v>
      </c>
    </row>
    <row r="1200" spans="1:26" x14ac:dyDescent="0.25">
      <c r="A1200">
        <v>4961</v>
      </c>
      <c r="B1200" t="s">
        <v>890</v>
      </c>
      <c r="C1200" t="s">
        <v>839</v>
      </c>
      <c r="D1200" t="s">
        <v>840</v>
      </c>
      <c r="E1200" s="6" t="str">
        <f>VLOOKUP(SUBSTITUTE(B1200,"_25_25_","_10_10_")&amp;" - "&amp;D1200,OrbisGeneric_mapping!C:F,3,0)</f>
        <v>BOI_INFORMATION_DATE</v>
      </c>
      <c r="F1200" s="6" t="str">
        <f>VLOOKUP(E1200,Collibra!D:F,3,0)</f>
        <v>Beneficial owner intermediary Information date</v>
      </c>
      <c r="G1200" s="6" t="str">
        <f>VLOOKUP(E1200,Collibra!D:F,2,0)</f>
        <v>Date when the link between the shareholder and the company just below in the BO path has been confirmed. Date format is MM/YYYY</v>
      </c>
      <c r="J1200" t="s">
        <v>28</v>
      </c>
      <c r="N1200" t="b">
        <v>0</v>
      </c>
      <c r="P1200" t="s">
        <v>29</v>
      </c>
      <c r="Q1200" t="s">
        <v>30</v>
      </c>
      <c r="R1200" t="b">
        <v>0</v>
      </c>
      <c r="Z1200">
        <v>1</v>
      </c>
    </row>
    <row r="1201" spans="1:26" x14ac:dyDescent="0.25">
      <c r="A1201">
        <v>4985</v>
      </c>
      <c r="B1201" t="s">
        <v>890</v>
      </c>
      <c r="C1201" t="s">
        <v>841</v>
      </c>
      <c r="D1201" t="s">
        <v>842</v>
      </c>
      <c r="E1201" s="6" t="e">
        <f>VLOOKUP(SUBSTITUTE(B1201,"_25_25_","_10_10_")&amp;" - "&amp;D1201,OrbisGeneric_mapping!C:F,3,0)</f>
        <v>#N/A</v>
      </c>
      <c r="F1201" s="6" t="e">
        <f>VLOOKUP(E1201,Collibra!D:F,3,0)</f>
        <v>#N/A</v>
      </c>
      <c r="G1201" s="6" t="e">
        <f>VLOOKUP(E1201,Collibra!D:F,2,0)</f>
        <v>#N/A</v>
      </c>
      <c r="J1201" t="s">
        <v>28</v>
      </c>
      <c r="N1201" t="b">
        <v>0</v>
      </c>
      <c r="P1201" t="s">
        <v>29</v>
      </c>
      <c r="Q1201" t="s">
        <v>30</v>
      </c>
      <c r="R1201" t="b">
        <v>0</v>
      </c>
      <c r="Z1201">
        <v>1</v>
      </c>
    </row>
    <row r="1202" spans="1:26" x14ac:dyDescent="0.25">
      <c r="A1202">
        <v>4977</v>
      </c>
      <c r="B1202" t="s">
        <v>890</v>
      </c>
      <c r="C1202" t="s">
        <v>843</v>
      </c>
      <c r="D1202" t="s">
        <v>844</v>
      </c>
      <c r="E1202" s="6" t="e">
        <f>VLOOKUP(SUBSTITUTE(B1202,"_25_25_","_10_10_")&amp;" - "&amp;D1202,OrbisGeneric_mapping!C:F,3,0)</f>
        <v>#N/A</v>
      </c>
      <c r="F1202" s="6" t="e">
        <f>VLOOKUP(E1202,Collibra!D:F,3,0)</f>
        <v>#N/A</v>
      </c>
      <c r="G1202" s="6" t="e">
        <f>VLOOKUP(E1202,Collibra!D:F,2,0)</f>
        <v>#N/A</v>
      </c>
      <c r="J1202" t="s">
        <v>28</v>
      </c>
      <c r="N1202" t="b">
        <v>0</v>
      </c>
      <c r="P1202" t="s">
        <v>29</v>
      </c>
      <c r="Q1202" t="s">
        <v>30</v>
      </c>
      <c r="R1202" t="b">
        <v>0</v>
      </c>
      <c r="Z1202">
        <v>1</v>
      </c>
    </row>
    <row r="1203" spans="1:26" x14ac:dyDescent="0.25">
      <c r="A1203">
        <v>4969</v>
      </c>
      <c r="B1203" t="s">
        <v>890</v>
      </c>
      <c r="C1203" t="s">
        <v>845</v>
      </c>
      <c r="D1203" t="s">
        <v>846</v>
      </c>
      <c r="E1203" s="6" t="e">
        <f>VLOOKUP(SUBSTITUTE(B1203,"_25_25_","_10_10_")&amp;" - "&amp;D1203,OrbisGeneric_mapping!C:F,3,0)</f>
        <v>#N/A</v>
      </c>
      <c r="F1203" s="6" t="e">
        <f>VLOOKUP(E1203,Collibra!D:F,3,0)</f>
        <v>#N/A</v>
      </c>
      <c r="G1203" s="6" t="e">
        <f>VLOOKUP(E1203,Collibra!D:F,2,0)</f>
        <v>#N/A</v>
      </c>
      <c r="J1203" t="s">
        <v>28</v>
      </c>
      <c r="N1203" t="b">
        <v>0</v>
      </c>
      <c r="P1203" t="s">
        <v>29</v>
      </c>
      <c r="Q1203" t="s">
        <v>30</v>
      </c>
      <c r="R1203" t="b">
        <v>0</v>
      </c>
      <c r="Z1203">
        <v>1</v>
      </c>
    </row>
    <row r="1204" spans="1:26" x14ac:dyDescent="0.25">
      <c r="A1204">
        <v>5001</v>
      </c>
      <c r="B1204" t="s">
        <v>890</v>
      </c>
      <c r="C1204" t="s">
        <v>847</v>
      </c>
      <c r="D1204" t="s">
        <v>848</v>
      </c>
      <c r="E1204" s="6" t="str">
        <f>VLOOKUP(SUBSTITUTE(B1204,"_25_25_","_10_10_")&amp;" - "&amp;D1204,OrbisGeneric_mapping!C:F,3,0)</f>
        <v>BOI_POSSIBLE_PCT_CHANGE_DESCRIPTION</v>
      </c>
      <c r="F1204" s="6" t="str">
        <f>VLOOKUP(E1204,Collibra!D:F,3,0)</f>
        <v>Beneficial Owner Intermediary - Information on possible change in %</v>
      </c>
      <c r="G1204" s="6" t="str">
        <f>VLOOKUP(E1204,Collibra!D:F,2,0)</f>
        <v>&lt;p&gt;This fields is used to indicates that information on the Beneficial Owner Intermediary has changed but we don’t have enough detail to be able to indicate the new percentage. This come principally from M&amp;amp;A deals information.&lt;/p&gt;
&lt;p&gt; &lt;/p&gt;</v>
      </c>
      <c r="J1204" t="s">
        <v>28</v>
      </c>
      <c r="N1204" t="b">
        <v>0</v>
      </c>
      <c r="P1204" t="s">
        <v>29</v>
      </c>
      <c r="Q1204" t="s">
        <v>30</v>
      </c>
      <c r="R1204" t="b">
        <v>0</v>
      </c>
      <c r="Z1204">
        <v>1</v>
      </c>
    </row>
    <row r="1205" spans="1:26" x14ac:dyDescent="0.25">
      <c r="A1205">
        <v>4993</v>
      </c>
      <c r="B1205" t="s">
        <v>890</v>
      </c>
      <c r="C1205" t="s">
        <v>849</v>
      </c>
      <c r="D1205" t="s">
        <v>850</v>
      </c>
      <c r="E1205" s="6" t="str">
        <f>VLOOKUP(SUBSTITUTE(B1205,"_25_25_","_10_10_")&amp;" - "&amp;D1205,OrbisGeneric_mapping!C:F,3,0)</f>
        <v>BOI_INFORMATION_SOURCE</v>
      </c>
      <c r="F1205" s="6" t="str">
        <f>VLOOKUP(E1205,Collibra!D:F,3,0)</f>
        <v>Beneficial owner intermediary Information source</v>
      </c>
      <c r="G1205" s="6" t="str">
        <f>VLOOKUP(E1205,Collibra!D:F,2,0)</f>
        <v>This field is a 2 letter code giving the source that have provided the link between the shareholder and the company just below in the BO path.</v>
      </c>
      <c r="J1205" t="s">
        <v>28</v>
      </c>
      <c r="N1205" t="b">
        <v>0</v>
      </c>
      <c r="P1205" t="s">
        <v>29</v>
      </c>
      <c r="Q1205" t="s">
        <v>30</v>
      </c>
      <c r="R1205" t="b">
        <v>0</v>
      </c>
      <c r="Z1205">
        <v>1</v>
      </c>
    </row>
    <row r="1206" spans="1:26" x14ac:dyDescent="0.25">
      <c r="A1206">
        <v>4841</v>
      </c>
      <c r="B1206" t="s">
        <v>890</v>
      </c>
      <c r="C1206" t="s">
        <v>851</v>
      </c>
      <c r="D1206" t="s">
        <v>852</v>
      </c>
      <c r="E1206" s="6" t="str">
        <f>VLOOKUP(SUBSTITUTE(B1206,"_25_25_","_10_10_")&amp;" - "&amp;D1206,OrbisGeneric_mapping!C:F,3,0)</f>
        <v>BOI_LAST_NAME</v>
      </c>
      <c r="F1206" s="6" t="str">
        <f>VLOOKUP(E1206,Collibra!D:F,3,0)</f>
        <v>Beneficial owner intermediary last name</v>
      </c>
      <c r="G1206" s="6" t="str">
        <f>VLOOKUP(E1206,Collibra!D:F,2,0)</f>
        <v>This field provides the last name of the Beneficial Owner. This has been extracted from the full name when possible.</v>
      </c>
      <c r="J1206" t="s">
        <v>28</v>
      </c>
      <c r="N1206" t="b">
        <v>0</v>
      </c>
      <c r="P1206" t="s">
        <v>29</v>
      </c>
      <c r="Q1206" t="s">
        <v>30</v>
      </c>
      <c r="R1206" t="b">
        <v>0</v>
      </c>
      <c r="Z1206">
        <v>1</v>
      </c>
    </row>
    <row r="1207" spans="1:26" x14ac:dyDescent="0.25">
      <c r="A1207">
        <v>4937</v>
      </c>
      <c r="B1207" t="s">
        <v>890</v>
      </c>
      <c r="C1207" t="s">
        <v>853</v>
      </c>
      <c r="D1207" t="s">
        <v>854</v>
      </c>
      <c r="E1207" s="6" t="str">
        <f>VLOOKUP(SUBSTITUTE(B1207,"_25_25_","_10_10_")&amp;" - "&amp;D1207,OrbisGeneric_mapping!C:F,3,0)</f>
        <v>BOI_LISTING_STATUS</v>
      </c>
      <c r="F1207" s="6" t="str">
        <f>VLOOKUP(E1207,Collibra!D:F,3,0)</f>
        <v>Beneficial owner intermediary Listed</v>
      </c>
      <c r="G1207" s="6" t="str">
        <f>VLOOKUP(E1207,Collibra!D:F,2,0)</f>
        <v>This field indicates the listing status of the entity. It can take 2 values : Private or Public</v>
      </c>
      <c r="J1207" t="s">
        <v>28</v>
      </c>
      <c r="N1207" t="b">
        <v>0</v>
      </c>
      <c r="P1207" t="s">
        <v>29</v>
      </c>
      <c r="Q1207" t="s">
        <v>30</v>
      </c>
      <c r="R1207" t="b">
        <v>0</v>
      </c>
      <c r="Z1207">
        <v>1</v>
      </c>
    </row>
    <row r="1208" spans="1:26" x14ac:dyDescent="0.25">
      <c r="A1208">
        <v>4817</v>
      </c>
      <c r="B1208" t="s">
        <v>890</v>
      </c>
      <c r="C1208" t="s">
        <v>855</v>
      </c>
      <c r="D1208" t="s">
        <v>856</v>
      </c>
      <c r="E1208" s="6" t="str">
        <f>VLOOKUP(SUBSTITUTE(B1208,"_25_25_","_10_10_")&amp;" - "&amp;D1208,OrbisGeneric_mapping!C:F,3,0)</f>
        <v>BOI_NAME</v>
      </c>
      <c r="F1208" s="6" t="str">
        <f>VLOOKUP(E1208,Collibra!D:F,3,0)</f>
        <v>Beneficial owner intermediary name</v>
      </c>
      <c r="G1208" s="6" t="str">
        <f>VLOOKUP(E1208,Collibra!D:F,2,0)</f>
        <v>This field indicates the full name of the Beneficial owner. It should always be provided.</v>
      </c>
      <c r="J1208" t="s">
        <v>28</v>
      </c>
      <c r="N1208" t="b">
        <v>0</v>
      </c>
      <c r="P1208" t="s">
        <v>29</v>
      </c>
      <c r="Q1208" t="s">
        <v>30</v>
      </c>
      <c r="R1208" t="b">
        <v>0</v>
      </c>
      <c r="Z1208">
        <v>1</v>
      </c>
    </row>
    <row r="1209" spans="1:26" x14ac:dyDescent="0.25">
      <c r="A1209">
        <v>4857</v>
      </c>
      <c r="B1209" t="s">
        <v>890</v>
      </c>
      <c r="C1209" t="s">
        <v>857</v>
      </c>
      <c r="D1209" t="s">
        <v>858</v>
      </c>
      <c r="E1209" s="6" t="str">
        <f>VLOOKUP(SUBSTITUTE(B1209,"_25_25_","_10_10_")&amp;" - "&amp;D1209,OrbisGeneric_mapping!C:F,3,0)</f>
        <v>BOI_ORBISID</v>
      </c>
      <c r="F1209" s="6" t="str">
        <f>VLOOKUP(E1209,Collibra!D:F,3,0)</f>
        <v>Beneficial owner intermediary Orbis ID number</v>
      </c>
      <c r="G1209" s="6" t="str">
        <f>VLOOKUP(E1209,Collibra!D:F,2,0)</f>
        <v>Gives the Orbis ID number of the Immediate shareholder.</v>
      </c>
      <c r="J1209" t="s">
        <v>28</v>
      </c>
      <c r="N1209" t="b">
        <v>0</v>
      </c>
      <c r="P1209" t="s">
        <v>29</v>
      </c>
      <c r="Q1209" t="s">
        <v>30</v>
      </c>
      <c r="R1209" t="b">
        <v>0</v>
      </c>
      <c r="Z1209">
        <v>1</v>
      </c>
    </row>
    <row r="1210" spans="1:26" x14ac:dyDescent="0.25">
      <c r="A1210">
        <v>4897</v>
      </c>
      <c r="B1210" t="s">
        <v>890</v>
      </c>
      <c r="C1210" t="s">
        <v>859</v>
      </c>
      <c r="D1210" t="s">
        <v>860</v>
      </c>
      <c r="E1210" s="6" t="str">
        <f>VLOOKUP(SUBSTITUTE(B1210,"_25_25_","_10_10_")&amp;" - "&amp;D1210,OrbisGeneric_mapping!C:F,3,0)</f>
        <v>BOI_POSTCODE</v>
      </c>
      <c r="F1210" s="6" t="str">
        <f>VLOOKUP(E1210,Collibra!D:F,3,0)</f>
        <v>Beneficial owner intermediary postcode</v>
      </c>
      <c r="G1210" s="6" t="str">
        <f>VLOOKUP(E1210,Collibra!D:F,2,0)</f>
        <v>Gives the postcode of the city in which the Beneficial owner is located.</v>
      </c>
      <c r="J1210" t="s">
        <v>28</v>
      </c>
      <c r="N1210" t="b">
        <v>0</v>
      </c>
      <c r="P1210" t="s">
        <v>29</v>
      </c>
      <c r="Q1210" t="s">
        <v>30</v>
      </c>
      <c r="R1210" t="b">
        <v>0</v>
      </c>
      <c r="Z1210">
        <v>1</v>
      </c>
    </row>
    <row r="1211" spans="1:26" x14ac:dyDescent="0.25">
      <c r="A1211">
        <v>4825</v>
      </c>
      <c r="B1211" t="s">
        <v>890</v>
      </c>
      <c r="C1211" t="s">
        <v>861</v>
      </c>
      <c r="D1211" t="s">
        <v>862</v>
      </c>
      <c r="E1211" s="6" t="str">
        <f>VLOOKUP(SUBSTITUTE(B1211,"_25_25_","_10_10_")&amp;" - "&amp;D1211,OrbisGeneric_mapping!C:F,3,0)</f>
        <v>BOI_SALUTATION</v>
      </c>
      <c r="F1211" s="6" t="str">
        <f>VLOOKUP(E1211,Collibra!D:F,3,0)</f>
        <v>Beneficial owner intermediary salutation</v>
      </c>
      <c r="G1211" s="6" t="str">
        <f>VLOOKUP(E1211,Collibra!D:F,2,0)</f>
        <v>Gives the salutation of the beneficial owner. This is either provided by the source or deduced based on the provided or deduced gender</v>
      </c>
      <c r="J1211" t="s">
        <v>28</v>
      </c>
      <c r="N1211" t="b">
        <v>0</v>
      </c>
      <c r="P1211" t="s">
        <v>29</v>
      </c>
      <c r="Q1211" t="s">
        <v>30</v>
      </c>
      <c r="R1211" t="b">
        <v>0</v>
      </c>
      <c r="Z1211">
        <v>1</v>
      </c>
    </row>
    <row r="1212" spans="1:26" x14ac:dyDescent="0.25">
      <c r="A1212">
        <v>5009</v>
      </c>
      <c r="B1212" t="s">
        <v>890</v>
      </c>
      <c r="C1212" t="s">
        <v>863</v>
      </c>
      <c r="D1212" t="s">
        <v>864</v>
      </c>
      <c r="E1212" s="6" t="str">
        <f>VLOOKUP(SUBSTITUTE(B1212,"_25_25_","_10_10_")&amp;" - "&amp;D1212,OrbisGeneric_mapping!C:F,3,0)</f>
        <v>BOI_WORLDCOMPLIANCE_MATCH_EXCEPT_SBE_INDICATOR</v>
      </c>
      <c r="F1212" s="6">
        <f>VLOOKUP(E1212,Collibra!D:F,3,0)</f>
        <v>0</v>
      </c>
      <c r="G1212" s="6" t="str">
        <f>VLOOKUP(E1212,Collibra!D:F,2,0)</f>
        <v>This field indicates if the Beneficial Owner Intermediary has been flagged as any category. As any category is a WorldCompliance Flag to identify entities found in the WorldCompliance database. WorldCompliance is a risk-based database designed to prevent AML (anti-money laundering) and CTF (counterterrorist
financing) .</v>
      </c>
      <c r="J1212" t="s">
        <v>28</v>
      </c>
      <c r="N1212" t="b">
        <v>0</v>
      </c>
      <c r="P1212" t="s">
        <v>29</v>
      </c>
      <c r="Q1212" t="s">
        <v>30</v>
      </c>
      <c r="R1212" t="b">
        <v>0</v>
      </c>
      <c r="Z1212">
        <v>1</v>
      </c>
    </row>
    <row r="1213" spans="1:26" x14ac:dyDescent="0.25">
      <c r="A1213">
        <v>4913</v>
      </c>
      <c r="B1213" t="s">
        <v>890</v>
      </c>
      <c r="C1213" t="s">
        <v>865</v>
      </c>
      <c r="D1213" t="s">
        <v>866</v>
      </c>
      <c r="E1213" s="6" t="str">
        <f>VLOOKUP(SUBSTITUTE(B1213,"_25_25_","_10_10_")&amp;" - "&amp;D1213,OrbisGeneric_mapping!C:F,3,0)</f>
        <v>BOI_PHONE_NUMBER</v>
      </c>
      <c r="F1213" s="6" t="str">
        <f>VLOOKUP(E1213,Collibra!D:F,3,0)</f>
        <v>Beneficial owner intermediary telephone number</v>
      </c>
      <c r="G1213" s="6" t="str">
        <f>VLOOKUP(E1213,Collibra!D:F,2,0)</f>
        <v>Gives the telephone number of the Beneficial owner.</v>
      </c>
      <c r="J1213" t="s">
        <v>28</v>
      </c>
      <c r="N1213" t="b">
        <v>0</v>
      </c>
      <c r="P1213" t="s">
        <v>29</v>
      </c>
      <c r="Q1213" t="s">
        <v>30</v>
      </c>
      <c r="R1213" t="b">
        <v>0</v>
      </c>
      <c r="Z1213">
        <v>1</v>
      </c>
    </row>
    <row r="1214" spans="1:26" x14ac:dyDescent="0.25">
      <c r="A1214">
        <v>4953</v>
      </c>
      <c r="B1214" t="s">
        <v>890</v>
      </c>
      <c r="C1214" t="s">
        <v>867</v>
      </c>
      <c r="D1214" t="s">
        <v>868</v>
      </c>
      <c r="E1214" s="6" t="str">
        <f>VLOOKUP(SUBSTITUTE(B1214,"_25_25_","_10_10_")&amp;" - "&amp;D1214,OrbisGeneric_mapping!C:F,3,0)</f>
        <v>BOI_TOTAL_PCT</v>
      </c>
      <c r="F1214" s="6" t="str">
        <f>VLOOKUP(E1214,Collibra!D:F,3,0)</f>
        <v>Beneficial owner intermediary Total %</v>
      </c>
      <c r="G1214" s="6">
        <f>VLOOKUP(E1214,Collibra!D:F,2,0)</f>
        <v>0</v>
      </c>
      <c r="J1214" t="s">
        <v>28</v>
      </c>
      <c r="N1214" t="b">
        <v>0</v>
      </c>
      <c r="P1214" t="s">
        <v>29</v>
      </c>
      <c r="Q1214" t="s">
        <v>30</v>
      </c>
      <c r="R1214" t="b">
        <v>0</v>
      </c>
      <c r="Z1214">
        <v>1</v>
      </c>
    </row>
    <row r="1215" spans="1:26" x14ac:dyDescent="0.25">
      <c r="A1215">
        <v>4873</v>
      </c>
      <c r="B1215" t="s">
        <v>890</v>
      </c>
      <c r="C1215" t="s">
        <v>869</v>
      </c>
      <c r="D1215" t="s">
        <v>870</v>
      </c>
      <c r="E1215" s="6" t="str">
        <f>VLOOKUP(SUBSTITUTE(B1215,"_25_25_","_10_10_")&amp;" - "&amp;D1215,OrbisGeneric_mapping!C:F,3,0)</f>
        <v>BOI_ENTITY_TYPE</v>
      </c>
      <c r="F1215" s="6" t="str">
        <f>VLOOKUP(E1215,Collibra!D:F,3,0)</f>
        <v>Beneficial owner intermediary type</v>
      </c>
      <c r="G1215" s="6" t="str">
        <f>VLOOKUP(E1215,Collibra!D:F,2,0)</f>
        <v>Gives the full label of the entity type of the concerned entity.</v>
      </c>
      <c r="J1215" t="s">
        <v>28</v>
      </c>
      <c r="N1215" t="b">
        <v>0</v>
      </c>
      <c r="P1215" t="s">
        <v>29</v>
      </c>
      <c r="Q1215" t="s">
        <v>30</v>
      </c>
      <c r="R1215" t="b">
        <v>0</v>
      </c>
      <c r="Z1215">
        <v>1</v>
      </c>
    </row>
    <row r="1216" spans="1:26" x14ac:dyDescent="0.25">
      <c r="A1216">
        <v>4865</v>
      </c>
      <c r="B1216" t="s">
        <v>890</v>
      </c>
      <c r="C1216" t="s">
        <v>871</v>
      </c>
      <c r="D1216" t="s">
        <v>872</v>
      </c>
      <c r="E1216" s="6" t="str">
        <f>VLOOKUP(SUBSTITUTE(B1216,"_25_25_","_10_10_")&amp;" - "&amp;D1216,OrbisGeneric_mapping!C:F,3,0)</f>
        <v>BOI_UCI</v>
      </c>
      <c r="F1216" s="6" t="str">
        <f>VLOOKUP(E1216,Collibra!D:F,3,0)</f>
        <v>Beneficial owner intermediary UCI</v>
      </c>
      <c r="G1216" s="6" t="str">
        <f>VLOOKUP(E1216,Collibra!D:F,2,0)</f>
        <v>Gives the UCI of the benefical owner. UCI is the identifier in the Contacts database. It is not always available</v>
      </c>
      <c r="J1216" t="s">
        <v>28</v>
      </c>
      <c r="N1216" t="b">
        <v>0</v>
      </c>
      <c r="P1216" t="s">
        <v>29</v>
      </c>
      <c r="Q1216" t="s">
        <v>30</v>
      </c>
      <c r="R1216" t="b">
        <v>0</v>
      </c>
      <c r="Z1216">
        <v>1</v>
      </c>
    </row>
    <row r="1217" spans="1:26" x14ac:dyDescent="0.25">
      <c r="A1217">
        <v>4929</v>
      </c>
      <c r="B1217" t="s">
        <v>890</v>
      </c>
      <c r="C1217" t="s">
        <v>873</v>
      </c>
      <c r="D1217" t="s">
        <v>874</v>
      </c>
      <c r="E1217" s="6" t="str">
        <f>VLOOKUP(SUBSTITUTE(B1217,"_25_25_","_10_10_")&amp;" - "&amp;D1217,OrbisGeneric_mapping!C:F,3,0)</f>
        <v>BOI_WEBSITE</v>
      </c>
      <c r="F1217" s="6" t="str">
        <f>VLOOKUP(E1217,Collibra!D:F,3,0)</f>
        <v>Beneficial owner intermediary website address</v>
      </c>
      <c r="G1217" s="6" t="str">
        <f>VLOOKUP(E1217,Collibra!D:F,2,0)</f>
        <v>Gives the website of the concerned entity when available.</v>
      </c>
      <c r="J1217" t="s">
        <v>28</v>
      </c>
      <c r="N1217" t="b">
        <v>0</v>
      </c>
      <c r="P1217" t="s">
        <v>29</v>
      </c>
      <c r="Q1217" t="s">
        <v>30</v>
      </c>
      <c r="R1217" t="b">
        <v>0</v>
      </c>
      <c r="Z1217">
        <v>1</v>
      </c>
    </row>
    <row r="1218" spans="1:26" x14ac:dyDescent="0.25">
      <c r="A1218">
        <v>4697</v>
      </c>
      <c r="B1218" t="s">
        <v>890</v>
      </c>
      <c r="C1218" t="s">
        <v>805</v>
      </c>
      <c r="D1218" t="s">
        <v>806</v>
      </c>
      <c r="E1218" s="6" t="str">
        <f>VLOOKUP(SUBSTITUTE(B1218,"_25_25_","_10_10_")&amp;" - "&amp;D1218,OrbisGeneric_mapping!C:F,3,0)</f>
        <v>BO_LAST_NAME</v>
      </c>
      <c r="F1218" s="6" t="str">
        <f>VLOOKUP(E1218,Collibra!D:F,3,0)</f>
        <v>Beneficial owner last name</v>
      </c>
      <c r="G1218" s="6" t="str">
        <f>VLOOKUP(E1218,Collibra!D:F,2,0)</f>
        <v>This field provides the last name of the Beneficial Owner. This has been extracted from the full name when possible.</v>
      </c>
      <c r="J1218" t="s">
        <v>28</v>
      </c>
      <c r="N1218" t="b">
        <v>0</v>
      </c>
      <c r="P1218" t="s">
        <v>29</v>
      </c>
      <c r="Q1218" t="s">
        <v>30</v>
      </c>
      <c r="R1218" t="b">
        <v>0</v>
      </c>
      <c r="Z1218">
        <v>1</v>
      </c>
    </row>
    <row r="1219" spans="1:26" x14ac:dyDescent="0.25">
      <c r="A1219">
        <v>4649</v>
      </c>
      <c r="B1219" t="s">
        <v>890</v>
      </c>
      <c r="C1219" t="s">
        <v>807</v>
      </c>
      <c r="D1219" t="s">
        <v>808</v>
      </c>
      <c r="E1219" s="6" t="str">
        <f>VLOOKUP(SUBSTITUTE(B1219,"_25_25_","_10_10_")&amp;" - "&amp;D1219,OrbisGeneric_mapping!C:F,3,0)</f>
        <v>BO_NAME</v>
      </c>
      <c r="F1219" s="6" t="str">
        <f>VLOOKUP(E1219,Collibra!D:F,3,0)</f>
        <v>Beneficial owner name</v>
      </c>
      <c r="G1219" s="6" t="str">
        <f>VLOOKUP(E1219,Collibra!D:F,2,0)</f>
        <v>This field indicates the full name of the Beneficial owner. It should always be provided.</v>
      </c>
      <c r="J1219" t="s">
        <v>28</v>
      </c>
      <c r="N1219" t="b">
        <v>0</v>
      </c>
      <c r="P1219" t="s">
        <v>29</v>
      </c>
      <c r="Q1219" t="s">
        <v>30</v>
      </c>
      <c r="R1219" t="b">
        <v>0</v>
      </c>
      <c r="Z1219">
        <v>1</v>
      </c>
    </row>
    <row r="1220" spans="1:26" x14ac:dyDescent="0.25">
      <c r="A1220">
        <v>4761</v>
      </c>
      <c r="B1220" t="s">
        <v>890</v>
      </c>
      <c r="C1220" t="s">
        <v>809</v>
      </c>
      <c r="D1220" t="s">
        <v>810</v>
      </c>
      <c r="E1220" s="6" t="str">
        <f>VLOOKUP(SUBSTITUTE(B1220,"_25_25_","_10_10_")&amp;" - "&amp;D1220,OrbisGeneric_mapping!C:F,3,0)</f>
        <v>BO_POSTCODE</v>
      </c>
      <c r="F1220" s="6" t="str">
        <f>VLOOKUP(E1220,Collibra!D:F,3,0)</f>
        <v>Beneficial owner postcode</v>
      </c>
      <c r="G1220" s="6" t="str">
        <f>VLOOKUP(E1220,Collibra!D:F,2,0)</f>
        <v>Gives the postcode of the city in which the Beneficial owner is located.</v>
      </c>
      <c r="J1220" t="s">
        <v>28</v>
      </c>
      <c r="N1220" t="b">
        <v>0</v>
      </c>
      <c r="P1220" t="s">
        <v>29</v>
      </c>
      <c r="Q1220" t="s">
        <v>30</v>
      </c>
      <c r="R1220" t="b">
        <v>0</v>
      </c>
      <c r="Z1220">
        <v>1</v>
      </c>
    </row>
    <row r="1221" spans="1:26" x14ac:dyDescent="0.25">
      <c r="A1221">
        <v>4681</v>
      </c>
      <c r="B1221" t="s">
        <v>890</v>
      </c>
      <c r="C1221" t="s">
        <v>811</v>
      </c>
      <c r="D1221" t="s">
        <v>812</v>
      </c>
      <c r="E1221" s="6" t="str">
        <f>VLOOKUP(SUBSTITUTE(B1221,"_25_25_","_10_10_")&amp;" - "&amp;D1221,OrbisGeneric_mapping!C:F,3,0)</f>
        <v>BO_SALUTATION</v>
      </c>
      <c r="F1221" s="6" t="str">
        <f>VLOOKUP(E1221,Collibra!D:F,3,0)</f>
        <v>Beneficial owner salutation</v>
      </c>
      <c r="G1221" s="6" t="str">
        <f>VLOOKUP(E1221,Collibra!D:F,2,0)</f>
        <v>Gives the salutation of the beneficial owner. This is either provided by the source or deduced based on the provided or deduced gender</v>
      </c>
      <c r="J1221" t="s">
        <v>28</v>
      </c>
      <c r="N1221" t="b">
        <v>0</v>
      </c>
      <c r="P1221" t="s">
        <v>29</v>
      </c>
      <c r="Q1221" t="s">
        <v>30</v>
      </c>
      <c r="R1221" t="b">
        <v>0</v>
      </c>
      <c r="Z1221">
        <v>1</v>
      </c>
    </row>
    <row r="1222" spans="1:26" x14ac:dyDescent="0.25">
      <c r="A1222">
        <v>4809</v>
      </c>
      <c r="B1222" t="s">
        <v>890</v>
      </c>
      <c r="C1222" t="s">
        <v>875</v>
      </c>
      <c r="D1222" t="s">
        <v>876</v>
      </c>
      <c r="E1222" s="6" t="e">
        <f>VLOOKUP(SUBSTITUTE(B1222,"_25_25_","_10_10_")&amp;" - "&amp;D1222,OrbisGeneric_mapping!C:F,3,0)</f>
        <v>#N/A</v>
      </c>
      <c r="F1222" s="6" t="e">
        <f>VLOOKUP(E1222,Collibra!D:F,3,0)</f>
        <v>#N/A</v>
      </c>
      <c r="G1222" s="6" t="e">
        <f>VLOOKUP(E1222,Collibra!D:F,2,0)</f>
        <v>#N/A</v>
      </c>
      <c r="J1222" t="s">
        <v>28</v>
      </c>
      <c r="N1222" t="b">
        <v>0</v>
      </c>
      <c r="P1222" t="s">
        <v>29</v>
      </c>
      <c r="Q1222" t="s">
        <v>30</v>
      </c>
      <c r="R1222" t="b">
        <v>0</v>
      </c>
      <c r="Z1222">
        <v>1</v>
      </c>
    </row>
    <row r="1223" spans="1:26" x14ac:dyDescent="0.25">
      <c r="A1223">
        <v>4617</v>
      </c>
      <c r="B1223" t="s">
        <v>890</v>
      </c>
      <c r="C1223" t="s">
        <v>877</v>
      </c>
      <c r="D1223" t="s">
        <v>878</v>
      </c>
      <c r="E1223" s="6" t="str">
        <f>VLOOKUP(SUBSTITUTE(B1223,"_25_25_","_10_10_")&amp;" - "&amp;D1223,OrbisGeneric_mapping!C:F,3,0)</f>
        <v>BO_STATUS</v>
      </c>
      <c r="F1223" s="6" t="str">
        <f>VLOOKUP(E1223,Collibra!D:F,3,0)</f>
        <v>Beneficial owner status</v>
      </c>
      <c r="G1223" s="6" t="str">
        <f>VLOOKUP(E1223,Collibra!D:F,2,0)</f>
        <v>Definition is currently under review.</v>
      </c>
      <c r="J1223" t="s">
        <v>28</v>
      </c>
      <c r="N1223" t="b">
        <v>0</v>
      </c>
      <c r="P1223" t="s">
        <v>29</v>
      </c>
      <c r="Q1223" t="s">
        <v>30</v>
      </c>
      <c r="R1223" t="b">
        <v>0</v>
      </c>
      <c r="Z1223">
        <v>1</v>
      </c>
    </row>
    <row r="1224" spans="1:26" x14ac:dyDescent="0.25">
      <c r="A1224">
        <v>4777</v>
      </c>
      <c r="B1224" t="s">
        <v>890</v>
      </c>
      <c r="C1224" t="s">
        <v>815</v>
      </c>
      <c r="D1224" t="s">
        <v>816</v>
      </c>
      <c r="E1224" s="6" t="str">
        <f>VLOOKUP(SUBSTITUTE(B1224,"_25_25_","_10_10_")&amp;" - "&amp;D1224,OrbisGeneric_mapping!C:F,3,0)</f>
        <v>BO_PHONE_NUMBER</v>
      </c>
      <c r="F1224" s="6" t="str">
        <f>VLOOKUP(E1224,Collibra!D:F,3,0)</f>
        <v>Beneficial owner telephone number</v>
      </c>
      <c r="G1224" s="6" t="str">
        <f>VLOOKUP(E1224,Collibra!D:F,2,0)</f>
        <v>Gives the telephone number of the Beneficial owner.</v>
      </c>
      <c r="J1224" t="s">
        <v>28</v>
      </c>
      <c r="N1224" t="b">
        <v>0</v>
      </c>
      <c r="P1224" t="s">
        <v>29</v>
      </c>
      <c r="Q1224" t="s">
        <v>30</v>
      </c>
      <c r="R1224" t="b">
        <v>0</v>
      </c>
      <c r="Z1224">
        <v>1</v>
      </c>
    </row>
    <row r="1225" spans="1:26" x14ac:dyDescent="0.25">
      <c r="A1225">
        <v>4673</v>
      </c>
      <c r="B1225" t="s">
        <v>890</v>
      </c>
      <c r="C1225" t="s">
        <v>879</v>
      </c>
      <c r="D1225" t="s">
        <v>880</v>
      </c>
      <c r="E1225" s="6" t="str">
        <f>VLOOKUP(SUBSTITUTE(B1225,"_25_25_","_10_10_")&amp;" - "&amp;D1225,OrbisGeneric_mapping!C:F,3,0)</f>
        <v>BO_ENTITY_TYPE</v>
      </c>
      <c r="F1225" s="6" t="str">
        <f>VLOOKUP(E1225,Collibra!D:F,3,0)</f>
        <v>Beneficial owner type</v>
      </c>
      <c r="G1225" s="6" t="str">
        <f>VLOOKUP(E1225,Collibra!D:F,2,0)</f>
        <v>Gives the full label of the entity type of the concerned entity.</v>
      </c>
      <c r="J1225" t="s">
        <v>28</v>
      </c>
      <c r="N1225" t="b">
        <v>0</v>
      </c>
      <c r="P1225" t="s">
        <v>29</v>
      </c>
      <c r="Q1225" t="s">
        <v>30</v>
      </c>
      <c r="R1225" t="b">
        <v>0</v>
      </c>
      <c r="Z1225">
        <v>1</v>
      </c>
    </row>
    <row r="1226" spans="1:26" x14ac:dyDescent="0.25">
      <c r="A1226">
        <v>4665</v>
      </c>
      <c r="B1226" t="s">
        <v>890</v>
      </c>
      <c r="C1226" t="s">
        <v>818</v>
      </c>
      <c r="D1226" t="s">
        <v>819</v>
      </c>
      <c r="E1226" s="6" t="str">
        <f>VLOOKUP(SUBSTITUTE(B1226,"_25_25_","_10_10_")&amp;" - "&amp;D1226,OrbisGeneric_mapping!C:F,3,0)</f>
        <v>BO_UCI</v>
      </c>
      <c r="F1226" s="6" t="str">
        <f>VLOOKUP(E1226,Collibra!D:F,3,0)</f>
        <v>Beneficial owner UCI</v>
      </c>
      <c r="G1226" s="6" t="str">
        <f>VLOOKUP(E1226,Collibra!D:F,2,0)</f>
        <v>Gives the UCI of the benefical owner. UCI is the identifier in the Contacts database. It is not always available</v>
      </c>
      <c r="J1226" t="s">
        <v>28</v>
      </c>
      <c r="N1226" t="b">
        <v>0</v>
      </c>
      <c r="P1226" t="s">
        <v>29</v>
      </c>
      <c r="Q1226" t="s">
        <v>30</v>
      </c>
      <c r="R1226" t="b">
        <v>0</v>
      </c>
      <c r="Z1226">
        <v>1</v>
      </c>
    </row>
    <row r="1227" spans="1:26" x14ac:dyDescent="0.25">
      <c r="A1227">
        <v>4601</v>
      </c>
      <c r="B1227" t="s">
        <v>890</v>
      </c>
      <c r="C1227" t="s">
        <v>881</v>
      </c>
      <c r="D1227" t="s">
        <v>882</v>
      </c>
      <c r="E1227" s="6" t="e">
        <f>VLOOKUP(SUBSTITUTE(B1227,"_25_25_","_10_10_")&amp;" - "&amp;D1227,OrbisGeneric_mapping!C:F,3,0)</f>
        <v>#N/A</v>
      </c>
      <c r="F1227" s="6" t="e">
        <f>VLOOKUP(E1227,Collibra!D:F,3,0)</f>
        <v>#N/A</v>
      </c>
      <c r="G1227" s="6" t="e">
        <f>VLOOKUP(E1227,Collibra!D:F,2,0)</f>
        <v>#N/A</v>
      </c>
      <c r="J1227" t="s">
        <v>28</v>
      </c>
      <c r="N1227" t="b">
        <v>0</v>
      </c>
      <c r="P1227" t="s">
        <v>29</v>
      </c>
      <c r="Q1227" t="s">
        <v>30</v>
      </c>
      <c r="R1227" t="b">
        <v>0</v>
      </c>
      <c r="Z1227">
        <v>1</v>
      </c>
    </row>
    <row r="1228" spans="1:26" x14ac:dyDescent="0.25">
      <c r="A1228">
        <v>4625</v>
      </c>
      <c r="B1228" t="s">
        <v>890</v>
      </c>
      <c r="C1228" t="s">
        <v>883</v>
      </c>
      <c r="D1228" t="s">
        <v>884</v>
      </c>
      <c r="E1228" s="6" t="str">
        <f>VLOOKUP(SUBSTITUTE(B1228,"_25_25_","_10_10_")&amp;" - "&amp;D1228,OrbisGeneric_mapping!C:F,3,0)</f>
        <v>BO_DEFINITION_10_10_COUNT</v>
      </c>
      <c r="F1228" s="6" t="str">
        <f>VLOOKUP(E1228,Collibra!D:F,3,0)</f>
        <v>Number of Beneficial owners (def 10%/10%)</v>
      </c>
      <c r="G1228" s="6" t="str">
        <f>VLOOKUP(E1228,Collibra!D:F,2,0)</f>
        <v>Gives a precalculated number of Beneficial owners according to the definition min 10% at first level and minimum 10% at higher levels. See the ownership user guide for more details</v>
      </c>
      <c r="J1228" t="s">
        <v>28</v>
      </c>
      <c r="N1228" t="b">
        <v>0</v>
      </c>
      <c r="P1228" t="s">
        <v>29</v>
      </c>
      <c r="Q1228" t="s">
        <v>30</v>
      </c>
      <c r="R1228" t="b">
        <v>0</v>
      </c>
      <c r="Z1228">
        <v>1</v>
      </c>
    </row>
    <row r="1229" spans="1:26" x14ac:dyDescent="0.25">
      <c r="A1229">
        <v>4633</v>
      </c>
      <c r="B1229" t="s">
        <v>890</v>
      </c>
      <c r="C1229" t="s">
        <v>885</v>
      </c>
      <c r="D1229" t="s">
        <v>886</v>
      </c>
      <c r="E1229" s="6" t="str">
        <f>VLOOKUP(SUBSTITUTE(B1229,"_25_25_","_10_10_")&amp;" - "&amp;D1229,OrbisGeneric_mapping!C:F,3,0)</f>
        <v>BO_DEFINITION_10_50_COUNT</v>
      </c>
      <c r="F1229" s="6" t="str">
        <f>VLOOKUP(E1229,Collibra!D:F,3,0)</f>
        <v>Number of Beneficial owners (def 10%/50%)</v>
      </c>
      <c r="G1229" s="6" t="str">
        <f>VLOOKUP(E1229,Collibra!D:F,2,0)</f>
        <v>Gives a precalculated number of Beneficial owners according to the definition min 10% at first level and minimum 50% at higher levels. See the ownership user guide for more details</v>
      </c>
      <c r="J1229" t="s">
        <v>28</v>
      </c>
      <c r="N1229" t="b">
        <v>0</v>
      </c>
      <c r="P1229" t="s">
        <v>29</v>
      </c>
      <c r="Q1229" t="s">
        <v>30</v>
      </c>
      <c r="R1229" t="b">
        <v>0</v>
      </c>
      <c r="Z1229">
        <v>1</v>
      </c>
    </row>
    <row r="1230" spans="1:26" x14ac:dyDescent="0.25">
      <c r="A1230">
        <v>4641</v>
      </c>
      <c r="B1230" t="s">
        <v>890</v>
      </c>
      <c r="C1230" t="s">
        <v>887</v>
      </c>
      <c r="D1230" t="s">
        <v>888</v>
      </c>
      <c r="E1230" s="6" t="str">
        <f>VLOOKUP(SUBSTITUTE(B1230,"_25_25_","_10_10_")&amp;" - "&amp;D1230,OrbisGeneric_mapping!C:F,3,0)</f>
        <v>BO_DEFINITION_25_25_COUNT</v>
      </c>
      <c r="F1230" s="6" t="str">
        <f>VLOOKUP(E1230,Collibra!D:F,3,0)</f>
        <v>Number of Beneficial owners (def 25%/25%)</v>
      </c>
      <c r="G1230" s="6" t="str">
        <f>VLOOKUP(E1230,Collibra!D:F,2,0)</f>
        <v>Gives a precalculated number of Beneficial owners according to the definition min 25% at first level and minimum 25% at higher levels. See the ownership user guide for more details</v>
      </c>
      <c r="J1230" t="s">
        <v>28</v>
      </c>
      <c r="N1230" t="b">
        <v>0</v>
      </c>
      <c r="P1230" t="s">
        <v>29</v>
      </c>
      <c r="Q1230" t="s">
        <v>30</v>
      </c>
      <c r="R1230" t="b">
        <v>0</v>
      </c>
      <c r="Z1230">
        <v>1</v>
      </c>
    </row>
    <row r="1231" spans="1:26" x14ac:dyDescent="0.25">
      <c r="A1231">
        <v>4609</v>
      </c>
      <c r="B1231" t="s">
        <v>890</v>
      </c>
      <c r="C1231" t="s">
        <v>55</v>
      </c>
      <c r="D1231" t="s">
        <v>56</v>
      </c>
      <c r="E1231" s="6" t="str">
        <f>VLOOKUP(SUBSTITUTE(B1231,"_25_25_","_10_10_")&amp;" - "&amp;D1231,OrbisGeneric_mapping!C:F,3,0)</f>
        <v>ORBISID</v>
      </c>
      <c r="F1231" s="6" t="str">
        <f>VLOOKUP(E1231,Collibra!D:F,3,0)</f>
        <v>Orbis ID number</v>
      </c>
      <c r="G1231" s="6" t="str">
        <f>VLOOKUP(E1231,Collibra!D:F,2,0)</f>
        <v>&lt;p class="MsoNormal"&gt;&lt;span style="color: rgb(11,33,44);font-family: Arial , sans-serif;"&gt;The Orbis ID is a stable, nine-digit identifier, randomly created by Bureau van Dijk, that uniquely identifies each company in Orbis.&lt;/span&gt;&lt;/p&gt;</v>
      </c>
      <c r="J1231" t="s">
        <v>28</v>
      </c>
      <c r="N1231" t="b">
        <v>0</v>
      </c>
      <c r="P1231" t="s">
        <v>29</v>
      </c>
      <c r="Q1231" t="s">
        <v>30</v>
      </c>
      <c r="R1231" t="b">
        <v>0</v>
      </c>
      <c r="Z1231">
        <v>1</v>
      </c>
    </row>
    <row r="1232" spans="1:26" x14ac:dyDescent="0.25">
      <c r="A1232">
        <v>4593</v>
      </c>
      <c r="B1232" t="s">
        <v>890</v>
      </c>
      <c r="C1232" t="s">
        <v>57</v>
      </c>
      <c r="D1232" t="s">
        <v>57</v>
      </c>
      <c r="E1232" s="6" t="e">
        <f>VLOOKUP(SUBSTITUTE(B1232,"_25_25_","_10_10_")&amp;" - "&amp;D1232,OrbisGeneric_mapping!C:F,3,0)</f>
        <v>#N/A</v>
      </c>
      <c r="F1232" s="6" t="e">
        <f>VLOOKUP(E1232,Collibra!D:F,3,0)</f>
        <v>#N/A</v>
      </c>
      <c r="G1232" s="6" t="e">
        <f>VLOOKUP(E1232,Collibra!D:F,2,0)</f>
        <v>#N/A</v>
      </c>
      <c r="J1232" t="s">
        <v>28</v>
      </c>
      <c r="N1232" t="b">
        <v>0</v>
      </c>
      <c r="P1232" t="s">
        <v>29</v>
      </c>
      <c r="Q1232" t="s">
        <v>30</v>
      </c>
      <c r="R1232" t="b">
        <v>0</v>
      </c>
      <c r="Z1232">
        <v>1</v>
      </c>
    </row>
    <row r="1233" spans="1:26" x14ac:dyDescent="0.25">
      <c r="A1233">
        <v>4585</v>
      </c>
      <c r="B1233" t="s">
        <v>890</v>
      </c>
      <c r="C1233" t="s">
        <v>58</v>
      </c>
      <c r="D1233" t="s">
        <v>58</v>
      </c>
      <c r="E1233" s="6" t="e">
        <f>VLOOKUP(SUBSTITUTE(B1233,"_25_25_","_10_10_")&amp;" - "&amp;D1233,OrbisGeneric_mapping!C:F,3,0)</f>
        <v>#N/A</v>
      </c>
      <c r="F1233" s="6" t="e">
        <f>VLOOKUP(E1233,Collibra!D:F,3,0)</f>
        <v>#N/A</v>
      </c>
      <c r="G1233" s="6" t="e">
        <f>VLOOKUP(E1233,Collibra!D:F,2,0)</f>
        <v>#N/A</v>
      </c>
      <c r="J1233" t="s">
        <v>59</v>
      </c>
      <c r="N1233" t="b">
        <v>0</v>
      </c>
      <c r="P1233" t="s">
        <v>29</v>
      </c>
      <c r="Q1233" t="s">
        <v>30</v>
      </c>
      <c r="R1233" t="b">
        <v>0</v>
      </c>
      <c r="Z1233">
        <v>1</v>
      </c>
    </row>
    <row r="1234" spans="1:26" x14ac:dyDescent="0.25">
      <c r="A1234">
        <v>5017</v>
      </c>
      <c r="B1234" t="s">
        <v>890</v>
      </c>
      <c r="C1234" t="s">
        <v>72</v>
      </c>
      <c r="D1234" t="s">
        <v>72</v>
      </c>
      <c r="E1234" s="6" t="e">
        <f>VLOOKUP(SUBSTITUTE(B1234,"_25_25_","_10_10_")&amp;" - "&amp;D1234,OrbisGeneric_mapping!C:F,3,0)</f>
        <v>#N/A</v>
      </c>
      <c r="F1234" s="6" t="e">
        <f>VLOOKUP(E1234,Collibra!D:F,3,0)</f>
        <v>#N/A</v>
      </c>
      <c r="G1234" s="6" t="e">
        <f>VLOOKUP(E1234,Collibra!D:F,2,0)</f>
        <v>#N/A</v>
      </c>
      <c r="J1234" t="s">
        <v>73</v>
      </c>
      <c r="N1234" t="b">
        <v>0</v>
      </c>
      <c r="P1234" t="s">
        <v>29</v>
      </c>
      <c r="Q1234" t="s">
        <v>30</v>
      </c>
      <c r="R1234" t="b">
        <v>0</v>
      </c>
      <c r="Z1234">
        <v>1</v>
      </c>
    </row>
    <row r="1235" spans="1:26" x14ac:dyDescent="0.25">
      <c r="A1235">
        <v>214</v>
      </c>
      <c r="B1235" t="s">
        <v>891</v>
      </c>
      <c r="C1235" t="s">
        <v>892</v>
      </c>
      <c r="D1235" t="s">
        <v>893</v>
      </c>
      <c r="E1235" s="6" t="str">
        <f>VLOOKUP(B1235&amp;" - "&amp;D1235,OrbisGeneric_mapping!C:F,3,0)</f>
        <v>BOREG_REGISTER_INFORMATION</v>
      </c>
      <c r="F1235" s="6" t="str">
        <f>VLOOKUP(E1235,Collibra!D:F,3,0)</f>
        <v>Beneficial owner from register - Additional information from register</v>
      </c>
      <c r="G1235" s="6" t="str">
        <f>VLOOKUP(E1235,Collibra!D:F,2,0)</f>
        <v>Definition is currently under review.</v>
      </c>
      <c r="J1235" t="s">
        <v>28</v>
      </c>
      <c r="N1235" t="b">
        <v>0</v>
      </c>
      <c r="P1235" t="s">
        <v>29</v>
      </c>
      <c r="Q1235" t="s">
        <v>30</v>
      </c>
      <c r="R1235" t="b">
        <v>0</v>
      </c>
      <c r="Z1235">
        <v>1</v>
      </c>
    </row>
    <row r="1236" spans="1:26" x14ac:dyDescent="0.25">
      <c r="A1236">
        <v>126</v>
      </c>
      <c r="B1236" t="s">
        <v>891</v>
      </c>
      <c r="C1236" t="s">
        <v>894</v>
      </c>
      <c r="D1236" t="s">
        <v>895</v>
      </c>
      <c r="E1236" s="6" t="str">
        <f>VLOOKUP(B1236&amp;" - "&amp;D1236,OrbisGeneric_mapping!C:F,3,0)</f>
        <v>BOREG_BVD_ID_NUMBER</v>
      </c>
      <c r="F1236" s="6" t="str">
        <f>VLOOKUP(E1236,Collibra!D:F,3,0)</f>
        <v>Beneficial owner from register - BvD ID number</v>
      </c>
      <c r="G1236" s="6" t="str">
        <f>VLOOKUP(E1236,Collibra!D:F,2,0)</f>
        <v>Gives the BvD ID of the beneficial owners. It is never empty</v>
      </c>
      <c r="J1236" t="s">
        <v>28</v>
      </c>
      <c r="N1236" t="b">
        <v>0</v>
      </c>
      <c r="P1236" t="s">
        <v>29</v>
      </c>
      <c r="Q1236" t="s">
        <v>30</v>
      </c>
      <c r="R1236" t="b">
        <v>0</v>
      </c>
      <c r="Z1236">
        <v>1</v>
      </c>
    </row>
    <row r="1237" spans="1:26" x14ac:dyDescent="0.25">
      <c r="A1237">
        <v>166</v>
      </c>
      <c r="B1237" t="s">
        <v>891</v>
      </c>
      <c r="C1237" t="s">
        <v>896</v>
      </c>
      <c r="D1237" t="s">
        <v>897</v>
      </c>
      <c r="E1237" s="6" t="str">
        <f>VLOOKUP(B1237&amp;" - "&amp;D1237,OrbisGeneric_mapping!C:F,3,0)</f>
        <v>BOREG_COUNTRY_ISO_CODE</v>
      </c>
      <c r="F1237" s="6" t="str">
        <f>VLOOKUP(E1237,Collibra!D:F,3,0)</f>
        <v>Beneficial owner from register - Country</v>
      </c>
      <c r="G1237" s="6" t="str">
        <f>VLOOKUP(E1237,Collibra!D:F,2,0)</f>
        <v>2 digit iso country code. If not known, the code 'YY' is used.</v>
      </c>
      <c r="J1237" t="s">
        <v>28</v>
      </c>
      <c r="N1237" t="b">
        <v>0</v>
      </c>
      <c r="P1237" t="s">
        <v>29</v>
      </c>
      <c r="Q1237" t="s">
        <v>30</v>
      </c>
      <c r="R1237" t="b">
        <v>0</v>
      </c>
      <c r="Z1237">
        <v>1</v>
      </c>
    </row>
    <row r="1238" spans="1:26" x14ac:dyDescent="0.25">
      <c r="A1238">
        <v>174</v>
      </c>
      <c r="B1238" t="s">
        <v>891</v>
      </c>
      <c r="C1238" t="s">
        <v>898</v>
      </c>
      <c r="D1238" t="s">
        <v>899</v>
      </c>
      <c r="E1238" s="6" t="str">
        <f>VLOOKUP(B1238&amp;" - "&amp;D1238,OrbisGeneric_mapping!C:F,3,0)</f>
        <v>BOREG_INFORMATION_DATE</v>
      </c>
      <c r="F1238" s="6" t="str">
        <f>VLOOKUP(E1238,Collibra!D:F,3,0)</f>
        <v>Beneficial owner from register - Information date</v>
      </c>
      <c r="G1238" s="6" t="str">
        <f>VLOOKUP(E1238,Collibra!D:F,2,0)</f>
        <v>Date when the link between the shareholder and the company just below in the BO path has been confirmed. Date format is MM/YYYY</v>
      </c>
      <c r="J1238" t="s">
        <v>28</v>
      </c>
      <c r="N1238" t="b">
        <v>0</v>
      </c>
      <c r="P1238" t="s">
        <v>29</v>
      </c>
      <c r="Q1238" t="s">
        <v>30</v>
      </c>
      <c r="R1238" t="b">
        <v>0</v>
      </c>
      <c r="Z1238">
        <v>1</v>
      </c>
    </row>
    <row r="1239" spans="1:26" x14ac:dyDescent="0.25">
      <c r="A1239">
        <v>198</v>
      </c>
      <c r="B1239" t="s">
        <v>891</v>
      </c>
      <c r="C1239" t="s">
        <v>900</v>
      </c>
      <c r="D1239" t="s">
        <v>901</v>
      </c>
      <c r="E1239" s="6" t="e">
        <f>VLOOKUP(B1239&amp;" - "&amp;D1239,OrbisGeneric_mapping!C:F,3,0)</f>
        <v>#N/A</v>
      </c>
      <c r="F1239" s="6" t="e">
        <f>VLOOKUP(E1239,Collibra!D:F,3,0)</f>
        <v>#N/A</v>
      </c>
      <c r="G1239" s="6" t="e">
        <f>VLOOKUP(E1239,Collibra!D:F,2,0)</f>
        <v>#N/A</v>
      </c>
      <c r="J1239" t="s">
        <v>28</v>
      </c>
      <c r="N1239" t="b">
        <v>0</v>
      </c>
      <c r="P1239" t="s">
        <v>29</v>
      </c>
      <c r="Q1239" t="s">
        <v>30</v>
      </c>
      <c r="R1239" t="b">
        <v>0</v>
      </c>
      <c r="Z1239">
        <v>1</v>
      </c>
    </row>
    <row r="1240" spans="1:26" x14ac:dyDescent="0.25">
      <c r="A1240">
        <v>190</v>
      </c>
      <c r="B1240" t="s">
        <v>891</v>
      </c>
      <c r="C1240" t="s">
        <v>902</v>
      </c>
      <c r="D1240" t="s">
        <v>903</v>
      </c>
      <c r="E1240" s="6" t="e">
        <f>VLOOKUP(B1240&amp;" - "&amp;D1240,OrbisGeneric_mapping!C:F,3,0)</f>
        <v>#N/A</v>
      </c>
      <c r="F1240" s="6" t="e">
        <f>VLOOKUP(E1240,Collibra!D:F,3,0)</f>
        <v>#N/A</v>
      </c>
      <c r="G1240" s="6" t="e">
        <f>VLOOKUP(E1240,Collibra!D:F,2,0)</f>
        <v>#N/A</v>
      </c>
      <c r="J1240" t="s">
        <v>28</v>
      </c>
      <c r="N1240" t="b">
        <v>0</v>
      </c>
      <c r="P1240" t="s">
        <v>29</v>
      </c>
      <c r="Q1240" t="s">
        <v>30</v>
      </c>
      <c r="R1240" t="b">
        <v>0</v>
      </c>
      <c r="Z1240">
        <v>1</v>
      </c>
    </row>
    <row r="1241" spans="1:26" x14ac:dyDescent="0.25">
      <c r="A1241">
        <v>182</v>
      </c>
      <c r="B1241" t="s">
        <v>891</v>
      </c>
      <c r="C1241" t="s">
        <v>904</v>
      </c>
      <c r="D1241" t="s">
        <v>905</v>
      </c>
      <c r="E1241" s="6" t="e">
        <f>VLOOKUP(B1241&amp;" - "&amp;D1241,OrbisGeneric_mapping!C:F,3,0)</f>
        <v>#N/A</v>
      </c>
      <c r="F1241" s="6" t="e">
        <f>VLOOKUP(E1241,Collibra!D:F,3,0)</f>
        <v>#N/A</v>
      </c>
      <c r="G1241" s="6" t="e">
        <f>VLOOKUP(E1241,Collibra!D:F,2,0)</f>
        <v>#N/A</v>
      </c>
      <c r="J1241" t="s">
        <v>28</v>
      </c>
      <c r="N1241" t="b">
        <v>0</v>
      </c>
      <c r="P1241" t="s">
        <v>29</v>
      </c>
      <c r="Q1241" t="s">
        <v>30</v>
      </c>
      <c r="R1241" t="b">
        <v>0</v>
      </c>
      <c r="Z1241">
        <v>1</v>
      </c>
    </row>
    <row r="1242" spans="1:26" x14ac:dyDescent="0.25">
      <c r="A1242">
        <v>206</v>
      </c>
      <c r="B1242" t="s">
        <v>891</v>
      </c>
      <c r="C1242" t="s">
        <v>906</v>
      </c>
      <c r="D1242" t="s">
        <v>907</v>
      </c>
      <c r="E1242" s="6" t="str">
        <f>VLOOKUP(B1242&amp;" - "&amp;D1242,OrbisGeneric_mapping!C:F,3,0)</f>
        <v>BOREG_INFORMATION_SOURCE</v>
      </c>
      <c r="F1242" s="6" t="str">
        <f>VLOOKUP(E1242,Collibra!D:F,3,0)</f>
        <v>Beneficial owner from register - Information source</v>
      </c>
      <c r="G1242" s="6" t="str">
        <f>VLOOKUP(E1242,Collibra!D:F,2,0)</f>
        <v>This field is a 2 letter code giving the source that have provided the link between the shareholder and the company just below in the BO path.</v>
      </c>
      <c r="J1242" t="s">
        <v>28</v>
      </c>
      <c r="N1242" t="b">
        <v>0</v>
      </c>
      <c r="P1242" t="s">
        <v>29</v>
      </c>
      <c r="Q1242" t="s">
        <v>30</v>
      </c>
      <c r="R1242" t="b">
        <v>0</v>
      </c>
      <c r="Z1242">
        <v>1</v>
      </c>
    </row>
    <row r="1243" spans="1:26" x14ac:dyDescent="0.25">
      <c r="A1243">
        <v>134</v>
      </c>
      <c r="B1243" t="s">
        <v>891</v>
      </c>
      <c r="C1243" t="s">
        <v>908</v>
      </c>
      <c r="D1243" t="s">
        <v>909</v>
      </c>
      <c r="E1243" s="6" t="str">
        <f>VLOOKUP(B1243&amp;" - "&amp;D1243,OrbisGeneric_mapping!C:F,3,0)</f>
        <v>BOREG_NAME</v>
      </c>
      <c r="F1243" s="6" t="str">
        <f>VLOOKUP(E1243,Collibra!D:F,3,0)</f>
        <v>Beneficial owner from register - Name</v>
      </c>
      <c r="G1243" s="6" t="str">
        <f>VLOOKUP(E1243,Collibra!D:F,2,0)</f>
        <v>This field indicates the full name of the Beneficial owner. It should always be provided.</v>
      </c>
      <c r="J1243" t="s">
        <v>28</v>
      </c>
      <c r="N1243" t="b">
        <v>0</v>
      </c>
      <c r="P1243" t="s">
        <v>29</v>
      </c>
      <c r="Q1243" t="s">
        <v>30</v>
      </c>
      <c r="R1243" t="b">
        <v>0</v>
      </c>
      <c r="Z1243">
        <v>1</v>
      </c>
    </row>
    <row r="1244" spans="1:26" x14ac:dyDescent="0.25">
      <c r="A1244">
        <v>142</v>
      </c>
      <c r="B1244" t="s">
        <v>891</v>
      </c>
      <c r="C1244" t="s">
        <v>910</v>
      </c>
      <c r="D1244" t="s">
        <v>911</v>
      </c>
      <c r="E1244" s="6" t="str">
        <f>VLOOKUP(B1244&amp;" - "&amp;D1244,OrbisGeneric_mapping!C:F,3,0)</f>
        <v>BOREG_NAME_LOCAL</v>
      </c>
      <c r="F1244" s="6" t="e">
        <f>VLOOKUP(E1244,Collibra!D:F,3,0)</f>
        <v>#N/A</v>
      </c>
      <c r="G1244" s="6" t="e">
        <f>VLOOKUP(E1244,Collibra!D:F,2,0)</f>
        <v>#N/A</v>
      </c>
      <c r="J1244" t="s">
        <v>28</v>
      </c>
      <c r="N1244" t="b">
        <v>0</v>
      </c>
      <c r="P1244" t="s">
        <v>29</v>
      </c>
      <c r="Q1244" t="s">
        <v>30</v>
      </c>
      <c r="R1244" t="b">
        <v>0</v>
      </c>
      <c r="Z1244">
        <v>1</v>
      </c>
    </row>
    <row r="1245" spans="1:26" x14ac:dyDescent="0.25">
      <c r="A1245">
        <v>158</v>
      </c>
      <c r="B1245" t="s">
        <v>891</v>
      </c>
      <c r="C1245" t="s">
        <v>912</v>
      </c>
      <c r="D1245" t="s">
        <v>913</v>
      </c>
      <c r="E1245" s="6" t="str">
        <f>VLOOKUP(B1245&amp;" - "&amp;D1245,OrbisGeneric_mapping!C:F,3,0)</f>
        <v>BOREG_ENTITY_TYPE</v>
      </c>
      <c r="F1245" s="6" t="str">
        <f>VLOOKUP(E1245,Collibra!D:F,3,0)</f>
        <v>Beneficial owner from register - Type</v>
      </c>
      <c r="G1245" s="6" t="str">
        <f>VLOOKUP(E1245,Collibra!D:F,2,0)</f>
        <v>&lt;p&gt;Gives the full label of the entity type of the concerned entity.&lt;/p&gt;
&lt;p&gt; &lt;/p&gt;</v>
      </c>
      <c r="J1245" t="s">
        <v>28</v>
      </c>
      <c r="N1245" t="b">
        <v>0</v>
      </c>
      <c r="P1245" t="s">
        <v>29</v>
      </c>
      <c r="Q1245" t="s">
        <v>30</v>
      </c>
      <c r="R1245" t="b">
        <v>0</v>
      </c>
      <c r="Z1245">
        <v>1</v>
      </c>
    </row>
    <row r="1246" spans="1:26" x14ac:dyDescent="0.25">
      <c r="A1246">
        <v>150</v>
      </c>
      <c r="B1246" t="s">
        <v>891</v>
      </c>
      <c r="C1246" t="s">
        <v>914</v>
      </c>
      <c r="D1246" t="s">
        <v>915</v>
      </c>
      <c r="E1246" s="6" t="str">
        <f>VLOOKUP(B1246&amp;" - "&amp;D1246,OrbisGeneric_mapping!C:F,3,0)</f>
        <v>BOREG_UCI</v>
      </c>
      <c r="F1246" s="6" t="str">
        <f>VLOOKUP(E1246,Collibra!D:F,3,0)</f>
        <v>Beneficial owner from register - UCI</v>
      </c>
      <c r="G1246" s="6">
        <f>VLOOKUP(E1246,Collibra!D:F,2,0)</f>
        <v>0</v>
      </c>
      <c r="J1246" t="s">
        <v>28</v>
      </c>
      <c r="N1246" t="b">
        <v>0</v>
      </c>
      <c r="P1246" t="s">
        <v>29</v>
      </c>
      <c r="Q1246" t="s">
        <v>30</v>
      </c>
      <c r="R1246" t="b">
        <v>0</v>
      </c>
      <c r="Z1246">
        <v>1</v>
      </c>
    </row>
    <row r="1247" spans="1:26" x14ac:dyDescent="0.25">
      <c r="A1247">
        <v>110</v>
      </c>
      <c r="B1247" t="s">
        <v>891</v>
      </c>
      <c r="C1247" t="s">
        <v>26</v>
      </c>
      <c r="D1247" t="s">
        <v>27</v>
      </c>
      <c r="E1247" s="6" t="str">
        <f>VLOOKUP(B1247&amp;" - "&amp;D1247,OrbisGeneric_mapping!C:F,3,0)</f>
        <v>BVD_ID_NUMBER</v>
      </c>
      <c r="F1247" s="6" t="str">
        <f>VLOOKUP(E1247,Collibra!D:F,3,0)</f>
        <v>BvD ID number</v>
      </c>
      <c r="G1247" s="6" t="str">
        <f>VLOOKUP(E1247,Collibra!D:F,2,0)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247" t="s">
        <v>28</v>
      </c>
      <c r="N1247" t="b">
        <v>0</v>
      </c>
      <c r="P1247" t="s">
        <v>29</v>
      </c>
      <c r="Q1247" t="s">
        <v>30</v>
      </c>
      <c r="R1247" t="b">
        <v>0</v>
      </c>
      <c r="Z1247">
        <v>1</v>
      </c>
    </row>
    <row r="1248" spans="1:26" x14ac:dyDescent="0.25">
      <c r="A1248">
        <v>118</v>
      </c>
      <c r="B1248" t="s">
        <v>891</v>
      </c>
      <c r="C1248" t="s">
        <v>55</v>
      </c>
      <c r="D1248" t="s">
        <v>56</v>
      </c>
      <c r="E1248" s="6" t="str">
        <f>VLOOKUP(B1248&amp;" - "&amp;D1248,OrbisGeneric_mapping!C:F,3,0)</f>
        <v>ORBISID</v>
      </c>
      <c r="F1248" s="6" t="str">
        <f>VLOOKUP(E1248,Collibra!D:F,3,0)</f>
        <v>Orbis ID number</v>
      </c>
      <c r="G1248" s="6" t="str">
        <f>VLOOKUP(E1248,Collibra!D:F,2,0)</f>
        <v>&lt;p class="MsoNormal"&gt;&lt;span style="color: rgb(11,33,44);font-family: Arial , sans-serif;"&gt;The Orbis ID is a stable, nine-digit identifier, randomly created by Bureau van Dijk, that uniquely identifies each company in Orbis.&lt;/span&gt;&lt;/p&gt;</v>
      </c>
      <c r="J1248" t="s">
        <v>28</v>
      </c>
      <c r="N1248" t="b">
        <v>0</v>
      </c>
      <c r="P1248" t="s">
        <v>29</v>
      </c>
      <c r="Q1248" t="s">
        <v>30</v>
      </c>
      <c r="R1248" t="b">
        <v>0</v>
      </c>
      <c r="Z1248">
        <v>1</v>
      </c>
    </row>
    <row r="1249" spans="1:26" x14ac:dyDescent="0.25">
      <c r="A1249">
        <v>102</v>
      </c>
      <c r="B1249" t="s">
        <v>891</v>
      </c>
      <c r="C1249" t="s">
        <v>57</v>
      </c>
      <c r="D1249" t="s">
        <v>57</v>
      </c>
      <c r="E1249" s="6" t="e">
        <f>VLOOKUP(B1249&amp;" - "&amp;D1249,OrbisGeneric_mapping!C:F,3,0)</f>
        <v>#N/A</v>
      </c>
      <c r="F1249" s="6" t="e">
        <f>VLOOKUP(E1249,Collibra!D:F,3,0)</f>
        <v>#N/A</v>
      </c>
      <c r="G1249" s="6" t="e">
        <f>VLOOKUP(E1249,Collibra!D:F,2,0)</f>
        <v>#N/A</v>
      </c>
      <c r="J1249" t="s">
        <v>28</v>
      </c>
      <c r="N1249" t="b">
        <v>0</v>
      </c>
      <c r="P1249" t="s">
        <v>29</v>
      </c>
      <c r="Q1249" t="s">
        <v>30</v>
      </c>
      <c r="R1249" t="b">
        <v>0</v>
      </c>
      <c r="Z1249">
        <v>1</v>
      </c>
    </row>
    <row r="1250" spans="1:26" x14ac:dyDescent="0.25">
      <c r="A1250">
        <v>94</v>
      </c>
      <c r="B1250" t="s">
        <v>891</v>
      </c>
      <c r="C1250" t="s">
        <v>58</v>
      </c>
      <c r="D1250" t="s">
        <v>58</v>
      </c>
      <c r="E1250" s="6" t="e">
        <f>VLOOKUP(B1250&amp;" - "&amp;D1250,OrbisGeneric_mapping!C:F,3,0)</f>
        <v>#N/A</v>
      </c>
      <c r="F1250" s="6" t="e">
        <f>VLOOKUP(E1250,Collibra!D:F,3,0)</f>
        <v>#N/A</v>
      </c>
      <c r="G1250" s="6" t="e">
        <f>VLOOKUP(E1250,Collibra!D:F,2,0)</f>
        <v>#N/A</v>
      </c>
      <c r="J1250" t="s">
        <v>59</v>
      </c>
      <c r="N1250" t="b">
        <v>0</v>
      </c>
      <c r="P1250" t="s">
        <v>29</v>
      </c>
      <c r="Q1250" t="s">
        <v>30</v>
      </c>
      <c r="R1250" t="b">
        <v>0</v>
      </c>
      <c r="Z1250">
        <v>1</v>
      </c>
    </row>
    <row r="1251" spans="1:26" x14ac:dyDescent="0.25">
      <c r="A1251">
        <v>222</v>
      </c>
      <c r="B1251" t="s">
        <v>891</v>
      </c>
      <c r="C1251" t="s">
        <v>72</v>
      </c>
      <c r="D1251" t="s">
        <v>72</v>
      </c>
      <c r="E1251" s="6" t="e">
        <f>VLOOKUP(B1251&amp;" - "&amp;D1251,OrbisGeneric_mapping!C:F,3,0)</f>
        <v>#N/A</v>
      </c>
      <c r="F1251" s="6" t="e">
        <f>VLOOKUP(E1251,Collibra!D:F,3,0)</f>
        <v>#N/A</v>
      </c>
      <c r="G1251" s="6" t="e">
        <f>VLOOKUP(E1251,Collibra!D:F,2,0)</f>
        <v>#N/A</v>
      </c>
      <c r="J1251" t="s">
        <v>73</v>
      </c>
      <c r="N1251" t="b">
        <v>0</v>
      </c>
      <c r="P1251" t="s">
        <v>29</v>
      </c>
      <c r="Q1251" t="s">
        <v>30</v>
      </c>
      <c r="R1251" t="b">
        <v>0</v>
      </c>
      <c r="Z1251">
        <v>1</v>
      </c>
    </row>
    <row r="1252" spans="1:26" x14ac:dyDescent="0.25">
      <c r="A1252">
        <v>926</v>
      </c>
      <c r="B1252" t="s">
        <v>916</v>
      </c>
      <c r="C1252" t="s">
        <v>26</v>
      </c>
      <c r="D1252" t="s">
        <v>27</v>
      </c>
      <c r="E1252" s="6" t="str">
        <f>VLOOKUP(B1252&amp;" - "&amp;D1252,OrbisGeneric_mapping!C:F,3,0)</f>
        <v>BVD_ID_NUMBER</v>
      </c>
      <c r="F1252" s="6" t="str">
        <f>VLOOKUP(E1252,Collibra!D:F,3,0)</f>
        <v>BvD ID number</v>
      </c>
      <c r="G1252" s="6" t="str">
        <f>VLOOKUP(E1252,Collibra!D:F,2,0)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252" t="s">
        <v>28</v>
      </c>
      <c r="N1252" t="b">
        <v>0</v>
      </c>
      <c r="P1252" t="s">
        <v>29</v>
      </c>
      <c r="Q1252" t="s">
        <v>30</v>
      </c>
      <c r="R1252" t="b">
        <v>0</v>
      </c>
      <c r="Z1252">
        <v>1</v>
      </c>
    </row>
    <row r="1253" spans="1:26" x14ac:dyDescent="0.25">
      <c r="A1253">
        <v>934</v>
      </c>
      <c r="B1253" t="s">
        <v>916</v>
      </c>
      <c r="C1253" t="s">
        <v>55</v>
      </c>
      <c r="D1253" t="s">
        <v>56</v>
      </c>
      <c r="E1253" s="6" t="str">
        <f>VLOOKUP(B1253&amp;" - "&amp;D1253,OrbisGeneric_mapping!C:F,3,0)</f>
        <v>ORBISID</v>
      </c>
      <c r="F1253" s="6" t="str">
        <f>VLOOKUP(E1253,Collibra!D:F,3,0)</f>
        <v>Orbis ID number</v>
      </c>
      <c r="G1253" s="6" t="str">
        <f>VLOOKUP(E1253,Collibra!D:F,2,0)</f>
        <v>&lt;p class="MsoNormal"&gt;&lt;span style="color: rgb(11,33,44);font-family: Arial , sans-serif;"&gt;The Orbis ID is a stable, nine-digit identifier, randomly created by Bureau van Dijk, that uniquely identifies each company in Orbis.&lt;/span&gt;&lt;/p&gt;</v>
      </c>
      <c r="J1253" t="s">
        <v>28</v>
      </c>
      <c r="N1253" t="b">
        <v>0</v>
      </c>
      <c r="P1253" t="s">
        <v>29</v>
      </c>
      <c r="Q1253" t="s">
        <v>30</v>
      </c>
      <c r="R1253" t="b">
        <v>0</v>
      </c>
      <c r="Z1253">
        <v>1</v>
      </c>
    </row>
    <row r="1254" spans="1:26" x14ac:dyDescent="0.25">
      <c r="A1254">
        <v>918</v>
      </c>
      <c r="B1254" t="s">
        <v>916</v>
      </c>
      <c r="C1254" t="s">
        <v>57</v>
      </c>
      <c r="D1254" t="s">
        <v>57</v>
      </c>
      <c r="E1254" s="6" t="e">
        <f>VLOOKUP(B1254&amp;" - "&amp;D1254,OrbisGeneric_mapping!C:F,3,0)</f>
        <v>#N/A</v>
      </c>
      <c r="F1254" s="6" t="e">
        <f>VLOOKUP(E1254,Collibra!D:F,3,0)</f>
        <v>#N/A</v>
      </c>
      <c r="G1254" s="6" t="e">
        <f>VLOOKUP(E1254,Collibra!D:F,2,0)</f>
        <v>#N/A</v>
      </c>
      <c r="J1254" t="s">
        <v>28</v>
      </c>
      <c r="N1254" t="b">
        <v>0</v>
      </c>
      <c r="P1254" t="s">
        <v>29</v>
      </c>
      <c r="Q1254" t="s">
        <v>30</v>
      </c>
      <c r="R1254" t="b">
        <v>0</v>
      </c>
      <c r="Z1254">
        <v>1</v>
      </c>
    </row>
    <row r="1255" spans="1:26" x14ac:dyDescent="0.25">
      <c r="A1255">
        <v>910</v>
      </c>
      <c r="B1255" t="s">
        <v>916</v>
      </c>
      <c r="C1255" t="s">
        <v>58</v>
      </c>
      <c r="D1255" t="s">
        <v>58</v>
      </c>
      <c r="E1255" s="6" t="e">
        <f>VLOOKUP(B1255&amp;" - "&amp;D1255,OrbisGeneric_mapping!C:F,3,0)</f>
        <v>#N/A</v>
      </c>
      <c r="F1255" s="6" t="e">
        <f>VLOOKUP(E1255,Collibra!D:F,3,0)</f>
        <v>#N/A</v>
      </c>
      <c r="G1255" s="6" t="e">
        <f>VLOOKUP(E1255,Collibra!D:F,2,0)</f>
        <v>#N/A</v>
      </c>
      <c r="J1255" t="s">
        <v>59</v>
      </c>
      <c r="N1255" t="b">
        <v>0</v>
      </c>
      <c r="P1255" t="s">
        <v>29</v>
      </c>
      <c r="Q1255" t="s">
        <v>30</v>
      </c>
      <c r="R1255" t="b">
        <v>0</v>
      </c>
      <c r="Z1255">
        <v>1</v>
      </c>
    </row>
    <row r="1256" spans="1:26" x14ac:dyDescent="0.25">
      <c r="A1256">
        <v>974</v>
      </c>
      <c r="B1256" t="s">
        <v>916</v>
      </c>
      <c r="C1256" t="s">
        <v>72</v>
      </c>
      <c r="D1256" t="s">
        <v>72</v>
      </c>
      <c r="E1256" s="6" t="e">
        <f>VLOOKUP(B1256&amp;" - "&amp;D1256,OrbisGeneric_mapping!C:F,3,0)</f>
        <v>#N/A</v>
      </c>
      <c r="F1256" s="6" t="e">
        <f>VLOOKUP(E1256,Collibra!D:F,3,0)</f>
        <v>#N/A</v>
      </c>
      <c r="G1256" s="6" t="e">
        <f>VLOOKUP(E1256,Collibra!D:F,2,0)</f>
        <v>#N/A</v>
      </c>
      <c r="J1256" t="s">
        <v>73</v>
      </c>
      <c r="N1256" t="b">
        <v>0</v>
      </c>
      <c r="P1256" t="s">
        <v>29</v>
      </c>
      <c r="Q1256" t="s">
        <v>30</v>
      </c>
      <c r="R1256" t="b">
        <v>0</v>
      </c>
      <c r="Z1256">
        <v>1</v>
      </c>
    </row>
    <row r="1257" spans="1:26" x14ac:dyDescent="0.25">
      <c r="A1257">
        <v>966</v>
      </c>
      <c r="B1257" t="s">
        <v>916</v>
      </c>
      <c r="C1257" t="s">
        <v>917</v>
      </c>
      <c r="D1257" t="s">
        <v>918</v>
      </c>
      <c r="E1257" s="6" t="str">
        <f>VLOOKUP(B1257&amp;" - "&amp;D1257,OrbisGeneric_mapping!C:F,3,0)</f>
        <v>SH_BENEFICIALLY_HELD_INDICATOR</v>
      </c>
      <c r="F1257" s="6" t="str">
        <f>VLOOKUP(E1257,Collibra!D:F,3,0)</f>
        <v>Beneficially held</v>
      </c>
      <c r="G1257" s="6" t="str">
        <f>VLOOKUP(E1257,Collibra!D:F,2,0)</f>
        <v>Definition is currently under review.</v>
      </c>
      <c r="J1257" t="s">
        <v>28</v>
      </c>
      <c r="N1257" t="b">
        <v>0</v>
      </c>
      <c r="P1257" t="s">
        <v>29</v>
      </c>
      <c r="Q1257" t="s">
        <v>30</v>
      </c>
      <c r="R1257" t="b">
        <v>0</v>
      </c>
      <c r="Z1257">
        <v>1</v>
      </c>
    </row>
    <row r="1258" spans="1:26" x14ac:dyDescent="0.25">
      <c r="A1258">
        <v>942</v>
      </c>
      <c r="B1258" t="s">
        <v>916</v>
      </c>
      <c r="C1258" t="s">
        <v>139</v>
      </c>
      <c r="D1258" t="s">
        <v>140</v>
      </c>
      <c r="E1258" s="6" t="str">
        <f>VLOOKUP(B1258&amp;" - "&amp;D1258,OrbisGeneric_mapping!C:F,3,0)</f>
        <v>SH_BVD_ID_NUMBER</v>
      </c>
      <c r="F1258" s="6" t="str">
        <f>VLOOKUP(E1258,Collibra!D:F,3,0)</f>
        <v>Shareholder - BvD ID number</v>
      </c>
      <c r="G1258" s="6" t="str">
        <f>VLOOKUP(E1258,Collibra!D:F,2,0)</f>
        <v>Gives the BvD ID of the shareholder. It is never empty</v>
      </c>
      <c r="J1258" t="s">
        <v>28</v>
      </c>
      <c r="N1258" t="b">
        <v>0</v>
      </c>
      <c r="P1258" t="s">
        <v>29</v>
      </c>
      <c r="Q1258" t="s">
        <v>30</v>
      </c>
      <c r="R1258" t="b">
        <v>0</v>
      </c>
      <c r="Z1258">
        <v>1</v>
      </c>
    </row>
    <row r="1259" spans="1:26" x14ac:dyDescent="0.25">
      <c r="A1259">
        <v>950</v>
      </c>
      <c r="B1259" t="s">
        <v>916</v>
      </c>
      <c r="C1259" t="s">
        <v>919</v>
      </c>
      <c r="D1259" t="s">
        <v>920</v>
      </c>
      <c r="E1259" s="6" t="str">
        <f>VLOOKUP(B1259&amp;" - "&amp;D1259,OrbisGeneric_mapping!C:F,3,0)</f>
        <v>SH_DIRECT_PCT</v>
      </c>
      <c r="F1259" s="6" t="str">
        <f>VLOOKUP(E1259,Collibra!D:F,3,0)</f>
        <v>Shareholder - Direct %</v>
      </c>
      <c r="G1259" s="6" t="str">
        <f>VLOOKUP(E1259,Collibra!D:F,2,0)</f>
        <v>This field is the direct percentage owned by the shareholder in the company just below in the BO path.</v>
      </c>
      <c r="J1259" t="s">
        <v>28</v>
      </c>
      <c r="N1259" t="b">
        <v>0</v>
      </c>
      <c r="P1259" t="s">
        <v>29</v>
      </c>
      <c r="Q1259" t="s">
        <v>30</v>
      </c>
      <c r="R1259" t="b">
        <v>0</v>
      </c>
      <c r="Z1259">
        <v>1</v>
      </c>
    </row>
    <row r="1260" spans="1:26" x14ac:dyDescent="0.25">
      <c r="A1260">
        <v>958</v>
      </c>
      <c r="B1260" t="s">
        <v>916</v>
      </c>
      <c r="C1260" t="s">
        <v>921</v>
      </c>
      <c r="D1260" t="s">
        <v>922</v>
      </c>
      <c r="E1260" s="6" t="str">
        <f>VLOOKUP(B1260&amp;" - "&amp;D1260,OrbisGeneric_mapping!C:F,3,0)</f>
        <v>SH_TOTAL_PCT</v>
      </c>
      <c r="F1260" s="6" t="str">
        <f>VLOOKUP(E1260,Collibra!D:F,3,0)</f>
        <v>Shareholder - Total %</v>
      </c>
      <c r="G1260" s="6" t="str">
        <f>VLOOKUP(E1260,Collibra!D:F,2,0)</f>
        <v>This field is the total percentage owned by the shareholder in the company just below in the BO path</v>
      </c>
      <c r="J1260" t="s">
        <v>28</v>
      </c>
      <c r="N1260" t="b">
        <v>0</v>
      </c>
      <c r="P1260" t="s">
        <v>29</v>
      </c>
      <c r="Q1260" t="s">
        <v>30</v>
      </c>
      <c r="R1260" t="b">
        <v>0</v>
      </c>
      <c r="Z1260">
        <v>1</v>
      </c>
    </row>
    <row r="1261" spans="1:26" x14ac:dyDescent="0.25">
      <c r="A1261">
        <v>3256</v>
      </c>
      <c r="B1261" t="s">
        <v>923</v>
      </c>
      <c r="C1261" t="s">
        <v>26</v>
      </c>
      <c r="D1261" t="s">
        <v>27</v>
      </c>
      <c r="E1261" s="6" t="str">
        <f>VLOOKUP(B1261&amp;" - "&amp;D1261,OrbisGeneric_mapping!C:F,3,0)</f>
        <v>BVD_ID_NUMBER</v>
      </c>
      <c r="F1261" s="6" t="str">
        <f>VLOOKUP(E1261,Collibra!D:F,3,0)</f>
        <v>BvD ID number</v>
      </c>
      <c r="G1261" s="6" t="str">
        <f>VLOOKUP(E1261,Collibra!D:F,2,0)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261" t="s">
        <v>28</v>
      </c>
      <c r="N1261" t="b">
        <v>0</v>
      </c>
      <c r="P1261" t="s">
        <v>29</v>
      </c>
      <c r="Q1261" t="s">
        <v>30</v>
      </c>
      <c r="R1261" t="b">
        <v>0</v>
      </c>
      <c r="Z1261">
        <v>1</v>
      </c>
    </row>
    <row r="1262" spans="1:26" x14ac:dyDescent="0.25">
      <c r="A1262">
        <v>3264</v>
      </c>
      <c r="B1262" t="s">
        <v>923</v>
      </c>
      <c r="C1262" t="s">
        <v>55</v>
      </c>
      <c r="D1262" t="s">
        <v>56</v>
      </c>
      <c r="E1262" s="6" t="str">
        <f>VLOOKUP(B1262&amp;" - "&amp;D1262,OrbisGeneric_mapping!C:F,3,0)</f>
        <v>ORBISID</v>
      </c>
      <c r="F1262" s="6" t="str">
        <f>VLOOKUP(E1262,Collibra!D:F,3,0)</f>
        <v>Orbis ID number</v>
      </c>
      <c r="G1262" s="6" t="str">
        <f>VLOOKUP(E1262,Collibra!D:F,2,0)</f>
        <v>&lt;p class="MsoNormal"&gt;&lt;span style="color: rgb(11,33,44);font-family: Arial , sans-serif;"&gt;The Orbis ID is a stable, nine-digit identifier, randomly created by Bureau van Dijk, that uniquely identifies each company in Orbis.&lt;/span&gt;&lt;/p&gt;</v>
      </c>
      <c r="J1262" t="s">
        <v>28</v>
      </c>
      <c r="N1262" t="b">
        <v>0</v>
      </c>
      <c r="P1262" t="s">
        <v>29</v>
      </c>
      <c r="Q1262" t="s">
        <v>30</v>
      </c>
      <c r="R1262" t="b">
        <v>0</v>
      </c>
      <c r="Z1262">
        <v>1</v>
      </c>
    </row>
    <row r="1263" spans="1:26" x14ac:dyDescent="0.25">
      <c r="A1263">
        <v>3248</v>
      </c>
      <c r="B1263" t="s">
        <v>923</v>
      </c>
      <c r="C1263" t="s">
        <v>57</v>
      </c>
      <c r="D1263" t="s">
        <v>57</v>
      </c>
      <c r="E1263" s="6" t="e">
        <f>VLOOKUP(B1263&amp;" - "&amp;D1263,OrbisGeneric_mapping!C:F,3,0)</f>
        <v>#N/A</v>
      </c>
      <c r="F1263" s="6" t="e">
        <f>VLOOKUP(E1263,Collibra!D:F,3,0)</f>
        <v>#N/A</v>
      </c>
      <c r="G1263" s="6" t="e">
        <f>VLOOKUP(E1263,Collibra!D:F,2,0)</f>
        <v>#N/A</v>
      </c>
      <c r="J1263" t="s">
        <v>28</v>
      </c>
      <c r="N1263" t="b">
        <v>0</v>
      </c>
      <c r="P1263" t="s">
        <v>29</v>
      </c>
      <c r="Q1263" t="s">
        <v>30</v>
      </c>
      <c r="R1263" t="b">
        <v>0</v>
      </c>
      <c r="Z1263">
        <v>1</v>
      </c>
    </row>
    <row r="1264" spans="1:26" x14ac:dyDescent="0.25">
      <c r="A1264">
        <v>3240</v>
      </c>
      <c r="B1264" t="s">
        <v>923</v>
      </c>
      <c r="C1264" t="s">
        <v>58</v>
      </c>
      <c r="D1264" t="s">
        <v>58</v>
      </c>
      <c r="E1264" s="6" t="e">
        <f>VLOOKUP(B1264&amp;" - "&amp;D1264,OrbisGeneric_mapping!C:F,3,0)</f>
        <v>#N/A</v>
      </c>
      <c r="F1264" s="6" t="e">
        <f>VLOOKUP(E1264,Collibra!D:F,3,0)</f>
        <v>#N/A</v>
      </c>
      <c r="G1264" s="6" t="e">
        <f>VLOOKUP(E1264,Collibra!D:F,2,0)</f>
        <v>#N/A</v>
      </c>
      <c r="J1264" t="s">
        <v>59</v>
      </c>
      <c r="N1264" t="b">
        <v>0</v>
      </c>
      <c r="P1264" t="s">
        <v>29</v>
      </c>
      <c r="Q1264" t="s">
        <v>30</v>
      </c>
      <c r="R1264" t="b">
        <v>0</v>
      </c>
      <c r="Z1264">
        <v>1</v>
      </c>
    </row>
    <row r="1265" spans="1:26" x14ac:dyDescent="0.25">
      <c r="A1265">
        <v>3304</v>
      </c>
      <c r="B1265" t="s">
        <v>923</v>
      </c>
      <c r="C1265" t="s">
        <v>72</v>
      </c>
      <c r="D1265" t="s">
        <v>72</v>
      </c>
      <c r="E1265" s="6" t="e">
        <f>VLOOKUP(B1265&amp;" - "&amp;D1265,OrbisGeneric_mapping!C:F,3,0)</f>
        <v>#N/A</v>
      </c>
      <c r="F1265" s="6" t="e">
        <f>VLOOKUP(E1265,Collibra!D:F,3,0)</f>
        <v>#N/A</v>
      </c>
      <c r="G1265" s="6" t="e">
        <f>VLOOKUP(E1265,Collibra!D:F,2,0)</f>
        <v>#N/A</v>
      </c>
      <c r="J1265" t="s">
        <v>73</v>
      </c>
      <c r="N1265" t="b">
        <v>0</v>
      </c>
      <c r="P1265" t="s">
        <v>29</v>
      </c>
      <c r="Q1265" t="s">
        <v>30</v>
      </c>
      <c r="R1265" t="b">
        <v>0</v>
      </c>
      <c r="Z1265">
        <v>1</v>
      </c>
    </row>
    <row r="1266" spans="1:26" x14ac:dyDescent="0.25">
      <c r="A1266">
        <v>3296</v>
      </c>
      <c r="B1266" t="s">
        <v>923</v>
      </c>
      <c r="C1266" t="s">
        <v>924</v>
      </c>
      <c r="D1266" t="s">
        <v>925</v>
      </c>
      <c r="E1266" s="6" t="str">
        <f>VLOOKUP(B1266&amp;" - "&amp;D1266,OrbisGeneric_mapping!C:F,3,0)</f>
        <v>SUB_BENEFICIALLY_HELD_INDICATOR</v>
      </c>
      <c r="F1266" s="6" t="str">
        <f>VLOOKUP(E1266,Collibra!D:F,3,0)</f>
        <v>Beneficially held</v>
      </c>
      <c r="G1266" s="6" t="str">
        <f>VLOOKUP(E1266,Collibra!D:F,2,0)</f>
        <v>Definition is currently under review.</v>
      </c>
      <c r="J1266" t="s">
        <v>28</v>
      </c>
      <c r="N1266" t="b">
        <v>0</v>
      </c>
      <c r="P1266" t="s">
        <v>29</v>
      </c>
      <c r="Q1266" t="s">
        <v>30</v>
      </c>
      <c r="R1266" t="b">
        <v>0</v>
      </c>
      <c r="Z1266">
        <v>1</v>
      </c>
    </row>
    <row r="1267" spans="1:26" x14ac:dyDescent="0.25">
      <c r="A1267">
        <v>3272</v>
      </c>
      <c r="B1267" t="s">
        <v>923</v>
      </c>
      <c r="C1267" t="s">
        <v>178</v>
      </c>
      <c r="D1267" t="s">
        <v>179</v>
      </c>
      <c r="E1267" s="6" t="str">
        <f>VLOOKUP(B1267&amp;" - "&amp;D1267,OrbisGeneric_mapping!C:F,3,0)</f>
        <v>SUB_BVD_ID_NUMBER</v>
      </c>
      <c r="F1267" s="6" t="str">
        <f>VLOOKUP(E1267,Collibra!D:F,3,0)</f>
        <v>Subsidiary - BvD ID number</v>
      </c>
      <c r="G1267" s="6" t="str">
        <f>VLOOKUP(E1267,Collibra!D:F,2,0)</f>
        <v>Gives the BvD ID of the subsidiary. It is never empty</v>
      </c>
      <c r="J1267" t="s">
        <v>28</v>
      </c>
      <c r="N1267" t="b">
        <v>0</v>
      </c>
      <c r="P1267" t="s">
        <v>29</v>
      </c>
      <c r="Q1267" t="s">
        <v>30</v>
      </c>
      <c r="R1267" t="b">
        <v>0</v>
      </c>
      <c r="Z1267">
        <v>1</v>
      </c>
    </row>
    <row r="1268" spans="1:26" x14ac:dyDescent="0.25">
      <c r="A1268">
        <v>3280</v>
      </c>
      <c r="B1268" t="s">
        <v>923</v>
      </c>
      <c r="C1268" t="s">
        <v>926</v>
      </c>
      <c r="D1268" t="s">
        <v>927</v>
      </c>
      <c r="E1268" s="6" t="str">
        <f>VLOOKUP(B1268&amp;" - "&amp;D1268,OrbisGeneric_mapping!C:F,3,0)</f>
        <v>SUB_DIRECT_PCT</v>
      </c>
      <c r="F1268" s="6" t="str">
        <f>VLOOKUP(E1268,Collibra!D:F,3,0)</f>
        <v>Subsidiary - Direct %</v>
      </c>
      <c r="G1268" s="6" t="str">
        <f>VLOOKUP(E1268,Collibra!D:F,2,0)</f>
        <v>This field is the direct percentage owned by the subsidiaryin the company just below in the BO path.</v>
      </c>
      <c r="J1268" t="s">
        <v>28</v>
      </c>
      <c r="N1268" t="b">
        <v>0</v>
      </c>
      <c r="P1268" t="s">
        <v>29</v>
      </c>
      <c r="Q1268" t="s">
        <v>30</v>
      </c>
      <c r="R1268" t="b">
        <v>0</v>
      </c>
      <c r="Z1268">
        <v>1</v>
      </c>
    </row>
    <row r="1269" spans="1:26" x14ac:dyDescent="0.25">
      <c r="A1269">
        <v>3288</v>
      </c>
      <c r="B1269" t="s">
        <v>923</v>
      </c>
      <c r="C1269" t="s">
        <v>928</v>
      </c>
      <c r="D1269" t="s">
        <v>929</v>
      </c>
      <c r="E1269" s="6" t="str">
        <f>VLOOKUP(B1269&amp;" - "&amp;D1269,OrbisGeneric_mapping!C:F,3,0)</f>
        <v>SUB_TOTAL_PCT</v>
      </c>
      <c r="F1269" s="6" t="str">
        <f>VLOOKUP(E1269,Collibra!D:F,3,0)</f>
        <v>Subsidiary - Total %</v>
      </c>
      <c r="G1269" s="6" t="str">
        <f>VLOOKUP(E1269,Collibra!D:F,2,0)</f>
        <v>This field is the total percentage owned by the subsidiary in the company just below in the BO path</v>
      </c>
      <c r="J1269" t="s">
        <v>28</v>
      </c>
      <c r="N1269" t="b">
        <v>0</v>
      </c>
      <c r="P1269" t="s">
        <v>29</v>
      </c>
      <c r="Q1269" t="s">
        <v>30</v>
      </c>
      <c r="R1269" t="b">
        <v>0</v>
      </c>
      <c r="Z1269">
        <v>1</v>
      </c>
    </row>
    <row r="1270" spans="1:26" x14ac:dyDescent="0.25">
      <c r="A1270">
        <v>3436</v>
      </c>
      <c r="B1270" t="s">
        <v>930</v>
      </c>
      <c r="C1270" t="s">
        <v>931</v>
      </c>
      <c r="D1270" t="s">
        <v>932</v>
      </c>
      <c r="E1270" s="6" t="str">
        <f>VLOOKUP(B1270&amp;" - "&amp;D1270,OrbisGeneric_mapping!C:F,3,0)</f>
        <v>BRANCH_BVD_ID_NUMBER</v>
      </c>
      <c r="F1270" s="6" t="str">
        <f>VLOOKUP(E1270,Collibra!D:F,3,0)</f>
        <v>Branch - BvD ID number</v>
      </c>
      <c r="G1270" s="6" t="str">
        <f>VLOOKUP(E1270,Collibra!D:F,2,0)</f>
        <v>Gives the BvD ID of the beneficial owners. It is never empty</v>
      </c>
      <c r="J1270" t="s">
        <v>28</v>
      </c>
      <c r="N1270" t="b">
        <v>0</v>
      </c>
      <c r="P1270" t="s">
        <v>29</v>
      </c>
      <c r="Q1270" t="s">
        <v>30</v>
      </c>
      <c r="R1270" t="b">
        <v>0</v>
      </c>
      <c r="Z1270">
        <v>1</v>
      </c>
    </row>
    <row r="1271" spans="1:26" x14ac:dyDescent="0.25">
      <c r="A1271">
        <v>3460</v>
      </c>
      <c r="B1271" t="s">
        <v>930</v>
      </c>
      <c r="C1271" t="s">
        <v>933</v>
      </c>
      <c r="D1271" t="s">
        <v>934</v>
      </c>
      <c r="E1271" s="6" t="str">
        <f>VLOOKUP(B1271&amp;" - "&amp;D1271,OrbisGeneric_mapping!C:F,3,0)</f>
        <v>BRANCH_CITY</v>
      </c>
      <c r="F1271" s="6" t="str">
        <f>VLOOKUP(E1271,Collibra!D:F,3,0)</f>
        <v>Branch - City</v>
      </c>
      <c r="G1271" s="6" t="str">
        <f>VLOOKUP(E1271,Collibra!D:F,2,0)</f>
        <v>Gives the city where the Beneficial owner is located.</v>
      </c>
      <c r="J1271" t="s">
        <v>28</v>
      </c>
      <c r="N1271" t="b">
        <v>0</v>
      </c>
      <c r="P1271" t="s">
        <v>29</v>
      </c>
      <c r="Q1271" t="s">
        <v>30</v>
      </c>
      <c r="R1271" t="b">
        <v>0</v>
      </c>
      <c r="Z1271">
        <v>1</v>
      </c>
    </row>
    <row r="1272" spans="1:26" x14ac:dyDescent="0.25">
      <c r="A1272">
        <v>3444</v>
      </c>
      <c r="B1272" t="s">
        <v>930</v>
      </c>
      <c r="C1272" t="s">
        <v>935</v>
      </c>
      <c r="D1272" t="s">
        <v>936</v>
      </c>
      <c r="E1272" s="6" t="str">
        <f>VLOOKUP(B1272&amp;" - "&amp;D1272,OrbisGeneric_mapping!C:F,3,0)</f>
        <v>BRANCH_COUNTRY_ISO_CODE</v>
      </c>
      <c r="F1272" s="6" t="str">
        <f>VLOOKUP(E1272,Collibra!D:F,3,0)</f>
        <v>Branch - Country ISO code</v>
      </c>
      <c r="G1272" s="6" t="str">
        <f>VLOOKUP(E1272,Collibra!D:F,2,0)</f>
        <v>2 digit iso country code. If not known, the code 'YY' is used.</v>
      </c>
      <c r="J1272" t="s">
        <v>28</v>
      </c>
      <c r="N1272" t="b">
        <v>0</v>
      </c>
      <c r="P1272" t="s">
        <v>29</v>
      </c>
      <c r="Q1272" t="s">
        <v>30</v>
      </c>
      <c r="R1272" t="b">
        <v>0</v>
      </c>
      <c r="Z1272">
        <v>1</v>
      </c>
    </row>
    <row r="1273" spans="1:26" x14ac:dyDescent="0.25">
      <c r="A1273">
        <v>3428</v>
      </c>
      <c r="B1273" t="s">
        <v>930</v>
      </c>
      <c r="C1273" t="s">
        <v>937</v>
      </c>
      <c r="D1273" t="s">
        <v>938</v>
      </c>
      <c r="E1273" s="6" t="str">
        <f>VLOOKUP(B1273&amp;" - "&amp;D1273,OrbisGeneric_mapping!C:F,3,0)</f>
        <v>BRANCH_NAME</v>
      </c>
      <c r="F1273" s="6" t="str">
        <f>VLOOKUP(E1273,Collibra!D:F,3,0)</f>
        <v>Branch - Name</v>
      </c>
      <c r="G1273" s="6" t="str">
        <f>VLOOKUP(E1273,Collibra!D:F,2,0)</f>
        <v>This field indicates the full name of the Beneficial owner. It should always be provided.</v>
      </c>
      <c r="J1273" t="s">
        <v>28</v>
      </c>
      <c r="N1273" t="b">
        <v>0</v>
      </c>
      <c r="P1273" t="s">
        <v>29</v>
      </c>
      <c r="Q1273" t="s">
        <v>30</v>
      </c>
      <c r="R1273" t="b">
        <v>0</v>
      </c>
      <c r="Z1273">
        <v>1</v>
      </c>
    </row>
    <row r="1274" spans="1:26" x14ac:dyDescent="0.25">
      <c r="A1274">
        <v>3452</v>
      </c>
      <c r="B1274" t="s">
        <v>930</v>
      </c>
      <c r="C1274" t="s">
        <v>939</v>
      </c>
      <c r="D1274" t="s">
        <v>940</v>
      </c>
      <c r="E1274" s="6" t="str">
        <f>VLOOKUP(B1274&amp;" - "&amp;D1274,OrbisGeneric_mapping!C:F,3,0)</f>
        <v>BRANCH_STATE_PROVINCE</v>
      </c>
      <c r="F1274" s="6" t="str">
        <f>VLOOKUP(E1274,Collibra!D:F,3,0)</f>
        <v>Branch - State or province (in US or Canada)</v>
      </c>
      <c r="G1274" s="6" t="str">
        <f>VLOOKUP(E1274,Collibra!D:F,2,0)</f>
        <v>When the branch is located in the United States or in Canada, this field gives a 2 letters code corresponding to the initials of the State or Province in which the entity is located.</v>
      </c>
      <c r="J1274" t="s">
        <v>28</v>
      </c>
      <c r="N1274" t="b">
        <v>0</v>
      </c>
      <c r="P1274" t="s">
        <v>29</v>
      </c>
      <c r="Q1274" t="s">
        <v>30</v>
      </c>
      <c r="R1274" t="b">
        <v>0</v>
      </c>
      <c r="Z1274">
        <v>1</v>
      </c>
    </row>
    <row r="1275" spans="1:26" x14ac:dyDescent="0.25">
      <c r="A1275">
        <v>3420</v>
      </c>
      <c r="B1275" t="s">
        <v>930</v>
      </c>
      <c r="C1275" t="s">
        <v>941</v>
      </c>
      <c r="D1275" t="s">
        <v>942</v>
      </c>
      <c r="E1275" s="6" t="str">
        <f>VLOOKUP(B1275&amp;" - "&amp;D1275,OrbisGeneric_mapping!C:F,3,0)</f>
        <v>BVD_ID_NUMBER</v>
      </c>
      <c r="F1275" s="6" t="str">
        <f>VLOOKUP(E1275,Collibra!D:F,3,0)</f>
        <v>BvD ID number</v>
      </c>
      <c r="G1275" s="6" t="str">
        <f>VLOOKUP(E1275,Collibra!D:F,2,0)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275" t="s">
        <v>28</v>
      </c>
      <c r="N1275" t="b">
        <v>0</v>
      </c>
      <c r="P1275" t="s">
        <v>29</v>
      </c>
      <c r="Q1275" t="s">
        <v>30</v>
      </c>
      <c r="R1275" t="b">
        <v>0</v>
      </c>
      <c r="Z1275">
        <v>1</v>
      </c>
    </row>
    <row r="1276" spans="1:26" x14ac:dyDescent="0.25">
      <c r="A1276">
        <v>3412</v>
      </c>
      <c r="B1276" t="s">
        <v>930</v>
      </c>
      <c r="C1276" t="s">
        <v>57</v>
      </c>
      <c r="D1276" t="s">
        <v>57</v>
      </c>
      <c r="E1276" s="6" t="e">
        <f>VLOOKUP(B1276&amp;" - "&amp;D1276,OrbisGeneric_mapping!C:F,3,0)</f>
        <v>#N/A</v>
      </c>
      <c r="F1276" s="6" t="e">
        <f>VLOOKUP(E1276,Collibra!D:F,3,0)</f>
        <v>#N/A</v>
      </c>
      <c r="G1276" s="6" t="e">
        <f>VLOOKUP(E1276,Collibra!D:F,2,0)</f>
        <v>#N/A</v>
      </c>
      <c r="J1276" t="s">
        <v>28</v>
      </c>
      <c r="N1276" t="b">
        <v>0</v>
      </c>
      <c r="P1276" t="s">
        <v>29</v>
      </c>
      <c r="Q1276" t="s">
        <v>30</v>
      </c>
      <c r="R1276" t="b">
        <v>0</v>
      </c>
      <c r="Z1276">
        <v>1</v>
      </c>
    </row>
    <row r="1277" spans="1:26" x14ac:dyDescent="0.25">
      <c r="A1277">
        <v>3404</v>
      </c>
      <c r="B1277" t="s">
        <v>930</v>
      </c>
      <c r="C1277" t="s">
        <v>58</v>
      </c>
      <c r="D1277" t="s">
        <v>58</v>
      </c>
      <c r="E1277" s="6" t="e">
        <f>VLOOKUP(B1277&amp;" - "&amp;D1277,OrbisGeneric_mapping!C:F,3,0)</f>
        <v>#N/A</v>
      </c>
      <c r="F1277" s="6" t="e">
        <f>VLOOKUP(E1277,Collibra!D:F,3,0)</f>
        <v>#N/A</v>
      </c>
      <c r="G1277" s="6" t="e">
        <f>VLOOKUP(E1277,Collibra!D:F,2,0)</f>
        <v>#N/A</v>
      </c>
      <c r="J1277" t="s">
        <v>59</v>
      </c>
      <c r="N1277" t="b">
        <v>0</v>
      </c>
      <c r="P1277" t="s">
        <v>29</v>
      </c>
      <c r="Q1277" t="s">
        <v>30</v>
      </c>
      <c r="R1277" t="b">
        <v>0</v>
      </c>
      <c r="Z1277">
        <v>1</v>
      </c>
    </row>
    <row r="1278" spans="1:26" x14ac:dyDescent="0.25">
      <c r="A1278">
        <v>3468</v>
      </c>
      <c r="B1278" t="s">
        <v>930</v>
      </c>
      <c r="C1278" t="s">
        <v>72</v>
      </c>
      <c r="D1278" t="s">
        <v>72</v>
      </c>
      <c r="E1278" s="6" t="e">
        <f>VLOOKUP(B1278&amp;" - "&amp;D1278,OrbisGeneric_mapping!C:F,3,0)</f>
        <v>#N/A</v>
      </c>
      <c r="F1278" s="6" t="e">
        <f>VLOOKUP(E1278,Collibra!D:F,3,0)</f>
        <v>#N/A</v>
      </c>
      <c r="G1278" s="6" t="e">
        <f>VLOOKUP(E1278,Collibra!D:F,2,0)</f>
        <v>#N/A</v>
      </c>
      <c r="J1278" t="s">
        <v>73</v>
      </c>
      <c r="N1278" t="b">
        <v>0</v>
      </c>
      <c r="P1278" t="s">
        <v>29</v>
      </c>
      <c r="Q1278" t="s">
        <v>30</v>
      </c>
      <c r="R1278" t="b">
        <v>0</v>
      </c>
      <c r="Z1278">
        <v>1</v>
      </c>
    </row>
    <row r="1279" spans="1:26" x14ac:dyDescent="0.25">
      <c r="A1279">
        <v>454</v>
      </c>
      <c r="B1279" t="s">
        <v>943</v>
      </c>
      <c r="C1279" t="s">
        <v>26</v>
      </c>
      <c r="D1279" t="s">
        <v>27</v>
      </c>
      <c r="E1279" s="6" t="str">
        <f>VLOOKUP(B1279&amp;" - "&amp;D1279,OrbisGeneric_mapping!C:F,3,0)</f>
        <v>BVD_ID_NUMBER</v>
      </c>
      <c r="F1279" s="6" t="str">
        <f>VLOOKUP(E1279,Collibra!D:F,3,0)</f>
        <v>BvD ID number</v>
      </c>
      <c r="G1279" s="6" t="str">
        <f>VLOOKUP(E1279,Collibra!D:F,2,0)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279" t="s">
        <v>28</v>
      </c>
      <c r="N1279" t="b">
        <v>0</v>
      </c>
      <c r="P1279" t="s">
        <v>29</v>
      </c>
      <c r="Q1279" t="s">
        <v>30</v>
      </c>
      <c r="R1279" t="b">
        <v>0</v>
      </c>
      <c r="Z1279">
        <v>1</v>
      </c>
    </row>
    <row r="1280" spans="1:26" x14ac:dyDescent="0.25">
      <c r="A1280">
        <v>462</v>
      </c>
      <c r="B1280" t="s">
        <v>943</v>
      </c>
      <c r="C1280" t="s">
        <v>944</v>
      </c>
      <c r="D1280" t="s">
        <v>945</v>
      </c>
      <c r="E1280" s="6" t="str">
        <f>VLOOKUP(B1280&amp;" - "&amp;D1280,OrbisGeneric_mapping!C:F,3,0)</f>
        <v>NAME_INTERNATIONAL</v>
      </c>
      <c r="F1280" s="6" t="e">
        <f>VLOOKUP(E1280,Collibra!D:F,3,0)</f>
        <v>#N/A</v>
      </c>
      <c r="G1280" s="6" t="e">
        <f>VLOOKUP(E1280,Collibra!D:F,2,0)</f>
        <v>#N/A</v>
      </c>
      <c r="J1280" t="s">
        <v>28</v>
      </c>
      <c r="N1280" t="b">
        <v>0</v>
      </c>
      <c r="P1280" t="s">
        <v>29</v>
      </c>
      <c r="Q1280" t="s">
        <v>30</v>
      </c>
      <c r="R1280" t="b">
        <v>0</v>
      </c>
      <c r="Z1280">
        <v>1</v>
      </c>
    </row>
    <row r="1281" spans="1:26" x14ac:dyDescent="0.25">
      <c r="A1281">
        <v>446</v>
      </c>
      <c r="B1281" t="s">
        <v>943</v>
      </c>
      <c r="C1281" t="s">
        <v>57</v>
      </c>
      <c r="D1281" t="s">
        <v>57</v>
      </c>
      <c r="E1281" s="6" t="e">
        <f>VLOOKUP(B1281&amp;" - "&amp;D1281,OrbisGeneric_mapping!C:F,3,0)</f>
        <v>#N/A</v>
      </c>
      <c r="F1281" s="6" t="e">
        <f>VLOOKUP(E1281,Collibra!D:F,3,0)</f>
        <v>#N/A</v>
      </c>
      <c r="G1281" s="6" t="e">
        <f>VLOOKUP(E1281,Collibra!D:F,2,0)</f>
        <v>#N/A</v>
      </c>
      <c r="J1281" t="s">
        <v>28</v>
      </c>
      <c r="N1281" t="b">
        <v>0</v>
      </c>
      <c r="P1281" t="s">
        <v>29</v>
      </c>
      <c r="Q1281" t="s">
        <v>30</v>
      </c>
      <c r="R1281" t="b">
        <v>0</v>
      </c>
      <c r="Z1281">
        <v>1</v>
      </c>
    </row>
    <row r="1282" spans="1:26" x14ac:dyDescent="0.25">
      <c r="A1282">
        <v>470</v>
      </c>
      <c r="B1282" t="s">
        <v>943</v>
      </c>
      <c r="C1282" t="s">
        <v>72</v>
      </c>
      <c r="D1282" t="s">
        <v>72</v>
      </c>
      <c r="E1282" s="6" t="e">
        <f>VLOOKUP(B1282&amp;" - "&amp;D1282,OrbisGeneric_mapping!C:F,3,0)</f>
        <v>#N/A</v>
      </c>
      <c r="F1282" s="6" t="e">
        <f>VLOOKUP(E1282,Collibra!D:F,3,0)</f>
        <v>#N/A</v>
      </c>
      <c r="G1282" s="6" t="e">
        <f>VLOOKUP(E1282,Collibra!D:F,2,0)</f>
        <v>#N/A</v>
      </c>
      <c r="J1282" t="s">
        <v>73</v>
      </c>
      <c r="N1282" t="b">
        <v>0</v>
      </c>
      <c r="P1282" t="s">
        <v>29</v>
      </c>
      <c r="Q1282" t="s">
        <v>30</v>
      </c>
      <c r="R1282" t="b">
        <v>0</v>
      </c>
      <c r="Z1282">
        <v>1</v>
      </c>
    </row>
    <row r="1283" spans="1:26" x14ac:dyDescent="0.25">
      <c r="A1283">
        <v>55</v>
      </c>
      <c r="B1283" t="s">
        <v>946</v>
      </c>
      <c r="C1283" t="s">
        <v>947</v>
      </c>
      <c r="D1283" t="s">
        <v>947</v>
      </c>
      <c r="E1283" s="6" t="e">
        <f>VLOOKUP(B1283&amp;" - "&amp;D1283,OrbisGeneric_mapping!C:F,3,0)</f>
        <v>#N/A</v>
      </c>
      <c r="F1283" s="6" t="e">
        <f>VLOOKUP(E1283,Collibra!D:F,3,0)</f>
        <v>#N/A</v>
      </c>
      <c r="G1283" s="6" t="e">
        <f>VLOOKUP(E1283,Collibra!D:F,2,0)</f>
        <v>#N/A</v>
      </c>
      <c r="J1283" t="s">
        <v>28</v>
      </c>
      <c r="N1283" t="b">
        <v>0</v>
      </c>
      <c r="P1283" t="s">
        <v>29</v>
      </c>
      <c r="Q1283" t="s">
        <v>30</v>
      </c>
      <c r="R1283" t="b">
        <v>0</v>
      </c>
      <c r="Z1283">
        <v>1</v>
      </c>
    </row>
    <row r="1284" spans="1:26" x14ac:dyDescent="0.25">
      <c r="A1284">
        <v>79</v>
      </c>
      <c r="B1284" t="s">
        <v>946</v>
      </c>
      <c r="C1284" t="s">
        <v>948</v>
      </c>
      <c r="D1284" t="s">
        <v>948</v>
      </c>
      <c r="E1284" s="6" t="e">
        <f>VLOOKUP(B1284&amp;" - "&amp;D1284,OrbisGeneric_mapping!C:F,3,0)</f>
        <v>#N/A</v>
      </c>
      <c r="F1284" s="6" t="e">
        <f>VLOOKUP(E1284,Collibra!D:F,3,0)</f>
        <v>#N/A</v>
      </c>
      <c r="G1284" s="6" t="e">
        <f>VLOOKUP(E1284,Collibra!D:F,2,0)</f>
        <v>#N/A</v>
      </c>
      <c r="J1284" t="s">
        <v>28</v>
      </c>
      <c r="N1284" t="b">
        <v>0</v>
      </c>
      <c r="P1284" t="s">
        <v>29</v>
      </c>
      <c r="Q1284" t="s">
        <v>30</v>
      </c>
      <c r="R1284" t="b">
        <v>0</v>
      </c>
      <c r="Z1284">
        <v>1</v>
      </c>
    </row>
    <row r="1285" spans="1:26" x14ac:dyDescent="0.25">
      <c r="A1285">
        <v>71</v>
      </c>
      <c r="B1285" t="s">
        <v>946</v>
      </c>
      <c r="C1285" t="s">
        <v>949</v>
      </c>
      <c r="D1285" t="s">
        <v>949</v>
      </c>
      <c r="E1285" s="6" t="e">
        <f>VLOOKUP(B1285&amp;" - "&amp;D1285,OrbisGeneric_mapping!C:F,3,0)</f>
        <v>#N/A</v>
      </c>
      <c r="F1285" s="6" t="e">
        <f>VLOOKUP(E1285,Collibra!D:F,3,0)</f>
        <v>#N/A</v>
      </c>
      <c r="G1285" s="6" t="e">
        <f>VLOOKUP(E1285,Collibra!D:F,2,0)</f>
        <v>#N/A</v>
      </c>
      <c r="J1285" t="s">
        <v>28</v>
      </c>
      <c r="N1285" t="b">
        <v>0</v>
      </c>
      <c r="P1285" t="s">
        <v>29</v>
      </c>
      <c r="Q1285" t="s">
        <v>30</v>
      </c>
      <c r="R1285" t="b">
        <v>0</v>
      </c>
      <c r="Z1285">
        <v>1</v>
      </c>
    </row>
    <row r="1286" spans="1:26" x14ac:dyDescent="0.25">
      <c r="A1286">
        <v>63</v>
      </c>
      <c r="B1286" t="s">
        <v>946</v>
      </c>
      <c r="C1286" t="s">
        <v>950</v>
      </c>
      <c r="D1286" t="s">
        <v>950</v>
      </c>
      <c r="E1286" s="6" t="e">
        <f>VLOOKUP(B1286&amp;" - "&amp;D1286,OrbisGeneric_mapping!C:F,3,0)</f>
        <v>#N/A</v>
      </c>
      <c r="F1286" s="6" t="e">
        <f>VLOOKUP(E1286,Collibra!D:F,3,0)</f>
        <v>#N/A</v>
      </c>
      <c r="G1286" s="6" t="e">
        <f>VLOOKUP(E1286,Collibra!D:F,2,0)</f>
        <v>#N/A</v>
      </c>
      <c r="J1286" t="s">
        <v>28</v>
      </c>
      <c r="N1286" t="b">
        <v>0</v>
      </c>
      <c r="P1286" t="s">
        <v>29</v>
      </c>
      <c r="Q1286" t="s">
        <v>30</v>
      </c>
      <c r="R1286" t="b">
        <v>0</v>
      </c>
      <c r="Z1286">
        <v>1</v>
      </c>
    </row>
    <row r="1287" spans="1:26" x14ac:dyDescent="0.25">
      <c r="A1287">
        <v>47</v>
      </c>
      <c r="B1287" t="s">
        <v>946</v>
      </c>
      <c r="C1287" t="s">
        <v>951</v>
      </c>
      <c r="D1287" t="s">
        <v>951</v>
      </c>
      <c r="E1287" s="6" t="e">
        <f>VLOOKUP(B1287&amp;" - "&amp;D1287,OrbisGeneric_mapping!C:F,3,0)</f>
        <v>#N/A</v>
      </c>
      <c r="F1287" s="6" t="e">
        <f>VLOOKUP(E1287,Collibra!D:F,3,0)</f>
        <v>#N/A</v>
      </c>
      <c r="G1287" s="6" t="e">
        <f>VLOOKUP(E1287,Collibra!D:F,2,0)</f>
        <v>#N/A</v>
      </c>
      <c r="J1287" t="s">
        <v>28</v>
      </c>
      <c r="N1287" t="b">
        <v>0</v>
      </c>
      <c r="P1287" t="s">
        <v>29</v>
      </c>
      <c r="Q1287" t="s">
        <v>30</v>
      </c>
      <c r="R1287" t="b">
        <v>0</v>
      </c>
      <c r="Z1287">
        <v>1</v>
      </c>
    </row>
    <row r="1288" spans="1:26" x14ac:dyDescent="0.25">
      <c r="A1288">
        <v>39</v>
      </c>
      <c r="B1288" t="s">
        <v>946</v>
      </c>
      <c r="C1288" t="s">
        <v>952</v>
      </c>
      <c r="D1288" t="s">
        <v>952</v>
      </c>
      <c r="E1288" s="6" t="e">
        <f>VLOOKUP(B1288&amp;" - "&amp;D1288,OrbisGeneric_mapping!C:F,3,0)</f>
        <v>#N/A</v>
      </c>
      <c r="F1288" s="6" t="e">
        <f>VLOOKUP(E1288,Collibra!D:F,3,0)</f>
        <v>#N/A</v>
      </c>
      <c r="G1288" s="6" t="e">
        <f>VLOOKUP(E1288,Collibra!D:F,2,0)</f>
        <v>#N/A</v>
      </c>
      <c r="J1288" t="s">
        <v>28</v>
      </c>
      <c r="N1288" t="b">
        <v>0</v>
      </c>
      <c r="P1288" t="s">
        <v>29</v>
      </c>
      <c r="Q1288" t="s">
        <v>30</v>
      </c>
      <c r="R1288" t="b">
        <v>0</v>
      </c>
      <c r="Z1288">
        <v>1</v>
      </c>
    </row>
    <row r="1289" spans="1:26" x14ac:dyDescent="0.25">
      <c r="A1289">
        <v>31</v>
      </c>
      <c r="B1289" t="s">
        <v>946</v>
      </c>
      <c r="C1289" t="s">
        <v>57</v>
      </c>
      <c r="D1289" t="s">
        <v>57</v>
      </c>
      <c r="E1289" s="6" t="e">
        <f>VLOOKUP(B1289&amp;" - "&amp;D1289,OrbisGeneric_mapping!C:F,3,0)</f>
        <v>#N/A</v>
      </c>
      <c r="F1289" s="6" t="e">
        <f>VLOOKUP(E1289,Collibra!D:F,3,0)</f>
        <v>#N/A</v>
      </c>
      <c r="G1289" s="6" t="e">
        <f>VLOOKUP(E1289,Collibra!D:F,2,0)</f>
        <v>#N/A</v>
      </c>
      <c r="J1289" t="s">
        <v>28</v>
      </c>
      <c r="N1289" t="b">
        <v>0</v>
      </c>
      <c r="P1289" t="s">
        <v>29</v>
      </c>
      <c r="Q1289" t="s">
        <v>30</v>
      </c>
      <c r="R1289" t="b">
        <v>0</v>
      </c>
      <c r="Z1289">
        <v>1</v>
      </c>
    </row>
    <row r="1290" spans="1:26" x14ac:dyDescent="0.25">
      <c r="A1290">
        <v>87</v>
      </c>
      <c r="B1290" t="s">
        <v>946</v>
      </c>
      <c r="C1290" t="s">
        <v>72</v>
      </c>
      <c r="D1290" t="s">
        <v>72</v>
      </c>
      <c r="E1290" s="6" t="e">
        <f>VLOOKUP(B1290&amp;" - "&amp;D1290,OrbisGeneric_mapping!C:F,3,0)</f>
        <v>#N/A</v>
      </c>
      <c r="F1290" s="6" t="e">
        <f>VLOOKUP(E1290,Collibra!D:F,3,0)</f>
        <v>#N/A</v>
      </c>
      <c r="G1290" s="6" t="e">
        <f>VLOOKUP(E1290,Collibra!D:F,2,0)</f>
        <v>#N/A</v>
      </c>
      <c r="J1290" t="s">
        <v>73</v>
      </c>
      <c r="N1290" t="b">
        <v>0</v>
      </c>
      <c r="P1290" t="s">
        <v>29</v>
      </c>
      <c r="Q1290" t="s">
        <v>30</v>
      </c>
      <c r="R1290" t="b">
        <v>0</v>
      </c>
      <c r="Z1290">
        <v>1</v>
      </c>
    </row>
    <row r="1291" spans="1:26" x14ac:dyDescent="0.25">
      <c r="A1291">
        <v>4884</v>
      </c>
      <c r="B1291" t="s">
        <v>953</v>
      </c>
      <c r="C1291" t="s">
        <v>26</v>
      </c>
      <c r="D1291" t="s">
        <v>954</v>
      </c>
      <c r="E1291" s="6" t="e">
        <f>VLOOKUP(B1291&amp;" - "&amp;D1291,OrbisGeneric_mapping!C:F,3,0)</f>
        <v>#N/A</v>
      </c>
      <c r="F1291" s="6" t="e">
        <f>VLOOKUP(E1291,Collibra!D:F,3,0)</f>
        <v>#N/A</v>
      </c>
      <c r="G1291" s="6" t="e">
        <f>VLOOKUP(E1291,Collibra!D:F,2,0)</f>
        <v>#N/A</v>
      </c>
      <c r="J1291" t="s">
        <v>28</v>
      </c>
      <c r="N1291" t="b">
        <v>0</v>
      </c>
      <c r="P1291" t="s">
        <v>29</v>
      </c>
      <c r="Q1291" t="s">
        <v>30</v>
      </c>
      <c r="R1291" t="b">
        <v>0</v>
      </c>
      <c r="Z1291">
        <v>1</v>
      </c>
    </row>
    <row r="1292" spans="1:26" x14ac:dyDescent="0.25">
      <c r="A1292">
        <v>4876</v>
      </c>
      <c r="B1292" t="s">
        <v>953</v>
      </c>
      <c r="C1292" t="s">
        <v>57</v>
      </c>
      <c r="D1292" t="s">
        <v>57</v>
      </c>
      <c r="E1292" s="6" t="e">
        <f>VLOOKUP(B1292&amp;" - "&amp;D1292,OrbisGeneric_mapping!C:F,3,0)</f>
        <v>#N/A</v>
      </c>
      <c r="F1292" s="6" t="e">
        <f>VLOOKUP(E1292,Collibra!D:F,3,0)</f>
        <v>#N/A</v>
      </c>
      <c r="G1292" s="6" t="e">
        <f>VLOOKUP(E1292,Collibra!D:F,2,0)</f>
        <v>#N/A</v>
      </c>
      <c r="J1292" t="s">
        <v>28</v>
      </c>
      <c r="N1292" t="b">
        <v>0</v>
      </c>
      <c r="P1292" t="s">
        <v>29</v>
      </c>
      <c r="Q1292" t="s">
        <v>30</v>
      </c>
      <c r="R1292" t="b">
        <v>0</v>
      </c>
      <c r="Z1292">
        <v>1</v>
      </c>
    </row>
    <row r="1293" spans="1:26" x14ac:dyDescent="0.25">
      <c r="A1293">
        <v>4900</v>
      </c>
      <c r="B1293" t="s">
        <v>953</v>
      </c>
      <c r="C1293" t="s">
        <v>72</v>
      </c>
      <c r="D1293" t="s">
        <v>72</v>
      </c>
      <c r="E1293" s="6" t="e">
        <f>VLOOKUP(B1293&amp;" - "&amp;D1293,OrbisGeneric_mapping!C:F,3,0)</f>
        <v>#N/A</v>
      </c>
      <c r="F1293" s="6" t="e">
        <f>VLOOKUP(E1293,Collibra!D:F,3,0)</f>
        <v>#N/A</v>
      </c>
      <c r="G1293" s="6" t="e">
        <f>VLOOKUP(E1293,Collibra!D:F,2,0)</f>
        <v>#N/A</v>
      </c>
      <c r="J1293" t="s">
        <v>73</v>
      </c>
      <c r="N1293" t="b">
        <v>0</v>
      </c>
      <c r="P1293" t="s">
        <v>29</v>
      </c>
      <c r="Q1293" t="s">
        <v>30</v>
      </c>
      <c r="R1293" t="b">
        <v>0</v>
      </c>
      <c r="Z1293">
        <v>1</v>
      </c>
    </row>
    <row r="1294" spans="1:26" x14ac:dyDescent="0.25">
      <c r="A1294">
        <v>4892</v>
      </c>
      <c r="B1294" t="s">
        <v>953</v>
      </c>
      <c r="C1294" t="s">
        <v>955</v>
      </c>
      <c r="D1294" t="s">
        <v>956</v>
      </c>
      <c r="E1294" s="6" t="e">
        <f>VLOOKUP(B1294&amp;" - "&amp;D1294,OrbisGeneric_mapping!C:F,3,0)</f>
        <v>#N/A</v>
      </c>
      <c r="F1294" s="6" t="e">
        <f>VLOOKUP(E1294,Collibra!D:F,3,0)</f>
        <v>#N/A</v>
      </c>
      <c r="G1294" s="6" t="e">
        <f>VLOOKUP(E1294,Collibra!D:F,2,0)</f>
        <v>#N/A</v>
      </c>
      <c r="J1294" t="s">
        <v>28</v>
      </c>
      <c r="N1294" t="b">
        <v>0</v>
      </c>
      <c r="P1294" t="s">
        <v>29</v>
      </c>
      <c r="Q1294" t="s">
        <v>30</v>
      </c>
      <c r="R1294" t="b">
        <v>0</v>
      </c>
      <c r="Z1294">
        <v>1</v>
      </c>
    </row>
    <row r="1295" spans="1:26" x14ac:dyDescent="0.25">
      <c r="A1295">
        <v>627</v>
      </c>
      <c r="B1295" t="s">
        <v>957</v>
      </c>
      <c r="C1295" t="s">
        <v>440</v>
      </c>
      <c r="D1295" t="s">
        <v>441</v>
      </c>
      <c r="E1295" s="6" t="str">
        <f>VLOOKUP(B1295&amp;" - "&amp;D1295,OrbisGeneric_mapping!C:F,3,0)</f>
        <v>ACCOUNTING_PRACTICE</v>
      </c>
      <c r="F1295" s="6" t="str">
        <f>VLOOKUP(E1295,Collibra!D:F,3,0)</f>
        <v>Accounting practice</v>
      </c>
      <c r="G1295" s="6" t="str">
        <f>VLOOKUP(E1295,Collibra!D:F,2,0)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295" t="s">
        <v>28</v>
      </c>
      <c r="N1295" t="b">
        <v>0</v>
      </c>
      <c r="P1295" t="s">
        <v>29</v>
      </c>
      <c r="Q1295" t="s">
        <v>30</v>
      </c>
      <c r="R1295" t="b">
        <v>0</v>
      </c>
      <c r="Z1295">
        <v>1</v>
      </c>
    </row>
    <row r="1296" spans="1:26" x14ac:dyDescent="0.25">
      <c r="A1296">
        <v>779</v>
      </c>
      <c r="B1296" t="s">
        <v>957</v>
      </c>
      <c r="C1296" t="s">
        <v>958</v>
      </c>
      <c r="D1296" t="s">
        <v>959</v>
      </c>
      <c r="E1296" s="6">
        <f>VLOOKUP(B1296&amp;" - "&amp;D1296,OrbisGeneric_mapping!C:F,3,0)</f>
        <v>15515</v>
      </c>
      <c r="F1296" s="6" t="e">
        <f>VLOOKUP(E1296,Collibra!D:F,3,0)</f>
        <v>#N/A</v>
      </c>
      <c r="G1296" s="6" t="e">
        <f>VLOOKUP(E1296,Collibra!D:F,2,0)</f>
        <v>#N/A</v>
      </c>
      <c r="J1296" t="s">
        <v>28</v>
      </c>
      <c r="N1296" t="b">
        <v>0</v>
      </c>
      <c r="P1296" t="s">
        <v>29</v>
      </c>
      <c r="Q1296" t="s">
        <v>30</v>
      </c>
      <c r="R1296" t="b">
        <v>0</v>
      </c>
      <c r="Z1296">
        <v>1</v>
      </c>
    </row>
    <row r="1297" spans="1:26" x14ac:dyDescent="0.25">
      <c r="A1297">
        <v>683</v>
      </c>
      <c r="B1297" t="s">
        <v>957</v>
      </c>
      <c r="C1297" t="s">
        <v>960</v>
      </c>
      <c r="D1297" t="s">
        <v>961</v>
      </c>
      <c r="E1297" s="6">
        <f>VLOOKUP(B1297&amp;" - "&amp;D1297,OrbisGeneric_mapping!C:F,3,0)</f>
        <v>15503</v>
      </c>
      <c r="F1297" s="6" t="e">
        <f>VLOOKUP(E1297,Collibra!D:F,3,0)</f>
        <v>#N/A</v>
      </c>
      <c r="G1297" s="6" t="e">
        <f>VLOOKUP(E1297,Collibra!D:F,2,0)</f>
        <v>#N/A</v>
      </c>
      <c r="J1297" t="s">
        <v>28</v>
      </c>
      <c r="N1297" t="b">
        <v>0</v>
      </c>
      <c r="P1297" t="s">
        <v>29</v>
      </c>
      <c r="Q1297" t="s">
        <v>30</v>
      </c>
      <c r="R1297" t="b">
        <v>0</v>
      </c>
      <c r="Z1297">
        <v>1</v>
      </c>
    </row>
    <row r="1298" spans="1:26" x14ac:dyDescent="0.25">
      <c r="A1298">
        <v>619</v>
      </c>
      <c r="B1298" t="s">
        <v>957</v>
      </c>
      <c r="C1298" t="s">
        <v>442</v>
      </c>
      <c r="D1298" t="s">
        <v>443</v>
      </c>
      <c r="E1298" s="6" t="str">
        <f>VLOOKUP(B1298&amp;" - "&amp;D1298,OrbisGeneric_mapping!C:F,3,0)</f>
        <v>AUDIT_STATUS</v>
      </c>
      <c r="F1298" s="6" t="str">
        <f>VLOOKUP(E1298,Collibra!D:F,3,0)</f>
        <v>Audit status</v>
      </c>
      <c r="G1298" s="6" t="str">
        <f>VLOOKUP(E1298,Collibra!D:F,2,0)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298" t="s">
        <v>28</v>
      </c>
      <c r="N1298" t="b">
        <v>0</v>
      </c>
      <c r="P1298" t="s">
        <v>29</v>
      </c>
      <c r="Q1298" t="s">
        <v>30</v>
      </c>
      <c r="R1298" t="b">
        <v>0</v>
      </c>
      <c r="Z1298">
        <v>1</v>
      </c>
    </row>
    <row r="1299" spans="1:26" x14ac:dyDescent="0.25">
      <c r="A1299">
        <v>563</v>
      </c>
      <c r="B1299" t="s">
        <v>957</v>
      </c>
      <c r="C1299" t="s">
        <v>26</v>
      </c>
      <c r="D1299" t="s">
        <v>27</v>
      </c>
      <c r="E1299" s="6" t="str">
        <f>VLOOKUP(B1299&amp;" - "&amp;D1299,OrbisGeneric_mapping!C:F,3,0)</f>
        <v>BVD_ID_NUMBER</v>
      </c>
      <c r="F1299" s="6" t="str">
        <f>VLOOKUP(E1299,Collibra!D:F,3,0)</f>
        <v>BvD ID number</v>
      </c>
      <c r="G1299" s="6" t="str">
        <f>VLOOKUP(E1299,Collibra!D:F,2,0)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299" t="s">
        <v>28</v>
      </c>
      <c r="N1299" t="b">
        <v>0</v>
      </c>
      <c r="P1299" t="s">
        <v>29</v>
      </c>
      <c r="Q1299" t="s">
        <v>30</v>
      </c>
      <c r="R1299" t="b">
        <v>0</v>
      </c>
      <c r="Z1299">
        <v>1</v>
      </c>
    </row>
    <row r="1300" spans="1:26" x14ac:dyDescent="0.25">
      <c r="A1300">
        <v>859</v>
      </c>
      <c r="B1300" t="s">
        <v>957</v>
      </c>
      <c r="C1300" t="s">
        <v>962</v>
      </c>
      <c r="D1300" t="s">
        <v>963</v>
      </c>
      <c r="E1300" s="6">
        <f>VLOOKUP(B1300&amp;" - "&amp;D1300,OrbisGeneric_mapping!C:F,3,0)</f>
        <v>15523</v>
      </c>
      <c r="F1300" s="6" t="e">
        <f>VLOOKUP(E1300,Collibra!D:F,3,0)</f>
        <v>#N/A</v>
      </c>
      <c r="G1300" s="6" t="e">
        <f>VLOOKUP(E1300,Collibra!D:F,2,0)</f>
        <v>#N/A</v>
      </c>
      <c r="J1300" t="s">
        <v>28</v>
      </c>
      <c r="N1300" t="b">
        <v>0</v>
      </c>
      <c r="P1300" t="s">
        <v>29</v>
      </c>
      <c r="Q1300" t="s">
        <v>30</v>
      </c>
      <c r="R1300" t="b">
        <v>0</v>
      </c>
      <c r="Z1300">
        <v>1</v>
      </c>
    </row>
    <row r="1301" spans="1:26" x14ac:dyDescent="0.25">
      <c r="A1301">
        <v>899</v>
      </c>
      <c r="B1301" t="s">
        <v>957</v>
      </c>
      <c r="C1301" t="s">
        <v>964</v>
      </c>
      <c r="D1301" t="s">
        <v>965</v>
      </c>
      <c r="E1301" s="6">
        <f>VLOOKUP(B1301&amp;" - "&amp;D1301,OrbisGeneric_mapping!C:F,3,0)</f>
        <v>15531</v>
      </c>
      <c r="F1301" s="6" t="e">
        <f>VLOOKUP(E1301,Collibra!D:F,3,0)</f>
        <v>#N/A</v>
      </c>
      <c r="G1301" s="6" t="e">
        <f>VLOOKUP(E1301,Collibra!D:F,2,0)</f>
        <v>#N/A</v>
      </c>
      <c r="J1301" t="s">
        <v>28</v>
      </c>
      <c r="N1301" t="b">
        <v>0</v>
      </c>
      <c r="P1301" t="s">
        <v>29</v>
      </c>
      <c r="Q1301" t="s">
        <v>30</v>
      </c>
      <c r="R1301" t="b">
        <v>0</v>
      </c>
      <c r="Z1301">
        <v>1</v>
      </c>
    </row>
    <row r="1302" spans="1:26" x14ac:dyDescent="0.25">
      <c r="A1302">
        <v>907</v>
      </c>
      <c r="B1302" t="s">
        <v>957</v>
      </c>
      <c r="C1302" t="s">
        <v>966</v>
      </c>
      <c r="D1302" t="s">
        <v>967</v>
      </c>
      <c r="E1302" s="6">
        <f>VLOOKUP(B1302&amp;" - "&amp;D1302,OrbisGeneric_mapping!C:F,3,0)</f>
        <v>15532</v>
      </c>
      <c r="F1302" s="6" t="e">
        <f>VLOOKUP(E1302,Collibra!D:F,3,0)</f>
        <v>#N/A</v>
      </c>
      <c r="G1302" s="6" t="e">
        <f>VLOOKUP(E1302,Collibra!D:F,2,0)</f>
        <v>#N/A</v>
      </c>
      <c r="J1302" t="s">
        <v>28</v>
      </c>
      <c r="N1302" t="b">
        <v>0</v>
      </c>
      <c r="P1302" t="s">
        <v>29</v>
      </c>
      <c r="Q1302" t="s">
        <v>30</v>
      </c>
      <c r="R1302" t="b">
        <v>0</v>
      </c>
      <c r="Z1302">
        <v>1</v>
      </c>
    </row>
    <row r="1303" spans="1:26" x14ac:dyDescent="0.25">
      <c r="A1303">
        <v>579</v>
      </c>
      <c r="B1303" t="s">
        <v>957</v>
      </c>
      <c r="C1303" t="s">
        <v>219</v>
      </c>
      <c r="D1303" t="s">
        <v>220</v>
      </c>
      <c r="E1303" s="6" t="str">
        <f>VLOOKUP(B1303&amp;" - "&amp;D1303,OrbisGeneric_mapping!C:F,3,0)</f>
        <v>CLOSING_DATE</v>
      </c>
      <c r="F1303" s="6" t="str">
        <f>VLOOKUP(E1303,Collibra!D:F,3,0)</f>
        <v>Closing date</v>
      </c>
      <c r="G1303" s="6" t="str">
        <f>VLOOKUP(E1303,Collibra!D:F,2,0)</f>
        <v>Closing date provides the financial accounts year or interim ending date (Default: Latest available year)</v>
      </c>
      <c r="J1303" t="s">
        <v>28</v>
      </c>
      <c r="N1303" t="b">
        <v>0</v>
      </c>
      <c r="P1303" t="s">
        <v>29</v>
      </c>
      <c r="Q1303" t="s">
        <v>30</v>
      </c>
      <c r="R1303" t="b">
        <v>0</v>
      </c>
      <c r="Z1303">
        <v>1</v>
      </c>
    </row>
    <row r="1304" spans="1:26" x14ac:dyDescent="0.25">
      <c r="A1304">
        <v>603</v>
      </c>
      <c r="B1304" t="s">
        <v>957</v>
      </c>
      <c r="C1304" t="s">
        <v>221</v>
      </c>
      <c r="D1304" t="s">
        <v>222</v>
      </c>
      <c r="E1304" s="6" t="e">
        <f>VLOOKUP(B1304&amp;" - "&amp;D1304,OrbisGeneric_mapping!C:F,3,0)</f>
        <v>#N/A</v>
      </c>
      <c r="F1304" s="6" t="e">
        <f>VLOOKUP(E1304,Collibra!D:F,3,0)</f>
        <v>#N/A</v>
      </c>
      <c r="G1304" s="6" t="e">
        <f>VLOOKUP(E1304,Collibra!D:F,2,0)</f>
        <v>#N/A</v>
      </c>
      <c r="J1304" t="s">
        <v>28</v>
      </c>
      <c r="N1304" t="b">
        <v>0</v>
      </c>
      <c r="P1304" t="s">
        <v>29</v>
      </c>
      <c r="Q1304" t="s">
        <v>30</v>
      </c>
      <c r="R1304" t="b">
        <v>0</v>
      </c>
      <c r="Z1304">
        <v>1</v>
      </c>
    </row>
    <row r="1305" spans="1:26" x14ac:dyDescent="0.25">
      <c r="A1305">
        <v>595</v>
      </c>
      <c r="B1305" t="s">
        <v>957</v>
      </c>
      <c r="C1305" t="s">
        <v>223</v>
      </c>
      <c r="D1305" t="s">
        <v>224</v>
      </c>
      <c r="E1305" s="6" t="e">
        <f>VLOOKUP(B1305&amp;" - "&amp;D1305,OrbisGeneric_mapping!C:F,3,0)</f>
        <v>#N/A</v>
      </c>
      <c r="F1305" s="6" t="e">
        <f>VLOOKUP(E1305,Collibra!D:F,3,0)</f>
        <v>#N/A</v>
      </c>
      <c r="G1305" s="6" t="e">
        <f>VLOOKUP(E1305,Collibra!D:F,2,0)</f>
        <v>#N/A</v>
      </c>
      <c r="J1305" t="s">
        <v>28</v>
      </c>
      <c r="N1305" t="b">
        <v>0</v>
      </c>
      <c r="P1305" t="s">
        <v>29</v>
      </c>
      <c r="Q1305" t="s">
        <v>30</v>
      </c>
      <c r="R1305" t="b">
        <v>0</v>
      </c>
      <c r="Z1305">
        <v>1</v>
      </c>
    </row>
    <row r="1306" spans="1:26" x14ac:dyDescent="0.25">
      <c r="A1306">
        <v>587</v>
      </c>
      <c r="B1306" t="s">
        <v>957</v>
      </c>
      <c r="C1306" t="s">
        <v>225</v>
      </c>
      <c r="D1306" t="s">
        <v>226</v>
      </c>
      <c r="E1306" s="6" t="e">
        <f>VLOOKUP(B1306&amp;" - "&amp;D1306,OrbisGeneric_mapping!C:F,3,0)</f>
        <v>#N/A</v>
      </c>
      <c r="F1306" s="6" t="e">
        <f>VLOOKUP(E1306,Collibra!D:F,3,0)</f>
        <v>#N/A</v>
      </c>
      <c r="G1306" s="6" t="e">
        <f>VLOOKUP(E1306,Collibra!D:F,2,0)</f>
        <v>#N/A</v>
      </c>
      <c r="J1306" t="s">
        <v>28</v>
      </c>
      <c r="N1306" t="b">
        <v>0</v>
      </c>
      <c r="P1306" t="s">
        <v>29</v>
      </c>
      <c r="Q1306" t="s">
        <v>30</v>
      </c>
      <c r="R1306" t="b">
        <v>0</v>
      </c>
      <c r="Z1306">
        <v>1</v>
      </c>
    </row>
    <row r="1307" spans="1:26" x14ac:dyDescent="0.25">
      <c r="A1307">
        <v>843</v>
      </c>
      <c r="B1307" t="s">
        <v>957</v>
      </c>
      <c r="C1307" t="s">
        <v>968</v>
      </c>
      <c r="D1307" t="s">
        <v>969</v>
      </c>
      <c r="E1307" s="6">
        <f>VLOOKUP(B1307&amp;" - "&amp;D1307,OrbisGeneric_mapping!C:F,3,0)</f>
        <v>15524</v>
      </c>
      <c r="F1307" s="6" t="e">
        <f>VLOOKUP(E1307,Collibra!D:F,3,0)</f>
        <v>#N/A</v>
      </c>
      <c r="G1307" s="6" t="e">
        <f>VLOOKUP(E1307,Collibra!D:F,2,0)</f>
        <v>#N/A</v>
      </c>
      <c r="J1307" t="s">
        <v>28</v>
      </c>
      <c r="N1307" t="b">
        <v>0</v>
      </c>
      <c r="P1307" t="s">
        <v>29</v>
      </c>
      <c r="Q1307" t="s">
        <v>30</v>
      </c>
      <c r="R1307" t="b">
        <v>0</v>
      </c>
      <c r="Z1307">
        <v>1</v>
      </c>
    </row>
    <row r="1308" spans="1:26" x14ac:dyDescent="0.25">
      <c r="A1308">
        <v>571</v>
      </c>
      <c r="B1308" t="s">
        <v>957</v>
      </c>
      <c r="C1308" t="s">
        <v>452</v>
      </c>
      <c r="D1308" t="s">
        <v>453</v>
      </c>
      <c r="E1308" s="6" t="str">
        <f>VLOOKUP(B1308&amp;" - "&amp;D1308,OrbisGeneric_mapping!C:F,3,0)</f>
        <v>CONSOLIDATION_CODE</v>
      </c>
      <c r="F1308" s="6" t="str">
        <f>VLOOKUP(E1308,Collibra!D:F,3,0)</f>
        <v>Consolidation code</v>
      </c>
      <c r="G1308" s="6" t="str">
        <f>VLOOKUP(E1308,Collibra!D:F,2,0)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308" t="s">
        <v>28</v>
      </c>
      <c r="N1308" t="b">
        <v>0</v>
      </c>
      <c r="P1308" t="s">
        <v>29</v>
      </c>
      <c r="Q1308" t="s">
        <v>30</v>
      </c>
      <c r="R1308" t="b">
        <v>0</v>
      </c>
      <c r="Z1308">
        <v>1</v>
      </c>
    </row>
    <row r="1309" spans="1:26" x14ac:dyDescent="0.25">
      <c r="A1309">
        <v>723</v>
      </c>
      <c r="B1309" t="s">
        <v>957</v>
      </c>
      <c r="C1309" t="s">
        <v>970</v>
      </c>
      <c r="D1309" t="s">
        <v>971</v>
      </c>
      <c r="E1309" s="6">
        <f>VLOOKUP(B1309&amp;" - "&amp;D1309,OrbisGeneric_mapping!C:F,3,0)</f>
        <v>15509</v>
      </c>
      <c r="F1309" s="6" t="e">
        <f>VLOOKUP(E1309,Collibra!D:F,3,0)</f>
        <v>#N/A</v>
      </c>
      <c r="G1309" s="6" t="e">
        <f>VLOOKUP(E1309,Collibra!D:F,2,0)</f>
        <v>#N/A</v>
      </c>
      <c r="J1309" t="s">
        <v>28</v>
      </c>
      <c r="N1309" t="b">
        <v>0</v>
      </c>
      <c r="P1309" t="s">
        <v>29</v>
      </c>
      <c r="Q1309" t="s">
        <v>30</v>
      </c>
      <c r="R1309" t="b">
        <v>0</v>
      </c>
      <c r="Z1309">
        <v>1</v>
      </c>
    </row>
    <row r="1310" spans="1:26" x14ac:dyDescent="0.25">
      <c r="A1310">
        <v>747</v>
      </c>
      <c r="B1310" t="s">
        <v>957</v>
      </c>
      <c r="C1310" t="s">
        <v>972</v>
      </c>
      <c r="D1310" t="s">
        <v>973</v>
      </c>
      <c r="E1310" s="6">
        <f>VLOOKUP(B1310&amp;" - "&amp;D1310,OrbisGeneric_mapping!C:F,3,0)</f>
        <v>15512</v>
      </c>
      <c r="F1310" s="6" t="e">
        <f>VLOOKUP(E1310,Collibra!D:F,3,0)</f>
        <v>#N/A</v>
      </c>
      <c r="G1310" s="6" t="e">
        <f>VLOOKUP(E1310,Collibra!D:F,2,0)</f>
        <v>#N/A</v>
      </c>
      <c r="J1310" t="s">
        <v>28</v>
      </c>
      <c r="N1310" t="b">
        <v>0</v>
      </c>
      <c r="P1310" t="s">
        <v>29</v>
      </c>
      <c r="Q1310" t="s">
        <v>30</v>
      </c>
      <c r="R1310" t="b">
        <v>0</v>
      </c>
      <c r="Z1310">
        <v>1</v>
      </c>
    </row>
    <row r="1311" spans="1:26" x14ac:dyDescent="0.25">
      <c r="A1311">
        <v>715</v>
      </c>
      <c r="B1311" t="s">
        <v>957</v>
      </c>
      <c r="C1311" t="s">
        <v>974</v>
      </c>
      <c r="D1311" t="s">
        <v>975</v>
      </c>
      <c r="E1311" s="6">
        <f>VLOOKUP(B1311&amp;" - "&amp;D1311,OrbisGeneric_mapping!C:F,3,0)</f>
        <v>15508</v>
      </c>
      <c r="F1311" s="6" t="e">
        <f>VLOOKUP(E1311,Collibra!D:F,3,0)</f>
        <v>#N/A</v>
      </c>
      <c r="G1311" s="6" t="e">
        <f>VLOOKUP(E1311,Collibra!D:F,2,0)</f>
        <v>#N/A</v>
      </c>
      <c r="J1311" t="s">
        <v>28</v>
      </c>
      <c r="N1311" t="b">
        <v>0</v>
      </c>
      <c r="P1311" t="s">
        <v>29</v>
      </c>
      <c r="Q1311" t="s">
        <v>30</v>
      </c>
      <c r="R1311" t="b">
        <v>0</v>
      </c>
      <c r="Z1311">
        <v>1</v>
      </c>
    </row>
    <row r="1312" spans="1:26" x14ac:dyDescent="0.25">
      <c r="A1312">
        <v>691</v>
      </c>
      <c r="B1312" t="s">
        <v>957</v>
      </c>
      <c r="C1312" t="s">
        <v>976</v>
      </c>
      <c r="D1312" t="s">
        <v>977</v>
      </c>
      <c r="E1312" s="6">
        <f>VLOOKUP(B1312&amp;" - "&amp;D1312,OrbisGeneric_mapping!C:F,3,0)</f>
        <v>15504</v>
      </c>
      <c r="F1312" s="6" t="e">
        <f>VLOOKUP(E1312,Collibra!D:F,3,0)</f>
        <v>#N/A</v>
      </c>
      <c r="G1312" s="6" t="e">
        <f>VLOOKUP(E1312,Collibra!D:F,2,0)</f>
        <v>#N/A</v>
      </c>
      <c r="J1312" t="s">
        <v>28</v>
      </c>
      <c r="N1312" t="b">
        <v>0</v>
      </c>
      <c r="P1312" t="s">
        <v>29</v>
      </c>
      <c r="Q1312" t="s">
        <v>30</v>
      </c>
      <c r="R1312" t="b">
        <v>0</v>
      </c>
      <c r="Z1312">
        <v>1</v>
      </c>
    </row>
    <row r="1313" spans="1:26" x14ac:dyDescent="0.25">
      <c r="A1313">
        <v>675</v>
      </c>
      <c r="B1313" t="s">
        <v>957</v>
      </c>
      <c r="C1313" t="s">
        <v>978</v>
      </c>
      <c r="D1313" t="s">
        <v>979</v>
      </c>
      <c r="E1313" s="6">
        <f>VLOOKUP(B1313&amp;" - "&amp;D1313,OrbisGeneric_mapping!C:F,3,0)</f>
        <v>15502</v>
      </c>
      <c r="F1313" s="6" t="e">
        <f>VLOOKUP(E1313,Collibra!D:F,3,0)</f>
        <v>#N/A</v>
      </c>
      <c r="G1313" s="6" t="e">
        <f>VLOOKUP(E1313,Collibra!D:F,2,0)</f>
        <v>#N/A</v>
      </c>
      <c r="J1313" t="s">
        <v>28</v>
      </c>
      <c r="N1313" t="b">
        <v>0</v>
      </c>
      <c r="P1313" t="s">
        <v>29</v>
      </c>
      <c r="Q1313" t="s">
        <v>30</v>
      </c>
      <c r="R1313" t="b">
        <v>0</v>
      </c>
      <c r="Z1313">
        <v>1</v>
      </c>
    </row>
    <row r="1314" spans="1:26" x14ac:dyDescent="0.25">
      <c r="A1314">
        <v>667</v>
      </c>
      <c r="B1314" t="s">
        <v>957</v>
      </c>
      <c r="C1314" t="s">
        <v>980</v>
      </c>
      <c r="D1314" t="s">
        <v>981</v>
      </c>
      <c r="E1314" s="6">
        <f>VLOOKUP(B1314&amp;" - "&amp;D1314,OrbisGeneric_mapping!C:F,3,0)</f>
        <v>15501</v>
      </c>
      <c r="F1314" s="6" t="e">
        <f>VLOOKUP(E1314,Collibra!D:F,3,0)</f>
        <v>#N/A</v>
      </c>
      <c r="G1314" s="6" t="e">
        <f>VLOOKUP(E1314,Collibra!D:F,2,0)</f>
        <v>#N/A</v>
      </c>
      <c r="J1314" t="s">
        <v>28</v>
      </c>
      <c r="N1314" t="b">
        <v>0</v>
      </c>
      <c r="P1314" t="s">
        <v>29</v>
      </c>
      <c r="Q1314" t="s">
        <v>30</v>
      </c>
      <c r="R1314" t="b">
        <v>0</v>
      </c>
      <c r="Z1314">
        <v>1</v>
      </c>
    </row>
    <row r="1315" spans="1:26" x14ac:dyDescent="0.25">
      <c r="A1315">
        <v>883</v>
      </c>
      <c r="B1315" t="s">
        <v>957</v>
      </c>
      <c r="C1315" t="s">
        <v>982</v>
      </c>
      <c r="D1315" t="s">
        <v>983</v>
      </c>
      <c r="E1315" s="6">
        <f>VLOOKUP(B1315&amp;" - "&amp;D1315,OrbisGeneric_mapping!C:F,3,0)</f>
        <v>15529</v>
      </c>
      <c r="F1315" s="6" t="e">
        <f>VLOOKUP(E1315,Collibra!D:F,3,0)</f>
        <v>#N/A</v>
      </c>
      <c r="G1315" s="6" t="e">
        <f>VLOOKUP(E1315,Collibra!D:F,2,0)</f>
        <v>#N/A</v>
      </c>
      <c r="J1315" t="s">
        <v>28</v>
      </c>
      <c r="N1315" t="b">
        <v>0</v>
      </c>
      <c r="P1315" t="s">
        <v>29</v>
      </c>
      <c r="Q1315" t="s">
        <v>30</v>
      </c>
      <c r="R1315" t="b">
        <v>0</v>
      </c>
      <c r="Z1315">
        <v>1</v>
      </c>
    </row>
    <row r="1316" spans="1:26" x14ac:dyDescent="0.25">
      <c r="A1316">
        <v>755</v>
      </c>
      <c r="B1316" t="s">
        <v>957</v>
      </c>
      <c r="C1316" t="s">
        <v>984</v>
      </c>
      <c r="D1316" t="s">
        <v>985</v>
      </c>
      <c r="E1316" s="6">
        <f>VLOOKUP(B1316&amp;" - "&amp;D1316,OrbisGeneric_mapping!C:F,3,0)</f>
        <v>15513</v>
      </c>
      <c r="F1316" s="6" t="e">
        <f>VLOOKUP(E1316,Collibra!D:F,3,0)</f>
        <v>#N/A</v>
      </c>
      <c r="G1316" s="6" t="e">
        <f>VLOOKUP(E1316,Collibra!D:F,2,0)</f>
        <v>#N/A</v>
      </c>
      <c r="J1316" t="s">
        <v>28</v>
      </c>
      <c r="N1316" t="b">
        <v>0</v>
      </c>
      <c r="P1316" t="s">
        <v>29</v>
      </c>
      <c r="Q1316" t="s">
        <v>30</v>
      </c>
      <c r="R1316" t="b">
        <v>0</v>
      </c>
      <c r="Z1316">
        <v>1</v>
      </c>
    </row>
    <row r="1317" spans="1:26" x14ac:dyDescent="0.25">
      <c r="A1317">
        <v>707</v>
      </c>
      <c r="B1317" t="s">
        <v>957</v>
      </c>
      <c r="C1317" t="s">
        <v>986</v>
      </c>
      <c r="D1317" t="s">
        <v>987</v>
      </c>
      <c r="E1317" s="6">
        <f>VLOOKUP(B1317&amp;" - "&amp;D1317,OrbisGeneric_mapping!C:F,3,0)</f>
        <v>15506</v>
      </c>
      <c r="F1317" s="6" t="e">
        <f>VLOOKUP(E1317,Collibra!D:F,3,0)</f>
        <v>#N/A</v>
      </c>
      <c r="G1317" s="6" t="e">
        <f>VLOOKUP(E1317,Collibra!D:F,2,0)</f>
        <v>#N/A</v>
      </c>
      <c r="J1317" t="s">
        <v>28</v>
      </c>
      <c r="N1317" t="b">
        <v>0</v>
      </c>
      <c r="P1317" t="s">
        <v>29</v>
      </c>
      <c r="Q1317" t="s">
        <v>30</v>
      </c>
      <c r="R1317" t="b">
        <v>0</v>
      </c>
      <c r="Z1317">
        <v>1</v>
      </c>
    </row>
    <row r="1318" spans="1:26" x14ac:dyDescent="0.25">
      <c r="A1318">
        <v>763</v>
      </c>
      <c r="B1318" t="s">
        <v>957</v>
      </c>
      <c r="C1318" t="s">
        <v>988</v>
      </c>
      <c r="D1318" t="s">
        <v>989</v>
      </c>
      <c r="E1318" s="6">
        <f>VLOOKUP(B1318&amp;" - "&amp;D1318,OrbisGeneric_mapping!C:F,3,0)</f>
        <v>15507</v>
      </c>
      <c r="F1318" s="6" t="e">
        <f>VLOOKUP(E1318,Collibra!D:F,3,0)</f>
        <v>#N/A</v>
      </c>
      <c r="G1318" s="6" t="e">
        <f>VLOOKUP(E1318,Collibra!D:F,2,0)</f>
        <v>#N/A</v>
      </c>
      <c r="J1318" t="s">
        <v>28</v>
      </c>
      <c r="N1318" t="b">
        <v>0</v>
      </c>
      <c r="P1318" t="s">
        <v>29</v>
      </c>
      <c r="Q1318" t="s">
        <v>30</v>
      </c>
      <c r="R1318" t="b">
        <v>0</v>
      </c>
      <c r="Z1318">
        <v>1</v>
      </c>
    </row>
    <row r="1319" spans="1:26" x14ac:dyDescent="0.25">
      <c r="A1319">
        <v>731</v>
      </c>
      <c r="B1319" t="s">
        <v>957</v>
      </c>
      <c r="C1319" t="s">
        <v>990</v>
      </c>
      <c r="D1319" t="s">
        <v>991</v>
      </c>
      <c r="E1319" s="6">
        <f>VLOOKUP(B1319&amp;" - "&amp;D1319,OrbisGeneric_mapping!C:F,3,0)</f>
        <v>15510</v>
      </c>
      <c r="F1319" s="6" t="e">
        <f>VLOOKUP(E1319,Collibra!D:F,3,0)</f>
        <v>#N/A</v>
      </c>
      <c r="G1319" s="6" t="e">
        <f>VLOOKUP(E1319,Collibra!D:F,2,0)</f>
        <v>#N/A</v>
      </c>
      <c r="J1319" t="s">
        <v>28</v>
      </c>
      <c r="N1319" t="b">
        <v>0</v>
      </c>
      <c r="P1319" t="s">
        <v>29</v>
      </c>
      <c r="Q1319" t="s">
        <v>30</v>
      </c>
      <c r="R1319" t="b">
        <v>0</v>
      </c>
      <c r="Z1319">
        <v>1</v>
      </c>
    </row>
    <row r="1320" spans="1:26" x14ac:dyDescent="0.25">
      <c r="A1320">
        <v>891</v>
      </c>
      <c r="B1320" t="s">
        <v>957</v>
      </c>
      <c r="C1320" t="s">
        <v>992</v>
      </c>
      <c r="D1320" t="s">
        <v>993</v>
      </c>
      <c r="E1320" s="6">
        <f>VLOOKUP(B1320&amp;" - "&amp;D1320,OrbisGeneric_mapping!C:F,3,0)</f>
        <v>15530</v>
      </c>
      <c r="F1320" s="6" t="e">
        <f>VLOOKUP(E1320,Collibra!D:F,3,0)</f>
        <v>#N/A</v>
      </c>
      <c r="G1320" s="6" t="e">
        <f>VLOOKUP(E1320,Collibra!D:F,2,0)</f>
        <v>#N/A</v>
      </c>
      <c r="J1320" t="s">
        <v>28</v>
      </c>
      <c r="N1320" t="b">
        <v>0</v>
      </c>
      <c r="P1320" t="s">
        <v>29</v>
      </c>
      <c r="Q1320" t="s">
        <v>30</v>
      </c>
      <c r="R1320" t="b">
        <v>0</v>
      </c>
      <c r="Z1320">
        <v>1</v>
      </c>
    </row>
    <row r="1321" spans="1:26" x14ac:dyDescent="0.25">
      <c r="A1321">
        <v>819</v>
      </c>
      <c r="B1321" t="s">
        <v>957</v>
      </c>
      <c r="C1321" t="s">
        <v>994</v>
      </c>
      <c r="D1321" t="s">
        <v>995</v>
      </c>
      <c r="E1321" s="6">
        <f>VLOOKUP(B1321&amp;" - "&amp;D1321,OrbisGeneric_mapping!C:F,3,0)</f>
        <v>15520</v>
      </c>
      <c r="F1321" s="6" t="e">
        <f>VLOOKUP(E1321,Collibra!D:F,3,0)</f>
        <v>#N/A</v>
      </c>
      <c r="G1321" s="6" t="e">
        <f>VLOOKUP(E1321,Collibra!D:F,2,0)</f>
        <v>#N/A</v>
      </c>
      <c r="J1321" t="s">
        <v>28</v>
      </c>
      <c r="N1321" t="b">
        <v>0</v>
      </c>
      <c r="P1321" t="s">
        <v>29</v>
      </c>
      <c r="Q1321" t="s">
        <v>30</v>
      </c>
      <c r="R1321" t="b">
        <v>0</v>
      </c>
      <c r="Z1321">
        <v>1</v>
      </c>
    </row>
    <row r="1322" spans="1:26" x14ac:dyDescent="0.25">
      <c r="A1322">
        <v>739</v>
      </c>
      <c r="B1322" t="s">
        <v>957</v>
      </c>
      <c r="C1322" t="s">
        <v>996</v>
      </c>
      <c r="D1322" t="s">
        <v>997</v>
      </c>
      <c r="E1322" s="6">
        <f>VLOOKUP(B1322&amp;" - "&amp;D1322,OrbisGeneric_mapping!C:F,3,0)</f>
        <v>15511</v>
      </c>
      <c r="F1322" s="6" t="e">
        <f>VLOOKUP(E1322,Collibra!D:F,3,0)</f>
        <v>#N/A</v>
      </c>
      <c r="G1322" s="6" t="e">
        <f>VLOOKUP(E1322,Collibra!D:F,2,0)</f>
        <v>#N/A</v>
      </c>
      <c r="J1322" t="s">
        <v>28</v>
      </c>
      <c r="N1322" t="b">
        <v>0</v>
      </c>
      <c r="P1322" t="s">
        <v>29</v>
      </c>
      <c r="Q1322" t="s">
        <v>30</v>
      </c>
      <c r="R1322" t="b">
        <v>0</v>
      </c>
      <c r="Z1322">
        <v>1</v>
      </c>
    </row>
    <row r="1323" spans="1:26" x14ac:dyDescent="0.25">
      <c r="A1323">
        <v>811</v>
      </c>
      <c r="B1323" t="s">
        <v>957</v>
      </c>
      <c r="C1323" t="s">
        <v>998</v>
      </c>
      <c r="D1323" t="s">
        <v>999</v>
      </c>
      <c r="E1323" s="6">
        <f>VLOOKUP(B1323&amp;" - "&amp;D1323,OrbisGeneric_mapping!C:F,3,0)</f>
        <v>15519</v>
      </c>
      <c r="F1323" s="6" t="e">
        <f>VLOOKUP(E1323,Collibra!D:F,3,0)</f>
        <v>#N/A</v>
      </c>
      <c r="G1323" s="6" t="e">
        <f>VLOOKUP(E1323,Collibra!D:F,2,0)</f>
        <v>#N/A</v>
      </c>
      <c r="J1323" t="s">
        <v>28</v>
      </c>
      <c r="N1323" t="b">
        <v>0</v>
      </c>
      <c r="P1323" t="s">
        <v>29</v>
      </c>
      <c r="Q1323" t="s">
        <v>30</v>
      </c>
      <c r="R1323" t="b">
        <v>0</v>
      </c>
      <c r="Z1323">
        <v>1</v>
      </c>
    </row>
    <row r="1324" spans="1:26" x14ac:dyDescent="0.25">
      <c r="A1324">
        <v>795</v>
      </c>
      <c r="B1324" t="s">
        <v>957</v>
      </c>
      <c r="C1324" t="s">
        <v>1000</v>
      </c>
      <c r="D1324" t="s">
        <v>1001</v>
      </c>
      <c r="E1324" s="6">
        <f>VLOOKUP(B1324&amp;" - "&amp;D1324,OrbisGeneric_mapping!C:F,3,0)</f>
        <v>15517</v>
      </c>
      <c r="F1324" s="6" t="e">
        <f>VLOOKUP(E1324,Collibra!D:F,3,0)</f>
        <v>#N/A</v>
      </c>
      <c r="G1324" s="6" t="e">
        <f>VLOOKUP(E1324,Collibra!D:F,2,0)</f>
        <v>#N/A</v>
      </c>
      <c r="J1324" t="s">
        <v>28</v>
      </c>
      <c r="N1324" t="b">
        <v>0</v>
      </c>
      <c r="P1324" t="s">
        <v>29</v>
      </c>
      <c r="Q1324" t="s">
        <v>30</v>
      </c>
      <c r="R1324" t="b">
        <v>0</v>
      </c>
      <c r="Z1324">
        <v>1</v>
      </c>
    </row>
    <row r="1325" spans="1:26" x14ac:dyDescent="0.25">
      <c r="A1325">
        <v>787</v>
      </c>
      <c r="B1325" t="s">
        <v>957</v>
      </c>
      <c r="C1325" t="s">
        <v>1002</v>
      </c>
      <c r="D1325" t="s">
        <v>1003</v>
      </c>
      <c r="E1325" s="6">
        <f>VLOOKUP(B1325&amp;" - "&amp;D1325,OrbisGeneric_mapping!C:F,3,0)</f>
        <v>15516</v>
      </c>
      <c r="F1325" s="6" t="e">
        <f>VLOOKUP(E1325,Collibra!D:F,3,0)</f>
        <v>#N/A</v>
      </c>
      <c r="G1325" s="6" t="e">
        <f>VLOOKUP(E1325,Collibra!D:F,2,0)</f>
        <v>#N/A</v>
      </c>
      <c r="J1325" t="s">
        <v>28</v>
      </c>
      <c r="N1325" t="b">
        <v>0</v>
      </c>
      <c r="P1325" t="s">
        <v>29</v>
      </c>
      <c r="Q1325" t="s">
        <v>30</v>
      </c>
      <c r="R1325" t="b">
        <v>0</v>
      </c>
      <c r="Z1325">
        <v>1</v>
      </c>
    </row>
    <row r="1326" spans="1:26" x14ac:dyDescent="0.25">
      <c r="A1326">
        <v>771</v>
      </c>
      <c r="B1326" t="s">
        <v>957</v>
      </c>
      <c r="C1326" t="s">
        <v>1004</v>
      </c>
      <c r="D1326" t="s">
        <v>1005</v>
      </c>
      <c r="E1326" s="6">
        <f>VLOOKUP(B1326&amp;" - "&amp;D1326,OrbisGeneric_mapping!C:F,3,0)</f>
        <v>15514</v>
      </c>
      <c r="F1326" s="6" t="e">
        <f>VLOOKUP(E1326,Collibra!D:F,3,0)</f>
        <v>#N/A</v>
      </c>
      <c r="G1326" s="6" t="e">
        <f>VLOOKUP(E1326,Collibra!D:F,2,0)</f>
        <v>#N/A</v>
      </c>
      <c r="J1326" t="s">
        <v>28</v>
      </c>
      <c r="N1326" t="b">
        <v>0</v>
      </c>
      <c r="P1326" t="s">
        <v>29</v>
      </c>
      <c r="Q1326" t="s">
        <v>30</v>
      </c>
      <c r="R1326" t="b">
        <v>0</v>
      </c>
      <c r="Z1326">
        <v>1</v>
      </c>
    </row>
    <row r="1327" spans="1:26" x14ac:dyDescent="0.25">
      <c r="A1327">
        <v>875</v>
      </c>
      <c r="B1327" t="s">
        <v>957</v>
      </c>
      <c r="C1327" t="s">
        <v>1006</v>
      </c>
      <c r="D1327" t="s">
        <v>1007</v>
      </c>
      <c r="E1327" s="6">
        <f>VLOOKUP(B1327&amp;" - "&amp;D1327,OrbisGeneric_mapping!C:F,3,0)</f>
        <v>15528</v>
      </c>
      <c r="F1327" s="6" t="e">
        <f>VLOOKUP(E1327,Collibra!D:F,3,0)</f>
        <v>#N/A</v>
      </c>
      <c r="G1327" s="6" t="e">
        <f>VLOOKUP(E1327,Collibra!D:F,2,0)</f>
        <v>#N/A</v>
      </c>
      <c r="J1327" t="s">
        <v>28</v>
      </c>
      <c r="N1327" t="b">
        <v>0</v>
      </c>
      <c r="P1327" t="s">
        <v>29</v>
      </c>
      <c r="Q1327" t="s">
        <v>30</v>
      </c>
      <c r="R1327" t="b">
        <v>0</v>
      </c>
      <c r="Z1327">
        <v>1</v>
      </c>
    </row>
    <row r="1328" spans="1:26" x14ac:dyDescent="0.25">
      <c r="A1328">
        <v>803</v>
      </c>
      <c r="B1328" t="s">
        <v>957</v>
      </c>
      <c r="C1328" t="s">
        <v>1008</v>
      </c>
      <c r="D1328" t="s">
        <v>1009</v>
      </c>
      <c r="E1328" s="6">
        <f>VLOOKUP(B1328&amp;" - "&amp;D1328,OrbisGeneric_mapping!C:F,3,0)</f>
        <v>15518</v>
      </c>
      <c r="F1328" s="6" t="e">
        <f>VLOOKUP(E1328,Collibra!D:F,3,0)</f>
        <v>#N/A</v>
      </c>
      <c r="G1328" s="6" t="e">
        <f>VLOOKUP(E1328,Collibra!D:F,2,0)</f>
        <v>#N/A</v>
      </c>
      <c r="J1328" t="s">
        <v>28</v>
      </c>
      <c r="N1328" t="b">
        <v>0</v>
      </c>
      <c r="P1328" t="s">
        <v>29</v>
      </c>
      <c r="Q1328" t="s">
        <v>30</v>
      </c>
      <c r="R1328" t="b">
        <v>0</v>
      </c>
      <c r="Z1328">
        <v>1</v>
      </c>
    </row>
    <row r="1329" spans="1:26" x14ac:dyDescent="0.25">
      <c r="A1329">
        <v>659</v>
      </c>
      <c r="B1329" t="s">
        <v>957</v>
      </c>
      <c r="C1329" t="s">
        <v>1010</v>
      </c>
      <c r="D1329" t="s">
        <v>1011</v>
      </c>
      <c r="E1329" s="6">
        <f>VLOOKUP(B1329&amp;" - "&amp;D1329,OrbisGeneric_mapping!C:F,3,0)</f>
        <v>15500</v>
      </c>
      <c r="F1329" s="6" t="e">
        <f>VLOOKUP(E1329,Collibra!D:F,3,0)</f>
        <v>#N/A</v>
      </c>
      <c r="G1329" s="6" t="e">
        <f>VLOOKUP(E1329,Collibra!D:F,2,0)</f>
        <v>#N/A</v>
      </c>
      <c r="J1329" t="s">
        <v>28</v>
      </c>
      <c r="N1329" t="b">
        <v>0</v>
      </c>
      <c r="P1329" t="s">
        <v>29</v>
      </c>
      <c r="Q1329" t="s">
        <v>30</v>
      </c>
      <c r="R1329" t="b">
        <v>0</v>
      </c>
      <c r="Z1329">
        <v>1</v>
      </c>
    </row>
    <row r="1330" spans="1:26" x14ac:dyDescent="0.25">
      <c r="A1330">
        <v>827</v>
      </c>
      <c r="B1330" t="s">
        <v>957</v>
      </c>
      <c r="C1330" t="s">
        <v>1012</v>
      </c>
      <c r="D1330" t="s">
        <v>1013</v>
      </c>
      <c r="E1330" s="6">
        <f>VLOOKUP(B1330&amp;" - "&amp;D1330,OrbisGeneric_mapping!C:F,3,0)</f>
        <v>15521</v>
      </c>
      <c r="F1330" s="6" t="e">
        <f>VLOOKUP(E1330,Collibra!D:F,3,0)</f>
        <v>#N/A</v>
      </c>
      <c r="G1330" s="6" t="e">
        <f>VLOOKUP(E1330,Collibra!D:F,2,0)</f>
        <v>#N/A</v>
      </c>
      <c r="J1330" t="s">
        <v>28</v>
      </c>
      <c r="N1330" t="b">
        <v>0</v>
      </c>
      <c r="P1330" t="s">
        <v>29</v>
      </c>
      <c r="Q1330" t="s">
        <v>30</v>
      </c>
      <c r="R1330" t="b">
        <v>0</v>
      </c>
      <c r="Z1330">
        <v>1</v>
      </c>
    </row>
    <row r="1331" spans="1:26" x14ac:dyDescent="0.25">
      <c r="A1331">
        <v>611</v>
      </c>
      <c r="B1331" t="s">
        <v>957</v>
      </c>
      <c r="C1331" t="s">
        <v>570</v>
      </c>
      <c r="D1331" t="s">
        <v>571</v>
      </c>
      <c r="E1331" s="6" t="str">
        <f>VLOOKUP(B1331&amp;" - "&amp;D1331,OrbisGeneric_mapping!C:F,3,0)</f>
        <v>NUMBER_MONTHS</v>
      </c>
      <c r="F1331" s="6" t="str">
        <f>VLOOKUP(E1331,Collibra!D:F,3,0)</f>
        <v>Number of months</v>
      </c>
      <c r="G1331" s="6" t="str">
        <f>VLOOKUP(E1331,Collibra!D:F,2,0)</f>
        <v>The number of months in a financial accounting period</v>
      </c>
      <c r="J1331" t="s">
        <v>28</v>
      </c>
      <c r="N1331" t="b">
        <v>0</v>
      </c>
      <c r="P1331" t="s">
        <v>29</v>
      </c>
      <c r="Q1331" t="s">
        <v>30</v>
      </c>
      <c r="R1331" t="b">
        <v>0</v>
      </c>
      <c r="Z1331">
        <v>1</v>
      </c>
    </row>
    <row r="1332" spans="1:26" x14ac:dyDescent="0.25">
      <c r="A1332">
        <v>651</v>
      </c>
      <c r="B1332" t="s">
        <v>957</v>
      </c>
      <c r="C1332" t="s">
        <v>576</v>
      </c>
      <c r="D1332" t="s">
        <v>577</v>
      </c>
      <c r="E1332" s="6" t="str">
        <f>VLOOKUP(B1332&amp;" - "&amp;D1332,OrbisGeneric_mapping!C:F,3,0)</f>
        <v>ORIGINAL_CURRENCY</v>
      </c>
      <c r="F1332" s="6">
        <f>VLOOKUP(E1332,Collibra!D:F,3,0)</f>
        <v>0</v>
      </c>
      <c r="G1332" s="6" t="str">
        <f>VLOOKUP(E1332,Collibra!D:F,2,0)</f>
        <v>The currency used for publishing the financial accounts</v>
      </c>
      <c r="J1332" t="s">
        <v>28</v>
      </c>
      <c r="N1332" t="b">
        <v>0</v>
      </c>
      <c r="P1332" t="s">
        <v>29</v>
      </c>
      <c r="Q1332" t="s">
        <v>30</v>
      </c>
      <c r="R1332" t="b">
        <v>0</v>
      </c>
      <c r="Z1332">
        <v>1</v>
      </c>
    </row>
    <row r="1333" spans="1:26" x14ac:dyDescent="0.25">
      <c r="A1333">
        <v>643</v>
      </c>
      <c r="B1333" t="s">
        <v>957</v>
      </c>
      <c r="C1333" t="s">
        <v>578</v>
      </c>
      <c r="D1333" t="s">
        <v>579</v>
      </c>
      <c r="E1333" s="6" t="str">
        <f>VLOOKUP(B1333&amp;" - "&amp;D1333,OrbisGeneric_mapping!C:F,3,0)</f>
        <v>ORIGINAL_UNIT</v>
      </c>
      <c r="F1333" s="6" t="str">
        <f>VLOOKUP(E1333,Collibra!D:F,3,0)</f>
        <v>Original unit</v>
      </c>
      <c r="G1333" s="6" t="str">
        <f>VLOOKUP(E1333,Collibra!D:F,2,0)</f>
        <v>Original units is the unit for a financial value used in spreading the financial accounts</v>
      </c>
      <c r="J1333" t="s">
        <v>28</v>
      </c>
      <c r="N1333" t="b">
        <v>0</v>
      </c>
      <c r="P1333" t="s">
        <v>29</v>
      </c>
      <c r="Q1333" t="s">
        <v>30</v>
      </c>
      <c r="R1333" t="b">
        <v>0</v>
      </c>
      <c r="Z1333">
        <v>1</v>
      </c>
    </row>
    <row r="1334" spans="1:26" x14ac:dyDescent="0.25">
      <c r="A1334">
        <v>699</v>
      </c>
      <c r="B1334" t="s">
        <v>957</v>
      </c>
      <c r="C1334" t="s">
        <v>1014</v>
      </c>
      <c r="D1334" t="s">
        <v>1015</v>
      </c>
      <c r="E1334" s="6">
        <f>VLOOKUP(B1334&amp;" - "&amp;D1334,OrbisGeneric_mapping!C:F,3,0)</f>
        <v>15505</v>
      </c>
      <c r="F1334" s="6" t="e">
        <f>VLOOKUP(E1334,Collibra!D:F,3,0)</f>
        <v>#N/A</v>
      </c>
      <c r="G1334" s="6" t="e">
        <f>VLOOKUP(E1334,Collibra!D:F,2,0)</f>
        <v>#N/A</v>
      </c>
      <c r="J1334" t="s">
        <v>28</v>
      </c>
      <c r="N1334" t="b">
        <v>0</v>
      </c>
      <c r="P1334" t="s">
        <v>29</v>
      </c>
      <c r="Q1334" t="s">
        <v>30</v>
      </c>
      <c r="R1334" t="b">
        <v>0</v>
      </c>
      <c r="Z1334">
        <v>1</v>
      </c>
    </row>
    <row r="1335" spans="1:26" x14ac:dyDescent="0.25">
      <c r="A1335">
        <v>867</v>
      </c>
      <c r="B1335" t="s">
        <v>957</v>
      </c>
      <c r="C1335" t="s">
        <v>1016</v>
      </c>
      <c r="D1335" t="s">
        <v>1017</v>
      </c>
      <c r="E1335" s="6">
        <f>VLOOKUP(B1335&amp;" - "&amp;D1335,OrbisGeneric_mapping!C:F,3,0)</f>
        <v>15526</v>
      </c>
      <c r="F1335" s="6" t="e">
        <f>VLOOKUP(E1335,Collibra!D:F,3,0)</f>
        <v>#N/A</v>
      </c>
      <c r="G1335" s="6" t="e">
        <f>VLOOKUP(E1335,Collibra!D:F,2,0)</f>
        <v>#N/A</v>
      </c>
      <c r="J1335" t="s">
        <v>28</v>
      </c>
      <c r="N1335" t="b">
        <v>0</v>
      </c>
      <c r="P1335" t="s">
        <v>29</v>
      </c>
      <c r="Q1335" t="s">
        <v>30</v>
      </c>
      <c r="R1335" t="b">
        <v>0</v>
      </c>
      <c r="Z1335">
        <v>1</v>
      </c>
    </row>
    <row r="1336" spans="1:26" x14ac:dyDescent="0.25">
      <c r="A1336">
        <v>851</v>
      </c>
      <c r="B1336" t="s">
        <v>957</v>
      </c>
      <c r="C1336" t="s">
        <v>1018</v>
      </c>
      <c r="D1336" t="s">
        <v>1019</v>
      </c>
      <c r="E1336" s="6">
        <f>VLOOKUP(B1336&amp;" - "&amp;D1336,OrbisGeneric_mapping!C:F,3,0)</f>
        <v>15525</v>
      </c>
      <c r="F1336" s="6" t="e">
        <f>VLOOKUP(E1336,Collibra!D:F,3,0)</f>
        <v>#N/A</v>
      </c>
      <c r="G1336" s="6" t="e">
        <f>VLOOKUP(E1336,Collibra!D:F,2,0)</f>
        <v>#N/A</v>
      </c>
      <c r="J1336" t="s">
        <v>28</v>
      </c>
      <c r="N1336" t="b">
        <v>0</v>
      </c>
      <c r="P1336" t="s">
        <v>29</v>
      </c>
      <c r="Q1336" t="s">
        <v>30</v>
      </c>
      <c r="R1336" t="b">
        <v>0</v>
      </c>
      <c r="Z1336">
        <v>1</v>
      </c>
    </row>
    <row r="1337" spans="1:26" x14ac:dyDescent="0.25">
      <c r="A1337">
        <v>555</v>
      </c>
      <c r="B1337" t="s">
        <v>957</v>
      </c>
      <c r="C1337" t="s">
        <v>57</v>
      </c>
      <c r="D1337" t="s">
        <v>57</v>
      </c>
      <c r="E1337" s="6" t="e">
        <f>VLOOKUP(B1337&amp;" - "&amp;D1337,OrbisGeneric_mapping!C:F,3,0)</f>
        <v>#N/A</v>
      </c>
      <c r="F1337" s="6" t="e">
        <f>VLOOKUP(E1337,Collibra!D:F,3,0)</f>
        <v>#N/A</v>
      </c>
      <c r="G1337" s="6" t="e">
        <f>VLOOKUP(E1337,Collibra!D:F,2,0)</f>
        <v>#N/A</v>
      </c>
      <c r="J1337" t="s">
        <v>28</v>
      </c>
      <c r="N1337" t="b">
        <v>0</v>
      </c>
      <c r="P1337" t="s">
        <v>29</v>
      </c>
      <c r="Q1337" t="s">
        <v>30</v>
      </c>
      <c r="R1337" t="b">
        <v>0</v>
      </c>
      <c r="Z1337">
        <v>1</v>
      </c>
    </row>
    <row r="1338" spans="1:26" x14ac:dyDescent="0.25">
      <c r="A1338">
        <v>547</v>
      </c>
      <c r="B1338" t="s">
        <v>957</v>
      </c>
      <c r="C1338" t="s">
        <v>58</v>
      </c>
      <c r="D1338" t="s">
        <v>58</v>
      </c>
      <c r="E1338" s="6" t="e">
        <f>VLOOKUP(B1338&amp;" - "&amp;D1338,OrbisGeneric_mapping!C:F,3,0)</f>
        <v>#N/A</v>
      </c>
      <c r="F1338" s="6" t="e">
        <f>VLOOKUP(E1338,Collibra!D:F,3,0)</f>
        <v>#N/A</v>
      </c>
      <c r="G1338" s="6" t="e">
        <f>VLOOKUP(E1338,Collibra!D:F,2,0)</f>
        <v>#N/A</v>
      </c>
      <c r="J1338" t="s">
        <v>59</v>
      </c>
      <c r="N1338" t="b">
        <v>0</v>
      </c>
      <c r="P1338" t="s">
        <v>29</v>
      </c>
      <c r="Q1338" t="s">
        <v>30</v>
      </c>
      <c r="R1338" t="b">
        <v>0</v>
      </c>
      <c r="Z1338">
        <v>1</v>
      </c>
    </row>
    <row r="1339" spans="1:26" x14ac:dyDescent="0.25">
      <c r="A1339">
        <v>915</v>
      </c>
      <c r="B1339" t="s">
        <v>957</v>
      </c>
      <c r="C1339" t="s">
        <v>72</v>
      </c>
      <c r="D1339" t="s">
        <v>72</v>
      </c>
      <c r="E1339" s="6" t="e">
        <f>VLOOKUP(B1339&amp;" - "&amp;D1339,OrbisGeneric_mapping!C:F,3,0)</f>
        <v>#N/A</v>
      </c>
      <c r="F1339" s="6" t="e">
        <f>VLOOKUP(E1339,Collibra!D:F,3,0)</f>
        <v>#N/A</v>
      </c>
      <c r="G1339" s="6" t="e">
        <f>VLOOKUP(E1339,Collibra!D:F,2,0)</f>
        <v>#N/A</v>
      </c>
      <c r="J1339" t="s">
        <v>73</v>
      </c>
      <c r="N1339" t="b">
        <v>0</v>
      </c>
      <c r="P1339" t="s">
        <v>29</v>
      </c>
      <c r="Q1339" t="s">
        <v>30</v>
      </c>
      <c r="R1339" t="b">
        <v>0</v>
      </c>
      <c r="Z1339">
        <v>1</v>
      </c>
    </row>
    <row r="1340" spans="1:26" x14ac:dyDescent="0.25">
      <c r="A1340">
        <v>835</v>
      </c>
      <c r="B1340" t="s">
        <v>957</v>
      </c>
      <c r="C1340" t="s">
        <v>1020</v>
      </c>
      <c r="D1340" t="s">
        <v>1021</v>
      </c>
      <c r="E1340" s="6">
        <f>VLOOKUP(B1340&amp;" - "&amp;D1340,OrbisGeneric_mapping!C:F,3,0)</f>
        <v>15522</v>
      </c>
      <c r="F1340" s="6" t="e">
        <f>VLOOKUP(E1340,Collibra!D:F,3,0)</f>
        <v>#N/A</v>
      </c>
      <c r="G1340" s="6" t="e">
        <f>VLOOKUP(E1340,Collibra!D:F,2,0)</f>
        <v>#N/A</v>
      </c>
      <c r="J1340" t="s">
        <v>28</v>
      </c>
      <c r="N1340" t="b">
        <v>0</v>
      </c>
      <c r="P1340" t="s">
        <v>29</v>
      </c>
      <c r="Q1340" t="s">
        <v>30</v>
      </c>
      <c r="R1340" t="b">
        <v>0</v>
      </c>
      <c r="Z1340">
        <v>1</v>
      </c>
    </row>
    <row r="1341" spans="1:26" x14ac:dyDescent="0.25">
      <c r="A1341">
        <v>635</v>
      </c>
      <c r="B1341" t="s">
        <v>957</v>
      </c>
      <c r="C1341" t="s">
        <v>1022</v>
      </c>
      <c r="D1341" t="s">
        <v>1023</v>
      </c>
      <c r="E1341" s="6" t="str">
        <f>VLOOKUP(B1341&amp;" - "&amp;D1341,OrbisGeneric_mapping!C:F,3,0)</f>
        <v>ACCOUNTS_SOURCE_CODE</v>
      </c>
      <c r="F1341" s="6" t="str">
        <f>VLOOKUP(E1341,Collibra!D:F,3,0)</f>
        <v>Source of financials</v>
      </c>
      <c r="G1341" s="6" t="str">
        <f>VLOOKUP(E1341,Collibra!D:F,2,0)</f>
        <v>The source of financials provides the source used for collecting the financial and non-financial information for an account. This can include annual reports, 10-K, regulatory source or any other information provider</v>
      </c>
      <c r="J1341" t="s">
        <v>28</v>
      </c>
      <c r="N1341" t="b">
        <v>0</v>
      </c>
      <c r="P1341" t="s">
        <v>29</v>
      </c>
      <c r="Q1341" t="s">
        <v>30</v>
      </c>
      <c r="R1341" t="b">
        <v>0</v>
      </c>
      <c r="Z1341">
        <v>1</v>
      </c>
    </row>
    <row r="1342" spans="1:26" x14ac:dyDescent="0.25">
      <c r="A1342">
        <v>1119</v>
      </c>
      <c r="B1342" t="s">
        <v>1024</v>
      </c>
      <c r="C1342" t="s">
        <v>440</v>
      </c>
      <c r="D1342" t="s">
        <v>441</v>
      </c>
      <c r="E1342" s="6" t="str">
        <f>VLOOKUP(SUBSTITUTE(B1342,"_eur","")&amp;" - "&amp;D1342,OrbisGeneric_mapping!C:F,3,0)</f>
        <v>ACCOUNTING_PRACTICE</v>
      </c>
      <c r="F1342" s="6" t="str">
        <f>VLOOKUP(E1342,Collibra!D:F,3,0)</f>
        <v>Accounting practice</v>
      </c>
      <c r="G1342" s="6" t="str">
        <f>VLOOKUP(E1342,Collibra!D:F,2,0)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342" t="s">
        <v>28</v>
      </c>
      <c r="N1342" t="b">
        <v>0</v>
      </c>
      <c r="P1342" t="s">
        <v>29</v>
      </c>
      <c r="Q1342" t="s">
        <v>30</v>
      </c>
      <c r="R1342" t="b">
        <v>0</v>
      </c>
      <c r="Z1342">
        <v>1</v>
      </c>
    </row>
    <row r="1343" spans="1:26" x14ac:dyDescent="0.25">
      <c r="A1343">
        <v>1279</v>
      </c>
      <c r="B1343" t="s">
        <v>1024</v>
      </c>
      <c r="C1343" t="s">
        <v>958</v>
      </c>
      <c r="D1343" t="s">
        <v>959</v>
      </c>
      <c r="E1343" s="6">
        <f>VLOOKUP(SUBSTITUTE(B1343,"_eur","")&amp;" - "&amp;D1343,OrbisGeneric_mapping!C:F,3,0)</f>
        <v>15515</v>
      </c>
      <c r="F1343" s="6" t="e">
        <f>VLOOKUP(E1343,Collibra!D:F,3,0)</f>
        <v>#N/A</v>
      </c>
      <c r="G1343" s="6" t="e">
        <f>VLOOKUP(E1343,Collibra!D:F,2,0)</f>
        <v>#N/A</v>
      </c>
      <c r="J1343" t="s">
        <v>28</v>
      </c>
      <c r="N1343" t="b">
        <v>0</v>
      </c>
      <c r="P1343" t="s">
        <v>29</v>
      </c>
      <c r="Q1343" t="s">
        <v>30</v>
      </c>
      <c r="R1343" t="b">
        <v>0</v>
      </c>
      <c r="Z1343">
        <v>1</v>
      </c>
    </row>
    <row r="1344" spans="1:26" x14ac:dyDescent="0.25">
      <c r="A1344">
        <v>1183</v>
      </c>
      <c r="B1344" t="s">
        <v>1024</v>
      </c>
      <c r="C1344" t="s">
        <v>960</v>
      </c>
      <c r="D1344" t="s">
        <v>961</v>
      </c>
      <c r="E1344" s="6">
        <f>VLOOKUP(SUBSTITUTE(B1344,"_eur","")&amp;" - "&amp;D1344,OrbisGeneric_mapping!C:F,3,0)</f>
        <v>15503</v>
      </c>
      <c r="F1344" s="6" t="e">
        <f>VLOOKUP(E1344,Collibra!D:F,3,0)</f>
        <v>#N/A</v>
      </c>
      <c r="G1344" s="6" t="e">
        <f>VLOOKUP(E1344,Collibra!D:F,2,0)</f>
        <v>#N/A</v>
      </c>
      <c r="J1344" t="s">
        <v>28</v>
      </c>
      <c r="N1344" t="b">
        <v>0</v>
      </c>
      <c r="P1344" t="s">
        <v>29</v>
      </c>
      <c r="Q1344" t="s">
        <v>30</v>
      </c>
      <c r="R1344" t="b">
        <v>0</v>
      </c>
      <c r="Z1344">
        <v>1</v>
      </c>
    </row>
    <row r="1345" spans="1:26" x14ac:dyDescent="0.25">
      <c r="A1345">
        <v>1111</v>
      </c>
      <c r="B1345" t="s">
        <v>1024</v>
      </c>
      <c r="C1345" t="s">
        <v>442</v>
      </c>
      <c r="D1345" t="s">
        <v>443</v>
      </c>
      <c r="E1345" s="6" t="str">
        <f>VLOOKUP(SUBSTITUTE(B1345,"_eur","")&amp;" - "&amp;D1345,OrbisGeneric_mapping!C:F,3,0)</f>
        <v>AUDIT_STATUS</v>
      </c>
      <c r="F1345" s="6" t="str">
        <f>VLOOKUP(E1345,Collibra!D:F,3,0)</f>
        <v>Audit status</v>
      </c>
      <c r="G1345" s="6" t="str">
        <f>VLOOKUP(E1345,Collibra!D:F,2,0)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345" t="s">
        <v>28</v>
      </c>
      <c r="N1345" t="b">
        <v>0</v>
      </c>
      <c r="P1345" t="s">
        <v>29</v>
      </c>
      <c r="Q1345" t="s">
        <v>30</v>
      </c>
      <c r="R1345" t="b">
        <v>0</v>
      </c>
      <c r="Z1345">
        <v>1</v>
      </c>
    </row>
    <row r="1346" spans="1:26" x14ac:dyDescent="0.25">
      <c r="A1346">
        <v>1055</v>
      </c>
      <c r="B1346" t="s">
        <v>1024</v>
      </c>
      <c r="C1346" t="s">
        <v>26</v>
      </c>
      <c r="D1346" t="s">
        <v>27</v>
      </c>
      <c r="E1346" s="6" t="str">
        <f>VLOOKUP(SUBSTITUTE(B1346,"_eur","")&amp;" - "&amp;D1346,OrbisGeneric_mapping!C:F,3,0)</f>
        <v>BVD_ID_NUMBER</v>
      </c>
      <c r="F1346" s="6" t="str">
        <f>VLOOKUP(E1346,Collibra!D:F,3,0)</f>
        <v>BvD ID number</v>
      </c>
      <c r="G1346" s="6" t="str">
        <f>VLOOKUP(E1346,Collibra!D:F,2,0)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346" t="s">
        <v>28</v>
      </c>
      <c r="N1346" t="b">
        <v>0</v>
      </c>
      <c r="P1346" t="s">
        <v>29</v>
      </c>
      <c r="Q1346" t="s">
        <v>30</v>
      </c>
      <c r="R1346" t="b">
        <v>0</v>
      </c>
      <c r="Z1346">
        <v>1</v>
      </c>
    </row>
    <row r="1347" spans="1:26" x14ac:dyDescent="0.25">
      <c r="A1347">
        <v>1359</v>
      </c>
      <c r="B1347" t="s">
        <v>1024</v>
      </c>
      <c r="C1347" t="s">
        <v>962</v>
      </c>
      <c r="D1347" t="s">
        <v>963</v>
      </c>
      <c r="E1347" s="6">
        <f>VLOOKUP(SUBSTITUTE(B1347,"_eur","")&amp;" - "&amp;D1347,OrbisGeneric_mapping!C:F,3,0)</f>
        <v>15523</v>
      </c>
      <c r="F1347" s="6" t="e">
        <f>VLOOKUP(E1347,Collibra!D:F,3,0)</f>
        <v>#N/A</v>
      </c>
      <c r="G1347" s="6" t="e">
        <f>VLOOKUP(E1347,Collibra!D:F,2,0)</f>
        <v>#N/A</v>
      </c>
      <c r="J1347" t="s">
        <v>28</v>
      </c>
      <c r="N1347" t="b">
        <v>0</v>
      </c>
      <c r="P1347" t="s">
        <v>29</v>
      </c>
      <c r="Q1347" t="s">
        <v>30</v>
      </c>
      <c r="R1347" t="b">
        <v>0</v>
      </c>
      <c r="Z1347">
        <v>1</v>
      </c>
    </row>
    <row r="1348" spans="1:26" x14ac:dyDescent="0.25">
      <c r="A1348">
        <v>1399</v>
      </c>
      <c r="B1348" t="s">
        <v>1024</v>
      </c>
      <c r="C1348" t="s">
        <v>964</v>
      </c>
      <c r="D1348" t="s">
        <v>965</v>
      </c>
      <c r="E1348" s="6">
        <f>VLOOKUP(SUBSTITUTE(B1348,"_eur","")&amp;" - "&amp;D1348,OrbisGeneric_mapping!C:F,3,0)</f>
        <v>15531</v>
      </c>
      <c r="F1348" s="6" t="e">
        <f>VLOOKUP(E1348,Collibra!D:F,3,0)</f>
        <v>#N/A</v>
      </c>
      <c r="G1348" s="6" t="e">
        <f>VLOOKUP(E1348,Collibra!D:F,2,0)</f>
        <v>#N/A</v>
      </c>
      <c r="J1348" t="s">
        <v>28</v>
      </c>
      <c r="N1348" t="b">
        <v>0</v>
      </c>
      <c r="P1348" t="s">
        <v>29</v>
      </c>
      <c r="Q1348" t="s">
        <v>30</v>
      </c>
      <c r="R1348" t="b">
        <v>0</v>
      </c>
      <c r="Z1348">
        <v>1</v>
      </c>
    </row>
    <row r="1349" spans="1:26" x14ac:dyDescent="0.25">
      <c r="A1349">
        <v>1407</v>
      </c>
      <c r="B1349" t="s">
        <v>1024</v>
      </c>
      <c r="C1349" t="s">
        <v>966</v>
      </c>
      <c r="D1349" t="s">
        <v>967</v>
      </c>
      <c r="E1349" s="6">
        <f>VLOOKUP(SUBSTITUTE(B1349,"_eur","")&amp;" - "&amp;D1349,OrbisGeneric_mapping!C:F,3,0)</f>
        <v>15532</v>
      </c>
      <c r="F1349" s="6" t="e">
        <f>VLOOKUP(E1349,Collibra!D:F,3,0)</f>
        <v>#N/A</v>
      </c>
      <c r="G1349" s="6" t="e">
        <f>VLOOKUP(E1349,Collibra!D:F,2,0)</f>
        <v>#N/A</v>
      </c>
      <c r="J1349" t="s">
        <v>28</v>
      </c>
      <c r="N1349" t="b">
        <v>0</v>
      </c>
      <c r="P1349" t="s">
        <v>29</v>
      </c>
      <c r="Q1349" t="s">
        <v>30</v>
      </c>
      <c r="R1349" t="b">
        <v>0</v>
      </c>
      <c r="Z1349">
        <v>1</v>
      </c>
    </row>
    <row r="1350" spans="1:26" x14ac:dyDescent="0.25">
      <c r="A1350">
        <v>1071</v>
      </c>
      <c r="B1350" t="s">
        <v>1024</v>
      </c>
      <c r="C1350" t="s">
        <v>219</v>
      </c>
      <c r="D1350" t="s">
        <v>220</v>
      </c>
      <c r="E1350" s="6" t="str">
        <f>VLOOKUP(SUBSTITUTE(B1350,"_eur","")&amp;" - "&amp;D1350,OrbisGeneric_mapping!C:F,3,0)</f>
        <v>CLOSING_DATE</v>
      </c>
      <c r="F1350" s="6" t="str">
        <f>VLOOKUP(E1350,Collibra!D:F,3,0)</f>
        <v>Closing date</v>
      </c>
      <c r="G1350" s="6" t="str">
        <f>VLOOKUP(E1350,Collibra!D:F,2,0)</f>
        <v>Closing date provides the financial accounts year or interim ending date (Default: Latest available year)</v>
      </c>
      <c r="J1350" t="s">
        <v>28</v>
      </c>
      <c r="N1350" t="b">
        <v>0</v>
      </c>
      <c r="P1350" t="s">
        <v>29</v>
      </c>
      <c r="Q1350" t="s">
        <v>30</v>
      </c>
      <c r="R1350" t="b">
        <v>0</v>
      </c>
      <c r="Z1350">
        <v>1</v>
      </c>
    </row>
    <row r="1351" spans="1:26" x14ac:dyDescent="0.25">
      <c r="A1351">
        <v>1095</v>
      </c>
      <c r="B1351" t="s">
        <v>1024</v>
      </c>
      <c r="C1351" t="s">
        <v>221</v>
      </c>
      <c r="D1351" t="s">
        <v>222</v>
      </c>
      <c r="E1351" s="6" t="e">
        <f>VLOOKUP(SUBSTITUTE(B1351,"_eur","")&amp;" - "&amp;D1351,OrbisGeneric_mapping!C:F,3,0)</f>
        <v>#N/A</v>
      </c>
      <c r="F1351" s="6" t="e">
        <f>VLOOKUP(E1351,Collibra!D:F,3,0)</f>
        <v>#N/A</v>
      </c>
      <c r="G1351" s="6" t="e">
        <f>VLOOKUP(E1351,Collibra!D:F,2,0)</f>
        <v>#N/A</v>
      </c>
      <c r="J1351" t="s">
        <v>28</v>
      </c>
      <c r="N1351" t="b">
        <v>0</v>
      </c>
      <c r="P1351" t="s">
        <v>29</v>
      </c>
      <c r="Q1351" t="s">
        <v>30</v>
      </c>
      <c r="R1351" t="b">
        <v>0</v>
      </c>
      <c r="Z1351">
        <v>1</v>
      </c>
    </row>
    <row r="1352" spans="1:26" x14ac:dyDescent="0.25">
      <c r="A1352">
        <v>1087</v>
      </c>
      <c r="B1352" t="s">
        <v>1024</v>
      </c>
      <c r="C1352" t="s">
        <v>223</v>
      </c>
      <c r="D1352" t="s">
        <v>224</v>
      </c>
      <c r="E1352" s="6" t="e">
        <f>VLOOKUP(SUBSTITUTE(B1352,"_eur","")&amp;" - "&amp;D1352,OrbisGeneric_mapping!C:F,3,0)</f>
        <v>#N/A</v>
      </c>
      <c r="F1352" s="6" t="e">
        <f>VLOOKUP(E1352,Collibra!D:F,3,0)</f>
        <v>#N/A</v>
      </c>
      <c r="G1352" s="6" t="e">
        <f>VLOOKUP(E1352,Collibra!D:F,2,0)</f>
        <v>#N/A</v>
      </c>
      <c r="J1352" t="s">
        <v>28</v>
      </c>
      <c r="N1352" t="b">
        <v>0</v>
      </c>
      <c r="P1352" t="s">
        <v>29</v>
      </c>
      <c r="Q1352" t="s">
        <v>30</v>
      </c>
      <c r="R1352" t="b">
        <v>0</v>
      </c>
      <c r="Z1352">
        <v>1</v>
      </c>
    </row>
    <row r="1353" spans="1:26" x14ac:dyDescent="0.25">
      <c r="A1353">
        <v>1079</v>
      </c>
      <c r="B1353" t="s">
        <v>1024</v>
      </c>
      <c r="C1353" t="s">
        <v>225</v>
      </c>
      <c r="D1353" t="s">
        <v>226</v>
      </c>
      <c r="E1353" s="6" t="e">
        <f>VLOOKUP(SUBSTITUTE(B1353,"_eur","")&amp;" - "&amp;D1353,OrbisGeneric_mapping!C:F,3,0)</f>
        <v>#N/A</v>
      </c>
      <c r="F1353" s="6" t="e">
        <f>VLOOKUP(E1353,Collibra!D:F,3,0)</f>
        <v>#N/A</v>
      </c>
      <c r="G1353" s="6" t="e">
        <f>VLOOKUP(E1353,Collibra!D:F,2,0)</f>
        <v>#N/A</v>
      </c>
      <c r="J1353" t="s">
        <v>28</v>
      </c>
      <c r="N1353" t="b">
        <v>0</v>
      </c>
      <c r="P1353" t="s">
        <v>29</v>
      </c>
      <c r="Q1353" t="s">
        <v>30</v>
      </c>
      <c r="R1353" t="b">
        <v>0</v>
      </c>
      <c r="Z1353">
        <v>1</v>
      </c>
    </row>
    <row r="1354" spans="1:26" x14ac:dyDescent="0.25">
      <c r="A1354">
        <v>1343</v>
      </c>
      <c r="B1354" t="s">
        <v>1024</v>
      </c>
      <c r="C1354" t="s">
        <v>968</v>
      </c>
      <c r="D1354" t="s">
        <v>969</v>
      </c>
      <c r="E1354" s="6">
        <f>VLOOKUP(SUBSTITUTE(B1354,"_eur","")&amp;" - "&amp;D1354,OrbisGeneric_mapping!C:F,3,0)</f>
        <v>15524</v>
      </c>
      <c r="F1354" s="6" t="e">
        <f>VLOOKUP(E1354,Collibra!D:F,3,0)</f>
        <v>#N/A</v>
      </c>
      <c r="G1354" s="6" t="e">
        <f>VLOOKUP(E1354,Collibra!D:F,2,0)</f>
        <v>#N/A</v>
      </c>
      <c r="J1354" t="s">
        <v>28</v>
      </c>
      <c r="N1354" t="b">
        <v>0</v>
      </c>
      <c r="P1354" t="s">
        <v>29</v>
      </c>
      <c r="Q1354" t="s">
        <v>30</v>
      </c>
      <c r="R1354" t="b">
        <v>0</v>
      </c>
      <c r="Z1354">
        <v>1</v>
      </c>
    </row>
    <row r="1355" spans="1:26" x14ac:dyDescent="0.25">
      <c r="A1355">
        <v>1063</v>
      </c>
      <c r="B1355" t="s">
        <v>1024</v>
      </c>
      <c r="C1355" t="s">
        <v>452</v>
      </c>
      <c r="D1355" t="s">
        <v>453</v>
      </c>
      <c r="E1355" s="6" t="str">
        <f>VLOOKUP(SUBSTITUTE(B1355,"_eur","")&amp;" - "&amp;D1355,OrbisGeneric_mapping!C:F,3,0)</f>
        <v>CONSOLIDATION_CODE</v>
      </c>
      <c r="F1355" s="6" t="str">
        <f>VLOOKUP(E1355,Collibra!D:F,3,0)</f>
        <v>Consolidation code</v>
      </c>
      <c r="G1355" s="6" t="str">
        <f>VLOOKUP(E1355,Collibra!D:F,2,0)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355" t="s">
        <v>28</v>
      </c>
      <c r="N1355" t="b">
        <v>0</v>
      </c>
      <c r="P1355" t="s">
        <v>29</v>
      </c>
      <c r="Q1355" t="s">
        <v>30</v>
      </c>
      <c r="R1355" t="b">
        <v>0</v>
      </c>
      <c r="Z1355">
        <v>1</v>
      </c>
    </row>
    <row r="1356" spans="1:26" x14ac:dyDescent="0.25">
      <c r="A1356">
        <v>1223</v>
      </c>
      <c r="B1356" t="s">
        <v>1024</v>
      </c>
      <c r="C1356" t="s">
        <v>970</v>
      </c>
      <c r="D1356" t="s">
        <v>971</v>
      </c>
      <c r="E1356" s="6">
        <f>VLOOKUP(SUBSTITUTE(B1356,"_eur","")&amp;" - "&amp;D1356,OrbisGeneric_mapping!C:F,3,0)</f>
        <v>15509</v>
      </c>
      <c r="F1356" s="6" t="e">
        <f>VLOOKUP(E1356,Collibra!D:F,3,0)</f>
        <v>#N/A</v>
      </c>
      <c r="G1356" s="6" t="e">
        <f>VLOOKUP(E1356,Collibra!D:F,2,0)</f>
        <v>#N/A</v>
      </c>
      <c r="J1356" t="s">
        <v>28</v>
      </c>
      <c r="N1356" t="b">
        <v>0</v>
      </c>
      <c r="P1356" t="s">
        <v>29</v>
      </c>
      <c r="Q1356" t="s">
        <v>30</v>
      </c>
      <c r="R1356" t="b">
        <v>0</v>
      </c>
      <c r="Z1356">
        <v>1</v>
      </c>
    </row>
    <row r="1357" spans="1:26" x14ac:dyDescent="0.25">
      <c r="A1357">
        <v>1247</v>
      </c>
      <c r="B1357" t="s">
        <v>1024</v>
      </c>
      <c r="C1357" t="s">
        <v>972</v>
      </c>
      <c r="D1357" t="s">
        <v>973</v>
      </c>
      <c r="E1357" s="6">
        <f>VLOOKUP(SUBSTITUTE(B1357,"_eur","")&amp;" - "&amp;D1357,OrbisGeneric_mapping!C:F,3,0)</f>
        <v>15512</v>
      </c>
      <c r="F1357" s="6" t="e">
        <f>VLOOKUP(E1357,Collibra!D:F,3,0)</f>
        <v>#N/A</v>
      </c>
      <c r="G1357" s="6" t="e">
        <f>VLOOKUP(E1357,Collibra!D:F,2,0)</f>
        <v>#N/A</v>
      </c>
      <c r="J1357" t="s">
        <v>28</v>
      </c>
      <c r="N1357" t="b">
        <v>0</v>
      </c>
      <c r="P1357" t="s">
        <v>29</v>
      </c>
      <c r="Q1357" t="s">
        <v>30</v>
      </c>
      <c r="R1357" t="b">
        <v>0</v>
      </c>
      <c r="Z1357">
        <v>1</v>
      </c>
    </row>
    <row r="1358" spans="1:26" x14ac:dyDescent="0.25">
      <c r="A1358">
        <v>1215</v>
      </c>
      <c r="B1358" t="s">
        <v>1024</v>
      </c>
      <c r="C1358" t="s">
        <v>974</v>
      </c>
      <c r="D1358" t="s">
        <v>975</v>
      </c>
      <c r="E1358" s="6">
        <f>VLOOKUP(SUBSTITUTE(B1358,"_eur","")&amp;" - "&amp;D1358,OrbisGeneric_mapping!C:F,3,0)</f>
        <v>15508</v>
      </c>
      <c r="F1358" s="6" t="e">
        <f>VLOOKUP(E1358,Collibra!D:F,3,0)</f>
        <v>#N/A</v>
      </c>
      <c r="G1358" s="6" t="e">
        <f>VLOOKUP(E1358,Collibra!D:F,2,0)</f>
        <v>#N/A</v>
      </c>
      <c r="J1358" t="s">
        <v>28</v>
      </c>
      <c r="N1358" t="b">
        <v>0</v>
      </c>
      <c r="P1358" t="s">
        <v>29</v>
      </c>
      <c r="Q1358" t="s">
        <v>30</v>
      </c>
      <c r="R1358" t="b">
        <v>0</v>
      </c>
      <c r="Z1358">
        <v>1</v>
      </c>
    </row>
    <row r="1359" spans="1:26" x14ac:dyDescent="0.25">
      <c r="A1359">
        <v>1191</v>
      </c>
      <c r="B1359" t="s">
        <v>1024</v>
      </c>
      <c r="C1359" t="s">
        <v>976</v>
      </c>
      <c r="D1359" t="s">
        <v>977</v>
      </c>
      <c r="E1359" s="6">
        <f>VLOOKUP(SUBSTITUTE(B1359,"_eur","")&amp;" - "&amp;D1359,OrbisGeneric_mapping!C:F,3,0)</f>
        <v>15504</v>
      </c>
      <c r="F1359" s="6" t="e">
        <f>VLOOKUP(E1359,Collibra!D:F,3,0)</f>
        <v>#N/A</v>
      </c>
      <c r="G1359" s="6" t="e">
        <f>VLOOKUP(E1359,Collibra!D:F,2,0)</f>
        <v>#N/A</v>
      </c>
      <c r="J1359" t="s">
        <v>28</v>
      </c>
      <c r="N1359" t="b">
        <v>0</v>
      </c>
      <c r="P1359" t="s">
        <v>29</v>
      </c>
      <c r="Q1359" t="s">
        <v>30</v>
      </c>
      <c r="R1359" t="b">
        <v>0</v>
      </c>
      <c r="Z1359">
        <v>1</v>
      </c>
    </row>
    <row r="1360" spans="1:26" x14ac:dyDescent="0.25">
      <c r="A1360">
        <v>1175</v>
      </c>
      <c r="B1360" t="s">
        <v>1024</v>
      </c>
      <c r="C1360" t="s">
        <v>978</v>
      </c>
      <c r="D1360" t="s">
        <v>979</v>
      </c>
      <c r="E1360" s="6">
        <f>VLOOKUP(SUBSTITUTE(B1360,"_eur","")&amp;" - "&amp;D1360,OrbisGeneric_mapping!C:F,3,0)</f>
        <v>15502</v>
      </c>
      <c r="F1360" s="6" t="e">
        <f>VLOOKUP(E1360,Collibra!D:F,3,0)</f>
        <v>#N/A</v>
      </c>
      <c r="G1360" s="6" t="e">
        <f>VLOOKUP(E1360,Collibra!D:F,2,0)</f>
        <v>#N/A</v>
      </c>
      <c r="J1360" t="s">
        <v>28</v>
      </c>
      <c r="N1360" t="b">
        <v>0</v>
      </c>
      <c r="P1360" t="s">
        <v>29</v>
      </c>
      <c r="Q1360" t="s">
        <v>30</v>
      </c>
      <c r="R1360" t="b">
        <v>0</v>
      </c>
      <c r="Z1360">
        <v>1</v>
      </c>
    </row>
    <row r="1361" spans="1:26" x14ac:dyDescent="0.25">
      <c r="A1361">
        <v>1167</v>
      </c>
      <c r="B1361" t="s">
        <v>1024</v>
      </c>
      <c r="C1361" t="s">
        <v>980</v>
      </c>
      <c r="D1361" t="s">
        <v>981</v>
      </c>
      <c r="E1361" s="6">
        <f>VLOOKUP(SUBSTITUTE(B1361,"_eur","")&amp;" - "&amp;D1361,OrbisGeneric_mapping!C:F,3,0)</f>
        <v>15501</v>
      </c>
      <c r="F1361" s="6" t="e">
        <f>VLOOKUP(E1361,Collibra!D:F,3,0)</f>
        <v>#N/A</v>
      </c>
      <c r="G1361" s="6" t="e">
        <f>VLOOKUP(E1361,Collibra!D:F,2,0)</f>
        <v>#N/A</v>
      </c>
      <c r="J1361" t="s">
        <v>28</v>
      </c>
      <c r="N1361" t="b">
        <v>0</v>
      </c>
      <c r="P1361" t="s">
        <v>29</v>
      </c>
      <c r="Q1361" t="s">
        <v>30</v>
      </c>
      <c r="R1361" t="b">
        <v>0</v>
      </c>
      <c r="Z1361">
        <v>1</v>
      </c>
    </row>
    <row r="1362" spans="1:26" x14ac:dyDescent="0.25">
      <c r="A1362">
        <v>1383</v>
      </c>
      <c r="B1362" t="s">
        <v>1024</v>
      </c>
      <c r="C1362" t="s">
        <v>982</v>
      </c>
      <c r="D1362" t="s">
        <v>983</v>
      </c>
      <c r="E1362" s="6">
        <f>VLOOKUP(SUBSTITUTE(B1362,"_eur","")&amp;" - "&amp;D1362,OrbisGeneric_mapping!C:F,3,0)</f>
        <v>15529</v>
      </c>
      <c r="F1362" s="6" t="e">
        <f>VLOOKUP(E1362,Collibra!D:F,3,0)</f>
        <v>#N/A</v>
      </c>
      <c r="G1362" s="6" t="e">
        <f>VLOOKUP(E1362,Collibra!D:F,2,0)</f>
        <v>#N/A</v>
      </c>
      <c r="J1362" t="s">
        <v>28</v>
      </c>
      <c r="N1362" t="b">
        <v>0</v>
      </c>
      <c r="P1362" t="s">
        <v>29</v>
      </c>
      <c r="Q1362" t="s">
        <v>30</v>
      </c>
      <c r="R1362" t="b">
        <v>0</v>
      </c>
      <c r="Z1362">
        <v>1</v>
      </c>
    </row>
    <row r="1363" spans="1:26" x14ac:dyDescent="0.25">
      <c r="A1363">
        <v>1151</v>
      </c>
      <c r="B1363" t="s">
        <v>1024</v>
      </c>
      <c r="C1363" t="s">
        <v>661</v>
      </c>
      <c r="D1363" t="s">
        <v>662</v>
      </c>
      <c r="E1363" s="6" t="str">
        <f>VLOOKUP(SUBSTITUTE(B1363,"_eur","")&amp;" - "&amp;D1363,OrbisGeneric_mapping!C:F,3,0)</f>
        <v>EXCHANGE_RATE</v>
      </c>
      <c r="F1363" s="6" t="str">
        <f>VLOOKUP(E1363,Collibra!D:F,3,0)</f>
        <v>Exchange rate from original currency</v>
      </c>
      <c r="G1363" s="6" t="str">
        <f>VLOOKUP(E1363,Collibra!D:F,2,0)</f>
        <v>Exchange rate from original currency gives the exchange rate against selected selected currency (Default: USD)</v>
      </c>
      <c r="J1363" t="s">
        <v>28</v>
      </c>
      <c r="N1363" t="b">
        <v>0</v>
      </c>
      <c r="P1363" t="s">
        <v>29</v>
      </c>
      <c r="Q1363" t="s">
        <v>30</v>
      </c>
      <c r="R1363" t="b">
        <v>0</v>
      </c>
      <c r="Z1363">
        <v>1</v>
      </c>
    </row>
    <row r="1364" spans="1:26" x14ac:dyDescent="0.25">
      <c r="A1364">
        <v>1255</v>
      </c>
      <c r="B1364" t="s">
        <v>1024</v>
      </c>
      <c r="C1364" t="s">
        <v>984</v>
      </c>
      <c r="D1364" t="s">
        <v>985</v>
      </c>
      <c r="E1364" s="6">
        <f>VLOOKUP(SUBSTITUTE(B1364,"_eur","")&amp;" - "&amp;D1364,OrbisGeneric_mapping!C:F,3,0)</f>
        <v>15513</v>
      </c>
      <c r="F1364" s="6" t="e">
        <f>VLOOKUP(E1364,Collibra!D:F,3,0)</f>
        <v>#N/A</v>
      </c>
      <c r="G1364" s="6" t="e">
        <f>VLOOKUP(E1364,Collibra!D:F,2,0)</f>
        <v>#N/A</v>
      </c>
      <c r="J1364" t="s">
        <v>28</v>
      </c>
      <c r="N1364" t="b">
        <v>0</v>
      </c>
      <c r="P1364" t="s">
        <v>29</v>
      </c>
      <c r="Q1364" t="s">
        <v>30</v>
      </c>
      <c r="R1364" t="b">
        <v>0</v>
      </c>
      <c r="Z1364">
        <v>1</v>
      </c>
    </row>
    <row r="1365" spans="1:26" x14ac:dyDescent="0.25">
      <c r="A1365">
        <v>1207</v>
      </c>
      <c r="B1365" t="s">
        <v>1024</v>
      </c>
      <c r="C1365" t="s">
        <v>986</v>
      </c>
      <c r="D1365" t="s">
        <v>987</v>
      </c>
      <c r="E1365" s="6">
        <f>VLOOKUP(SUBSTITUTE(B1365,"_eur","")&amp;" - "&amp;D1365,OrbisGeneric_mapping!C:F,3,0)</f>
        <v>15506</v>
      </c>
      <c r="F1365" s="6" t="e">
        <f>VLOOKUP(E1365,Collibra!D:F,3,0)</f>
        <v>#N/A</v>
      </c>
      <c r="G1365" s="6" t="e">
        <f>VLOOKUP(E1365,Collibra!D:F,2,0)</f>
        <v>#N/A</v>
      </c>
      <c r="J1365" t="s">
        <v>28</v>
      </c>
      <c r="N1365" t="b">
        <v>0</v>
      </c>
      <c r="P1365" t="s">
        <v>29</v>
      </c>
      <c r="Q1365" t="s">
        <v>30</v>
      </c>
      <c r="R1365" t="b">
        <v>0</v>
      </c>
      <c r="Z1365">
        <v>1</v>
      </c>
    </row>
    <row r="1366" spans="1:26" x14ac:dyDescent="0.25">
      <c r="A1366">
        <v>1263</v>
      </c>
      <c r="B1366" t="s">
        <v>1024</v>
      </c>
      <c r="C1366" t="s">
        <v>988</v>
      </c>
      <c r="D1366" t="s">
        <v>989</v>
      </c>
      <c r="E1366" s="6">
        <f>VLOOKUP(SUBSTITUTE(B1366,"_eur","")&amp;" - "&amp;D1366,OrbisGeneric_mapping!C:F,3,0)</f>
        <v>15507</v>
      </c>
      <c r="F1366" s="6" t="e">
        <f>VLOOKUP(E1366,Collibra!D:F,3,0)</f>
        <v>#N/A</v>
      </c>
      <c r="G1366" s="6" t="e">
        <f>VLOOKUP(E1366,Collibra!D:F,2,0)</f>
        <v>#N/A</v>
      </c>
      <c r="J1366" t="s">
        <v>28</v>
      </c>
      <c r="N1366" t="b">
        <v>0</v>
      </c>
      <c r="P1366" t="s">
        <v>29</v>
      </c>
      <c r="Q1366" t="s">
        <v>30</v>
      </c>
      <c r="R1366" t="b">
        <v>0</v>
      </c>
      <c r="Z1366">
        <v>1</v>
      </c>
    </row>
    <row r="1367" spans="1:26" x14ac:dyDescent="0.25">
      <c r="A1367">
        <v>1231</v>
      </c>
      <c r="B1367" t="s">
        <v>1024</v>
      </c>
      <c r="C1367" t="s">
        <v>990</v>
      </c>
      <c r="D1367" t="s">
        <v>991</v>
      </c>
      <c r="E1367" s="6">
        <f>VLOOKUP(SUBSTITUTE(B1367,"_eur","")&amp;" - "&amp;D1367,OrbisGeneric_mapping!C:F,3,0)</f>
        <v>15510</v>
      </c>
      <c r="F1367" s="6" t="e">
        <f>VLOOKUP(E1367,Collibra!D:F,3,0)</f>
        <v>#N/A</v>
      </c>
      <c r="G1367" s="6" t="e">
        <f>VLOOKUP(E1367,Collibra!D:F,2,0)</f>
        <v>#N/A</v>
      </c>
      <c r="J1367" t="s">
        <v>28</v>
      </c>
      <c r="N1367" t="b">
        <v>0</v>
      </c>
      <c r="P1367" t="s">
        <v>29</v>
      </c>
      <c r="Q1367" t="s">
        <v>30</v>
      </c>
      <c r="R1367" t="b">
        <v>0</v>
      </c>
      <c r="Z1367">
        <v>1</v>
      </c>
    </row>
    <row r="1368" spans="1:26" x14ac:dyDescent="0.25">
      <c r="A1368">
        <v>1391</v>
      </c>
      <c r="B1368" t="s">
        <v>1024</v>
      </c>
      <c r="C1368" t="s">
        <v>992</v>
      </c>
      <c r="D1368" t="s">
        <v>993</v>
      </c>
      <c r="E1368" s="6">
        <f>VLOOKUP(SUBSTITUTE(B1368,"_eur","")&amp;" - "&amp;D1368,OrbisGeneric_mapping!C:F,3,0)</f>
        <v>15530</v>
      </c>
      <c r="F1368" s="6" t="e">
        <f>VLOOKUP(E1368,Collibra!D:F,3,0)</f>
        <v>#N/A</v>
      </c>
      <c r="G1368" s="6" t="e">
        <f>VLOOKUP(E1368,Collibra!D:F,2,0)</f>
        <v>#N/A</v>
      </c>
      <c r="J1368" t="s">
        <v>28</v>
      </c>
      <c r="N1368" t="b">
        <v>0</v>
      </c>
      <c r="P1368" t="s">
        <v>29</v>
      </c>
      <c r="Q1368" t="s">
        <v>30</v>
      </c>
      <c r="R1368" t="b">
        <v>0</v>
      </c>
      <c r="Z1368">
        <v>1</v>
      </c>
    </row>
    <row r="1369" spans="1:26" x14ac:dyDescent="0.25">
      <c r="A1369">
        <v>1319</v>
      </c>
      <c r="B1369" t="s">
        <v>1024</v>
      </c>
      <c r="C1369" t="s">
        <v>994</v>
      </c>
      <c r="D1369" t="s">
        <v>995</v>
      </c>
      <c r="E1369" s="6">
        <f>VLOOKUP(SUBSTITUTE(B1369,"_eur","")&amp;" - "&amp;D1369,OrbisGeneric_mapping!C:F,3,0)</f>
        <v>15520</v>
      </c>
      <c r="F1369" s="6" t="e">
        <f>VLOOKUP(E1369,Collibra!D:F,3,0)</f>
        <v>#N/A</v>
      </c>
      <c r="G1369" s="6" t="e">
        <f>VLOOKUP(E1369,Collibra!D:F,2,0)</f>
        <v>#N/A</v>
      </c>
      <c r="J1369" t="s">
        <v>28</v>
      </c>
      <c r="N1369" t="b">
        <v>0</v>
      </c>
      <c r="P1369" t="s">
        <v>29</v>
      </c>
      <c r="Q1369" t="s">
        <v>30</v>
      </c>
      <c r="R1369" t="b">
        <v>0</v>
      </c>
      <c r="Z1369">
        <v>1</v>
      </c>
    </row>
    <row r="1370" spans="1:26" x14ac:dyDescent="0.25">
      <c r="A1370">
        <v>1239</v>
      </c>
      <c r="B1370" t="s">
        <v>1024</v>
      </c>
      <c r="C1370" t="s">
        <v>996</v>
      </c>
      <c r="D1370" t="s">
        <v>997</v>
      </c>
      <c r="E1370" s="6">
        <f>VLOOKUP(SUBSTITUTE(B1370,"_eur","")&amp;" - "&amp;D1370,OrbisGeneric_mapping!C:F,3,0)</f>
        <v>15511</v>
      </c>
      <c r="F1370" s="6" t="e">
        <f>VLOOKUP(E1370,Collibra!D:F,3,0)</f>
        <v>#N/A</v>
      </c>
      <c r="G1370" s="6" t="e">
        <f>VLOOKUP(E1370,Collibra!D:F,2,0)</f>
        <v>#N/A</v>
      </c>
      <c r="J1370" t="s">
        <v>28</v>
      </c>
      <c r="N1370" t="b">
        <v>0</v>
      </c>
      <c r="P1370" t="s">
        <v>29</v>
      </c>
      <c r="Q1370" t="s">
        <v>30</v>
      </c>
      <c r="R1370" t="b">
        <v>0</v>
      </c>
      <c r="Z1370">
        <v>1</v>
      </c>
    </row>
    <row r="1371" spans="1:26" x14ac:dyDescent="0.25">
      <c r="A1371">
        <v>1311</v>
      </c>
      <c r="B1371" t="s">
        <v>1024</v>
      </c>
      <c r="C1371" t="s">
        <v>998</v>
      </c>
      <c r="D1371" t="s">
        <v>999</v>
      </c>
      <c r="E1371" s="6">
        <f>VLOOKUP(SUBSTITUTE(B1371,"_eur","")&amp;" - "&amp;D1371,OrbisGeneric_mapping!C:F,3,0)</f>
        <v>15519</v>
      </c>
      <c r="F1371" s="6" t="e">
        <f>VLOOKUP(E1371,Collibra!D:F,3,0)</f>
        <v>#N/A</v>
      </c>
      <c r="G1371" s="6" t="e">
        <f>VLOOKUP(E1371,Collibra!D:F,2,0)</f>
        <v>#N/A</v>
      </c>
      <c r="J1371" t="s">
        <v>28</v>
      </c>
      <c r="N1371" t="b">
        <v>0</v>
      </c>
      <c r="P1371" t="s">
        <v>29</v>
      </c>
      <c r="Q1371" t="s">
        <v>30</v>
      </c>
      <c r="R1371" t="b">
        <v>0</v>
      </c>
      <c r="Z1371">
        <v>1</v>
      </c>
    </row>
    <row r="1372" spans="1:26" x14ac:dyDescent="0.25">
      <c r="A1372">
        <v>1295</v>
      </c>
      <c r="B1372" t="s">
        <v>1024</v>
      </c>
      <c r="C1372" t="s">
        <v>1000</v>
      </c>
      <c r="D1372" t="s">
        <v>1001</v>
      </c>
      <c r="E1372" s="6">
        <f>VLOOKUP(SUBSTITUTE(B1372,"_eur","")&amp;" - "&amp;D1372,OrbisGeneric_mapping!C:F,3,0)</f>
        <v>15517</v>
      </c>
      <c r="F1372" s="6" t="e">
        <f>VLOOKUP(E1372,Collibra!D:F,3,0)</f>
        <v>#N/A</v>
      </c>
      <c r="G1372" s="6" t="e">
        <f>VLOOKUP(E1372,Collibra!D:F,2,0)</f>
        <v>#N/A</v>
      </c>
      <c r="J1372" t="s">
        <v>28</v>
      </c>
      <c r="N1372" t="b">
        <v>0</v>
      </c>
      <c r="P1372" t="s">
        <v>29</v>
      </c>
      <c r="Q1372" t="s">
        <v>30</v>
      </c>
      <c r="R1372" t="b">
        <v>0</v>
      </c>
      <c r="Z1372">
        <v>1</v>
      </c>
    </row>
    <row r="1373" spans="1:26" x14ac:dyDescent="0.25">
      <c r="A1373">
        <v>1287</v>
      </c>
      <c r="B1373" t="s">
        <v>1024</v>
      </c>
      <c r="C1373" t="s">
        <v>1002</v>
      </c>
      <c r="D1373" t="s">
        <v>1003</v>
      </c>
      <c r="E1373" s="6">
        <f>VLOOKUP(SUBSTITUTE(B1373,"_eur","")&amp;" - "&amp;D1373,OrbisGeneric_mapping!C:F,3,0)</f>
        <v>15516</v>
      </c>
      <c r="F1373" s="6" t="e">
        <f>VLOOKUP(E1373,Collibra!D:F,3,0)</f>
        <v>#N/A</v>
      </c>
      <c r="G1373" s="6" t="e">
        <f>VLOOKUP(E1373,Collibra!D:F,2,0)</f>
        <v>#N/A</v>
      </c>
      <c r="J1373" t="s">
        <v>28</v>
      </c>
      <c r="N1373" t="b">
        <v>0</v>
      </c>
      <c r="P1373" t="s">
        <v>29</v>
      </c>
      <c r="Q1373" t="s">
        <v>30</v>
      </c>
      <c r="R1373" t="b">
        <v>0</v>
      </c>
      <c r="Z1373">
        <v>1</v>
      </c>
    </row>
    <row r="1374" spans="1:26" x14ac:dyDescent="0.25">
      <c r="A1374">
        <v>1271</v>
      </c>
      <c r="B1374" t="s">
        <v>1024</v>
      </c>
      <c r="C1374" t="s">
        <v>1004</v>
      </c>
      <c r="D1374" t="s">
        <v>1005</v>
      </c>
      <c r="E1374" s="6">
        <f>VLOOKUP(SUBSTITUTE(B1374,"_eur","")&amp;" - "&amp;D1374,OrbisGeneric_mapping!C:F,3,0)</f>
        <v>15514</v>
      </c>
      <c r="F1374" s="6" t="e">
        <f>VLOOKUP(E1374,Collibra!D:F,3,0)</f>
        <v>#N/A</v>
      </c>
      <c r="G1374" s="6" t="e">
        <f>VLOOKUP(E1374,Collibra!D:F,2,0)</f>
        <v>#N/A</v>
      </c>
      <c r="J1374" t="s">
        <v>28</v>
      </c>
      <c r="N1374" t="b">
        <v>0</v>
      </c>
      <c r="P1374" t="s">
        <v>29</v>
      </c>
      <c r="Q1374" t="s">
        <v>30</v>
      </c>
      <c r="R1374" t="b">
        <v>0</v>
      </c>
      <c r="Z1374">
        <v>1</v>
      </c>
    </row>
    <row r="1375" spans="1:26" x14ac:dyDescent="0.25">
      <c r="A1375">
        <v>1375</v>
      </c>
      <c r="B1375" t="s">
        <v>1024</v>
      </c>
      <c r="C1375" t="s">
        <v>1006</v>
      </c>
      <c r="D1375" t="s">
        <v>1007</v>
      </c>
      <c r="E1375" s="6">
        <f>VLOOKUP(SUBSTITUTE(B1375,"_eur","")&amp;" - "&amp;D1375,OrbisGeneric_mapping!C:F,3,0)</f>
        <v>15528</v>
      </c>
      <c r="F1375" s="6" t="e">
        <f>VLOOKUP(E1375,Collibra!D:F,3,0)</f>
        <v>#N/A</v>
      </c>
      <c r="G1375" s="6" t="e">
        <f>VLOOKUP(E1375,Collibra!D:F,2,0)</f>
        <v>#N/A</v>
      </c>
      <c r="J1375" t="s">
        <v>28</v>
      </c>
      <c r="N1375" t="b">
        <v>0</v>
      </c>
      <c r="P1375" t="s">
        <v>29</v>
      </c>
      <c r="Q1375" t="s">
        <v>30</v>
      </c>
      <c r="R1375" t="b">
        <v>0</v>
      </c>
      <c r="Z1375">
        <v>1</v>
      </c>
    </row>
    <row r="1376" spans="1:26" x14ac:dyDescent="0.25">
      <c r="A1376">
        <v>1303</v>
      </c>
      <c r="B1376" t="s">
        <v>1024</v>
      </c>
      <c r="C1376" t="s">
        <v>1008</v>
      </c>
      <c r="D1376" t="s">
        <v>1009</v>
      </c>
      <c r="E1376" s="6">
        <f>VLOOKUP(SUBSTITUTE(B1376,"_eur","")&amp;" - "&amp;D1376,OrbisGeneric_mapping!C:F,3,0)</f>
        <v>15518</v>
      </c>
      <c r="F1376" s="6" t="e">
        <f>VLOOKUP(E1376,Collibra!D:F,3,0)</f>
        <v>#N/A</v>
      </c>
      <c r="G1376" s="6" t="e">
        <f>VLOOKUP(E1376,Collibra!D:F,2,0)</f>
        <v>#N/A</v>
      </c>
      <c r="J1376" t="s">
        <v>28</v>
      </c>
      <c r="N1376" t="b">
        <v>0</v>
      </c>
      <c r="P1376" t="s">
        <v>29</v>
      </c>
      <c r="Q1376" t="s">
        <v>30</v>
      </c>
      <c r="R1376" t="b">
        <v>0</v>
      </c>
      <c r="Z1376">
        <v>1</v>
      </c>
    </row>
    <row r="1377" spans="1:26" x14ac:dyDescent="0.25">
      <c r="A1377">
        <v>1159</v>
      </c>
      <c r="B1377" t="s">
        <v>1024</v>
      </c>
      <c r="C1377" t="s">
        <v>1010</v>
      </c>
      <c r="D1377" t="s">
        <v>1011</v>
      </c>
      <c r="E1377" s="6">
        <f>VLOOKUP(SUBSTITUTE(B1377,"_eur","")&amp;" - "&amp;D1377,OrbisGeneric_mapping!C:F,3,0)</f>
        <v>15500</v>
      </c>
      <c r="F1377" s="6" t="e">
        <f>VLOOKUP(E1377,Collibra!D:F,3,0)</f>
        <v>#N/A</v>
      </c>
      <c r="G1377" s="6" t="e">
        <f>VLOOKUP(E1377,Collibra!D:F,2,0)</f>
        <v>#N/A</v>
      </c>
      <c r="J1377" t="s">
        <v>28</v>
      </c>
      <c r="N1377" t="b">
        <v>0</v>
      </c>
      <c r="P1377" t="s">
        <v>29</v>
      </c>
      <c r="Q1377" t="s">
        <v>30</v>
      </c>
      <c r="R1377" t="b">
        <v>0</v>
      </c>
      <c r="Z1377">
        <v>1</v>
      </c>
    </row>
    <row r="1378" spans="1:26" x14ac:dyDescent="0.25">
      <c r="A1378">
        <v>1327</v>
      </c>
      <c r="B1378" t="s">
        <v>1024</v>
      </c>
      <c r="C1378" t="s">
        <v>1012</v>
      </c>
      <c r="D1378" t="s">
        <v>1013</v>
      </c>
      <c r="E1378" s="6">
        <f>VLOOKUP(SUBSTITUTE(B1378,"_eur","")&amp;" - "&amp;D1378,OrbisGeneric_mapping!C:F,3,0)</f>
        <v>15521</v>
      </c>
      <c r="F1378" s="6" t="e">
        <f>VLOOKUP(E1378,Collibra!D:F,3,0)</f>
        <v>#N/A</v>
      </c>
      <c r="G1378" s="6" t="e">
        <f>VLOOKUP(E1378,Collibra!D:F,2,0)</f>
        <v>#N/A</v>
      </c>
      <c r="J1378" t="s">
        <v>28</v>
      </c>
      <c r="N1378" t="b">
        <v>0</v>
      </c>
      <c r="P1378" t="s">
        <v>29</v>
      </c>
      <c r="Q1378" t="s">
        <v>30</v>
      </c>
      <c r="R1378" t="b">
        <v>0</v>
      </c>
      <c r="Z1378">
        <v>1</v>
      </c>
    </row>
    <row r="1379" spans="1:26" x14ac:dyDescent="0.25">
      <c r="A1379">
        <v>1103</v>
      </c>
      <c r="B1379" t="s">
        <v>1024</v>
      </c>
      <c r="C1379" t="s">
        <v>570</v>
      </c>
      <c r="D1379" t="s">
        <v>571</v>
      </c>
      <c r="E1379" s="6" t="str">
        <f>VLOOKUP(SUBSTITUTE(B1379,"_eur","")&amp;" - "&amp;D1379,OrbisGeneric_mapping!C:F,3,0)</f>
        <v>NUMBER_MONTHS</v>
      </c>
      <c r="F1379" s="6" t="str">
        <f>VLOOKUP(E1379,Collibra!D:F,3,0)</f>
        <v>Number of months</v>
      </c>
      <c r="G1379" s="6" t="str">
        <f>VLOOKUP(E1379,Collibra!D:F,2,0)</f>
        <v>The number of months in a financial accounting period</v>
      </c>
      <c r="J1379" t="s">
        <v>28</v>
      </c>
      <c r="N1379" t="b">
        <v>0</v>
      </c>
      <c r="P1379" t="s">
        <v>29</v>
      </c>
      <c r="Q1379" t="s">
        <v>30</v>
      </c>
      <c r="R1379" t="b">
        <v>0</v>
      </c>
      <c r="Z1379">
        <v>1</v>
      </c>
    </row>
    <row r="1380" spans="1:26" x14ac:dyDescent="0.25">
      <c r="A1380">
        <v>1143</v>
      </c>
      <c r="B1380" t="s">
        <v>1024</v>
      </c>
      <c r="C1380" t="s">
        <v>576</v>
      </c>
      <c r="D1380" t="s">
        <v>577</v>
      </c>
      <c r="E1380" s="6" t="str">
        <f>VLOOKUP(SUBSTITUTE(B1380,"_eur","")&amp;" - "&amp;D1380,OrbisGeneric_mapping!C:F,3,0)</f>
        <v>ORIGINAL_CURRENCY</v>
      </c>
      <c r="F1380" s="6">
        <f>VLOOKUP(E1380,Collibra!D:F,3,0)</f>
        <v>0</v>
      </c>
      <c r="G1380" s="6" t="str">
        <f>VLOOKUP(E1380,Collibra!D:F,2,0)</f>
        <v>The currency used for publishing the financial accounts</v>
      </c>
      <c r="J1380" t="s">
        <v>28</v>
      </c>
      <c r="N1380" t="b">
        <v>0</v>
      </c>
      <c r="P1380" t="s">
        <v>29</v>
      </c>
      <c r="Q1380" t="s">
        <v>30</v>
      </c>
      <c r="R1380" t="b">
        <v>0</v>
      </c>
      <c r="Z1380">
        <v>1</v>
      </c>
    </row>
    <row r="1381" spans="1:26" x14ac:dyDescent="0.25">
      <c r="A1381">
        <v>1135</v>
      </c>
      <c r="B1381" t="s">
        <v>1024</v>
      </c>
      <c r="C1381" t="s">
        <v>578</v>
      </c>
      <c r="D1381" t="s">
        <v>579</v>
      </c>
      <c r="E1381" s="6" t="str">
        <f>VLOOKUP(SUBSTITUTE(B1381,"_eur","")&amp;" - "&amp;D1381,OrbisGeneric_mapping!C:F,3,0)</f>
        <v>ORIGINAL_UNIT</v>
      </c>
      <c r="F1381" s="6" t="str">
        <f>VLOOKUP(E1381,Collibra!D:F,3,0)</f>
        <v>Original unit</v>
      </c>
      <c r="G1381" s="6" t="str">
        <f>VLOOKUP(E1381,Collibra!D:F,2,0)</f>
        <v>Original units is the unit for a financial value used in spreading the financial accounts</v>
      </c>
      <c r="J1381" t="s">
        <v>28</v>
      </c>
      <c r="N1381" t="b">
        <v>0</v>
      </c>
      <c r="P1381" t="s">
        <v>29</v>
      </c>
      <c r="Q1381" t="s">
        <v>30</v>
      </c>
      <c r="R1381" t="b">
        <v>0</v>
      </c>
      <c r="Z1381">
        <v>1</v>
      </c>
    </row>
    <row r="1382" spans="1:26" x14ac:dyDescent="0.25">
      <c r="A1382">
        <v>1199</v>
      </c>
      <c r="B1382" t="s">
        <v>1024</v>
      </c>
      <c r="C1382" t="s">
        <v>1014</v>
      </c>
      <c r="D1382" t="s">
        <v>1015</v>
      </c>
      <c r="E1382" s="6">
        <f>VLOOKUP(SUBSTITUTE(B1382,"_eur","")&amp;" - "&amp;D1382,OrbisGeneric_mapping!C:F,3,0)</f>
        <v>15505</v>
      </c>
      <c r="F1382" s="6" t="e">
        <f>VLOOKUP(E1382,Collibra!D:F,3,0)</f>
        <v>#N/A</v>
      </c>
      <c r="G1382" s="6" t="e">
        <f>VLOOKUP(E1382,Collibra!D:F,2,0)</f>
        <v>#N/A</v>
      </c>
      <c r="J1382" t="s">
        <v>28</v>
      </c>
      <c r="N1382" t="b">
        <v>0</v>
      </c>
      <c r="P1382" t="s">
        <v>29</v>
      </c>
      <c r="Q1382" t="s">
        <v>30</v>
      </c>
      <c r="R1382" t="b">
        <v>0</v>
      </c>
      <c r="Z1382">
        <v>1</v>
      </c>
    </row>
    <row r="1383" spans="1:26" x14ac:dyDescent="0.25">
      <c r="A1383">
        <v>1367</v>
      </c>
      <c r="B1383" t="s">
        <v>1024</v>
      </c>
      <c r="C1383" t="s">
        <v>1016</v>
      </c>
      <c r="D1383" t="s">
        <v>1017</v>
      </c>
      <c r="E1383" s="6">
        <f>VLOOKUP(SUBSTITUTE(B1383,"_eur","")&amp;" - "&amp;D1383,OrbisGeneric_mapping!C:F,3,0)</f>
        <v>15526</v>
      </c>
      <c r="F1383" s="6" t="e">
        <f>VLOOKUP(E1383,Collibra!D:F,3,0)</f>
        <v>#N/A</v>
      </c>
      <c r="G1383" s="6" t="e">
        <f>VLOOKUP(E1383,Collibra!D:F,2,0)</f>
        <v>#N/A</v>
      </c>
      <c r="J1383" t="s">
        <v>28</v>
      </c>
      <c r="N1383" t="b">
        <v>0</v>
      </c>
      <c r="P1383" t="s">
        <v>29</v>
      </c>
      <c r="Q1383" t="s">
        <v>30</v>
      </c>
      <c r="R1383" t="b">
        <v>0</v>
      </c>
      <c r="Z1383">
        <v>1</v>
      </c>
    </row>
    <row r="1384" spans="1:26" x14ac:dyDescent="0.25">
      <c r="A1384">
        <v>1351</v>
      </c>
      <c r="B1384" t="s">
        <v>1024</v>
      </c>
      <c r="C1384" t="s">
        <v>1018</v>
      </c>
      <c r="D1384" t="s">
        <v>1019</v>
      </c>
      <c r="E1384" s="6">
        <f>VLOOKUP(SUBSTITUTE(B1384,"_eur","")&amp;" - "&amp;D1384,OrbisGeneric_mapping!C:F,3,0)</f>
        <v>15525</v>
      </c>
      <c r="F1384" s="6" t="e">
        <f>VLOOKUP(E1384,Collibra!D:F,3,0)</f>
        <v>#N/A</v>
      </c>
      <c r="G1384" s="6" t="e">
        <f>VLOOKUP(E1384,Collibra!D:F,2,0)</f>
        <v>#N/A</v>
      </c>
      <c r="J1384" t="s">
        <v>28</v>
      </c>
      <c r="N1384" t="b">
        <v>0</v>
      </c>
      <c r="P1384" t="s">
        <v>29</v>
      </c>
      <c r="Q1384" t="s">
        <v>30</v>
      </c>
      <c r="R1384" t="b">
        <v>0</v>
      </c>
      <c r="Z1384">
        <v>1</v>
      </c>
    </row>
    <row r="1385" spans="1:26" x14ac:dyDescent="0.25">
      <c r="A1385">
        <v>1047</v>
      </c>
      <c r="B1385" t="s">
        <v>1024</v>
      </c>
      <c r="C1385" t="s">
        <v>57</v>
      </c>
      <c r="D1385" t="s">
        <v>57</v>
      </c>
      <c r="E1385" s="6" t="e">
        <f>VLOOKUP(SUBSTITUTE(B1385,"_eur","")&amp;" - "&amp;D1385,OrbisGeneric_mapping!C:F,3,0)</f>
        <v>#N/A</v>
      </c>
      <c r="F1385" s="6" t="e">
        <f>VLOOKUP(E1385,Collibra!D:F,3,0)</f>
        <v>#N/A</v>
      </c>
      <c r="G1385" s="6" t="e">
        <f>VLOOKUP(E1385,Collibra!D:F,2,0)</f>
        <v>#N/A</v>
      </c>
      <c r="J1385" t="s">
        <v>28</v>
      </c>
      <c r="N1385" t="b">
        <v>0</v>
      </c>
      <c r="P1385" t="s">
        <v>29</v>
      </c>
      <c r="Q1385" t="s">
        <v>30</v>
      </c>
      <c r="R1385" t="b">
        <v>0</v>
      </c>
      <c r="Z1385">
        <v>1</v>
      </c>
    </row>
    <row r="1386" spans="1:26" x14ac:dyDescent="0.25">
      <c r="A1386">
        <v>1039</v>
      </c>
      <c r="B1386" t="s">
        <v>1024</v>
      </c>
      <c r="C1386" t="s">
        <v>58</v>
      </c>
      <c r="D1386" t="s">
        <v>58</v>
      </c>
      <c r="E1386" s="6" t="e">
        <f>VLOOKUP(SUBSTITUTE(B1386,"_eur","")&amp;" - "&amp;D1386,OrbisGeneric_mapping!C:F,3,0)</f>
        <v>#N/A</v>
      </c>
      <c r="F1386" s="6" t="e">
        <f>VLOOKUP(E1386,Collibra!D:F,3,0)</f>
        <v>#N/A</v>
      </c>
      <c r="G1386" s="6" t="e">
        <f>VLOOKUP(E1386,Collibra!D:F,2,0)</f>
        <v>#N/A</v>
      </c>
      <c r="J1386" t="s">
        <v>59</v>
      </c>
      <c r="N1386" t="b">
        <v>0</v>
      </c>
      <c r="P1386" t="s">
        <v>29</v>
      </c>
      <c r="Q1386" t="s">
        <v>30</v>
      </c>
      <c r="R1386" t="b">
        <v>0</v>
      </c>
      <c r="Z1386">
        <v>1</v>
      </c>
    </row>
    <row r="1387" spans="1:26" x14ac:dyDescent="0.25">
      <c r="A1387">
        <v>1415</v>
      </c>
      <c r="B1387" t="s">
        <v>1024</v>
      </c>
      <c r="C1387" t="s">
        <v>72</v>
      </c>
      <c r="D1387" t="s">
        <v>72</v>
      </c>
      <c r="E1387" s="6" t="e">
        <f>VLOOKUP(SUBSTITUTE(B1387,"_eur","")&amp;" - "&amp;D1387,OrbisGeneric_mapping!C:F,3,0)</f>
        <v>#N/A</v>
      </c>
      <c r="F1387" s="6" t="e">
        <f>VLOOKUP(E1387,Collibra!D:F,3,0)</f>
        <v>#N/A</v>
      </c>
      <c r="G1387" s="6" t="e">
        <f>VLOOKUP(E1387,Collibra!D:F,2,0)</f>
        <v>#N/A</v>
      </c>
      <c r="J1387" t="s">
        <v>73</v>
      </c>
      <c r="N1387" t="b">
        <v>0</v>
      </c>
      <c r="P1387" t="s">
        <v>29</v>
      </c>
      <c r="Q1387" t="s">
        <v>30</v>
      </c>
      <c r="R1387" t="b">
        <v>0</v>
      </c>
      <c r="Z1387">
        <v>1</v>
      </c>
    </row>
    <row r="1388" spans="1:26" x14ac:dyDescent="0.25">
      <c r="A1388">
        <v>1335</v>
      </c>
      <c r="B1388" t="s">
        <v>1024</v>
      </c>
      <c r="C1388" t="s">
        <v>1020</v>
      </c>
      <c r="D1388" t="s">
        <v>1021</v>
      </c>
      <c r="E1388" s="6">
        <f>VLOOKUP(SUBSTITUTE(B1388,"_eur","")&amp;" - "&amp;D1388,OrbisGeneric_mapping!C:F,3,0)</f>
        <v>15522</v>
      </c>
      <c r="F1388" s="6" t="e">
        <f>VLOOKUP(E1388,Collibra!D:F,3,0)</f>
        <v>#N/A</v>
      </c>
      <c r="G1388" s="6" t="e">
        <f>VLOOKUP(E1388,Collibra!D:F,2,0)</f>
        <v>#N/A</v>
      </c>
      <c r="J1388" t="s">
        <v>28</v>
      </c>
      <c r="N1388" t="b">
        <v>0</v>
      </c>
      <c r="P1388" t="s">
        <v>29</v>
      </c>
      <c r="Q1388" t="s">
        <v>30</v>
      </c>
      <c r="R1388" t="b">
        <v>0</v>
      </c>
      <c r="Z1388">
        <v>1</v>
      </c>
    </row>
    <row r="1389" spans="1:26" x14ac:dyDescent="0.25">
      <c r="A1389">
        <v>1127</v>
      </c>
      <c r="B1389" t="s">
        <v>1024</v>
      </c>
      <c r="C1389" t="s">
        <v>1022</v>
      </c>
      <c r="D1389" t="s">
        <v>1023</v>
      </c>
      <c r="E1389" s="6" t="str">
        <f>VLOOKUP(SUBSTITUTE(B1389,"_eur","")&amp;" - "&amp;D1389,OrbisGeneric_mapping!C:F,3,0)</f>
        <v>ACCOUNTS_SOURCE_CODE</v>
      </c>
      <c r="F1389" s="6" t="str">
        <f>VLOOKUP(E1389,Collibra!D:F,3,0)</f>
        <v>Source of financials</v>
      </c>
      <c r="G1389" s="6" t="str">
        <f>VLOOKUP(E1389,Collibra!D:F,2,0)</f>
        <v>The source of financials provides the source used for collecting the financial and non-financial information for an account. This can include annual reports, 10-K, regulatory source or any other information provider</v>
      </c>
      <c r="J1389" t="s">
        <v>28</v>
      </c>
      <c r="N1389" t="b">
        <v>0</v>
      </c>
      <c r="P1389" t="s">
        <v>29</v>
      </c>
      <c r="Q1389" t="s">
        <v>30</v>
      </c>
      <c r="R1389" t="b">
        <v>0</v>
      </c>
      <c r="Z1389">
        <v>1</v>
      </c>
    </row>
    <row r="1390" spans="1:26" x14ac:dyDescent="0.25">
      <c r="A1390">
        <v>1589</v>
      </c>
      <c r="B1390" t="s">
        <v>1025</v>
      </c>
      <c r="C1390" t="s">
        <v>440</v>
      </c>
      <c r="D1390" t="s">
        <v>441</v>
      </c>
      <c r="E1390" s="6" t="str">
        <f>VLOOKUP(SUBSTITUTE(B1390,"_eur_interim","")&amp;" - "&amp;D1390,OrbisGeneric_mapping!C:F,3,0)</f>
        <v>ACCOUNTING_PRACTICE</v>
      </c>
      <c r="F1390" s="6" t="str">
        <f>VLOOKUP(E1390,Collibra!D:F,3,0)</f>
        <v>Accounting practice</v>
      </c>
      <c r="G1390" s="6" t="str">
        <f>VLOOKUP(E1390,Collibra!D:F,2,0)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390" t="s">
        <v>28</v>
      </c>
      <c r="N1390" t="b">
        <v>0</v>
      </c>
      <c r="P1390" t="s">
        <v>29</v>
      </c>
      <c r="Q1390" t="s">
        <v>30</v>
      </c>
      <c r="R1390" t="b">
        <v>0</v>
      </c>
      <c r="Z1390">
        <v>1</v>
      </c>
    </row>
    <row r="1391" spans="1:26" x14ac:dyDescent="0.25">
      <c r="A1391">
        <v>1749</v>
      </c>
      <c r="B1391" t="s">
        <v>1025</v>
      </c>
      <c r="C1391" t="s">
        <v>958</v>
      </c>
      <c r="D1391" t="s">
        <v>959</v>
      </c>
      <c r="E1391" s="6">
        <f>VLOOKUP(SUBSTITUTE(B1391,"_eur_interim","")&amp;" - "&amp;D1391,OrbisGeneric_mapping!C:F,3,0)</f>
        <v>15515</v>
      </c>
      <c r="F1391" s="6" t="e">
        <f>VLOOKUP(E1391,Collibra!D:F,3,0)</f>
        <v>#N/A</v>
      </c>
      <c r="G1391" s="6" t="e">
        <f>VLOOKUP(E1391,Collibra!D:F,2,0)</f>
        <v>#N/A</v>
      </c>
      <c r="J1391" t="s">
        <v>28</v>
      </c>
      <c r="N1391" t="b">
        <v>0</v>
      </c>
      <c r="P1391" t="s">
        <v>29</v>
      </c>
      <c r="Q1391" t="s">
        <v>30</v>
      </c>
      <c r="R1391" t="b">
        <v>0</v>
      </c>
      <c r="Z1391">
        <v>1</v>
      </c>
    </row>
    <row r="1392" spans="1:26" x14ac:dyDescent="0.25">
      <c r="A1392">
        <v>1653</v>
      </c>
      <c r="B1392" t="s">
        <v>1025</v>
      </c>
      <c r="C1392" t="s">
        <v>960</v>
      </c>
      <c r="D1392" t="s">
        <v>961</v>
      </c>
      <c r="E1392" s="6">
        <f>VLOOKUP(SUBSTITUTE(B1392,"_eur_interim","")&amp;" - "&amp;D1392,OrbisGeneric_mapping!C:F,3,0)</f>
        <v>15503</v>
      </c>
      <c r="F1392" s="6" t="e">
        <f>VLOOKUP(E1392,Collibra!D:F,3,0)</f>
        <v>#N/A</v>
      </c>
      <c r="G1392" s="6" t="e">
        <f>VLOOKUP(E1392,Collibra!D:F,2,0)</f>
        <v>#N/A</v>
      </c>
      <c r="J1392" t="s">
        <v>28</v>
      </c>
      <c r="N1392" t="b">
        <v>0</v>
      </c>
      <c r="P1392" t="s">
        <v>29</v>
      </c>
      <c r="Q1392" t="s">
        <v>30</v>
      </c>
      <c r="R1392" t="b">
        <v>0</v>
      </c>
      <c r="Z1392">
        <v>1</v>
      </c>
    </row>
    <row r="1393" spans="1:26" x14ac:dyDescent="0.25">
      <c r="A1393">
        <v>1581</v>
      </c>
      <c r="B1393" t="s">
        <v>1025</v>
      </c>
      <c r="C1393" t="s">
        <v>442</v>
      </c>
      <c r="D1393" t="s">
        <v>443</v>
      </c>
      <c r="E1393" s="6" t="str">
        <f>VLOOKUP(SUBSTITUTE(B1393,"_eur_interim","")&amp;" - "&amp;D1393,OrbisGeneric_mapping!C:F,3,0)</f>
        <v>AUDIT_STATUS</v>
      </c>
      <c r="F1393" s="6" t="str">
        <f>VLOOKUP(E1393,Collibra!D:F,3,0)</f>
        <v>Audit status</v>
      </c>
      <c r="G1393" s="6" t="str">
        <f>VLOOKUP(E1393,Collibra!D:F,2,0)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393" t="s">
        <v>28</v>
      </c>
      <c r="N1393" t="b">
        <v>0</v>
      </c>
      <c r="P1393" t="s">
        <v>29</v>
      </c>
      <c r="Q1393" t="s">
        <v>30</v>
      </c>
      <c r="R1393" t="b">
        <v>0</v>
      </c>
      <c r="Z1393">
        <v>1</v>
      </c>
    </row>
    <row r="1394" spans="1:26" x14ac:dyDescent="0.25">
      <c r="A1394">
        <v>1525</v>
      </c>
      <c r="B1394" t="s">
        <v>1025</v>
      </c>
      <c r="C1394" t="s">
        <v>26</v>
      </c>
      <c r="D1394" t="s">
        <v>27</v>
      </c>
      <c r="E1394" s="6" t="str">
        <f>VLOOKUP(SUBSTITUTE(B1394,"_eur_interim","")&amp;" - "&amp;D1394,OrbisGeneric_mapping!C:F,3,0)</f>
        <v>BVD_ID_NUMBER</v>
      </c>
      <c r="F1394" s="6" t="str">
        <f>VLOOKUP(E1394,Collibra!D:F,3,0)</f>
        <v>BvD ID number</v>
      </c>
      <c r="G1394" s="6" t="str">
        <f>VLOOKUP(E1394,Collibra!D:F,2,0)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394" t="s">
        <v>28</v>
      </c>
      <c r="N1394" t="b">
        <v>0</v>
      </c>
      <c r="P1394" t="s">
        <v>29</v>
      </c>
      <c r="Q1394" t="s">
        <v>30</v>
      </c>
      <c r="R1394" t="b">
        <v>0</v>
      </c>
      <c r="Z1394">
        <v>1</v>
      </c>
    </row>
    <row r="1395" spans="1:26" x14ac:dyDescent="0.25">
      <c r="A1395">
        <v>1829</v>
      </c>
      <c r="B1395" t="s">
        <v>1025</v>
      </c>
      <c r="C1395" t="s">
        <v>962</v>
      </c>
      <c r="D1395" t="s">
        <v>963</v>
      </c>
      <c r="E1395" s="6">
        <f>VLOOKUP(SUBSTITUTE(B1395,"_eur_interim","")&amp;" - "&amp;D1395,OrbisGeneric_mapping!C:F,3,0)</f>
        <v>15523</v>
      </c>
      <c r="F1395" s="6" t="e">
        <f>VLOOKUP(E1395,Collibra!D:F,3,0)</f>
        <v>#N/A</v>
      </c>
      <c r="G1395" s="6" t="e">
        <f>VLOOKUP(E1395,Collibra!D:F,2,0)</f>
        <v>#N/A</v>
      </c>
      <c r="J1395" t="s">
        <v>28</v>
      </c>
      <c r="N1395" t="b">
        <v>0</v>
      </c>
      <c r="P1395" t="s">
        <v>29</v>
      </c>
      <c r="Q1395" t="s">
        <v>30</v>
      </c>
      <c r="R1395" t="b">
        <v>0</v>
      </c>
      <c r="Z1395">
        <v>1</v>
      </c>
    </row>
    <row r="1396" spans="1:26" x14ac:dyDescent="0.25">
      <c r="A1396">
        <v>1869</v>
      </c>
      <c r="B1396" t="s">
        <v>1025</v>
      </c>
      <c r="C1396" t="s">
        <v>964</v>
      </c>
      <c r="D1396" t="s">
        <v>965</v>
      </c>
      <c r="E1396" s="6">
        <f>VLOOKUP(SUBSTITUTE(B1396,"_eur_interim","")&amp;" - "&amp;D1396,OrbisGeneric_mapping!C:F,3,0)</f>
        <v>15531</v>
      </c>
      <c r="F1396" s="6" t="e">
        <f>VLOOKUP(E1396,Collibra!D:F,3,0)</f>
        <v>#N/A</v>
      </c>
      <c r="G1396" s="6" t="e">
        <f>VLOOKUP(E1396,Collibra!D:F,2,0)</f>
        <v>#N/A</v>
      </c>
      <c r="J1396" t="s">
        <v>28</v>
      </c>
      <c r="N1396" t="b">
        <v>0</v>
      </c>
      <c r="P1396" t="s">
        <v>29</v>
      </c>
      <c r="Q1396" t="s">
        <v>30</v>
      </c>
      <c r="R1396" t="b">
        <v>0</v>
      </c>
      <c r="Z1396">
        <v>1</v>
      </c>
    </row>
    <row r="1397" spans="1:26" x14ac:dyDescent="0.25">
      <c r="A1397">
        <v>1877</v>
      </c>
      <c r="B1397" t="s">
        <v>1025</v>
      </c>
      <c r="C1397" t="s">
        <v>966</v>
      </c>
      <c r="D1397" t="s">
        <v>967</v>
      </c>
      <c r="E1397" s="6">
        <f>VLOOKUP(SUBSTITUTE(B1397,"_eur_interim","")&amp;" - "&amp;D1397,OrbisGeneric_mapping!C:F,3,0)</f>
        <v>15532</v>
      </c>
      <c r="F1397" s="6" t="e">
        <f>VLOOKUP(E1397,Collibra!D:F,3,0)</f>
        <v>#N/A</v>
      </c>
      <c r="G1397" s="6" t="e">
        <f>VLOOKUP(E1397,Collibra!D:F,2,0)</f>
        <v>#N/A</v>
      </c>
      <c r="J1397" t="s">
        <v>28</v>
      </c>
      <c r="N1397" t="b">
        <v>0</v>
      </c>
      <c r="P1397" t="s">
        <v>29</v>
      </c>
      <c r="Q1397" t="s">
        <v>30</v>
      </c>
      <c r="R1397" t="b">
        <v>0</v>
      </c>
      <c r="Z1397">
        <v>1</v>
      </c>
    </row>
    <row r="1398" spans="1:26" x14ac:dyDescent="0.25">
      <c r="A1398">
        <v>1541</v>
      </c>
      <c r="B1398" t="s">
        <v>1025</v>
      </c>
      <c r="C1398" t="s">
        <v>219</v>
      </c>
      <c r="D1398" t="s">
        <v>220</v>
      </c>
      <c r="E1398" s="6" t="str">
        <f>VLOOKUP(SUBSTITUTE(B1398,"_eur_interim","")&amp;" - "&amp;D1398,OrbisGeneric_mapping!C:F,3,0)</f>
        <v>CLOSING_DATE</v>
      </c>
      <c r="F1398" s="6" t="str">
        <f>VLOOKUP(E1398,Collibra!D:F,3,0)</f>
        <v>Closing date</v>
      </c>
      <c r="G1398" s="6" t="str">
        <f>VLOOKUP(E1398,Collibra!D:F,2,0)</f>
        <v>Closing date provides the financial accounts year or interim ending date (Default: Latest available year)</v>
      </c>
      <c r="J1398" t="s">
        <v>28</v>
      </c>
      <c r="N1398" t="b">
        <v>0</v>
      </c>
      <c r="P1398" t="s">
        <v>29</v>
      </c>
      <c r="Q1398" t="s">
        <v>30</v>
      </c>
      <c r="R1398" t="b">
        <v>0</v>
      </c>
      <c r="Z1398">
        <v>1</v>
      </c>
    </row>
    <row r="1399" spans="1:26" x14ac:dyDescent="0.25">
      <c r="A1399">
        <v>1565</v>
      </c>
      <c r="B1399" t="s">
        <v>1025</v>
      </c>
      <c r="C1399" t="s">
        <v>221</v>
      </c>
      <c r="D1399" t="s">
        <v>222</v>
      </c>
      <c r="E1399" s="6" t="e">
        <f>VLOOKUP(SUBSTITUTE(B1399,"_eur_interim","")&amp;" - "&amp;D1399,OrbisGeneric_mapping!C:F,3,0)</f>
        <v>#N/A</v>
      </c>
      <c r="F1399" s="6" t="e">
        <f>VLOOKUP(E1399,Collibra!D:F,3,0)</f>
        <v>#N/A</v>
      </c>
      <c r="G1399" s="6" t="e">
        <f>VLOOKUP(E1399,Collibra!D:F,2,0)</f>
        <v>#N/A</v>
      </c>
      <c r="J1399" t="s">
        <v>28</v>
      </c>
      <c r="N1399" t="b">
        <v>0</v>
      </c>
      <c r="P1399" t="s">
        <v>29</v>
      </c>
      <c r="Q1399" t="s">
        <v>30</v>
      </c>
      <c r="R1399" t="b">
        <v>0</v>
      </c>
      <c r="Z1399">
        <v>1</v>
      </c>
    </row>
    <row r="1400" spans="1:26" x14ac:dyDescent="0.25">
      <c r="A1400">
        <v>1557</v>
      </c>
      <c r="B1400" t="s">
        <v>1025</v>
      </c>
      <c r="C1400" t="s">
        <v>223</v>
      </c>
      <c r="D1400" t="s">
        <v>224</v>
      </c>
      <c r="E1400" s="6" t="e">
        <f>VLOOKUP(SUBSTITUTE(B1400,"_eur_interim","")&amp;" - "&amp;D1400,OrbisGeneric_mapping!C:F,3,0)</f>
        <v>#N/A</v>
      </c>
      <c r="F1400" s="6" t="e">
        <f>VLOOKUP(E1400,Collibra!D:F,3,0)</f>
        <v>#N/A</v>
      </c>
      <c r="G1400" s="6" t="e">
        <f>VLOOKUP(E1400,Collibra!D:F,2,0)</f>
        <v>#N/A</v>
      </c>
      <c r="J1400" t="s">
        <v>28</v>
      </c>
      <c r="N1400" t="b">
        <v>0</v>
      </c>
      <c r="P1400" t="s">
        <v>29</v>
      </c>
      <c r="Q1400" t="s">
        <v>30</v>
      </c>
      <c r="R1400" t="b">
        <v>0</v>
      </c>
      <c r="Z1400">
        <v>1</v>
      </c>
    </row>
    <row r="1401" spans="1:26" x14ac:dyDescent="0.25">
      <c r="A1401">
        <v>1549</v>
      </c>
      <c r="B1401" t="s">
        <v>1025</v>
      </c>
      <c r="C1401" t="s">
        <v>225</v>
      </c>
      <c r="D1401" t="s">
        <v>226</v>
      </c>
      <c r="E1401" s="6" t="e">
        <f>VLOOKUP(SUBSTITUTE(B1401,"_eur_interim","")&amp;" - "&amp;D1401,OrbisGeneric_mapping!C:F,3,0)</f>
        <v>#N/A</v>
      </c>
      <c r="F1401" s="6" t="e">
        <f>VLOOKUP(E1401,Collibra!D:F,3,0)</f>
        <v>#N/A</v>
      </c>
      <c r="G1401" s="6" t="e">
        <f>VLOOKUP(E1401,Collibra!D:F,2,0)</f>
        <v>#N/A</v>
      </c>
      <c r="J1401" t="s">
        <v>28</v>
      </c>
      <c r="N1401" t="b">
        <v>0</v>
      </c>
      <c r="P1401" t="s">
        <v>29</v>
      </c>
      <c r="Q1401" t="s">
        <v>30</v>
      </c>
      <c r="R1401" t="b">
        <v>0</v>
      </c>
      <c r="Z1401">
        <v>1</v>
      </c>
    </row>
    <row r="1402" spans="1:26" x14ac:dyDescent="0.25">
      <c r="A1402">
        <v>1813</v>
      </c>
      <c r="B1402" t="s">
        <v>1025</v>
      </c>
      <c r="C1402" t="s">
        <v>968</v>
      </c>
      <c r="D1402" t="s">
        <v>969</v>
      </c>
      <c r="E1402" s="6">
        <f>VLOOKUP(SUBSTITUTE(B1402,"_eur_interim","")&amp;" - "&amp;D1402,OrbisGeneric_mapping!C:F,3,0)</f>
        <v>15524</v>
      </c>
      <c r="F1402" s="6" t="e">
        <f>VLOOKUP(E1402,Collibra!D:F,3,0)</f>
        <v>#N/A</v>
      </c>
      <c r="G1402" s="6" t="e">
        <f>VLOOKUP(E1402,Collibra!D:F,2,0)</f>
        <v>#N/A</v>
      </c>
      <c r="J1402" t="s">
        <v>28</v>
      </c>
      <c r="N1402" t="b">
        <v>0</v>
      </c>
      <c r="P1402" t="s">
        <v>29</v>
      </c>
      <c r="Q1402" t="s">
        <v>30</v>
      </c>
      <c r="R1402" t="b">
        <v>0</v>
      </c>
      <c r="Z1402">
        <v>1</v>
      </c>
    </row>
    <row r="1403" spans="1:26" x14ac:dyDescent="0.25">
      <c r="A1403">
        <v>1533</v>
      </c>
      <c r="B1403" t="s">
        <v>1025</v>
      </c>
      <c r="C1403" t="s">
        <v>452</v>
      </c>
      <c r="D1403" t="s">
        <v>453</v>
      </c>
      <c r="E1403" s="6" t="str">
        <f>VLOOKUP(SUBSTITUTE(B1403,"_eur_interim","")&amp;" - "&amp;D1403,OrbisGeneric_mapping!C:F,3,0)</f>
        <v>CONSOLIDATION_CODE</v>
      </c>
      <c r="F1403" s="6" t="str">
        <f>VLOOKUP(E1403,Collibra!D:F,3,0)</f>
        <v>Consolidation code</v>
      </c>
      <c r="G1403" s="6" t="str">
        <f>VLOOKUP(E1403,Collibra!D:F,2,0)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403" t="s">
        <v>28</v>
      </c>
      <c r="N1403" t="b">
        <v>0</v>
      </c>
      <c r="P1403" t="s">
        <v>29</v>
      </c>
      <c r="Q1403" t="s">
        <v>30</v>
      </c>
      <c r="R1403" t="b">
        <v>0</v>
      </c>
      <c r="Z1403">
        <v>1</v>
      </c>
    </row>
    <row r="1404" spans="1:26" x14ac:dyDescent="0.25">
      <c r="A1404">
        <v>1693</v>
      </c>
      <c r="B1404" t="s">
        <v>1025</v>
      </c>
      <c r="C1404" t="s">
        <v>970</v>
      </c>
      <c r="D1404" t="s">
        <v>971</v>
      </c>
      <c r="E1404" s="6">
        <f>VLOOKUP(SUBSTITUTE(B1404,"_eur_interim","")&amp;" - "&amp;D1404,OrbisGeneric_mapping!C:F,3,0)</f>
        <v>15509</v>
      </c>
      <c r="F1404" s="6" t="e">
        <f>VLOOKUP(E1404,Collibra!D:F,3,0)</f>
        <v>#N/A</v>
      </c>
      <c r="G1404" s="6" t="e">
        <f>VLOOKUP(E1404,Collibra!D:F,2,0)</f>
        <v>#N/A</v>
      </c>
      <c r="J1404" t="s">
        <v>28</v>
      </c>
      <c r="N1404" t="b">
        <v>0</v>
      </c>
      <c r="P1404" t="s">
        <v>29</v>
      </c>
      <c r="Q1404" t="s">
        <v>30</v>
      </c>
      <c r="R1404" t="b">
        <v>0</v>
      </c>
      <c r="Z1404">
        <v>1</v>
      </c>
    </row>
    <row r="1405" spans="1:26" x14ac:dyDescent="0.25">
      <c r="A1405">
        <v>1717</v>
      </c>
      <c r="B1405" t="s">
        <v>1025</v>
      </c>
      <c r="C1405" t="s">
        <v>972</v>
      </c>
      <c r="D1405" t="s">
        <v>973</v>
      </c>
      <c r="E1405" s="6">
        <f>VLOOKUP(SUBSTITUTE(B1405,"_eur_interim","")&amp;" - "&amp;D1405,OrbisGeneric_mapping!C:F,3,0)</f>
        <v>15512</v>
      </c>
      <c r="F1405" s="6" t="e">
        <f>VLOOKUP(E1405,Collibra!D:F,3,0)</f>
        <v>#N/A</v>
      </c>
      <c r="G1405" s="6" t="e">
        <f>VLOOKUP(E1405,Collibra!D:F,2,0)</f>
        <v>#N/A</v>
      </c>
      <c r="J1405" t="s">
        <v>28</v>
      </c>
      <c r="N1405" t="b">
        <v>0</v>
      </c>
      <c r="P1405" t="s">
        <v>29</v>
      </c>
      <c r="Q1405" t="s">
        <v>30</v>
      </c>
      <c r="R1405" t="b">
        <v>0</v>
      </c>
      <c r="Z1405">
        <v>1</v>
      </c>
    </row>
    <row r="1406" spans="1:26" x14ac:dyDescent="0.25">
      <c r="A1406">
        <v>1685</v>
      </c>
      <c r="B1406" t="s">
        <v>1025</v>
      </c>
      <c r="C1406" t="s">
        <v>974</v>
      </c>
      <c r="D1406" t="s">
        <v>975</v>
      </c>
      <c r="E1406" s="6">
        <f>VLOOKUP(SUBSTITUTE(B1406,"_eur_interim","")&amp;" - "&amp;D1406,OrbisGeneric_mapping!C:F,3,0)</f>
        <v>15508</v>
      </c>
      <c r="F1406" s="6" t="e">
        <f>VLOOKUP(E1406,Collibra!D:F,3,0)</f>
        <v>#N/A</v>
      </c>
      <c r="G1406" s="6" t="e">
        <f>VLOOKUP(E1406,Collibra!D:F,2,0)</f>
        <v>#N/A</v>
      </c>
      <c r="J1406" t="s">
        <v>28</v>
      </c>
      <c r="N1406" t="b">
        <v>0</v>
      </c>
      <c r="P1406" t="s">
        <v>29</v>
      </c>
      <c r="Q1406" t="s">
        <v>30</v>
      </c>
      <c r="R1406" t="b">
        <v>0</v>
      </c>
      <c r="Z1406">
        <v>1</v>
      </c>
    </row>
    <row r="1407" spans="1:26" x14ac:dyDescent="0.25">
      <c r="A1407">
        <v>1661</v>
      </c>
      <c r="B1407" t="s">
        <v>1025</v>
      </c>
      <c r="C1407" t="s">
        <v>976</v>
      </c>
      <c r="D1407" t="s">
        <v>977</v>
      </c>
      <c r="E1407" s="6">
        <f>VLOOKUP(SUBSTITUTE(B1407,"_eur_interim","")&amp;" - "&amp;D1407,OrbisGeneric_mapping!C:F,3,0)</f>
        <v>15504</v>
      </c>
      <c r="F1407" s="6" t="e">
        <f>VLOOKUP(E1407,Collibra!D:F,3,0)</f>
        <v>#N/A</v>
      </c>
      <c r="G1407" s="6" t="e">
        <f>VLOOKUP(E1407,Collibra!D:F,2,0)</f>
        <v>#N/A</v>
      </c>
      <c r="J1407" t="s">
        <v>28</v>
      </c>
      <c r="N1407" t="b">
        <v>0</v>
      </c>
      <c r="P1407" t="s">
        <v>29</v>
      </c>
      <c r="Q1407" t="s">
        <v>30</v>
      </c>
      <c r="R1407" t="b">
        <v>0</v>
      </c>
      <c r="Z1407">
        <v>1</v>
      </c>
    </row>
    <row r="1408" spans="1:26" x14ac:dyDescent="0.25">
      <c r="A1408">
        <v>1645</v>
      </c>
      <c r="B1408" t="s">
        <v>1025</v>
      </c>
      <c r="C1408" t="s">
        <v>978</v>
      </c>
      <c r="D1408" t="s">
        <v>979</v>
      </c>
      <c r="E1408" s="6">
        <f>VLOOKUP(SUBSTITUTE(B1408,"_eur_interim","")&amp;" - "&amp;D1408,OrbisGeneric_mapping!C:F,3,0)</f>
        <v>15502</v>
      </c>
      <c r="F1408" s="6" t="e">
        <f>VLOOKUP(E1408,Collibra!D:F,3,0)</f>
        <v>#N/A</v>
      </c>
      <c r="G1408" s="6" t="e">
        <f>VLOOKUP(E1408,Collibra!D:F,2,0)</f>
        <v>#N/A</v>
      </c>
      <c r="J1408" t="s">
        <v>28</v>
      </c>
      <c r="N1408" t="b">
        <v>0</v>
      </c>
      <c r="P1408" t="s">
        <v>29</v>
      </c>
      <c r="Q1408" t="s">
        <v>30</v>
      </c>
      <c r="R1408" t="b">
        <v>0</v>
      </c>
      <c r="Z1408">
        <v>1</v>
      </c>
    </row>
    <row r="1409" spans="1:26" x14ac:dyDescent="0.25">
      <c r="A1409">
        <v>1637</v>
      </c>
      <c r="B1409" t="s">
        <v>1025</v>
      </c>
      <c r="C1409" t="s">
        <v>980</v>
      </c>
      <c r="D1409" t="s">
        <v>981</v>
      </c>
      <c r="E1409" s="6">
        <f>VLOOKUP(SUBSTITUTE(B1409,"_eur_interim","")&amp;" - "&amp;D1409,OrbisGeneric_mapping!C:F,3,0)</f>
        <v>15501</v>
      </c>
      <c r="F1409" s="6" t="e">
        <f>VLOOKUP(E1409,Collibra!D:F,3,0)</f>
        <v>#N/A</v>
      </c>
      <c r="G1409" s="6" t="e">
        <f>VLOOKUP(E1409,Collibra!D:F,2,0)</f>
        <v>#N/A</v>
      </c>
      <c r="J1409" t="s">
        <v>28</v>
      </c>
      <c r="N1409" t="b">
        <v>0</v>
      </c>
      <c r="P1409" t="s">
        <v>29</v>
      </c>
      <c r="Q1409" t="s">
        <v>30</v>
      </c>
      <c r="R1409" t="b">
        <v>0</v>
      </c>
      <c r="Z1409">
        <v>1</v>
      </c>
    </row>
    <row r="1410" spans="1:26" x14ac:dyDescent="0.25">
      <c r="A1410">
        <v>1853</v>
      </c>
      <c r="B1410" t="s">
        <v>1025</v>
      </c>
      <c r="C1410" t="s">
        <v>982</v>
      </c>
      <c r="D1410" t="s">
        <v>983</v>
      </c>
      <c r="E1410" s="6">
        <f>VLOOKUP(SUBSTITUTE(B1410,"_eur_interim","")&amp;" - "&amp;D1410,OrbisGeneric_mapping!C:F,3,0)</f>
        <v>15529</v>
      </c>
      <c r="F1410" s="6" t="e">
        <f>VLOOKUP(E1410,Collibra!D:F,3,0)</f>
        <v>#N/A</v>
      </c>
      <c r="G1410" s="6" t="e">
        <f>VLOOKUP(E1410,Collibra!D:F,2,0)</f>
        <v>#N/A</v>
      </c>
      <c r="J1410" t="s">
        <v>28</v>
      </c>
      <c r="N1410" t="b">
        <v>0</v>
      </c>
      <c r="P1410" t="s">
        <v>29</v>
      </c>
      <c r="Q1410" t="s">
        <v>30</v>
      </c>
      <c r="R1410" t="b">
        <v>0</v>
      </c>
      <c r="Z1410">
        <v>1</v>
      </c>
    </row>
    <row r="1411" spans="1:26" x14ac:dyDescent="0.25">
      <c r="A1411">
        <v>1621</v>
      </c>
      <c r="B1411" t="s">
        <v>1025</v>
      </c>
      <c r="C1411" t="s">
        <v>661</v>
      </c>
      <c r="D1411" t="s">
        <v>662</v>
      </c>
      <c r="E1411" s="6" t="str">
        <f>VLOOKUP(SUBSTITUTE(B1411,"_eur_interim","")&amp;" - "&amp;D1411,OrbisGeneric_mapping!C:F,3,0)</f>
        <v>EXCHANGE_RATE</v>
      </c>
      <c r="F1411" s="6" t="str">
        <f>VLOOKUP(E1411,Collibra!D:F,3,0)</f>
        <v>Exchange rate from original currency</v>
      </c>
      <c r="G1411" s="6" t="str">
        <f>VLOOKUP(E1411,Collibra!D:F,2,0)</f>
        <v>Exchange rate from original currency gives the exchange rate against selected selected currency (Default: USD)</v>
      </c>
      <c r="J1411" t="s">
        <v>28</v>
      </c>
      <c r="N1411" t="b">
        <v>0</v>
      </c>
      <c r="P1411" t="s">
        <v>29</v>
      </c>
      <c r="Q1411" t="s">
        <v>30</v>
      </c>
      <c r="R1411" t="b">
        <v>0</v>
      </c>
      <c r="Z1411">
        <v>1</v>
      </c>
    </row>
    <row r="1412" spans="1:26" x14ac:dyDescent="0.25">
      <c r="A1412">
        <v>1725</v>
      </c>
      <c r="B1412" t="s">
        <v>1025</v>
      </c>
      <c r="C1412" t="s">
        <v>984</v>
      </c>
      <c r="D1412" t="s">
        <v>985</v>
      </c>
      <c r="E1412" s="6">
        <f>VLOOKUP(SUBSTITUTE(B1412,"_eur_interim","")&amp;" - "&amp;D1412,OrbisGeneric_mapping!C:F,3,0)</f>
        <v>15513</v>
      </c>
      <c r="F1412" s="6" t="e">
        <f>VLOOKUP(E1412,Collibra!D:F,3,0)</f>
        <v>#N/A</v>
      </c>
      <c r="G1412" s="6" t="e">
        <f>VLOOKUP(E1412,Collibra!D:F,2,0)</f>
        <v>#N/A</v>
      </c>
      <c r="J1412" t="s">
        <v>28</v>
      </c>
      <c r="N1412" t="b">
        <v>0</v>
      </c>
      <c r="P1412" t="s">
        <v>29</v>
      </c>
      <c r="Q1412" t="s">
        <v>30</v>
      </c>
      <c r="R1412" t="b">
        <v>0</v>
      </c>
      <c r="Z1412">
        <v>1</v>
      </c>
    </row>
    <row r="1413" spans="1:26" x14ac:dyDescent="0.25">
      <c r="A1413">
        <v>1677</v>
      </c>
      <c r="B1413" t="s">
        <v>1025</v>
      </c>
      <c r="C1413" t="s">
        <v>986</v>
      </c>
      <c r="D1413" t="s">
        <v>987</v>
      </c>
      <c r="E1413" s="6">
        <f>VLOOKUP(SUBSTITUTE(B1413,"_eur_interim","")&amp;" - "&amp;D1413,OrbisGeneric_mapping!C:F,3,0)</f>
        <v>15506</v>
      </c>
      <c r="F1413" s="6" t="e">
        <f>VLOOKUP(E1413,Collibra!D:F,3,0)</f>
        <v>#N/A</v>
      </c>
      <c r="G1413" s="6" t="e">
        <f>VLOOKUP(E1413,Collibra!D:F,2,0)</f>
        <v>#N/A</v>
      </c>
      <c r="J1413" t="s">
        <v>28</v>
      </c>
      <c r="N1413" t="b">
        <v>0</v>
      </c>
      <c r="P1413" t="s">
        <v>29</v>
      </c>
      <c r="Q1413" t="s">
        <v>30</v>
      </c>
      <c r="R1413" t="b">
        <v>0</v>
      </c>
      <c r="Z1413">
        <v>1</v>
      </c>
    </row>
    <row r="1414" spans="1:26" x14ac:dyDescent="0.25">
      <c r="A1414">
        <v>1733</v>
      </c>
      <c r="B1414" t="s">
        <v>1025</v>
      </c>
      <c r="C1414" t="s">
        <v>988</v>
      </c>
      <c r="D1414" t="s">
        <v>989</v>
      </c>
      <c r="E1414" s="6">
        <f>VLOOKUP(SUBSTITUTE(B1414,"_eur_interim","")&amp;" - "&amp;D1414,OrbisGeneric_mapping!C:F,3,0)</f>
        <v>15507</v>
      </c>
      <c r="F1414" s="6" t="e">
        <f>VLOOKUP(E1414,Collibra!D:F,3,0)</f>
        <v>#N/A</v>
      </c>
      <c r="G1414" s="6" t="e">
        <f>VLOOKUP(E1414,Collibra!D:F,2,0)</f>
        <v>#N/A</v>
      </c>
      <c r="J1414" t="s">
        <v>28</v>
      </c>
      <c r="N1414" t="b">
        <v>0</v>
      </c>
      <c r="P1414" t="s">
        <v>29</v>
      </c>
      <c r="Q1414" t="s">
        <v>30</v>
      </c>
      <c r="R1414" t="b">
        <v>0</v>
      </c>
      <c r="Z1414">
        <v>1</v>
      </c>
    </row>
    <row r="1415" spans="1:26" x14ac:dyDescent="0.25">
      <c r="A1415">
        <v>1701</v>
      </c>
      <c r="B1415" t="s">
        <v>1025</v>
      </c>
      <c r="C1415" t="s">
        <v>990</v>
      </c>
      <c r="D1415" t="s">
        <v>991</v>
      </c>
      <c r="E1415" s="6">
        <f>VLOOKUP(SUBSTITUTE(B1415,"_eur_interim","")&amp;" - "&amp;D1415,OrbisGeneric_mapping!C:F,3,0)</f>
        <v>15510</v>
      </c>
      <c r="F1415" s="6" t="e">
        <f>VLOOKUP(E1415,Collibra!D:F,3,0)</f>
        <v>#N/A</v>
      </c>
      <c r="G1415" s="6" t="e">
        <f>VLOOKUP(E1415,Collibra!D:F,2,0)</f>
        <v>#N/A</v>
      </c>
      <c r="J1415" t="s">
        <v>28</v>
      </c>
      <c r="N1415" t="b">
        <v>0</v>
      </c>
      <c r="P1415" t="s">
        <v>29</v>
      </c>
      <c r="Q1415" t="s">
        <v>30</v>
      </c>
      <c r="R1415" t="b">
        <v>0</v>
      </c>
      <c r="Z1415">
        <v>1</v>
      </c>
    </row>
    <row r="1416" spans="1:26" x14ac:dyDescent="0.25">
      <c r="A1416">
        <v>1861</v>
      </c>
      <c r="B1416" t="s">
        <v>1025</v>
      </c>
      <c r="C1416" t="s">
        <v>992</v>
      </c>
      <c r="D1416" t="s">
        <v>993</v>
      </c>
      <c r="E1416" s="6">
        <f>VLOOKUP(SUBSTITUTE(B1416,"_eur_interim","")&amp;" - "&amp;D1416,OrbisGeneric_mapping!C:F,3,0)</f>
        <v>15530</v>
      </c>
      <c r="F1416" s="6" t="e">
        <f>VLOOKUP(E1416,Collibra!D:F,3,0)</f>
        <v>#N/A</v>
      </c>
      <c r="G1416" s="6" t="e">
        <f>VLOOKUP(E1416,Collibra!D:F,2,0)</f>
        <v>#N/A</v>
      </c>
      <c r="J1416" t="s">
        <v>28</v>
      </c>
      <c r="N1416" t="b">
        <v>0</v>
      </c>
      <c r="P1416" t="s">
        <v>29</v>
      </c>
      <c r="Q1416" t="s">
        <v>30</v>
      </c>
      <c r="R1416" t="b">
        <v>0</v>
      </c>
      <c r="Z1416">
        <v>1</v>
      </c>
    </row>
    <row r="1417" spans="1:26" x14ac:dyDescent="0.25">
      <c r="A1417">
        <v>1789</v>
      </c>
      <c r="B1417" t="s">
        <v>1025</v>
      </c>
      <c r="C1417" t="s">
        <v>994</v>
      </c>
      <c r="D1417" t="s">
        <v>995</v>
      </c>
      <c r="E1417" s="6">
        <f>VLOOKUP(SUBSTITUTE(B1417,"_eur_interim","")&amp;" - "&amp;D1417,OrbisGeneric_mapping!C:F,3,0)</f>
        <v>15520</v>
      </c>
      <c r="F1417" s="6" t="e">
        <f>VLOOKUP(E1417,Collibra!D:F,3,0)</f>
        <v>#N/A</v>
      </c>
      <c r="G1417" s="6" t="e">
        <f>VLOOKUP(E1417,Collibra!D:F,2,0)</f>
        <v>#N/A</v>
      </c>
      <c r="J1417" t="s">
        <v>28</v>
      </c>
      <c r="N1417" t="b">
        <v>0</v>
      </c>
      <c r="P1417" t="s">
        <v>29</v>
      </c>
      <c r="Q1417" t="s">
        <v>30</v>
      </c>
      <c r="R1417" t="b">
        <v>0</v>
      </c>
      <c r="Z1417">
        <v>1</v>
      </c>
    </row>
    <row r="1418" spans="1:26" x14ac:dyDescent="0.25">
      <c r="A1418">
        <v>1709</v>
      </c>
      <c r="B1418" t="s">
        <v>1025</v>
      </c>
      <c r="C1418" t="s">
        <v>996</v>
      </c>
      <c r="D1418" t="s">
        <v>997</v>
      </c>
      <c r="E1418" s="6">
        <f>VLOOKUP(SUBSTITUTE(B1418,"_eur_interim","")&amp;" - "&amp;D1418,OrbisGeneric_mapping!C:F,3,0)</f>
        <v>15511</v>
      </c>
      <c r="F1418" s="6" t="e">
        <f>VLOOKUP(E1418,Collibra!D:F,3,0)</f>
        <v>#N/A</v>
      </c>
      <c r="G1418" s="6" t="e">
        <f>VLOOKUP(E1418,Collibra!D:F,2,0)</f>
        <v>#N/A</v>
      </c>
      <c r="J1418" t="s">
        <v>28</v>
      </c>
      <c r="N1418" t="b">
        <v>0</v>
      </c>
      <c r="P1418" t="s">
        <v>29</v>
      </c>
      <c r="Q1418" t="s">
        <v>30</v>
      </c>
      <c r="R1418" t="b">
        <v>0</v>
      </c>
      <c r="Z1418">
        <v>1</v>
      </c>
    </row>
    <row r="1419" spans="1:26" x14ac:dyDescent="0.25">
      <c r="A1419">
        <v>1781</v>
      </c>
      <c r="B1419" t="s">
        <v>1025</v>
      </c>
      <c r="C1419" t="s">
        <v>998</v>
      </c>
      <c r="D1419" t="s">
        <v>999</v>
      </c>
      <c r="E1419" s="6">
        <f>VLOOKUP(SUBSTITUTE(B1419,"_eur_interim","")&amp;" - "&amp;D1419,OrbisGeneric_mapping!C:F,3,0)</f>
        <v>15519</v>
      </c>
      <c r="F1419" s="6" t="e">
        <f>VLOOKUP(E1419,Collibra!D:F,3,0)</f>
        <v>#N/A</v>
      </c>
      <c r="G1419" s="6" t="e">
        <f>VLOOKUP(E1419,Collibra!D:F,2,0)</f>
        <v>#N/A</v>
      </c>
      <c r="J1419" t="s">
        <v>28</v>
      </c>
      <c r="N1419" t="b">
        <v>0</v>
      </c>
      <c r="P1419" t="s">
        <v>29</v>
      </c>
      <c r="Q1419" t="s">
        <v>30</v>
      </c>
      <c r="R1419" t="b">
        <v>0</v>
      </c>
      <c r="Z1419">
        <v>1</v>
      </c>
    </row>
    <row r="1420" spans="1:26" x14ac:dyDescent="0.25">
      <c r="A1420">
        <v>1765</v>
      </c>
      <c r="B1420" t="s">
        <v>1025</v>
      </c>
      <c r="C1420" t="s">
        <v>1000</v>
      </c>
      <c r="D1420" t="s">
        <v>1001</v>
      </c>
      <c r="E1420" s="6">
        <f>VLOOKUP(SUBSTITUTE(B1420,"_eur_interim","")&amp;" - "&amp;D1420,OrbisGeneric_mapping!C:F,3,0)</f>
        <v>15517</v>
      </c>
      <c r="F1420" s="6" t="e">
        <f>VLOOKUP(E1420,Collibra!D:F,3,0)</f>
        <v>#N/A</v>
      </c>
      <c r="G1420" s="6" t="e">
        <f>VLOOKUP(E1420,Collibra!D:F,2,0)</f>
        <v>#N/A</v>
      </c>
      <c r="J1420" t="s">
        <v>28</v>
      </c>
      <c r="N1420" t="b">
        <v>0</v>
      </c>
      <c r="P1420" t="s">
        <v>29</v>
      </c>
      <c r="Q1420" t="s">
        <v>30</v>
      </c>
      <c r="R1420" t="b">
        <v>0</v>
      </c>
      <c r="Z1420">
        <v>1</v>
      </c>
    </row>
    <row r="1421" spans="1:26" x14ac:dyDescent="0.25">
      <c r="A1421">
        <v>1757</v>
      </c>
      <c r="B1421" t="s">
        <v>1025</v>
      </c>
      <c r="C1421" t="s">
        <v>1002</v>
      </c>
      <c r="D1421" t="s">
        <v>1003</v>
      </c>
      <c r="E1421" s="6">
        <f>VLOOKUP(SUBSTITUTE(B1421,"_eur_interim","")&amp;" - "&amp;D1421,OrbisGeneric_mapping!C:F,3,0)</f>
        <v>15516</v>
      </c>
      <c r="F1421" s="6" t="e">
        <f>VLOOKUP(E1421,Collibra!D:F,3,0)</f>
        <v>#N/A</v>
      </c>
      <c r="G1421" s="6" t="e">
        <f>VLOOKUP(E1421,Collibra!D:F,2,0)</f>
        <v>#N/A</v>
      </c>
      <c r="J1421" t="s">
        <v>28</v>
      </c>
      <c r="N1421" t="b">
        <v>0</v>
      </c>
      <c r="P1421" t="s">
        <v>29</v>
      </c>
      <c r="Q1421" t="s">
        <v>30</v>
      </c>
      <c r="R1421" t="b">
        <v>0</v>
      </c>
      <c r="Z1421">
        <v>1</v>
      </c>
    </row>
    <row r="1422" spans="1:26" x14ac:dyDescent="0.25">
      <c r="A1422">
        <v>1741</v>
      </c>
      <c r="B1422" t="s">
        <v>1025</v>
      </c>
      <c r="C1422" t="s">
        <v>1004</v>
      </c>
      <c r="D1422" t="s">
        <v>1005</v>
      </c>
      <c r="E1422" s="6">
        <f>VLOOKUP(SUBSTITUTE(B1422,"_eur_interim","")&amp;" - "&amp;D1422,OrbisGeneric_mapping!C:F,3,0)</f>
        <v>15514</v>
      </c>
      <c r="F1422" s="6" t="e">
        <f>VLOOKUP(E1422,Collibra!D:F,3,0)</f>
        <v>#N/A</v>
      </c>
      <c r="G1422" s="6" t="e">
        <f>VLOOKUP(E1422,Collibra!D:F,2,0)</f>
        <v>#N/A</v>
      </c>
      <c r="J1422" t="s">
        <v>28</v>
      </c>
      <c r="N1422" t="b">
        <v>0</v>
      </c>
      <c r="P1422" t="s">
        <v>29</v>
      </c>
      <c r="Q1422" t="s">
        <v>30</v>
      </c>
      <c r="R1422" t="b">
        <v>0</v>
      </c>
      <c r="Z1422">
        <v>1</v>
      </c>
    </row>
    <row r="1423" spans="1:26" x14ac:dyDescent="0.25">
      <c r="A1423">
        <v>1845</v>
      </c>
      <c r="B1423" t="s">
        <v>1025</v>
      </c>
      <c r="C1423" t="s">
        <v>1006</v>
      </c>
      <c r="D1423" t="s">
        <v>1007</v>
      </c>
      <c r="E1423" s="6">
        <f>VLOOKUP(SUBSTITUTE(B1423,"_eur_interim","")&amp;" - "&amp;D1423,OrbisGeneric_mapping!C:F,3,0)</f>
        <v>15528</v>
      </c>
      <c r="F1423" s="6" t="e">
        <f>VLOOKUP(E1423,Collibra!D:F,3,0)</f>
        <v>#N/A</v>
      </c>
      <c r="G1423" s="6" t="e">
        <f>VLOOKUP(E1423,Collibra!D:F,2,0)</f>
        <v>#N/A</v>
      </c>
      <c r="J1423" t="s">
        <v>28</v>
      </c>
      <c r="N1423" t="b">
        <v>0</v>
      </c>
      <c r="P1423" t="s">
        <v>29</v>
      </c>
      <c r="Q1423" t="s">
        <v>30</v>
      </c>
      <c r="R1423" t="b">
        <v>0</v>
      </c>
      <c r="Z1423">
        <v>1</v>
      </c>
    </row>
    <row r="1424" spans="1:26" x14ac:dyDescent="0.25">
      <c r="A1424">
        <v>1773</v>
      </c>
      <c r="B1424" t="s">
        <v>1025</v>
      </c>
      <c r="C1424" t="s">
        <v>1008</v>
      </c>
      <c r="D1424" t="s">
        <v>1009</v>
      </c>
      <c r="E1424" s="6">
        <f>VLOOKUP(SUBSTITUTE(B1424,"_eur_interim","")&amp;" - "&amp;D1424,OrbisGeneric_mapping!C:F,3,0)</f>
        <v>15518</v>
      </c>
      <c r="F1424" s="6" t="e">
        <f>VLOOKUP(E1424,Collibra!D:F,3,0)</f>
        <v>#N/A</v>
      </c>
      <c r="G1424" s="6" t="e">
        <f>VLOOKUP(E1424,Collibra!D:F,2,0)</f>
        <v>#N/A</v>
      </c>
      <c r="J1424" t="s">
        <v>28</v>
      </c>
      <c r="N1424" t="b">
        <v>0</v>
      </c>
      <c r="P1424" t="s">
        <v>29</v>
      </c>
      <c r="Q1424" t="s">
        <v>30</v>
      </c>
      <c r="R1424" t="b">
        <v>0</v>
      </c>
      <c r="Z1424">
        <v>1</v>
      </c>
    </row>
    <row r="1425" spans="1:26" x14ac:dyDescent="0.25">
      <c r="A1425">
        <v>1629</v>
      </c>
      <c r="B1425" t="s">
        <v>1025</v>
      </c>
      <c r="C1425" t="s">
        <v>1010</v>
      </c>
      <c r="D1425" t="s">
        <v>1011</v>
      </c>
      <c r="E1425" s="6">
        <f>VLOOKUP(SUBSTITUTE(B1425,"_eur_interim","")&amp;" - "&amp;D1425,OrbisGeneric_mapping!C:F,3,0)</f>
        <v>15500</v>
      </c>
      <c r="F1425" s="6" t="e">
        <f>VLOOKUP(E1425,Collibra!D:F,3,0)</f>
        <v>#N/A</v>
      </c>
      <c r="G1425" s="6" t="e">
        <f>VLOOKUP(E1425,Collibra!D:F,2,0)</f>
        <v>#N/A</v>
      </c>
      <c r="J1425" t="s">
        <v>28</v>
      </c>
      <c r="N1425" t="b">
        <v>0</v>
      </c>
      <c r="P1425" t="s">
        <v>29</v>
      </c>
      <c r="Q1425" t="s">
        <v>30</v>
      </c>
      <c r="R1425" t="b">
        <v>0</v>
      </c>
      <c r="Z1425">
        <v>1</v>
      </c>
    </row>
    <row r="1426" spans="1:26" x14ac:dyDescent="0.25">
      <c r="A1426">
        <v>1797</v>
      </c>
      <c r="B1426" t="s">
        <v>1025</v>
      </c>
      <c r="C1426" t="s">
        <v>1012</v>
      </c>
      <c r="D1426" t="s">
        <v>1013</v>
      </c>
      <c r="E1426" s="6">
        <f>VLOOKUP(SUBSTITUTE(B1426,"_eur_interim","")&amp;" - "&amp;D1426,OrbisGeneric_mapping!C:F,3,0)</f>
        <v>15521</v>
      </c>
      <c r="F1426" s="6" t="e">
        <f>VLOOKUP(E1426,Collibra!D:F,3,0)</f>
        <v>#N/A</v>
      </c>
      <c r="G1426" s="6" t="e">
        <f>VLOOKUP(E1426,Collibra!D:F,2,0)</f>
        <v>#N/A</v>
      </c>
      <c r="J1426" t="s">
        <v>28</v>
      </c>
      <c r="N1426" t="b">
        <v>0</v>
      </c>
      <c r="P1426" t="s">
        <v>29</v>
      </c>
      <c r="Q1426" t="s">
        <v>30</v>
      </c>
      <c r="R1426" t="b">
        <v>0</v>
      </c>
      <c r="Z1426">
        <v>1</v>
      </c>
    </row>
    <row r="1427" spans="1:26" x14ac:dyDescent="0.25">
      <c r="A1427">
        <v>1573</v>
      </c>
      <c r="B1427" t="s">
        <v>1025</v>
      </c>
      <c r="C1427" t="s">
        <v>570</v>
      </c>
      <c r="D1427" t="s">
        <v>571</v>
      </c>
      <c r="E1427" s="6" t="str">
        <f>VLOOKUP(SUBSTITUTE(B1427,"_eur_interim","")&amp;" - "&amp;D1427,OrbisGeneric_mapping!C:F,3,0)</f>
        <v>NUMBER_MONTHS</v>
      </c>
      <c r="F1427" s="6" t="str">
        <f>VLOOKUP(E1427,Collibra!D:F,3,0)</f>
        <v>Number of months</v>
      </c>
      <c r="G1427" s="6" t="str">
        <f>VLOOKUP(E1427,Collibra!D:F,2,0)</f>
        <v>The number of months in a financial accounting period</v>
      </c>
      <c r="J1427" t="s">
        <v>28</v>
      </c>
      <c r="N1427" t="b">
        <v>0</v>
      </c>
      <c r="P1427" t="s">
        <v>29</v>
      </c>
      <c r="Q1427" t="s">
        <v>30</v>
      </c>
      <c r="R1427" t="b">
        <v>0</v>
      </c>
      <c r="Z1427">
        <v>1</v>
      </c>
    </row>
    <row r="1428" spans="1:26" x14ac:dyDescent="0.25">
      <c r="A1428">
        <v>1613</v>
      </c>
      <c r="B1428" t="s">
        <v>1025</v>
      </c>
      <c r="C1428" t="s">
        <v>576</v>
      </c>
      <c r="D1428" t="s">
        <v>577</v>
      </c>
      <c r="E1428" s="6" t="str">
        <f>VLOOKUP(SUBSTITUTE(B1428,"_eur_interim","")&amp;" - "&amp;D1428,OrbisGeneric_mapping!C:F,3,0)</f>
        <v>ORIGINAL_CURRENCY</v>
      </c>
      <c r="F1428" s="6">
        <f>VLOOKUP(E1428,Collibra!D:F,3,0)</f>
        <v>0</v>
      </c>
      <c r="G1428" s="6" t="str">
        <f>VLOOKUP(E1428,Collibra!D:F,2,0)</f>
        <v>The currency used for publishing the financial accounts</v>
      </c>
      <c r="J1428" t="s">
        <v>28</v>
      </c>
      <c r="N1428" t="b">
        <v>0</v>
      </c>
      <c r="P1428" t="s">
        <v>29</v>
      </c>
      <c r="Q1428" t="s">
        <v>30</v>
      </c>
      <c r="R1428" t="b">
        <v>0</v>
      </c>
      <c r="Z1428">
        <v>1</v>
      </c>
    </row>
    <row r="1429" spans="1:26" x14ac:dyDescent="0.25">
      <c r="A1429">
        <v>1605</v>
      </c>
      <c r="B1429" t="s">
        <v>1025</v>
      </c>
      <c r="C1429" t="s">
        <v>578</v>
      </c>
      <c r="D1429" t="s">
        <v>579</v>
      </c>
      <c r="E1429" s="6" t="str">
        <f>VLOOKUP(SUBSTITUTE(B1429,"_eur_interim","")&amp;" - "&amp;D1429,OrbisGeneric_mapping!C:F,3,0)</f>
        <v>ORIGINAL_UNIT</v>
      </c>
      <c r="F1429" s="6" t="str">
        <f>VLOOKUP(E1429,Collibra!D:F,3,0)</f>
        <v>Original unit</v>
      </c>
      <c r="G1429" s="6" t="str">
        <f>VLOOKUP(E1429,Collibra!D:F,2,0)</f>
        <v>Original units is the unit for a financial value used in spreading the financial accounts</v>
      </c>
      <c r="J1429" t="s">
        <v>28</v>
      </c>
      <c r="N1429" t="b">
        <v>0</v>
      </c>
      <c r="P1429" t="s">
        <v>29</v>
      </c>
      <c r="Q1429" t="s">
        <v>30</v>
      </c>
      <c r="R1429" t="b">
        <v>0</v>
      </c>
      <c r="Z1429">
        <v>1</v>
      </c>
    </row>
    <row r="1430" spans="1:26" x14ac:dyDescent="0.25">
      <c r="A1430">
        <v>1669</v>
      </c>
      <c r="B1430" t="s">
        <v>1025</v>
      </c>
      <c r="C1430" t="s">
        <v>1014</v>
      </c>
      <c r="D1430" t="s">
        <v>1015</v>
      </c>
      <c r="E1430" s="6">
        <f>VLOOKUP(SUBSTITUTE(B1430,"_eur_interim","")&amp;" - "&amp;D1430,OrbisGeneric_mapping!C:F,3,0)</f>
        <v>15505</v>
      </c>
      <c r="F1430" s="6" t="e">
        <f>VLOOKUP(E1430,Collibra!D:F,3,0)</f>
        <v>#N/A</v>
      </c>
      <c r="G1430" s="6" t="e">
        <f>VLOOKUP(E1430,Collibra!D:F,2,0)</f>
        <v>#N/A</v>
      </c>
      <c r="J1430" t="s">
        <v>28</v>
      </c>
      <c r="N1430" t="b">
        <v>0</v>
      </c>
      <c r="P1430" t="s">
        <v>29</v>
      </c>
      <c r="Q1430" t="s">
        <v>30</v>
      </c>
      <c r="R1430" t="b">
        <v>0</v>
      </c>
      <c r="Z1430">
        <v>1</v>
      </c>
    </row>
    <row r="1431" spans="1:26" x14ac:dyDescent="0.25">
      <c r="A1431">
        <v>1837</v>
      </c>
      <c r="B1431" t="s">
        <v>1025</v>
      </c>
      <c r="C1431" t="s">
        <v>1016</v>
      </c>
      <c r="D1431" t="s">
        <v>1017</v>
      </c>
      <c r="E1431" s="6">
        <f>VLOOKUP(SUBSTITUTE(B1431,"_eur_interim","")&amp;" - "&amp;D1431,OrbisGeneric_mapping!C:F,3,0)</f>
        <v>15526</v>
      </c>
      <c r="F1431" s="6" t="e">
        <f>VLOOKUP(E1431,Collibra!D:F,3,0)</f>
        <v>#N/A</v>
      </c>
      <c r="G1431" s="6" t="e">
        <f>VLOOKUP(E1431,Collibra!D:F,2,0)</f>
        <v>#N/A</v>
      </c>
      <c r="J1431" t="s">
        <v>28</v>
      </c>
      <c r="N1431" t="b">
        <v>0</v>
      </c>
      <c r="P1431" t="s">
        <v>29</v>
      </c>
      <c r="Q1431" t="s">
        <v>30</v>
      </c>
      <c r="R1431" t="b">
        <v>0</v>
      </c>
      <c r="Z1431">
        <v>1</v>
      </c>
    </row>
    <row r="1432" spans="1:26" x14ac:dyDescent="0.25">
      <c r="A1432">
        <v>1821</v>
      </c>
      <c r="B1432" t="s">
        <v>1025</v>
      </c>
      <c r="C1432" t="s">
        <v>1018</v>
      </c>
      <c r="D1432" t="s">
        <v>1019</v>
      </c>
      <c r="E1432" s="6">
        <f>VLOOKUP(SUBSTITUTE(B1432,"_eur_interim","")&amp;" - "&amp;D1432,OrbisGeneric_mapping!C:F,3,0)</f>
        <v>15525</v>
      </c>
      <c r="F1432" s="6" t="e">
        <f>VLOOKUP(E1432,Collibra!D:F,3,0)</f>
        <v>#N/A</v>
      </c>
      <c r="G1432" s="6" t="e">
        <f>VLOOKUP(E1432,Collibra!D:F,2,0)</f>
        <v>#N/A</v>
      </c>
      <c r="J1432" t="s">
        <v>28</v>
      </c>
      <c r="N1432" t="b">
        <v>0</v>
      </c>
      <c r="P1432" t="s">
        <v>29</v>
      </c>
      <c r="Q1432" t="s">
        <v>30</v>
      </c>
      <c r="R1432" t="b">
        <v>0</v>
      </c>
      <c r="Z1432">
        <v>1</v>
      </c>
    </row>
    <row r="1433" spans="1:26" x14ac:dyDescent="0.25">
      <c r="A1433">
        <v>1517</v>
      </c>
      <c r="B1433" t="s">
        <v>1025</v>
      </c>
      <c r="C1433" t="s">
        <v>57</v>
      </c>
      <c r="D1433" t="s">
        <v>57</v>
      </c>
      <c r="E1433" s="6" t="e">
        <f>VLOOKUP(SUBSTITUTE(B1433,"_eur_interim","")&amp;" - "&amp;D1433,OrbisGeneric_mapping!C:F,3,0)</f>
        <v>#N/A</v>
      </c>
      <c r="F1433" s="6" t="e">
        <f>VLOOKUP(E1433,Collibra!D:F,3,0)</f>
        <v>#N/A</v>
      </c>
      <c r="G1433" s="6" t="e">
        <f>VLOOKUP(E1433,Collibra!D:F,2,0)</f>
        <v>#N/A</v>
      </c>
      <c r="J1433" t="s">
        <v>28</v>
      </c>
      <c r="N1433" t="b">
        <v>0</v>
      </c>
      <c r="P1433" t="s">
        <v>29</v>
      </c>
      <c r="Q1433" t="s">
        <v>30</v>
      </c>
      <c r="R1433" t="b">
        <v>0</v>
      </c>
      <c r="Z1433">
        <v>1</v>
      </c>
    </row>
    <row r="1434" spans="1:26" x14ac:dyDescent="0.25">
      <c r="A1434">
        <v>1509</v>
      </c>
      <c r="B1434" t="s">
        <v>1025</v>
      </c>
      <c r="C1434" t="s">
        <v>58</v>
      </c>
      <c r="D1434" t="s">
        <v>58</v>
      </c>
      <c r="E1434" s="6" t="e">
        <f>VLOOKUP(SUBSTITUTE(B1434,"_eur_interim","")&amp;" - "&amp;D1434,OrbisGeneric_mapping!C:F,3,0)</f>
        <v>#N/A</v>
      </c>
      <c r="F1434" s="6" t="e">
        <f>VLOOKUP(E1434,Collibra!D:F,3,0)</f>
        <v>#N/A</v>
      </c>
      <c r="G1434" s="6" t="e">
        <f>VLOOKUP(E1434,Collibra!D:F,2,0)</f>
        <v>#N/A</v>
      </c>
      <c r="J1434" t="s">
        <v>59</v>
      </c>
      <c r="N1434" t="b">
        <v>0</v>
      </c>
      <c r="P1434" t="s">
        <v>29</v>
      </c>
      <c r="Q1434" t="s">
        <v>30</v>
      </c>
      <c r="R1434" t="b">
        <v>0</v>
      </c>
      <c r="Z1434">
        <v>1</v>
      </c>
    </row>
    <row r="1435" spans="1:26" x14ac:dyDescent="0.25">
      <c r="A1435">
        <v>1885</v>
      </c>
      <c r="B1435" t="s">
        <v>1025</v>
      </c>
      <c r="C1435" t="s">
        <v>72</v>
      </c>
      <c r="D1435" t="s">
        <v>72</v>
      </c>
      <c r="E1435" s="6" t="e">
        <f>VLOOKUP(SUBSTITUTE(B1435,"_eur_interim","")&amp;" - "&amp;D1435,OrbisGeneric_mapping!C:F,3,0)</f>
        <v>#N/A</v>
      </c>
      <c r="F1435" s="6" t="e">
        <f>VLOOKUP(E1435,Collibra!D:F,3,0)</f>
        <v>#N/A</v>
      </c>
      <c r="G1435" s="6" t="e">
        <f>VLOOKUP(E1435,Collibra!D:F,2,0)</f>
        <v>#N/A</v>
      </c>
      <c r="J1435" t="s">
        <v>73</v>
      </c>
      <c r="N1435" t="b">
        <v>0</v>
      </c>
      <c r="P1435" t="s">
        <v>29</v>
      </c>
      <c r="Q1435" t="s">
        <v>30</v>
      </c>
      <c r="R1435" t="b">
        <v>0</v>
      </c>
      <c r="Z1435">
        <v>1</v>
      </c>
    </row>
    <row r="1436" spans="1:26" x14ac:dyDescent="0.25">
      <c r="A1436">
        <v>1805</v>
      </c>
      <c r="B1436" t="s">
        <v>1025</v>
      </c>
      <c r="C1436" t="s">
        <v>1020</v>
      </c>
      <c r="D1436" t="s">
        <v>1021</v>
      </c>
      <c r="E1436" s="6">
        <f>VLOOKUP(SUBSTITUTE(B1436,"_eur_interim","")&amp;" - "&amp;D1436,OrbisGeneric_mapping!C:F,3,0)</f>
        <v>15522</v>
      </c>
      <c r="F1436" s="6" t="e">
        <f>VLOOKUP(E1436,Collibra!D:F,3,0)</f>
        <v>#N/A</v>
      </c>
      <c r="G1436" s="6" t="e">
        <f>VLOOKUP(E1436,Collibra!D:F,2,0)</f>
        <v>#N/A</v>
      </c>
      <c r="J1436" t="s">
        <v>28</v>
      </c>
      <c r="N1436" t="b">
        <v>0</v>
      </c>
      <c r="P1436" t="s">
        <v>29</v>
      </c>
      <c r="Q1436" t="s">
        <v>30</v>
      </c>
      <c r="R1436" t="b">
        <v>0</v>
      </c>
      <c r="Z1436">
        <v>1</v>
      </c>
    </row>
    <row r="1437" spans="1:26" x14ac:dyDescent="0.25">
      <c r="A1437">
        <v>1597</v>
      </c>
      <c r="B1437" t="s">
        <v>1025</v>
      </c>
      <c r="C1437" t="s">
        <v>1022</v>
      </c>
      <c r="D1437" t="s">
        <v>1023</v>
      </c>
      <c r="E1437" s="6" t="str">
        <f>VLOOKUP(SUBSTITUTE(B1437,"_eur_interim","")&amp;" - "&amp;D1437,OrbisGeneric_mapping!C:F,3,0)</f>
        <v>ACCOUNTS_SOURCE_CODE</v>
      </c>
      <c r="F1437" s="6" t="str">
        <f>VLOOKUP(E1437,Collibra!D:F,3,0)</f>
        <v>Source of financials</v>
      </c>
      <c r="G1437" s="6" t="str">
        <f>VLOOKUP(E1437,Collibra!D:F,2,0)</f>
        <v>The source of financials provides the source used for collecting the financial and non-financial information for an account. This can include annual reports, 10-K, regulatory source or any other information provider</v>
      </c>
      <c r="J1437" t="s">
        <v>28</v>
      </c>
      <c r="N1437" t="b">
        <v>0</v>
      </c>
      <c r="P1437" t="s">
        <v>29</v>
      </c>
      <c r="Q1437" t="s">
        <v>30</v>
      </c>
      <c r="R1437" t="b">
        <v>0</v>
      </c>
      <c r="Z1437">
        <v>1</v>
      </c>
    </row>
    <row r="1438" spans="1:26" x14ac:dyDescent="0.25">
      <c r="A1438">
        <v>3335</v>
      </c>
      <c r="B1438" t="s">
        <v>1026</v>
      </c>
      <c r="C1438" t="s">
        <v>440</v>
      </c>
      <c r="D1438" t="s">
        <v>441</v>
      </c>
      <c r="E1438" s="6" t="str">
        <f>VLOOKUP(SUBSTITUTE(B1438,"_interim","")&amp;" - "&amp;D1438,OrbisGeneric_mapping!C:F,3,0)</f>
        <v>ACCOUNTING_PRACTICE</v>
      </c>
      <c r="F1438" s="6" t="str">
        <f>VLOOKUP(E1438,Collibra!D:F,3,0)</f>
        <v>Accounting practice</v>
      </c>
      <c r="G1438" s="6" t="str">
        <f>VLOOKUP(E1438,Collibra!D:F,2,0)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438" t="s">
        <v>28</v>
      </c>
      <c r="N1438" t="b">
        <v>0</v>
      </c>
      <c r="P1438" t="s">
        <v>29</v>
      </c>
      <c r="Q1438" t="s">
        <v>30</v>
      </c>
      <c r="R1438" t="b">
        <v>0</v>
      </c>
      <c r="Z1438">
        <v>1</v>
      </c>
    </row>
    <row r="1439" spans="1:26" x14ac:dyDescent="0.25">
      <c r="A1439">
        <v>3487</v>
      </c>
      <c r="B1439" t="s">
        <v>1026</v>
      </c>
      <c r="C1439" t="s">
        <v>958</v>
      </c>
      <c r="D1439" t="s">
        <v>959</v>
      </c>
      <c r="E1439" s="6">
        <f>VLOOKUP(SUBSTITUTE(B1439,"_interim","")&amp;" - "&amp;D1439,OrbisGeneric_mapping!C:F,3,0)</f>
        <v>15515</v>
      </c>
      <c r="F1439" s="6" t="e">
        <f>VLOOKUP(E1439,Collibra!D:F,3,0)</f>
        <v>#N/A</v>
      </c>
      <c r="G1439" s="6" t="e">
        <f>VLOOKUP(E1439,Collibra!D:F,2,0)</f>
        <v>#N/A</v>
      </c>
      <c r="J1439" t="s">
        <v>28</v>
      </c>
      <c r="N1439" t="b">
        <v>0</v>
      </c>
      <c r="P1439" t="s">
        <v>29</v>
      </c>
      <c r="Q1439" t="s">
        <v>30</v>
      </c>
      <c r="R1439" t="b">
        <v>0</v>
      </c>
      <c r="Z1439">
        <v>1</v>
      </c>
    </row>
    <row r="1440" spans="1:26" x14ac:dyDescent="0.25">
      <c r="A1440">
        <v>3391</v>
      </c>
      <c r="B1440" t="s">
        <v>1026</v>
      </c>
      <c r="C1440" t="s">
        <v>960</v>
      </c>
      <c r="D1440" t="s">
        <v>961</v>
      </c>
      <c r="E1440" s="6">
        <f>VLOOKUP(SUBSTITUTE(B1440,"_interim","")&amp;" - "&amp;D1440,OrbisGeneric_mapping!C:F,3,0)</f>
        <v>15503</v>
      </c>
      <c r="F1440" s="6" t="e">
        <f>VLOOKUP(E1440,Collibra!D:F,3,0)</f>
        <v>#N/A</v>
      </c>
      <c r="G1440" s="6" t="e">
        <f>VLOOKUP(E1440,Collibra!D:F,2,0)</f>
        <v>#N/A</v>
      </c>
      <c r="J1440" t="s">
        <v>28</v>
      </c>
      <c r="N1440" t="b">
        <v>0</v>
      </c>
      <c r="P1440" t="s">
        <v>29</v>
      </c>
      <c r="Q1440" t="s">
        <v>30</v>
      </c>
      <c r="R1440" t="b">
        <v>0</v>
      </c>
      <c r="Z1440">
        <v>1</v>
      </c>
    </row>
    <row r="1441" spans="1:26" x14ac:dyDescent="0.25">
      <c r="A1441">
        <v>3327</v>
      </c>
      <c r="B1441" t="s">
        <v>1026</v>
      </c>
      <c r="C1441" t="s">
        <v>442</v>
      </c>
      <c r="D1441" t="s">
        <v>443</v>
      </c>
      <c r="E1441" s="6" t="str">
        <f>VLOOKUP(SUBSTITUTE(B1441,"_interim","")&amp;" - "&amp;D1441,OrbisGeneric_mapping!C:F,3,0)</f>
        <v>AUDIT_STATUS</v>
      </c>
      <c r="F1441" s="6" t="str">
        <f>VLOOKUP(E1441,Collibra!D:F,3,0)</f>
        <v>Audit status</v>
      </c>
      <c r="G1441" s="6" t="str">
        <f>VLOOKUP(E1441,Collibra!D:F,2,0)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441" t="s">
        <v>28</v>
      </c>
      <c r="N1441" t="b">
        <v>0</v>
      </c>
      <c r="P1441" t="s">
        <v>29</v>
      </c>
      <c r="Q1441" t="s">
        <v>30</v>
      </c>
      <c r="R1441" t="b">
        <v>0</v>
      </c>
      <c r="Z1441">
        <v>1</v>
      </c>
    </row>
    <row r="1442" spans="1:26" x14ac:dyDescent="0.25">
      <c r="A1442">
        <v>3271</v>
      </c>
      <c r="B1442" t="s">
        <v>1026</v>
      </c>
      <c r="C1442" t="s">
        <v>26</v>
      </c>
      <c r="D1442" t="s">
        <v>27</v>
      </c>
      <c r="E1442" s="6" t="str">
        <f>VLOOKUP(SUBSTITUTE(B1442,"_interim","")&amp;" - "&amp;D1442,OrbisGeneric_mapping!C:F,3,0)</f>
        <v>BVD_ID_NUMBER</v>
      </c>
      <c r="F1442" s="6" t="str">
        <f>VLOOKUP(E1442,Collibra!D:F,3,0)</f>
        <v>BvD ID number</v>
      </c>
      <c r="G1442" s="6" t="str">
        <f>VLOOKUP(E1442,Collibra!D:F,2,0)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442" t="s">
        <v>28</v>
      </c>
      <c r="N1442" t="b">
        <v>0</v>
      </c>
      <c r="P1442" t="s">
        <v>29</v>
      </c>
      <c r="Q1442" t="s">
        <v>30</v>
      </c>
      <c r="R1442" t="b">
        <v>0</v>
      </c>
      <c r="Z1442">
        <v>1</v>
      </c>
    </row>
    <row r="1443" spans="1:26" x14ac:dyDescent="0.25">
      <c r="A1443">
        <v>3567</v>
      </c>
      <c r="B1443" t="s">
        <v>1026</v>
      </c>
      <c r="C1443" t="s">
        <v>962</v>
      </c>
      <c r="D1443" t="s">
        <v>963</v>
      </c>
      <c r="E1443" s="6">
        <f>VLOOKUP(SUBSTITUTE(B1443,"_interim","")&amp;" - "&amp;D1443,OrbisGeneric_mapping!C:F,3,0)</f>
        <v>15523</v>
      </c>
      <c r="F1443" s="6" t="e">
        <f>VLOOKUP(E1443,Collibra!D:F,3,0)</f>
        <v>#N/A</v>
      </c>
      <c r="G1443" s="6" t="e">
        <f>VLOOKUP(E1443,Collibra!D:F,2,0)</f>
        <v>#N/A</v>
      </c>
      <c r="J1443" t="s">
        <v>28</v>
      </c>
      <c r="N1443" t="b">
        <v>0</v>
      </c>
      <c r="P1443" t="s">
        <v>29</v>
      </c>
      <c r="Q1443" t="s">
        <v>30</v>
      </c>
      <c r="R1443" t="b">
        <v>0</v>
      </c>
      <c r="Z1443">
        <v>1</v>
      </c>
    </row>
    <row r="1444" spans="1:26" x14ac:dyDescent="0.25">
      <c r="A1444">
        <v>3607</v>
      </c>
      <c r="B1444" t="s">
        <v>1026</v>
      </c>
      <c r="C1444" t="s">
        <v>964</v>
      </c>
      <c r="D1444" t="s">
        <v>965</v>
      </c>
      <c r="E1444" s="6">
        <f>VLOOKUP(SUBSTITUTE(B1444,"_interim","")&amp;" - "&amp;D1444,OrbisGeneric_mapping!C:F,3,0)</f>
        <v>15531</v>
      </c>
      <c r="F1444" s="6" t="e">
        <f>VLOOKUP(E1444,Collibra!D:F,3,0)</f>
        <v>#N/A</v>
      </c>
      <c r="G1444" s="6" t="e">
        <f>VLOOKUP(E1444,Collibra!D:F,2,0)</f>
        <v>#N/A</v>
      </c>
      <c r="J1444" t="s">
        <v>28</v>
      </c>
      <c r="N1444" t="b">
        <v>0</v>
      </c>
      <c r="P1444" t="s">
        <v>29</v>
      </c>
      <c r="Q1444" t="s">
        <v>30</v>
      </c>
      <c r="R1444" t="b">
        <v>0</v>
      </c>
      <c r="Z1444">
        <v>1</v>
      </c>
    </row>
    <row r="1445" spans="1:26" x14ac:dyDescent="0.25">
      <c r="A1445">
        <v>3615</v>
      </c>
      <c r="B1445" t="s">
        <v>1026</v>
      </c>
      <c r="C1445" t="s">
        <v>966</v>
      </c>
      <c r="D1445" t="s">
        <v>967</v>
      </c>
      <c r="E1445" s="6">
        <f>VLOOKUP(SUBSTITUTE(B1445,"_interim","")&amp;" - "&amp;D1445,OrbisGeneric_mapping!C:F,3,0)</f>
        <v>15532</v>
      </c>
      <c r="F1445" s="6" t="e">
        <f>VLOOKUP(E1445,Collibra!D:F,3,0)</f>
        <v>#N/A</v>
      </c>
      <c r="G1445" s="6" t="e">
        <f>VLOOKUP(E1445,Collibra!D:F,2,0)</f>
        <v>#N/A</v>
      </c>
      <c r="J1445" t="s">
        <v>28</v>
      </c>
      <c r="N1445" t="b">
        <v>0</v>
      </c>
      <c r="P1445" t="s">
        <v>29</v>
      </c>
      <c r="Q1445" t="s">
        <v>30</v>
      </c>
      <c r="R1445" t="b">
        <v>0</v>
      </c>
      <c r="Z1445">
        <v>1</v>
      </c>
    </row>
    <row r="1446" spans="1:26" x14ac:dyDescent="0.25">
      <c r="A1446">
        <v>3287</v>
      </c>
      <c r="B1446" t="s">
        <v>1026</v>
      </c>
      <c r="C1446" t="s">
        <v>219</v>
      </c>
      <c r="D1446" t="s">
        <v>220</v>
      </c>
      <c r="E1446" s="6" t="str">
        <f>VLOOKUP(SUBSTITUTE(B1446,"_interim","")&amp;" - "&amp;D1446,OrbisGeneric_mapping!C:F,3,0)</f>
        <v>CLOSING_DATE</v>
      </c>
      <c r="F1446" s="6" t="str">
        <f>VLOOKUP(E1446,Collibra!D:F,3,0)</f>
        <v>Closing date</v>
      </c>
      <c r="G1446" s="6" t="str">
        <f>VLOOKUP(E1446,Collibra!D:F,2,0)</f>
        <v>Closing date provides the financial accounts year or interim ending date (Default: Latest available year)</v>
      </c>
      <c r="J1446" t="s">
        <v>28</v>
      </c>
      <c r="N1446" t="b">
        <v>0</v>
      </c>
      <c r="P1446" t="s">
        <v>29</v>
      </c>
      <c r="Q1446" t="s">
        <v>30</v>
      </c>
      <c r="R1446" t="b">
        <v>0</v>
      </c>
      <c r="Z1446">
        <v>1</v>
      </c>
    </row>
    <row r="1447" spans="1:26" x14ac:dyDescent="0.25">
      <c r="A1447">
        <v>3311</v>
      </c>
      <c r="B1447" t="s">
        <v>1026</v>
      </c>
      <c r="C1447" t="s">
        <v>221</v>
      </c>
      <c r="D1447" t="s">
        <v>222</v>
      </c>
      <c r="E1447" s="6" t="e">
        <f>VLOOKUP(SUBSTITUTE(B1447,"_interim","")&amp;" - "&amp;D1447,OrbisGeneric_mapping!C:F,3,0)</f>
        <v>#N/A</v>
      </c>
      <c r="F1447" s="6" t="e">
        <f>VLOOKUP(E1447,Collibra!D:F,3,0)</f>
        <v>#N/A</v>
      </c>
      <c r="G1447" s="6" t="e">
        <f>VLOOKUP(E1447,Collibra!D:F,2,0)</f>
        <v>#N/A</v>
      </c>
      <c r="J1447" t="s">
        <v>28</v>
      </c>
      <c r="N1447" t="b">
        <v>0</v>
      </c>
      <c r="P1447" t="s">
        <v>29</v>
      </c>
      <c r="Q1447" t="s">
        <v>30</v>
      </c>
      <c r="R1447" t="b">
        <v>0</v>
      </c>
      <c r="Z1447">
        <v>1</v>
      </c>
    </row>
    <row r="1448" spans="1:26" x14ac:dyDescent="0.25">
      <c r="A1448">
        <v>3303</v>
      </c>
      <c r="B1448" t="s">
        <v>1026</v>
      </c>
      <c r="C1448" t="s">
        <v>223</v>
      </c>
      <c r="D1448" t="s">
        <v>224</v>
      </c>
      <c r="E1448" s="6" t="e">
        <f>VLOOKUP(SUBSTITUTE(B1448,"_interim","")&amp;" - "&amp;D1448,OrbisGeneric_mapping!C:F,3,0)</f>
        <v>#N/A</v>
      </c>
      <c r="F1448" s="6" t="e">
        <f>VLOOKUP(E1448,Collibra!D:F,3,0)</f>
        <v>#N/A</v>
      </c>
      <c r="G1448" s="6" t="e">
        <f>VLOOKUP(E1448,Collibra!D:F,2,0)</f>
        <v>#N/A</v>
      </c>
      <c r="J1448" t="s">
        <v>28</v>
      </c>
      <c r="N1448" t="b">
        <v>0</v>
      </c>
      <c r="P1448" t="s">
        <v>29</v>
      </c>
      <c r="Q1448" t="s">
        <v>30</v>
      </c>
      <c r="R1448" t="b">
        <v>0</v>
      </c>
      <c r="Z1448">
        <v>1</v>
      </c>
    </row>
    <row r="1449" spans="1:26" x14ac:dyDescent="0.25">
      <c r="A1449">
        <v>3295</v>
      </c>
      <c r="B1449" t="s">
        <v>1026</v>
      </c>
      <c r="C1449" t="s">
        <v>225</v>
      </c>
      <c r="D1449" t="s">
        <v>226</v>
      </c>
      <c r="E1449" s="6" t="e">
        <f>VLOOKUP(SUBSTITUTE(B1449,"_interim","")&amp;" - "&amp;D1449,OrbisGeneric_mapping!C:F,3,0)</f>
        <v>#N/A</v>
      </c>
      <c r="F1449" s="6" t="e">
        <f>VLOOKUP(E1449,Collibra!D:F,3,0)</f>
        <v>#N/A</v>
      </c>
      <c r="G1449" s="6" t="e">
        <f>VLOOKUP(E1449,Collibra!D:F,2,0)</f>
        <v>#N/A</v>
      </c>
      <c r="J1449" t="s">
        <v>28</v>
      </c>
      <c r="N1449" t="b">
        <v>0</v>
      </c>
      <c r="P1449" t="s">
        <v>29</v>
      </c>
      <c r="Q1449" t="s">
        <v>30</v>
      </c>
      <c r="R1449" t="b">
        <v>0</v>
      </c>
      <c r="Z1449">
        <v>1</v>
      </c>
    </row>
    <row r="1450" spans="1:26" x14ac:dyDescent="0.25">
      <c r="A1450">
        <v>3551</v>
      </c>
      <c r="B1450" t="s">
        <v>1026</v>
      </c>
      <c r="C1450" t="s">
        <v>968</v>
      </c>
      <c r="D1450" t="s">
        <v>969</v>
      </c>
      <c r="E1450" s="6">
        <f>VLOOKUP(SUBSTITUTE(B1450,"_interim","")&amp;" - "&amp;D1450,OrbisGeneric_mapping!C:F,3,0)</f>
        <v>15524</v>
      </c>
      <c r="F1450" s="6" t="e">
        <f>VLOOKUP(E1450,Collibra!D:F,3,0)</f>
        <v>#N/A</v>
      </c>
      <c r="G1450" s="6" t="e">
        <f>VLOOKUP(E1450,Collibra!D:F,2,0)</f>
        <v>#N/A</v>
      </c>
      <c r="J1450" t="s">
        <v>28</v>
      </c>
      <c r="N1450" t="b">
        <v>0</v>
      </c>
      <c r="P1450" t="s">
        <v>29</v>
      </c>
      <c r="Q1450" t="s">
        <v>30</v>
      </c>
      <c r="R1450" t="b">
        <v>0</v>
      </c>
      <c r="Z1450">
        <v>1</v>
      </c>
    </row>
    <row r="1451" spans="1:26" x14ac:dyDescent="0.25">
      <c r="A1451">
        <v>3279</v>
      </c>
      <c r="B1451" t="s">
        <v>1026</v>
      </c>
      <c r="C1451" t="s">
        <v>452</v>
      </c>
      <c r="D1451" t="s">
        <v>453</v>
      </c>
      <c r="E1451" s="6" t="str">
        <f>VLOOKUP(SUBSTITUTE(B1451,"_interim","")&amp;" - "&amp;D1451,OrbisGeneric_mapping!C:F,3,0)</f>
        <v>CONSOLIDATION_CODE</v>
      </c>
      <c r="F1451" s="6" t="str">
        <f>VLOOKUP(E1451,Collibra!D:F,3,0)</f>
        <v>Consolidation code</v>
      </c>
      <c r="G1451" s="6" t="str">
        <f>VLOOKUP(E1451,Collibra!D:F,2,0)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451" t="s">
        <v>28</v>
      </c>
      <c r="N1451" t="b">
        <v>0</v>
      </c>
      <c r="P1451" t="s">
        <v>29</v>
      </c>
      <c r="Q1451" t="s">
        <v>30</v>
      </c>
      <c r="R1451" t="b">
        <v>0</v>
      </c>
      <c r="Z1451">
        <v>1</v>
      </c>
    </row>
    <row r="1452" spans="1:26" x14ac:dyDescent="0.25">
      <c r="A1452">
        <v>3431</v>
      </c>
      <c r="B1452" t="s">
        <v>1026</v>
      </c>
      <c r="C1452" t="s">
        <v>970</v>
      </c>
      <c r="D1452" t="s">
        <v>971</v>
      </c>
      <c r="E1452" s="6">
        <f>VLOOKUP(SUBSTITUTE(B1452,"_interim","")&amp;" - "&amp;D1452,OrbisGeneric_mapping!C:F,3,0)</f>
        <v>15509</v>
      </c>
      <c r="F1452" s="6" t="e">
        <f>VLOOKUP(E1452,Collibra!D:F,3,0)</f>
        <v>#N/A</v>
      </c>
      <c r="G1452" s="6" t="e">
        <f>VLOOKUP(E1452,Collibra!D:F,2,0)</f>
        <v>#N/A</v>
      </c>
      <c r="J1452" t="s">
        <v>28</v>
      </c>
      <c r="N1452" t="b">
        <v>0</v>
      </c>
      <c r="P1452" t="s">
        <v>29</v>
      </c>
      <c r="Q1452" t="s">
        <v>30</v>
      </c>
      <c r="R1452" t="b">
        <v>0</v>
      </c>
      <c r="Z1452">
        <v>1</v>
      </c>
    </row>
    <row r="1453" spans="1:26" x14ac:dyDescent="0.25">
      <c r="A1453">
        <v>3455</v>
      </c>
      <c r="B1453" t="s">
        <v>1026</v>
      </c>
      <c r="C1453" t="s">
        <v>972</v>
      </c>
      <c r="D1453" t="s">
        <v>973</v>
      </c>
      <c r="E1453" s="6">
        <f>VLOOKUP(SUBSTITUTE(B1453,"_interim","")&amp;" - "&amp;D1453,OrbisGeneric_mapping!C:F,3,0)</f>
        <v>15512</v>
      </c>
      <c r="F1453" s="6" t="e">
        <f>VLOOKUP(E1453,Collibra!D:F,3,0)</f>
        <v>#N/A</v>
      </c>
      <c r="G1453" s="6" t="e">
        <f>VLOOKUP(E1453,Collibra!D:F,2,0)</f>
        <v>#N/A</v>
      </c>
      <c r="J1453" t="s">
        <v>28</v>
      </c>
      <c r="N1453" t="b">
        <v>0</v>
      </c>
      <c r="P1453" t="s">
        <v>29</v>
      </c>
      <c r="Q1453" t="s">
        <v>30</v>
      </c>
      <c r="R1453" t="b">
        <v>0</v>
      </c>
      <c r="Z1453">
        <v>1</v>
      </c>
    </row>
    <row r="1454" spans="1:26" x14ac:dyDescent="0.25">
      <c r="A1454">
        <v>3423</v>
      </c>
      <c r="B1454" t="s">
        <v>1026</v>
      </c>
      <c r="C1454" t="s">
        <v>974</v>
      </c>
      <c r="D1454" t="s">
        <v>975</v>
      </c>
      <c r="E1454" s="6">
        <f>VLOOKUP(SUBSTITUTE(B1454,"_interim","")&amp;" - "&amp;D1454,OrbisGeneric_mapping!C:F,3,0)</f>
        <v>15508</v>
      </c>
      <c r="F1454" s="6" t="e">
        <f>VLOOKUP(E1454,Collibra!D:F,3,0)</f>
        <v>#N/A</v>
      </c>
      <c r="G1454" s="6" t="e">
        <f>VLOOKUP(E1454,Collibra!D:F,2,0)</f>
        <v>#N/A</v>
      </c>
      <c r="J1454" t="s">
        <v>28</v>
      </c>
      <c r="N1454" t="b">
        <v>0</v>
      </c>
      <c r="P1454" t="s">
        <v>29</v>
      </c>
      <c r="Q1454" t="s">
        <v>30</v>
      </c>
      <c r="R1454" t="b">
        <v>0</v>
      </c>
      <c r="Z1454">
        <v>1</v>
      </c>
    </row>
    <row r="1455" spans="1:26" x14ac:dyDescent="0.25">
      <c r="A1455">
        <v>3399</v>
      </c>
      <c r="B1455" t="s">
        <v>1026</v>
      </c>
      <c r="C1455" t="s">
        <v>976</v>
      </c>
      <c r="D1455" t="s">
        <v>977</v>
      </c>
      <c r="E1455" s="6">
        <f>VLOOKUP(SUBSTITUTE(B1455,"_interim","")&amp;" - "&amp;D1455,OrbisGeneric_mapping!C:F,3,0)</f>
        <v>15504</v>
      </c>
      <c r="F1455" s="6" t="e">
        <f>VLOOKUP(E1455,Collibra!D:F,3,0)</f>
        <v>#N/A</v>
      </c>
      <c r="G1455" s="6" t="e">
        <f>VLOOKUP(E1455,Collibra!D:F,2,0)</f>
        <v>#N/A</v>
      </c>
      <c r="J1455" t="s">
        <v>28</v>
      </c>
      <c r="N1455" t="b">
        <v>0</v>
      </c>
      <c r="P1455" t="s">
        <v>29</v>
      </c>
      <c r="Q1455" t="s">
        <v>30</v>
      </c>
      <c r="R1455" t="b">
        <v>0</v>
      </c>
      <c r="Z1455">
        <v>1</v>
      </c>
    </row>
    <row r="1456" spans="1:26" x14ac:dyDescent="0.25">
      <c r="A1456">
        <v>3383</v>
      </c>
      <c r="B1456" t="s">
        <v>1026</v>
      </c>
      <c r="C1456" t="s">
        <v>978</v>
      </c>
      <c r="D1456" t="s">
        <v>979</v>
      </c>
      <c r="E1456" s="6">
        <f>VLOOKUP(SUBSTITUTE(B1456,"_interim","")&amp;" - "&amp;D1456,OrbisGeneric_mapping!C:F,3,0)</f>
        <v>15502</v>
      </c>
      <c r="F1456" s="6" t="e">
        <f>VLOOKUP(E1456,Collibra!D:F,3,0)</f>
        <v>#N/A</v>
      </c>
      <c r="G1456" s="6" t="e">
        <f>VLOOKUP(E1456,Collibra!D:F,2,0)</f>
        <v>#N/A</v>
      </c>
      <c r="J1456" t="s">
        <v>28</v>
      </c>
      <c r="N1456" t="b">
        <v>0</v>
      </c>
      <c r="P1456" t="s">
        <v>29</v>
      </c>
      <c r="Q1456" t="s">
        <v>30</v>
      </c>
      <c r="R1456" t="b">
        <v>0</v>
      </c>
      <c r="Z1456">
        <v>1</v>
      </c>
    </row>
    <row r="1457" spans="1:26" x14ac:dyDescent="0.25">
      <c r="A1457">
        <v>3375</v>
      </c>
      <c r="B1457" t="s">
        <v>1026</v>
      </c>
      <c r="C1457" t="s">
        <v>980</v>
      </c>
      <c r="D1457" t="s">
        <v>981</v>
      </c>
      <c r="E1457" s="6">
        <f>VLOOKUP(SUBSTITUTE(B1457,"_interim","")&amp;" - "&amp;D1457,OrbisGeneric_mapping!C:F,3,0)</f>
        <v>15501</v>
      </c>
      <c r="F1457" s="6" t="e">
        <f>VLOOKUP(E1457,Collibra!D:F,3,0)</f>
        <v>#N/A</v>
      </c>
      <c r="G1457" s="6" t="e">
        <f>VLOOKUP(E1457,Collibra!D:F,2,0)</f>
        <v>#N/A</v>
      </c>
      <c r="J1457" t="s">
        <v>28</v>
      </c>
      <c r="N1457" t="b">
        <v>0</v>
      </c>
      <c r="P1457" t="s">
        <v>29</v>
      </c>
      <c r="Q1457" t="s">
        <v>30</v>
      </c>
      <c r="R1457" t="b">
        <v>0</v>
      </c>
      <c r="Z1457">
        <v>1</v>
      </c>
    </row>
    <row r="1458" spans="1:26" x14ac:dyDescent="0.25">
      <c r="A1458">
        <v>3591</v>
      </c>
      <c r="B1458" t="s">
        <v>1026</v>
      </c>
      <c r="C1458" t="s">
        <v>982</v>
      </c>
      <c r="D1458" t="s">
        <v>983</v>
      </c>
      <c r="E1458" s="6">
        <f>VLOOKUP(SUBSTITUTE(B1458,"_interim","")&amp;" - "&amp;D1458,OrbisGeneric_mapping!C:F,3,0)</f>
        <v>15529</v>
      </c>
      <c r="F1458" s="6" t="e">
        <f>VLOOKUP(E1458,Collibra!D:F,3,0)</f>
        <v>#N/A</v>
      </c>
      <c r="G1458" s="6" t="e">
        <f>VLOOKUP(E1458,Collibra!D:F,2,0)</f>
        <v>#N/A</v>
      </c>
      <c r="J1458" t="s">
        <v>28</v>
      </c>
      <c r="N1458" t="b">
        <v>0</v>
      </c>
      <c r="P1458" t="s">
        <v>29</v>
      </c>
      <c r="Q1458" t="s">
        <v>30</v>
      </c>
      <c r="R1458" t="b">
        <v>0</v>
      </c>
      <c r="Z1458">
        <v>1</v>
      </c>
    </row>
    <row r="1459" spans="1:26" x14ac:dyDescent="0.25">
      <c r="A1459">
        <v>3463</v>
      </c>
      <c r="B1459" t="s">
        <v>1026</v>
      </c>
      <c r="C1459" t="s">
        <v>984</v>
      </c>
      <c r="D1459" t="s">
        <v>985</v>
      </c>
      <c r="E1459" s="6">
        <f>VLOOKUP(SUBSTITUTE(B1459,"_interim","")&amp;" - "&amp;D1459,OrbisGeneric_mapping!C:F,3,0)</f>
        <v>15513</v>
      </c>
      <c r="F1459" s="6" t="e">
        <f>VLOOKUP(E1459,Collibra!D:F,3,0)</f>
        <v>#N/A</v>
      </c>
      <c r="G1459" s="6" t="e">
        <f>VLOOKUP(E1459,Collibra!D:F,2,0)</f>
        <v>#N/A</v>
      </c>
      <c r="J1459" t="s">
        <v>28</v>
      </c>
      <c r="N1459" t="b">
        <v>0</v>
      </c>
      <c r="P1459" t="s">
        <v>29</v>
      </c>
      <c r="Q1459" t="s">
        <v>30</v>
      </c>
      <c r="R1459" t="b">
        <v>0</v>
      </c>
      <c r="Z1459">
        <v>1</v>
      </c>
    </row>
    <row r="1460" spans="1:26" x14ac:dyDescent="0.25">
      <c r="A1460">
        <v>3415</v>
      </c>
      <c r="B1460" t="s">
        <v>1026</v>
      </c>
      <c r="C1460" t="s">
        <v>986</v>
      </c>
      <c r="D1460" t="s">
        <v>987</v>
      </c>
      <c r="E1460" s="6">
        <f>VLOOKUP(SUBSTITUTE(B1460,"_interim","")&amp;" - "&amp;D1460,OrbisGeneric_mapping!C:F,3,0)</f>
        <v>15506</v>
      </c>
      <c r="F1460" s="6" t="e">
        <f>VLOOKUP(E1460,Collibra!D:F,3,0)</f>
        <v>#N/A</v>
      </c>
      <c r="G1460" s="6" t="e">
        <f>VLOOKUP(E1460,Collibra!D:F,2,0)</f>
        <v>#N/A</v>
      </c>
      <c r="J1460" t="s">
        <v>28</v>
      </c>
      <c r="N1460" t="b">
        <v>0</v>
      </c>
      <c r="P1460" t="s">
        <v>29</v>
      </c>
      <c r="Q1460" t="s">
        <v>30</v>
      </c>
      <c r="R1460" t="b">
        <v>0</v>
      </c>
      <c r="Z1460">
        <v>1</v>
      </c>
    </row>
    <row r="1461" spans="1:26" x14ac:dyDescent="0.25">
      <c r="A1461">
        <v>3471</v>
      </c>
      <c r="B1461" t="s">
        <v>1026</v>
      </c>
      <c r="C1461" t="s">
        <v>988</v>
      </c>
      <c r="D1461" t="s">
        <v>989</v>
      </c>
      <c r="E1461" s="6">
        <f>VLOOKUP(SUBSTITUTE(B1461,"_interim","")&amp;" - "&amp;D1461,OrbisGeneric_mapping!C:F,3,0)</f>
        <v>15507</v>
      </c>
      <c r="F1461" s="6" t="e">
        <f>VLOOKUP(E1461,Collibra!D:F,3,0)</f>
        <v>#N/A</v>
      </c>
      <c r="G1461" s="6" t="e">
        <f>VLOOKUP(E1461,Collibra!D:F,2,0)</f>
        <v>#N/A</v>
      </c>
      <c r="J1461" t="s">
        <v>28</v>
      </c>
      <c r="N1461" t="b">
        <v>0</v>
      </c>
      <c r="P1461" t="s">
        <v>29</v>
      </c>
      <c r="Q1461" t="s">
        <v>30</v>
      </c>
      <c r="R1461" t="b">
        <v>0</v>
      </c>
      <c r="Z1461">
        <v>1</v>
      </c>
    </row>
    <row r="1462" spans="1:26" x14ac:dyDescent="0.25">
      <c r="A1462">
        <v>3439</v>
      </c>
      <c r="B1462" t="s">
        <v>1026</v>
      </c>
      <c r="C1462" t="s">
        <v>990</v>
      </c>
      <c r="D1462" t="s">
        <v>991</v>
      </c>
      <c r="E1462" s="6">
        <f>VLOOKUP(SUBSTITUTE(B1462,"_interim","")&amp;" - "&amp;D1462,OrbisGeneric_mapping!C:F,3,0)</f>
        <v>15510</v>
      </c>
      <c r="F1462" s="6" t="e">
        <f>VLOOKUP(E1462,Collibra!D:F,3,0)</f>
        <v>#N/A</v>
      </c>
      <c r="G1462" s="6" t="e">
        <f>VLOOKUP(E1462,Collibra!D:F,2,0)</f>
        <v>#N/A</v>
      </c>
      <c r="J1462" t="s">
        <v>28</v>
      </c>
      <c r="N1462" t="b">
        <v>0</v>
      </c>
      <c r="P1462" t="s">
        <v>29</v>
      </c>
      <c r="Q1462" t="s">
        <v>30</v>
      </c>
      <c r="R1462" t="b">
        <v>0</v>
      </c>
      <c r="Z1462">
        <v>1</v>
      </c>
    </row>
    <row r="1463" spans="1:26" x14ac:dyDescent="0.25">
      <c r="A1463">
        <v>3599</v>
      </c>
      <c r="B1463" t="s">
        <v>1026</v>
      </c>
      <c r="C1463" t="s">
        <v>992</v>
      </c>
      <c r="D1463" t="s">
        <v>993</v>
      </c>
      <c r="E1463" s="6">
        <f>VLOOKUP(SUBSTITUTE(B1463,"_interim","")&amp;" - "&amp;D1463,OrbisGeneric_mapping!C:F,3,0)</f>
        <v>15530</v>
      </c>
      <c r="F1463" s="6" t="e">
        <f>VLOOKUP(E1463,Collibra!D:F,3,0)</f>
        <v>#N/A</v>
      </c>
      <c r="G1463" s="6" t="e">
        <f>VLOOKUP(E1463,Collibra!D:F,2,0)</f>
        <v>#N/A</v>
      </c>
      <c r="J1463" t="s">
        <v>28</v>
      </c>
      <c r="N1463" t="b">
        <v>0</v>
      </c>
      <c r="P1463" t="s">
        <v>29</v>
      </c>
      <c r="Q1463" t="s">
        <v>30</v>
      </c>
      <c r="R1463" t="b">
        <v>0</v>
      </c>
      <c r="Z1463">
        <v>1</v>
      </c>
    </row>
    <row r="1464" spans="1:26" x14ac:dyDescent="0.25">
      <c r="A1464">
        <v>3527</v>
      </c>
      <c r="B1464" t="s">
        <v>1026</v>
      </c>
      <c r="C1464" t="s">
        <v>994</v>
      </c>
      <c r="D1464" t="s">
        <v>995</v>
      </c>
      <c r="E1464" s="6">
        <f>VLOOKUP(SUBSTITUTE(B1464,"_interim","")&amp;" - "&amp;D1464,OrbisGeneric_mapping!C:F,3,0)</f>
        <v>15520</v>
      </c>
      <c r="F1464" s="6" t="e">
        <f>VLOOKUP(E1464,Collibra!D:F,3,0)</f>
        <v>#N/A</v>
      </c>
      <c r="G1464" s="6" t="e">
        <f>VLOOKUP(E1464,Collibra!D:F,2,0)</f>
        <v>#N/A</v>
      </c>
      <c r="J1464" t="s">
        <v>28</v>
      </c>
      <c r="N1464" t="b">
        <v>0</v>
      </c>
      <c r="P1464" t="s">
        <v>29</v>
      </c>
      <c r="Q1464" t="s">
        <v>30</v>
      </c>
      <c r="R1464" t="b">
        <v>0</v>
      </c>
      <c r="Z1464">
        <v>1</v>
      </c>
    </row>
    <row r="1465" spans="1:26" x14ac:dyDescent="0.25">
      <c r="A1465">
        <v>3447</v>
      </c>
      <c r="B1465" t="s">
        <v>1026</v>
      </c>
      <c r="C1465" t="s">
        <v>996</v>
      </c>
      <c r="D1465" t="s">
        <v>997</v>
      </c>
      <c r="E1465" s="6">
        <f>VLOOKUP(SUBSTITUTE(B1465,"_interim","")&amp;" - "&amp;D1465,OrbisGeneric_mapping!C:F,3,0)</f>
        <v>15511</v>
      </c>
      <c r="F1465" s="6" t="e">
        <f>VLOOKUP(E1465,Collibra!D:F,3,0)</f>
        <v>#N/A</v>
      </c>
      <c r="G1465" s="6" t="e">
        <f>VLOOKUP(E1465,Collibra!D:F,2,0)</f>
        <v>#N/A</v>
      </c>
      <c r="J1465" t="s">
        <v>28</v>
      </c>
      <c r="N1465" t="b">
        <v>0</v>
      </c>
      <c r="P1465" t="s">
        <v>29</v>
      </c>
      <c r="Q1465" t="s">
        <v>30</v>
      </c>
      <c r="R1465" t="b">
        <v>0</v>
      </c>
      <c r="Z1465">
        <v>1</v>
      </c>
    </row>
    <row r="1466" spans="1:26" x14ac:dyDescent="0.25">
      <c r="A1466">
        <v>3519</v>
      </c>
      <c r="B1466" t="s">
        <v>1026</v>
      </c>
      <c r="C1466" t="s">
        <v>998</v>
      </c>
      <c r="D1466" t="s">
        <v>999</v>
      </c>
      <c r="E1466" s="6">
        <f>VLOOKUP(SUBSTITUTE(B1466,"_interim","")&amp;" - "&amp;D1466,OrbisGeneric_mapping!C:F,3,0)</f>
        <v>15519</v>
      </c>
      <c r="F1466" s="6" t="e">
        <f>VLOOKUP(E1466,Collibra!D:F,3,0)</f>
        <v>#N/A</v>
      </c>
      <c r="G1466" s="6" t="e">
        <f>VLOOKUP(E1466,Collibra!D:F,2,0)</f>
        <v>#N/A</v>
      </c>
      <c r="J1466" t="s">
        <v>28</v>
      </c>
      <c r="N1466" t="b">
        <v>0</v>
      </c>
      <c r="P1466" t="s">
        <v>29</v>
      </c>
      <c r="Q1466" t="s">
        <v>30</v>
      </c>
      <c r="R1466" t="b">
        <v>0</v>
      </c>
      <c r="Z1466">
        <v>1</v>
      </c>
    </row>
    <row r="1467" spans="1:26" x14ac:dyDescent="0.25">
      <c r="A1467">
        <v>3503</v>
      </c>
      <c r="B1467" t="s">
        <v>1026</v>
      </c>
      <c r="C1467" t="s">
        <v>1000</v>
      </c>
      <c r="D1467" t="s">
        <v>1001</v>
      </c>
      <c r="E1467" s="6">
        <f>VLOOKUP(SUBSTITUTE(B1467,"_interim","")&amp;" - "&amp;D1467,OrbisGeneric_mapping!C:F,3,0)</f>
        <v>15517</v>
      </c>
      <c r="F1467" s="6" t="e">
        <f>VLOOKUP(E1467,Collibra!D:F,3,0)</f>
        <v>#N/A</v>
      </c>
      <c r="G1467" s="6" t="e">
        <f>VLOOKUP(E1467,Collibra!D:F,2,0)</f>
        <v>#N/A</v>
      </c>
      <c r="J1467" t="s">
        <v>28</v>
      </c>
      <c r="N1467" t="b">
        <v>0</v>
      </c>
      <c r="P1467" t="s">
        <v>29</v>
      </c>
      <c r="Q1467" t="s">
        <v>30</v>
      </c>
      <c r="R1467" t="b">
        <v>0</v>
      </c>
      <c r="Z1467">
        <v>1</v>
      </c>
    </row>
    <row r="1468" spans="1:26" x14ac:dyDescent="0.25">
      <c r="A1468">
        <v>3495</v>
      </c>
      <c r="B1468" t="s">
        <v>1026</v>
      </c>
      <c r="C1468" t="s">
        <v>1002</v>
      </c>
      <c r="D1468" t="s">
        <v>1003</v>
      </c>
      <c r="E1468" s="6">
        <f>VLOOKUP(SUBSTITUTE(B1468,"_interim","")&amp;" - "&amp;D1468,OrbisGeneric_mapping!C:F,3,0)</f>
        <v>15516</v>
      </c>
      <c r="F1468" s="6" t="e">
        <f>VLOOKUP(E1468,Collibra!D:F,3,0)</f>
        <v>#N/A</v>
      </c>
      <c r="G1468" s="6" t="e">
        <f>VLOOKUP(E1468,Collibra!D:F,2,0)</f>
        <v>#N/A</v>
      </c>
      <c r="J1468" t="s">
        <v>28</v>
      </c>
      <c r="N1468" t="b">
        <v>0</v>
      </c>
      <c r="P1468" t="s">
        <v>29</v>
      </c>
      <c r="Q1468" t="s">
        <v>30</v>
      </c>
      <c r="R1468" t="b">
        <v>0</v>
      </c>
      <c r="Z1468">
        <v>1</v>
      </c>
    </row>
    <row r="1469" spans="1:26" x14ac:dyDescent="0.25">
      <c r="A1469">
        <v>3479</v>
      </c>
      <c r="B1469" t="s">
        <v>1026</v>
      </c>
      <c r="C1469" t="s">
        <v>1004</v>
      </c>
      <c r="D1469" t="s">
        <v>1005</v>
      </c>
      <c r="E1469" s="6">
        <f>VLOOKUP(SUBSTITUTE(B1469,"_interim","")&amp;" - "&amp;D1469,OrbisGeneric_mapping!C:F,3,0)</f>
        <v>15514</v>
      </c>
      <c r="F1469" s="6" t="e">
        <f>VLOOKUP(E1469,Collibra!D:F,3,0)</f>
        <v>#N/A</v>
      </c>
      <c r="G1469" s="6" t="e">
        <f>VLOOKUP(E1469,Collibra!D:F,2,0)</f>
        <v>#N/A</v>
      </c>
      <c r="J1469" t="s">
        <v>28</v>
      </c>
      <c r="N1469" t="b">
        <v>0</v>
      </c>
      <c r="P1469" t="s">
        <v>29</v>
      </c>
      <c r="Q1469" t="s">
        <v>30</v>
      </c>
      <c r="R1469" t="b">
        <v>0</v>
      </c>
      <c r="Z1469">
        <v>1</v>
      </c>
    </row>
    <row r="1470" spans="1:26" x14ac:dyDescent="0.25">
      <c r="A1470">
        <v>3583</v>
      </c>
      <c r="B1470" t="s">
        <v>1026</v>
      </c>
      <c r="C1470" t="s">
        <v>1006</v>
      </c>
      <c r="D1470" t="s">
        <v>1007</v>
      </c>
      <c r="E1470" s="6">
        <f>VLOOKUP(SUBSTITUTE(B1470,"_interim","")&amp;" - "&amp;D1470,OrbisGeneric_mapping!C:F,3,0)</f>
        <v>15528</v>
      </c>
      <c r="F1470" s="6" t="e">
        <f>VLOOKUP(E1470,Collibra!D:F,3,0)</f>
        <v>#N/A</v>
      </c>
      <c r="G1470" s="6" t="e">
        <f>VLOOKUP(E1470,Collibra!D:F,2,0)</f>
        <v>#N/A</v>
      </c>
      <c r="J1470" t="s">
        <v>28</v>
      </c>
      <c r="N1470" t="b">
        <v>0</v>
      </c>
      <c r="P1470" t="s">
        <v>29</v>
      </c>
      <c r="Q1470" t="s">
        <v>30</v>
      </c>
      <c r="R1470" t="b">
        <v>0</v>
      </c>
      <c r="Z1470">
        <v>1</v>
      </c>
    </row>
    <row r="1471" spans="1:26" x14ac:dyDescent="0.25">
      <c r="A1471">
        <v>3511</v>
      </c>
      <c r="B1471" t="s">
        <v>1026</v>
      </c>
      <c r="C1471" t="s">
        <v>1008</v>
      </c>
      <c r="D1471" t="s">
        <v>1009</v>
      </c>
      <c r="E1471" s="6">
        <f>VLOOKUP(SUBSTITUTE(B1471,"_interim","")&amp;" - "&amp;D1471,OrbisGeneric_mapping!C:F,3,0)</f>
        <v>15518</v>
      </c>
      <c r="F1471" s="6" t="e">
        <f>VLOOKUP(E1471,Collibra!D:F,3,0)</f>
        <v>#N/A</v>
      </c>
      <c r="G1471" s="6" t="e">
        <f>VLOOKUP(E1471,Collibra!D:F,2,0)</f>
        <v>#N/A</v>
      </c>
      <c r="J1471" t="s">
        <v>28</v>
      </c>
      <c r="N1471" t="b">
        <v>0</v>
      </c>
      <c r="P1471" t="s">
        <v>29</v>
      </c>
      <c r="Q1471" t="s">
        <v>30</v>
      </c>
      <c r="R1471" t="b">
        <v>0</v>
      </c>
      <c r="Z1471">
        <v>1</v>
      </c>
    </row>
    <row r="1472" spans="1:26" x14ac:dyDescent="0.25">
      <c r="A1472">
        <v>3367</v>
      </c>
      <c r="B1472" t="s">
        <v>1026</v>
      </c>
      <c r="C1472" t="s">
        <v>1010</v>
      </c>
      <c r="D1472" t="s">
        <v>1011</v>
      </c>
      <c r="E1472" s="6">
        <f>VLOOKUP(SUBSTITUTE(B1472,"_interim","")&amp;" - "&amp;D1472,OrbisGeneric_mapping!C:F,3,0)</f>
        <v>15500</v>
      </c>
      <c r="F1472" s="6" t="e">
        <f>VLOOKUP(E1472,Collibra!D:F,3,0)</f>
        <v>#N/A</v>
      </c>
      <c r="G1472" s="6" t="e">
        <f>VLOOKUP(E1472,Collibra!D:F,2,0)</f>
        <v>#N/A</v>
      </c>
      <c r="J1472" t="s">
        <v>28</v>
      </c>
      <c r="N1472" t="b">
        <v>0</v>
      </c>
      <c r="P1472" t="s">
        <v>29</v>
      </c>
      <c r="Q1472" t="s">
        <v>30</v>
      </c>
      <c r="R1472" t="b">
        <v>0</v>
      </c>
      <c r="Z1472">
        <v>1</v>
      </c>
    </row>
    <row r="1473" spans="1:26" x14ac:dyDescent="0.25">
      <c r="A1473">
        <v>3535</v>
      </c>
      <c r="B1473" t="s">
        <v>1026</v>
      </c>
      <c r="C1473" t="s">
        <v>1012</v>
      </c>
      <c r="D1473" t="s">
        <v>1013</v>
      </c>
      <c r="E1473" s="6">
        <f>VLOOKUP(SUBSTITUTE(B1473,"_interim","")&amp;" - "&amp;D1473,OrbisGeneric_mapping!C:F,3,0)</f>
        <v>15521</v>
      </c>
      <c r="F1473" s="6" t="e">
        <f>VLOOKUP(E1473,Collibra!D:F,3,0)</f>
        <v>#N/A</v>
      </c>
      <c r="G1473" s="6" t="e">
        <f>VLOOKUP(E1473,Collibra!D:F,2,0)</f>
        <v>#N/A</v>
      </c>
      <c r="J1473" t="s">
        <v>28</v>
      </c>
      <c r="N1473" t="b">
        <v>0</v>
      </c>
      <c r="P1473" t="s">
        <v>29</v>
      </c>
      <c r="Q1473" t="s">
        <v>30</v>
      </c>
      <c r="R1473" t="b">
        <v>0</v>
      </c>
      <c r="Z1473">
        <v>1</v>
      </c>
    </row>
    <row r="1474" spans="1:26" x14ac:dyDescent="0.25">
      <c r="A1474">
        <v>3319</v>
      </c>
      <c r="B1474" t="s">
        <v>1026</v>
      </c>
      <c r="C1474" t="s">
        <v>570</v>
      </c>
      <c r="D1474" t="s">
        <v>571</v>
      </c>
      <c r="E1474" s="6" t="str">
        <f>VLOOKUP(SUBSTITUTE(B1474,"_interim","")&amp;" - "&amp;D1474,OrbisGeneric_mapping!C:F,3,0)</f>
        <v>NUMBER_MONTHS</v>
      </c>
      <c r="F1474" s="6" t="str">
        <f>VLOOKUP(E1474,Collibra!D:F,3,0)</f>
        <v>Number of months</v>
      </c>
      <c r="G1474" s="6" t="str">
        <f>VLOOKUP(E1474,Collibra!D:F,2,0)</f>
        <v>The number of months in a financial accounting period</v>
      </c>
      <c r="J1474" t="s">
        <v>28</v>
      </c>
      <c r="N1474" t="b">
        <v>0</v>
      </c>
      <c r="P1474" t="s">
        <v>29</v>
      </c>
      <c r="Q1474" t="s">
        <v>30</v>
      </c>
      <c r="R1474" t="b">
        <v>0</v>
      </c>
      <c r="Z1474">
        <v>1</v>
      </c>
    </row>
    <row r="1475" spans="1:26" x14ac:dyDescent="0.25">
      <c r="A1475">
        <v>3359</v>
      </c>
      <c r="B1475" t="s">
        <v>1026</v>
      </c>
      <c r="C1475" t="s">
        <v>576</v>
      </c>
      <c r="D1475" t="s">
        <v>577</v>
      </c>
      <c r="E1475" s="6" t="str">
        <f>VLOOKUP(SUBSTITUTE(B1475,"_interim","")&amp;" - "&amp;D1475,OrbisGeneric_mapping!C:F,3,0)</f>
        <v>ORIGINAL_CURRENCY</v>
      </c>
      <c r="F1475" s="6">
        <f>VLOOKUP(E1475,Collibra!D:F,3,0)</f>
        <v>0</v>
      </c>
      <c r="G1475" s="6" t="str">
        <f>VLOOKUP(E1475,Collibra!D:F,2,0)</f>
        <v>The currency used for publishing the financial accounts</v>
      </c>
      <c r="J1475" t="s">
        <v>28</v>
      </c>
      <c r="N1475" t="b">
        <v>0</v>
      </c>
      <c r="P1475" t="s">
        <v>29</v>
      </c>
      <c r="Q1475" t="s">
        <v>30</v>
      </c>
      <c r="R1475" t="b">
        <v>0</v>
      </c>
      <c r="Z1475">
        <v>1</v>
      </c>
    </row>
    <row r="1476" spans="1:26" x14ac:dyDescent="0.25">
      <c r="A1476">
        <v>3351</v>
      </c>
      <c r="B1476" t="s">
        <v>1026</v>
      </c>
      <c r="C1476" t="s">
        <v>578</v>
      </c>
      <c r="D1476" t="s">
        <v>579</v>
      </c>
      <c r="E1476" s="6" t="str">
        <f>VLOOKUP(SUBSTITUTE(B1476,"_interim","")&amp;" - "&amp;D1476,OrbisGeneric_mapping!C:F,3,0)</f>
        <v>ORIGINAL_UNIT</v>
      </c>
      <c r="F1476" s="6" t="str">
        <f>VLOOKUP(E1476,Collibra!D:F,3,0)</f>
        <v>Original unit</v>
      </c>
      <c r="G1476" s="6" t="str">
        <f>VLOOKUP(E1476,Collibra!D:F,2,0)</f>
        <v>Original units is the unit for a financial value used in spreading the financial accounts</v>
      </c>
      <c r="J1476" t="s">
        <v>28</v>
      </c>
      <c r="N1476" t="b">
        <v>0</v>
      </c>
      <c r="P1476" t="s">
        <v>29</v>
      </c>
      <c r="Q1476" t="s">
        <v>30</v>
      </c>
      <c r="R1476" t="b">
        <v>0</v>
      </c>
      <c r="Z1476">
        <v>1</v>
      </c>
    </row>
    <row r="1477" spans="1:26" x14ac:dyDescent="0.25">
      <c r="A1477">
        <v>3407</v>
      </c>
      <c r="B1477" t="s">
        <v>1026</v>
      </c>
      <c r="C1477" t="s">
        <v>1014</v>
      </c>
      <c r="D1477" t="s">
        <v>1015</v>
      </c>
      <c r="E1477" s="6">
        <f>VLOOKUP(SUBSTITUTE(B1477,"_interim","")&amp;" - "&amp;D1477,OrbisGeneric_mapping!C:F,3,0)</f>
        <v>15505</v>
      </c>
      <c r="F1477" s="6" t="e">
        <f>VLOOKUP(E1477,Collibra!D:F,3,0)</f>
        <v>#N/A</v>
      </c>
      <c r="G1477" s="6" t="e">
        <f>VLOOKUP(E1477,Collibra!D:F,2,0)</f>
        <v>#N/A</v>
      </c>
      <c r="J1477" t="s">
        <v>28</v>
      </c>
      <c r="N1477" t="b">
        <v>0</v>
      </c>
      <c r="P1477" t="s">
        <v>29</v>
      </c>
      <c r="Q1477" t="s">
        <v>30</v>
      </c>
      <c r="R1477" t="b">
        <v>0</v>
      </c>
      <c r="Z1477">
        <v>1</v>
      </c>
    </row>
    <row r="1478" spans="1:26" x14ac:dyDescent="0.25">
      <c r="A1478">
        <v>3575</v>
      </c>
      <c r="B1478" t="s">
        <v>1026</v>
      </c>
      <c r="C1478" t="s">
        <v>1016</v>
      </c>
      <c r="D1478" t="s">
        <v>1017</v>
      </c>
      <c r="E1478" s="6">
        <f>VLOOKUP(SUBSTITUTE(B1478,"_interim","")&amp;" - "&amp;D1478,OrbisGeneric_mapping!C:F,3,0)</f>
        <v>15526</v>
      </c>
      <c r="F1478" s="6" t="e">
        <f>VLOOKUP(E1478,Collibra!D:F,3,0)</f>
        <v>#N/A</v>
      </c>
      <c r="G1478" s="6" t="e">
        <f>VLOOKUP(E1478,Collibra!D:F,2,0)</f>
        <v>#N/A</v>
      </c>
      <c r="J1478" t="s">
        <v>28</v>
      </c>
      <c r="N1478" t="b">
        <v>0</v>
      </c>
      <c r="P1478" t="s">
        <v>29</v>
      </c>
      <c r="Q1478" t="s">
        <v>30</v>
      </c>
      <c r="R1478" t="b">
        <v>0</v>
      </c>
      <c r="Z1478">
        <v>1</v>
      </c>
    </row>
    <row r="1479" spans="1:26" x14ac:dyDescent="0.25">
      <c r="A1479">
        <v>3559</v>
      </c>
      <c r="B1479" t="s">
        <v>1026</v>
      </c>
      <c r="C1479" t="s">
        <v>1018</v>
      </c>
      <c r="D1479" t="s">
        <v>1019</v>
      </c>
      <c r="E1479" s="6">
        <f>VLOOKUP(SUBSTITUTE(B1479,"_interim","")&amp;" - "&amp;D1479,OrbisGeneric_mapping!C:F,3,0)</f>
        <v>15525</v>
      </c>
      <c r="F1479" s="6" t="e">
        <f>VLOOKUP(E1479,Collibra!D:F,3,0)</f>
        <v>#N/A</v>
      </c>
      <c r="G1479" s="6" t="e">
        <f>VLOOKUP(E1479,Collibra!D:F,2,0)</f>
        <v>#N/A</v>
      </c>
      <c r="J1479" t="s">
        <v>28</v>
      </c>
      <c r="N1479" t="b">
        <v>0</v>
      </c>
      <c r="P1479" t="s">
        <v>29</v>
      </c>
      <c r="Q1479" t="s">
        <v>30</v>
      </c>
      <c r="R1479" t="b">
        <v>0</v>
      </c>
      <c r="Z1479">
        <v>1</v>
      </c>
    </row>
    <row r="1480" spans="1:26" x14ac:dyDescent="0.25">
      <c r="A1480">
        <v>3263</v>
      </c>
      <c r="B1480" t="s">
        <v>1026</v>
      </c>
      <c r="C1480" t="s">
        <v>57</v>
      </c>
      <c r="D1480" t="s">
        <v>57</v>
      </c>
      <c r="E1480" s="6" t="e">
        <f>VLOOKUP(SUBSTITUTE(B1480,"_interim","")&amp;" - "&amp;D1480,OrbisGeneric_mapping!C:F,3,0)</f>
        <v>#N/A</v>
      </c>
      <c r="F1480" s="6" t="e">
        <f>VLOOKUP(E1480,Collibra!D:F,3,0)</f>
        <v>#N/A</v>
      </c>
      <c r="G1480" s="6" t="e">
        <f>VLOOKUP(E1480,Collibra!D:F,2,0)</f>
        <v>#N/A</v>
      </c>
      <c r="J1480" t="s">
        <v>28</v>
      </c>
      <c r="N1480" t="b">
        <v>0</v>
      </c>
      <c r="P1480" t="s">
        <v>29</v>
      </c>
      <c r="Q1480" t="s">
        <v>30</v>
      </c>
      <c r="R1480" t="b">
        <v>0</v>
      </c>
      <c r="Z1480">
        <v>1</v>
      </c>
    </row>
    <row r="1481" spans="1:26" x14ac:dyDescent="0.25">
      <c r="A1481">
        <v>3255</v>
      </c>
      <c r="B1481" t="s">
        <v>1026</v>
      </c>
      <c r="C1481" t="s">
        <v>58</v>
      </c>
      <c r="D1481" t="s">
        <v>58</v>
      </c>
      <c r="E1481" s="6" t="e">
        <f>VLOOKUP(SUBSTITUTE(B1481,"_interim","")&amp;" - "&amp;D1481,OrbisGeneric_mapping!C:F,3,0)</f>
        <v>#N/A</v>
      </c>
      <c r="F1481" s="6" t="e">
        <f>VLOOKUP(E1481,Collibra!D:F,3,0)</f>
        <v>#N/A</v>
      </c>
      <c r="G1481" s="6" t="e">
        <f>VLOOKUP(E1481,Collibra!D:F,2,0)</f>
        <v>#N/A</v>
      </c>
      <c r="J1481" t="s">
        <v>59</v>
      </c>
      <c r="N1481" t="b">
        <v>0</v>
      </c>
      <c r="P1481" t="s">
        <v>29</v>
      </c>
      <c r="Q1481" t="s">
        <v>30</v>
      </c>
      <c r="R1481" t="b">
        <v>0</v>
      </c>
      <c r="Z1481">
        <v>1</v>
      </c>
    </row>
    <row r="1482" spans="1:26" x14ac:dyDescent="0.25">
      <c r="A1482">
        <v>3623</v>
      </c>
      <c r="B1482" t="s">
        <v>1026</v>
      </c>
      <c r="C1482" t="s">
        <v>72</v>
      </c>
      <c r="D1482" t="s">
        <v>72</v>
      </c>
      <c r="E1482" s="6" t="e">
        <f>VLOOKUP(SUBSTITUTE(B1482,"_interim","")&amp;" - "&amp;D1482,OrbisGeneric_mapping!C:F,3,0)</f>
        <v>#N/A</v>
      </c>
      <c r="F1482" s="6" t="e">
        <f>VLOOKUP(E1482,Collibra!D:F,3,0)</f>
        <v>#N/A</v>
      </c>
      <c r="G1482" s="6" t="e">
        <f>VLOOKUP(E1482,Collibra!D:F,2,0)</f>
        <v>#N/A</v>
      </c>
      <c r="J1482" t="s">
        <v>73</v>
      </c>
      <c r="N1482" t="b">
        <v>0</v>
      </c>
      <c r="P1482" t="s">
        <v>29</v>
      </c>
      <c r="Q1482" t="s">
        <v>30</v>
      </c>
      <c r="R1482" t="b">
        <v>0</v>
      </c>
      <c r="Z1482">
        <v>1</v>
      </c>
    </row>
    <row r="1483" spans="1:26" x14ac:dyDescent="0.25">
      <c r="A1483">
        <v>3543</v>
      </c>
      <c r="B1483" t="s">
        <v>1026</v>
      </c>
      <c r="C1483" t="s">
        <v>1020</v>
      </c>
      <c r="D1483" t="s">
        <v>1021</v>
      </c>
      <c r="E1483" s="6">
        <f>VLOOKUP(SUBSTITUTE(B1483,"_interim","")&amp;" - "&amp;D1483,OrbisGeneric_mapping!C:F,3,0)</f>
        <v>15522</v>
      </c>
      <c r="F1483" s="6" t="e">
        <f>VLOOKUP(E1483,Collibra!D:F,3,0)</f>
        <v>#N/A</v>
      </c>
      <c r="G1483" s="6" t="e">
        <f>VLOOKUP(E1483,Collibra!D:F,2,0)</f>
        <v>#N/A</v>
      </c>
      <c r="J1483" t="s">
        <v>28</v>
      </c>
      <c r="N1483" t="b">
        <v>0</v>
      </c>
      <c r="P1483" t="s">
        <v>29</v>
      </c>
      <c r="Q1483" t="s">
        <v>30</v>
      </c>
      <c r="R1483" t="b">
        <v>0</v>
      </c>
      <c r="Z1483">
        <v>1</v>
      </c>
    </row>
    <row r="1484" spans="1:26" x14ac:dyDescent="0.25">
      <c r="A1484">
        <v>3343</v>
      </c>
      <c r="B1484" t="s">
        <v>1026</v>
      </c>
      <c r="C1484" t="s">
        <v>1022</v>
      </c>
      <c r="D1484" t="s">
        <v>1023</v>
      </c>
      <c r="E1484" s="6" t="str">
        <f>VLOOKUP(SUBSTITUTE(B1484,"_interim","")&amp;" - "&amp;D1484,OrbisGeneric_mapping!C:F,3,0)</f>
        <v>ACCOUNTS_SOURCE_CODE</v>
      </c>
      <c r="F1484" s="6" t="str">
        <f>VLOOKUP(E1484,Collibra!D:F,3,0)</f>
        <v>Source of financials</v>
      </c>
      <c r="G1484" s="6" t="str">
        <f>VLOOKUP(E1484,Collibra!D:F,2,0)</f>
        <v>The source of financials provides the source used for collecting the financial and non-financial information for an account. This can include annual reports, 10-K, regulatory source or any other information provider</v>
      </c>
      <c r="J1484" t="s">
        <v>28</v>
      </c>
      <c r="N1484" t="b">
        <v>0</v>
      </c>
      <c r="P1484" t="s">
        <v>29</v>
      </c>
      <c r="Q1484" t="s">
        <v>30</v>
      </c>
      <c r="R1484" t="b">
        <v>0</v>
      </c>
      <c r="Z1484">
        <v>1</v>
      </c>
    </row>
    <row r="1485" spans="1:26" x14ac:dyDescent="0.25">
      <c r="A1485">
        <v>175</v>
      </c>
      <c r="B1485" t="s">
        <v>1027</v>
      </c>
      <c r="C1485" t="s">
        <v>440</v>
      </c>
      <c r="D1485" t="s">
        <v>441</v>
      </c>
      <c r="E1485" s="6" t="str">
        <f>VLOOKUP(SUBSTITUTE(B1485,"_usd","")&amp;" - "&amp;D1485,OrbisGeneric_mapping!C:F,3,0)</f>
        <v>ACCOUNTING_PRACTICE</v>
      </c>
      <c r="F1485" s="6" t="str">
        <f>VLOOKUP(E1485,Collibra!D:F,3,0)</f>
        <v>Accounting practice</v>
      </c>
      <c r="G1485" s="6" t="str">
        <f>VLOOKUP(E1485,Collibra!D:F,2,0)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485" t="s">
        <v>28</v>
      </c>
      <c r="N1485" t="b">
        <v>0</v>
      </c>
      <c r="P1485" t="s">
        <v>29</v>
      </c>
      <c r="Q1485" t="s">
        <v>30</v>
      </c>
      <c r="R1485" t="b">
        <v>0</v>
      </c>
      <c r="Z1485">
        <v>1</v>
      </c>
    </row>
    <row r="1486" spans="1:26" x14ac:dyDescent="0.25">
      <c r="A1486">
        <v>335</v>
      </c>
      <c r="B1486" t="s">
        <v>1027</v>
      </c>
      <c r="C1486" t="s">
        <v>958</v>
      </c>
      <c r="D1486" t="s">
        <v>959</v>
      </c>
      <c r="E1486" s="6">
        <f>VLOOKUP(SUBSTITUTE(B1486,"_usd","")&amp;" - "&amp;D1486,OrbisGeneric_mapping!C:F,3,0)</f>
        <v>15515</v>
      </c>
      <c r="F1486" s="6" t="e">
        <f>VLOOKUP(E1486,Collibra!D:F,3,0)</f>
        <v>#N/A</v>
      </c>
      <c r="G1486" s="6" t="e">
        <f>VLOOKUP(E1486,Collibra!D:F,2,0)</f>
        <v>#N/A</v>
      </c>
      <c r="J1486" t="s">
        <v>28</v>
      </c>
      <c r="N1486" t="b">
        <v>0</v>
      </c>
      <c r="P1486" t="s">
        <v>29</v>
      </c>
      <c r="Q1486" t="s">
        <v>30</v>
      </c>
      <c r="R1486" t="b">
        <v>0</v>
      </c>
      <c r="Z1486">
        <v>1</v>
      </c>
    </row>
    <row r="1487" spans="1:26" x14ac:dyDescent="0.25">
      <c r="A1487">
        <v>239</v>
      </c>
      <c r="B1487" t="s">
        <v>1027</v>
      </c>
      <c r="C1487" t="s">
        <v>960</v>
      </c>
      <c r="D1487" t="s">
        <v>961</v>
      </c>
      <c r="E1487" s="6">
        <f>VLOOKUP(SUBSTITUTE(B1487,"_usd","")&amp;" - "&amp;D1487,OrbisGeneric_mapping!C:F,3,0)</f>
        <v>15503</v>
      </c>
      <c r="F1487" s="6" t="e">
        <f>VLOOKUP(E1487,Collibra!D:F,3,0)</f>
        <v>#N/A</v>
      </c>
      <c r="G1487" s="6" t="e">
        <f>VLOOKUP(E1487,Collibra!D:F,2,0)</f>
        <v>#N/A</v>
      </c>
      <c r="J1487" t="s">
        <v>28</v>
      </c>
      <c r="N1487" t="b">
        <v>0</v>
      </c>
      <c r="P1487" t="s">
        <v>29</v>
      </c>
      <c r="Q1487" t="s">
        <v>30</v>
      </c>
      <c r="R1487" t="b">
        <v>0</v>
      </c>
      <c r="Z1487">
        <v>1</v>
      </c>
    </row>
    <row r="1488" spans="1:26" x14ac:dyDescent="0.25">
      <c r="A1488">
        <v>167</v>
      </c>
      <c r="B1488" t="s">
        <v>1027</v>
      </c>
      <c r="C1488" t="s">
        <v>442</v>
      </c>
      <c r="D1488" t="s">
        <v>443</v>
      </c>
      <c r="E1488" s="6" t="str">
        <f>VLOOKUP(SUBSTITUTE(B1488,"_usd","")&amp;" - "&amp;D1488,OrbisGeneric_mapping!C:F,3,0)</f>
        <v>AUDIT_STATUS</v>
      </c>
      <c r="F1488" s="6" t="str">
        <f>VLOOKUP(E1488,Collibra!D:F,3,0)</f>
        <v>Audit status</v>
      </c>
      <c r="G1488" s="6" t="str">
        <f>VLOOKUP(E1488,Collibra!D:F,2,0)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488" t="s">
        <v>28</v>
      </c>
      <c r="N1488" t="b">
        <v>0</v>
      </c>
      <c r="P1488" t="s">
        <v>29</v>
      </c>
      <c r="Q1488" t="s">
        <v>30</v>
      </c>
      <c r="R1488" t="b">
        <v>0</v>
      </c>
      <c r="Z1488">
        <v>1</v>
      </c>
    </row>
    <row r="1489" spans="1:26" x14ac:dyDescent="0.25">
      <c r="A1489">
        <v>111</v>
      </c>
      <c r="B1489" t="s">
        <v>1027</v>
      </c>
      <c r="C1489" t="s">
        <v>26</v>
      </c>
      <c r="D1489" t="s">
        <v>27</v>
      </c>
      <c r="E1489" s="6" t="str">
        <f>VLOOKUP(SUBSTITUTE(B1489,"_usd","")&amp;" - "&amp;D1489,OrbisGeneric_mapping!C:F,3,0)</f>
        <v>BVD_ID_NUMBER</v>
      </c>
      <c r="F1489" s="6" t="str">
        <f>VLOOKUP(E1489,Collibra!D:F,3,0)</f>
        <v>BvD ID number</v>
      </c>
      <c r="G1489" s="6" t="str">
        <f>VLOOKUP(E1489,Collibra!D:F,2,0)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489" t="s">
        <v>28</v>
      </c>
      <c r="N1489" t="b">
        <v>0</v>
      </c>
      <c r="P1489" t="s">
        <v>29</v>
      </c>
      <c r="Q1489" t="s">
        <v>30</v>
      </c>
      <c r="R1489" t="b">
        <v>0</v>
      </c>
      <c r="Z1489">
        <v>1</v>
      </c>
    </row>
    <row r="1490" spans="1:26" x14ac:dyDescent="0.25">
      <c r="A1490">
        <v>415</v>
      </c>
      <c r="B1490" t="s">
        <v>1027</v>
      </c>
      <c r="C1490" t="s">
        <v>962</v>
      </c>
      <c r="D1490" t="s">
        <v>963</v>
      </c>
      <c r="E1490" s="6">
        <f>VLOOKUP(SUBSTITUTE(B1490,"_usd","")&amp;" - "&amp;D1490,OrbisGeneric_mapping!C:F,3,0)</f>
        <v>15523</v>
      </c>
      <c r="F1490" s="6" t="e">
        <f>VLOOKUP(E1490,Collibra!D:F,3,0)</f>
        <v>#N/A</v>
      </c>
      <c r="G1490" s="6" t="e">
        <f>VLOOKUP(E1490,Collibra!D:F,2,0)</f>
        <v>#N/A</v>
      </c>
      <c r="J1490" t="s">
        <v>28</v>
      </c>
      <c r="N1490" t="b">
        <v>0</v>
      </c>
      <c r="P1490" t="s">
        <v>29</v>
      </c>
      <c r="Q1490" t="s">
        <v>30</v>
      </c>
      <c r="R1490" t="b">
        <v>0</v>
      </c>
      <c r="Z1490">
        <v>1</v>
      </c>
    </row>
    <row r="1491" spans="1:26" x14ac:dyDescent="0.25">
      <c r="A1491">
        <v>455</v>
      </c>
      <c r="B1491" t="s">
        <v>1027</v>
      </c>
      <c r="C1491" t="s">
        <v>964</v>
      </c>
      <c r="D1491" t="s">
        <v>965</v>
      </c>
      <c r="E1491" s="6">
        <f>VLOOKUP(SUBSTITUTE(B1491,"_usd","")&amp;" - "&amp;D1491,OrbisGeneric_mapping!C:F,3,0)</f>
        <v>15531</v>
      </c>
      <c r="F1491" s="6" t="e">
        <f>VLOOKUP(E1491,Collibra!D:F,3,0)</f>
        <v>#N/A</v>
      </c>
      <c r="G1491" s="6" t="e">
        <f>VLOOKUP(E1491,Collibra!D:F,2,0)</f>
        <v>#N/A</v>
      </c>
      <c r="J1491" t="s">
        <v>28</v>
      </c>
      <c r="N1491" t="b">
        <v>0</v>
      </c>
      <c r="P1491" t="s">
        <v>29</v>
      </c>
      <c r="Q1491" t="s">
        <v>30</v>
      </c>
      <c r="R1491" t="b">
        <v>0</v>
      </c>
      <c r="Z1491">
        <v>1</v>
      </c>
    </row>
    <row r="1492" spans="1:26" x14ac:dyDescent="0.25">
      <c r="A1492">
        <v>463</v>
      </c>
      <c r="B1492" t="s">
        <v>1027</v>
      </c>
      <c r="C1492" t="s">
        <v>966</v>
      </c>
      <c r="D1492" t="s">
        <v>967</v>
      </c>
      <c r="E1492" s="6">
        <f>VLOOKUP(SUBSTITUTE(B1492,"_usd","")&amp;" - "&amp;D1492,OrbisGeneric_mapping!C:F,3,0)</f>
        <v>15532</v>
      </c>
      <c r="F1492" s="6" t="e">
        <f>VLOOKUP(E1492,Collibra!D:F,3,0)</f>
        <v>#N/A</v>
      </c>
      <c r="G1492" s="6" t="e">
        <f>VLOOKUP(E1492,Collibra!D:F,2,0)</f>
        <v>#N/A</v>
      </c>
      <c r="J1492" t="s">
        <v>28</v>
      </c>
      <c r="N1492" t="b">
        <v>0</v>
      </c>
      <c r="P1492" t="s">
        <v>29</v>
      </c>
      <c r="Q1492" t="s">
        <v>30</v>
      </c>
      <c r="R1492" t="b">
        <v>0</v>
      </c>
      <c r="Z1492">
        <v>1</v>
      </c>
    </row>
    <row r="1493" spans="1:26" x14ac:dyDescent="0.25">
      <c r="A1493">
        <v>127</v>
      </c>
      <c r="B1493" t="s">
        <v>1027</v>
      </c>
      <c r="C1493" t="s">
        <v>219</v>
      </c>
      <c r="D1493" t="s">
        <v>220</v>
      </c>
      <c r="E1493" s="6" t="str">
        <f>VLOOKUP(SUBSTITUTE(B1493,"_usd","")&amp;" - "&amp;D1493,OrbisGeneric_mapping!C:F,3,0)</f>
        <v>CLOSING_DATE</v>
      </c>
      <c r="F1493" s="6" t="str">
        <f>VLOOKUP(E1493,Collibra!D:F,3,0)</f>
        <v>Closing date</v>
      </c>
      <c r="G1493" s="6" t="str">
        <f>VLOOKUP(E1493,Collibra!D:F,2,0)</f>
        <v>Closing date provides the financial accounts year or interim ending date (Default: Latest available year)</v>
      </c>
      <c r="J1493" t="s">
        <v>28</v>
      </c>
      <c r="N1493" t="b">
        <v>0</v>
      </c>
      <c r="P1493" t="s">
        <v>29</v>
      </c>
      <c r="Q1493" t="s">
        <v>30</v>
      </c>
      <c r="R1493" t="b">
        <v>0</v>
      </c>
      <c r="Z1493">
        <v>1</v>
      </c>
    </row>
    <row r="1494" spans="1:26" x14ac:dyDescent="0.25">
      <c r="A1494">
        <v>151</v>
      </c>
      <c r="B1494" t="s">
        <v>1027</v>
      </c>
      <c r="C1494" t="s">
        <v>221</v>
      </c>
      <c r="D1494" t="s">
        <v>222</v>
      </c>
      <c r="E1494" s="6" t="e">
        <f>VLOOKUP(SUBSTITUTE(B1494,"_usd","")&amp;" - "&amp;D1494,OrbisGeneric_mapping!C:F,3,0)</f>
        <v>#N/A</v>
      </c>
      <c r="F1494" s="6" t="e">
        <f>VLOOKUP(E1494,Collibra!D:F,3,0)</f>
        <v>#N/A</v>
      </c>
      <c r="G1494" s="6" t="e">
        <f>VLOOKUP(E1494,Collibra!D:F,2,0)</f>
        <v>#N/A</v>
      </c>
      <c r="J1494" t="s">
        <v>28</v>
      </c>
      <c r="N1494" t="b">
        <v>0</v>
      </c>
      <c r="P1494" t="s">
        <v>29</v>
      </c>
      <c r="Q1494" t="s">
        <v>30</v>
      </c>
      <c r="R1494" t="b">
        <v>0</v>
      </c>
      <c r="Z1494">
        <v>1</v>
      </c>
    </row>
    <row r="1495" spans="1:26" x14ac:dyDescent="0.25">
      <c r="A1495">
        <v>143</v>
      </c>
      <c r="B1495" t="s">
        <v>1027</v>
      </c>
      <c r="C1495" t="s">
        <v>223</v>
      </c>
      <c r="D1495" t="s">
        <v>224</v>
      </c>
      <c r="E1495" s="6" t="e">
        <f>VLOOKUP(SUBSTITUTE(B1495,"_usd","")&amp;" - "&amp;D1495,OrbisGeneric_mapping!C:F,3,0)</f>
        <v>#N/A</v>
      </c>
      <c r="F1495" s="6" t="e">
        <f>VLOOKUP(E1495,Collibra!D:F,3,0)</f>
        <v>#N/A</v>
      </c>
      <c r="G1495" s="6" t="e">
        <f>VLOOKUP(E1495,Collibra!D:F,2,0)</f>
        <v>#N/A</v>
      </c>
      <c r="J1495" t="s">
        <v>28</v>
      </c>
      <c r="N1495" t="b">
        <v>0</v>
      </c>
      <c r="P1495" t="s">
        <v>29</v>
      </c>
      <c r="Q1495" t="s">
        <v>30</v>
      </c>
      <c r="R1495" t="b">
        <v>0</v>
      </c>
      <c r="Z1495">
        <v>1</v>
      </c>
    </row>
    <row r="1496" spans="1:26" x14ac:dyDescent="0.25">
      <c r="A1496">
        <v>135</v>
      </c>
      <c r="B1496" t="s">
        <v>1027</v>
      </c>
      <c r="C1496" t="s">
        <v>225</v>
      </c>
      <c r="D1496" t="s">
        <v>226</v>
      </c>
      <c r="E1496" s="6" t="e">
        <f>VLOOKUP(SUBSTITUTE(B1496,"_usd","")&amp;" - "&amp;D1496,OrbisGeneric_mapping!C:F,3,0)</f>
        <v>#N/A</v>
      </c>
      <c r="F1496" s="6" t="e">
        <f>VLOOKUP(E1496,Collibra!D:F,3,0)</f>
        <v>#N/A</v>
      </c>
      <c r="G1496" s="6" t="e">
        <f>VLOOKUP(E1496,Collibra!D:F,2,0)</f>
        <v>#N/A</v>
      </c>
      <c r="J1496" t="s">
        <v>28</v>
      </c>
      <c r="N1496" t="b">
        <v>0</v>
      </c>
      <c r="P1496" t="s">
        <v>29</v>
      </c>
      <c r="Q1496" t="s">
        <v>30</v>
      </c>
      <c r="R1496" t="b">
        <v>0</v>
      </c>
      <c r="Z1496">
        <v>1</v>
      </c>
    </row>
    <row r="1497" spans="1:26" x14ac:dyDescent="0.25">
      <c r="A1497">
        <v>399</v>
      </c>
      <c r="B1497" t="s">
        <v>1027</v>
      </c>
      <c r="C1497" t="s">
        <v>968</v>
      </c>
      <c r="D1497" t="s">
        <v>969</v>
      </c>
      <c r="E1497" s="6">
        <f>VLOOKUP(SUBSTITUTE(B1497,"_usd","")&amp;" - "&amp;D1497,OrbisGeneric_mapping!C:F,3,0)</f>
        <v>15524</v>
      </c>
      <c r="F1497" s="6" t="e">
        <f>VLOOKUP(E1497,Collibra!D:F,3,0)</f>
        <v>#N/A</v>
      </c>
      <c r="G1497" s="6" t="e">
        <f>VLOOKUP(E1497,Collibra!D:F,2,0)</f>
        <v>#N/A</v>
      </c>
      <c r="J1497" t="s">
        <v>28</v>
      </c>
      <c r="N1497" t="b">
        <v>0</v>
      </c>
      <c r="P1497" t="s">
        <v>29</v>
      </c>
      <c r="Q1497" t="s">
        <v>30</v>
      </c>
      <c r="R1497" t="b">
        <v>0</v>
      </c>
      <c r="Z1497">
        <v>1</v>
      </c>
    </row>
    <row r="1498" spans="1:26" x14ac:dyDescent="0.25">
      <c r="A1498">
        <v>119</v>
      </c>
      <c r="B1498" t="s">
        <v>1027</v>
      </c>
      <c r="C1498" t="s">
        <v>452</v>
      </c>
      <c r="D1498" t="s">
        <v>453</v>
      </c>
      <c r="E1498" s="6" t="str">
        <f>VLOOKUP(SUBSTITUTE(B1498,"_usd","")&amp;" - "&amp;D1498,OrbisGeneric_mapping!C:F,3,0)</f>
        <v>CONSOLIDATION_CODE</v>
      </c>
      <c r="F1498" s="6" t="str">
        <f>VLOOKUP(E1498,Collibra!D:F,3,0)</f>
        <v>Consolidation code</v>
      </c>
      <c r="G1498" s="6" t="str">
        <f>VLOOKUP(E1498,Collibra!D:F,2,0)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498" t="s">
        <v>28</v>
      </c>
      <c r="N1498" t="b">
        <v>0</v>
      </c>
      <c r="P1498" t="s">
        <v>29</v>
      </c>
      <c r="Q1498" t="s">
        <v>30</v>
      </c>
      <c r="R1498" t="b">
        <v>0</v>
      </c>
      <c r="Z1498">
        <v>1</v>
      </c>
    </row>
    <row r="1499" spans="1:26" x14ac:dyDescent="0.25">
      <c r="A1499">
        <v>279</v>
      </c>
      <c r="B1499" t="s">
        <v>1027</v>
      </c>
      <c r="C1499" t="s">
        <v>970</v>
      </c>
      <c r="D1499" t="s">
        <v>971</v>
      </c>
      <c r="E1499" s="6">
        <f>VLOOKUP(SUBSTITUTE(B1499,"_usd","")&amp;" - "&amp;D1499,OrbisGeneric_mapping!C:F,3,0)</f>
        <v>15509</v>
      </c>
      <c r="F1499" s="6" t="e">
        <f>VLOOKUP(E1499,Collibra!D:F,3,0)</f>
        <v>#N/A</v>
      </c>
      <c r="G1499" s="6" t="e">
        <f>VLOOKUP(E1499,Collibra!D:F,2,0)</f>
        <v>#N/A</v>
      </c>
      <c r="J1499" t="s">
        <v>28</v>
      </c>
      <c r="N1499" t="b">
        <v>0</v>
      </c>
      <c r="P1499" t="s">
        <v>29</v>
      </c>
      <c r="Q1499" t="s">
        <v>30</v>
      </c>
      <c r="R1499" t="b">
        <v>0</v>
      </c>
      <c r="Z1499">
        <v>1</v>
      </c>
    </row>
    <row r="1500" spans="1:26" x14ac:dyDescent="0.25">
      <c r="A1500">
        <v>303</v>
      </c>
      <c r="B1500" t="s">
        <v>1027</v>
      </c>
      <c r="C1500" t="s">
        <v>972</v>
      </c>
      <c r="D1500" t="s">
        <v>973</v>
      </c>
      <c r="E1500" s="6">
        <f>VLOOKUP(SUBSTITUTE(B1500,"_usd","")&amp;" - "&amp;D1500,OrbisGeneric_mapping!C:F,3,0)</f>
        <v>15512</v>
      </c>
      <c r="F1500" s="6" t="e">
        <f>VLOOKUP(E1500,Collibra!D:F,3,0)</f>
        <v>#N/A</v>
      </c>
      <c r="G1500" s="6" t="e">
        <f>VLOOKUP(E1500,Collibra!D:F,2,0)</f>
        <v>#N/A</v>
      </c>
      <c r="J1500" t="s">
        <v>28</v>
      </c>
      <c r="N1500" t="b">
        <v>0</v>
      </c>
      <c r="P1500" t="s">
        <v>29</v>
      </c>
      <c r="Q1500" t="s">
        <v>30</v>
      </c>
      <c r="R1500" t="b">
        <v>0</v>
      </c>
      <c r="Z1500">
        <v>1</v>
      </c>
    </row>
    <row r="1501" spans="1:26" x14ac:dyDescent="0.25">
      <c r="A1501">
        <v>271</v>
      </c>
      <c r="B1501" t="s">
        <v>1027</v>
      </c>
      <c r="C1501" t="s">
        <v>974</v>
      </c>
      <c r="D1501" t="s">
        <v>975</v>
      </c>
      <c r="E1501" s="6">
        <f>VLOOKUP(SUBSTITUTE(B1501,"_usd","")&amp;" - "&amp;D1501,OrbisGeneric_mapping!C:F,3,0)</f>
        <v>15508</v>
      </c>
      <c r="F1501" s="6" t="e">
        <f>VLOOKUP(E1501,Collibra!D:F,3,0)</f>
        <v>#N/A</v>
      </c>
      <c r="G1501" s="6" t="e">
        <f>VLOOKUP(E1501,Collibra!D:F,2,0)</f>
        <v>#N/A</v>
      </c>
      <c r="J1501" t="s">
        <v>28</v>
      </c>
      <c r="N1501" t="b">
        <v>0</v>
      </c>
      <c r="P1501" t="s">
        <v>29</v>
      </c>
      <c r="Q1501" t="s">
        <v>30</v>
      </c>
      <c r="R1501" t="b">
        <v>0</v>
      </c>
      <c r="Z1501">
        <v>1</v>
      </c>
    </row>
    <row r="1502" spans="1:26" x14ac:dyDescent="0.25">
      <c r="A1502">
        <v>247</v>
      </c>
      <c r="B1502" t="s">
        <v>1027</v>
      </c>
      <c r="C1502" t="s">
        <v>976</v>
      </c>
      <c r="D1502" t="s">
        <v>977</v>
      </c>
      <c r="E1502" s="6">
        <f>VLOOKUP(SUBSTITUTE(B1502,"_usd","")&amp;" - "&amp;D1502,OrbisGeneric_mapping!C:F,3,0)</f>
        <v>15504</v>
      </c>
      <c r="F1502" s="6" t="e">
        <f>VLOOKUP(E1502,Collibra!D:F,3,0)</f>
        <v>#N/A</v>
      </c>
      <c r="G1502" s="6" t="e">
        <f>VLOOKUP(E1502,Collibra!D:F,2,0)</f>
        <v>#N/A</v>
      </c>
      <c r="J1502" t="s">
        <v>28</v>
      </c>
      <c r="N1502" t="b">
        <v>0</v>
      </c>
      <c r="P1502" t="s">
        <v>29</v>
      </c>
      <c r="Q1502" t="s">
        <v>30</v>
      </c>
      <c r="R1502" t="b">
        <v>0</v>
      </c>
      <c r="Z1502">
        <v>1</v>
      </c>
    </row>
    <row r="1503" spans="1:26" x14ac:dyDescent="0.25">
      <c r="A1503">
        <v>231</v>
      </c>
      <c r="B1503" t="s">
        <v>1027</v>
      </c>
      <c r="C1503" t="s">
        <v>978</v>
      </c>
      <c r="D1503" t="s">
        <v>979</v>
      </c>
      <c r="E1503" s="6">
        <f>VLOOKUP(SUBSTITUTE(B1503,"_usd","")&amp;" - "&amp;D1503,OrbisGeneric_mapping!C:F,3,0)</f>
        <v>15502</v>
      </c>
      <c r="F1503" s="6" t="e">
        <f>VLOOKUP(E1503,Collibra!D:F,3,0)</f>
        <v>#N/A</v>
      </c>
      <c r="G1503" s="6" t="e">
        <f>VLOOKUP(E1503,Collibra!D:F,2,0)</f>
        <v>#N/A</v>
      </c>
      <c r="J1503" t="s">
        <v>28</v>
      </c>
      <c r="N1503" t="b">
        <v>0</v>
      </c>
      <c r="P1503" t="s">
        <v>29</v>
      </c>
      <c r="Q1503" t="s">
        <v>30</v>
      </c>
      <c r="R1503" t="b">
        <v>0</v>
      </c>
      <c r="Z1503">
        <v>1</v>
      </c>
    </row>
    <row r="1504" spans="1:26" x14ac:dyDescent="0.25">
      <c r="A1504">
        <v>223</v>
      </c>
      <c r="B1504" t="s">
        <v>1027</v>
      </c>
      <c r="C1504" t="s">
        <v>980</v>
      </c>
      <c r="D1504" t="s">
        <v>981</v>
      </c>
      <c r="E1504" s="6">
        <f>VLOOKUP(SUBSTITUTE(B1504,"_usd","")&amp;" - "&amp;D1504,OrbisGeneric_mapping!C:F,3,0)</f>
        <v>15501</v>
      </c>
      <c r="F1504" s="6" t="e">
        <f>VLOOKUP(E1504,Collibra!D:F,3,0)</f>
        <v>#N/A</v>
      </c>
      <c r="G1504" s="6" t="e">
        <f>VLOOKUP(E1504,Collibra!D:F,2,0)</f>
        <v>#N/A</v>
      </c>
      <c r="J1504" t="s">
        <v>28</v>
      </c>
      <c r="N1504" t="b">
        <v>0</v>
      </c>
      <c r="P1504" t="s">
        <v>29</v>
      </c>
      <c r="Q1504" t="s">
        <v>30</v>
      </c>
      <c r="R1504" t="b">
        <v>0</v>
      </c>
      <c r="Z1504">
        <v>1</v>
      </c>
    </row>
    <row r="1505" spans="1:26" x14ac:dyDescent="0.25">
      <c r="A1505">
        <v>439</v>
      </c>
      <c r="B1505" t="s">
        <v>1027</v>
      </c>
      <c r="C1505" t="s">
        <v>982</v>
      </c>
      <c r="D1505" t="s">
        <v>983</v>
      </c>
      <c r="E1505" s="6">
        <f>VLOOKUP(SUBSTITUTE(B1505,"_usd","")&amp;" - "&amp;D1505,OrbisGeneric_mapping!C:F,3,0)</f>
        <v>15529</v>
      </c>
      <c r="F1505" s="6" t="e">
        <f>VLOOKUP(E1505,Collibra!D:F,3,0)</f>
        <v>#N/A</v>
      </c>
      <c r="G1505" s="6" t="e">
        <f>VLOOKUP(E1505,Collibra!D:F,2,0)</f>
        <v>#N/A</v>
      </c>
      <c r="J1505" t="s">
        <v>28</v>
      </c>
      <c r="N1505" t="b">
        <v>0</v>
      </c>
      <c r="P1505" t="s">
        <v>29</v>
      </c>
      <c r="Q1505" t="s">
        <v>30</v>
      </c>
      <c r="R1505" t="b">
        <v>0</v>
      </c>
      <c r="Z1505">
        <v>1</v>
      </c>
    </row>
    <row r="1506" spans="1:26" x14ac:dyDescent="0.25">
      <c r="A1506">
        <v>207</v>
      </c>
      <c r="B1506" t="s">
        <v>1027</v>
      </c>
      <c r="C1506" t="s">
        <v>661</v>
      </c>
      <c r="D1506" t="s">
        <v>662</v>
      </c>
      <c r="E1506" s="6" t="str">
        <f>VLOOKUP(SUBSTITUTE(B1506,"_usd","")&amp;" - "&amp;D1506,OrbisGeneric_mapping!C:F,3,0)</f>
        <v>EXCHANGE_RATE</v>
      </c>
      <c r="F1506" s="6" t="str">
        <f>VLOOKUP(E1506,Collibra!D:F,3,0)</f>
        <v>Exchange rate from original currency</v>
      </c>
      <c r="G1506" s="6" t="str">
        <f>VLOOKUP(E1506,Collibra!D:F,2,0)</f>
        <v>Exchange rate from original currency gives the exchange rate against selected selected currency (Default: USD)</v>
      </c>
      <c r="J1506" t="s">
        <v>28</v>
      </c>
      <c r="N1506" t="b">
        <v>0</v>
      </c>
      <c r="P1506" t="s">
        <v>29</v>
      </c>
      <c r="Q1506" t="s">
        <v>30</v>
      </c>
      <c r="R1506" t="b">
        <v>0</v>
      </c>
      <c r="Z1506">
        <v>1</v>
      </c>
    </row>
    <row r="1507" spans="1:26" x14ac:dyDescent="0.25">
      <c r="A1507">
        <v>311</v>
      </c>
      <c r="B1507" t="s">
        <v>1027</v>
      </c>
      <c r="C1507" t="s">
        <v>984</v>
      </c>
      <c r="D1507" t="s">
        <v>985</v>
      </c>
      <c r="E1507" s="6">
        <f>VLOOKUP(SUBSTITUTE(B1507,"_usd","")&amp;" - "&amp;D1507,OrbisGeneric_mapping!C:F,3,0)</f>
        <v>15513</v>
      </c>
      <c r="F1507" s="6" t="e">
        <f>VLOOKUP(E1507,Collibra!D:F,3,0)</f>
        <v>#N/A</v>
      </c>
      <c r="G1507" s="6" t="e">
        <f>VLOOKUP(E1507,Collibra!D:F,2,0)</f>
        <v>#N/A</v>
      </c>
      <c r="J1507" t="s">
        <v>28</v>
      </c>
      <c r="N1507" t="b">
        <v>0</v>
      </c>
      <c r="P1507" t="s">
        <v>29</v>
      </c>
      <c r="Q1507" t="s">
        <v>30</v>
      </c>
      <c r="R1507" t="b">
        <v>0</v>
      </c>
      <c r="Z1507">
        <v>1</v>
      </c>
    </row>
    <row r="1508" spans="1:26" x14ac:dyDescent="0.25">
      <c r="A1508">
        <v>263</v>
      </c>
      <c r="B1508" t="s">
        <v>1027</v>
      </c>
      <c r="C1508" t="s">
        <v>986</v>
      </c>
      <c r="D1508" t="s">
        <v>987</v>
      </c>
      <c r="E1508" s="6">
        <f>VLOOKUP(SUBSTITUTE(B1508,"_usd","")&amp;" - "&amp;D1508,OrbisGeneric_mapping!C:F,3,0)</f>
        <v>15506</v>
      </c>
      <c r="F1508" s="6" t="e">
        <f>VLOOKUP(E1508,Collibra!D:F,3,0)</f>
        <v>#N/A</v>
      </c>
      <c r="G1508" s="6" t="e">
        <f>VLOOKUP(E1508,Collibra!D:F,2,0)</f>
        <v>#N/A</v>
      </c>
      <c r="J1508" t="s">
        <v>28</v>
      </c>
      <c r="N1508" t="b">
        <v>0</v>
      </c>
      <c r="P1508" t="s">
        <v>29</v>
      </c>
      <c r="Q1508" t="s">
        <v>30</v>
      </c>
      <c r="R1508" t="b">
        <v>0</v>
      </c>
      <c r="Z1508">
        <v>1</v>
      </c>
    </row>
    <row r="1509" spans="1:26" x14ac:dyDescent="0.25">
      <c r="A1509">
        <v>319</v>
      </c>
      <c r="B1509" t="s">
        <v>1027</v>
      </c>
      <c r="C1509" t="s">
        <v>988</v>
      </c>
      <c r="D1509" t="s">
        <v>989</v>
      </c>
      <c r="E1509" s="6">
        <f>VLOOKUP(SUBSTITUTE(B1509,"_usd","")&amp;" - "&amp;D1509,OrbisGeneric_mapping!C:F,3,0)</f>
        <v>15507</v>
      </c>
      <c r="F1509" s="6" t="e">
        <f>VLOOKUP(E1509,Collibra!D:F,3,0)</f>
        <v>#N/A</v>
      </c>
      <c r="G1509" s="6" t="e">
        <f>VLOOKUP(E1509,Collibra!D:F,2,0)</f>
        <v>#N/A</v>
      </c>
      <c r="J1509" t="s">
        <v>28</v>
      </c>
      <c r="N1509" t="b">
        <v>0</v>
      </c>
      <c r="P1509" t="s">
        <v>29</v>
      </c>
      <c r="Q1509" t="s">
        <v>30</v>
      </c>
      <c r="R1509" t="b">
        <v>0</v>
      </c>
      <c r="Z1509">
        <v>1</v>
      </c>
    </row>
    <row r="1510" spans="1:26" x14ac:dyDescent="0.25">
      <c r="A1510">
        <v>287</v>
      </c>
      <c r="B1510" t="s">
        <v>1027</v>
      </c>
      <c r="C1510" t="s">
        <v>990</v>
      </c>
      <c r="D1510" t="s">
        <v>991</v>
      </c>
      <c r="E1510" s="6">
        <f>VLOOKUP(SUBSTITUTE(B1510,"_usd","")&amp;" - "&amp;D1510,OrbisGeneric_mapping!C:F,3,0)</f>
        <v>15510</v>
      </c>
      <c r="F1510" s="6" t="e">
        <f>VLOOKUP(E1510,Collibra!D:F,3,0)</f>
        <v>#N/A</v>
      </c>
      <c r="G1510" s="6" t="e">
        <f>VLOOKUP(E1510,Collibra!D:F,2,0)</f>
        <v>#N/A</v>
      </c>
      <c r="J1510" t="s">
        <v>28</v>
      </c>
      <c r="N1510" t="b">
        <v>0</v>
      </c>
      <c r="P1510" t="s">
        <v>29</v>
      </c>
      <c r="Q1510" t="s">
        <v>30</v>
      </c>
      <c r="R1510" t="b">
        <v>0</v>
      </c>
      <c r="Z1510">
        <v>1</v>
      </c>
    </row>
    <row r="1511" spans="1:26" x14ac:dyDescent="0.25">
      <c r="A1511">
        <v>447</v>
      </c>
      <c r="B1511" t="s">
        <v>1027</v>
      </c>
      <c r="C1511" t="s">
        <v>992</v>
      </c>
      <c r="D1511" t="s">
        <v>993</v>
      </c>
      <c r="E1511" s="6">
        <f>VLOOKUP(SUBSTITUTE(B1511,"_usd","")&amp;" - "&amp;D1511,OrbisGeneric_mapping!C:F,3,0)</f>
        <v>15530</v>
      </c>
      <c r="F1511" s="6" t="e">
        <f>VLOOKUP(E1511,Collibra!D:F,3,0)</f>
        <v>#N/A</v>
      </c>
      <c r="G1511" s="6" t="e">
        <f>VLOOKUP(E1511,Collibra!D:F,2,0)</f>
        <v>#N/A</v>
      </c>
      <c r="J1511" t="s">
        <v>28</v>
      </c>
      <c r="N1511" t="b">
        <v>0</v>
      </c>
      <c r="P1511" t="s">
        <v>29</v>
      </c>
      <c r="Q1511" t="s">
        <v>30</v>
      </c>
      <c r="R1511" t="b">
        <v>0</v>
      </c>
      <c r="Z1511">
        <v>1</v>
      </c>
    </row>
    <row r="1512" spans="1:26" x14ac:dyDescent="0.25">
      <c r="A1512">
        <v>375</v>
      </c>
      <c r="B1512" t="s">
        <v>1027</v>
      </c>
      <c r="C1512" t="s">
        <v>994</v>
      </c>
      <c r="D1512" t="s">
        <v>995</v>
      </c>
      <c r="E1512" s="6">
        <f>VLOOKUP(SUBSTITUTE(B1512,"_usd","")&amp;" - "&amp;D1512,OrbisGeneric_mapping!C:F,3,0)</f>
        <v>15520</v>
      </c>
      <c r="F1512" s="6" t="e">
        <f>VLOOKUP(E1512,Collibra!D:F,3,0)</f>
        <v>#N/A</v>
      </c>
      <c r="G1512" s="6" t="e">
        <f>VLOOKUP(E1512,Collibra!D:F,2,0)</f>
        <v>#N/A</v>
      </c>
      <c r="J1512" t="s">
        <v>28</v>
      </c>
      <c r="N1512" t="b">
        <v>0</v>
      </c>
      <c r="P1512" t="s">
        <v>29</v>
      </c>
      <c r="Q1512" t="s">
        <v>30</v>
      </c>
      <c r="R1512" t="b">
        <v>0</v>
      </c>
      <c r="Z1512">
        <v>1</v>
      </c>
    </row>
    <row r="1513" spans="1:26" x14ac:dyDescent="0.25">
      <c r="A1513">
        <v>295</v>
      </c>
      <c r="B1513" t="s">
        <v>1027</v>
      </c>
      <c r="C1513" t="s">
        <v>996</v>
      </c>
      <c r="D1513" t="s">
        <v>997</v>
      </c>
      <c r="E1513" s="6">
        <f>VLOOKUP(SUBSTITUTE(B1513,"_usd","")&amp;" - "&amp;D1513,OrbisGeneric_mapping!C:F,3,0)</f>
        <v>15511</v>
      </c>
      <c r="F1513" s="6" t="e">
        <f>VLOOKUP(E1513,Collibra!D:F,3,0)</f>
        <v>#N/A</v>
      </c>
      <c r="G1513" s="6" t="e">
        <f>VLOOKUP(E1513,Collibra!D:F,2,0)</f>
        <v>#N/A</v>
      </c>
      <c r="J1513" t="s">
        <v>28</v>
      </c>
      <c r="N1513" t="b">
        <v>0</v>
      </c>
      <c r="P1513" t="s">
        <v>29</v>
      </c>
      <c r="Q1513" t="s">
        <v>30</v>
      </c>
      <c r="R1513" t="b">
        <v>0</v>
      </c>
      <c r="Z1513">
        <v>1</v>
      </c>
    </row>
    <row r="1514" spans="1:26" x14ac:dyDescent="0.25">
      <c r="A1514">
        <v>367</v>
      </c>
      <c r="B1514" t="s">
        <v>1027</v>
      </c>
      <c r="C1514" t="s">
        <v>998</v>
      </c>
      <c r="D1514" t="s">
        <v>999</v>
      </c>
      <c r="E1514" s="6">
        <f>VLOOKUP(SUBSTITUTE(B1514,"_usd","")&amp;" - "&amp;D1514,OrbisGeneric_mapping!C:F,3,0)</f>
        <v>15519</v>
      </c>
      <c r="F1514" s="6" t="e">
        <f>VLOOKUP(E1514,Collibra!D:F,3,0)</f>
        <v>#N/A</v>
      </c>
      <c r="G1514" s="6" t="e">
        <f>VLOOKUP(E1514,Collibra!D:F,2,0)</f>
        <v>#N/A</v>
      </c>
      <c r="J1514" t="s">
        <v>28</v>
      </c>
      <c r="N1514" t="b">
        <v>0</v>
      </c>
      <c r="P1514" t="s">
        <v>29</v>
      </c>
      <c r="Q1514" t="s">
        <v>30</v>
      </c>
      <c r="R1514" t="b">
        <v>0</v>
      </c>
      <c r="Z1514">
        <v>1</v>
      </c>
    </row>
    <row r="1515" spans="1:26" x14ac:dyDescent="0.25">
      <c r="A1515">
        <v>351</v>
      </c>
      <c r="B1515" t="s">
        <v>1027</v>
      </c>
      <c r="C1515" t="s">
        <v>1000</v>
      </c>
      <c r="D1515" t="s">
        <v>1001</v>
      </c>
      <c r="E1515" s="6">
        <f>VLOOKUP(SUBSTITUTE(B1515,"_usd","")&amp;" - "&amp;D1515,OrbisGeneric_mapping!C:F,3,0)</f>
        <v>15517</v>
      </c>
      <c r="F1515" s="6" t="e">
        <f>VLOOKUP(E1515,Collibra!D:F,3,0)</f>
        <v>#N/A</v>
      </c>
      <c r="G1515" s="6" t="e">
        <f>VLOOKUP(E1515,Collibra!D:F,2,0)</f>
        <v>#N/A</v>
      </c>
      <c r="J1515" t="s">
        <v>28</v>
      </c>
      <c r="N1515" t="b">
        <v>0</v>
      </c>
      <c r="P1515" t="s">
        <v>29</v>
      </c>
      <c r="Q1515" t="s">
        <v>30</v>
      </c>
      <c r="R1515" t="b">
        <v>0</v>
      </c>
      <c r="Z1515">
        <v>1</v>
      </c>
    </row>
    <row r="1516" spans="1:26" x14ac:dyDescent="0.25">
      <c r="A1516">
        <v>343</v>
      </c>
      <c r="B1516" t="s">
        <v>1027</v>
      </c>
      <c r="C1516" t="s">
        <v>1002</v>
      </c>
      <c r="D1516" t="s">
        <v>1003</v>
      </c>
      <c r="E1516" s="6">
        <f>VLOOKUP(SUBSTITUTE(B1516,"_usd","")&amp;" - "&amp;D1516,OrbisGeneric_mapping!C:F,3,0)</f>
        <v>15516</v>
      </c>
      <c r="F1516" s="6" t="e">
        <f>VLOOKUP(E1516,Collibra!D:F,3,0)</f>
        <v>#N/A</v>
      </c>
      <c r="G1516" s="6" t="e">
        <f>VLOOKUP(E1516,Collibra!D:F,2,0)</f>
        <v>#N/A</v>
      </c>
      <c r="J1516" t="s">
        <v>28</v>
      </c>
      <c r="N1516" t="b">
        <v>0</v>
      </c>
      <c r="P1516" t="s">
        <v>29</v>
      </c>
      <c r="Q1516" t="s">
        <v>30</v>
      </c>
      <c r="R1516" t="b">
        <v>0</v>
      </c>
      <c r="Z1516">
        <v>1</v>
      </c>
    </row>
    <row r="1517" spans="1:26" x14ac:dyDescent="0.25">
      <c r="A1517">
        <v>327</v>
      </c>
      <c r="B1517" t="s">
        <v>1027</v>
      </c>
      <c r="C1517" t="s">
        <v>1004</v>
      </c>
      <c r="D1517" t="s">
        <v>1005</v>
      </c>
      <c r="E1517" s="6">
        <f>VLOOKUP(SUBSTITUTE(B1517,"_usd","")&amp;" - "&amp;D1517,OrbisGeneric_mapping!C:F,3,0)</f>
        <v>15514</v>
      </c>
      <c r="F1517" s="6" t="e">
        <f>VLOOKUP(E1517,Collibra!D:F,3,0)</f>
        <v>#N/A</v>
      </c>
      <c r="G1517" s="6" t="e">
        <f>VLOOKUP(E1517,Collibra!D:F,2,0)</f>
        <v>#N/A</v>
      </c>
      <c r="J1517" t="s">
        <v>28</v>
      </c>
      <c r="N1517" t="b">
        <v>0</v>
      </c>
      <c r="P1517" t="s">
        <v>29</v>
      </c>
      <c r="Q1517" t="s">
        <v>30</v>
      </c>
      <c r="R1517" t="b">
        <v>0</v>
      </c>
      <c r="Z1517">
        <v>1</v>
      </c>
    </row>
    <row r="1518" spans="1:26" x14ac:dyDescent="0.25">
      <c r="A1518">
        <v>431</v>
      </c>
      <c r="B1518" t="s">
        <v>1027</v>
      </c>
      <c r="C1518" t="s">
        <v>1006</v>
      </c>
      <c r="D1518" t="s">
        <v>1007</v>
      </c>
      <c r="E1518" s="6">
        <f>VLOOKUP(SUBSTITUTE(B1518,"_usd","")&amp;" - "&amp;D1518,OrbisGeneric_mapping!C:F,3,0)</f>
        <v>15528</v>
      </c>
      <c r="F1518" s="6" t="e">
        <f>VLOOKUP(E1518,Collibra!D:F,3,0)</f>
        <v>#N/A</v>
      </c>
      <c r="G1518" s="6" t="e">
        <f>VLOOKUP(E1518,Collibra!D:F,2,0)</f>
        <v>#N/A</v>
      </c>
      <c r="J1518" t="s">
        <v>28</v>
      </c>
      <c r="N1518" t="b">
        <v>0</v>
      </c>
      <c r="P1518" t="s">
        <v>29</v>
      </c>
      <c r="Q1518" t="s">
        <v>30</v>
      </c>
      <c r="R1518" t="b">
        <v>0</v>
      </c>
      <c r="Z1518">
        <v>1</v>
      </c>
    </row>
    <row r="1519" spans="1:26" x14ac:dyDescent="0.25">
      <c r="A1519">
        <v>359</v>
      </c>
      <c r="B1519" t="s">
        <v>1027</v>
      </c>
      <c r="C1519" t="s">
        <v>1008</v>
      </c>
      <c r="D1519" t="s">
        <v>1009</v>
      </c>
      <c r="E1519" s="6">
        <f>VLOOKUP(SUBSTITUTE(B1519,"_usd","")&amp;" - "&amp;D1519,OrbisGeneric_mapping!C:F,3,0)</f>
        <v>15518</v>
      </c>
      <c r="F1519" s="6" t="e">
        <f>VLOOKUP(E1519,Collibra!D:F,3,0)</f>
        <v>#N/A</v>
      </c>
      <c r="G1519" s="6" t="e">
        <f>VLOOKUP(E1519,Collibra!D:F,2,0)</f>
        <v>#N/A</v>
      </c>
      <c r="J1519" t="s">
        <v>28</v>
      </c>
      <c r="N1519" t="b">
        <v>0</v>
      </c>
      <c r="P1519" t="s">
        <v>29</v>
      </c>
      <c r="Q1519" t="s">
        <v>30</v>
      </c>
      <c r="R1519" t="b">
        <v>0</v>
      </c>
      <c r="Z1519">
        <v>1</v>
      </c>
    </row>
    <row r="1520" spans="1:26" x14ac:dyDescent="0.25">
      <c r="A1520">
        <v>215</v>
      </c>
      <c r="B1520" t="s">
        <v>1027</v>
      </c>
      <c r="C1520" t="s">
        <v>1010</v>
      </c>
      <c r="D1520" t="s">
        <v>1011</v>
      </c>
      <c r="E1520" s="6">
        <f>VLOOKUP(SUBSTITUTE(B1520,"_usd","")&amp;" - "&amp;D1520,OrbisGeneric_mapping!C:F,3,0)</f>
        <v>15500</v>
      </c>
      <c r="F1520" s="6" t="e">
        <f>VLOOKUP(E1520,Collibra!D:F,3,0)</f>
        <v>#N/A</v>
      </c>
      <c r="G1520" s="6" t="e">
        <f>VLOOKUP(E1520,Collibra!D:F,2,0)</f>
        <v>#N/A</v>
      </c>
      <c r="J1520" t="s">
        <v>28</v>
      </c>
      <c r="N1520" t="b">
        <v>0</v>
      </c>
      <c r="P1520" t="s">
        <v>29</v>
      </c>
      <c r="Q1520" t="s">
        <v>30</v>
      </c>
      <c r="R1520" t="b">
        <v>0</v>
      </c>
      <c r="Z1520">
        <v>1</v>
      </c>
    </row>
    <row r="1521" spans="1:26" x14ac:dyDescent="0.25">
      <c r="A1521">
        <v>383</v>
      </c>
      <c r="B1521" t="s">
        <v>1027</v>
      </c>
      <c r="C1521" t="s">
        <v>1012</v>
      </c>
      <c r="D1521" t="s">
        <v>1013</v>
      </c>
      <c r="E1521" s="6">
        <f>VLOOKUP(SUBSTITUTE(B1521,"_usd","")&amp;" - "&amp;D1521,OrbisGeneric_mapping!C:F,3,0)</f>
        <v>15521</v>
      </c>
      <c r="F1521" s="6" t="e">
        <f>VLOOKUP(E1521,Collibra!D:F,3,0)</f>
        <v>#N/A</v>
      </c>
      <c r="G1521" s="6" t="e">
        <f>VLOOKUP(E1521,Collibra!D:F,2,0)</f>
        <v>#N/A</v>
      </c>
      <c r="J1521" t="s">
        <v>28</v>
      </c>
      <c r="N1521" t="b">
        <v>0</v>
      </c>
      <c r="P1521" t="s">
        <v>29</v>
      </c>
      <c r="Q1521" t="s">
        <v>30</v>
      </c>
      <c r="R1521" t="b">
        <v>0</v>
      </c>
      <c r="Z1521">
        <v>1</v>
      </c>
    </row>
    <row r="1522" spans="1:26" x14ac:dyDescent="0.25">
      <c r="A1522">
        <v>159</v>
      </c>
      <c r="B1522" t="s">
        <v>1027</v>
      </c>
      <c r="C1522" t="s">
        <v>570</v>
      </c>
      <c r="D1522" t="s">
        <v>571</v>
      </c>
      <c r="E1522" s="6" t="str">
        <f>VLOOKUP(SUBSTITUTE(B1522,"_usd","")&amp;" - "&amp;D1522,OrbisGeneric_mapping!C:F,3,0)</f>
        <v>NUMBER_MONTHS</v>
      </c>
      <c r="F1522" s="6" t="str">
        <f>VLOOKUP(E1522,Collibra!D:F,3,0)</f>
        <v>Number of months</v>
      </c>
      <c r="G1522" s="6" t="str">
        <f>VLOOKUP(E1522,Collibra!D:F,2,0)</f>
        <v>The number of months in a financial accounting period</v>
      </c>
      <c r="J1522" t="s">
        <v>28</v>
      </c>
      <c r="N1522" t="b">
        <v>0</v>
      </c>
      <c r="P1522" t="s">
        <v>29</v>
      </c>
      <c r="Q1522" t="s">
        <v>30</v>
      </c>
      <c r="R1522" t="b">
        <v>0</v>
      </c>
      <c r="Z1522">
        <v>1</v>
      </c>
    </row>
    <row r="1523" spans="1:26" x14ac:dyDescent="0.25">
      <c r="A1523">
        <v>199</v>
      </c>
      <c r="B1523" t="s">
        <v>1027</v>
      </c>
      <c r="C1523" t="s">
        <v>576</v>
      </c>
      <c r="D1523" t="s">
        <v>577</v>
      </c>
      <c r="E1523" s="6" t="str">
        <f>VLOOKUP(SUBSTITUTE(B1523,"_usd","")&amp;" - "&amp;D1523,OrbisGeneric_mapping!C:F,3,0)</f>
        <v>ORIGINAL_CURRENCY</v>
      </c>
      <c r="F1523" s="6">
        <f>VLOOKUP(E1523,Collibra!D:F,3,0)</f>
        <v>0</v>
      </c>
      <c r="G1523" s="6" t="str">
        <f>VLOOKUP(E1523,Collibra!D:F,2,0)</f>
        <v>The currency used for publishing the financial accounts</v>
      </c>
      <c r="J1523" t="s">
        <v>28</v>
      </c>
      <c r="N1523" t="b">
        <v>0</v>
      </c>
      <c r="P1523" t="s">
        <v>29</v>
      </c>
      <c r="Q1523" t="s">
        <v>30</v>
      </c>
      <c r="R1523" t="b">
        <v>0</v>
      </c>
      <c r="Z1523">
        <v>1</v>
      </c>
    </row>
    <row r="1524" spans="1:26" x14ac:dyDescent="0.25">
      <c r="A1524">
        <v>191</v>
      </c>
      <c r="B1524" t="s">
        <v>1027</v>
      </c>
      <c r="C1524" t="s">
        <v>578</v>
      </c>
      <c r="D1524" t="s">
        <v>579</v>
      </c>
      <c r="E1524" s="6" t="str">
        <f>VLOOKUP(SUBSTITUTE(B1524,"_usd","")&amp;" - "&amp;D1524,OrbisGeneric_mapping!C:F,3,0)</f>
        <v>ORIGINAL_UNIT</v>
      </c>
      <c r="F1524" s="6" t="str">
        <f>VLOOKUP(E1524,Collibra!D:F,3,0)</f>
        <v>Original unit</v>
      </c>
      <c r="G1524" s="6" t="str">
        <f>VLOOKUP(E1524,Collibra!D:F,2,0)</f>
        <v>Original units is the unit for a financial value used in spreading the financial accounts</v>
      </c>
      <c r="J1524" t="s">
        <v>28</v>
      </c>
      <c r="N1524" t="b">
        <v>0</v>
      </c>
      <c r="P1524" t="s">
        <v>29</v>
      </c>
      <c r="Q1524" t="s">
        <v>30</v>
      </c>
      <c r="R1524" t="b">
        <v>0</v>
      </c>
      <c r="Z1524">
        <v>1</v>
      </c>
    </row>
    <row r="1525" spans="1:26" x14ac:dyDescent="0.25">
      <c r="A1525">
        <v>255</v>
      </c>
      <c r="B1525" t="s">
        <v>1027</v>
      </c>
      <c r="C1525" t="s">
        <v>1014</v>
      </c>
      <c r="D1525" t="s">
        <v>1015</v>
      </c>
      <c r="E1525" s="6">
        <f>VLOOKUP(SUBSTITUTE(B1525,"_usd","")&amp;" - "&amp;D1525,OrbisGeneric_mapping!C:F,3,0)</f>
        <v>15505</v>
      </c>
      <c r="F1525" s="6" t="e">
        <f>VLOOKUP(E1525,Collibra!D:F,3,0)</f>
        <v>#N/A</v>
      </c>
      <c r="G1525" s="6" t="e">
        <f>VLOOKUP(E1525,Collibra!D:F,2,0)</f>
        <v>#N/A</v>
      </c>
      <c r="J1525" t="s">
        <v>28</v>
      </c>
      <c r="N1525" t="b">
        <v>0</v>
      </c>
      <c r="P1525" t="s">
        <v>29</v>
      </c>
      <c r="Q1525" t="s">
        <v>30</v>
      </c>
      <c r="R1525" t="b">
        <v>0</v>
      </c>
      <c r="Z1525">
        <v>1</v>
      </c>
    </row>
    <row r="1526" spans="1:26" x14ac:dyDescent="0.25">
      <c r="A1526">
        <v>423</v>
      </c>
      <c r="B1526" t="s">
        <v>1027</v>
      </c>
      <c r="C1526" t="s">
        <v>1016</v>
      </c>
      <c r="D1526" t="s">
        <v>1017</v>
      </c>
      <c r="E1526" s="6">
        <f>VLOOKUP(SUBSTITUTE(B1526,"_usd","")&amp;" - "&amp;D1526,OrbisGeneric_mapping!C:F,3,0)</f>
        <v>15526</v>
      </c>
      <c r="F1526" s="6" t="e">
        <f>VLOOKUP(E1526,Collibra!D:F,3,0)</f>
        <v>#N/A</v>
      </c>
      <c r="G1526" s="6" t="e">
        <f>VLOOKUP(E1526,Collibra!D:F,2,0)</f>
        <v>#N/A</v>
      </c>
      <c r="J1526" t="s">
        <v>28</v>
      </c>
      <c r="N1526" t="b">
        <v>0</v>
      </c>
      <c r="P1526" t="s">
        <v>29</v>
      </c>
      <c r="Q1526" t="s">
        <v>30</v>
      </c>
      <c r="R1526" t="b">
        <v>0</v>
      </c>
      <c r="Z1526">
        <v>1</v>
      </c>
    </row>
    <row r="1527" spans="1:26" x14ac:dyDescent="0.25">
      <c r="A1527">
        <v>407</v>
      </c>
      <c r="B1527" t="s">
        <v>1027</v>
      </c>
      <c r="C1527" t="s">
        <v>1018</v>
      </c>
      <c r="D1527" t="s">
        <v>1019</v>
      </c>
      <c r="E1527" s="6">
        <f>VLOOKUP(SUBSTITUTE(B1527,"_usd","")&amp;" - "&amp;D1527,OrbisGeneric_mapping!C:F,3,0)</f>
        <v>15525</v>
      </c>
      <c r="F1527" s="6" t="e">
        <f>VLOOKUP(E1527,Collibra!D:F,3,0)</f>
        <v>#N/A</v>
      </c>
      <c r="G1527" s="6" t="e">
        <f>VLOOKUP(E1527,Collibra!D:F,2,0)</f>
        <v>#N/A</v>
      </c>
      <c r="J1527" t="s">
        <v>28</v>
      </c>
      <c r="N1527" t="b">
        <v>0</v>
      </c>
      <c r="P1527" t="s">
        <v>29</v>
      </c>
      <c r="Q1527" t="s">
        <v>30</v>
      </c>
      <c r="R1527" t="b">
        <v>0</v>
      </c>
      <c r="Z1527">
        <v>1</v>
      </c>
    </row>
    <row r="1528" spans="1:26" x14ac:dyDescent="0.25">
      <c r="A1528">
        <v>103</v>
      </c>
      <c r="B1528" t="s">
        <v>1027</v>
      </c>
      <c r="C1528" t="s">
        <v>57</v>
      </c>
      <c r="D1528" t="s">
        <v>57</v>
      </c>
      <c r="E1528" s="6" t="e">
        <f>VLOOKUP(SUBSTITUTE(B1528,"_usd","")&amp;" - "&amp;D1528,OrbisGeneric_mapping!C:F,3,0)</f>
        <v>#N/A</v>
      </c>
      <c r="F1528" s="6" t="e">
        <f>VLOOKUP(E1528,Collibra!D:F,3,0)</f>
        <v>#N/A</v>
      </c>
      <c r="G1528" s="6" t="e">
        <f>VLOOKUP(E1528,Collibra!D:F,2,0)</f>
        <v>#N/A</v>
      </c>
      <c r="J1528" t="s">
        <v>28</v>
      </c>
      <c r="N1528" t="b">
        <v>0</v>
      </c>
      <c r="P1528" t="s">
        <v>29</v>
      </c>
      <c r="Q1528" t="s">
        <v>30</v>
      </c>
      <c r="R1528" t="b">
        <v>0</v>
      </c>
      <c r="Z1528">
        <v>1</v>
      </c>
    </row>
    <row r="1529" spans="1:26" x14ac:dyDescent="0.25">
      <c r="A1529">
        <v>95</v>
      </c>
      <c r="B1529" t="s">
        <v>1027</v>
      </c>
      <c r="C1529" t="s">
        <v>58</v>
      </c>
      <c r="D1529" t="s">
        <v>58</v>
      </c>
      <c r="E1529" s="6" t="e">
        <f>VLOOKUP(SUBSTITUTE(B1529,"_usd","")&amp;" - "&amp;D1529,OrbisGeneric_mapping!C:F,3,0)</f>
        <v>#N/A</v>
      </c>
      <c r="F1529" s="6" t="e">
        <f>VLOOKUP(E1529,Collibra!D:F,3,0)</f>
        <v>#N/A</v>
      </c>
      <c r="G1529" s="6" t="e">
        <f>VLOOKUP(E1529,Collibra!D:F,2,0)</f>
        <v>#N/A</v>
      </c>
      <c r="J1529" t="s">
        <v>59</v>
      </c>
      <c r="N1529" t="b">
        <v>0</v>
      </c>
      <c r="P1529" t="s">
        <v>29</v>
      </c>
      <c r="Q1529" t="s">
        <v>30</v>
      </c>
      <c r="R1529" t="b">
        <v>0</v>
      </c>
      <c r="Z1529">
        <v>1</v>
      </c>
    </row>
    <row r="1530" spans="1:26" x14ac:dyDescent="0.25">
      <c r="A1530">
        <v>471</v>
      </c>
      <c r="B1530" t="s">
        <v>1027</v>
      </c>
      <c r="C1530" t="s">
        <v>72</v>
      </c>
      <c r="D1530" t="s">
        <v>72</v>
      </c>
      <c r="E1530" s="6" t="e">
        <f>VLOOKUP(SUBSTITUTE(B1530,"_usd","")&amp;" - "&amp;D1530,OrbisGeneric_mapping!C:F,3,0)</f>
        <v>#N/A</v>
      </c>
      <c r="F1530" s="6" t="e">
        <f>VLOOKUP(E1530,Collibra!D:F,3,0)</f>
        <v>#N/A</v>
      </c>
      <c r="G1530" s="6" t="e">
        <f>VLOOKUP(E1530,Collibra!D:F,2,0)</f>
        <v>#N/A</v>
      </c>
      <c r="J1530" t="s">
        <v>73</v>
      </c>
      <c r="N1530" t="b">
        <v>0</v>
      </c>
      <c r="P1530" t="s">
        <v>29</v>
      </c>
      <c r="Q1530" t="s">
        <v>30</v>
      </c>
      <c r="R1530" t="b">
        <v>0</v>
      </c>
      <c r="Z1530">
        <v>1</v>
      </c>
    </row>
    <row r="1531" spans="1:26" x14ac:dyDescent="0.25">
      <c r="A1531">
        <v>391</v>
      </c>
      <c r="B1531" t="s">
        <v>1027</v>
      </c>
      <c r="C1531" t="s">
        <v>1020</v>
      </c>
      <c r="D1531" t="s">
        <v>1021</v>
      </c>
      <c r="E1531" s="6">
        <f>VLOOKUP(SUBSTITUTE(B1531,"_usd","")&amp;" - "&amp;D1531,OrbisGeneric_mapping!C:F,3,0)</f>
        <v>15522</v>
      </c>
      <c r="F1531" s="6" t="e">
        <f>VLOOKUP(E1531,Collibra!D:F,3,0)</f>
        <v>#N/A</v>
      </c>
      <c r="G1531" s="6" t="e">
        <f>VLOOKUP(E1531,Collibra!D:F,2,0)</f>
        <v>#N/A</v>
      </c>
      <c r="J1531" t="s">
        <v>28</v>
      </c>
      <c r="N1531" t="b">
        <v>0</v>
      </c>
      <c r="P1531" t="s">
        <v>29</v>
      </c>
      <c r="Q1531" t="s">
        <v>30</v>
      </c>
      <c r="R1531" t="b">
        <v>0</v>
      </c>
      <c r="Z1531">
        <v>1</v>
      </c>
    </row>
    <row r="1532" spans="1:26" x14ac:dyDescent="0.25">
      <c r="A1532">
        <v>183</v>
      </c>
      <c r="B1532" t="s">
        <v>1027</v>
      </c>
      <c r="C1532" t="s">
        <v>1022</v>
      </c>
      <c r="D1532" t="s">
        <v>1023</v>
      </c>
      <c r="E1532" s="6" t="str">
        <f>VLOOKUP(SUBSTITUTE(B1532,"_usd","")&amp;" - "&amp;D1532,OrbisGeneric_mapping!C:F,3,0)</f>
        <v>ACCOUNTS_SOURCE_CODE</v>
      </c>
      <c r="F1532" s="6" t="str">
        <f>VLOOKUP(E1532,Collibra!D:F,3,0)</f>
        <v>Source of financials</v>
      </c>
      <c r="G1532" s="6" t="str">
        <f>VLOOKUP(E1532,Collibra!D:F,2,0)</f>
        <v>The source of financials provides the source used for collecting the financial and non-financial information for an account. This can include annual reports, 10-K, regulatory source or any other information provider</v>
      </c>
      <c r="J1532" t="s">
        <v>28</v>
      </c>
      <c r="N1532" t="b">
        <v>0</v>
      </c>
      <c r="P1532" t="s">
        <v>29</v>
      </c>
      <c r="Q1532" t="s">
        <v>30</v>
      </c>
      <c r="R1532" t="b">
        <v>0</v>
      </c>
      <c r="Z1532">
        <v>1</v>
      </c>
    </row>
    <row r="1533" spans="1:26" x14ac:dyDescent="0.25">
      <c r="A1533">
        <v>2338</v>
      </c>
      <c r="B1533" t="s">
        <v>1028</v>
      </c>
      <c r="C1533" t="s">
        <v>440</v>
      </c>
      <c r="D1533" t="s">
        <v>441</v>
      </c>
      <c r="E1533" s="6" t="str">
        <f>VLOOKUP(SUBSTITUTE(B1533,"_usd_interim","")&amp;" - "&amp;D1533,OrbisGeneric_mapping!C:F,3,0)</f>
        <v>ACCOUNTING_PRACTICE</v>
      </c>
      <c r="F1533" s="6" t="str">
        <f>VLOOKUP(E1533,Collibra!D:F,3,0)</f>
        <v>Accounting practice</v>
      </c>
      <c r="G1533" s="6" t="str">
        <f>VLOOKUP(E1533,Collibra!D:F,2,0)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533" t="s">
        <v>28</v>
      </c>
      <c r="N1533" t="b">
        <v>0</v>
      </c>
      <c r="P1533" t="s">
        <v>29</v>
      </c>
      <c r="Q1533" t="s">
        <v>30</v>
      </c>
      <c r="R1533" t="b">
        <v>0</v>
      </c>
      <c r="Z1533">
        <v>1</v>
      </c>
    </row>
    <row r="1534" spans="1:26" x14ac:dyDescent="0.25">
      <c r="A1534">
        <v>2498</v>
      </c>
      <c r="B1534" t="s">
        <v>1028</v>
      </c>
      <c r="C1534" t="s">
        <v>958</v>
      </c>
      <c r="D1534" t="s">
        <v>959</v>
      </c>
      <c r="E1534" s="6">
        <f>VLOOKUP(SUBSTITUTE(B1534,"_usd_interim","")&amp;" - "&amp;D1534,OrbisGeneric_mapping!C:F,3,0)</f>
        <v>15515</v>
      </c>
      <c r="F1534" s="6" t="e">
        <f>VLOOKUP(E1534,Collibra!D:F,3,0)</f>
        <v>#N/A</v>
      </c>
      <c r="G1534" s="6" t="e">
        <f>VLOOKUP(E1534,Collibra!D:F,2,0)</f>
        <v>#N/A</v>
      </c>
      <c r="J1534" t="s">
        <v>28</v>
      </c>
      <c r="N1534" t="b">
        <v>0</v>
      </c>
      <c r="P1534" t="s">
        <v>29</v>
      </c>
      <c r="Q1534" t="s">
        <v>30</v>
      </c>
      <c r="R1534" t="b">
        <v>0</v>
      </c>
      <c r="Z1534">
        <v>1</v>
      </c>
    </row>
    <row r="1535" spans="1:26" x14ac:dyDescent="0.25">
      <c r="A1535">
        <v>2402</v>
      </c>
      <c r="B1535" t="s">
        <v>1028</v>
      </c>
      <c r="C1535" t="s">
        <v>960</v>
      </c>
      <c r="D1535" t="s">
        <v>961</v>
      </c>
      <c r="E1535" s="6">
        <f>VLOOKUP(SUBSTITUTE(B1535,"_usd_interim","")&amp;" - "&amp;D1535,OrbisGeneric_mapping!C:F,3,0)</f>
        <v>15503</v>
      </c>
      <c r="F1535" s="6" t="e">
        <f>VLOOKUP(E1535,Collibra!D:F,3,0)</f>
        <v>#N/A</v>
      </c>
      <c r="G1535" s="6" t="e">
        <f>VLOOKUP(E1535,Collibra!D:F,2,0)</f>
        <v>#N/A</v>
      </c>
      <c r="J1535" t="s">
        <v>28</v>
      </c>
      <c r="N1535" t="b">
        <v>0</v>
      </c>
      <c r="P1535" t="s">
        <v>29</v>
      </c>
      <c r="Q1535" t="s">
        <v>30</v>
      </c>
      <c r="R1535" t="b">
        <v>0</v>
      </c>
      <c r="Z1535">
        <v>1</v>
      </c>
    </row>
    <row r="1536" spans="1:26" x14ac:dyDescent="0.25">
      <c r="A1536">
        <v>2330</v>
      </c>
      <c r="B1536" t="s">
        <v>1028</v>
      </c>
      <c r="C1536" t="s">
        <v>442</v>
      </c>
      <c r="D1536" t="s">
        <v>443</v>
      </c>
      <c r="E1536" s="6" t="str">
        <f>VLOOKUP(SUBSTITUTE(B1536,"_usd_interim","")&amp;" - "&amp;D1536,OrbisGeneric_mapping!C:F,3,0)</f>
        <v>AUDIT_STATUS</v>
      </c>
      <c r="F1536" s="6" t="str">
        <f>VLOOKUP(E1536,Collibra!D:F,3,0)</f>
        <v>Audit status</v>
      </c>
      <c r="G1536" s="6" t="str">
        <f>VLOOKUP(E1536,Collibra!D:F,2,0)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536" t="s">
        <v>28</v>
      </c>
      <c r="N1536" t="b">
        <v>0</v>
      </c>
      <c r="P1536" t="s">
        <v>29</v>
      </c>
      <c r="Q1536" t="s">
        <v>30</v>
      </c>
      <c r="R1536" t="b">
        <v>0</v>
      </c>
      <c r="Z1536">
        <v>1</v>
      </c>
    </row>
    <row r="1537" spans="1:26" x14ac:dyDescent="0.25">
      <c r="A1537">
        <v>2274</v>
      </c>
      <c r="B1537" t="s">
        <v>1028</v>
      </c>
      <c r="C1537" t="s">
        <v>26</v>
      </c>
      <c r="D1537" t="s">
        <v>27</v>
      </c>
      <c r="E1537" s="6" t="str">
        <f>VLOOKUP(SUBSTITUTE(B1537,"_usd_interim","")&amp;" - "&amp;D1537,OrbisGeneric_mapping!C:F,3,0)</f>
        <v>BVD_ID_NUMBER</v>
      </c>
      <c r="F1537" s="6" t="str">
        <f>VLOOKUP(E1537,Collibra!D:F,3,0)</f>
        <v>BvD ID number</v>
      </c>
      <c r="G1537" s="6" t="str">
        <f>VLOOKUP(E1537,Collibra!D:F,2,0)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537" t="s">
        <v>28</v>
      </c>
      <c r="N1537" t="b">
        <v>0</v>
      </c>
      <c r="P1537" t="s">
        <v>29</v>
      </c>
      <c r="Q1537" t="s">
        <v>30</v>
      </c>
      <c r="R1537" t="b">
        <v>0</v>
      </c>
      <c r="Z1537">
        <v>1</v>
      </c>
    </row>
    <row r="1538" spans="1:26" x14ac:dyDescent="0.25">
      <c r="A1538">
        <v>2578</v>
      </c>
      <c r="B1538" t="s">
        <v>1028</v>
      </c>
      <c r="C1538" t="s">
        <v>962</v>
      </c>
      <c r="D1538" t="s">
        <v>963</v>
      </c>
      <c r="E1538" s="6">
        <f>VLOOKUP(SUBSTITUTE(B1538,"_usd_interim","")&amp;" - "&amp;D1538,OrbisGeneric_mapping!C:F,3,0)</f>
        <v>15523</v>
      </c>
      <c r="F1538" s="6" t="e">
        <f>VLOOKUP(E1538,Collibra!D:F,3,0)</f>
        <v>#N/A</v>
      </c>
      <c r="G1538" s="6" t="e">
        <f>VLOOKUP(E1538,Collibra!D:F,2,0)</f>
        <v>#N/A</v>
      </c>
      <c r="J1538" t="s">
        <v>28</v>
      </c>
      <c r="N1538" t="b">
        <v>0</v>
      </c>
      <c r="P1538" t="s">
        <v>29</v>
      </c>
      <c r="Q1538" t="s">
        <v>30</v>
      </c>
      <c r="R1538" t="b">
        <v>0</v>
      </c>
      <c r="Z1538">
        <v>1</v>
      </c>
    </row>
    <row r="1539" spans="1:26" x14ac:dyDescent="0.25">
      <c r="A1539">
        <v>2618</v>
      </c>
      <c r="B1539" t="s">
        <v>1028</v>
      </c>
      <c r="C1539" t="s">
        <v>964</v>
      </c>
      <c r="D1539" t="s">
        <v>965</v>
      </c>
      <c r="E1539" s="6">
        <f>VLOOKUP(SUBSTITUTE(B1539,"_usd_interim","")&amp;" - "&amp;D1539,OrbisGeneric_mapping!C:F,3,0)</f>
        <v>15531</v>
      </c>
      <c r="F1539" s="6" t="e">
        <f>VLOOKUP(E1539,Collibra!D:F,3,0)</f>
        <v>#N/A</v>
      </c>
      <c r="G1539" s="6" t="e">
        <f>VLOOKUP(E1539,Collibra!D:F,2,0)</f>
        <v>#N/A</v>
      </c>
      <c r="J1539" t="s">
        <v>28</v>
      </c>
      <c r="N1539" t="b">
        <v>0</v>
      </c>
      <c r="P1539" t="s">
        <v>29</v>
      </c>
      <c r="Q1539" t="s">
        <v>30</v>
      </c>
      <c r="R1539" t="b">
        <v>0</v>
      </c>
      <c r="Z1539">
        <v>1</v>
      </c>
    </row>
    <row r="1540" spans="1:26" x14ac:dyDescent="0.25">
      <c r="A1540">
        <v>2626</v>
      </c>
      <c r="B1540" t="s">
        <v>1028</v>
      </c>
      <c r="C1540" t="s">
        <v>966</v>
      </c>
      <c r="D1540" t="s">
        <v>967</v>
      </c>
      <c r="E1540" s="6">
        <f>VLOOKUP(SUBSTITUTE(B1540,"_usd_interim","")&amp;" - "&amp;D1540,OrbisGeneric_mapping!C:F,3,0)</f>
        <v>15532</v>
      </c>
      <c r="F1540" s="6" t="e">
        <f>VLOOKUP(E1540,Collibra!D:F,3,0)</f>
        <v>#N/A</v>
      </c>
      <c r="G1540" s="6" t="e">
        <f>VLOOKUP(E1540,Collibra!D:F,2,0)</f>
        <v>#N/A</v>
      </c>
      <c r="J1540" t="s">
        <v>28</v>
      </c>
      <c r="N1540" t="b">
        <v>0</v>
      </c>
      <c r="P1540" t="s">
        <v>29</v>
      </c>
      <c r="Q1540" t="s">
        <v>30</v>
      </c>
      <c r="R1540" t="b">
        <v>0</v>
      </c>
      <c r="Z1540">
        <v>1</v>
      </c>
    </row>
    <row r="1541" spans="1:26" x14ac:dyDescent="0.25">
      <c r="A1541">
        <v>2290</v>
      </c>
      <c r="B1541" t="s">
        <v>1028</v>
      </c>
      <c r="C1541" t="s">
        <v>219</v>
      </c>
      <c r="D1541" t="s">
        <v>220</v>
      </c>
      <c r="E1541" s="6" t="str">
        <f>VLOOKUP(SUBSTITUTE(B1541,"_usd_interim","")&amp;" - "&amp;D1541,OrbisGeneric_mapping!C:F,3,0)</f>
        <v>CLOSING_DATE</v>
      </c>
      <c r="F1541" s="6" t="str">
        <f>VLOOKUP(E1541,Collibra!D:F,3,0)</f>
        <v>Closing date</v>
      </c>
      <c r="G1541" s="6" t="str">
        <f>VLOOKUP(E1541,Collibra!D:F,2,0)</f>
        <v>Closing date provides the financial accounts year or interim ending date (Default: Latest available year)</v>
      </c>
      <c r="J1541" t="s">
        <v>28</v>
      </c>
      <c r="N1541" t="b">
        <v>0</v>
      </c>
      <c r="P1541" t="s">
        <v>29</v>
      </c>
      <c r="Q1541" t="s">
        <v>30</v>
      </c>
      <c r="R1541" t="b">
        <v>0</v>
      </c>
      <c r="Z1541">
        <v>1</v>
      </c>
    </row>
    <row r="1542" spans="1:26" x14ac:dyDescent="0.25">
      <c r="A1542">
        <v>2314</v>
      </c>
      <c r="B1542" t="s">
        <v>1028</v>
      </c>
      <c r="C1542" t="s">
        <v>221</v>
      </c>
      <c r="D1542" t="s">
        <v>222</v>
      </c>
      <c r="E1542" s="6" t="e">
        <f>VLOOKUP(SUBSTITUTE(B1542,"_usd_interim","")&amp;" - "&amp;D1542,OrbisGeneric_mapping!C:F,3,0)</f>
        <v>#N/A</v>
      </c>
      <c r="F1542" s="6" t="e">
        <f>VLOOKUP(E1542,Collibra!D:F,3,0)</f>
        <v>#N/A</v>
      </c>
      <c r="G1542" s="6" t="e">
        <f>VLOOKUP(E1542,Collibra!D:F,2,0)</f>
        <v>#N/A</v>
      </c>
      <c r="J1542" t="s">
        <v>28</v>
      </c>
      <c r="N1542" t="b">
        <v>0</v>
      </c>
      <c r="P1542" t="s">
        <v>29</v>
      </c>
      <c r="Q1542" t="s">
        <v>30</v>
      </c>
      <c r="R1542" t="b">
        <v>0</v>
      </c>
      <c r="Z1542">
        <v>1</v>
      </c>
    </row>
    <row r="1543" spans="1:26" x14ac:dyDescent="0.25">
      <c r="A1543">
        <v>2306</v>
      </c>
      <c r="B1543" t="s">
        <v>1028</v>
      </c>
      <c r="C1543" t="s">
        <v>223</v>
      </c>
      <c r="D1543" t="s">
        <v>224</v>
      </c>
      <c r="E1543" s="6" t="e">
        <f>VLOOKUP(SUBSTITUTE(B1543,"_usd_interim","")&amp;" - "&amp;D1543,OrbisGeneric_mapping!C:F,3,0)</f>
        <v>#N/A</v>
      </c>
      <c r="F1543" s="6" t="e">
        <f>VLOOKUP(E1543,Collibra!D:F,3,0)</f>
        <v>#N/A</v>
      </c>
      <c r="G1543" s="6" t="e">
        <f>VLOOKUP(E1543,Collibra!D:F,2,0)</f>
        <v>#N/A</v>
      </c>
      <c r="J1543" t="s">
        <v>28</v>
      </c>
      <c r="N1543" t="b">
        <v>0</v>
      </c>
      <c r="P1543" t="s">
        <v>29</v>
      </c>
      <c r="Q1543" t="s">
        <v>30</v>
      </c>
      <c r="R1543" t="b">
        <v>0</v>
      </c>
      <c r="Z1543">
        <v>1</v>
      </c>
    </row>
    <row r="1544" spans="1:26" x14ac:dyDescent="0.25">
      <c r="A1544">
        <v>2298</v>
      </c>
      <c r="B1544" t="s">
        <v>1028</v>
      </c>
      <c r="C1544" t="s">
        <v>225</v>
      </c>
      <c r="D1544" t="s">
        <v>226</v>
      </c>
      <c r="E1544" s="6" t="e">
        <f>VLOOKUP(SUBSTITUTE(B1544,"_usd_interim","")&amp;" - "&amp;D1544,OrbisGeneric_mapping!C:F,3,0)</f>
        <v>#N/A</v>
      </c>
      <c r="F1544" s="6" t="e">
        <f>VLOOKUP(E1544,Collibra!D:F,3,0)</f>
        <v>#N/A</v>
      </c>
      <c r="G1544" s="6" t="e">
        <f>VLOOKUP(E1544,Collibra!D:F,2,0)</f>
        <v>#N/A</v>
      </c>
      <c r="J1544" t="s">
        <v>28</v>
      </c>
      <c r="N1544" t="b">
        <v>0</v>
      </c>
      <c r="P1544" t="s">
        <v>29</v>
      </c>
      <c r="Q1544" t="s">
        <v>30</v>
      </c>
      <c r="R1544" t="b">
        <v>0</v>
      </c>
      <c r="Z1544">
        <v>1</v>
      </c>
    </row>
    <row r="1545" spans="1:26" x14ac:dyDescent="0.25">
      <c r="A1545">
        <v>2562</v>
      </c>
      <c r="B1545" t="s">
        <v>1028</v>
      </c>
      <c r="C1545" t="s">
        <v>968</v>
      </c>
      <c r="D1545" t="s">
        <v>969</v>
      </c>
      <c r="E1545" s="6">
        <f>VLOOKUP(SUBSTITUTE(B1545,"_usd_interim","")&amp;" - "&amp;D1545,OrbisGeneric_mapping!C:F,3,0)</f>
        <v>15524</v>
      </c>
      <c r="F1545" s="6" t="e">
        <f>VLOOKUP(E1545,Collibra!D:F,3,0)</f>
        <v>#N/A</v>
      </c>
      <c r="G1545" s="6" t="e">
        <f>VLOOKUP(E1545,Collibra!D:F,2,0)</f>
        <v>#N/A</v>
      </c>
      <c r="J1545" t="s">
        <v>28</v>
      </c>
      <c r="N1545" t="b">
        <v>0</v>
      </c>
      <c r="P1545" t="s">
        <v>29</v>
      </c>
      <c r="Q1545" t="s">
        <v>30</v>
      </c>
      <c r="R1545" t="b">
        <v>0</v>
      </c>
      <c r="Z1545">
        <v>1</v>
      </c>
    </row>
    <row r="1546" spans="1:26" x14ac:dyDescent="0.25">
      <c r="A1546">
        <v>2282</v>
      </c>
      <c r="B1546" t="s">
        <v>1028</v>
      </c>
      <c r="C1546" t="s">
        <v>452</v>
      </c>
      <c r="D1546" t="s">
        <v>453</v>
      </c>
      <c r="E1546" s="6" t="str">
        <f>VLOOKUP(SUBSTITUTE(B1546,"_usd_interim","")&amp;" - "&amp;D1546,OrbisGeneric_mapping!C:F,3,0)</f>
        <v>CONSOLIDATION_CODE</v>
      </c>
      <c r="F1546" s="6" t="str">
        <f>VLOOKUP(E1546,Collibra!D:F,3,0)</f>
        <v>Consolidation code</v>
      </c>
      <c r="G1546" s="6" t="str">
        <f>VLOOKUP(E1546,Collibra!D:F,2,0)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546" t="s">
        <v>28</v>
      </c>
      <c r="N1546" t="b">
        <v>0</v>
      </c>
      <c r="P1546" t="s">
        <v>29</v>
      </c>
      <c r="Q1546" t="s">
        <v>30</v>
      </c>
      <c r="R1546" t="b">
        <v>0</v>
      </c>
      <c r="Z1546">
        <v>1</v>
      </c>
    </row>
    <row r="1547" spans="1:26" x14ac:dyDescent="0.25">
      <c r="A1547">
        <v>2442</v>
      </c>
      <c r="B1547" t="s">
        <v>1028</v>
      </c>
      <c r="C1547" t="s">
        <v>970</v>
      </c>
      <c r="D1547" t="s">
        <v>971</v>
      </c>
      <c r="E1547" s="6">
        <f>VLOOKUP(SUBSTITUTE(B1547,"_usd_interim","")&amp;" - "&amp;D1547,OrbisGeneric_mapping!C:F,3,0)</f>
        <v>15509</v>
      </c>
      <c r="F1547" s="6" t="e">
        <f>VLOOKUP(E1547,Collibra!D:F,3,0)</f>
        <v>#N/A</v>
      </c>
      <c r="G1547" s="6" t="e">
        <f>VLOOKUP(E1547,Collibra!D:F,2,0)</f>
        <v>#N/A</v>
      </c>
      <c r="J1547" t="s">
        <v>28</v>
      </c>
      <c r="N1547" t="b">
        <v>0</v>
      </c>
      <c r="P1547" t="s">
        <v>29</v>
      </c>
      <c r="Q1547" t="s">
        <v>30</v>
      </c>
      <c r="R1547" t="b">
        <v>0</v>
      </c>
      <c r="Z1547">
        <v>1</v>
      </c>
    </row>
    <row r="1548" spans="1:26" x14ac:dyDescent="0.25">
      <c r="A1548">
        <v>2466</v>
      </c>
      <c r="B1548" t="s">
        <v>1028</v>
      </c>
      <c r="C1548" t="s">
        <v>972</v>
      </c>
      <c r="D1548" t="s">
        <v>973</v>
      </c>
      <c r="E1548" s="6">
        <f>VLOOKUP(SUBSTITUTE(B1548,"_usd_interim","")&amp;" - "&amp;D1548,OrbisGeneric_mapping!C:F,3,0)</f>
        <v>15512</v>
      </c>
      <c r="F1548" s="6" t="e">
        <f>VLOOKUP(E1548,Collibra!D:F,3,0)</f>
        <v>#N/A</v>
      </c>
      <c r="G1548" s="6" t="e">
        <f>VLOOKUP(E1548,Collibra!D:F,2,0)</f>
        <v>#N/A</v>
      </c>
      <c r="J1548" t="s">
        <v>28</v>
      </c>
      <c r="N1548" t="b">
        <v>0</v>
      </c>
      <c r="P1548" t="s">
        <v>29</v>
      </c>
      <c r="Q1548" t="s">
        <v>30</v>
      </c>
      <c r="R1548" t="b">
        <v>0</v>
      </c>
      <c r="Z1548">
        <v>1</v>
      </c>
    </row>
    <row r="1549" spans="1:26" x14ac:dyDescent="0.25">
      <c r="A1549">
        <v>2434</v>
      </c>
      <c r="B1549" t="s">
        <v>1028</v>
      </c>
      <c r="C1549" t="s">
        <v>974</v>
      </c>
      <c r="D1549" t="s">
        <v>975</v>
      </c>
      <c r="E1549" s="6">
        <f>VLOOKUP(SUBSTITUTE(B1549,"_usd_interim","")&amp;" - "&amp;D1549,OrbisGeneric_mapping!C:F,3,0)</f>
        <v>15508</v>
      </c>
      <c r="F1549" s="6" t="e">
        <f>VLOOKUP(E1549,Collibra!D:F,3,0)</f>
        <v>#N/A</v>
      </c>
      <c r="G1549" s="6" t="e">
        <f>VLOOKUP(E1549,Collibra!D:F,2,0)</f>
        <v>#N/A</v>
      </c>
      <c r="J1549" t="s">
        <v>28</v>
      </c>
      <c r="N1549" t="b">
        <v>0</v>
      </c>
      <c r="P1549" t="s">
        <v>29</v>
      </c>
      <c r="Q1549" t="s">
        <v>30</v>
      </c>
      <c r="R1549" t="b">
        <v>0</v>
      </c>
      <c r="Z1549">
        <v>1</v>
      </c>
    </row>
    <row r="1550" spans="1:26" x14ac:dyDescent="0.25">
      <c r="A1550">
        <v>2410</v>
      </c>
      <c r="B1550" t="s">
        <v>1028</v>
      </c>
      <c r="C1550" t="s">
        <v>976</v>
      </c>
      <c r="D1550" t="s">
        <v>977</v>
      </c>
      <c r="E1550" s="6">
        <f>VLOOKUP(SUBSTITUTE(B1550,"_usd_interim","")&amp;" - "&amp;D1550,OrbisGeneric_mapping!C:F,3,0)</f>
        <v>15504</v>
      </c>
      <c r="F1550" s="6" t="e">
        <f>VLOOKUP(E1550,Collibra!D:F,3,0)</f>
        <v>#N/A</v>
      </c>
      <c r="G1550" s="6" t="e">
        <f>VLOOKUP(E1550,Collibra!D:F,2,0)</f>
        <v>#N/A</v>
      </c>
      <c r="J1550" t="s">
        <v>28</v>
      </c>
      <c r="N1550" t="b">
        <v>0</v>
      </c>
      <c r="P1550" t="s">
        <v>29</v>
      </c>
      <c r="Q1550" t="s">
        <v>30</v>
      </c>
      <c r="R1550" t="b">
        <v>0</v>
      </c>
      <c r="Z1550">
        <v>1</v>
      </c>
    </row>
    <row r="1551" spans="1:26" x14ac:dyDescent="0.25">
      <c r="A1551">
        <v>2394</v>
      </c>
      <c r="B1551" t="s">
        <v>1028</v>
      </c>
      <c r="C1551" t="s">
        <v>978</v>
      </c>
      <c r="D1551" t="s">
        <v>979</v>
      </c>
      <c r="E1551" s="6">
        <f>VLOOKUP(SUBSTITUTE(B1551,"_usd_interim","")&amp;" - "&amp;D1551,OrbisGeneric_mapping!C:F,3,0)</f>
        <v>15502</v>
      </c>
      <c r="F1551" s="6" t="e">
        <f>VLOOKUP(E1551,Collibra!D:F,3,0)</f>
        <v>#N/A</v>
      </c>
      <c r="G1551" s="6" t="e">
        <f>VLOOKUP(E1551,Collibra!D:F,2,0)</f>
        <v>#N/A</v>
      </c>
      <c r="J1551" t="s">
        <v>28</v>
      </c>
      <c r="N1551" t="b">
        <v>0</v>
      </c>
      <c r="P1551" t="s">
        <v>29</v>
      </c>
      <c r="Q1551" t="s">
        <v>30</v>
      </c>
      <c r="R1551" t="b">
        <v>0</v>
      </c>
      <c r="Z1551">
        <v>1</v>
      </c>
    </row>
    <row r="1552" spans="1:26" x14ac:dyDescent="0.25">
      <c r="A1552">
        <v>2386</v>
      </c>
      <c r="B1552" t="s">
        <v>1028</v>
      </c>
      <c r="C1552" t="s">
        <v>980</v>
      </c>
      <c r="D1552" t="s">
        <v>981</v>
      </c>
      <c r="E1552" s="6">
        <f>VLOOKUP(SUBSTITUTE(B1552,"_usd_interim","")&amp;" - "&amp;D1552,OrbisGeneric_mapping!C:F,3,0)</f>
        <v>15501</v>
      </c>
      <c r="F1552" s="6" t="e">
        <f>VLOOKUP(E1552,Collibra!D:F,3,0)</f>
        <v>#N/A</v>
      </c>
      <c r="G1552" s="6" t="e">
        <f>VLOOKUP(E1552,Collibra!D:F,2,0)</f>
        <v>#N/A</v>
      </c>
      <c r="J1552" t="s">
        <v>28</v>
      </c>
      <c r="N1552" t="b">
        <v>0</v>
      </c>
      <c r="P1552" t="s">
        <v>29</v>
      </c>
      <c r="Q1552" t="s">
        <v>30</v>
      </c>
      <c r="R1552" t="b">
        <v>0</v>
      </c>
      <c r="Z1552">
        <v>1</v>
      </c>
    </row>
    <row r="1553" spans="1:26" x14ac:dyDescent="0.25">
      <c r="A1553">
        <v>2602</v>
      </c>
      <c r="B1553" t="s">
        <v>1028</v>
      </c>
      <c r="C1553" t="s">
        <v>982</v>
      </c>
      <c r="D1553" t="s">
        <v>983</v>
      </c>
      <c r="E1553" s="6">
        <f>VLOOKUP(SUBSTITUTE(B1553,"_usd_interim","")&amp;" - "&amp;D1553,OrbisGeneric_mapping!C:F,3,0)</f>
        <v>15529</v>
      </c>
      <c r="F1553" s="6" t="e">
        <f>VLOOKUP(E1553,Collibra!D:F,3,0)</f>
        <v>#N/A</v>
      </c>
      <c r="G1553" s="6" t="e">
        <f>VLOOKUP(E1553,Collibra!D:F,2,0)</f>
        <v>#N/A</v>
      </c>
      <c r="J1553" t="s">
        <v>28</v>
      </c>
      <c r="N1553" t="b">
        <v>0</v>
      </c>
      <c r="P1553" t="s">
        <v>29</v>
      </c>
      <c r="Q1553" t="s">
        <v>30</v>
      </c>
      <c r="R1553" t="b">
        <v>0</v>
      </c>
      <c r="Z1553">
        <v>1</v>
      </c>
    </row>
    <row r="1554" spans="1:26" x14ac:dyDescent="0.25">
      <c r="A1554">
        <v>2370</v>
      </c>
      <c r="B1554" t="s">
        <v>1028</v>
      </c>
      <c r="C1554" t="s">
        <v>661</v>
      </c>
      <c r="D1554" t="s">
        <v>662</v>
      </c>
      <c r="E1554" s="6" t="str">
        <f>VLOOKUP(SUBSTITUTE(B1554,"_usd_interim","")&amp;" - "&amp;D1554,OrbisGeneric_mapping!C:F,3,0)</f>
        <v>EXCHANGE_RATE</v>
      </c>
      <c r="F1554" s="6" t="str">
        <f>VLOOKUP(E1554,Collibra!D:F,3,0)</f>
        <v>Exchange rate from original currency</v>
      </c>
      <c r="G1554" s="6" t="str">
        <f>VLOOKUP(E1554,Collibra!D:F,2,0)</f>
        <v>Exchange rate from original currency gives the exchange rate against selected selected currency (Default: USD)</v>
      </c>
      <c r="J1554" t="s">
        <v>28</v>
      </c>
      <c r="N1554" t="b">
        <v>0</v>
      </c>
      <c r="P1554" t="s">
        <v>29</v>
      </c>
      <c r="Q1554" t="s">
        <v>30</v>
      </c>
      <c r="R1554" t="b">
        <v>0</v>
      </c>
      <c r="Z1554">
        <v>1</v>
      </c>
    </row>
    <row r="1555" spans="1:26" x14ac:dyDescent="0.25">
      <c r="A1555">
        <v>2474</v>
      </c>
      <c r="B1555" t="s">
        <v>1028</v>
      </c>
      <c r="C1555" t="s">
        <v>984</v>
      </c>
      <c r="D1555" t="s">
        <v>985</v>
      </c>
      <c r="E1555" s="6">
        <f>VLOOKUP(SUBSTITUTE(B1555,"_usd_interim","")&amp;" - "&amp;D1555,OrbisGeneric_mapping!C:F,3,0)</f>
        <v>15513</v>
      </c>
      <c r="F1555" s="6" t="e">
        <f>VLOOKUP(E1555,Collibra!D:F,3,0)</f>
        <v>#N/A</v>
      </c>
      <c r="G1555" s="6" t="e">
        <f>VLOOKUP(E1555,Collibra!D:F,2,0)</f>
        <v>#N/A</v>
      </c>
      <c r="J1555" t="s">
        <v>28</v>
      </c>
      <c r="N1555" t="b">
        <v>0</v>
      </c>
      <c r="P1555" t="s">
        <v>29</v>
      </c>
      <c r="Q1555" t="s">
        <v>30</v>
      </c>
      <c r="R1555" t="b">
        <v>0</v>
      </c>
      <c r="Z1555">
        <v>1</v>
      </c>
    </row>
    <row r="1556" spans="1:26" x14ac:dyDescent="0.25">
      <c r="A1556">
        <v>2426</v>
      </c>
      <c r="B1556" t="s">
        <v>1028</v>
      </c>
      <c r="C1556" t="s">
        <v>986</v>
      </c>
      <c r="D1556" t="s">
        <v>987</v>
      </c>
      <c r="E1556" s="6">
        <f>VLOOKUP(SUBSTITUTE(B1556,"_usd_interim","")&amp;" - "&amp;D1556,OrbisGeneric_mapping!C:F,3,0)</f>
        <v>15506</v>
      </c>
      <c r="F1556" s="6" t="e">
        <f>VLOOKUP(E1556,Collibra!D:F,3,0)</f>
        <v>#N/A</v>
      </c>
      <c r="G1556" s="6" t="e">
        <f>VLOOKUP(E1556,Collibra!D:F,2,0)</f>
        <v>#N/A</v>
      </c>
      <c r="J1556" t="s">
        <v>28</v>
      </c>
      <c r="N1556" t="b">
        <v>0</v>
      </c>
      <c r="P1556" t="s">
        <v>29</v>
      </c>
      <c r="Q1556" t="s">
        <v>30</v>
      </c>
      <c r="R1556" t="b">
        <v>0</v>
      </c>
      <c r="Z1556">
        <v>1</v>
      </c>
    </row>
    <row r="1557" spans="1:26" x14ac:dyDescent="0.25">
      <c r="A1557">
        <v>2482</v>
      </c>
      <c r="B1557" t="s">
        <v>1028</v>
      </c>
      <c r="C1557" t="s">
        <v>988</v>
      </c>
      <c r="D1557" t="s">
        <v>989</v>
      </c>
      <c r="E1557" s="6">
        <f>VLOOKUP(SUBSTITUTE(B1557,"_usd_interim","")&amp;" - "&amp;D1557,OrbisGeneric_mapping!C:F,3,0)</f>
        <v>15507</v>
      </c>
      <c r="F1557" s="6" t="e">
        <f>VLOOKUP(E1557,Collibra!D:F,3,0)</f>
        <v>#N/A</v>
      </c>
      <c r="G1557" s="6" t="e">
        <f>VLOOKUP(E1557,Collibra!D:F,2,0)</f>
        <v>#N/A</v>
      </c>
      <c r="J1557" t="s">
        <v>28</v>
      </c>
      <c r="N1557" t="b">
        <v>0</v>
      </c>
      <c r="P1557" t="s">
        <v>29</v>
      </c>
      <c r="Q1557" t="s">
        <v>30</v>
      </c>
      <c r="R1557" t="b">
        <v>0</v>
      </c>
      <c r="Z1557">
        <v>1</v>
      </c>
    </row>
    <row r="1558" spans="1:26" x14ac:dyDescent="0.25">
      <c r="A1558">
        <v>2450</v>
      </c>
      <c r="B1558" t="s">
        <v>1028</v>
      </c>
      <c r="C1558" t="s">
        <v>990</v>
      </c>
      <c r="D1558" t="s">
        <v>991</v>
      </c>
      <c r="E1558" s="6">
        <f>VLOOKUP(SUBSTITUTE(B1558,"_usd_interim","")&amp;" - "&amp;D1558,OrbisGeneric_mapping!C:F,3,0)</f>
        <v>15510</v>
      </c>
      <c r="F1558" s="6" t="e">
        <f>VLOOKUP(E1558,Collibra!D:F,3,0)</f>
        <v>#N/A</v>
      </c>
      <c r="G1558" s="6" t="e">
        <f>VLOOKUP(E1558,Collibra!D:F,2,0)</f>
        <v>#N/A</v>
      </c>
      <c r="J1558" t="s">
        <v>28</v>
      </c>
      <c r="N1558" t="b">
        <v>0</v>
      </c>
      <c r="P1558" t="s">
        <v>29</v>
      </c>
      <c r="Q1558" t="s">
        <v>30</v>
      </c>
      <c r="R1558" t="b">
        <v>0</v>
      </c>
      <c r="Z1558">
        <v>1</v>
      </c>
    </row>
    <row r="1559" spans="1:26" x14ac:dyDescent="0.25">
      <c r="A1559">
        <v>2610</v>
      </c>
      <c r="B1559" t="s">
        <v>1028</v>
      </c>
      <c r="C1559" t="s">
        <v>992</v>
      </c>
      <c r="D1559" t="s">
        <v>993</v>
      </c>
      <c r="E1559" s="6">
        <f>VLOOKUP(SUBSTITUTE(B1559,"_usd_interim","")&amp;" - "&amp;D1559,OrbisGeneric_mapping!C:F,3,0)</f>
        <v>15530</v>
      </c>
      <c r="F1559" s="6" t="e">
        <f>VLOOKUP(E1559,Collibra!D:F,3,0)</f>
        <v>#N/A</v>
      </c>
      <c r="G1559" s="6" t="e">
        <f>VLOOKUP(E1559,Collibra!D:F,2,0)</f>
        <v>#N/A</v>
      </c>
      <c r="J1559" t="s">
        <v>28</v>
      </c>
      <c r="N1559" t="b">
        <v>0</v>
      </c>
      <c r="P1559" t="s">
        <v>29</v>
      </c>
      <c r="Q1559" t="s">
        <v>30</v>
      </c>
      <c r="R1559" t="b">
        <v>0</v>
      </c>
      <c r="Z1559">
        <v>1</v>
      </c>
    </row>
    <row r="1560" spans="1:26" x14ac:dyDescent="0.25">
      <c r="A1560">
        <v>2538</v>
      </c>
      <c r="B1560" t="s">
        <v>1028</v>
      </c>
      <c r="C1560" t="s">
        <v>994</v>
      </c>
      <c r="D1560" t="s">
        <v>995</v>
      </c>
      <c r="E1560" s="6">
        <f>VLOOKUP(SUBSTITUTE(B1560,"_usd_interim","")&amp;" - "&amp;D1560,OrbisGeneric_mapping!C:F,3,0)</f>
        <v>15520</v>
      </c>
      <c r="F1560" s="6" t="e">
        <f>VLOOKUP(E1560,Collibra!D:F,3,0)</f>
        <v>#N/A</v>
      </c>
      <c r="G1560" s="6" t="e">
        <f>VLOOKUP(E1560,Collibra!D:F,2,0)</f>
        <v>#N/A</v>
      </c>
      <c r="J1560" t="s">
        <v>28</v>
      </c>
      <c r="N1560" t="b">
        <v>0</v>
      </c>
      <c r="P1560" t="s">
        <v>29</v>
      </c>
      <c r="Q1560" t="s">
        <v>30</v>
      </c>
      <c r="R1560" t="b">
        <v>0</v>
      </c>
      <c r="Z1560">
        <v>1</v>
      </c>
    </row>
    <row r="1561" spans="1:26" x14ac:dyDescent="0.25">
      <c r="A1561">
        <v>2458</v>
      </c>
      <c r="B1561" t="s">
        <v>1028</v>
      </c>
      <c r="C1561" t="s">
        <v>996</v>
      </c>
      <c r="D1561" t="s">
        <v>997</v>
      </c>
      <c r="E1561" s="6">
        <f>VLOOKUP(SUBSTITUTE(B1561,"_usd_interim","")&amp;" - "&amp;D1561,OrbisGeneric_mapping!C:F,3,0)</f>
        <v>15511</v>
      </c>
      <c r="F1561" s="6" t="e">
        <f>VLOOKUP(E1561,Collibra!D:F,3,0)</f>
        <v>#N/A</v>
      </c>
      <c r="G1561" s="6" t="e">
        <f>VLOOKUP(E1561,Collibra!D:F,2,0)</f>
        <v>#N/A</v>
      </c>
      <c r="J1561" t="s">
        <v>28</v>
      </c>
      <c r="N1561" t="b">
        <v>0</v>
      </c>
      <c r="P1561" t="s">
        <v>29</v>
      </c>
      <c r="Q1561" t="s">
        <v>30</v>
      </c>
      <c r="R1561" t="b">
        <v>0</v>
      </c>
      <c r="Z1561">
        <v>1</v>
      </c>
    </row>
    <row r="1562" spans="1:26" x14ac:dyDescent="0.25">
      <c r="A1562">
        <v>2530</v>
      </c>
      <c r="B1562" t="s">
        <v>1028</v>
      </c>
      <c r="C1562" t="s">
        <v>998</v>
      </c>
      <c r="D1562" t="s">
        <v>999</v>
      </c>
      <c r="E1562" s="6">
        <f>VLOOKUP(SUBSTITUTE(B1562,"_usd_interim","")&amp;" - "&amp;D1562,OrbisGeneric_mapping!C:F,3,0)</f>
        <v>15519</v>
      </c>
      <c r="F1562" s="6" t="e">
        <f>VLOOKUP(E1562,Collibra!D:F,3,0)</f>
        <v>#N/A</v>
      </c>
      <c r="G1562" s="6" t="e">
        <f>VLOOKUP(E1562,Collibra!D:F,2,0)</f>
        <v>#N/A</v>
      </c>
      <c r="J1562" t="s">
        <v>28</v>
      </c>
      <c r="N1562" t="b">
        <v>0</v>
      </c>
      <c r="P1562" t="s">
        <v>29</v>
      </c>
      <c r="Q1562" t="s">
        <v>30</v>
      </c>
      <c r="R1562" t="b">
        <v>0</v>
      </c>
      <c r="Z1562">
        <v>1</v>
      </c>
    </row>
    <row r="1563" spans="1:26" x14ac:dyDescent="0.25">
      <c r="A1563">
        <v>2514</v>
      </c>
      <c r="B1563" t="s">
        <v>1028</v>
      </c>
      <c r="C1563" t="s">
        <v>1000</v>
      </c>
      <c r="D1563" t="s">
        <v>1001</v>
      </c>
      <c r="E1563" s="6">
        <f>VLOOKUP(SUBSTITUTE(B1563,"_usd_interim","")&amp;" - "&amp;D1563,OrbisGeneric_mapping!C:F,3,0)</f>
        <v>15517</v>
      </c>
      <c r="F1563" s="6" t="e">
        <f>VLOOKUP(E1563,Collibra!D:F,3,0)</f>
        <v>#N/A</v>
      </c>
      <c r="G1563" s="6" t="e">
        <f>VLOOKUP(E1563,Collibra!D:F,2,0)</f>
        <v>#N/A</v>
      </c>
      <c r="J1563" t="s">
        <v>28</v>
      </c>
      <c r="N1563" t="b">
        <v>0</v>
      </c>
      <c r="P1563" t="s">
        <v>29</v>
      </c>
      <c r="Q1563" t="s">
        <v>30</v>
      </c>
      <c r="R1563" t="b">
        <v>0</v>
      </c>
      <c r="Z1563">
        <v>1</v>
      </c>
    </row>
    <row r="1564" spans="1:26" x14ac:dyDescent="0.25">
      <c r="A1564">
        <v>2506</v>
      </c>
      <c r="B1564" t="s">
        <v>1028</v>
      </c>
      <c r="C1564" t="s">
        <v>1002</v>
      </c>
      <c r="D1564" t="s">
        <v>1003</v>
      </c>
      <c r="E1564" s="6">
        <f>VLOOKUP(SUBSTITUTE(B1564,"_usd_interim","")&amp;" - "&amp;D1564,OrbisGeneric_mapping!C:F,3,0)</f>
        <v>15516</v>
      </c>
      <c r="F1564" s="6" t="e">
        <f>VLOOKUP(E1564,Collibra!D:F,3,0)</f>
        <v>#N/A</v>
      </c>
      <c r="G1564" s="6" t="e">
        <f>VLOOKUP(E1564,Collibra!D:F,2,0)</f>
        <v>#N/A</v>
      </c>
      <c r="J1564" t="s">
        <v>28</v>
      </c>
      <c r="N1564" t="b">
        <v>0</v>
      </c>
      <c r="P1564" t="s">
        <v>29</v>
      </c>
      <c r="Q1564" t="s">
        <v>30</v>
      </c>
      <c r="R1564" t="b">
        <v>0</v>
      </c>
      <c r="Z1564">
        <v>1</v>
      </c>
    </row>
    <row r="1565" spans="1:26" x14ac:dyDescent="0.25">
      <c r="A1565">
        <v>2490</v>
      </c>
      <c r="B1565" t="s">
        <v>1028</v>
      </c>
      <c r="C1565" t="s">
        <v>1004</v>
      </c>
      <c r="D1565" t="s">
        <v>1005</v>
      </c>
      <c r="E1565" s="6">
        <f>VLOOKUP(SUBSTITUTE(B1565,"_usd_interim","")&amp;" - "&amp;D1565,OrbisGeneric_mapping!C:F,3,0)</f>
        <v>15514</v>
      </c>
      <c r="F1565" s="6" t="e">
        <f>VLOOKUP(E1565,Collibra!D:F,3,0)</f>
        <v>#N/A</v>
      </c>
      <c r="G1565" s="6" t="e">
        <f>VLOOKUP(E1565,Collibra!D:F,2,0)</f>
        <v>#N/A</v>
      </c>
      <c r="J1565" t="s">
        <v>28</v>
      </c>
      <c r="N1565" t="b">
        <v>0</v>
      </c>
      <c r="P1565" t="s">
        <v>29</v>
      </c>
      <c r="Q1565" t="s">
        <v>30</v>
      </c>
      <c r="R1565" t="b">
        <v>0</v>
      </c>
      <c r="Z1565">
        <v>1</v>
      </c>
    </row>
    <row r="1566" spans="1:26" x14ac:dyDescent="0.25">
      <c r="A1566">
        <v>2594</v>
      </c>
      <c r="B1566" t="s">
        <v>1028</v>
      </c>
      <c r="C1566" t="s">
        <v>1006</v>
      </c>
      <c r="D1566" t="s">
        <v>1007</v>
      </c>
      <c r="E1566" s="6">
        <f>VLOOKUP(SUBSTITUTE(B1566,"_usd_interim","")&amp;" - "&amp;D1566,OrbisGeneric_mapping!C:F,3,0)</f>
        <v>15528</v>
      </c>
      <c r="F1566" s="6" t="e">
        <f>VLOOKUP(E1566,Collibra!D:F,3,0)</f>
        <v>#N/A</v>
      </c>
      <c r="G1566" s="6" t="e">
        <f>VLOOKUP(E1566,Collibra!D:F,2,0)</f>
        <v>#N/A</v>
      </c>
      <c r="J1566" t="s">
        <v>28</v>
      </c>
      <c r="N1566" t="b">
        <v>0</v>
      </c>
      <c r="P1566" t="s">
        <v>29</v>
      </c>
      <c r="Q1566" t="s">
        <v>30</v>
      </c>
      <c r="R1566" t="b">
        <v>0</v>
      </c>
      <c r="Z1566">
        <v>1</v>
      </c>
    </row>
    <row r="1567" spans="1:26" x14ac:dyDescent="0.25">
      <c r="A1567">
        <v>2522</v>
      </c>
      <c r="B1567" t="s">
        <v>1028</v>
      </c>
      <c r="C1567" t="s">
        <v>1008</v>
      </c>
      <c r="D1567" t="s">
        <v>1009</v>
      </c>
      <c r="E1567" s="6">
        <f>VLOOKUP(SUBSTITUTE(B1567,"_usd_interim","")&amp;" - "&amp;D1567,OrbisGeneric_mapping!C:F,3,0)</f>
        <v>15518</v>
      </c>
      <c r="F1567" s="6" t="e">
        <f>VLOOKUP(E1567,Collibra!D:F,3,0)</f>
        <v>#N/A</v>
      </c>
      <c r="G1567" s="6" t="e">
        <f>VLOOKUP(E1567,Collibra!D:F,2,0)</f>
        <v>#N/A</v>
      </c>
      <c r="J1567" t="s">
        <v>28</v>
      </c>
      <c r="N1567" t="b">
        <v>0</v>
      </c>
      <c r="P1567" t="s">
        <v>29</v>
      </c>
      <c r="Q1567" t="s">
        <v>30</v>
      </c>
      <c r="R1567" t="b">
        <v>0</v>
      </c>
      <c r="Z1567">
        <v>1</v>
      </c>
    </row>
    <row r="1568" spans="1:26" x14ac:dyDescent="0.25">
      <c r="A1568">
        <v>2378</v>
      </c>
      <c r="B1568" t="s">
        <v>1028</v>
      </c>
      <c r="C1568" t="s">
        <v>1010</v>
      </c>
      <c r="D1568" t="s">
        <v>1011</v>
      </c>
      <c r="E1568" s="6">
        <f>VLOOKUP(SUBSTITUTE(B1568,"_usd_interim","")&amp;" - "&amp;D1568,OrbisGeneric_mapping!C:F,3,0)</f>
        <v>15500</v>
      </c>
      <c r="F1568" s="6" t="e">
        <f>VLOOKUP(E1568,Collibra!D:F,3,0)</f>
        <v>#N/A</v>
      </c>
      <c r="G1568" s="6" t="e">
        <f>VLOOKUP(E1568,Collibra!D:F,2,0)</f>
        <v>#N/A</v>
      </c>
      <c r="J1568" t="s">
        <v>28</v>
      </c>
      <c r="N1568" t="b">
        <v>0</v>
      </c>
      <c r="P1568" t="s">
        <v>29</v>
      </c>
      <c r="Q1568" t="s">
        <v>30</v>
      </c>
      <c r="R1568" t="b">
        <v>0</v>
      </c>
      <c r="Z1568">
        <v>1</v>
      </c>
    </row>
    <row r="1569" spans="1:26" x14ac:dyDescent="0.25">
      <c r="A1569">
        <v>2546</v>
      </c>
      <c r="B1569" t="s">
        <v>1028</v>
      </c>
      <c r="C1569" t="s">
        <v>1012</v>
      </c>
      <c r="D1569" t="s">
        <v>1013</v>
      </c>
      <c r="E1569" s="6">
        <f>VLOOKUP(SUBSTITUTE(B1569,"_usd_interim","")&amp;" - "&amp;D1569,OrbisGeneric_mapping!C:F,3,0)</f>
        <v>15521</v>
      </c>
      <c r="F1569" s="6" t="e">
        <f>VLOOKUP(E1569,Collibra!D:F,3,0)</f>
        <v>#N/A</v>
      </c>
      <c r="G1569" s="6" t="e">
        <f>VLOOKUP(E1569,Collibra!D:F,2,0)</f>
        <v>#N/A</v>
      </c>
      <c r="J1569" t="s">
        <v>28</v>
      </c>
      <c r="N1569" t="b">
        <v>0</v>
      </c>
      <c r="P1569" t="s">
        <v>29</v>
      </c>
      <c r="Q1569" t="s">
        <v>30</v>
      </c>
      <c r="R1569" t="b">
        <v>0</v>
      </c>
      <c r="Z1569">
        <v>1</v>
      </c>
    </row>
    <row r="1570" spans="1:26" x14ac:dyDescent="0.25">
      <c r="A1570">
        <v>2322</v>
      </c>
      <c r="B1570" t="s">
        <v>1028</v>
      </c>
      <c r="C1570" t="s">
        <v>570</v>
      </c>
      <c r="D1570" t="s">
        <v>571</v>
      </c>
      <c r="E1570" s="6" t="str">
        <f>VLOOKUP(SUBSTITUTE(B1570,"_usd_interim","")&amp;" - "&amp;D1570,OrbisGeneric_mapping!C:F,3,0)</f>
        <v>NUMBER_MONTHS</v>
      </c>
      <c r="F1570" s="6" t="str">
        <f>VLOOKUP(E1570,Collibra!D:F,3,0)</f>
        <v>Number of months</v>
      </c>
      <c r="G1570" s="6" t="str">
        <f>VLOOKUP(E1570,Collibra!D:F,2,0)</f>
        <v>The number of months in a financial accounting period</v>
      </c>
      <c r="J1570" t="s">
        <v>28</v>
      </c>
      <c r="N1570" t="b">
        <v>0</v>
      </c>
      <c r="P1570" t="s">
        <v>29</v>
      </c>
      <c r="Q1570" t="s">
        <v>30</v>
      </c>
      <c r="R1570" t="b">
        <v>0</v>
      </c>
      <c r="Z1570">
        <v>1</v>
      </c>
    </row>
    <row r="1571" spans="1:26" x14ac:dyDescent="0.25">
      <c r="A1571">
        <v>2362</v>
      </c>
      <c r="B1571" t="s">
        <v>1028</v>
      </c>
      <c r="C1571" t="s">
        <v>576</v>
      </c>
      <c r="D1571" t="s">
        <v>577</v>
      </c>
      <c r="E1571" s="6" t="str">
        <f>VLOOKUP(SUBSTITUTE(B1571,"_usd_interim","")&amp;" - "&amp;D1571,OrbisGeneric_mapping!C:F,3,0)</f>
        <v>ORIGINAL_CURRENCY</v>
      </c>
      <c r="F1571" s="6">
        <f>VLOOKUP(E1571,Collibra!D:F,3,0)</f>
        <v>0</v>
      </c>
      <c r="G1571" s="6" t="str">
        <f>VLOOKUP(E1571,Collibra!D:F,2,0)</f>
        <v>The currency used for publishing the financial accounts</v>
      </c>
      <c r="J1571" t="s">
        <v>28</v>
      </c>
      <c r="N1571" t="b">
        <v>0</v>
      </c>
      <c r="P1571" t="s">
        <v>29</v>
      </c>
      <c r="Q1571" t="s">
        <v>30</v>
      </c>
      <c r="R1571" t="b">
        <v>0</v>
      </c>
      <c r="Z1571">
        <v>1</v>
      </c>
    </row>
    <row r="1572" spans="1:26" x14ac:dyDescent="0.25">
      <c r="A1572">
        <v>2354</v>
      </c>
      <c r="B1572" t="s">
        <v>1028</v>
      </c>
      <c r="C1572" t="s">
        <v>578</v>
      </c>
      <c r="D1572" t="s">
        <v>579</v>
      </c>
      <c r="E1572" s="6" t="str">
        <f>VLOOKUP(SUBSTITUTE(B1572,"_usd_interim","")&amp;" - "&amp;D1572,OrbisGeneric_mapping!C:F,3,0)</f>
        <v>ORIGINAL_UNIT</v>
      </c>
      <c r="F1572" s="6" t="str">
        <f>VLOOKUP(E1572,Collibra!D:F,3,0)</f>
        <v>Original unit</v>
      </c>
      <c r="G1572" s="6" t="str">
        <f>VLOOKUP(E1572,Collibra!D:F,2,0)</f>
        <v>Original units is the unit for a financial value used in spreading the financial accounts</v>
      </c>
      <c r="J1572" t="s">
        <v>28</v>
      </c>
      <c r="N1572" t="b">
        <v>0</v>
      </c>
      <c r="P1572" t="s">
        <v>29</v>
      </c>
      <c r="Q1572" t="s">
        <v>30</v>
      </c>
      <c r="R1572" t="b">
        <v>0</v>
      </c>
      <c r="Z1572">
        <v>1</v>
      </c>
    </row>
    <row r="1573" spans="1:26" x14ac:dyDescent="0.25">
      <c r="A1573">
        <v>2418</v>
      </c>
      <c r="B1573" t="s">
        <v>1028</v>
      </c>
      <c r="C1573" t="s">
        <v>1014</v>
      </c>
      <c r="D1573" t="s">
        <v>1015</v>
      </c>
      <c r="E1573" s="6">
        <f>VLOOKUP(SUBSTITUTE(B1573,"_usd_interim","")&amp;" - "&amp;D1573,OrbisGeneric_mapping!C:F,3,0)</f>
        <v>15505</v>
      </c>
      <c r="F1573" s="6" t="e">
        <f>VLOOKUP(E1573,Collibra!D:F,3,0)</f>
        <v>#N/A</v>
      </c>
      <c r="G1573" s="6" t="e">
        <f>VLOOKUP(E1573,Collibra!D:F,2,0)</f>
        <v>#N/A</v>
      </c>
      <c r="J1573" t="s">
        <v>28</v>
      </c>
      <c r="N1573" t="b">
        <v>0</v>
      </c>
      <c r="P1573" t="s">
        <v>29</v>
      </c>
      <c r="Q1573" t="s">
        <v>30</v>
      </c>
      <c r="R1573" t="b">
        <v>0</v>
      </c>
      <c r="Z1573">
        <v>1</v>
      </c>
    </row>
    <row r="1574" spans="1:26" x14ac:dyDescent="0.25">
      <c r="A1574">
        <v>2586</v>
      </c>
      <c r="B1574" t="s">
        <v>1028</v>
      </c>
      <c r="C1574" t="s">
        <v>1016</v>
      </c>
      <c r="D1574" t="s">
        <v>1017</v>
      </c>
      <c r="E1574" s="6">
        <f>VLOOKUP(SUBSTITUTE(B1574,"_usd_interim","")&amp;" - "&amp;D1574,OrbisGeneric_mapping!C:F,3,0)</f>
        <v>15526</v>
      </c>
      <c r="F1574" s="6" t="e">
        <f>VLOOKUP(E1574,Collibra!D:F,3,0)</f>
        <v>#N/A</v>
      </c>
      <c r="G1574" s="6" t="e">
        <f>VLOOKUP(E1574,Collibra!D:F,2,0)</f>
        <v>#N/A</v>
      </c>
      <c r="J1574" t="s">
        <v>28</v>
      </c>
      <c r="N1574" t="b">
        <v>0</v>
      </c>
      <c r="P1574" t="s">
        <v>29</v>
      </c>
      <c r="Q1574" t="s">
        <v>30</v>
      </c>
      <c r="R1574" t="b">
        <v>0</v>
      </c>
      <c r="Z1574">
        <v>1</v>
      </c>
    </row>
    <row r="1575" spans="1:26" x14ac:dyDescent="0.25">
      <c r="A1575">
        <v>2570</v>
      </c>
      <c r="B1575" t="s">
        <v>1028</v>
      </c>
      <c r="C1575" t="s">
        <v>1018</v>
      </c>
      <c r="D1575" t="s">
        <v>1019</v>
      </c>
      <c r="E1575" s="6">
        <f>VLOOKUP(SUBSTITUTE(B1575,"_usd_interim","")&amp;" - "&amp;D1575,OrbisGeneric_mapping!C:F,3,0)</f>
        <v>15525</v>
      </c>
      <c r="F1575" s="6" t="e">
        <f>VLOOKUP(E1575,Collibra!D:F,3,0)</f>
        <v>#N/A</v>
      </c>
      <c r="G1575" s="6" t="e">
        <f>VLOOKUP(E1575,Collibra!D:F,2,0)</f>
        <v>#N/A</v>
      </c>
      <c r="J1575" t="s">
        <v>28</v>
      </c>
      <c r="N1575" t="b">
        <v>0</v>
      </c>
      <c r="P1575" t="s">
        <v>29</v>
      </c>
      <c r="Q1575" t="s">
        <v>30</v>
      </c>
      <c r="R1575" t="b">
        <v>0</v>
      </c>
      <c r="Z1575">
        <v>1</v>
      </c>
    </row>
    <row r="1576" spans="1:26" x14ac:dyDescent="0.25">
      <c r="A1576">
        <v>2266</v>
      </c>
      <c r="B1576" t="s">
        <v>1028</v>
      </c>
      <c r="C1576" t="s">
        <v>57</v>
      </c>
      <c r="D1576" t="s">
        <v>57</v>
      </c>
      <c r="E1576" s="6" t="e">
        <f>VLOOKUP(SUBSTITUTE(B1576,"_usd_interim","")&amp;" - "&amp;D1576,OrbisGeneric_mapping!C:F,3,0)</f>
        <v>#N/A</v>
      </c>
      <c r="F1576" s="6" t="e">
        <f>VLOOKUP(E1576,Collibra!D:F,3,0)</f>
        <v>#N/A</v>
      </c>
      <c r="G1576" s="6" t="e">
        <f>VLOOKUP(E1576,Collibra!D:F,2,0)</f>
        <v>#N/A</v>
      </c>
      <c r="J1576" t="s">
        <v>28</v>
      </c>
      <c r="N1576" t="b">
        <v>0</v>
      </c>
      <c r="P1576" t="s">
        <v>29</v>
      </c>
      <c r="Q1576" t="s">
        <v>30</v>
      </c>
      <c r="R1576" t="b">
        <v>0</v>
      </c>
      <c r="Z1576">
        <v>1</v>
      </c>
    </row>
    <row r="1577" spans="1:26" x14ac:dyDescent="0.25">
      <c r="A1577">
        <v>2258</v>
      </c>
      <c r="B1577" t="s">
        <v>1028</v>
      </c>
      <c r="C1577" t="s">
        <v>58</v>
      </c>
      <c r="D1577" t="s">
        <v>58</v>
      </c>
      <c r="E1577" s="6" t="e">
        <f>VLOOKUP(SUBSTITUTE(B1577,"_usd_interim","")&amp;" - "&amp;D1577,OrbisGeneric_mapping!C:F,3,0)</f>
        <v>#N/A</v>
      </c>
      <c r="F1577" s="6" t="e">
        <f>VLOOKUP(E1577,Collibra!D:F,3,0)</f>
        <v>#N/A</v>
      </c>
      <c r="G1577" s="6" t="e">
        <f>VLOOKUP(E1577,Collibra!D:F,2,0)</f>
        <v>#N/A</v>
      </c>
      <c r="J1577" t="s">
        <v>59</v>
      </c>
      <c r="N1577" t="b">
        <v>0</v>
      </c>
      <c r="P1577" t="s">
        <v>29</v>
      </c>
      <c r="Q1577" t="s">
        <v>30</v>
      </c>
      <c r="R1577" t="b">
        <v>0</v>
      </c>
      <c r="Z1577">
        <v>1</v>
      </c>
    </row>
    <row r="1578" spans="1:26" x14ac:dyDescent="0.25">
      <c r="A1578">
        <v>2634</v>
      </c>
      <c r="B1578" t="s">
        <v>1028</v>
      </c>
      <c r="C1578" t="s">
        <v>72</v>
      </c>
      <c r="D1578" t="s">
        <v>72</v>
      </c>
      <c r="E1578" s="6" t="e">
        <f>VLOOKUP(SUBSTITUTE(B1578,"_usd_interim","")&amp;" - "&amp;D1578,OrbisGeneric_mapping!C:F,3,0)</f>
        <v>#N/A</v>
      </c>
      <c r="F1578" s="6" t="e">
        <f>VLOOKUP(E1578,Collibra!D:F,3,0)</f>
        <v>#N/A</v>
      </c>
      <c r="G1578" s="6" t="e">
        <f>VLOOKUP(E1578,Collibra!D:F,2,0)</f>
        <v>#N/A</v>
      </c>
      <c r="J1578" t="s">
        <v>73</v>
      </c>
      <c r="N1578" t="b">
        <v>0</v>
      </c>
      <c r="P1578" t="s">
        <v>29</v>
      </c>
      <c r="Q1578" t="s">
        <v>30</v>
      </c>
      <c r="R1578" t="b">
        <v>0</v>
      </c>
      <c r="Z1578">
        <v>1</v>
      </c>
    </row>
    <row r="1579" spans="1:26" x14ac:dyDescent="0.25">
      <c r="A1579">
        <v>2554</v>
      </c>
      <c r="B1579" t="s">
        <v>1028</v>
      </c>
      <c r="C1579" t="s">
        <v>1020</v>
      </c>
      <c r="D1579" t="s">
        <v>1021</v>
      </c>
      <c r="E1579" s="6">
        <f>VLOOKUP(SUBSTITUTE(B1579,"_usd_interim","")&amp;" - "&amp;D1579,OrbisGeneric_mapping!C:F,3,0)</f>
        <v>15522</v>
      </c>
      <c r="F1579" s="6" t="e">
        <f>VLOOKUP(E1579,Collibra!D:F,3,0)</f>
        <v>#N/A</v>
      </c>
      <c r="G1579" s="6" t="e">
        <f>VLOOKUP(E1579,Collibra!D:F,2,0)</f>
        <v>#N/A</v>
      </c>
      <c r="J1579" t="s">
        <v>28</v>
      </c>
      <c r="N1579" t="b">
        <v>0</v>
      </c>
      <c r="P1579" t="s">
        <v>29</v>
      </c>
      <c r="Q1579" t="s">
        <v>30</v>
      </c>
      <c r="R1579" t="b">
        <v>0</v>
      </c>
      <c r="Z1579">
        <v>1</v>
      </c>
    </row>
    <row r="1580" spans="1:26" x14ac:dyDescent="0.25">
      <c r="A1580">
        <v>2346</v>
      </c>
      <c r="B1580" t="s">
        <v>1028</v>
      </c>
      <c r="C1580" t="s">
        <v>1022</v>
      </c>
      <c r="D1580" t="s">
        <v>1023</v>
      </c>
      <c r="E1580" s="6" t="str">
        <f>VLOOKUP(SUBSTITUTE(B1580,"_usd_interim","")&amp;" - "&amp;D1580,OrbisGeneric_mapping!C:F,3,0)</f>
        <v>ACCOUNTS_SOURCE_CODE</v>
      </c>
      <c r="F1580" s="6" t="str">
        <f>VLOOKUP(E1580,Collibra!D:F,3,0)</f>
        <v>Source of financials</v>
      </c>
      <c r="G1580" s="6" t="str">
        <f>VLOOKUP(E1580,Collibra!D:F,2,0)</f>
        <v>The source of financials provides the source used for collecting the financial and non-financial information for an account. This can include annual reports, 10-K, regulatory source or any other information provider</v>
      </c>
      <c r="J1580" t="s">
        <v>28</v>
      </c>
      <c r="N1580" t="b">
        <v>0</v>
      </c>
      <c r="P1580" t="s">
        <v>29</v>
      </c>
      <c r="Q1580" t="s">
        <v>30</v>
      </c>
      <c r="R1580" t="b">
        <v>0</v>
      </c>
      <c r="Z1580">
        <v>1</v>
      </c>
    </row>
    <row r="1581" spans="1:26" x14ac:dyDescent="0.25">
      <c r="A1581">
        <v>3013</v>
      </c>
      <c r="B1581" t="s">
        <v>1029</v>
      </c>
      <c r="C1581" t="s">
        <v>1030</v>
      </c>
      <c r="D1581" t="s">
        <v>1031</v>
      </c>
      <c r="E1581" s="6" t="str">
        <f>VLOOKUP(B1581&amp;" - "&amp;D1581,OrbisGeneric_mapping!C:F,3,0)</f>
        <v>OACG</v>
      </c>
      <c r="F1581" s="6" t="str">
        <f>VLOOKUP(E1581,Collibra!D:F,3,0)</f>
        <v>Accounting Change</v>
      </c>
      <c r="G1581" s="6" t="str">
        <f>VLOOKUP(E1581,Collibra!D:F,2,0)</f>
        <v>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v>
      </c>
      <c r="J1581" t="s">
        <v>28</v>
      </c>
      <c r="N1581" t="b">
        <v>0</v>
      </c>
      <c r="P1581" t="s">
        <v>29</v>
      </c>
      <c r="Q1581" t="s">
        <v>30</v>
      </c>
      <c r="R1581" t="b">
        <v>0</v>
      </c>
      <c r="Z1581">
        <v>1</v>
      </c>
    </row>
    <row r="1582" spans="1:26" x14ac:dyDescent="0.25">
      <c r="A1582">
        <v>2917</v>
      </c>
      <c r="B1582" t="s">
        <v>1029</v>
      </c>
      <c r="C1582" t="s">
        <v>440</v>
      </c>
      <c r="D1582" t="s">
        <v>441</v>
      </c>
      <c r="E1582" s="6" t="str">
        <f>VLOOKUP(B1582&amp;" - "&amp;D1582,OrbisGeneric_mapping!C:F,3,0)</f>
        <v>ACCOUNTING_PRACTICE</v>
      </c>
      <c r="F1582" s="6" t="str">
        <f>VLOOKUP(E1582,Collibra!D:F,3,0)</f>
        <v>Accounting practice</v>
      </c>
      <c r="G1582" s="6" t="str">
        <f>VLOOKUP(E1582,Collibra!D:F,2,0)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582" t="s">
        <v>28</v>
      </c>
      <c r="N1582" t="b">
        <v>0</v>
      </c>
      <c r="P1582" t="s">
        <v>29</v>
      </c>
      <c r="Q1582" t="s">
        <v>30</v>
      </c>
      <c r="R1582" t="b">
        <v>0</v>
      </c>
      <c r="Z1582">
        <v>1</v>
      </c>
    </row>
    <row r="1583" spans="1:26" x14ac:dyDescent="0.25">
      <c r="A1583">
        <v>3125</v>
      </c>
      <c r="B1583" t="s">
        <v>1029</v>
      </c>
      <c r="C1583" t="s">
        <v>1032</v>
      </c>
      <c r="D1583" t="s">
        <v>1033</v>
      </c>
      <c r="E1583" s="6" t="str">
        <f>VLOOKUP(B1583&amp;" - "&amp;D1583,OrbisGeneric_mapping!C:F,3,0)</f>
        <v>OAPB</v>
      </c>
      <c r="F1583" s="6" t="str">
        <f>VLOOKUP(E1583,Collibra!D:F,3,0)</f>
        <v>Accounts Payable</v>
      </c>
      <c r="G1583" s="6" t="str">
        <f>VLOOKUP(E1583,Collibra!D:F,2,0)</f>
        <v>Accounts Payable [OAPB] represents changes in accounts payable during the period. An increase in accounts payable has a positive impact on cash flow from operating activities, and vice versa (for US accounts)</v>
      </c>
      <c r="J1583" t="s">
        <v>28</v>
      </c>
      <c r="N1583" t="b">
        <v>0</v>
      </c>
      <c r="P1583" t="s">
        <v>29</v>
      </c>
      <c r="Q1583" t="s">
        <v>30</v>
      </c>
      <c r="R1583" t="b">
        <v>0</v>
      </c>
      <c r="Z1583">
        <v>1</v>
      </c>
    </row>
    <row r="1584" spans="1:26" x14ac:dyDescent="0.25">
      <c r="A1584">
        <v>3093</v>
      </c>
      <c r="B1584" t="s">
        <v>1029</v>
      </c>
      <c r="C1584" t="s">
        <v>1034</v>
      </c>
      <c r="D1584" t="s">
        <v>1035</v>
      </c>
      <c r="E1584" s="6" t="str">
        <f>VLOOKUP(B1584&amp;" - "&amp;D1584,OrbisGeneric_mapping!C:F,3,0)</f>
        <v>OACR</v>
      </c>
      <c r="F1584" s="6" t="str">
        <f>VLOOKUP(E1584,Collibra!D:F,3,0)</f>
        <v>Accounts Receivable</v>
      </c>
      <c r="G1584" s="6" t="str">
        <f>VLOOKUP(E1584,Collibra!D:F,2,0)</f>
        <v>Accounts Receivables [OACR] represents changes in accounts receivable during the period. An increase in accounts receivable has a negative impact on cash flow from operating activities, and vice versa (for US accounts)</v>
      </c>
      <c r="J1584" t="s">
        <v>28</v>
      </c>
      <c r="N1584" t="b">
        <v>0</v>
      </c>
      <c r="P1584" t="s">
        <v>29</v>
      </c>
      <c r="Q1584" t="s">
        <v>30</v>
      </c>
      <c r="R1584" t="b">
        <v>0</v>
      </c>
      <c r="Z1584">
        <v>1</v>
      </c>
    </row>
    <row r="1585" spans="1:26" x14ac:dyDescent="0.25">
      <c r="A1585">
        <v>3133</v>
      </c>
      <c r="B1585" t="s">
        <v>1029</v>
      </c>
      <c r="C1585" t="s">
        <v>1036</v>
      </c>
      <c r="D1585" t="s">
        <v>1037</v>
      </c>
      <c r="E1585" s="6" t="str">
        <f>VLOOKUP(B1585&amp;" - "&amp;D1585,OrbisGeneric_mapping!C:F,3,0)</f>
        <v>OAEX</v>
      </c>
      <c r="F1585" s="6" t="str">
        <f>VLOOKUP(E1585,Collibra!D:F,3,0)</f>
        <v>Accrued Expenses</v>
      </c>
      <c r="G1585" s="6" t="str">
        <f>VLOOKUP(E1585,Collibra!D:F,2,0)</f>
        <v>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v>
      </c>
      <c r="J1585" t="s">
        <v>28</v>
      </c>
      <c r="N1585" t="b">
        <v>0</v>
      </c>
      <c r="P1585" t="s">
        <v>29</v>
      </c>
      <c r="Q1585" t="s">
        <v>30</v>
      </c>
      <c r="R1585" t="b">
        <v>0</v>
      </c>
      <c r="Z1585">
        <v>1</v>
      </c>
    </row>
    <row r="1586" spans="1:26" x14ac:dyDescent="0.25">
      <c r="A1586">
        <v>3229</v>
      </c>
      <c r="B1586" t="s">
        <v>1029</v>
      </c>
      <c r="C1586" t="s">
        <v>1038</v>
      </c>
      <c r="D1586" t="s">
        <v>1039</v>
      </c>
      <c r="E1586" s="6" t="str">
        <f>VLOOKUP(B1586&amp;" - "&amp;D1586,OrbisGeneric_mapping!C:F,3,0)</f>
        <v>IBAQ</v>
      </c>
      <c r="F1586" s="6" t="str">
        <f>VLOOKUP(E1586,Collibra!D:F,3,0)</f>
        <v>Acquisition of Business</v>
      </c>
      <c r="G1586" s="6" t="str">
        <f>VLOOKUP(E1586,Collibra!D:F,2,0)</f>
        <v>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v>
      </c>
      <c r="J1586" t="s">
        <v>28</v>
      </c>
      <c r="N1586" t="b">
        <v>0</v>
      </c>
      <c r="P1586" t="s">
        <v>29</v>
      </c>
      <c r="Q1586" t="s">
        <v>30</v>
      </c>
      <c r="R1586" t="b">
        <v>0</v>
      </c>
      <c r="Z1586">
        <v>1</v>
      </c>
    </row>
    <row r="1587" spans="1:26" x14ac:dyDescent="0.25">
      <c r="A1587">
        <v>2997</v>
      </c>
      <c r="B1587" t="s">
        <v>1029</v>
      </c>
      <c r="C1587" t="s">
        <v>1040</v>
      </c>
      <c r="D1587" t="s">
        <v>1041</v>
      </c>
      <c r="E1587" s="6" t="str">
        <f>VLOOKUP(B1587&amp;" - "&amp;D1587,OrbisGeneric_mapping!C:F,3,0)</f>
        <v>SAMT</v>
      </c>
      <c r="F1587" s="6" t="str">
        <f>VLOOKUP(E1587,Collibra!D:F,3,0)</f>
        <v>Amortization</v>
      </c>
      <c r="G1587" s="6" t="str">
        <f>VLOOKUP(E1587,Collibra!D:F,2,0)</f>
        <v>Amortization [SAMT] represents the sum of Amortization of Intangibles [OAMI], Amortization of Acquisition Costs [OAMA] and Amortization of Deferred Policy Costs [ODPA] (for US accounts)</v>
      </c>
      <c r="J1587" t="s">
        <v>28</v>
      </c>
      <c r="N1587" t="b">
        <v>0</v>
      </c>
      <c r="P1587" t="s">
        <v>29</v>
      </c>
      <c r="Q1587" t="s">
        <v>30</v>
      </c>
      <c r="R1587" t="b">
        <v>0</v>
      </c>
      <c r="Z1587">
        <v>1</v>
      </c>
    </row>
    <row r="1588" spans="1:26" x14ac:dyDescent="0.25">
      <c r="A1588">
        <v>2989</v>
      </c>
      <c r="B1588" t="s">
        <v>1029</v>
      </c>
      <c r="C1588" t="s">
        <v>1042</v>
      </c>
      <c r="D1588" t="s">
        <v>1043</v>
      </c>
      <c r="E1588" s="6" t="str">
        <f>VLOOKUP(B1588&amp;" - "&amp;D1588,OrbisGeneric_mapping!C:F,3,0)</f>
        <v>OAMA</v>
      </c>
      <c r="F1588" s="6" t="str">
        <f>VLOOKUP(E1588,Collibra!D:F,3,0)</f>
        <v>Amortization of Acquisition Costs</v>
      </c>
      <c r="G1588" s="6" t="str">
        <f>VLOOKUP(E1588,Collibra!D:F,2,0)</f>
        <v>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v>
      </c>
      <c r="J1588" t="s">
        <v>28</v>
      </c>
      <c r="N1588" t="b">
        <v>0</v>
      </c>
      <c r="P1588" t="s">
        <v>29</v>
      </c>
      <c r="Q1588" t="s">
        <v>30</v>
      </c>
      <c r="R1588" t="b">
        <v>0</v>
      </c>
      <c r="Z1588">
        <v>1</v>
      </c>
    </row>
    <row r="1589" spans="1:26" x14ac:dyDescent="0.25">
      <c r="A1589">
        <v>2981</v>
      </c>
      <c r="B1589" t="s">
        <v>1029</v>
      </c>
      <c r="C1589" t="s">
        <v>1044</v>
      </c>
      <c r="D1589" t="s">
        <v>1045</v>
      </c>
      <c r="E1589" s="6" t="str">
        <f>VLOOKUP(B1589&amp;" - "&amp;D1589,OrbisGeneric_mapping!C:F,3,0)</f>
        <v>OAMI</v>
      </c>
      <c r="F1589" s="6" t="str">
        <f>VLOOKUP(E1589,Collibra!D:F,3,0)</f>
        <v>Amortization of Intangibles</v>
      </c>
      <c r="G1589" s="6" t="str">
        <f>VLOOKUP(E1589,Collibra!D:F,2,0)</f>
        <v>Amortization of Intangibles [OAMI] represents a non-cash expense incurred due to the amortization of intangible fixed assets. Amortization of Intangibles [OAMI] may be classified as Depreciation [SDEP] when it is not individually delineated (for US accounts)</v>
      </c>
      <c r="J1589" t="s">
        <v>28</v>
      </c>
      <c r="N1589" t="b">
        <v>0</v>
      </c>
      <c r="P1589" t="s">
        <v>29</v>
      </c>
      <c r="Q1589" t="s">
        <v>30</v>
      </c>
      <c r="R1589" t="b">
        <v>0</v>
      </c>
      <c r="Z1589">
        <v>1</v>
      </c>
    </row>
    <row r="1590" spans="1:26" x14ac:dyDescent="0.25">
      <c r="A1590">
        <v>2909</v>
      </c>
      <c r="B1590" t="s">
        <v>1029</v>
      </c>
      <c r="C1590" t="s">
        <v>442</v>
      </c>
      <c r="D1590" t="s">
        <v>443</v>
      </c>
      <c r="E1590" s="6" t="str">
        <f>VLOOKUP(B1590&amp;" - "&amp;D1590,OrbisGeneric_mapping!C:F,3,0)</f>
        <v>AUDIT_STATUS</v>
      </c>
      <c r="F1590" s="6" t="str">
        <f>VLOOKUP(E1590,Collibra!D:F,3,0)</f>
        <v>Audit status</v>
      </c>
      <c r="G1590" s="6" t="str">
        <f>VLOOKUP(E1590,Collibra!D:F,2,0)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590" t="s">
        <v>28</v>
      </c>
      <c r="N1590" t="b">
        <v>0</v>
      </c>
      <c r="P1590" t="s">
        <v>29</v>
      </c>
      <c r="Q1590" t="s">
        <v>30</v>
      </c>
      <c r="R1590" t="b">
        <v>0</v>
      </c>
      <c r="Z1590">
        <v>1</v>
      </c>
    </row>
    <row r="1591" spans="1:26" x14ac:dyDescent="0.25">
      <c r="A1591">
        <v>2853</v>
      </c>
      <c r="B1591" t="s">
        <v>1029</v>
      </c>
      <c r="C1591" t="s">
        <v>26</v>
      </c>
      <c r="D1591" t="s">
        <v>27</v>
      </c>
      <c r="E1591" s="6" t="str">
        <f>VLOOKUP(B1591&amp;" - "&amp;D1591,OrbisGeneric_mapping!C:F,3,0)</f>
        <v>BVD_ID_NUMBER</v>
      </c>
      <c r="F1591" s="6" t="str">
        <f>VLOOKUP(E1591,Collibra!D:F,3,0)</f>
        <v>BvD ID number</v>
      </c>
      <c r="G1591" s="6" t="str">
        <f>VLOOKUP(E1591,Collibra!D:F,2,0)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591" t="s">
        <v>28</v>
      </c>
      <c r="N1591" t="b">
        <v>0</v>
      </c>
      <c r="P1591" t="s">
        <v>29</v>
      </c>
      <c r="Q1591" t="s">
        <v>30</v>
      </c>
      <c r="R1591" t="b">
        <v>0</v>
      </c>
      <c r="Z1591">
        <v>1</v>
      </c>
    </row>
    <row r="1592" spans="1:26" x14ac:dyDescent="0.25">
      <c r="A1592">
        <v>3221</v>
      </c>
      <c r="B1592" t="s">
        <v>1029</v>
      </c>
      <c r="C1592" t="s">
        <v>1046</v>
      </c>
      <c r="D1592" t="s">
        <v>1047</v>
      </c>
      <c r="E1592" s="6" t="str">
        <f>VLOOKUP(B1592&amp;" - "&amp;D1592,OrbisGeneric_mapping!C:F,3,0)</f>
        <v>SCEX</v>
      </c>
      <c r="F1592" s="6" t="str">
        <f>VLOOKUP(E1592,Collibra!D:F,3,0)</f>
        <v>Capital Expenditures</v>
      </c>
      <c r="G1592" s="6" t="str">
        <f>VLOOKUP(E1592,Collibra!D:F,2,0)</f>
        <v>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v>
      </c>
      <c r="J1592" t="s">
        <v>28</v>
      </c>
      <c r="N1592" t="b">
        <v>0</v>
      </c>
      <c r="P1592" t="s">
        <v>29</v>
      </c>
      <c r="Q1592" t="s">
        <v>30</v>
      </c>
      <c r="R1592" t="b">
        <v>0</v>
      </c>
      <c r="Z1592">
        <v>1</v>
      </c>
    </row>
    <row r="1593" spans="1:26" x14ac:dyDescent="0.25">
      <c r="A1593">
        <v>3333</v>
      </c>
      <c r="B1593" t="s">
        <v>1029</v>
      </c>
      <c r="C1593" t="s">
        <v>1048</v>
      </c>
      <c r="D1593" t="s">
        <v>1049</v>
      </c>
      <c r="E1593" s="6" t="str">
        <f>VLOOKUP(B1593&amp;" - "&amp;D1593,OrbisGeneric_mapping!C:F,3,0)</f>
        <v>FDPC</v>
      </c>
      <c r="F1593" s="6" t="str">
        <f>VLOOKUP(E1593,Collibra!D:F,3,0)</f>
        <v>Cash Dividends Paid - Common</v>
      </c>
      <c r="G1593" s="6" t="str">
        <f>VLOOKUP(E1593,Collibra!D:F,2,0)</f>
        <v>Cash Dividends Paid – Common [FDPC] represents cash dividends paid to common stockholders. This amount may be different from the dividends declared in the same period (for US accounts)</v>
      </c>
      <c r="J1593" t="s">
        <v>28</v>
      </c>
      <c r="N1593" t="b">
        <v>0</v>
      </c>
      <c r="P1593" t="s">
        <v>29</v>
      </c>
      <c r="Q1593" t="s">
        <v>30</v>
      </c>
      <c r="R1593" t="b">
        <v>0</v>
      </c>
      <c r="Z1593">
        <v>1</v>
      </c>
    </row>
    <row r="1594" spans="1:26" x14ac:dyDescent="0.25">
      <c r="A1594">
        <v>3341</v>
      </c>
      <c r="B1594" t="s">
        <v>1029</v>
      </c>
      <c r="C1594" t="s">
        <v>1050</v>
      </c>
      <c r="D1594" t="s">
        <v>1051</v>
      </c>
      <c r="E1594" s="6" t="str">
        <f>VLOOKUP(B1594&amp;" - "&amp;D1594,OrbisGeneric_mapping!C:F,3,0)</f>
        <v>FDPP</v>
      </c>
      <c r="F1594" s="6" t="str">
        <f>VLOOKUP(E1594,Collibra!D:F,3,0)</f>
        <v>Cash Dividends Paid - Preferred</v>
      </c>
      <c r="G1594" s="6" t="str">
        <f>VLOOKUP(E1594,Collibra!D:F,2,0)</f>
        <v>Cash Dividends Paid – Preferred [FDPP] represents cash dividends paid to preferred stockholders. This amount may be different from the preferred dividends declared in the same period (for US accounts)</v>
      </c>
      <c r="J1594" t="s">
        <v>28</v>
      </c>
      <c r="N1594" t="b">
        <v>0</v>
      </c>
      <c r="P1594" t="s">
        <v>29</v>
      </c>
      <c r="Q1594" t="s">
        <v>30</v>
      </c>
      <c r="R1594" t="b">
        <v>0</v>
      </c>
      <c r="Z1594">
        <v>1</v>
      </c>
    </row>
    <row r="1595" spans="1:26" x14ac:dyDescent="0.25">
      <c r="A1595">
        <v>3573</v>
      </c>
      <c r="B1595" t="s">
        <v>1029</v>
      </c>
      <c r="C1595" t="s">
        <v>1052</v>
      </c>
      <c r="D1595" t="s">
        <v>1053</v>
      </c>
      <c r="E1595" s="6" t="str">
        <f>VLOOKUP(B1595&amp;" - "&amp;D1595,OrbisGeneric_mapping!C:F,3,0)</f>
        <v>SCIP</v>
      </c>
      <c r="F1595" s="6" t="str">
        <f>VLOOKUP(E1595,Collibra!D:F,3,0)</f>
        <v>Cash Interest Paid, Supplemental</v>
      </c>
      <c r="G1595" s="6" t="str">
        <f>VLOOKUP(E1595,Collibra!D:F,2,0)</f>
        <v>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v>
      </c>
      <c r="J1595" t="s">
        <v>28</v>
      </c>
      <c r="N1595" t="b">
        <v>0</v>
      </c>
      <c r="P1595" t="s">
        <v>29</v>
      </c>
      <c r="Q1595" t="s">
        <v>30</v>
      </c>
      <c r="R1595" t="b">
        <v>0</v>
      </c>
      <c r="Z1595">
        <v>1</v>
      </c>
    </row>
    <row r="1596" spans="1:26" x14ac:dyDescent="0.25">
      <c r="A1596">
        <v>3085</v>
      </c>
      <c r="B1596" t="s">
        <v>1029</v>
      </c>
      <c r="C1596" t="s">
        <v>1054</v>
      </c>
      <c r="D1596" t="s">
        <v>1055</v>
      </c>
      <c r="E1596" s="6" t="str">
        <f>VLOOKUP(B1596&amp;" - "&amp;D1596,OrbisGeneric_mapping!C:F,3,0)</f>
        <v>OCPD</v>
      </c>
      <c r="F1596" s="6" t="str">
        <f>VLOOKUP(E1596,Collibra!D:F,3,0)</f>
        <v>Cash Payments</v>
      </c>
      <c r="G1596" s="6" t="str">
        <f>VLOOKUP(E1596,Collibra!D:F,2,0)</f>
        <v>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v>
      </c>
      <c r="J1596" t="s">
        <v>28</v>
      </c>
      <c r="N1596" t="b">
        <v>0</v>
      </c>
      <c r="P1596" t="s">
        <v>29</v>
      </c>
      <c r="Q1596" t="s">
        <v>30</v>
      </c>
      <c r="R1596" t="b">
        <v>0</v>
      </c>
      <c r="Z1596">
        <v>1</v>
      </c>
    </row>
    <row r="1597" spans="1:26" x14ac:dyDescent="0.25">
      <c r="A1597">
        <v>3077</v>
      </c>
      <c r="B1597" t="s">
        <v>1029</v>
      </c>
      <c r="C1597" t="s">
        <v>1056</v>
      </c>
      <c r="D1597" t="s">
        <v>1057</v>
      </c>
      <c r="E1597" s="6" t="str">
        <f>VLOOKUP(B1597&amp;" - "&amp;D1597,OrbisGeneric_mapping!C:F,3,0)</f>
        <v>OCRC</v>
      </c>
      <c r="F1597" s="6" t="str">
        <f>VLOOKUP(E1597,Collibra!D:F,3,0)</f>
        <v>Cash Receipts</v>
      </c>
      <c r="G1597" s="6" t="str">
        <f>VLOOKUP(E1597,Collibra!D:F,2,0)</f>
        <v>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v>
      </c>
      <c r="J1597" t="s">
        <v>28</v>
      </c>
      <c r="N1597" t="b">
        <v>0</v>
      </c>
      <c r="P1597" t="s">
        <v>29</v>
      </c>
      <c r="Q1597" t="s">
        <v>30</v>
      </c>
      <c r="R1597" t="b">
        <v>0</v>
      </c>
      <c r="Z1597">
        <v>1</v>
      </c>
    </row>
    <row r="1598" spans="1:26" x14ac:dyDescent="0.25">
      <c r="A1598">
        <v>3581</v>
      </c>
      <c r="B1598" t="s">
        <v>1029</v>
      </c>
      <c r="C1598" t="s">
        <v>1058</v>
      </c>
      <c r="D1598" t="s">
        <v>1059</v>
      </c>
      <c r="E1598" s="6" t="str">
        <f>VLOOKUP(B1598&amp;" - "&amp;D1598,OrbisGeneric_mapping!C:F,3,0)</f>
        <v>SCTP</v>
      </c>
      <c r="F1598" s="6" t="str">
        <f>VLOOKUP(E1598,Collibra!D:F,3,0)</f>
        <v>Cash Taxes Paid, Supplemental</v>
      </c>
      <c r="G1598" s="6" t="str">
        <f>VLOOKUP(E1598,Collibra!D:F,2,0)</f>
        <v>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v>
      </c>
      <c r="J1598" t="s">
        <v>28</v>
      </c>
      <c r="N1598" t="b">
        <v>0</v>
      </c>
      <c r="P1598" t="s">
        <v>29</v>
      </c>
      <c r="Q1598" t="s">
        <v>30</v>
      </c>
      <c r="R1598" t="b">
        <v>0</v>
      </c>
      <c r="Z1598">
        <v>1</v>
      </c>
    </row>
    <row r="1599" spans="1:26" x14ac:dyDescent="0.25">
      <c r="A1599">
        <v>3181</v>
      </c>
      <c r="B1599" t="s">
        <v>1029</v>
      </c>
      <c r="C1599" t="s">
        <v>1060</v>
      </c>
      <c r="D1599" t="s">
        <v>1061</v>
      </c>
      <c r="E1599" s="6" t="str">
        <f>VLOOKUP(B1599&amp;" - "&amp;D1599,OrbisGeneric_mapping!C:F,3,0)</f>
        <v>SOCF</v>
      </c>
      <c r="F1599" s="6" t="str">
        <f>VLOOKUP(E1599,Collibra!D:F,3,0)</f>
        <v>Changes in Working Capital</v>
      </c>
      <c r="G1599" s="6" t="str">
        <f>VLOOKUP(E1599,Collibra!D:F,2,0)</f>
        <v>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v>
      </c>
      <c r="J1599" t="s">
        <v>28</v>
      </c>
      <c r="N1599" t="b">
        <v>0</v>
      </c>
      <c r="P1599" t="s">
        <v>29</v>
      </c>
      <c r="Q1599" t="s">
        <v>30</v>
      </c>
      <c r="R1599" t="b">
        <v>0</v>
      </c>
      <c r="Z1599">
        <v>1</v>
      </c>
    </row>
    <row r="1600" spans="1:26" x14ac:dyDescent="0.25">
      <c r="A1600">
        <v>2869</v>
      </c>
      <c r="B1600" t="s">
        <v>1029</v>
      </c>
      <c r="C1600" t="s">
        <v>219</v>
      </c>
      <c r="D1600" t="s">
        <v>220</v>
      </c>
      <c r="E1600" s="6" t="str">
        <f>VLOOKUP(B1600&amp;" - "&amp;D1600,OrbisGeneric_mapping!C:F,3,0)</f>
        <v>CLOSING_DATE</v>
      </c>
      <c r="F1600" s="6" t="str">
        <f>VLOOKUP(E1600,Collibra!D:F,3,0)</f>
        <v>Closing date</v>
      </c>
      <c r="G1600" s="6" t="str">
        <f>VLOOKUP(E1600,Collibra!D:F,2,0)</f>
        <v>Closing date provides the financial accounts year or interim ending date (Default: Latest available year)</v>
      </c>
      <c r="J1600" t="s">
        <v>28</v>
      </c>
      <c r="N1600" t="b">
        <v>0</v>
      </c>
      <c r="P1600" t="s">
        <v>29</v>
      </c>
      <c r="Q1600" t="s">
        <v>30</v>
      </c>
      <c r="R1600" t="b">
        <v>0</v>
      </c>
      <c r="Z1600">
        <v>1</v>
      </c>
    </row>
    <row r="1601" spans="1:26" x14ac:dyDescent="0.25">
      <c r="A1601">
        <v>2893</v>
      </c>
      <c r="B1601" t="s">
        <v>1029</v>
      </c>
      <c r="C1601" t="s">
        <v>221</v>
      </c>
      <c r="D1601" t="s">
        <v>222</v>
      </c>
      <c r="E1601" s="6" t="e">
        <f>VLOOKUP(B1601&amp;" - "&amp;D1601,OrbisGeneric_mapping!C:F,3,0)</f>
        <v>#N/A</v>
      </c>
      <c r="F1601" s="6" t="e">
        <f>VLOOKUP(E1601,Collibra!D:F,3,0)</f>
        <v>#N/A</v>
      </c>
      <c r="G1601" s="6" t="e">
        <f>VLOOKUP(E1601,Collibra!D:F,2,0)</f>
        <v>#N/A</v>
      </c>
      <c r="J1601" t="s">
        <v>28</v>
      </c>
      <c r="N1601" t="b">
        <v>0</v>
      </c>
      <c r="P1601" t="s">
        <v>29</v>
      </c>
      <c r="Q1601" t="s">
        <v>30</v>
      </c>
      <c r="R1601" t="b">
        <v>0</v>
      </c>
      <c r="Z1601">
        <v>1</v>
      </c>
    </row>
    <row r="1602" spans="1:26" x14ac:dyDescent="0.25">
      <c r="A1602">
        <v>2885</v>
      </c>
      <c r="B1602" t="s">
        <v>1029</v>
      </c>
      <c r="C1602" t="s">
        <v>223</v>
      </c>
      <c r="D1602" t="s">
        <v>224</v>
      </c>
      <c r="E1602" s="6" t="e">
        <f>VLOOKUP(B1602&amp;" - "&amp;D1602,OrbisGeneric_mapping!C:F,3,0)</f>
        <v>#N/A</v>
      </c>
      <c r="F1602" s="6" t="e">
        <f>VLOOKUP(E1602,Collibra!D:F,3,0)</f>
        <v>#N/A</v>
      </c>
      <c r="G1602" s="6" t="e">
        <f>VLOOKUP(E1602,Collibra!D:F,2,0)</f>
        <v>#N/A</v>
      </c>
      <c r="J1602" t="s">
        <v>28</v>
      </c>
      <c r="N1602" t="b">
        <v>0</v>
      </c>
      <c r="P1602" t="s">
        <v>29</v>
      </c>
      <c r="Q1602" t="s">
        <v>30</v>
      </c>
      <c r="R1602" t="b">
        <v>0</v>
      </c>
      <c r="Z1602">
        <v>1</v>
      </c>
    </row>
    <row r="1603" spans="1:26" x14ac:dyDescent="0.25">
      <c r="A1603">
        <v>2877</v>
      </c>
      <c r="B1603" t="s">
        <v>1029</v>
      </c>
      <c r="C1603" t="s">
        <v>225</v>
      </c>
      <c r="D1603" t="s">
        <v>226</v>
      </c>
      <c r="E1603" s="6" t="e">
        <f>VLOOKUP(B1603&amp;" - "&amp;D1603,OrbisGeneric_mapping!C:F,3,0)</f>
        <v>#N/A</v>
      </c>
      <c r="F1603" s="6" t="e">
        <f>VLOOKUP(E1603,Collibra!D:F,3,0)</f>
        <v>#N/A</v>
      </c>
      <c r="G1603" s="6" t="e">
        <f>VLOOKUP(E1603,Collibra!D:F,2,0)</f>
        <v>#N/A</v>
      </c>
      <c r="J1603" t="s">
        <v>28</v>
      </c>
      <c r="N1603" t="b">
        <v>0</v>
      </c>
      <c r="P1603" t="s">
        <v>29</v>
      </c>
      <c r="Q1603" t="s">
        <v>30</v>
      </c>
      <c r="R1603" t="b">
        <v>0</v>
      </c>
      <c r="Z1603">
        <v>1</v>
      </c>
    </row>
    <row r="1604" spans="1:26" x14ac:dyDescent="0.25">
      <c r="A1604">
        <v>3373</v>
      </c>
      <c r="B1604" t="s">
        <v>1029</v>
      </c>
      <c r="C1604" t="s">
        <v>1062</v>
      </c>
      <c r="D1604" t="s">
        <v>1063</v>
      </c>
      <c r="E1604" s="6" t="str">
        <f>VLOOKUP(B1604&amp;" - "&amp;D1604,OrbisGeneric_mapping!C:F,3,0)</f>
        <v>FCSN</v>
      </c>
      <c r="F1604" s="6" t="str">
        <f>VLOOKUP(E1604,Collibra!D:F,3,0)</f>
        <v>Common Stock, Net</v>
      </c>
      <c r="G1604" s="6" t="str">
        <f>VLOOKUP(E1604,Collibra!D:F,2,0)</f>
        <v>Common Stock, Net [FCSN] represents the sum of Sales/Issuance of Common [FSIC] and Repurchase/Retirement of Common [FRRC] (for US accounts)</v>
      </c>
      <c r="J1604" t="s">
        <v>28</v>
      </c>
      <c r="N1604" t="b">
        <v>0</v>
      </c>
      <c r="P1604" t="s">
        <v>29</v>
      </c>
      <c r="Q1604" t="s">
        <v>30</v>
      </c>
      <c r="R1604" t="b">
        <v>0</v>
      </c>
      <c r="Z1604">
        <v>1</v>
      </c>
    </row>
    <row r="1605" spans="1:26" x14ac:dyDescent="0.25">
      <c r="A1605">
        <v>2861</v>
      </c>
      <c r="B1605" t="s">
        <v>1029</v>
      </c>
      <c r="C1605" t="s">
        <v>452</v>
      </c>
      <c r="D1605" t="s">
        <v>453</v>
      </c>
      <c r="E1605" s="6" t="str">
        <f>VLOOKUP(B1605&amp;" - "&amp;D1605,OrbisGeneric_mapping!C:F,3,0)</f>
        <v>CONSOLIDATION_CODE</v>
      </c>
      <c r="F1605" s="6" t="str">
        <f>VLOOKUP(E1605,Collibra!D:F,3,0)</f>
        <v>Consolidation code</v>
      </c>
      <c r="G1605" s="6" t="str">
        <f>VLOOKUP(E1605,Collibra!D:F,2,0)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605" t="s">
        <v>28</v>
      </c>
      <c r="N1605" t="b">
        <v>0</v>
      </c>
      <c r="P1605" t="s">
        <v>29</v>
      </c>
      <c r="Q1605" t="s">
        <v>30</v>
      </c>
      <c r="R1605" t="b">
        <v>0</v>
      </c>
      <c r="Z1605">
        <v>1</v>
      </c>
    </row>
    <row r="1606" spans="1:26" x14ac:dyDescent="0.25">
      <c r="A1606">
        <v>3005</v>
      </c>
      <c r="B1606" t="s">
        <v>1029</v>
      </c>
      <c r="C1606" t="s">
        <v>1064</v>
      </c>
      <c r="D1606" t="s">
        <v>1065</v>
      </c>
      <c r="E1606" s="6" t="str">
        <f>VLOOKUP(B1606&amp;" - "&amp;D1606,OrbisGeneric_mapping!C:F,3,0)</f>
        <v>OBDT</v>
      </c>
      <c r="F1606" s="6" t="str">
        <f>VLOOKUP(E1606,Collibra!D:F,3,0)</f>
        <v>Deferred Taxes</v>
      </c>
      <c r="G1606" s="6" t="str">
        <f>VLOOKUP(E1606,Collibra!D:F,2,0)</f>
        <v>Deferred Taxes [OBDT] represents income taxes, accounted for in a company‟s net income computation on its income statement, but not affecting the cash flow position (for US accounts)</v>
      </c>
      <c r="J1606" t="s">
        <v>28</v>
      </c>
      <c r="N1606" t="b">
        <v>0</v>
      </c>
      <c r="P1606" t="s">
        <v>29</v>
      </c>
      <c r="Q1606" t="s">
        <v>30</v>
      </c>
      <c r="R1606" t="b">
        <v>0</v>
      </c>
      <c r="Z1606">
        <v>1</v>
      </c>
    </row>
    <row r="1607" spans="1:26" x14ac:dyDescent="0.25">
      <c r="A1607">
        <v>2965</v>
      </c>
      <c r="B1607" t="s">
        <v>1029</v>
      </c>
      <c r="C1607" t="s">
        <v>1066</v>
      </c>
      <c r="D1607" t="s">
        <v>1067</v>
      </c>
      <c r="E1607" s="6" t="str">
        <f>VLOOKUP(B1607&amp;" - "&amp;D1607,OrbisGeneric_mapping!C:F,3,0)</f>
        <v>ODPL</v>
      </c>
      <c r="F1607" s="6" t="str">
        <f>VLOOKUP(E1607,Collibra!D:F,3,0)</f>
        <v>Depletion</v>
      </c>
      <c r="G1607" s="6" t="str">
        <f>VLOOKUP(E1607,Collibra!D:F,2,0)</f>
        <v>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v>
      </c>
      <c r="J1607" t="s">
        <v>28</v>
      </c>
      <c r="N1607" t="b">
        <v>0</v>
      </c>
      <c r="P1607" t="s">
        <v>29</v>
      </c>
      <c r="Q1607" t="s">
        <v>30</v>
      </c>
      <c r="R1607" t="b">
        <v>0</v>
      </c>
      <c r="Z1607">
        <v>1</v>
      </c>
    </row>
    <row r="1608" spans="1:26" x14ac:dyDescent="0.25">
      <c r="A1608">
        <v>2957</v>
      </c>
      <c r="B1608" t="s">
        <v>1029</v>
      </c>
      <c r="C1608" t="s">
        <v>1068</v>
      </c>
      <c r="D1608" t="s">
        <v>1069</v>
      </c>
      <c r="E1608" s="6" t="str">
        <f>VLOOKUP(B1608&amp;" - "&amp;D1608,OrbisGeneric_mapping!C:F,3,0)</f>
        <v>SDEP</v>
      </c>
      <c r="F1608" s="6">
        <f>VLOOKUP(E1608,Collibra!D:F,3,0)</f>
        <v>0</v>
      </c>
      <c r="G1608" s="6" t="str">
        <f>VLOOKUP(E1608,Collibra!D:F,2,0)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608" t="s">
        <v>28</v>
      </c>
      <c r="N1608" t="b">
        <v>0</v>
      </c>
      <c r="P1608" t="s">
        <v>29</v>
      </c>
      <c r="Q1608" t="s">
        <v>30</v>
      </c>
      <c r="R1608" t="b">
        <v>0</v>
      </c>
      <c r="Z1608">
        <v>1</v>
      </c>
    </row>
    <row r="1609" spans="1:26" x14ac:dyDescent="0.25">
      <c r="A1609">
        <v>2973</v>
      </c>
      <c r="B1609" t="s">
        <v>1029</v>
      </c>
      <c r="C1609" t="s">
        <v>1070</v>
      </c>
      <c r="D1609" t="s">
        <v>1071</v>
      </c>
      <c r="E1609" s="6" t="str">
        <f>VLOOKUP(B1609&amp;" - "&amp;D1609,OrbisGeneric_mapping!C:F,3,0)</f>
        <v>SDED</v>
      </c>
      <c r="F1609" s="6" t="str">
        <f>VLOOKUP(E1609,Collibra!D:F,3,0)</f>
        <v>Depreciation/Depletion</v>
      </c>
      <c r="G1609" s="6" t="str">
        <f>VLOOKUP(E1609,Collibra!D:F,2,0)</f>
        <v>Depreciation/Depletion [SDED] represents the sum of Depreciation [SDEP] and Depletion [ODPL]. Depreciation/Depletion [SDED] is usually the largest non-cash expense factored into net income under the Indirect Cash Flow Method (for US accounts)</v>
      </c>
      <c r="J1609" t="s">
        <v>28</v>
      </c>
      <c r="N1609" t="b">
        <v>0</v>
      </c>
      <c r="P1609" t="s">
        <v>29</v>
      </c>
      <c r="Q1609" t="s">
        <v>30</v>
      </c>
      <c r="R1609" t="b">
        <v>0</v>
      </c>
      <c r="Z1609">
        <v>1</v>
      </c>
    </row>
    <row r="1610" spans="1:26" x14ac:dyDescent="0.25">
      <c r="A1610">
        <v>3565</v>
      </c>
      <c r="B1610" t="s">
        <v>1029</v>
      </c>
      <c r="C1610" t="s">
        <v>1072</v>
      </c>
      <c r="D1610" t="s">
        <v>1073</v>
      </c>
      <c r="E1610" s="6" t="str">
        <f>VLOOKUP(B1610&amp;" - "&amp;D1610,OrbisGeneric_mapping!C:F,3,0)</f>
        <v>SDEP</v>
      </c>
      <c r="F1610" s="6">
        <f>VLOOKUP(E1610,Collibra!D:F,3,0)</f>
        <v>0</v>
      </c>
      <c r="G1610" s="6" t="str">
        <f>VLOOKUP(E1610,Collibra!D:F,2,0)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610" t="s">
        <v>28</v>
      </c>
      <c r="N1610" t="b">
        <v>0</v>
      </c>
      <c r="P1610" t="s">
        <v>29</v>
      </c>
      <c r="Q1610" t="s">
        <v>30</v>
      </c>
      <c r="R1610" t="b">
        <v>0</v>
      </c>
      <c r="Z1610">
        <v>1</v>
      </c>
    </row>
    <row r="1611" spans="1:26" x14ac:dyDescent="0.25">
      <c r="A1611">
        <v>3021</v>
      </c>
      <c r="B1611" t="s">
        <v>1029</v>
      </c>
      <c r="C1611" t="s">
        <v>1074</v>
      </c>
      <c r="D1611" t="s">
        <v>1075</v>
      </c>
      <c r="E1611" s="6" t="str">
        <f>VLOOKUP(B1611&amp;" - "&amp;D1611,OrbisGeneric_mapping!C:F,3,0)</f>
        <v>OIDO</v>
      </c>
      <c r="F1611" s="6" t="str">
        <f>VLOOKUP(E1611,Collibra!D:F,3,0)</f>
        <v>Discontinued Operations</v>
      </c>
      <c r="G1611" s="6" t="str">
        <f>VLOOKUP(E1611,Collibra!D:F,2,0)</f>
        <v>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v>
      </c>
      <c r="J1611" t="s">
        <v>28</v>
      </c>
      <c r="N1611" t="b">
        <v>0</v>
      </c>
      <c r="P1611" t="s">
        <v>29</v>
      </c>
      <c r="Q1611" t="s">
        <v>30</v>
      </c>
      <c r="R1611" t="b">
        <v>0</v>
      </c>
      <c r="Z1611">
        <v>1</v>
      </c>
    </row>
    <row r="1612" spans="1:26" x14ac:dyDescent="0.25">
      <c r="A1612">
        <v>3053</v>
      </c>
      <c r="B1612" t="s">
        <v>1029</v>
      </c>
      <c r="C1612" t="s">
        <v>1076</v>
      </c>
      <c r="D1612" t="s">
        <v>1077</v>
      </c>
      <c r="E1612" s="6" t="str">
        <f>VLOOKUP(B1612&amp;" - "&amp;D1612,OrbisGeneric_mapping!C:F,3,0)</f>
        <v>OEIA</v>
      </c>
      <c r="F1612" s="6" t="str">
        <f>VLOOKUP(E1612,Collibra!D:F,3,0)</f>
        <v>Equity in Net Earnings/Loss</v>
      </c>
      <c r="G1612" s="6" t="str">
        <f>VLOOKUP(E1612,Collibra!D:F,2,0)</f>
        <v>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v>
      </c>
      <c r="J1612" t="s">
        <v>28</v>
      </c>
      <c r="N1612" t="b">
        <v>0</v>
      </c>
      <c r="P1612" t="s">
        <v>29</v>
      </c>
      <c r="Q1612" t="s">
        <v>30</v>
      </c>
      <c r="R1612" t="b">
        <v>0</v>
      </c>
      <c r="Z1612">
        <v>1</v>
      </c>
    </row>
    <row r="1613" spans="1:26" x14ac:dyDescent="0.25">
      <c r="A1613">
        <v>3029</v>
      </c>
      <c r="B1613" t="s">
        <v>1029</v>
      </c>
      <c r="C1613" t="s">
        <v>1078</v>
      </c>
      <c r="D1613" t="s">
        <v>1079</v>
      </c>
      <c r="E1613" s="6" t="str">
        <f>VLOOKUP(B1613&amp;" - "&amp;D1613,OrbisGeneric_mapping!C:F,3,0)</f>
        <v>OTRA</v>
      </c>
      <c r="F1613" s="6" t="str">
        <f>VLOOKUP(E1613,Collibra!D:F,3,0)</f>
        <v>Extraordinary Item</v>
      </c>
      <c r="G1613" s="6" t="str">
        <f>VLOOKUP(E1613,Collibra!D:F,2,0)</f>
        <v>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v>
      </c>
      <c r="J1613" t="s">
        <v>28</v>
      </c>
      <c r="N1613" t="b">
        <v>0</v>
      </c>
      <c r="P1613" t="s">
        <v>29</v>
      </c>
      <c r="Q1613" t="s">
        <v>30</v>
      </c>
      <c r="R1613" t="b">
        <v>0</v>
      </c>
      <c r="Z1613">
        <v>1</v>
      </c>
    </row>
    <row r="1614" spans="1:26" x14ac:dyDescent="0.25">
      <c r="A1614">
        <v>3325</v>
      </c>
      <c r="B1614" t="s">
        <v>1029</v>
      </c>
      <c r="C1614" t="s">
        <v>1080</v>
      </c>
      <c r="D1614" t="s">
        <v>1081</v>
      </c>
      <c r="E1614" s="6" t="str">
        <f>VLOOKUP(B1614&amp;" - "&amp;D1614,OrbisGeneric_mapping!C:F,3,0)</f>
        <v>SFCF</v>
      </c>
      <c r="F1614" s="6" t="str">
        <f>VLOOKUP(E1614,Collibra!D:F,3,0)</f>
        <v>Financing Cash Flow Items</v>
      </c>
      <c r="G1614" s="6" t="str">
        <f>VLOOKUP(E1614,Collibra!D:F,2,0)</f>
        <v>Financing Cash Flow Items [SFCF] represents the sum of Increase/decrease in Deposits [FDPT], Increase/decrease in FHLB [FFLB], Increase/decrease in Federal Funds Sold/REPOs [FFFS] and Other Financing Cash Flow [FFCF] (for US accounts)</v>
      </c>
      <c r="J1614" t="s">
        <v>28</v>
      </c>
      <c r="N1614" t="b">
        <v>0</v>
      </c>
      <c r="P1614" t="s">
        <v>29</v>
      </c>
      <c r="Q1614" t="s">
        <v>30</v>
      </c>
      <c r="R1614" t="b">
        <v>0</v>
      </c>
      <c r="Z1614">
        <v>1</v>
      </c>
    </row>
    <row r="1615" spans="1:26" x14ac:dyDescent="0.25">
      <c r="A1615">
        <v>3533</v>
      </c>
      <c r="B1615" t="s">
        <v>1029</v>
      </c>
      <c r="C1615" t="s">
        <v>1082</v>
      </c>
      <c r="D1615" t="s">
        <v>1083</v>
      </c>
      <c r="E1615" s="6" t="str">
        <f>VLOOKUP(B1615&amp;" - "&amp;D1615,OrbisGeneric_mapping!C:F,3,0)</f>
        <v>SFEE</v>
      </c>
      <c r="F1615" s="6" t="str">
        <f>VLOOKUP(E1615,Collibra!D:F,3,0)</f>
        <v>Foreign Exchange Effects</v>
      </c>
      <c r="G1615" s="6" t="str">
        <f>VLOOKUP(E1615,Collibra!D:F,2,0)</f>
        <v>Foreign Exchange Effects [SFEE] represents the increase/decrease in cash and cash equivalents due to changes in exchange rates (for US accounts)</v>
      </c>
      <c r="J1615" t="s">
        <v>28</v>
      </c>
      <c r="N1615" t="b">
        <v>0</v>
      </c>
      <c r="P1615" t="s">
        <v>29</v>
      </c>
      <c r="Q1615" t="s">
        <v>30</v>
      </c>
      <c r="R1615" t="b">
        <v>0</v>
      </c>
      <c r="Z1615">
        <v>1</v>
      </c>
    </row>
    <row r="1616" spans="1:26" x14ac:dyDescent="0.25">
      <c r="A1616">
        <v>3285</v>
      </c>
      <c r="B1616" t="s">
        <v>1029</v>
      </c>
      <c r="C1616" t="s">
        <v>1084</v>
      </c>
      <c r="D1616" t="s">
        <v>1085</v>
      </c>
      <c r="E1616" s="6" t="str">
        <f>VLOOKUP(B1616&amp;" - "&amp;D1616,OrbisGeneric_mapping!C:F,3,0)</f>
        <v>IIAN</v>
      </c>
      <c r="F1616" s="6" t="str">
        <f>VLOOKUP(E1616,Collibra!D:F,3,0)</f>
        <v>Intangible, Net</v>
      </c>
      <c r="G1616" s="6" t="str">
        <f>VLOOKUP(E1616,Collibra!D:F,2,0)</f>
        <v>Intangible, Net [IIAN] represents changes in intangible assets. When a company does not delineate its purchase of intangibles and sale of intangibles, Intangible, Net [IIAN] is utilized (for US accounts)</v>
      </c>
      <c r="J1616" t="s">
        <v>28</v>
      </c>
      <c r="N1616" t="b">
        <v>0</v>
      </c>
      <c r="P1616" t="s">
        <v>29</v>
      </c>
      <c r="Q1616" t="s">
        <v>30</v>
      </c>
      <c r="R1616" t="b">
        <v>0</v>
      </c>
      <c r="Z1616">
        <v>1</v>
      </c>
    </row>
    <row r="1617" spans="1:26" x14ac:dyDescent="0.25">
      <c r="A1617">
        <v>3101</v>
      </c>
      <c r="B1617" t="s">
        <v>1029</v>
      </c>
      <c r="C1617" t="s">
        <v>1086</v>
      </c>
      <c r="D1617" t="s">
        <v>1087</v>
      </c>
      <c r="E1617" s="6" t="str">
        <f>VLOOKUP(B1617&amp;" - "&amp;D1617,OrbisGeneric_mapping!C:F,3,0)</f>
        <v>OITL</v>
      </c>
      <c r="F1617" s="6" t="str">
        <f>VLOOKUP(E1617,Collibra!D:F,3,0)</f>
        <v>Inventories</v>
      </c>
      <c r="G1617" s="6" t="str">
        <f>VLOOKUP(E1617,Collibra!D:F,2,0)</f>
        <v>Inventories [OITL] represents changes in inventories during the period. An increase in inventories has a negative impact on cash flow from operating activities, and vice versa (for US accounts)</v>
      </c>
      <c r="J1617" t="s">
        <v>28</v>
      </c>
      <c r="N1617" t="b">
        <v>0</v>
      </c>
      <c r="P1617" t="s">
        <v>29</v>
      </c>
      <c r="Q1617" t="s">
        <v>30</v>
      </c>
      <c r="R1617" t="b">
        <v>0</v>
      </c>
      <c r="Z1617">
        <v>1</v>
      </c>
    </row>
    <row r="1618" spans="1:26" x14ac:dyDescent="0.25">
      <c r="A1618">
        <v>3261</v>
      </c>
      <c r="B1618" t="s">
        <v>1029</v>
      </c>
      <c r="C1618" t="s">
        <v>1088</v>
      </c>
      <c r="D1618" t="s">
        <v>1089</v>
      </c>
      <c r="E1618" s="6" t="str">
        <f>VLOOKUP(B1618&amp;" - "&amp;D1618,OrbisGeneric_mapping!C:F,3,0)</f>
        <v>IIVN</v>
      </c>
      <c r="F1618" s="6" t="str">
        <f>VLOOKUP(E1618,Collibra!D:F,3,0)</f>
        <v>Investment, Net</v>
      </c>
      <c r="G1618" s="6" t="str">
        <f>VLOOKUP(E1618,Collibra!D:F,2,0)</f>
        <v>Investment, Net [IIVN] represents changes in investments in securities and other investments. Investment, Net [IIVN] is utilized when a company does not delineate the sale of investments and the purchase of investments on the cash flow statement (for US accounts)</v>
      </c>
      <c r="J1618" t="s">
        <v>28</v>
      </c>
      <c r="N1618" t="b">
        <v>0</v>
      </c>
      <c r="P1618" t="s">
        <v>29</v>
      </c>
      <c r="Q1618" t="s">
        <v>30</v>
      </c>
      <c r="R1618" t="b">
        <v>0</v>
      </c>
      <c r="Z1618">
        <v>1</v>
      </c>
    </row>
    <row r="1619" spans="1:26" x14ac:dyDescent="0.25">
      <c r="A1619">
        <v>3517</v>
      </c>
      <c r="B1619" t="s">
        <v>1029</v>
      </c>
      <c r="C1619" t="s">
        <v>1090</v>
      </c>
      <c r="D1619" t="s">
        <v>1091</v>
      </c>
      <c r="E1619" s="6" t="str">
        <f>VLOOKUP(B1619&amp;" - "&amp;D1619,OrbisGeneric_mapping!C:F,3,0)</f>
        <v>FPRD</v>
      </c>
      <c r="F1619" s="6" t="str">
        <f>VLOOKUP(E1619,Collibra!D:F,3,0)</f>
        <v>Issuance (Retirement) of Debt, Net</v>
      </c>
      <c r="G1619" s="6" t="str">
        <f>VLOOKUP(E1619,Collibra!D:F,2,0)</f>
        <v>Issuance (Retirement) of Debt, Net [FPRD] represents net changes in cash flow due to the changes in the level of debt of a company (for US accounts)</v>
      </c>
      <c r="J1619" t="s">
        <v>28</v>
      </c>
      <c r="N1619" t="b">
        <v>0</v>
      </c>
      <c r="P1619" t="s">
        <v>29</v>
      </c>
      <c r="Q1619" t="s">
        <v>30</v>
      </c>
      <c r="R1619" t="b">
        <v>0</v>
      </c>
      <c r="Z1619">
        <v>1</v>
      </c>
    </row>
    <row r="1620" spans="1:26" x14ac:dyDescent="0.25">
      <c r="A1620">
        <v>3445</v>
      </c>
      <c r="B1620" t="s">
        <v>1029</v>
      </c>
      <c r="C1620" t="s">
        <v>1092</v>
      </c>
      <c r="D1620" t="s">
        <v>1093</v>
      </c>
      <c r="E1620" s="6" t="str">
        <f>VLOOKUP(B1620&amp;" - "&amp;D1620,OrbisGeneric_mapping!C:F,3,0)</f>
        <v>FPSS</v>
      </c>
      <c r="F1620" s="6" t="str">
        <f>VLOOKUP(E1620,Collibra!D:F,3,0)</f>
        <v>Issuance (Retirement) of Stock, Net</v>
      </c>
      <c r="G1620" s="6" t="str">
        <f>VLOOKUP(E1620,Collibra!D:F,2,0)</f>
        <v>Issuance (Retirement) of Stock, Net [FPSS] represents the sum of Common Stock, Net [FCSN], Preferred Stock, Net [FPSN], Sale/Issuance of Common/Preferred [FSCP], Repurchase/Retirement of Common/Preferred [FRCP], Options Exercised [FOPX], Warrants Converted [FWCV] and Treasury Stock [FTST] (for US accounts)</v>
      </c>
      <c r="J1620" t="s">
        <v>28</v>
      </c>
      <c r="N1620" t="b">
        <v>0</v>
      </c>
      <c r="P1620" t="s">
        <v>29</v>
      </c>
      <c r="Q1620" t="s">
        <v>30</v>
      </c>
      <c r="R1620" t="b">
        <v>0</v>
      </c>
      <c r="Z1620">
        <v>1</v>
      </c>
    </row>
    <row r="1621" spans="1:26" x14ac:dyDescent="0.25">
      <c r="A1621">
        <v>3477</v>
      </c>
      <c r="B1621" t="s">
        <v>1029</v>
      </c>
      <c r="C1621" t="s">
        <v>1094</v>
      </c>
      <c r="D1621" t="s">
        <v>1095</v>
      </c>
      <c r="E1621" s="6" t="str">
        <f>VLOOKUP(B1621&amp;" - "&amp;D1621,OrbisGeneric_mapping!C:F,3,0)</f>
        <v>FLDI</v>
      </c>
      <c r="F1621" s="6" t="str">
        <f>VLOOKUP(E1621,Collibra!D:F,3,0)</f>
        <v>Long Term Debt Issued</v>
      </c>
      <c r="G1621" s="6" t="str">
        <f>VLOOKUP(E1621,Collibra!D:F,2,0)</f>
        <v>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v>
      </c>
      <c r="J1621" t="s">
        <v>28</v>
      </c>
      <c r="N1621" t="b">
        <v>0</v>
      </c>
      <c r="P1621" t="s">
        <v>29</v>
      </c>
      <c r="Q1621" t="s">
        <v>30</v>
      </c>
      <c r="R1621" t="b">
        <v>0</v>
      </c>
      <c r="Z1621">
        <v>1</v>
      </c>
    </row>
    <row r="1622" spans="1:26" x14ac:dyDescent="0.25">
      <c r="A1622">
        <v>3493</v>
      </c>
      <c r="B1622" t="s">
        <v>1029</v>
      </c>
      <c r="C1622" t="s">
        <v>1096</v>
      </c>
      <c r="D1622" t="s">
        <v>1097</v>
      </c>
      <c r="E1622" s="6" t="str">
        <f>VLOOKUP(B1622&amp;" - "&amp;D1622,OrbisGeneric_mapping!C:F,3,0)</f>
        <v>FLDN</v>
      </c>
      <c r="F1622" s="6" t="str">
        <f>VLOOKUP(E1622,Collibra!D:F,3,0)</f>
        <v>Long Term Debt, Net</v>
      </c>
      <c r="G1622" s="6" t="str">
        <f>VLOOKUP(E1622,Collibra!D:F,2,0)</f>
        <v>Long Term Debt, Net [FLDN] represents the sum of Long Term Debt Issued [FLDI] and Long Term Debt Reduction [FLDR]. When a company does not delineate between long-term debts issued and long-term reduction, Long Term Debt, Net [FLDN] is utilized (for US accounts)</v>
      </c>
      <c r="J1622" t="s">
        <v>28</v>
      </c>
      <c r="N1622" t="b">
        <v>0</v>
      </c>
      <c r="P1622" t="s">
        <v>29</v>
      </c>
      <c r="Q1622" t="s">
        <v>30</v>
      </c>
      <c r="R1622" t="b">
        <v>0</v>
      </c>
      <c r="Z1622">
        <v>1</v>
      </c>
    </row>
    <row r="1623" spans="1:26" x14ac:dyDescent="0.25">
      <c r="A1623">
        <v>3485</v>
      </c>
      <c r="B1623" t="s">
        <v>1029</v>
      </c>
      <c r="C1623" t="s">
        <v>1098</v>
      </c>
      <c r="D1623" t="s">
        <v>1099</v>
      </c>
      <c r="E1623" s="6" t="str">
        <f>VLOOKUP(B1623&amp;" - "&amp;D1623,OrbisGeneric_mapping!C:F,3,0)</f>
        <v>FLDR</v>
      </c>
      <c r="F1623" s="6" t="str">
        <f>VLOOKUP(E1623,Collibra!D:F,3,0)</f>
        <v>Long Term Debt Reduction</v>
      </c>
      <c r="G1623" s="6" t="str">
        <f>VLOOKUP(E1623,Collibra!D:F,2,0)</f>
        <v>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v>
      </c>
      <c r="J1623" t="s">
        <v>28</v>
      </c>
      <c r="N1623" t="b">
        <v>0</v>
      </c>
      <c r="P1623" t="s">
        <v>29</v>
      </c>
      <c r="Q1623" t="s">
        <v>30</v>
      </c>
      <c r="R1623" t="b">
        <v>0</v>
      </c>
      <c r="Z1623">
        <v>1</v>
      </c>
    </row>
    <row r="1624" spans="1:26" x14ac:dyDescent="0.25">
      <c r="A1624">
        <v>3549</v>
      </c>
      <c r="B1624" t="s">
        <v>1029</v>
      </c>
      <c r="C1624" t="s">
        <v>1100</v>
      </c>
      <c r="D1624" t="s">
        <v>1101</v>
      </c>
      <c r="E1624" s="6" t="str">
        <f>VLOOKUP(B1624&amp;" - "&amp;D1624,OrbisGeneric_mapping!C:F,3,0)</f>
        <v>SNCB</v>
      </c>
      <c r="F1624" s="6" t="str">
        <f>VLOOKUP(E1624,Collibra!D:F,3,0)</f>
        <v>Net Cash - Beginning Balance</v>
      </c>
      <c r="G1624" s="6" t="str">
        <f>VLOOKUP(E1624,Collibra!D:F,2,0)</f>
        <v>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v>
      </c>
      <c r="J1624" t="s">
        <v>28</v>
      </c>
      <c r="N1624" t="b">
        <v>0</v>
      </c>
      <c r="P1624" t="s">
        <v>29</v>
      </c>
      <c r="Q1624" t="s">
        <v>30</v>
      </c>
      <c r="R1624" t="b">
        <v>0</v>
      </c>
      <c r="Z1624">
        <v>1</v>
      </c>
    </row>
    <row r="1625" spans="1:26" x14ac:dyDescent="0.25">
      <c r="A1625">
        <v>3557</v>
      </c>
      <c r="B1625" t="s">
        <v>1029</v>
      </c>
      <c r="C1625" t="s">
        <v>1102</v>
      </c>
      <c r="D1625" t="s">
        <v>1103</v>
      </c>
      <c r="E1625" s="6" t="str">
        <f>VLOOKUP(B1625&amp;" - "&amp;D1625,OrbisGeneric_mapping!C:F,3,0)</f>
        <v>SNCE</v>
      </c>
      <c r="F1625" s="6" t="str">
        <f>VLOOKUP(E1625,Collibra!D:F,3,0)</f>
        <v>Net Cash - Ending Balance</v>
      </c>
      <c r="G1625" s="6" t="str">
        <f>VLOOKUP(E1625,Collibra!D:F,2,0)</f>
        <v>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v>
      </c>
      <c r="J1625" t="s">
        <v>28</v>
      </c>
      <c r="N1625" t="b">
        <v>0</v>
      </c>
      <c r="P1625" t="s">
        <v>29</v>
      </c>
      <c r="Q1625" t="s">
        <v>30</v>
      </c>
      <c r="R1625" t="b">
        <v>0</v>
      </c>
      <c r="Z1625">
        <v>1</v>
      </c>
    </row>
    <row r="1626" spans="1:26" x14ac:dyDescent="0.25">
      <c r="A1626">
        <v>3541</v>
      </c>
      <c r="B1626" t="s">
        <v>1029</v>
      </c>
      <c r="C1626" t="s">
        <v>1104</v>
      </c>
      <c r="D1626" t="s">
        <v>1105</v>
      </c>
      <c r="E1626" s="6" t="str">
        <f>VLOOKUP(B1626&amp;" - "&amp;D1626,OrbisGeneric_mapping!C:F,3,0)</f>
        <v>SNCC</v>
      </c>
      <c r="F1626" s="6" t="str">
        <f>VLOOKUP(E1626,Collibra!D:F,3,0)</f>
        <v>Net Change in Cash</v>
      </c>
      <c r="G1626" s="6" t="str">
        <f>VLOOKUP(E1626,Collibra!D:F,2,0)</f>
        <v>Net Change in Cash [SNCC] represents the sum of Cash From Operating Activities [OTLO], Cash From Investing Activities [ITLI], Cash From Financing Activities [FTLF], Foreign Exchange Effects [SFEE] (for US accounts)</v>
      </c>
      <c r="J1626" t="s">
        <v>28</v>
      </c>
      <c r="N1626" t="b">
        <v>0</v>
      </c>
      <c r="P1626" t="s">
        <v>29</v>
      </c>
      <c r="Q1626" t="s">
        <v>30</v>
      </c>
      <c r="R1626" t="b">
        <v>0</v>
      </c>
      <c r="Z1626">
        <v>1</v>
      </c>
    </row>
    <row r="1627" spans="1:26" x14ac:dyDescent="0.25">
      <c r="A1627">
        <v>2949</v>
      </c>
      <c r="B1627" t="s">
        <v>1029</v>
      </c>
      <c r="C1627" t="s">
        <v>546</v>
      </c>
      <c r="D1627" t="s">
        <v>547</v>
      </c>
      <c r="E1627" s="6" t="str">
        <f>VLOOKUP(B1627&amp;" - "&amp;D1627,OrbisGeneric_mapping!C:F,3,0)</f>
        <v>ONET</v>
      </c>
      <c r="F1627" s="6">
        <f>VLOOKUP(E1627,Collibra!D:F,3,0)</f>
        <v>0</v>
      </c>
      <c r="G1627" s="6" t="str">
        <f>VLOOKUP(E1627,Collibra!D:F,2,0)</f>
        <v>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v>
      </c>
      <c r="J1627" t="s">
        <v>28</v>
      </c>
      <c r="N1627" t="b">
        <v>0</v>
      </c>
      <c r="P1627" t="s">
        <v>29</v>
      </c>
      <c r="Q1627" t="s">
        <v>30</v>
      </c>
      <c r="R1627" t="b">
        <v>0</v>
      </c>
      <c r="Z1627">
        <v>1</v>
      </c>
    </row>
    <row r="1628" spans="1:26" x14ac:dyDescent="0.25">
      <c r="A1628">
        <v>3069</v>
      </c>
      <c r="B1628" t="s">
        <v>1029</v>
      </c>
      <c r="C1628" t="s">
        <v>1106</v>
      </c>
      <c r="D1628" t="s">
        <v>1107</v>
      </c>
      <c r="E1628" s="6" t="str">
        <f>VLOOKUP(B1628&amp;" - "&amp;D1628,OrbisGeneric_mapping!C:F,3,0)</f>
        <v>SNCI</v>
      </c>
      <c r="F1628" s="6" t="str">
        <f>VLOOKUP(E1628,Collibra!D:F,3,0)</f>
        <v>Non-Cash Items</v>
      </c>
      <c r="G1628" s="6" t="str">
        <f>VLOOKUP(E1628,Collibra!D:F,2,0)</f>
        <v>Expenses such as depreciation and investment gains (losses) that does not involve a cash payment. Non-Cash Items [SNCI] represents the sum of Accounting Change [OACG], Discontinued Operations [OIDO], Extraordinary Items [OTRA], Unusual Items [OUIE], Purchased R&amp;amp;D [OPRD], Equity in Net Earnings/Loss [OEIA] and Other Non-Cash Items [ONCI] (for US accounts)</v>
      </c>
      <c r="J1628" t="s">
        <v>28</v>
      </c>
      <c r="N1628" t="b">
        <v>0</v>
      </c>
      <c r="P1628" t="s">
        <v>29</v>
      </c>
      <c r="Q1628" t="s">
        <v>30</v>
      </c>
      <c r="R1628" t="b">
        <v>0</v>
      </c>
      <c r="Z1628">
        <v>1</v>
      </c>
    </row>
    <row r="1629" spans="1:26" x14ac:dyDescent="0.25">
      <c r="A1629">
        <v>2901</v>
      </c>
      <c r="B1629" t="s">
        <v>1029</v>
      </c>
      <c r="C1629" t="s">
        <v>570</v>
      </c>
      <c r="D1629" t="s">
        <v>571</v>
      </c>
      <c r="E1629" s="6" t="str">
        <f>VLOOKUP(B1629&amp;" - "&amp;D1629,OrbisGeneric_mapping!C:F,3,0)</f>
        <v>NUMBER_MONTHS</v>
      </c>
      <c r="F1629" s="6" t="str">
        <f>VLOOKUP(E1629,Collibra!D:F,3,0)</f>
        <v>Number of months</v>
      </c>
      <c r="G1629" s="6" t="str">
        <f>VLOOKUP(E1629,Collibra!D:F,2,0)</f>
        <v>The number of months in a financial accounting period</v>
      </c>
      <c r="J1629" t="s">
        <v>28</v>
      </c>
      <c r="N1629" t="b">
        <v>0</v>
      </c>
      <c r="P1629" t="s">
        <v>29</v>
      </c>
      <c r="Q1629" t="s">
        <v>30</v>
      </c>
      <c r="R1629" t="b">
        <v>0</v>
      </c>
      <c r="Z1629">
        <v>1</v>
      </c>
    </row>
    <row r="1630" spans="1:26" x14ac:dyDescent="0.25">
      <c r="A1630">
        <v>3421</v>
      </c>
      <c r="B1630" t="s">
        <v>1029</v>
      </c>
      <c r="C1630" t="s">
        <v>1108</v>
      </c>
      <c r="D1630" t="s">
        <v>1109</v>
      </c>
      <c r="E1630" s="6" t="str">
        <f>VLOOKUP(B1630&amp;" - "&amp;D1630,OrbisGeneric_mapping!C:F,3,0)</f>
        <v>FOPX</v>
      </c>
      <c r="F1630" s="6" t="str">
        <f>VLOOKUP(E1630,Collibra!D:F,3,0)</f>
        <v>Options Exercised</v>
      </c>
      <c r="G1630" s="6" t="str">
        <f>VLOOKUP(E1630,Collibra!D:F,2,0)</f>
        <v>Options Exercised [FOPX] represents cash inflow due to stock options exercised, which results in an increase of common stock (for US accounts)</v>
      </c>
      <c r="J1630" t="s">
        <v>28</v>
      </c>
      <c r="N1630" t="b">
        <v>0</v>
      </c>
      <c r="P1630" t="s">
        <v>29</v>
      </c>
      <c r="Q1630" t="s">
        <v>30</v>
      </c>
      <c r="R1630" t="b">
        <v>0</v>
      </c>
      <c r="Z1630">
        <v>1</v>
      </c>
    </row>
    <row r="1631" spans="1:26" x14ac:dyDescent="0.25">
      <c r="A1631">
        <v>2941</v>
      </c>
      <c r="B1631" t="s">
        <v>1029</v>
      </c>
      <c r="C1631" t="s">
        <v>576</v>
      </c>
      <c r="D1631" t="s">
        <v>577</v>
      </c>
      <c r="E1631" s="6" t="str">
        <f>VLOOKUP(B1631&amp;" - "&amp;D1631,OrbisGeneric_mapping!C:F,3,0)</f>
        <v>ORIGINAL_CURRENCY</v>
      </c>
      <c r="F1631" s="6">
        <f>VLOOKUP(E1631,Collibra!D:F,3,0)</f>
        <v>0</v>
      </c>
      <c r="G1631" s="6" t="str">
        <f>VLOOKUP(E1631,Collibra!D:F,2,0)</f>
        <v>The currency used for publishing the financial accounts</v>
      </c>
      <c r="J1631" t="s">
        <v>28</v>
      </c>
      <c r="N1631" t="b">
        <v>0</v>
      </c>
      <c r="P1631" t="s">
        <v>29</v>
      </c>
      <c r="Q1631" t="s">
        <v>30</v>
      </c>
      <c r="R1631" t="b">
        <v>0</v>
      </c>
      <c r="Z1631">
        <v>1</v>
      </c>
    </row>
    <row r="1632" spans="1:26" x14ac:dyDescent="0.25">
      <c r="A1632">
        <v>2933</v>
      </c>
      <c r="B1632" t="s">
        <v>1029</v>
      </c>
      <c r="C1632" t="s">
        <v>578</v>
      </c>
      <c r="D1632" t="s">
        <v>579</v>
      </c>
      <c r="E1632" s="6" t="str">
        <f>VLOOKUP(B1632&amp;" - "&amp;D1632,OrbisGeneric_mapping!C:F,3,0)</f>
        <v>ORIGINAL_UNIT</v>
      </c>
      <c r="F1632" s="6" t="str">
        <f>VLOOKUP(E1632,Collibra!D:F,3,0)</f>
        <v>Original unit</v>
      </c>
      <c r="G1632" s="6" t="str">
        <f>VLOOKUP(E1632,Collibra!D:F,2,0)</f>
        <v>Original units is the unit for a financial value used in spreading the financial accounts</v>
      </c>
      <c r="J1632" t="s">
        <v>28</v>
      </c>
      <c r="N1632" t="b">
        <v>0</v>
      </c>
      <c r="P1632" t="s">
        <v>29</v>
      </c>
      <c r="Q1632" t="s">
        <v>30</v>
      </c>
      <c r="R1632" t="b">
        <v>0</v>
      </c>
      <c r="Z1632">
        <v>1</v>
      </c>
    </row>
    <row r="1633" spans="1:26" x14ac:dyDescent="0.25">
      <c r="A1633">
        <v>3117</v>
      </c>
      <c r="B1633" t="s">
        <v>1029</v>
      </c>
      <c r="C1633" t="s">
        <v>1110</v>
      </c>
      <c r="D1633" t="s">
        <v>1111</v>
      </c>
      <c r="E1633" s="6" t="str">
        <f>VLOOKUP(B1633&amp;" - "&amp;D1633,OrbisGeneric_mapping!C:F,3,0)</f>
        <v>OOAS</v>
      </c>
      <c r="F1633" s="6" t="str">
        <f>VLOOKUP(E1633,Collibra!D:F,3,0)</f>
        <v>Other Assets</v>
      </c>
      <c r="G1633" s="6" t="str">
        <f>VLOOKUP(E1633,Collibra!D:F,2,0)</f>
        <v>Other Assets [OOAS] represents changes in other assets during the period. An increase in other assets has a negative impact on cash flow from operating activities, and vice versa (for US accounts)</v>
      </c>
      <c r="J1633" t="s">
        <v>28</v>
      </c>
      <c r="N1633" t="b">
        <v>0</v>
      </c>
      <c r="P1633" t="s">
        <v>29</v>
      </c>
      <c r="Q1633" t="s">
        <v>30</v>
      </c>
      <c r="R1633" t="b">
        <v>0</v>
      </c>
      <c r="Z1633">
        <v>1</v>
      </c>
    </row>
    <row r="1634" spans="1:26" x14ac:dyDescent="0.25">
      <c r="A1634">
        <v>3165</v>
      </c>
      <c r="B1634" t="s">
        <v>1029</v>
      </c>
      <c r="C1634" t="s">
        <v>1112</v>
      </c>
      <c r="D1634" t="s">
        <v>1113</v>
      </c>
      <c r="E1634" s="6" t="str">
        <f>VLOOKUP(B1634&amp;" - "&amp;D1634,OrbisGeneric_mapping!C:F,3,0)</f>
        <v>OOAL</v>
      </c>
      <c r="F1634" s="6" t="str">
        <f>VLOOKUP(E1634,Collibra!D:F,3,0)</f>
        <v>Other Assets &amp; Liabilities, Net</v>
      </c>
      <c r="G1634" s="6" t="str">
        <f>VLOOKUP(E1634,Collibra!D:F,2,0)</f>
        <v>Other Assets &amp;amp;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v>
      </c>
      <c r="J1634" t="s">
        <v>28</v>
      </c>
      <c r="N1634" t="b">
        <v>0</v>
      </c>
      <c r="P1634" t="s">
        <v>29</v>
      </c>
      <c r="Q1634" t="s">
        <v>30</v>
      </c>
      <c r="R1634" t="b">
        <v>0</v>
      </c>
      <c r="Z1634">
        <v>1</v>
      </c>
    </row>
    <row r="1635" spans="1:26" x14ac:dyDescent="0.25">
      <c r="A1635">
        <v>3317</v>
      </c>
      <c r="B1635" t="s">
        <v>1029</v>
      </c>
      <c r="C1635" t="s">
        <v>1114</v>
      </c>
      <c r="D1635" t="s">
        <v>1115</v>
      </c>
      <c r="E1635" s="6" t="str">
        <f>VLOOKUP(B1635&amp;" - "&amp;D1635,OrbisGeneric_mapping!C:F,3,0)</f>
        <v>FFCF</v>
      </c>
      <c r="F1635" s="6" t="str">
        <f>VLOOKUP(E1635,Collibra!D:F,3,0)</f>
        <v>Other Financing Cash Flow</v>
      </c>
      <c r="G1635" s="6" t="str">
        <f>VLOOKUP(E1635,Collibra!D:F,2,0)</f>
        <v>Other Financing Cash Flow [FFCF] represents cash flow from financing activities (for US accounts)</v>
      </c>
      <c r="J1635" t="s">
        <v>28</v>
      </c>
      <c r="N1635" t="b">
        <v>0</v>
      </c>
      <c r="P1635" t="s">
        <v>29</v>
      </c>
      <c r="Q1635" t="s">
        <v>30</v>
      </c>
      <c r="R1635" t="b">
        <v>0</v>
      </c>
      <c r="Z1635">
        <v>1</v>
      </c>
    </row>
    <row r="1636" spans="1:26" x14ac:dyDescent="0.25">
      <c r="A1636">
        <v>3293</v>
      </c>
      <c r="B1636" t="s">
        <v>1029</v>
      </c>
      <c r="C1636" t="s">
        <v>1116</v>
      </c>
      <c r="D1636" t="s">
        <v>1117</v>
      </c>
      <c r="E1636" s="6" t="str">
        <f>VLOOKUP(B1636&amp;" - "&amp;D1636,OrbisGeneric_mapping!C:F,3,0)</f>
        <v>IICF</v>
      </c>
      <c r="F1636" s="6" t="str">
        <f>VLOOKUP(E1636,Collibra!D:F,3,0)</f>
        <v>Other Investing Cash Flow</v>
      </c>
      <c r="G1636" s="6" t="str">
        <f>VLOOKUP(E1636,Collibra!D:F,2,0)</f>
        <v>Other Investing Cash Flow [IICF] represents investing activities (excluding a serie of items) (for US accounts)</v>
      </c>
      <c r="J1636" t="s">
        <v>28</v>
      </c>
      <c r="N1636" t="b">
        <v>0</v>
      </c>
      <c r="P1636" t="s">
        <v>29</v>
      </c>
      <c r="Q1636" t="s">
        <v>30</v>
      </c>
      <c r="R1636" t="b">
        <v>0</v>
      </c>
      <c r="Z1636">
        <v>1</v>
      </c>
    </row>
    <row r="1637" spans="1:26" x14ac:dyDescent="0.25">
      <c r="A1637">
        <v>3301</v>
      </c>
      <c r="B1637" t="s">
        <v>1029</v>
      </c>
      <c r="C1637" t="s">
        <v>1118</v>
      </c>
      <c r="D1637" t="s">
        <v>1119</v>
      </c>
      <c r="E1637" s="6" t="str">
        <f>VLOOKUP(B1637&amp;" - "&amp;D1637,OrbisGeneric_mapping!C:F,3,0)</f>
        <v>SICF</v>
      </c>
      <c r="F1637" s="6" t="str">
        <f>VLOOKUP(E1637,Collibra!D:F,3,0)</f>
        <v>Other Investing Cash Flow Items, Total</v>
      </c>
      <c r="G1637" s="6" t="str">
        <f>VLOOKUP(E1637,Collibra!D:F,2,0)</f>
        <v>Other Investing Cash Flow Items, Total [SICF] represents all items reported within the investing activities in the cash flow statement, other than capital expenditures (for US accounts)</v>
      </c>
      <c r="J1637" t="s">
        <v>28</v>
      </c>
      <c r="N1637" t="b">
        <v>0</v>
      </c>
      <c r="P1637" t="s">
        <v>29</v>
      </c>
      <c r="Q1637" t="s">
        <v>30</v>
      </c>
      <c r="R1637" t="b">
        <v>0</v>
      </c>
      <c r="Z1637">
        <v>1</v>
      </c>
    </row>
    <row r="1638" spans="1:26" x14ac:dyDescent="0.25">
      <c r="A1638">
        <v>3157</v>
      </c>
      <c r="B1638" t="s">
        <v>1029</v>
      </c>
      <c r="C1638" t="s">
        <v>1120</v>
      </c>
      <c r="D1638" t="s">
        <v>1121</v>
      </c>
      <c r="E1638" s="6" t="str">
        <f>VLOOKUP(B1638&amp;" - "&amp;D1638,OrbisGeneric_mapping!C:F,3,0)</f>
        <v>OOLB</v>
      </c>
      <c r="F1638" s="6" t="str">
        <f>VLOOKUP(E1638,Collibra!D:F,3,0)</f>
        <v>Other Liabilities</v>
      </c>
      <c r="G1638" s="6" t="str">
        <f>VLOOKUP(E1638,Collibra!D:F,2,0)</f>
        <v>Other Liabilities [OOLB] represents changes in other liabilities during the period. An increase in other liabilities has a positive impact on cash flow from operating activities, and vice versa (for US accounts)</v>
      </c>
      <c r="J1638" t="s">
        <v>28</v>
      </c>
      <c r="N1638" t="b">
        <v>0</v>
      </c>
      <c r="P1638" t="s">
        <v>29</v>
      </c>
      <c r="Q1638" t="s">
        <v>30</v>
      </c>
      <c r="R1638" t="b">
        <v>0</v>
      </c>
      <c r="Z1638">
        <v>1</v>
      </c>
    </row>
    <row r="1639" spans="1:26" x14ac:dyDescent="0.25">
      <c r="A1639">
        <v>3061</v>
      </c>
      <c r="B1639" t="s">
        <v>1029</v>
      </c>
      <c r="C1639" t="s">
        <v>1122</v>
      </c>
      <c r="D1639" t="s">
        <v>1123</v>
      </c>
      <c r="E1639" s="6" t="str">
        <f>VLOOKUP(B1639&amp;" - "&amp;D1639,OrbisGeneric_mapping!C:F,3,0)</f>
        <v>ONCI</v>
      </c>
      <c r="F1639" s="6" t="str">
        <f>VLOOKUP(E1639,Collibra!D:F,3,0)</f>
        <v>Other Non-Cash Items</v>
      </c>
      <c r="G1639" s="6" t="str">
        <f>VLOOKUP(E1639,Collibra!D:F,2,0)</f>
        <v>Other Non-Cash Items [ONCI] represents non-cash operating activities (excluding a serie of items) (for US accounts)</v>
      </c>
      <c r="J1639" t="s">
        <v>28</v>
      </c>
      <c r="N1639" t="b">
        <v>0</v>
      </c>
      <c r="P1639" t="s">
        <v>29</v>
      </c>
      <c r="Q1639" t="s">
        <v>30</v>
      </c>
      <c r="R1639" t="b">
        <v>0</v>
      </c>
      <c r="Z1639">
        <v>1</v>
      </c>
    </row>
    <row r="1640" spans="1:26" x14ac:dyDescent="0.25">
      <c r="A1640">
        <v>3173</v>
      </c>
      <c r="B1640" t="s">
        <v>1029</v>
      </c>
      <c r="C1640" t="s">
        <v>1124</v>
      </c>
      <c r="D1640" t="s">
        <v>1125</v>
      </c>
      <c r="E1640" s="6" t="str">
        <f>VLOOKUP(B1640&amp;" - "&amp;D1640,OrbisGeneric_mapping!C:F,3,0)</f>
        <v>OOCF</v>
      </c>
      <c r="F1640" s="6" t="str">
        <f>VLOOKUP(E1640,Collibra!D:F,3,0)</f>
        <v>Other Operating Cash Flow</v>
      </c>
      <c r="G1640" s="6" t="str">
        <f>VLOOKUP(E1640,Collibra!D:F,2,0)</f>
        <v>Other Operating Cash Flow [OOCF] represents the impact of other operating cash flow items that cannot be classified as an adjustment item to net income, or an asset/liability as part of changes in non-cash working capital (for US accounts)</v>
      </c>
      <c r="J1640" t="s">
        <v>28</v>
      </c>
      <c r="N1640" t="b">
        <v>0</v>
      </c>
      <c r="P1640" t="s">
        <v>29</v>
      </c>
      <c r="Q1640" t="s">
        <v>30</v>
      </c>
      <c r="R1640" t="b">
        <v>0</v>
      </c>
      <c r="Z1640">
        <v>1</v>
      </c>
    </row>
    <row r="1641" spans="1:26" x14ac:dyDescent="0.25">
      <c r="A1641">
        <v>3141</v>
      </c>
      <c r="B1641" t="s">
        <v>1029</v>
      </c>
      <c r="C1641" t="s">
        <v>1126</v>
      </c>
      <c r="D1641" t="s">
        <v>1127</v>
      </c>
      <c r="E1641" s="6" t="str">
        <f>VLOOKUP(B1641&amp;" - "&amp;D1641,OrbisGeneric_mapping!C:F,3,0)</f>
        <v>OPBA</v>
      </c>
      <c r="F1641" s="6" t="str">
        <f>VLOOKUP(E1641,Collibra!D:F,3,0)</f>
        <v>Payable/Accrued</v>
      </c>
      <c r="G1641" s="6" t="str">
        <f>VLOOKUP(E1641,Collibra!D:F,2,0)</f>
        <v>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v>
      </c>
      <c r="J1641" t="s">
        <v>28</v>
      </c>
      <c r="N1641" t="b">
        <v>0</v>
      </c>
      <c r="P1641" t="s">
        <v>29</v>
      </c>
      <c r="Q1641" t="s">
        <v>30</v>
      </c>
      <c r="R1641" t="b">
        <v>0</v>
      </c>
      <c r="Z1641">
        <v>1</v>
      </c>
    </row>
    <row r="1642" spans="1:26" x14ac:dyDescent="0.25">
      <c r="A1642">
        <v>3397</v>
      </c>
      <c r="B1642" t="s">
        <v>1029</v>
      </c>
      <c r="C1642" t="s">
        <v>1128</v>
      </c>
      <c r="D1642" t="s">
        <v>1129</v>
      </c>
      <c r="E1642" s="6" t="str">
        <f>VLOOKUP(B1642&amp;" - "&amp;D1642,OrbisGeneric_mapping!C:F,3,0)</f>
        <v>FPSN</v>
      </c>
      <c r="F1642" s="6" t="str">
        <f>VLOOKUP(E1642,Collibra!D:F,3,0)</f>
        <v>Preferred Stock, Net</v>
      </c>
      <c r="G1642" s="6" t="str">
        <f>VLOOKUP(E1642,Collibra!D:F,2,0)</f>
        <v>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v>
      </c>
      <c r="J1642" t="s">
        <v>28</v>
      </c>
      <c r="N1642" t="b">
        <v>0</v>
      </c>
      <c r="P1642" t="s">
        <v>29</v>
      </c>
      <c r="Q1642" t="s">
        <v>30</v>
      </c>
      <c r="R1642" t="b">
        <v>0</v>
      </c>
      <c r="Z1642">
        <v>1</v>
      </c>
    </row>
    <row r="1643" spans="1:26" x14ac:dyDescent="0.25">
      <c r="A1643">
        <v>3109</v>
      </c>
      <c r="B1643" t="s">
        <v>1029</v>
      </c>
      <c r="C1643" t="s">
        <v>1130</v>
      </c>
      <c r="D1643" t="s">
        <v>1131</v>
      </c>
      <c r="E1643" s="6" t="str">
        <f>VLOOKUP(B1643&amp;" - "&amp;D1643,OrbisGeneric_mapping!C:F,3,0)</f>
        <v>OPPY</v>
      </c>
      <c r="F1643" s="6" t="str">
        <f>VLOOKUP(E1643,Collibra!D:F,3,0)</f>
        <v>Prepaid Expenses</v>
      </c>
      <c r="G1643" s="6" t="str">
        <f>VLOOKUP(E1643,Collibra!D:F,2,0)</f>
        <v>Prepaid Expenses [OPPY] represents changes in prepaid expenses during the period. An increase in prepaid expenses has a negative impact on cash flow from operating activities, and vice versa (for US accounts)</v>
      </c>
      <c r="J1643" t="s">
        <v>28</v>
      </c>
      <c r="N1643" t="b">
        <v>0</v>
      </c>
      <c r="P1643" t="s">
        <v>29</v>
      </c>
      <c r="Q1643" t="s">
        <v>30</v>
      </c>
      <c r="R1643" t="b">
        <v>0</v>
      </c>
      <c r="Z1643">
        <v>1</v>
      </c>
    </row>
    <row r="1644" spans="1:26" x14ac:dyDescent="0.25">
      <c r="A1644">
        <v>2845</v>
      </c>
      <c r="B1644" t="s">
        <v>1029</v>
      </c>
      <c r="C1644" t="s">
        <v>57</v>
      </c>
      <c r="D1644" t="s">
        <v>57</v>
      </c>
      <c r="E1644" s="6" t="e">
        <f>VLOOKUP(B1644&amp;" - "&amp;D1644,OrbisGeneric_mapping!C:F,3,0)</f>
        <v>#N/A</v>
      </c>
      <c r="F1644" s="6" t="e">
        <f>VLOOKUP(E1644,Collibra!D:F,3,0)</f>
        <v>#N/A</v>
      </c>
      <c r="G1644" s="6" t="e">
        <f>VLOOKUP(E1644,Collibra!D:F,2,0)</f>
        <v>#N/A</v>
      </c>
      <c r="J1644" t="s">
        <v>28</v>
      </c>
      <c r="N1644" t="b">
        <v>0</v>
      </c>
      <c r="P1644" t="s">
        <v>29</v>
      </c>
      <c r="Q1644" t="s">
        <v>30</v>
      </c>
      <c r="R1644" t="b">
        <v>0</v>
      </c>
      <c r="Z1644">
        <v>1</v>
      </c>
    </row>
    <row r="1645" spans="1:26" x14ac:dyDescent="0.25">
      <c r="A1645">
        <v>2837</v>
      </c>
      <c r="B1645" t="s">
        <v>1029</v>
      </c>
      <c r="C1645" t="s">
        <v>58</v>
      </c>
      <c r="D1645" t="s">
        <v>58</v>
      </c>
      <c r="E1645" s="6" t="e">
        <f>VLOOKUP(B1645&amp;" - "&amp;D1645,OrbisGeneric_mapping!C:F,3,0)</f>
        <v>#N/A</v>
      </c>
      <c r="F1645" s="6" t="e">
        <f>VLOOKUP(E1645,Collibra!D:F,3,0)</f>
        <v>#N/A</v>
      </c>
      <c r="G1645" s="6" t="e">
        <f>VLOOKUP(E1645,Collibra!D:F,2,0)</f>
        <v>#N/A</v>
      </c>
      <c r="J1645" t="s">
        <v>59</v>
      </c>
      <c r="N1645" t="b">
        <v>0</v>
      </c>
      <c r="P1645" t="s">
        <v>29</v>
      </c>
      <c r="Q1645" t="s">
        <v>30</v>
      </c>
      <c r="R1645" t="b">
        <v>0</v>
      </c>
      <c r="Z1645">
        <v>1</v>
      </c>
    </row>
    <row r="1646" spans="1:26" x14ac:dyDescent="0.25">
      <c r="A1646">
        <v>3205</v>
      </c>
      <c r="B1646" t="s">
        <v>1029</v>
      </c>
      <c r="C1646" t="s">
        <v>1132</v>
      </c>
      <c r="D1646" t="s">
        <v>1133</v>
      </c>
      <c r="E1646" s="6" t="str">
        <f>VLOOKUP(B1646&amp;" - "&amp;D1646,OrbisGeneric_mapping!C:F,3,0)</f>
        <v>IIAQ</v>
      </c>
      <c r="F1646" s="6" t="str">
        <f>VLOOKUP(E1646,Collibra!D:F,3,0)</f>
        <v>Purchase/Acquisition of Intangibles</v>
      </c>
      <c r="G1646" s="6" t="str">
        <f>VLOOKUP(E1646,Collibra!D:F,2,0)</f>
        <v>Purchase/Acquisition of Intangibles [IIAQ] represents cash outflow on acquisition of intangibles (for US accounts)</v>
      </c>
      <c r="J1646" t="s">
        <v>28</v>
      </c>
      <c r="N1646" t="b">
        <v>0</v>
      </c>
      <c r="P1646" t="s">
        <v>29</v>
      </c>
      <c r="Q1646" t="s">
        <v>30</v>
      </c>
      <c r="R1646" t="b">
        <v>0</v>
      </c>
      <c r="Z1646">
        <v>1</v>
      </c>
    </row>
    <row r="1647" spans="1:26" x14ac:dyDescent="0.25">
      <c r="A1647">
        <v>3197</v>
      </c>
      <c r="B1647" t="s">
        <v>1029</v>
      </c>
      <c r="C1647" t="s">
        <v>1134</v>
      </c>
      <c r="D1647" t="s">
        <v>1135</v>
      </c>
      <c r="E1647" s="6" t="str">
        <f>VLOOKUP(B1647&amp;" - "&amp;D1647,OrbisGeneric_mapping!C:F,3,0)</f>
        <v>ICEX</v>
      </c>
      <c r="F1647" s="6" t="str">
        <f>VLOOKUP(E1647,Collibra!D:F,3,0)</f>
        <v>Purchase of Fixed Assets</v>
      </c>
      <c r="G1647" s="6" t="str">
        <f>VLOOKUP(E1647,Collibra!D:F,2,0)</f>
        <v>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v>
      </c>
      <c r="J1647" t="s">
        <v>28</v>
      </c>
      <c r="N1647" t="b">
        <v>0</v>
      </c>
      <c r="P1647" t="s">
        <v>29</v>
      </c>
      <c r="Q1647" t="s">
        <v>30</v>
      </c>
      <c r="R1647" t="b">
        <v>0</v>
      </c>
      <c r="Z1647">
        <v>1</v>
      </c>
    </row>
    <row r="1648" spans="1:26" x14ac:dyDescent="0.25">
      <c r="A1648">
        <v>3269</v>
      </c>
      <c r="B1648" t="s">
        <v>1029</v>
      </c>
      <c r="C1648" t="s">
        <v>1136</v>
      </c>
      <c r="D1648" t="s">
        <v>1137</v>
      </c>
      <c r="E1648" s="6" t="str">
        <f>VLOOKUP(B1648&amp;" - "&amp;D1648,OrbisGeneric_mapping!C:F,3,0)</f>
        <v>IINP</v>
      </c>
      <c r="F1648" s="6" t="str">
        <f>VLOOKUP(E1648,Collibra!D:F,3,0)</f>
        <v>Purchase of Investments</v>
      </c>
      <c r="G1648" s="6" t="str">
        <f>VLOOKUP(E1648,Collibra!D:F,2,0)</f>
        <v>Purchase of Investments [IINP] represents the cash outflow on the purchase of investments in securities and other investments (for US accounts)</v>
      </c>
      <c r="J1648" t="s">
        <v>28</v>
      </c>
      <c r="N1648" t="b">
        <v>0</v>
      </c>
      <c r="P1648" t="s">
        <v>29</v>
      </c>
      <c r="Q1648" t="s">
        <v>30</v>
      </c>
      <c r="R1648" t="b">
        <v>0</v>
      </c>
      <c r="Z1648">
        <v>1</v>
      </c>
    </row>
    <row r="1649" spans="1:26" x14ac:dyDescent="0.25">
      <c r="A1649">
        <v>3045</v>
      </c>
      <c r="B1649" t="s">
        <v>1029</v>
      </c>
      <c r="C1649" t="s">
        <v>1138</v>
      </c>
      <c r="D1649" t="s">
        <v>1139</v>
      </c>
      <c r="E1649" s="6" t="str">
        <f>VLOOKUP(B1649&amp;" - "&amp;D1649,OrbisGeneric_mapping!C:F,3,0)</f>
        <v>OPRD</v>
      </c>
      <c r="F1649" s="6" t="str">
        <f>VLOOKUP(E1649,Collibra!D:F,3,0)</f>
        <v>Purchased R&amp;D</v>
      </c>
      <c r="G1649" s="6" t="str">
        <f>VLOOKUP(E1649,Collibra!D:F,2,0)</f>
        <v>Purchased R&amp;amp;D [OPRD] represents non-cash expenses from amortization of purchased research and development expenses (for US accounts)</v>
      </c>
      <c r="J1649" t="s">
        <v>28</v>
      </c>
      <c r="N1649" t="b">
        <v>0</v>
      </c>
      <c r="P1649" t="s">
        <v>29</v>
      </c>
      <c r="Q1649" t="s">
        <v>30</v>
      </c>
      <c r="R1649" t="b">
        <v>0</v>
      </c>
      <c r="Z1649">
        <v>1</v>
      </c>
    </row>
    <row r="1650" spans="1:26" x14ac:dyDescent="0.25">
      <c r="A1650">
        <v>3413</v>
      </c>
      <c r="B1650" t="s">
        <v>1029</v>
      </c>
      <c r="C1650" t="s">
        <v>1140</v>
      </c>
      <c r="D1650" t="s">
        <v>1141</v>
      </c>
      <c r="E1650" s="6" t="str">
        <f>VLOOKUP(B1650&amp;" - "&amp;D1650,OrbisGeneric_mapping!C:F,3,0)</f>
        <v>FRCP</v>
      </c>
      <c r="F1650" s="6" t="str">
        <f>VLOOKUP(E1650,Collibra!D:F,3,0)</f>
        <v>Repurch./Retirement of Common/Preferred</v>
      </c>
      <c r="G1650" s="6" t="str">
        <f>VLOOKUP(E1650,Collibra!D:F,2,0)</f>
        <v>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v>
      </c>
      <c r="J1650" t="s">
        <v>28</v>
      </c>
      <c r="N1650" t="b">
        <v>0</v>
      </c>
      <c r="P1650" t="s">
        <v>29</v>
      </c>
      <c r="Q1650" t="s">
        <v>30</v>
      </c>
      <c r="R1650" t="b">
        <v>0</v>
      </c>
      <c r="Z1650">
        <v>1</v>
      </c>
    </row>
    <row r="1651" spans="1:26" x14ac:dyDescent="0.25">
      <c r="A1651">
        <v>3365</v>
      </c>
      <c r="B1651" t="s">
        <v>1029</v>
      </c>
      <c r="C1651" t="s">
        <v>1142</v>
      </c>
      <c r="D1651" t="s">
        <v>1143</v>
      </c>
      <c r="E1651" s="6" t="str">
        <f>VLOOKUP(B1651&amp;" - "&amp;D1651,OrbisGeneric_mapping!C:F,3,0)</f>
        <v>FRRC</v>
      </c>
      <c r="F1651" s="6" t="str">
        <f>VLOOKUP(E1651,Collibra!D:F,3,0)</f>
        <v>Repurchase/Retirement of Common</v>
      </c>
      <c r="G1651" s="6" t="str">
        <f>VLOOKUP(E1651,Collibra!D:F,2,0)</f>
        <v>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v>
      </c>
      <c r="J1651" t="s">
        <v>28</v>
      </c>
      <c r="N1651" t="b">
        <v>0</v>
      </c>
      <c r="P1651" t="s">
        <v>29</v>
      </c>
      <c r="Q1651" t="s">
        <v>30</v>
      </c>
      <c r="R1651" t="b">
        <v>0</v>
      </c>
      <c r="Z1651">
        <v>1</v>
      </c>
    </row>
    <row r="1652" spans="1:26" x14ac:dyDescent="0.25">
      <c r="A1652">
        <v>3389</v>
      </c>
      <c r="B1652" t="s">
        <v>1029</v>
      </c>
      <c r="C1652" t="s">
        <v>1144</v>
      </c>
      <c r="D1652" t="s">
        <v>1145</v>
      </c>
      <c r="E1652" s="6" t="str">
        <f>VLOOKUP(B1652&amp;" - "&amp;D1652,OrbisGeneric_mapping!C:F,3,0)</f>
        <v>FRRP</v>
      </c>
      <c r="F1652" s="6" t="str">
        <f>VLOOKUP(E1652,Collibra!D:F,3,0)</f>
        <v>Repurchase/Retirement of Preferred</v>
      </c>
      <c r="G1652" s="6" t="str">
        <f>VLOOKUP(E1652,Collibra!D:F,2,0)</f>
        <v>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v>
      </c>
      <c r="J1652" t="s">
        <v>28</v>
      </c>
      <c r="N1652" t="b">
        <v>0</v>
      </c>
      <c r="P1652" t="s">
        <v>29</v>
      </c>
      <c r="Q1652" t="s">
        <v>30</v>
      </c>
      <c r="R1652" t="b">
        <v>0</v>
      </c>
      <c r="Z1652">
        <v>1</v>
      </c>
    </row>
    <row r="1653" spans="1:26" x14ac:dyDescent="0.25">
      <c r="A1653">
        <v>3589</v>
      </c>
      <c r="B1653" t="s">
        <v>1029</v>
      </c>
      <c r="C1653" t="s">
        <v>72</v>
      </c>
      <c r="D1653" t="s">
        <v>72</v>
      </c>
      <c r="E1653" s="6" t="e">
        <f>VLOOKUP(B1653&amp;" - "&amp;D1653,OrbisGeneric_mapping!C:F,3,0)</f>
        <v>#N/A</v>
      </c>
      <c r="F1653" s="6" t="e">
        <f>VLOOKUP(E1653,Collibra!D:F,3,0)</f>
        <v>#N/A</v>
      </c>
      <c r="G1653" s="6" t="e">
        <f>VLOOKUP(E1653,Collibra!D:F,2,0)</f>
        <v>#N/A</v>
      </c>
      <c r="J1653" t="s">
        <v>73</v>
      </c>
      <c r="N1653" t="b">
        <v>0</v>
      </c>
      <c r="P1653" t="s">
        <v>29</v>
      </c>
      <c r="Q1653" t="s">
        <v>30</v>
      </c>
      <c r="R1653" t="b">
        <v>0</v>
      </c>
      <c r="Z1653">
        <v>1</v>
      </c>
    </row>
    <row r="1654" spans="1:26" x14ac:dyDescent="0.25">
      <c r="A1654">
        <v>3357</v>
      </c>
      <c r="B1654" t="s">
        <v>1029</v>
      </c>
      <c r="C1654" t="s">
        <v>1146</v>
      </c>
      <c r="D1654" t="s">
        <v>1147</v>
      </c>
      <c r="E1654" s="6" t="str">
        <f>VLOOKUP(B1654&amp;" - "&amp;D1654,OrbisGeneric_mapping!C:F,3,0)</f>
        <v>FSIC</v>
      </c>
      <c r="F1654" s="6" t="str">
        <f>VLOOKUP(E1654,Collibra!D:F,3,0)</f>
        <v>Sale/Issuance of Common</v>
      </c>
      <c r="G1654" s="6" t="str">
        <f>VLOOKUP(E1654,Collibra!D:F,2,0)</f>
        <v>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v>
      </c>
      <c r="J1654" t="s">
        <v>28</v>
      </c>
      <c r="N1654" t="b">
        <v>0</v>
      </c>
      <c r="P1654" t="s">
        <v>29</v>
      </c>
      <c r="Q1654" t="s">
        <v>30</v>
      </c>
      <c r="R1654" t="b">
        <v>0</v>
      </c>
      <c r="Z1654">
        <v>1</v>
      </c>
    </row>
    <row r="1655" spans="1:26" x14ac:dyDescent="0.25">
      <c r="A1655">
        <v>3405</v>
      </c>
      <c r="B1655" t="s">
        <v>1029</v>
      </c>
      <c r="C1655" t="s">
        <v>1148</v>
      </c>
      <c r="D1655" t="s">
        <v>1149</v>
      </c>
      <c r="E1655" s="6" t="str">
        <f>VLOOKUP(B1655&amp;" - "&amp;D1655,OrbisGeneric_mapping!C:F,3,0)</f>
        <v>FSCP</v>
      </c>
      <c r="F1655" s="6" t="str">
        <f>VLOOKUP(E1655,Collibra!D:F,3,0)</f>
        <v>Sale/Issuance of Common/Preferred</v>
      </c>
      <c r="G1655" s="6" t="str">
        <f>VLOOKUP(E1655,Collibra!D:F,2,0)</f>
        <v>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v>
      </c>
      <c r="J1655" t="s">
        <v>28</v>
      </c>
      <c r="N1655" t="b">
        <v>0</v>
      </c>
      <c r="P1655" t="s">
        <v>29</v>
      </c>
      <c r="Q1655" t="s">
        <v>30</v>
      </c>
      <c r="R1655" t="b">
        <v>0</v>
      </c>
      <c r="Z1655">
        <v>1</v>
      </c>
    </row>
    <row r="1656" spans="1:26" x14ac:dyDescent="0.25">
      <c r="A1656">
        <v>3381</v>
      </c>
      <c r="B1656" t="s">
        <v>1029</v>
      </c>
      <c r="C1656" t="s">
        <v>1150</v>
      </c>
      <c r="D1656" t="s">
        <v>1151</v>
      </c>
      <c r="E1656" s="6" t="str">
        <f>VLOOKUP(B1656&amp;" - "&amp;D1656,OrbisGeneric_mapping!C:F,3,0)</f>
        <v>FSIP</v>
      </c>
      <c r="F1656" s="6" t="str">
        <f>VLOOKUP(E1656,Collibra!D:F,3,0)</f>
        <v>Sale/Issuance of Preferred</v>
      </c>
      <c r="G1656" s="6" t="str">
        <f>VLOOKUP(E1656,Collibra!D:F,2,0)</f>
        <v>Sale/Issuance of Preferred [FSIP] represents cash inflow from issuance of preferred stock. If the sale, issuance or repurchase of preferred stock is not separately delineated, then the total is classified as Preferred Stock, Net [FPSN] (for US accounts)</v>
      </c>
      <c r="J1656" t="s">
        <v>28</v>
      </c>
      <c r="N1656" t="b">
        <v>0</v>
      </c>
      <c r="P1656" t="s">
        <v>29</v>
      </c>
      <c r="Q1656" t="s">
        <v>30</v>
      </c>
      <c r="R1656" t="b">
        <v>0</v>
      </c>
      <c r="Z1656">
        <v>1</v>
      </c>
    </row>
    <row r="1657" spans="1:26" x14ac:dyDescent="0.25">
      <c r="A1657">
        <v>3253</v>
      </c>
      <c r="B1657" t="s">
        <v>1029</v>
      </c>
      <c r="C1657" t="s">
        <v>1152</v>
      </c>
      <c r="D1657" t="s">
        <v>1153</v>
      </c>
      <c r="E1657" s="6" t="str">
        <f>VLOOKUP(B1657&amp;" - "&amp;D1657,OrbisGeneric_mapping!C:F,3,0)</f>
        <v>IINS</v>
      </c>
      <c r="F1657" s="6" t="str">
        <f>VLOOKUP(E1657,Collibra!D:F,3,0)</f>
        <v>Sale/Maturity of Investment</v>
      </c>
      <c r="G1657" s="6" t="str">
        <f>VLOOKUP(E1657,Collibra!D:F,2,0)</f>
        <v>Sale/Maturity of Investment [IINS] represents cash inflow on the sale of securities, the repayment of securities matured, or the sale of other investments (for US accounts)</v>
      </c>
      <c r="J1657" t="s">
        <v>28</v>
      </c>
      <c r="N1657" t="b">
        <v>0</v>
      </c>
      <c r="P1657" t="s">
        <v>29</v>
      </c>
      <c r="Q1657" t="s">
        <v>30</v>
      </c>
      <c r="R1657" t="b">
        <v>0</v>
      </c>
      <c r="Z1657">
        <v>1</v>
      </c>
    </row>
    <row r="1658" spans="1:26" x14ac:dyDescent="0.25">
      <c r="A1658">
        <v>3237</v>
      </c>
      <c r="B1658" t="s">
        <v>1029</v>
      </c>
      <c r="C1658" t="s">
        <v>1154</v>
      </c>
      <c r="D1658" t="s">
        <v>1155</v>
      </c>
      <c r="E1658" s="6" t="str">
        <f>VLOOKUP(B1658&amp;" - "&amp;D1658,OrbisGeneric_mapping!C:F,3,0)</f>
        <v>ISOB</v>
      </c>
      <c r="F1658" s="6" t="str">
        <f>VLOOKUP(E1658,Collibra!D:F,3,0)</f>
        <v>Sale of Business</v>
      </c>
      <c r="G1658" s="6" t="str">
        <f>VLOOKUP(E1658,Collibra!D:F,2,0)</f>
        <v>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v>
      </c>
      <c r="J1658" t="s">
        <v>28</v>
      </c>
      <c r="N1658" t="b">
        <v>0</v>
      </c>
      <c r="P1658" t="s">
        <v>29</v>
      </c>
      <c r="Q1658" t="s">
        <v>30</v>
      </c>
      <c r="R1658" t="b">
        <v>0</v>
      </c>
      <c r="Z1658">
        <v>1</v>
      </c>
    </row>
    <row r="1659" spans="1:26" x14ac:dyDescent="0.25">
      <c r="A1659">
        <v>3245</v>
      </c>
      <c r="B1659" t="s">
        <v>1029</v>
      </c>
      <c r="C1659" t="s">
        <v>1156</v>
      </c>
      <c r="D1659" t="s">
        <v>1157</v>
      </c>
      <c r="E1659" s="6" t="str">
        <f>VLOOKUP(B1659&amp;" - "&amp;D1659,OrbisGeneric_mapping!C:F,3,0)</f>
        <v>ISFA</v>
      </c>
      <c r="F1659" s="6" t="str">
        <f>VLOOKUP(E1659,Collibra!D:F,3,0)</f>
        <v>Sale of Fixed Assets</v>
      </c>
      <c r="G1659" s="6" t="str">
        <f>VLOOKUP(E1659,Collibra!D:F,2,0)</f>
        <v>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v>
      </c>
      <c r="J1659" t="s">
        <v>28</v>
      </c>
      <c r="N1659" t="b">
        <v>0</v>
      </c>
      <c r="P1659" t="s">
        <v>29</v>
      </c>
      <c r="Q1659" t="s">
        <v>30</v>
      </c>
      <c r="R1659" t="b">
        <v>0</v>
      </c>
      <c r="Z1659">
        <v>1</v>
      </c>
    </row>
    <row r="1660" spans="1:26" x14ac:dyDescent="0.25">
      <c r="A1660">
        <v>3277</v>
      </c>
      <c r="B1660" t="s">
        <v>1029</v>
      </c>
      <c r="C1660" t="s">
        <v>1158</v>
      </c>
      <c r="D1660" t="s">
        <v>1159</v>
      </c>
      <c r="E1660" s="6" t="str">
        <f>VLOOKUP(B1660&amp;" - "&amp;D1660,OrbisGeneric_mapping!C:F,3,0)</f>
        <v>ISOI</v>
      </c>
      <c r="F1660" s="6" t="str">
        <f>VLOOKUP(E1660,Collibra!D:F,3,0)</f>
        <v>Sale of Intangible</v>
      </c>
      <c r="G1660" s="6" t="str">
        <f>VLOOKUP(E1660,Collibra!D:F,2,0)</f>
        <v>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v>
      </c>
      <c r="J1660" t="s">
        <v>28</v>
      </c>
      <c r="N1660" t="b">
        <v>0</v>
      </c>
      <c r="P1660" t="s">
        <v>29</v>
      </c>
      <c r="Q1660" t="s">
        <v>30</v>
      </c>
      <c r="R1660" t="b">
        <v>0</v>
      </c>
      <c r="Z1660">
        <v>1</v>
      </c>
    </row>
    <row r="1661" spans="1:26" x14ac:dyDescent="0.25">
      <c r="A1661">
        <v>3453</v>
      </c>
      <c r="B1661" t="s">
        <v>1029</v>
      </c>
      <c r="C1661" t="s">
        <v>1160</v>
      </c>
      <c r="D1661" t="s">
        <v>1161</v>
      </c>
      <c r="E1661" s="6" t="str">
        <f>VLOOKUP(B1661&amp;" - "&amp;D1661,OrbisGeneric_mapping!C:F,3,0)</f>
        <v>FSDI</v>
      </c>
      <c r="F1661" s="6" t="str">
        <f>VLOOKUP(E1661,Collibra!D:F,3,0)</f>
        <v>Short Term Debt Issued</v>
      </c>
      <c r="G1661" s="6" t="str">
        <f>VLOOKUP(E1661,Collibra!D:F,2,0)</f>
        <v>Short Term Debt Issued [FSDI] represents cash inflow due to the issuance of short-term debt. If short-term debt issuances and reductions are not delineated separately, the total is classified as Short Term Debt, Net (for US accounts)
[FSDN]</v>
      </c>
      <c r="J1661" t="s">
        <v>28</v>
      </c>
      <c r="N1661" t="b">
        <v>0</v>
      </c>
      <c r="P1661" t="s">
        <v>29</v>
      </c>
      <c r="Q1661" t="s">
        <v>30</v>
      </c>
      <c r="R1661" t="b">
        <v>0</v>
      </c>
      <c r="Z1661">
        <v>1</v>
      </c>
    </row>
    <row r="1662" spans="1:26" x14ac:dyDescent="0.25">
      <c r="A1662">
        <v>3469</v>
      </c>
      <c r="B1662" t="s">
        <v>1029</v>
      </c>
      <c r="C1662" t="s">
        <v>1162</v>
      </c>
      <c r="D1662" t="s">
        <v>1163</v>
      </c>
      <c r="E1662" s="6" t="str">
        <f>VLOOKUP(B1662&amp;" - "&amp;D1662,OrbisGeneric_mapping!C:F,3,0)</f>
        <v>FSDN</v>
      </c>
      <c r="F1662" s="6" t="str">
        <f>VLOOKUP(E1662,Collibra!D:F,3,0)</f>
        <v>Short Term Debt, Net</v>
      </c>
      <c r="G1662" s="6" t="str">
        <f>VLOOKUP(E1662,Collibra!D:F,2,0)</f>
        <v>Short Term Debt, Net [FSDN] represents the sum of Short Term Debt Issued [FSDI] and Short Term Debt Reduction [FSDR]. When a company does not delineate between the short-term debts issued and short-term debts reduction, Short Term Debt, Net [FSDN] is utilized (for US accounts)</v>
      </c>
      <c r="J1662" t="s">
        <v>28</v>
      </c>
      <c r="N1662" t="b">
        <v>0</v>
      </c>
      <c r="P1662" t="s">
        <v>29</v>
      </c>
      <c r="Q1662" t="s">
        <v>30</v>
      </c>
      <c r="R1662" t="b">
        <v>0</v>
      </c>
      <c r="Z1662">
        <v>1</v>
      </c>
    </row>
    <row r="1663" spans="1:26" x14ac:dyDescent="0.25">
      <c r="A1663">
        <v>3461</v>
      </c>
      <c r="B1663" t="s">
        <v>1029</v>
      </c>
      <c r="C1663" t="s">
        <v>1164</v>
      </c>
      <c r="D1663" t="s">
        <v>1165</v>
      </c>
      <c r="E1663" s="6" t="str">
        <f>VLOOKUP(B1663&amp;" - "&amp;D1663,OrbisGeneric_mapping!C:F,3,0)</f>
        <v>FSDR</v>
      </c>
      <c r="F1663" s="6" t="str">
        <f>VLOOKUP(E1663,Collibra!D:F,3,0)</f>
        <v>Short Term Debt Reduction</v>
      </c>
      <c r="G1663" s="6" t="str">
        <f>VLOOKUP(E1663,Collibra!D:F,2,0)</f>
        <v>Short Term Debt Reduction [FSDR] represents cash outflow due to the repayment of short-term debt. If short-term debt issuances and reductions are not delineated separately, the total is classified as Short Term Debt, Net [FSDN] (for US accounts)</v>
      </c>
      <c r="J1663" t="s">
        <v>28</v>
      </c>
      <c r="N1663" t="b">
        <v>0</v>
      </c>
      <c r="P1663" t="s">
        <v>29</v>
      </c>
      <c r="Q1663" t="s">
        <v>30</v>
      </c>
      <c r="R1663" t="b">
        <v>0</v>
      </c>
      <c r="Z1663">
        <v>1</v>
      </c>
    </row>
    <row r="1664" spans="1:26" x14ac:dyDescent="0.25">
      <c r="A1664">
        <v>3213</v>
      </c>
      <c r="B1664" t="s">
        <v>1029</v>
      </c>
      <c r="C1664" t="s">
        <v>1166</v>
      </c>
      <c r="D1664" t="s">
        <v>1167</v>
      </c>
      <c r="E1664" s="6" t="str">
        <f>VLOOKUP(B1664&amp;" - "&amp;D1664,OrbisGeneric_mapping!C:F,3,0)</f>
        <v>ISDC</v>
      </c>
      <c r="F1664" s="6" t="str">
        <f>VLOOKUP(E1664,Collibra!D:F,3,0)</f>
        <v>Software Development Costs</v>
      </c>
      <c r="G1664" s="6" t="str">
        <f>VLOOKUP(E1664,Collibra!D:F,2,0)</f>
        <v>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v>
      </c>
      <c r="J1664" t="s">
        <v>28</v>
      </c>
      <c r="N1664" t="b">
        <v>0</v>
      </c>
      <c r="P1664" t="s">
        <v>29</v>
      </c>
      <c r="Q1664" t="s">
        <v>30</v>
      </c>
      <c r="R1664" t="b">
        <v>0</v>
      </c>
      <c r="Z1664">
        <v>1</v>
      </c>
    </row>
    <row r="1665" spans="1:26" x14ac:dyDescent="0.25">
      <c r="A1665">
        <v>2925</v>
      </c>
      <c r="B1665" t="s">
        <v>1029</v>
      </c>
      <c r="C1665" t="s">
        <v>1022</v>
      </c>
      <c r="D1665" t="s">
        <v>1023</v>
      </c>
      <c r="E1665" s="6" t="str">
        <f>VLOOKUP(B1665&amp;" - "&amp;D1665,OrbisGeneric_mapping!C:F,3,0)</f>
        <v>ACCOUNTS_SOURCE_CODE</v>
      </c>
      <c r="F1665" s="6" t="str">
        <f>VLOOKUP(E1665,Collibra!D:F,3,0)</f>
        <v>Source of financials</v>
      </c>
      <c r="G1665" s="6" t="str">
        <f>VLOOKUP(E1665,Collibra!D:F,2,0)</f>
        <v>The source of financials provides the source used for collecting the financial and non-financial information for an account. This can include annual reports, 10-K, regulatory source or any other information provider</v>
      </c>
      <c r="J1665" t="s">
        <v>28</v>
      </c>
      <c r="N1665" t="b">
        <v>0</v>
      </c>
      <c r="P1665" t="s">
        <v>29</v>
      </c>
      <c r="Q1665" t="s">
        <v>30</v>
      </c>
      <c r="R1665" t="b">
        <v>0</v>
      </c>
      <c r="Z1665">
        <v>1</v>
      </c>
    </row>
    <row r="1666" spans="1:26" x14ac:dyDescent="0.25">
      <c r="A1666">
        <v>3149</v>
      </c>
      <c r="B1666" t="s">
        <v>1029</v>
      </c>
      <c r="C1666" t="s">
        <v>1168</v>
      </c>
      <c r="D1666" t="s">
        <v>1169</v>
      </c>
      <c r="E1666" s="6" t="str">
        <f>VLOOKUP(B1666&amp;" - "&amp;D1666,OrbisGeneric_mapping!C:F,3,0)</f>
        <v>OTXP</v>
      </c>
      <c r="F1666" s="6" t="str">
        <f>VLOOKUP(E1666,Collibra!D:F,3,0)</f>
        <v>Taxes Payable</v>
      </c>
      <c r="G1666" s="6" t="str">
        <f>VLOOKUP(E1666,Collibra!D:F,2,0)</f>
        <v>Taxes Payable [OTXP] represents changes in taxes payable during the period. An increase in income taxes payable has a positive impact on cash flow from operating activities, and vice versa (for US accounts)</v>
      </c>
      <c r="J1666" t="s">
        <v>28</v>
      </c>
      <c r="N1666" t="b">
        <v>0</v>
      </c>
      <c r="P1666" t="s">
        <v>29</v>
      </c>
      <c r="Q1666" t="s">
        <v>30</v>
      </c>
      <c r="R1666" t="b">
        <v>0</v>
      </c>
      <c r="Z1666">
        <v>1</v>
      </c>
    </row>
    <row r="1667" spans="1:26" x14ac:dyDescent="0.25">
      <c r="A1667">
        <v>3349</v>
      </c>
      <c r="B1667" t="s">
        <v>1029</v>
      </c>
      <c r="C1667" t="s">
        <v>1170</v>
      </c>
      <c r="D1667" t="s">
        <v>1171</v>
      </c>
      <c r="E1667" s="6" t="str">
        <f>VLOOKUP(B1667&amp;" - "&amp;D1667,OrbisGeneric_mapping!C:F,3,0)</f>
        <v>FCDP</v>
      </c>
      <c r="F1667" s="6" t="str">
        <f>VLOOKUP(E1667,Collibra!D:F,3,0)</f>
        <v>Total Cash Dividends Paid</v>
      </c>
      <c r="G1667" s="6" t="str">
        <f>VLOOKUP(E1667,Collibra!D:F,2,0)</f>
        <v>Cash Dividends Paid [FCDP] represents cash dividends paid to shareholders, which is the sum of Cash Dividends Paid – Common [FDPC] and Cash Dividends Paid – Preferred [FDPP] (for US accounts)</v>
      </c>
      <c r="J1667" t="s">
        <v>28</v>
      </c>
      <c r="N1667" t="b">
        <v>0</v>
      </c>
      <c r="P1667" t="s">
        <v>29</v>
      </c>
      <c r="Q1667" t="s">
        <v>30</v>
      </c>
      <c r="R1667" t="b">
        <v>0</v>
      </c>
      <c r="Z1667">
        <v>1</v>
      </c>
    </row>
    <row r="1668" spans="1:26" x14ac:dyDescent="0.25">
      <c r="A1668">
        <v>3525</v>
      </c>
      <c r="B1668" t="s">
        <v>1029</v>
      </c>
      <c r="C1668" t="s">
        <v>1172</v>
      </c>
      <c r="D1668" t="s">
        <v>1173</v>
      </c>
      <c r="E1668" s="6" t="str">
        <f>VLOOKUP(B1668&amp;" - "&amp;D1668,OrbisGeneric_mapping!C:F,3,0)</f>
        <v>FTLF</v>
      </c>
      <c r="F1668" s="6" t="str">
        <f>VLOOKUP(E1668,Collibra!D:F,3,0)</f>
        <v>Total Cash from Financing Activities</v>
      </c>
      <c r="G1668" s="6" t="str">
        <f>VLOOKUP(E1668,Collibra!D:F,2,0)</f>
        <v>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v>
      </c>
      <c r="J1668" t="s">
        <v>28</v>
      </c>
      <c r="N1668" t="b">
        <v>0</v>
      </c>
      <c r="P1668" t="s">
        <v>29</v>
      </c>
      <c r="Q1668" t="s">
        <v>30</v>
      </c>
      <c r="R1668" t="b">
        <v>0</v>
      </c>
      <c r="Z1668">
        <v>1</v>
      </c>
    </row>
    <row r="1669" spans="1:26" x14ac:dyDescent="0.25">
      <c r="A1669">
        <v>3309</v>
      </c>
      <c r="B1669" t="s">
        <v>1029</v>
      </c>
      <c r="C1669" t="s">
        <v>1174</v>
      </c>
      <c r="D1669" t="s">
        <v>1175</v>
      </c>
      <c r="E1669" s="6" t="str">
        <f>VLOOKUP(B1669&amp;" - "&amp;D1669,OrbisGeneric_mapping!C:F,3,0)</f>
        <v>ITLI</v>
      </c>
      <c r="F1669" s="6" t="str">
        <f>VLOOKUP(E1669,Collibra!D:F,3,0)</f>
        <v>Total Cash from Investing Activities</v>
      </c>
      <c r="G1669" s="6" t="str">
        <f>VLOOKUP(E1669,Collibra!D:F,2,0)</f>
        <v>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v>
      </c>
      <c r="J1669" t="s">
        <v>28</v>
      </c>
      <c r="N1669" t="b">
        <v>0</v>
      </c>
      <c r="P1669" t="s">
        <v>29</v>
      </c>
      <c r="Q1669" t="s">
        <v>30</v>
      </c>
      <c r="R1669" t="b">
        <v>0</v>
      </c>
      <c r="Z1669">
        <v>1</v>
      </c>
    </row>
    <row r="1670" spans="1:26" x14ac:dyDescent="0.25">
      <c r="A1670">
        <v>3189</v>
      </c>
      <c r="B1670" t="s">
        <v>1029</v>
      </c>
      <c r="C1670" t="s">
        <v>1176</v>
      </c>
      <c r="D1670" t="s">
        <v>1177</v>
      </c>
      <c r="E1670" s="6" t="str">
        <f>VLOOKUP(B1670&amp;" - "&amp;D1670,OrbisGeneric_mapping!C:F,3,0)</f>
        <v>OTLO</v>
      </c>
      <c r="F1670" s="6" t="str">
        <f>VLOOKUP(E1670,Collibra!D:F,3,0)</f>
        <v>Total Cash from Operating Activities</v>
      </c>
      <c r="G1670" s="6" t="str">
        <f>VLOOKUP(E1670,Collibra!D:F,2,0)</f>
        <v>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v>
      </c>
      <c r="J1670" t="s">
        <v>28</v>
      </c>
      <c r="N1670" t="b">
        <v>0</v>
      </c>
      <c r="P1670" t="s">
        <v>29</v>
      </c>
      <c r="Q1670" t="s">
        <v>30</v>
      </c>
      <c r="R1670" t="b">
        <v>0</v>
      </c>
      <c r="Z1670">
        <v>1</v>
      </c>
    </row>
    <row r="1671" spans="1:26" x14ac:dyDescent="0.25">
      <c r="A1671">
        <v>3501</v>
      </c>
      <c r="B1671" t="s">
        <v>1029</v>
      </c>
      <c r="C1671" t="s">
        <v>1178</v>
      </c>
      <c r="D1671" t="s">
        <v>1179</v>
      </c>
      <c r="E1671" s="6" t="str">
        <f>VLOOKUP(B1671&amp;" - "&amp;D1671,OrbisGeneric_mapping!C:F,3,0)</f>
        <v>FTDI</v>
      </c>
      <c r="F1671" s="6" t="str">
        <f>VLOOKUP(E1671,Collibra!D:F,3,0)</f>
        <v>Total Debt Issued</v>
      </c>
      <c r="G1671" s="6" t="str">
        <f>VLOOKUP(E1671,Collibra!D:F,2,0)</f>
        <v>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v>
      </c>
      <c r="J1671" t="s">
        <v>28</v>
      </c>
      <c r="N1671" t="b">
        <v>0</v>
      </c>
      <c r="P1671" t="s">
        <v>29</v>
      </c>
      <c r="Q1671" t="s">
        <v>30</v>
      </c>
      <c r="R1671" t="b">
        <v>0</v>
      </c>
      <c r="Z1671">
        <v>1</v>
      </c>
    </row>
    <row r="1672" spans="1:26" x14ac:dyDescent="0.25">
      <c r="A1672">
        <v>3509</v>
      </c>
      <c r="B1672" t="s">
        <v>1029</v>
      </c>
      <c r="C1672" t="s">
        <v>1180</v>
      </c>
      <c r="D1672" t="s">
        <v>1181</v>
      </c>
      <c r="E1672" s="6" t="str">
        <f>VLOOKUP(B1672&amp;" - "&amp;D1672,OrbisGeneric_mapping!C:F,3,0)</f>
        <v>FTDR</v>
      </c>
      <c r="F1672" s="6" t="str">
        <f>VLOOKUP(E1672,Collibra!D:F,3,0)</f>
        <v>Total Debt Reduction</v>
      </c>
      <c r="G1672" s="6" t="str">
        <f>VLOOKUP(E1672,Collibra!D:F,2,0)</f>
        <v>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v>
      </c>
      <c r="J1672" t="s">
        <v>28</v>
      </c>
      <c r="N1672" t="b">
        <v>0</v>
      </c>
      <c r="P1672" t="s">
        <v>29</v>
      </c>
      <c r="Q1672" t="s">
        <v>30</v>
      </c>
      <c r="R1672" t="b">
        <v>0</v>
      </c>
      <c r="Z1672">
        <v>1</v>
      </c>
    </row>
    <row r="1673" spans="1:26" x14ac:dyDescent="0.25">
      <c r="A1673">
        <v>3437</v>
      </c>
      <c r="B1673" t="s">
        <v>1029</v>
      </c>
      <c r="C1673" t="s">
        <v>1182</v>
      </c>
      <c r="D1673" t="s">
        <v>1183</v>
      </c>
      <c r="E1673" s="6" t="str">
        <f>VLOOKUP(B1673&amp;" - "&amp;D1673,OrbisGeneric_mapping!C:F,3,0)</f>
        <v>FTST</v>
      </c>
      <c r="F1673" s="6" t="str">
        <f>VLOOKUP(E1673,Collibra!D:F,3,0)</f>
        <v>Treasury Stock</v>
      </c>
      <c r="G1673" s="6" t="str">
        <f>VLOOKUP(E1673,Collibra!D:F,2,0)</f>
        <v>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v>
      </c>
      <c r="J1673" t="s">
        <v>28</v>
      </c>
      <c r="N1673" t="b">
        <v>0</v>
      </c>
      <c r="P1673" t="s">
        <v>29</v>
      </c>
      <c r="Q1673" t="s">
        <v>30</v>
      </c>
      <c r="R1673" t="b">
        <v>0</v>
      </c>
      <c r="Z1673">
        <v>1</v>
      </c>
    </row>
    <row r="1674" spans="1:26" x14ac:dyDescent="0.25">
      <c r="A1674">
        <v>3037</v>
      </c>
      <c r="B1674" t="s">
        <v>1029</v>
      </c>
      <c r="C1674" t="s">
        <v>1184</v>
      </c>
      <c r="D1674" t="s">
        <v>1185</v>
      </c>
      <c r="E1674" s="6" t="str">
        <f>VLOOKUP(B1674&amp;" - "&amp;D1674,OrbisGeneric_mapping!C:F,3,0)</f>
        <v>OUIE</v>
      </c>
      <c r="F1674" s="6" t="str">
        <f>VLOOKUP(E1674,Collibra!D:F,3,0)</f>
        <v>Unusual Items</v>
      </c>
      <c r="G1674" s="6" t="str">
        <f>VLOOKUP(E1674,Collibra!D:F,2,0)</f>
        <v>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v>
      </c>
      <c r="J1674" t="s">
        <v>28</v>
      </c>
      <c r="N1674" t="b">
        <v>0</v>
      </c>
      <c r="P1674" t="s">
        <v>29</v>
      </c>
      <c r="Q1674" t="s">
        <v>30</v>
      </c>
      <c r="R1674" t="b">
        <v>0</v>
      </c>
      <c r="Z1674">
        <v>1</v>
      </c>
    </row>
    <row r="1675" spans="1:26" x14ac:dyDescent="0.25">
      <c r="A1675">
        <v>3429</v>
      </c>
      <c r="B1675" t="s">
        <v>1029</v>
      </c>
      <c r="C1675" t="s">
        <v>1186</v>
      </c>
      <c r="D1675" t="s">
        <v>1187</v>
      </c>
      <c r="E1675" s="6" t="str">
        <f>VLOOKUP(B1675&amp;" - "&amp;D1675,OrbisGeneric_mapping!C:F,3,0)</f>
        <v>FWCV</v>
      </c>
      <c r="F1675" s="6" t="str">
        <f>VLOOKUP(E1675,Collibra!D:F,3,0)</f>
        <v>Warrants Converted</v>
      </c>
      <c r="G1675" s="6" t="str">
        <f>VLOOKUP(E1675,Collibra!D:F,2,0)</f>
        <v>Warrants Converted [FWCV] represents cash inflow on behalf of warrants converted, which results in an increase of common stock (for US accounts)</v>
      </c>
      <c r="J1675" t="s">
        <v>28</v>
      </c>
      <c r="N1675" t="b">
        <v>0</v>
      </c>
      <c r="P1675" t="s">
        <v>29</v>
      </c>
      <c r="Q1675" t="s">
        <v>30</v>
      </c>
      <c r="R1675" t="b">
        <v>0</v>
      </c>
      <c r="Z1675">
        <v>1</v>
      </c>
    </row>
    <row r="1676" spans="1:26" x14ac:dyDescent="0.25">
      <c r="A1676">
        <v>185</v>
      </c>
      <c r="B1676" t="s">
        <v>1188</v>
      </c>
      <c r="C1676" t="s">
        <v>1030</v>
      </c>
      <c r="D1676" t="s">
        <v>1031</v>
      </c>
      <c r="E1676" s="6" t="str">
        <f>VLOOKUP(SUBSTITUTE(B1676,"_eur","")&amp;" - "&amp;D1676,OrbisGeneric_mapping!C:F,3,0)</f>
        <v>OACG</v>
      </c>
      <c r="F1676" s="6" t="str">
        <f>VLOOKUP(E1676,Collibra!D:F,3,0)</f>
        <v>Accounting Change</v>
      </c>
      <c r="G1676" s="6" t="str">
        <f>VLOOKUP(E1676,Collibra!D:F,2,0)</f>
        <v>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v>
      </c>
      <c r="J1676" t="s">
        <v>28</v>
      </c>
      <c r="N1676" t="b">
        <v>0</v>
      </c>
      <c r="P1676" t="s">
        <v>29</v>
      </c>
      <c r="Q1676" t="s">
        <v>30</v>
      </c>
      <c r="R1676" t="b">
        <v>0</v>
      </c>
      <c r="Z1676">
        <v>1</v>
      </c>
    </row>
    <row r="1677" spans="1:26" x14ac:dyDescent="0.25">
      <c r="A1677">
        <v>81</v>
      </c>
      <c r="B1677" t="s">
        <v>1188</v>
      </c>
      <c r="C1677" t="s">
        <v>440</v>
      </c>
      <c r="D1677" t="s">
        <v>441</v>
      </c>
      <c r="E1677" s="6" t="str">
        <f>VLOOKUP(SUBSTITUTE(B1677,"_eur","")&amp;" - "&amp;D1677,OrbisGeneric_mapping!C:F,3,0)</f>
        <v>ACCOUNTING_PRACTICE</v>
      </c>
      <c r="F1677" s="6" t="str">
        <f>VLOOKUP(E1677,Collibra!D:F,3,0)</f>
        <v>Accounting practice</v>
      </c>
      <c r="G1677" s="6" t="str">
        <f>VLOOKUP(E1677,Collibra!D:F,2,0)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677" t="s">
        <v>28</v>
      </c>
      <c r="N1677" t="b">
        <v>0</v>
      </c>
      <c r="P1677" t="s">
        <v>29</v>
      </c>
      <c r="Q1677" t="s">
        <v>30</v>
      </c>
      <c r="R1677" t="b">
        <v>0</v>
      </c>
      <c r="Z1677">
        <v>1</v>
      </c>
    </row>
    <row r="1678" spans="1:26" x14ac:dyDescent="0.25">
      <c r="A1678">
        <v>297</v>
      </c>
      <c r="B1678" t="s">
        <v>1188</v>
      </c>
      <c r="C1678" t="s">
        <v>1032</v>
      </c>
      <c r="D1678" t="s">
        <v>1033</v>
      </c>
      <c r="E1678" s="6" t="str">
        <f>VLOOKUP(SUBSTITUTE(B1678,"_eur","")&amp;" - "&amp;D1678,OrbisGeneric_mapping!C:F,3,0)</f>
        <v>OAPB</v>
      </c>
      <c r="F1678" s="6" t="str">
        <f>VLOOKUP(E1678,Collibra!D:F,3,0)</f>
        <v>Accounts Payable</v>
      </c>
      <c r="G1678" s="6" t="str">
        <f>VLOOKUP(E1678,Collibra!D:F,2,0)</f>
        <v>Accounts Payable [OAPB] represents changes in accounts payable during the period. An increase in accounts payable has a positive impact on cash flow from operating activities, and vice versa (for US accounts)</v>
      </c>
      <c r="J1678" t="s">
        <v>28</v>
      </c>
      <c r="N1678" t="b">
        <v>0</v>
      </c>
      <c r="P1678" t="s">
        <v>29</v>
      </c>
      <c r="Q1678" t="s">
        <v>30</v>
      </c>
      <c r="R1678" t="b">
        <v>0</v>
      </c>
      <c r="Z1678">
        <v>1</v>
      </c>
    </row>
    <row r="1679" spans="1:26" x14ac:dyDescent="0.25">
      <c r="A1679">
        <v>265</v>
      </c>
      <c r="B1679" t="s">
        <v>1188</v>
      </c>
      <c r="C1679" t="s">
        <v>1034</v>
      </c>
      <c r="D1679" t="s">
        <v>1035</v>
      </c>
      <c r="E1679" s="6" t="str">
        <f>VLOOKUP(SUBSTITUTE(B1679,"_eur","")&amp;" - "&amp;D1679,OrbisGeneric_mapping!C:F,3,0)</f>
        <v>OACR</v>
      </c>
      <c r="F1679" s="6" t="str">
        <f>VLOOKUP(E1679,Collibra!D:F,3,0)</f>
        <v>Accounts Receivable</v>
      </c>
      <c r="G1679" s="6" t="str">
        <f>VLOOKUP(E1679,Collibra!D:F,2,0)</f>
        <v>Accounts Receivables [OACR] represents changes in accounts receivable during the period. An increase in accounts receivable has a negative impact on cash flow from operating activities, and vice versa (for US accounts)</v>
      </c>
      <c r="J1679" t="s">
        <v>28</v>
      </c>
      <c r="N1679" t="b">
        <v>0</v>
      </c>
      <c r="P1679" t="s">
        <v>29</v>
      </c>
      <c r="Q1679" t="s">
        <v>30</v>
      </c>
      <c r="R1679" t="b">
        <v>0</v>
      </c>
      <c r="Z1679">
        <v>1</v>
      </c>
    </row>
    <row r="1680" spans="1:26" x14ac:dyDescent="0.25">
      <c r="A1680">
        <v>305</v>
      </c>
      <c r="B1680" t="s">
        <v>1188</v>
      </c>
      <c r="C1680" t="s">
        <v>1036</v>
      </c>
      <c r="D1680" t="s">
        <v>1037</v>
      </c>
      <c r="E1680" s="6" t="str">
        <f>VLOOKUP(SUBSTITUTE(B1680,"_eur","")&amp;" - "&amp;D1680,OrbisGeneric_mapping!C:F,3,0)</f>
        <v>OAEX</v>
      </c>
      <c r="F1680" s="6" t="str">
        <f>VLOOKUP(E1680,Collibra!D:F,3,0)</f>
        <v>Accrued Expenses</v>
      </c>
      <c r="G1680" s="6" t="str">
        <f>VLOOKUP(E1680,Collibra!D:F,2,0)</f>
        <v>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v>
      </c>
      <c r="J1680" t="s">
        <v>28</v>
      </c>
      <c r="N1680" t="b">
        <v>0</v>
      </c>
      <c r="P1680" t="s">
        <v>29</v>
      </c>
      <c r="Q1680" t="s">
        <v>30</v>
      </c>
      <c r="R1680" t="b">
        <v>0</v>
      </c>
      <c r="Z1680">
        <v>1</v>
      </c>
    </row>
    <row r="1681" spans="1:26" x14ac:dyDescent="0.25">
      <c r="A1681">
        <v>401</v>
      </c>
      <c r="B1681" t="s">
        <v>1188</v>
      </c>
      <c r="C1681" t="s">
        <v>1038</v>
      </c>
      <c r="D1681" t="s">
        <v>1039</v>
      </c>
      <c r="E1681" s="6" t="str">
        <f>VLOOKUP(SUBSTITUTE(B1681,"_eur","")&amp;" - "&amp;D1681,OrbisGeneric_mapping!C:F,3,0)</f>
        <v>IBAQ</v>
      </c>
      <c r="F1681" s="6" t="str">
        <f>VLOOKUP(E1681,Collibra!D:F,3,0)</f>
        <v>Acquisition of Business</v>
      </c>
      <c r="G1681" s="6" t="str">
        <f>VLOOKUP(E1681,Collibra!D:F,2,0)</f>
        <v>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v>
      </c>
      <c r="J1681" t="s">
        <v>28</v>
      </c>
      <c r="N1681" t="b">
        <v>0</v>
      </c>
      <c r="P1681" t="s">
        <v>29</v>
      </c>
      <c r="Q1681" t="s">
        <v>30</v>
      </c>
      <c r="R1681" t="b">
        <v>0</v>
      </c>
      <c r="Z1681">
        <v>1</v>
      </c>
    </row>
    <row r="1682" spans="1:26" x14ac:dyDescent="0.25">
      <c r="A1682">
        <v>169</v>
      </c>
      <c r="B1682" t="s">
        <v>1188</v>
      </c>
      <c r="C1682" t="s">
        <v>1040</v>
      </c>
      <c r="D1682" t="s">
        <v>1041</v>
      </c>
      <c r="E1682" s="6" t="str">
        <f>VLOOKUP(SUBSTITUTE(B1682,"_eur","")&amp;" - "&amp;D1682,OrbisGeneric_mapping!C:F,3,0)</f>
        <v>SAMT</v>
      </c>
      <c r="F1682" s="6" t="str">
        <f>VLOOKUP(E1682,Collibra!D:F,3,0)</f>
        <v>Amortization</v>
      </c>
      <c r="G1682" s="6" t="str">
        <f>VLOOKUP(E1682,Collibra!D:F,2,0)</f>
        <v>Amortization [SAMT] represents the sum of Amortization of Intangibles [OAMI], Amortization of Acquisition Costs [OAMA] and Amortization of Deferred Policy Costs [ODPA] (for US accounts)</v>
      </c>
      <c r="J1682" t="s">
        <v>28</v>
      </c>
      <c r="N1682" t="b">
        <v>0</v>
      </c>
      <c r="P1682" t="s">
        <v>29</v>
      </c>
      <c r="Q1682" t="s">
        <v>30</v>
      </c>
      <c r="R1682" t="b">
        <v>0</v>
      </c>
      <c r="Z1682">
        <v>1</v>
      </c>
    </row>
    <row r="1683" spans="1:26" x14ac:dyDescent="0.25">
      <c r="A1683">
        <v>161</v>
      </c>
      <c r="B1683" t="s">
        <v>1188</v>
      </c>
      <c r="C1683" t="s">
        <v>1042</v>
      </c>
      <c r="D1683" t="s">
        <v>1043</v>
      </c>
      <c r="E1683" s="6" t="str">
        <f>VLOOKUP(SUBSTITUTE(B1683,"_eur","")&amp;" - "&amp;D1683,OrbisGeneric_mapping!C:F,3,0)</f>
        <v>OAMA</v>
      </c>
      <c r="F1683" s="6" t="str">
        <f>VLOOKUP(E1683,Collibra!D:F,3,0)</f>
        <v>Amortization of Acquisition Costs</v>
      </c>
      <c r="G1683" s="6" t="str">
        <f>VLOOKUP(E1683,Collibra!D:F,2,0)</f>
        <v>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v>
      </c>
      <c r="J1683" t="s">
        <v>28</v>
      </c>
      <c r="N1683" t="b">
        <v>0</v>
      </c>
      <c r="P1683" t="s">
        <v>29</v>
      </c>
      <c r="Q1683" t="s">
        <v>30</v>
      </c>
      <c r="R1683" t="b">
        <v>0</v>
      </c>
      <c r="Z1683">
        <v>1</v>
      </c>
    </row>
    <row r="1684" spans="1:26" x14ac:dyDescent="0.25">
      <c r="A1684">
        <v>153</v>
      </c>
      <c r="B1684" t="s">
        <v>1188</v>
      </c>
      <c r="C1684" t="s">
        <v>1044</v>
      </c>
      <c r="D1684" t="s">
        <v>1045</v>
      </c>
      <c r="E1684" s="6" t="str">
        <f>VLOOKUP(SUBSTITUTE(B1684,"_eur","")&amp;" - "&amp;D1684,OrbisGeneric_mapping!C:F,3,0)</f>
        <v>OAMI</v>
      </c>
      <c r="F1684" s="6" t="str">
        <f>VLOOKUP(E1684,Collibra!D:F,3,0)</f>
        <v>Amortization of Intangibles</v>
      </c>
      <c r="G1684" s="6" t="str">
        <f>VLOOKUP(E1684,Collibra!D:F,2,0)</f>
        <v>Amortization of Intangibles [OAMI] represents a non-cash expense incurred due to the amortization of intangible fixed assets. Amortization of Intangibles [OAMI] may be classified as Depreciation [SDEP] when it is not individually delineated (for US accounts)</v>
      </c>
      <c r="J1684" t="s">
        <v>28</v>
      </c>
      <c r="N1684" t="b">
        <v>0</v>
      </c>
      <c r="P1684" t="s">
        <v>29</v>
      </c>
      <c r="Q1684" t="s">
        <v>30</v>
      </c>
      <c r="R1684" t="b">
        <v>0</v>
      </c>
      <c r="Z1684">
        <v>1</v>
      </c>
    </row>
    <row r="1685" spans="1:26" x14ac:dyDescent="0.25">
      <c r="A1685">
        <v>73</v>
      </c>
      <c r="B1685" t="s">
        <v>1188</v>
      </c>
      <c r="C1685" t="s">
        <v>442</v>
      </c>
      <c r="D1685" t="s">
        <v>443</v>
      </c>
      <c r="E1685" s="6" t="str">
        <f>VLOOKUP(SUBSTITUTE(B1685,"_eur","")&amp;" - "&amp;D1685,OrbisGeneric_mapping!C:F,3,0)</f>
        <v>AUDIT_STATUS</v>
      </c>
      <c r="F1685" s="6" t="str">
        <f>VLOOKUP(E1685,Collibra!D:F,3,0)</f>
        <v>Audit status</v>
      </c>
      <c r="G1685" s="6" t="str">
        <f>VLOOKUP(E1685,Collibra!D:F,2,0)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685" t="s">
        <v>28</v>
      </c>
      <c r="N1685" t="b">
        <v>0</v>
      </c>
      <c r="P1685" t="s">
        <v>29</v>
      </c>
      <c r="Q1685" t="s">
        <v>30</v>
      </c>
      <c r="R1685" t="b">
        <v>0</v>
      </c>
      <c r="Z1685">
        <v>1</v>
      </c>
    </row>
    <row r="1686" spans="1:26" x14ac:dyDescent="0.25">
      <c r="A1686">
        <v>17</v>
      </c>
      <c r="B1686" t="s">
        <v>1188</v>
      </c>
      <c r="C1686" t="s">
        <v>26</v>
      </c>
      <c r="D1686" t="s">
        <v>27</v>
      </c>
      <c r="E1686" s="6" t="str">
        <f>VLOOKUP(SUBSTITUTE(B1686,"_eur","")&amp;" - "&amp;D1686,OrbisGeneric_mapping!C:F,3,0)</f>
        <v>BVD_ID_NUMBER</v>
      </c>
      <c r="F1686" s="6" t="str">
        <f>VLOOKUP(E1686,Collibra!D:F,3,0)</f>
        <v>BvD ID number</v>
      </c>
      <c r="G1686" s="6" t="str">
        <f>VLOOKUP(E1686,Collibra!D:F,2,0)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686" t="s">
        <v>28</v>
      </c>
      <c r="N1686" t="b">
        <v>0</v>
      </c>
      <c r="P1686" t="s">
        <v>29</v>
      </c>
      <c r="Q1686" t="s">
        <v>30</v>
      </c>
      <c r="R1686" t="b">
        <v>0</v>
      </c>
      <c r="Z1686">
        <v>1</v>
      </c>
    </row>
    <row r="1687" spans="1:26" x14ac:dyDescent="0.25">
      <c r="A1687">
        <v>393</v>
      </c>
      <c r="B1687" t="s">
        <v>1188</v>
      </c>
      <c r="C1687" t="s">
        <v>1046</v>
      </c>
      <c r="D1687" t="s">
        <v>1047</v>
      </c>
      <c r="E1687" s="6" t="str">
        <f>VLOOKUP(SUBSTITUTE(B1687,"_eur","")&amp;" - "&amp;D1687,OrbisGeneric_mapping!C:F,3,0)</f>
        <v>SCEX</v>
      </c>
      <c r="F1687" s="6" t="str">
        <f>VLOOKUP(E1687,Collibra!D:F,3,0)</f>
        <v>Capital Expenditures</v>
      </c>
      <c r="G1687" s="6" t="str">
        <f>VLOOKUP(E1687,Collibra!D:F,2,0)</f>
        <v>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v>
      </c>
      <c r="J1687" t="s">
        <v>28</v>
      </c>
      <c r="N1687" t="b">
        <v>0</v>
      </c>
      <c r="P1687" t="s">
        <v>29</v>
      </c>
      <c r="Q1687" t="s">
        <v>30</v>
      </c>
      <c r="R1687" t="b">
        <v>0</v>
      </c>
      <c r="Z1687">
        <v>1</v>
      </c>
    </row>
    <row r="1688" spans="1:26" x14ac:dyDescent="0.25">
      <c r="A1688">
        <v>505</v>
      </c>
      <c r="B1688" t="s">
        <v>1188</v>
      </c>
      <c r="C1688" t="s">
        <v>1048</v>
      </c>
      <c r="D1688" t="s">
        <v>1049</v>
      </c>
      <c r="E1688" s="6" t="str">
        <f>VLOOKUP(SUBSTITUTE(B1688,"_eur","")&amp;" - "&amp;D1688,OrbisGeneric_mapping!C:F,3,0)</f>
        <v>FDPC</v>
      </c>
      <c r="F1688" s="6" t="str">
        <f>VLOOKUP(E1688,Collibra!D:F,3,0)</f>
        <v>Cash Dividends Paid - Common</v>
      </c>
      <c r="G1688" s="6" t="str">
        <f>VLOOKUP(E1688,Collibra!D:F,2,0)</f>
        <v>Cash Dividends Paid – Common [FDPC] represents cash dividends paid to common stockholders. This amount may be different from the dividends declared in the same period (for US accounts)</v>
      </c>
      <c r="J1688" t="s">
        <v>28</v>
      </c>
      <c r="N1688" t="b">
        <v>0</v>
      </c>
      <c r="P1688" t="s">
        <v>29</v>
      </c>
      <c r="Q1688" t="s">
        <v>30</v>
      </c>
      <c r="R1688" t="b">
        <v>0</v>
      </c>
      <c r="Z1688">
        <v>1</v>
      </c>
    </row>
    <row r="1689" spans="1:26" x14ac:dyDescent="0.25">
      <c r="A1689">
        <v>513</v>
      </c>
      <c r="B1689" t="s">
        <v>1188</v>
      </c>
      <c r="C1689" t="s">
        <v>1050</v>
      </c>
      <c r="D1689" t="s">
        <v>1051</v>
      </c>
      <c r="E1689" s="6" t="str">
        <f>VLOOKUP(SUBSTITUTE(B1689,"_eur","")&amp;" - "&amp;D1689,OrbisGeneric_mapping!C:F,3,0)</f>
        <v>FDPP</v>
      </c>
      <c r="F1689" s="6" t="str">
        <f>VLOOKUP(E1689,Collibra!D:F,3,0)</f>
        <v>Cash Dividends Paid - Preferred</v>
      </c>
      <c r="G1689" s="6" t="str">
        <f>VLOOKUP(E1689,Collibra!D:F,2,0)</f>
        <v>Cash Dividends Paid – Preferred [FDPP] represents cash dividends paid to preferred stockholders. This amount may be different from the preferred dividends declared in the same period (for US accounts)</v>
      </c>
      <c r="J1689" t="s">
        <v>28</v>
      </c>
      <c r="N1689" t="b">
        <v>0</v>
      </c>
      <c r="P1689" t="s">
        <v>29</v>
      </c>
      <c r="Q1689" t="s">
        <v>30</v>
      </c>
      <c r="R1689" t="b">
        <v>0</v>
      </c>
      <c r="Z1689">
        <v>1</v>
      </c>
    </row>
    <row r="1690" spans="1:26" x14ac:dyDescent="0.25">
      <c r="A1690">
        <v>745</v>
      </c>
      <c r="B1690" t="s">
        <v>1188</v>
      </c>
      <c r="C1690" t="s">
        <v>1052</v>
      </c>
      <c r="D1690" t="s">
        <v>1053</v>
      </c>
      <c r="E1690" s="6" t="str">
        <f>VLOOKUP(SUBSTITUTE(B1690,"_eur","")&amp;" - "&amp;D1690,OrbisGeneric_mapping!C:F,3,0)</f>
        <v>SCIP</v>
      </c>
      <c r="F1690" s="6" t="str">
        <f>VLOOKUP(E1690,Collibra!D:F,3,0)</f>
        <v>Cash Interest Paid, Supplemental</v>
      </c>
      <c r="G1690" s="6" t="str">
        <f>VLOOKUP(E1690,Collibra!D:F,2,0)</f>
        <v>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v>
      </c>
      <c r="J1690" t="s">
        <v>28</v>
      </c>
      <c r="N1690" t="b">
        <v>0</v>
      </c>
      <c r="P1690" t="s">
        <v>29</v>
      </c>
      <c r="Q1690" t="s">
        <v>30</v>
      </c>
      <c r="R1690" t="b">
        <v>0</v>
      </c>
      <c r="Z1690">
        <v>1</v>
      </c>
    </row>
    <row r="1691" spans="1:26" x14ac:dyDescent="0.25">
      <c r="A1691">
        <v>257</v>
      </c>
      <c r="B1691" t="s">
        <v>1188</v>
      </c>
      <c r="C1691" t="s">
        <v>1054</v>
      </c>
      <c r="D1691" t="s">
        <v>1055</v>
      </c>
      <c r="E1691" s="6" t="str">
        <f>VLOOKUP(SUBSTITUTE(B1691,"_eur","")&amp;" - "&amp;D1691,OrbisGeneric_mapping!C:F,3,0)</f>
        <v>OCPD</v>
      </c>
      <c r="F1691" s="6" t="str">
        <f>VLOOKUP(E1691,Collibra!D:F,3,0)</f>
        <v>Cash Payments</v>
      </c>
      <c r="G1691" s="6" t="str">
        <f>VLOOKUP(E1691,Collibra!D:F,2,0)</f>
        <v>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v>
      </c>
      <c r="J1691" t="s">
        <v>28</v>
      </c>
      <c r="N1691" t="b">
        <v>0</v>
      </c>
      <c r="P1691" t="s">
        <v>29</v>
      </c>
      <c r="Q1691" t="s">
        <v>30</v>
      </c>
      <c r="R1691" t="b">
        <v>0</v>
      </c>
      <c r="Z1691">
        <v>1</v>
      </c>
    </row>
    <row r="1692" spans="1:26" x14ac:dyDescent="0.25">
      <c r="A1692">
        <v>249</v>
      </c>
      <c r="B1692" t="s">
        <v>1188</v>
      </c>
      <c r="C1692" t="s">
        <v>1056</v>
      </c>
      <c r="D1692" t="s">
        <v>1057</v>
      </c>
      <c r="E1692" s="6" t="str">
        <f>VLOOKUP(SUBSTITUTE(B1692,"_eur","")&amp;" - "&amp;D1692,OrbisGeneric_mapping!C:F,3,0)</f>
        <v>OCRC</v>
      </c>
      <c r="F1692" s="6" t="str">
        <f>VLOOKUP(E1692,Collibra!D:F,3,0)</f>
        <v>Cash Receipts</v>
      </c>
      <c r="G1692" s="6" t="str">
        <f>VLOOKUP(E1692,Collibra!D:F,2,0)</f>
        <v>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v>
      </c>
      <c r="J1692" t="s">
        <v>28</v>
      </c>
      <c r="N1692" t="b">
        <v>0</v>
      </c>
      <c r="P1692" t="s">
        <v>29</v>
      </c>
      <c r="Q1692" t="s">
        <v>30</v>
      </c>
      <c r="R1692" t="b">
        <v>0</v>
      </c>
      <c r="Z1692">
        <v>1</v>
      </c>
    </row>
    <row r="1693" spans="1:26" x14ac:dyDescent="0.25">
      <c r="A1693">
        <v>753</v>
      </c>
      <c r="B1693" t="s">
        <v>1188</v>
      </c>
      <c r="C1693" t="s">
        <v>1058</v>
      </c>
      <c r="D1693" t="s">
        <v>1059</v>
      </c>
      <c r="E1693" s="6" t="str">
        <f>VLOOKUP(SUBSTITUTE(B1693,"_eur","")&amp;" - "&amp;D1693,OrbisGeneric_mapping!C:F,3,0)</f>
        <v>SCTP</v>
      </c>
      <c r="F1693" s="6" t="str">
        <f>VLOOKUP(E1693,Collibra!D:F,3,0)</f>
        <v>Cash Taxes Paid, Supplemental</v>
      </c>
      <c r="G1693" s="6" t="str">
        <f>VLOOKUP(E1693,Collibra!D:F,2,0)</f>
        <v>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v>
      </c>
      <c r="J1693" t="s">
        <v>28</v>
      </c>
      <c r="N1693" t="b">
        <v>0</v>
      </c>
      <c r="P1693" t="s">
        <v>29</v>
      </c>
      <c r="Q1693" t="s">
        <v>30</v>
      </c>
      <c r="R1693" t="b">
        <v>0</v>
      </c>
      <c r="Z1693">
        <v>1</v>
      </c>
    </row>
    <row r="1694" spans="1:26" x14ac:dyDescent="0.25">
      <c r="A1694">
        <v>353</v>
      </c>
      <c r="B1694" t="s">
        <v>1188</v>
      </c>
      <c r="C1694" t="s">
        <v>1060</v>
      </c>
      <c r="D1694" t="s">
        <v>1061</v>
      </c>
      <c r="E1694" s="6" t="str">
        <f>VLOOKUP(SUBSTITUTE(B1694,"_eur","")&amp;" - "&amp;D1694,OrbisGeneric_mapping!C:F,3,0)</f>
        <v>SOCF</v>
      </c>
      <c r="F1694" s="6" t="str">
        <f>VLOOKUP(E1694,Collibra!D:F,3,0)</f>
        <v>Changes in Working Capital</v>
      </c>
      <c r="G1694" s="6" t="str">
        <f>VLOOKUP(E1694,Collibra!D:F,2,0)</f>
        <v>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v>
      </c>
      <c r="J1694" t="s">
        <v>28</v>
      </c>
      <c r="N1694" t="b">
        <v>0</v>
      </c>
      <c r="P1694" t="s">
        <v>29</v>
      </c>
      <c r="Q1694" t="s">
        <v>30</v>
      </c>
      <c r="R1694" t="b">
        <v>0</v>
      </c>
      <c r="Z1694">
        <v>1</v>
      </c>
    </row>
    <row r="1695" spans="1:26" x14ac:dyDescent="0.25">
      <c r="A1695">
        <v>33</v>
      </c>
      <c r="B1695" t="s">
        <v>1188</v>
      </c>
      <c r="C1695" t="s">
        <v>219</v>
      </c>
      <c r="D1695" t="s">
        <v>220</v>
      </c>
      <c r="E1695" s="6" t="str">
        <f>VLOOKUP(SUBSTITUTE(B1695,"_eur","")&amp;" - "&amp;D1695,OrbisGeneric_mapping!C:F,3,0)</f>
        <v>CLOSING_DATE</v>
      </c>
      <c r="F1695" s="6" t="str">
        <f>VLOOKUP(E1695,Collibra!D:F,3,0)</f>
        <v>Closing date</v>
      </c>
      <c r="G1695" s="6" t="str">
        <f>VLOOKUP(E1695,Collibra!D:F,2,0)</f>
        <v>Closing date provides the financial accounts year or interim ending date (Default: Latest available year)</v>
      </c>
      <c r="J1695" t="s">
        <v>28</v>
      </c>
      <c r="N1695" t="b">
        <v>0</v>
      </c>
      <c r="P1695" t="s">
        <v>29</v>
      </c>
      <c r="Q1695" t="s">
        <v>30</v>
      </c>
      <c r="R1695" t="b">
        <v>0</v>
      </c>
      <c r="Z1695">
        <v>1</v>
      </c>
    </row>
    <row r="1696" spans="1:26" x14ac:dyDescent="0.25">
      <c r="A1696">
        <v>57</v>
      </c>
      <c r="B1696" t="s">
        <v>1188</v>
      </c>
      <c r="C1696" t="s">
        <v>221</v>
      </c>
      <c r="D1696" t="s">
        <v>222</v>
      </c>
      <c r="E1696" s="6" t="e">
        <f>VLOOKUP(SUBSTITUTE(B1696,"_eur","")&amp;" - "&amp;D1696,OrbisGeneric_mapping!C:F,3,0)</f>
        <v>#N/A</v>
      </c>
      <c r="F1696" s="6" t="e">
        <f>VLOOKUP(E1696,Collibra!D:F,3,0)</f>
        <v>#N/A</v>
      </c>
      <c r="G1696" s="6" t="e">
        <f>VLOOKUP(E1696,Collibra!D:F,2,0)</f>
        <v>#N/A</v>
      </c>
      <c r="J1696" t="s">
        <v>28</v>
      </c>
      <c r="N1696" t="b">
        <v>0</v>
      </c>
      <c r="P1696" t="s">
        <v>29</v>
      </c>
      <c r="Q1696" t="s">
        <v>30</v>
      </c>
      <c r="R1696" t="b">
        <v>0</v>
      </c>
      <c r="Z1696">
        <v>1</v>
      </c>
    </row>
    <row r="1697" spans="1:26" x14ac:dyDescent="0.25">
      <c r="A1697">
        <v>49</v>
      </c>
      <c r="B1697" t="s">
        <v>1188</v>
      </c>
      <c r="C1697" t="s">
        <v>223</v>
      </c>
      <c r="D1697" t="s">
        <v>224</v>
      </c>
      <c r="E1697" s="6" t="e">
        <f>VLOOKUP(SUBSTITUTE(B1697,"_eur","")&amp;" - "&amp;D1697,OrbisGeneric_mapping!C:F,3,0)</f>
        <v>#N/A</v>
      </c>
      <c r="F1697" s="6" t="e">
        <f>VLOOKUP(E1697,Collibra!D:F,3,0)</f>
        <v>#N/A</v>
      </c>
      <c r="G1697" s="6" t="e">
        <f>VLOOKUP(E1697,Collibra!D:F,2,0)</f>
        <v>#N/A</v>
      </c>
      <c r="J1697" t="s">
        <v>28</v>
      </c>
      <c r="N1697" t="b">
        <v>0</v>
      </c>
      <c r="P1697" t="s">
        <v>29</v>
      </c>
      <c r="Q1697" t="s">
        <v>30</v>
      </c>
      <c r="R1697" t="b">
        <v>0</v>
      </c>
      <c r="Z1697">
        <v>1</v>
      </c>
    </row>
    <row r="1698" spans="1:26" x14ac:dyDescent="0.25">
      <c r="A1698">
        <v>41</v>
      </c>
      <c r="B1698" t="s">
        <v>1188</v>
      </c>
      <c r="C1698" t="s">
        <v>225</v>
      </c>
      <c r="D1698" t="s">
        <v>226</v>
      </c>
      <c r="E1698" s="6" t="e">
        <f>VLOOKUP(SUBSTITUTE(B1698,"_eur","")&amp;" - "&amp;D1698,OrbisGeneric_mapping!C:F,3,0)</f>
        <v>#N/A</v>
      </c>
      <c r="F1698" s="6" t="e">
        <f>VLOOKUP(E1698,Collibra!D:F,3,0)</f>
        <v>#N/A</v>
      </c>
      <c r="G1698" s="6" t="e">
        <f>VLOOKUP(E1698,Collibra!D:F,2,0)</f>
        <v>#N/A</v>
      </c>
      <c r="J1698" t="s">
        <v>28</v>
      </c>
      <c r="N1698" t="b">
        <v>0</v>
      </c>
      <c r="P1698" t="s">
        <v>29</v>
      </c>
      <c r="Q1698" t="s">
        <v>30</v>
      </c>
      <c r="R1698" t="b">
        <v>0</v>
      </c>
      <c r="Z1698">
        <v>1</v>
      </c>
    </row>
    <row r="1699" spans="1:26" x14ac:dyDescent="0.25">
      <c r="A1699">
        <v>545</v>
      </c>
      <c r="B1699" t="s">
        <v>1188</v>
      </c>
      <c r="C1699" t="s">
        <v>1062</v>
      </c>
      <c r="D1699" t="s">
        <v>1063</v>
      </c>
      <c r="E1699" s="6" t="str">
        <f>VLOOKUP(SUBSTITUTE(B1699,"_eur","")&amp;" - "&amp;D1699,OrbisGeneric_mapping!C:F,3,0)</f>
        <v>FCSN</v>
      </c>
      <c r="F1699" s="6" t="str">
        <f>VLOOKUP(E1699,Collibra!D:F,3,0)</f>
        <v>Common Stock, Net</v>
      </c>
      <c r="G1699" s="6" t="str">
        <f>VLOOKUP(E1699,Collibra!D:F,2,0)</f>
        <v>Common Stock, Net [FCSN] represents the sum of Sales/Issuance of Common [FSIC] and Repurchase/Retirement of Common [FRRC] (for US accounts)</v>
      </c>
      <c r="J1699" t="s">
        <v>28</v>
      </c>
      <c r="N1699" t="b">
        <v>0</v>
      </c>
      <c r="P1699" t="s">
        <v>29</v>
      </c>
      <c r="Q1699" t="s">
        <v>30</v>
      </c>
      <c r="R1699" t="b">
        <v>0</v>
      </c>
      <c r="Z1699">
        <v>1</v>
      </c>
    </row>
    <row r="1700" spans="1:26" x14ac:dyDescent="0.25">
      <c r="A1700">
        <v>25</v>
      </c>
      <c r="B1700" t="s">
        <v>1188</v>
      </c>
      <c r="C1700" t="s">
        <v>452</v>
      </c>
      <c r="D1700" t="s">
        <v>453</v>
      </c>
      <c r="E1700" s="6" t="str">
        <f>VLOOKUP(SUBSTITUTE(B1700,"_eur","")&amp;" - "&amp;D1700,OrbisGeneric_mapping!C:F,3,0)</f>
        <v>CONSOLIDATION_CODE</v>
      </c>
      <c r="F1700" s="6" t="str">
        <f>VLOOKUP(E1700,Collibra!D:F,3,0)</f>
        <v>Consolidation code</v>
      </c>
      <c r="G1700" s="6" t="str">
        <f>VLOOKUP(E1700,Collibra!D:F,2,0)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700" t="s">
        <v>28</v>
      </c>
      <c r="N1700" t="b">
        <v>0</v>
      </c>
      <c r="P1700" t="s">
        <v>29</v>
      </c>
      <c r="Q1700" t="s">
        <v>30</v>
      </c>
      <c r="R1700" t="b">
        <v>0</v>
      </c>
      <c r="Z1700">
        <v>1</v>
      </c>
    </row>
    <row r="1701" spans="1:26" x14ac:dyDescent="0.25">
      <c r="A1701">
        <v>177</v>
      </c>
      <c r="B1701" t="s">
        <v>1188</v>
      </c>
      <c r="C1701" t="s">
        <v>1064</v>
      </c>
      <c r="D1701" t="s">
        <v>1065</v>
      </c>
      <c r="E1701" s="6" t="str">
        <f>VLOOKUP(SUBSTITUTE(B1701,"_eur","")&amp;" - "&amp;D1701,OrbisGeneric_mapping!C:F,3,0)</f>
        <v>OBDT</v>
      </c>
      <c r="F1701" s="6" t="str">
        <f>VLOOKUP(E1701,Collibra!D:F,3,0)</f>
        <v>Deferred Taxes</v>
      </c>
      <c r="G1701" s="6" t="str">
        <f>VLOOKUP(E1701,Collibra!D:F,2,0)</f>
        <v>Deferred Taxes [OBDT] represents income taxes, accounted for in a company‟s net income computation on its income statement, but not affecting the cash flow position (for US accounts)</v>
      </c>
      <c r="J1701" t="s">
        <v>28</v>
      </c>
      <c r="N1701" t="b">
        <v>0</v>
      </c>
      <c r="P1701" t="s">
        <v>29</v>
      </c>
      <c r="Q1701" t="s">
        <v>30</v>
      </c>
      <c r="R1701" t="b">
        <v>0</v>
      </c>
      <c r="Z1701">
        <v>1</v>
      </c>
    </row>
    <row r="1702" spans="1:26" x14ac:dyDescent="0.25">
      <c r="A1702">
        <v>137</v>
      </c>
      <c r="B1702" t="s">
        <v>1188</v>
      </c>
      <c r="C1702" t="s">
        <v>1066</v>
      </c>
      <c r="D1702" t="s">
        <v>1067</v>
      </c>
      <c r="E1702" s="6" t="str">
        <f>VLOOKUP(SUBSTITUTE(B1702,"_eur","")&amp;" - "&amp;D1702,OrbisGeneric_mapping!C:F,3,0)</f>
        <v>ODPL</v>
      </c>
      <c r="F1702" s="6" t="str">
        <f>VLOOKUP(E1702,Collibra!D:F,3,0)</f>
        <v>Depletion</v>
      </c>
      <c r="G1702" s="6" t="str">
        <f>VLOOKUP(E1702,Collibra!D:F,2,0)</f>
        <v>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v>
      </c>
      <c r="J1702" t="s">
        <v>28</v>
      </c>
      <c r="N1702" t="b">
        <v>0</v>
      </c>
      <c r="P1702" t="s">
        <v>29</v>
      </c>
      <c r="Q1702" t="s">
        <v>30</v>
      </c>
      <c r="R1702" t="b">
        <v>0</v>
      </c>
      <c r="Z1702">
        <v>1</v>
      </c>
    </row>
    <row r="1703" spans="1:26" x14ac:dyDescent="0.25">
      <c r="A1703">
        <v>129</v>
      </c>
      <c r="B1703" t="s">
        <v>1188</v>
      </c>
      <c r="C1703" t="s">
        <v>1068</v>
      </c>
      <c r="D1703" t="s">
        <v>1069</v>
      </c>
      <c r="E1703" s="6" t="str">
        <f>VLOOKUP(SUBSTITUTE(B1703,"_eur","")&amp;" - "&amp;D1703,OrbisGeneric_mapping!C:F,3,0)</f>
        <v>SDEP</v>
      </c>
      <c r="F1703" s="6">
        <f>VLOOKUP(E1703,Collibra!D:F,3,0)</f>
        <v>0</v>
      </c>
      <c r="G1703" s="6" t="str">
        <f>VLOOKUP(E1703,Collibra!D:F,2,0)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703" t="s">
        <v>28</v>
      </c>
      <c r="N1703" t="b">
        <v>0</v>
      </c>
      <c r="P1703" t="s">
        <v>29</v>
      </c>
      <c r="Q1703" t="s">
        <v>30</v>
      </c>
      <c r="R1703" t="b">
        <v>0</v>
      </c>
      <c r="Z1703">
        <v>1</v>
      </c>
    </row>
    <row r="1704" spans="1:26" x14ac:dyDescent="0.25">
      <c r="A1704">
        <v>145</v>
      </c>
      <c r="B1704" t="s">
        <v>1188</v>
      </c>
      <c r="C1704" t="s">
        <v>1070</v>
      </c>
      <c r="D1704" t="s">
        <v>1071</v>
      </c>
      <c r="E1704" s="6" t="str">
        <f>VLOOKUP(SUBSTITUTE(B1704,"_eur","")&amp;" - "&amp;D1704,OrbisGeneric_mapping!C:F,3,0)</f>
        <v>SDED</v>
      </c>
      <c r="F1704" s="6" t="str">
        <f>VLOOKUP(E1704,Collibra!D:F,3,0)</f>
        <v>Depreciation/Depletion</v>
      </c>
      <c r="G1704" s="6" t="str">
        <f>VLOOKUP(E1704,Collibra!D:F,2,0)</f>
        <v>Depreciation/Depletion [SDED] represents the sum of Depreciation [SDEP] and Depletion [ODPL]. Depreciation/Depletion [SDED] is usually the largest non-cash expense factored into net income under the Indirect Cash Flow Method (for US accounts)</v>
      </c>
      <c r="J1704" t="s">
        <v>28</v>
      </c>
      <c r="N1704" t="b">
        <v>0</v>
      </c>
      <c r="P1704" t="s">
        <v>29</v>
      </c>
      <c r="Q1704" t="s">
        <v>30</v>
      </c>
      <c r="R1704" t="b">
        <v>0</v>
      </c>
      <c r="Z1704">
        <v>1</v>
      </c>
    </row>
    <row r="1705" spans="1:26" x14ac:dyDescent="0.25">
      <c r="A1705">
        <v>737</v>
      </c>
      <c r="B1705" t="s">
        <v>1188</v>
      </c>
      <c r="C1705" t="s">
        <v>1072</v>
      </c>
      <c r="D1705" t="s">
        <v>1073</v>
      </c>
      <c r="E1705" s="6" t="str">
        <f>VLOOKUP(SUBSTITUTE(B1705,"_eur","")&amp;" - "&amp;D1705,OrbisGeneric_mapping!C:F,3,0)</f>
        <v>SDEP</v>
      </c>
      <c r="F1705" s="6">
        <f>VLOOKUP(E1705,Collibra!D:F,3,0)</f>
        <v>0</v>
      </c>
      <c r="G1705" s="6" t="str">
        <f>VLOOKUP(E1705,Collibra!D:F,2,0)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705" t="s">
        <v>28</v>
      </c>
      <c r="N1705" t="b">
        <v>0</v>
      </c>
      <c r="P1705" t="s">
        <v>29</v>
      </c>
      <c r="Q1705" t="s">
        <v>30</v>
      </c>
      <c r="R1705" t="b">
        <v>0</v>
      </c>
      <c r="Z1705">
        <v>1</v>
      </c>
    </row>
    <row r="1706" spans="1:26" x14ac:dyDescent="0.25">
      <c r="A1706">
        <v>193</v>
      </c>
      <c r="B1706" t="s">
        <v>1188</v>
      </c>
      <c r="C1706" t="s">
        <v>1074</v>
      </c>
      <c r="D1706" t="s">
        <v>1075</v>
      </c>
      <c r="E1706" s="6" t="str">
        <f>VLOOKUP(SUBSTITUTE(B1706,"_eur","")&amp;" - "&amp;D1706,OrbisGeneric_mapping!C:F,3,0)</f>
        <v>OIDO</v>
      </c>
      <c r="F1706" s="6" t="str">
        <f>VLOOKUP(E1706,Collibra!D:F,3,0)</f>
        <v>Discontinued Operations</v>
      </c>
      <c r="G1706" s="6" t="str">
        <f>VLOOKUP(E1706,Collibra!D:F,2,0)</f>
        <v>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v>
      </c>
      <c r="J1706" t="s">
        <v>28</v>
      </c>
      <c r="N1706" t="b">
        <v>0</v>
      </c>
      <c r="P1706" t="s">
        <v>29</v>
      </c>
      <c r="Q1706" t="s">
        <v>30</v>
      </c>
      <c r="R1706" t="b">
        <v>0</v>
      </c>
      <c r="Z1706">
        <v>1</v>
      </c>
    </row>
    <row r="1707" spans="1:26" x14ac:dyDescent="0.25">
      <c r="A1707">
        <v>225</v>
      </c>
      <c r="B1707" t="s">
        <v>1188</v>
      </c>
      <c r="C1707" t="s">
        <v>1076</v>
      </c>
      <c r="D1707" t="s">
        <v>1077</v>
      </c>
      <c r="E1707" s="6" t="str">
        <f>VLOOKUP(SUBSTITUTE(B1707,"_eur","")&amp;" - "&amp;D1707,OrbisGeneric_mapping!C:F,3,0)</f>
        <v>OEIA</v>
      </c>
      <c r="F1707" s="6" t="str">
        <f>VLOOKUP(E1707,Collibra!D:F,3,0)</f>
        <v>Equity in Net Earnings/Loss</v>
      </c>
      <c r="G1707" s="6" t="str">
        <f>VLOOKUP(E1707,Collibra!D:F,2,0)</f>
        <v>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v>
      </c>
      <c r="J1707" t="s">
        <v>28</v>
      </c>
      <c r="N1707" t="b">
        <v>0</v>
      </c>
      <c r="P1707" t="s">
        <v>29</v>
      </c>
      <c r="Q1707" t="s">
        <v>30</v>
      </c>
      <c r="R1707" t="b">
        <v>0</v>
      </c>
      <c r="Z1707">
        <v>1</v>
      </c>
    </row>
    <row r="1708" spans="1:26" x14ac:dyDescent="0.25">
      <c r="A1708">
        <v>113</v>
      </c>
      <c r="B1708" t="s">
        <v>1188</v>
      </c>
      <c r="C1708" t="s">
        <v>661</v>
      </c>
      <c r="D1708" t="s">
        <v>662</v>
      </c>
      <c r="E1708" s="6" t="str">
        <f>VLOOKUP(SUBSTITUTE(B1708,"_eur","")&amp;" - "&amp;D1708,OrbisGeneric_mapping!C:F,3,0)</f>
        <v>EXCHANGE_RATE</v>
      </c>
      <c r="F1708" s="6" t="str">
        <f>VLOOKUP(E1708,Collibra!D:F,3,0)</f>
        <v>Exchange rate from original currency</v>
      </c>
      <c r="G1708" s="6" t="str">
        <f>VLOOKUP(E1708,Collibra!D:F,2,0)</f>
        <v>Exchange rate from original currency gives the exchange rate against selected selected currency (Default: USD)</v>
      </c>
      <c r="J1708" t="s">
        <v>28</v>
      </c>
      <c r="N1708" t="b">
        <v>0</v>
      </c>
      <c r="P1708" t="s">
        <v>29</v>
      </c>
      <c r="Q1708" t="s">
        <v>30</v>
      </c>
      <c r="R1708" t="b">
        <v>0</v>
      </c>
      <c r="Z1708">
        <v>1</v>
      </c>
    </row>
    <row r="1709" spans="1:26" x14ac:dyDescent="0.25">
      <c r="A1709">
        <v>201</v>
      </c>
      <c r="B1709" t="s">
        <v>1188</v>
      </c>
      <c r="C1709" t="s">
        <v>1078</v>
      </c>
      <c r="D1709" t="s">
        <v>1079</v>
      </c>
      <c r="E1709" s="6" t="str">
        <f>VLOOKUP(SUBSTITUTE(B1709,"_eur","")&amp;" - "&amp;D1709,OrbisGeneric_mapping!C:F,3,0)</f>
        <v>OTRA</v>
      </c>
      <c r="F1709" s="6" t="str">
        <f>VLOOKUP(E1709,Collibra!D:F,3,0)</f>
        <v>Extraordinary Item</v>
      </c>
      <c r="G1709" s="6" t="str">
        <f>VLOOKUP(E1709,Collibra!D:F,2,0)</f>
        <v>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v>
      </c>
      <c r="J1709" t="s">
        <v>28</v>
      </c>
      <c r="N1709" t="b">
        <v>0</v>
      </c>
      <c r="P1709" t="s">
        <v>29</v>
      </c>
      <c r="Q1709" t="s">
        <v>30</v>
      </c>
      <c r="R1709" t="b">
        <v>0</v>
      </c>
      <c r="Z1709">
        <v>1</v>
      </c>
    </row>
    <row r="1710" spans="1:26" x14ac:dyDescent="0.25">
      <c r="A1710">
        <v>497</v>
      </c>
      <c r="B1710" t="s">
        <v>1188</v>
      </c>
      <c r="C1710" t="s">
        <v>1080</v>
      </c>
      <c r="D1710" t="s">
        <v>1081</v>
      </c>
      <c r="E1710" s="6" t="str">
        <f>VLOOKUP(SUBSTITUTE(B1710,"_eur","")&amp;" - "&amp;D1710,OrbisGeneric_mapping!C:F,3,0)</f>
        <v>SFCF</v>
      </c>
      <c r="F1710" s="6" t="str">
        <f>VLOOKUP(E1710,Collibra!D:F,3,0)</f>
        <v>Financing Cash Flow Items</v>
      </c>
      <c r="G1710" s="6" t="str">
        <f>VLOOKUP(E1710,Collibra!D:F,2,0)</f>
        <v>Financing Cash Flow Items [SFCF] represents the sum of Increase/decrease in Deposits [FDPT], Increase/decrease in FHLB [FFLB], Increase/decrease in Federal Funds Sold/REPOs [FFFS] and Other Financing Cash Flow [FFCF] (for US accounts)</v>
      </c>
      <c r="J1710" t="s">
        <v>28</v>
      </c>
      <c r="N1710" t="b">
        <v>0</v>
      </c>
      <c r="P1710" t="s">
        <v>29</v>
      </c>
      <c r="Q1710" t="s">
        <v>30</v>
      </c>
      <c r="R1710" t="b">
        <v>0</v>
      </c>
      <c r="Z1710">
        <v>1</v>
      </c>
    </row>
    <row r="1711" spans="1:26" x14ac:dyDescent="0.25">
      <c r="A1711">
        <v>705</v>
      </c>
      <c r="B1711" t="s">
        <v>1188</v>
      </c>
      <c r="C1711" t="s">
        <v>1082</v>
      </c>
      <c r="D1711" t="s">
        <v>1083</v>
      </c>
      <c r="E1711" s="6" t="str">
        <f>VLOOKUP(SUBSTITUTE(B1711,"_eur","")&amp;" - "&amp;D1711,OrbisGeneric_mapping!C:F,3,0)</f>
        <v>SFEE</v>
      </c>
      <c r="F1711" s="6" t="str">
        <f>VLOOKUP(E1711,Collibra!D:F,3,0)</f>
        <v>Foreign Exchange Effects</v>
      </c>
      <c r="G1711" s="6" t="str">
        <f>VLOOKUP(E1711,Collibra!D:F,2,0)</f>
        <v>Foreign Exchange Effects [SFEE] represents the increase/decrease in cash and cash equivalents due to changes in exchange rates (for US accounts)</v>
      </c>
      <c r="J1711" t="s">
        <v>28</v>
      </c>
      <c r="N1711" t="b">
        <v>0</v>
      </c>
      <c r="P1711" t="s">
        <v>29</v>
      </c>
      <c r="Q1711" t="s">
        <v>30</v>
      </c>
      <c r="R1711" t="b">
        <v>0</v>
      </c>
      <c r="Z1711">
        <v>1</v>
      </c>
    </row>
    <row r="1712" spans="1:26" x14ac:dyDescent="0.25">
      <c r="A1712">
        <v>457</v>
      </c>
      <c r="B1712" t="s">
        <v>1188</v>
      </c>
      <c r="C1712" t="s">
        <v>1084</v>
      </c>
      <c r="D1712" t="s">
        <v>1085</v>
      </c>
      <c r="E1712" s="6" t="str">
        <f>VLOOKUP(SUBSTITUTE(B1712,"_eur","")&amp;" - "&amp;D1712,OrbisGeneric_mapping!C:F,3,0)</f>
        <v>IIAN</v>
      </c>
      <c r="F1712" s="6" t="str">
        <f>VLOOKUP(E1712,Collibra!D:F,3,0)</f>
        <v>Intangible, Net</v>
      </c>
      <c r="G1712" s="6" t="str">
        <f>VLOOKUP(E1712,Collibra!D:F,2,0)</f>
        <v>Intangible, Net [IIAN] represents changes in intangible assets. When a company does not delineate its purchase of intangibles and sale of intangibles, Intangible, Net [IIAN] is utilized (for US accounts)</v>
      </c>
      <c r="J1712" t="s">
        <v>28</v>
      </c>
      <c r="N1712" t="b">
        <v>0</v>
      </c>
      <c r="P1712" t="s">
        <v>29</v>
      </c>
      <c r="Q1712" t="s">
        <v>30</v>
      </c>
      <c r="R1712" t="b">
        <v>0</v>
      </c>
      <c r="Z1712">
        <v>1</v>
      </c>
    </row>
    <row r="1713" spans="1:26" x14ac:dyDescent="0.25">
      <c r="A1713">
        <v>273</v>
      </c>
      <c r="B1713" t="s">
        <v>1188</v>
      </c>
      <c r="C1713" t="s">
        <v>1086</v>
      </c>
      <c r="D1713" t="s">
        <v>1087</v>
      </c>
      <c r="E1713" s="6" t="str">
        <f>VLOOKUP(SUBSTITUTE(B1713,"_eur","")&amp;" - "&amp;D1713,OrbisGeneric_mapping!C:F,3,0)</f>
        <v>OITL</v>
      </c>
      <c r="F1713" s="6" t="str">
        <f>VLOOKUP(E1713,Collibra!D:F,3,0)</f>
        <v>Inventories</v>
      </c>
      <c r="G1713" s="6" t="str">
        <f>VLOOKUP(E1713,Collibra!D:F,2,0)</f>
        <v>Inventories [OITL] represents changes in inventories during the period. An increase in inventories has a negative impact on cash flow from operating activities, and vice versa (for US accounts)</v>
      </c>
      <c r="J1713" t="s">
        <v>28</v>
      </c>
      <c r="N1713" t="b">
        <v>0</v>
      </c>
      <c r="P1713" t="s">
        <v>29</v>
      </c>
      <c r="Q1713" t="s">
        <v>30</v>
      </c>
      <c r="R1713" t="b">
        <v>0</v>
      </c>
      <c r="Z1713">
        <v>1</v>
      </c>
    </row>
    <row r="1714" spans="1:26" x14ac:dyDescent="0.25">
      <c r="A1714">
        <v>433</v>
      </c>
      <c r="B1714" t="s">
        <v>1188</v>
      </c>
      <c r="C1714" t="s">
        <v>1088</v>
      </c>
      <c r="D1714" t="s">
        <v>1089</v>
      </c>
      <c r="E1714" s="6" t="str">
        <f>VLOOKUP(SUBSTITUTE(B1714,"_eur","")&amp;" - "&amp;D1714,OrbisGeneric_mapping!C:F,3,0)</f>
        <v>IIVN</v>
      </c>
      <c r="F1714" s="6" t="str">
        <f>VLOOKUP(E1714,Collibra!D:F,3,0)</f>
        <v>Investment, Net</v>
      </c>
      <c r="G1714" s="6" t="str">
        <f>VLOOKUP(E1714,Collibra!D:F,2,0)</f>
        <v>Investment, Net [IIVN] represents changes in investments in securities and other investments. Investment, Net [IIVN] is utilized when a company does not delineate the sale of investments and the purchase of investments on the cash flow statement (for US accounts)</v>
      </c>
      <c r="J1714" t="s">
        <v>28</v>
      </c>
      <c r="N1714" t="b">
        <v>0</v>
      </c>
      <c r="P1714" t="s">
        <v>29</v>
      </c>
      <c r="Q1714" t="s">
        <v>30</v>
      </c>
      <c r="R1714" t="b">
        <v>0</v>
      </c>
      <c r="Z1714">
        <v>1</v>
      </c>
    </row>
    <row r="1715" spans="1:26" x14ac:dyDescent="0.25">
      <c r="A1715">
        <v>689</v>
      </c>
      <c r="B1715" t="s">
        <v>1188</v>
      </c>
      <c r="C1715" t="s">
        <v>1090</v>
      </c>
      <c r="D1715" t="s">
        <v>1091</v>
      </c>
      <c r="E1715" s="6" t="str">
        <f>VLOOKUP(SUBSTITUTE(B1715,"_eur","")&amp;" - "&amp;D1715,OrbisGeneric_mapping!C:F,3,0)</f>
        <v>FPRD</v>
      </c>
      <c r="F1715" s="6" t="str">
        <f>VLOOKUP(E1715,Collibra!D:F,3,0)</f>
        <v>Issuance (Retirement) of Debt, Net</v>
      </c>
      <c r="G1715" s="6" t="str">
        <f>VLOOKUP(E1715,Collibra!D:F,2,0)</f>
        <v>Issuance (Retirement) of Debt, Net [FPRD] represents net changes in cash flow due to the changes in the level of debt of a company (for US accounts)</v>
      </c>
      <c r="J1715" t="s">
        <v>28</v>
      </c>
      <c r="N1715" t="b">
        <v>0</v>
      </c>
      <c r="P1715" t="s">
        <v>29</v>
      </c>
      <c r="Q1715" t="s">
        <v>30</v>
      </c>
      <c r="R1715" t="b">
        <v>0</v>
      </c>
      <c r="Z1715">
        <v>1</v>
      </c>
    </row>
    <row r="1716" spans="1:26" x14ac:dyDescent="0.25">
      <c r="A1716">
        <v>617</v>
      </c>
      <c r="B1716" t="s">
        <v>1188</v>
      </c>
      <c r="C1716" t="s">
        <v>1092</v>
      </c>
      <c r="D1716" t="s">
        <v>1093</v>
      </c>
      <c r="E1716" s="6" t="str">
        <f>VLOOKUP(SUBSTITUTE(B1716,"_eur","")&amp;" - "&amp;D1716,OrbisGeneric_mapping!C:F,3,0)</f>
        <v>FPSS</v>
      </c>
      <c r="F1716" s="6" t="str">
        <f>VLOOKUP(E1716,Collibra!D:F,3,0)</f>
        <v>Issuance (Retirement) of Stock, Net</v>
      </c>
      <c r="G1716" s="6" t="str">
        <f>VLOOKUP(E1716,Collibra!D:F,2,0)</f>
        <v>Issuance (Retirement) of Stock, Net [FPSS] represents the sum of Common Stock, Net [FCSN], Preferred Stock, Net [FPSN], Sale/Issuance of Common/Preferred [FSCP], Repurchase/Retirement of Common/Preferred [FRCP], Options Exercised [FOPX], Warrants Converted [FWCV] and Treasury Stock [FTST] (for US accounts)</v>
      </c>
      <c r="J1716" t="s">
        <v>28</v>
      </c>
      <c r="N1716" t="b">
        <v>0</v>
      </c>
      <c r="P1716" t="s">
        <v>29</v>
      </c>
      <c r="Q1716" t="s">
        <v>30</v>
      </c>
      <c r="R1716" t="b">
        <v>0</v>
      </c>
      <c r="Z1716">
        <v>1</v>
      </c>
    </row>
    <row r="1717" spans="1:26" x14ac:dyDescent="0.25">
      <c r="A1717">
        <v>649</v>
      </c>
      <c r="B1717" t="s">
        <v>1188</v>
      </c>
      <c r="C1717" t="s">
        <v>1094</v>
      </c>
      <c r="D1717" t="s">
        <v>1095</v>
      </c>
      <c r="E1717" s="6" t="str">
        <f>VLOOKUP(SUBSTITUTE(B1717,"_eur","")&amp;" - "&amp;D1717,OrbisGeneric_mapping!C:F,3,0)</f>
        <v>FLDI</v>
      </c>
      <c r="F1717" s="6" t="str">
        <f>VLOOKUP(E1717,Collibra!D:F,3,0)</f>
        <v>Long Term Debt Issued</v>
      </c>
      <c r="G1717" s="6" t="str">
        <f>VLOOKUP(E1717,Collibra!D:F,2,0)</f>
        <v>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v>
      </c>
      <c r="J1717" t="s">
        <v>28</v>
      </c>
      <c r="N1717" t="b">
        <v>0</v>
      </c>
      <c r="P1717" t="s">
        <v>29</v>
      </c>
      <c r="Q1717" t="s">
        <v>30</v>
      </c>
      <c r="R1717" t="b">
        <v>0</v>
      </c>
      <c r="Z1717">
        <v>1</v>
      </c>
    </row>
    <row r="1718" spans="1:26" x14ac:dyDescent="0.25">
      <c r="A1718">
        <v>665</v>
      </c>
      <c r="B1718" t="s">
        <v>1188</v>
      </c>
      <c r="C1718" t="s">
        <v>1096</v>
      </c>
      <c r="D1718" t="s">
        <v>1097</v>
      </c>
      <c r="E1718" s="6" t="str">
        <f>VLOOKUP(SUBSTITUTE(B1718,"_eur","")&amp;" - "&amp;D1718,OrbisGeneric_mapping!C:F,3,0)</f>
        <v>FLDN</v>
      </c>
      <c r="F1718" s="6" t="str">
        <f>VLOOKUP(E1718,Collibra!D:F,3,0)</f>
        <v>Long Term Debt, Net</v>
      </c>
      <c r="G1718" s="6" t="str">
        <f>VLOOKUP(E1718,Collibra!D:F,2,0)</f>
        <v>Long Term Debt, Net [FLDN] represents the sum of Long Term Debt Issued [FLDI] and Long Term Debt Reduction [FLDR]. When a company does not delineate between long-term debts issued and long-term reduction, Long Term Debt, Net [FLDN] is utilized (for US accounts)</v>
      </c>
      <c r="J1718" t="s">
        <v>28</v>
      </c>
      <c r="N1718" t="b">
        <v>0</v>
      </c>
      <c r="P1718" t="s">
        <v>29</v>
      </c>
      <c r="Q1718" t="s">
        <v>30</v>
      </c>
      <c r="R1718" t="b">
        <v>0</v>
      </c>
      <c r="Z1718">
        <v>1</v>
      </c>
    </row>
    <row r="1719" spans="1:26" x14ac:dyDescent="0.25">
      <c r="A1719">
        <v>657</v>
      </c>
      <c r="B1719" t="s">
        <v>1188</v>
      </c>
      <c r="C1719" t="s">
        <v>1098</v>
      </c>
      <c r="D1719" t="s">
        <v>1099</v>
      </c>
      <c r="E1719" s="6" t="str">
        <f>VLOOKUP(SUBSTITUTE(B1719,"_eur","")&amp;" - "&amp;D1719,OrbisGeneric_mapping!C:F,3,0)</f>
        <v>FLDR</v>
      </c>
      <c r="F1719" s="6" t="str">
        <f>VLOOKUP(E1719,Collibra!D:F,3,0)</f>
        <v>Long Term Debt Reduction</v>
      </c>
      <c r="G1719" s="6" t="str">
        <f>VLOOKUP(E1719,Collibra!D:F,2,0)</f>
        <v>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v>
      </c>
      <c r="J1719" t="s">
        <v>28</v>
      </c>
      <c r="N1719" t="b">
        <v>0</v>
      </c>
      <c r="P1719" t="s">
        <v>29</v>
      </c>
      <c r="Q1719" t="s">
        <v>30</v>
      </c>
      <c r="R1719" t="b">
        <v>0</v>
      </c>
      <c r="Z1719">
        <v>1</v>
      </c>
    </row>
    <row r="1720" spans="1:26" x14ac:dyDescent="0.25">
      <c r="A1720">
        <v>721</v>
      </c>
      <c r="B1720" t="s">
        <v>1188</v>
      </c>
      <c r="C1720" t="s">
        <v>1100</v>
      </c>
      <c r="D1720" t="s">
        <v>1101</v>
      </c>
      <c r="E1720" s="6" t="str">
        <f>VLOOKUP(SUBSTITUTE(B1720,"_eur","")&amp;" - "&amp;D1720,OrbisGeneric_mapping!C:F,3,0)</f>
        <v>SNCB</v>
      </c>
      <c r="F1720" s="6" t="str">
        <f>VLOOKUP(E1720,Collibra!D:F,3,0)</f>
        <v>Net Cash - Beginning Balance</v>
      </c>
      <c r="G1720" s="6" t="str">
        <f>VLOOKUP(E1720,Collibra!D:F,2,0)</f>
        <v>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v>
      </c>
      <c r="J1720" t="s">
        <v>28</v>
      </c>
      <c r="N1720" t="b">
        <v>0</v>
      </c>
      <c r="P1720" t="s">
        <v>29</v>
      </c>
      <c r="Q1720" t="s">
        <v>30</v>
      </c>
      <c r="R1720" t="b">
        <v>0</v>
      </c>
      <c r="Z1720">
        <v>1</v>
      </c>
    </row>
    <row r="1721" spans="1:26" x14ac:dyDescent="0.25">
      <c r="A1721">
        <v>729</v>
      </c>
      <c r="B1721" t="s">
        <v>1188</v>
      </c>
      <c r="C1721" t="s">
        <v>1102</v>
      </c>
      <c r="D1721" t="s">
        <v>1103</v>
      </c>
      <c r="E1721" s="6" t="str">
        <f>VLOOKUP(SUBSTITUTE(B1721,"_eur","")&amp;" - "&amp;D1721,OrbisGeneric_mapping!C:F,3,0)</f>
        <v>SNCE</v>
      </c>
      <c r="F1721" s="6" t="str">
        <f>VLOOKUP(E1721,Collibra!D:F,3,0)</f>
        <v>Net Cash - Ending Balance</v>
      </c>
      <c r="G1721" s="6" t="str">
        <f>VLOOKUP(E1721,Collibra!D:F,2,0)</f>
        <v>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v>
      </c>
      <c r="J1721" t="s">
        <v>28</v>
      </c>
      <c r="N1721" t="b">
        <v>0</v>
      </c>
      <c r="P1721" t="s">
        <v>29</v>
      </c>
      <c r="Q1721" t="s">
        <v>30</v>
      </c>
      <c r="R1721" t="b">
        <v>0</v>
      </c>
      <c r="Z1721">
        <v>1</v>
      </c>
    </row>
    <row r="1722" spans="1:26" x14ac:dyDescent="0.25">
      <c r="A1722">
        <v>713</v>
      </c>
      <c r="B1722" t="s">
        <v>1188</v>
      </c>
      <c r="C1722" t="s">
        <v>1104</v>
      </c>
      <c r="D1722" t="s">
        <v>1105</v>
      </c>
      <c r="E1722" s="6" t="str">
        <f>VLOOKUP(SUBSTITUTE(B1722,"_eur","")&amp;" - "&amp;D1722,OrbisGeneric_mapping!C:F,3,0)</f>
        <v>SNCC</v>
      </c>
      <c r="F1722" s="6" t="str">
        <f>VLOOKUP(E1722,Collibra!D:F,3,0)</f>
        <v>Net Change in Cash</v>
      </c>
      <c r="G1722" s="6" t="str">
        <f>VLOOKUP(E1722,Collibra!D:F,2,0)</f>
        <v>Net Change in Cash [SNCC] represents the sum of Cash From Operating Activities [OTLO], Cash From Investing Activities [ITLI], Cash From Financing Activities [FTLF], Foreign Exchange Effects [SFEE] (for US accounts)</v>
      </c>
      <c r="J1722" t="s">
        <v>28</v>
      </c>
      <c r="N1722" t="b">
        <v>0</v>
      </c>
      <c r="P1722" t="s">
        <v>29</v>
      </c>
      <c r="Q1722" t="s">
        <v>30</v>
      </c>
      <c r="R1722" t="b">
        <v>0</v>
      </c>
      <c r="Z1722">
        <v>1</v>
      </c>
    </row>
    <row r="1723" spans="1:26" x14ac:dyDescent="0.25">
      <c r="A1723">
        <v>121</v>
      </c>
      <c r="B1723" t="s">
        <v>1188</v>
      </c>
      <c r="C1723" t="s">
        <v>546</v>
      </c>
      <c r="D1723" t="s">
        <v>547</v>
      </c>
      <c r="E1723" s="6" t="str">
        <f>VLOOKUP(SUBSTITUTE(B1723,"_eur","")&amp;" - "&amp;D1723,OrbisGeneric_mapping!C:F,3,0)</f>
        <v>ONET</v>
      </c>
      <c r="F1723" s="6">
        <f>VLOOKUP(E1723,Collibra!D:F,3,0)</f>
        <v>0</v>
      </c>
      <c r="G1723" s="6" t="str">
        <f>VLOOKUP(E1723,Collibra!D:F,2,0)</f>
        <v>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v>
      </c>
      <c r="J1723" t="s">
        <v>28</v>
      </c>
      <c r="N1723" t="b">
        <v>0</v>
      </c>
      <c r="P1723" t="s">
        <v>29</v>
      </c>
      <c r="Q1723" t="s">
        <v>30</v>
      </c>
      <c r="R1723" t="b">
        <v>0</v>
      </c>
      <c r="Z1723">
        <v>1</v>
      </c>
    </row>
    <row r="1724" spans="1:26" x14ac:dyDescent="0.25">
      <c r="A1724">
        <v>241</v>
      </c>
      <c r="B1724" t="s">
        <v>1188</v>
      </c>
      <c r="C1724" t="s">
        <v>1106</v>
      </c>
      <c r="D1724" t="s">
        <v>1107</v>
      </c>
      <c r="E1724" s="6" t="str">
        <f>VLOOKUP(SUBSTITUTE(B1724,"_eur","")&amp;" - "&amp;D1724,OrbisGeneric_mapping!C:F,3,0)</f>
        <v>SNCI</v>
      </c>
      <c r="F1724" s="6" t="str">
        <f>VLOOKUP(E1724,Collibra!D:F,3,0)</f>
        <v>Non-Cash Items</v>
      </c>
      <c r="G1724" s="6" t="str">
        <f>VLOOKUP(E1724,Collibra!D:F,2,0)</f>
        <v>Expenses such as depreciation and investment gains (losses) that does not involve a cash payment. Non-Cash Items [SNCI] represents the sum of Accounting Change [OACG], Discontinued Operations [OIDO], Extraordinary Items [OTRA], Unusual Items [OUIE], Purchased R&amp;amp;D [OPRD], Equity in Net Earnings/Loss [OEIA] and Other Non-Cash Items [ONCI] (for US accounts)</v>
      </c>
      <c r="J1724" t="s">
        <v>28</v>
      </c>
      <c r="N1724" t="b">
        <v>0</v>
      </c>
      <c r="P1724" t="s">
        <v>29</v>
      </c>
      <c r="Q1724" t="s">
        <v>30</v>
      </c>
      <c r="R1724" t="b">
        <v>0</v>
      </c>
      <c r="Z1724">
        <v>1</v>
      </c>
    </row>
    <row r="1725" spans="1:26" x14ac:dyDescent="0.25">
      <c r="A1725">
        <v>65</v>
      </c>
      <c r="B1725" t="s">
        <v>1188</v>
      </c>
      <c r="C1725" t="s">
        <v>570</v>
      </c>
      <c r="D1725" t="s">
        <v>571</v>
      </c>
      <c r="E1725" s="6" t="str">
        <f>VLOOKUP(SUBSTITUTE(B1725,"_eur","")&amp;" - "&amp;D1725,OrbisGeneric_mapping!C:F,3,0)</f>
        <v>NUMBER_MONTHS</v>
      </c>
      <c r="F1725" s="6" t="str">
        <f>VLOOKUP(E1725,Collibra!D:F,3,0)</f>
        <v>Number of months</v>
      </c>
      <c r="G1725" s="6" t="str">
        <f>VLOOKUP(E1725,Collibra!D:F,2,0)</f>
        <v>The number of months in a financial accounting period</v>
      </c>
      <c r="J1725" t="s">
        <v>28</v>
      </c>
      <c r="N1725" t="b">
        <v>0</v>
      </c>
      <c r="P1725" t="s">
        <v>29</v>
      </c>
      <c r="Q1725" t="s">
        <v>30</v>
      </c>
      <c r="R1725" t="b">
        <v>0</v>
      </c>
      <c r="Z1725">
        <v>1</v>
      </c>
    </row>
    <row r="1726" spans="1:26" x14ac:dyDescent="0.25">
      <c r="A1726">
        <v>593</v>
      </c>
      <c r="B1726" t="s">
        <v>1188</v>
      </c>
      <c r="C1726" t="s">
        <v>1108</v>
      </c>
      <c r="D1726" t="s">
        <v>1109</v>
      </c>
      <c r="E1726" s="6" t="str">
        <f>VLOOKUP(SUBSTITUTE(B1726,"_eur","")&amp;" - "&amp;D1726,OrbisGeneric_mapping!C:F,3,0)</f>
        <v>FOPX</v>
      </c>
      <c r="F1726" s="6" t="str">
        <f>VLOOKUP(E1726,Collibra!D:F,3,0)</f>
        <v>Options Exercised</v>
      </c>
      <c r="G1726" s="6" t="str">
        <f>VLOOKUP(E1726,Collibra!D:F,2,0)</f>
        <v>Options Exercised [FOPX] represents cash inflow due to stock options exercised, which results in an increase of common stock (for US accounts)</v>
      </c>
      <c r="J1726" t="s">
        <v>28</v>
      </c>
      <c r="N1726" t="b">
        <v>0</v>
      </c>
      <c r="P1726" t="s">
        <v>29</v>
      </c>
      <c r="Q1726" t="s">
        <v>30</v>
      </c>
      <c r="R1726" t="b">
        <v>0</v>
      </c>
      <c r="Z1726">
        <v>1</v>
      </c>
    </row>
    <row r="1727" spans="1:26" x14ac:dyDescent="0.25">
      <c r="A1727">
        <v>105</v>
      </c>
      <c r="B1727" t="s">
        <v>1188</v>
      </c>
      <c r="C1727" t="s">
        <v>576</v>
      </c>
      <c r="D1727" t="s">
        <v>577</v>
      </c>
      <c r="E1727" s="6" t="str">
        <f>VLOOKUP(SUBSTITUTE(B1727,"_eur","")&amp;" - "&amp;D1727,OrbisGeneric_mapping!C:F,3,0)</f>
        <v>ORIGINAL_CURRENCY</v>
      </c>
      <c r="F1727" s="6">
        <f>VLOOKUP(E1727,Collibra!D:F,3,0)</f>
        <v>0</v>
      </c>
      <c r="G1727" s="6" t="str">
        <f>VLOOKUP(E1727,Collibra!D:F,2,0)</f>
        <v>The currency used for publishing the financial accounts</v>
      </c>
      <c r="J1727" t="s">
        <v>28</v>
      </c>
      <c r="N1727" t="b">
        <v>0</v>
      </c>
      <c r="P1727" t="s">
        <v>29</v>
      </c>
      <c r="Q1727" t="s">
        <v>30</v>
      </c>
      <c r="R1727" t="b">
        <v>0</v>
      </c>
      <c r="Z1727">
        <v>1</v>
      </c>
    </row>
    <row r="1728" spans="1:26" x14ac:dyDescent="0.25">
      <c r="A1728">
        <v>97</v>
      </c>
      <c r="B1728" t="s">
        <v>1188</v>
      </c>
      <c r="C1728" t="s">
        <v>578</v>
      </c>
      <c r="D1728" t="s">
        <v>579</v>
      </c>
      <c r="E1728" s="6" t="str">
        <f>VLOOKUP(SUBSTITUTE(B1728,"_eur","")&amp;" - "&amp;D1728,OrbisGeneric_mapping!C:F,3,0)</f>
        <v>ORIGINAL_UNIT</v>
      </c>
      <c r="F1728" s="6" t="str">
        <f>VLOOKUP(E1728,Collibra!D:F,3,0)</f>
        <v>Original unit</v>
      </c>
      <c r="G1728" s="6" t="str">
        <f>VLOOKUP(E1728,Collibra!D:F,2,0)</f>
        <v>Original units is the unit for a financial value used in spreading the financial accounts</v>
      </c>
      <c r="J1728" t="s">
        <v>28</v>
      </c>
      <c r="N1728" t="b">
        <v>0</v>
      </c>
      <c r="P1728" t="s">
        <v>29</v>
      </c>
      <c r="Q1728" t="s">
        <v>30</v>
      </c>
      <c r="R1728" t="b">
        <v>0</v>
      </c>
      <c r="Z1728">
        <v>1</v>
      </c>
    </row>
    <row r="1729" spans="1:26" x14ac:dyDescent="0.25">
      <c r="A1729">
        <v>289</v>
      </c>
      <c r="B1729" t="s">
        <v>1188</v>
      </c>
      <c r="C1729" t="s">
        <v>1110</v>
      </c>
      <c r="D1729" t="s">
        <v>1111</v>
      </c>
      <c r="E1729" s="6" t="str">
        <f>VLOOKUP(SUBSTITUTE(B1729,"_eur","")&amp;" - "&amp;D1729,OrbisGeneric_mapping!C:F,3,0)</f>
        <v>OOAS</v>
      </c>
      <c r="F1729" s="6" t="str">
        <f>VLOOKUP(E1729,Collibra!D:F,3,0)</f>
        <v>Other Assets</v>
      </c>
      <c r="G1729" s="6" t="str">
        <f>VLOOKUP(E1729,Collibra!D:F,2,0)</f>
        <v>Other Assets [OOAS] represents changes in other assets during the period. An increase in other assets has a negative impact on cash flow from operating activities, and vice versa (for US accounts)</v>
      </c>
      <c r="J1729" t="s">
        <v>28</v>
      </c>
      <c r="N1729" t="b">
        <v>0</v>
      </c>
      <c r="P1729" t="s">
        <v>29</v>
      </c>
      <c r="Q1729" t="s">
        <v>30</v>
      </c>
      <c r="R1729" t="b">
        <v>0</v>
      </c>
      <c r="Z1729">
        <v>1</v>
      </c>
    </row>
    <row r="1730" spans="1:26" x14ac:dyDescent="0.25">
      <c r="A1730">
        <v>337</v>
      </c>
      <c r="B1730" t="s">
        <v>1188</v>
      </c>
      <c r="C1730" t="s">
        <v>1112</v>
      </c>
      <c r="D1730" t="s">
        <v>1113</v>
      </c>
      <c r="E1730" s="6" t="str">
        <f>VLOOKUP(SUBSTITUTE(B1730,"_eur","")&amp;" - "&amp;D1730,OrbisGeneric_mapping!C:F,3,0)</f>
        <v>OOAL</v>
      </c>
      <c r="F1730" s="6" t="str">
        <f>VLOOKUP(E1730,Collibra!D:F,3,0)</f>
        <v>Other Assets &amp; Liabilities, Net</v>
      </c>
      <c r="G1730" s="6" t="str">
        <f>VLOOKUP(E1730,Collibra!D:F,2,0)</f>
        <v>Other Assets &amp;amp;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v>
      </c>
      <c r="J1730" t="s">
        <v>28</v>
      </c>
      <c r="N1730" t="b">
        <v>0</v>
      </c>
      <c r="P1730" t="s">
        <v>29</v>
      </c>
      <c r="Q1730" t="s">
        <v>30</v>
      </c>
      <c r="R1730" t="b">
        <v>0</v>
      </c>
      <c r="Z1730">
        <v>1</v>
      </c>
    </row>
    <row r="1731" spans="1:26" x14ac:dyDescent="0.25">
      <c r="A1731">
        <v>489</v>
      </c>
      <c r="B1731" t="s">
        <v>1188</v>
      </c>
      <c r="C1731" t="s">
        <v>1114</v>
      </c>
      <c r="D1731" t="s">
        <v>1115</v>
      </c>
      <c r="E1731" s="6" t="str">
        <f>VLOOKUP(SUBSTITUTE(B1731,"_eur","")&amp;" - "&amp;D1731,OrbisGeneric_mapping!C:F,3,0)</f>
        <v>FFCF</v>
      </c>
      <c r="F1731" s="6" t="str">
        <f>VLOOKUP(E1731,Collibra!D:F,3,0)</f>
        <v>Other Financing Cash Flow</v>
      </c>
      <c r="G1731" s="6" t="str">
        <f>VLOOKUP(E1731,Collibra!D:F,2,0)</f>
        <v>Other Financing Cash Flow [FFCF] represents cash flow from financing activities (for US accounts)</v>
      </c>
      <c r="J1731" t="s">
        <v>28</v>
      </c>
      <c r="N1731" t="b">
        <v>0</v>
      </c>
      <c r="P1731" t="s">
        <v>29</v>
      </c>
      <c r="Q1731" t="s">
        <v>30</v>
      </c>
      <c r="R1731" t="b">
        <v>0</v>
      </c>
      <c r="Z1731">
        <v>1</v>
      </c>
    </row>
    <row r="1732" spans="1:26" x14ac:dyDescent="0.25">
      <c r="A1732">
        <v>465</v>
      </c>
      <c r="B1732" t="s">
        <v>1188</v>
      </c>
      <c r="C1732" t="s">
        <v>1116</v>
      </c>
      <c r="D1732" t="s">
        <v>1117</v>
      </c>
      <c r="E1732" s="6" t="str">
        <f>VLOOKUP(SUBSTITUTE(B1732,"_eur","")&amp;" - "&amp;D1732,OrbisGeneric_mapping!C:F,3,0)</f>
        <v>IICF</v>
      </c>
      <c r="F1732" s="6" t="str">
        <f>VLOOKUP(E1732,Collibra!D:F,3,0)</f>
        <v>Other Investing Cash Flow</v>
      </c>
      <c r="G1732" s="6" t="str">
        <f>VLOOKUP(E1732,Collibra!D:F,2,0)</f>
        <v>Other Investing Cash Flow [IICF] represents investing activities (excluding a serie of items) (for US accounts)</v>
      </c>
      <c r="J1732" t="s">
        <v>28</v>
      </c>
      <c r="N1732" t="b">
        <v>0</v>
      </c>
      <c r="P1732" t="s">
        <v>29</v>
      </c>
      <c r="Q1732" t="s">
        <v>30</v>
      </c>
      <c r="R1732" t="b">
        <v>0</v>
      </c>
      <c r="Z1732">
        <v>1</v>
      </c>
    </row>
    <row r="1733" spans="1:26" x14ac:dyDescent="0.25">
      <c r="A1733">
        <v>473</v>
      </c>
      <c r="B1733" t="s">
        <v>1188</v>
      </c>
      <c r="C1733" t="s">
        <v>1118</v>
      </c>
      <c r="D1733" t="s">
        <v>1119</v>
      </c>
      <c r="E1733" s="6" t="str">
        <f>VLOOKUP(SUBSTITUTE(B1733,"_eur","")&amp;" - "&amp;D1733,OrbisGeneric_mapping!C:F,3,0)</f>
        <v>SICF</v>
      </c>
      <c r="F1733" s="6" t="str">
        <f>VLOOKUP(E1733,Collibra!D:F,3,0)</f>
        <v>Other Investing Cash Flow Items, Total</v>
      </c>
      <c r="G1733" s="6" t="str">
        <f>VLOOKUP(E1733,Collibra!D:F,2,0)</f>
        <v>Other Investing Cash Flow Items, Total [SICF] represents all items reported within the investing activities in the cash flow statement, other than capital expenditures (for US accounts)</v>
      </c>
      <c r="J1733" t="s">
        <v>28</v>
      </c>
      <c r="N1733" t="b">
        <v>0</v>
      </c>
      <c r="P1733" t="s">
        <v>29</v>
      </c>
      <c r="Q1733" t="s">
        <v>30</v>
      </c>
      <c r="R1733" t="b">
        <v>0</v>
      </c>
      <c r="Z1733">
        <v>1</v>
      </c>
    </row>
    <row r="1734" spans="1:26" x14ac:dyDescent="0.25">
      <c r="A1734">
        <v>329</v>
      </c>
      <c r="B1734" t="s">
        <v>1188</v>
      </c>
      <c r="C1734" t="s">
        <v>1120</v>
      </c>
      <c r="D1734" t="s">
        <v>1121</v>
      </c>
      <c r="E1734" s="6" t="str">
        <f>VLOOKUP(SUBSTITUTE(B1734,"_eur","")&amp;" - "&amp;D1734,OrbisGeneric_mapping!C:F,3,0)</f>
        <v>OOLB</v>
      </c>
      <c r="F1734" s="6" t="str">
        <f>VLOOKUP(E1734,Collibra!D:F,3,0)</f>
        <v>Other Liabilities</v>
      </c>
      <c r="G1734" s="6" t="str">
        <f>VLOOKUP(E1734,Collibra!D:F,2,0)</f>
        <v>Other Liabilities [OOLB] represents changes in other liabilities during the period. An increase in other liabilities has a positive impact on cash flow from operating activities, and vice versa (for US accounts)</v>
      </c>
      <c r="J1734" t="s">
        <v>28</v>
      </c>
      <c r="N1734" t="b">
        <v>0</v>
      </c>
      <c r="P1734" t="s">
        <v>29</v>
      </c>
      <c r="Q1734" t="s">
        <v>30</v>
      </c>
      <c r="R1734" t="b">
        <v>0</v>
      </c>
      <c r="Z1734">
        <v>1</v>
      </c>
    </row>
    <row r="1735" spans="1:26" x14ac:dyDescent="0.25">
      <c r="A1735">
        <v>233</v>
      </c>
      <c r="B1735" t="s">
        <v>1188</v>
      </c>
      <c r="C1735" t="s">
        <v>1122</v>
      </c>
      <c r="D1735" t="s">
        <v>1123</v>
      </c>
      <c r="E1735" s="6" t="str">
        <f>VLOOKUP(SUBSTITUTE(B1735,"_eur","")&amp;" - "&amp;D1735,OrbisGeneric_mapping!C:F,3,0)</f>
        <v>ONCI</v>
      </c>
      <c r="F1735" s="6" t="str">
        <f>VLOOKUP(E1735,Collibra!D:F,3,0)</f>
        <v>Other Non-Cash Items</v>
      </c>
      <c r="G1735" s="6" t="str">
        <f>VLOOKUP(E1735,Collibra!D:F,2,0)</f>
        <v>Other Non-Cash Items [ONCI] represents non-cash operating activities (excluding a serie of items) (for US accounts)</v>
      </c>
      <c r="J1735" t="s">
        <v>28</v>
      </c>
      <c r="N1735" t="b">
        <v>0</v>
      </c>
      <c r="P1735" t="s">
        <v>29</v>
      </c>
      <c r="Q1735" t="s">
        <v>30</v>
      </c>
      <c r="R1735" t="b">
        <v>0</v>
      </c>
      <c r="Z1735">
        <v>1</v>
      </c>
    </row>
    <row r="1736" spans="1:26" x14ac:dyDescent="0.25">
      <c r="A1736">
        <v>345</v>
      </c>
      <c r="B1736" t="s">
        <v>1188</v>
      </c>
      <c r="C1736" t="s">
        <v>1124</v>
      </c>
      <c r="D1736" t="s">
        <v>1125</v>
      </c>
      <c r="E1736" s="6" t="str">
        <f>VLOOKUP(SUBSTITUTE(B1736,"_eur","")&amp;" - "&amp;D1736,OrbisGeneric_mapping!C:F,3,0)</f>
        <v>OOCF</v>
      </c>
      <c r="F1736" s="6" t="str">
        <f>VLOOKUP(E1736,Collibra!D:F,3,0)</f>
        <v>Other Operating Cash Flow</v>
      </c>
      <c r="G1736" s="6" t="str">
        <f>VLOOKUP(E1736,Collibra!D:F,2,0)</f>
        <v>Other Operating Cash Flow [OOCF] represents the impact of other operating cash flow items that cannot be classified as an adjustment item to net income, or an asset/liability as part of changes in non-cash working capital (for US accounts)</v>
      </c>
      <c r="J1736" t="s">
        <v>28</v>
      </c>
      <c r="N1736" t="b">
        <v>0</v>
      </c>
      <c r="P1736" t="s">
        <v>29</v>
      </c>
      <c r="Q1736" t="s">
        <v>30</v>
      </c>
      <c r="R1736" t="b">
        <v>0</v>
      </c>
      <c r="Z1736">
        <v>1</v>
      </c>
    </row>
    <row r="1737" spans="1:26" x14ac:dyDescent="0.25">
      <c r="A1737">
        <v>313</v>
      </c>
      <c r="B1737" t="s">
        <v>1188</v>
      </c>
      <c r="C1737" t="s">
        <v>1126</v>
      </c>
      <c r="D1737" t="s">
        <v>1127</v>
      </c>
      <c r="E1737" s="6" t="str">
        <f>VLOOKUP(SUBSTITUTE(B1737,"_eur","")&amp;" - "&amp;D1737,OrbisGeneric_mapping!C:F,3,0)</f>
        <v>OPBA</v>
      </c>
      <c r="F1737" s="6" t="str">
        <f>VLOOKUP(E1737,Collibra!D:F,3,0)</f>
        <v>Payable/Accrued</v>
      </c>
      <c r="G1737" s="6" t="str">
        <f>VLOOKUP(E1737,Collibra!D:F,2,0)</f>
        <v>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v>
      </c>
      <c r="J1737" t="s">
        <v>28</v>
      </c>
      <c r="N1737" t="b">
        <v>0</v>
      </c>
      <c r="P1737" t="s">
        <v>29</v>
      </c>
      <c r="Q1737" t="s">
        <v>30</v>
      </c>
      <c r="R1737" t="b">
        <v>0</v>
      </c>
      <c r="Z1737">
        <v>1</v>
      </c>
    </row>
    <row r="1738" spans="1:26" x14ac:dyDescent="0.25">
      <c r="A1738">
        <v>569</v>
      </c>
      <c r="B1738" t="s">
        <v>1188</v>
      </c>
      <c r="C1738" t="s">
        <v>1128</v>
      </c>
      <c r="D1738" t="s">
        <v>1129</v>
      </c>
      <c r="E1738" s="6" t="str">
        <f>VLOOKUP(SUBSTITUTE(B1738,"_eur","")&amp;" - "&amp;D1738,OrbisGeneric_mapping!C:F,3,0)</f>
        <v>FPSN</v>
      </c>
      <c r="F1738" s="6" t="str">
        <f>VLOOKUP(E1738,Collibra!D:F,3,0)</f>
        <v>Preferred Stock, Net</v>
      </c>
      <c r="G1738" s="6" t="str">
        <f>VLOOKUP(E1738,Collibra!D:F,2,0)</f>
        <v>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v>
      </c>
      <c r="J1738" t="s">
        <v>28</v>
      </c>
      <c r="N1738" t="b">
        <v>0</v>
      </c>
      <c r="P1738" t="s">
        <v>29</v>
      </c>
      <c r="Q1738" t="s">
        <v>30</v>
      </c>
      <c r="R1738" t="b">
        <v>0</v>
      </c>
      <c r="Z1738">
        <v>1</v>
      </c>
    </row>
    <row r="1739" spans="1:26" x14ac:dyDescent="0.25">
      <c r="A1739">
        <v>281</v>
      </c>
      <c r="B1739" t="s">
        <v>1188</v>
      </c>
      <c r="C1739" t="s">
        <v>1130</v>
      </c>
      <c r="D1739" t="s">
        <v>1131</v>
      </c>
      <c r="E1739" s="6" t="str">
        <f>VLOOKUP(SUBSTITUTE(B1739,"_eur","")&amp;" - "&amp;D1739,OrbisGeneric_mapping!C:F,3,0)</f>
        <v>OPPY</v>
      </c>
      <c r="F1739" s="6" t="str">
        <f>VLOOKUP(E1739,Collibra!D:F,3,0)</f>
        <v>Prepaid Expenses</v>
      </c>
      <c r="G1739" s="6" t="str">
        <f>VLOOKUP(E1739,Collibra!D:F,2,0)</f>
        <v>Prepaid Expenses [OPPY] represents changes in prepaid expenses during the period. An increase in prepaid expenses has a negative impact on cash flow from operating activities, and vice versa (for US accounts)</v>
      </c>
      <c r="J1739" t="s">
        <v>28</v>
      </c>
      <c r="N1739" t="b">
        <v>0</v>
      </c>
      <c r="P1739" t="s">
        <v>29</v>
      </c>
      <c r="Q1739" t="s">
        <v>30</v>
      </c>
      <c r="R1739" t="b">
        <v>0</v>
      </c>
      <c r="Z1739">
        <v>1</v>
      </c>
    </row>
    <row r="1740" spans="1:26" x14ac:dyDescent="0.25">
      <c r="A1740">
        <v>9</v>
      </c>
      <c r="B1740" t="s">
        <v>1188</v>
      </c>
      <c r="C1740" t="s">
        <v>57</v>
      </c>
      <c r="D1740" t="s">
        <v>57</v>
      </c>
      <c r="E1740" s="6" t="e">
        <f>VLOOKUP(SUBSTITUTE(B1740,"_eur","")&amp;" - "&amp;D1740,OrbisGeneric_mapping!C:F,3,0)</f>
        <v>#N/A</v>
      </c>
      <c r="F1740" s="6" t="e">
        <f>VLOOKUP(E1740,Collibra!D:F,3,0)</f>
        <v>#N/A</v>
      </c>
      <c r="G1740" s="6" t="e">
        <f>VLOOKUP(E1740,Collibra!D:F,2,0)</f>
        <v>#N/A</v>
      </c>
      <c r="J1740" t="s">
        <v>28</v>
      </c>
      <c r="N1740" t="b">
        <v>0</v>
      </c>
      <c r="P1740" t="s">
        <v>29</v>
      </c>
      <c r="Q1740" t="s">
        <v>30</v>
      </c>
      <c r="R1740" t="b">
        <v>0</v>
      </c>
      <c r="Z1740">
        <v>1</v>
      </c>
    </row>
    <row r="1741" spans="1:26" x14ac:dyDescent="0.25">
      <c r="A1741">
        <v>1</v>
      </c>
      <c r="B1741" t="s">
        <v>1188</v>
      </c>
      <c r="C1741" t="s">
        <v>58</v>
      </c>
      <c r="D1741" t="s">
        <v>58</v>
      </c>
      <c r="E1741" s="6" t="e">
        <f>VLOOKUP(SUBSTITUTE(B1741,"_eur","")&amp;" - "&amp;D1741,OrbisGeneric_mapping!C:F,3,0)</f>
        <v>#N/A</v>
      </c>
      <c r="F1741" s="6" t="e">
        <f>VLOOKUP(E1741,Collibra!D:F,3,0)</f>
        <v>#N/A</v>
      </c>
      <c r="G1741" s="6" t="e">
        <f>VLOOKUP(E1741,Collibra!D:F,2,0)</f>
        <v>#N/A</v>
      </c>
      <c r="J1741" t="s">
        <v>59</v>
      </c>
      <c r="N1741" t="b">
        <v>0</v>
      </c>
      <c r="P1741" t="s">
        <v>29</v>
      </c>
      <c r="Q1741" t="s">
        <v>30</v>
      </c>
      <c r="R1741" t="b">
        <v>0</v>
      </c>
      <c r="Z1741">
        <v>1</v>
      </c>
    </row>
    <row r="1742" spans="1:26" x14ac:dyDescent="0.25">
      <c r="A1742">
        <v>377</v>
      </c>
      <c r="B1742" t="s">
        <v>1188</v>
      </c>
      <c r="C1742" t="s">
        <v>1132</v>
      </c>
      <c r="D1742" t="s">
        <v>1133</v>
      </c>
      <c r="E1742" s="6" t="str">
        <f>VLOOKUP(SUBSTITUTE(B1742,"_eur","")&amp;" - "&amp;D1742,OrbisGeneric_mapping!C:F,3,0)</f>
        <v>IIAQ</v>
      </c>
      <c r="F1742" s="6" t="str">
        <f>VLOOKUP(E1742,Collibra!D:F,3,0)</f>
        <v>Purchase/Acquisition of Intangibles</v>
      </c>
      <c r="G1742" s="6" t="str">
        <f>VLOOKUP(E1742,Collibra!D:F,2,0)</f>
        <v>Purchase/Acquisition of Intangibles [IIAQ] represents cash outflow on acquisition of intangibles (for US accounts)</v>
      </c>
      <c r="J1742" t="s">
        <v>28</v>
      </c>
      <c r="N1742" t="b">
        <v>0</v>
      </c>
      <c r="P1742" t="s">
        <v>29</v>
      </c>
      <c r="Q1742" t="s">
        <v>30</v>
      </c>
      <c r="R1742" t="b">
        <v>0</v>
      </c>
      <c r="Z1742">
        <v>1</v>
      </c>
    </row>
    <row r="1743" spans="1:26" x14ac:dyDescent="0.25">
      <c r="A1743">
        <v>369</v>
      </c>
      <c r="B1743" t="s">
        <v>1188</v>
      </c>
      <c r="C1743" t="s">
        <v>1134</v>
      </c>
      <c r="D1743" t="s">
        <v>1135</v>
      </c>
      <c r="E1743" s="6" t="str">
        <f>VLOOKUP(SUBSTITUTE(B1743,"_eur","")&amp;" - "&amp;D1743,OrbisGeneric_mapping!C:F,3,0)</f>
        <v>ICEX</v>
      </c>
      <c r="F1743" s="6" t="str">
        <f>VLOOKUP(E1743,Collibra!D:F,3,0)</f>
        <v>Purchase of Fixed Assets</v>
      </c>
      <c r="G1743" s="6" t="str">
        <f>VLOOKUP(E1743,Collibra!D:F,2,0)</f>
        <v>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v>
      </c>
      <c r="J1743" t="s">
        <v>28</v>
      </c>
      <c r="N1743" t="b">
        <v>0</v>
      </c>
      <c r="P1743" t="s">
        <v>29</v>
      </c>
      <c r="Q1743" t="s">
        <v>30</v>
      </c>
      <c r="R1743" t="b">
        <v>0</v>
      </c>
      <c r="Z1743">
        <v>1</v>
      </c>
    </row>
    <row r="1744" spans="1:26" x14ac:dyDescent="0.25">
      <c r="A1744">
        <v>441</v>
      </c>
      <c r="B1744" t="s">
        <v>1188</v>
      </c>
      <c r="C1744" t="s">
        <v>1136</v>
      </c>
      <c r="D1744" t="s">
        <v>1137</v>
      </c>
      <c r="E1744" s="6" t="str">
        <f>VLOOKUP(SUBSTITUTE(B1744,"_eur","")&amp;" - "&amp;D1744,OrbisGeneric_mapping!C:F,3,0)</f>
        <v>IINP</v>
      </c>
      <c r="F1744" s="6" t="str">
        <f>VLOOKUP(E1744,Collibra!D:F,3,0)</f>
        <v>Purchase of Investments</v>
      </c>
      <c r="G1744" s="6" t="str">
        <f>VLOOKUP(E1744,Collibra!D:F,2,0)</f>
        <v>Purchase of Investments [IINP] represents the cash outflow on the purchase of investments in securities and other investments (for US accounts)</v>
      </c>
      <c r="J1744" t="s">
        <v>28</v>
      </c>
      <c r="N1744" t="b">
        <v>0</v>
      </c>
      <c r="P1744" t="s">
        <v>29</v>
      </c>
      <c r="Q1744" t="s">
        <v>30</v>
      </c>
      <c r="R1744" t="b">
        <v>0</v>
      </c>
      <c r="Z1744">
        <v>1</v>
      </c>
    </row>
    <row r="1745" spans="1:26" x14ac:dyDescent="0.25">
      <c r="A1745">
        <v>217</v>
      </c>
      <c r="B1745" t="s">
        <v>1188</v>
      </c>
      <c r="C1745" t="s">
        <v>1138</v>
      </c>
      <c r="D1745" t="s">
        <v>1139</v>
      </c>
      <c r="E1745" s="6" t="str">
        <f>VLOOKUP(SUBSTITUTE(B1745,"_eur","")&amp;" - "&amp;D1745,OrbisGeneric_mapping!C:F,3,0)</f>
        <v>OPRD</v>
      </c>
      <c r="F1745" s="6" t="str">
        <f>VLOOKUP(E1745,Collibra!D:F,3,0)</f>
        <v>Purchased R&amp;D</v>
      </c>
      <c r="G1745" s="6" t="str">
        <f>VLOOKUP(E1745,Collibra!D:F,2,0)</f>
        <v>Purchased R&amp;amp;D [OPRD] represents non-cash expenses from amortization of purchased research and development expenses (for US accounts)</v>
      </c>
      <c r="J1745" t="s">
        <v>28</v>
      </c>
      <c r="N1745" t="b">
        <v>0</v>
      </c>
      <c r="P1745" t="s">
        <v>29</v>
      </c>
      <c r="Q1745" t="s">
        <v>30</v>
      </c>
      <c r="R1745" t="b">
        <v>0</v>
      </c>
      <c r="Z1745">
        <v>1</v>
      </c>
    </row>
    <row r="1746" spans="1:26" x14ac:dyDescent="0.25">
      <c r="A1746">
        <v>585</v>
      </c>
      <c r="B1746" t="s">
        <v>1188</v>
      </c>
      <c r="C1746" t="s">
        <v>1140</v>
      </c>
      <c r="D1746" t="s">
        <v>1141</v>
      </c>
      <c r="E1746" s="6" t="str">
        <f>VLOOKUP(SUBSTITUTE(B1746,"_eur","")&amp;" - "&amp;D1746,OrbisGeneric_mapping!C:F,3,0)</f>
        <v>FRCP</v>
      </c>
      <c r="F1746" s="6" t="str">
        <f>VLOOKUP(E1746,Collibra!D:F,3,0)</f>
        <v>Repurch./Retirement of Common/Preferred</v>
      </c>
      <c r="G1746" s="6" t="str">
        <f>VLOOKUP(E1746,Collibra!D:F,2,0)</f>
        <v>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v>
      </c>
      <c r="J1746" t="s">
        <v>28</v>
      </c>
      <c r="N1746" t="b">
        <v>0</v>
      </c>
      <c r="P1746" t="s">
        <v>29</v>
      </c>
      <c r="Q1746" t="s">
        <v>30</v>
      </c>
      <c r="R1746" t="b">
        <v>0</v>
      </c>
      <c r="Z1746">
        <v>1</v>
      </c>
    </row>
    <row r="1747" spans="1:26" x14ac:dyDescent="0.25">
      <c r="A1747">
        <v>537</v>
      </c>
      <c r="B1747" t="s">
        <v>1188</v>
      </c>
      <c r="C1747" t="s">
        <v>1142</v>
      </c>
      <c r="D1747" t="s">
        <v>1143</v>
      </c>
      <c r="E1747" s="6" t="str">
        <f>VLOOKUP(SUBSTITUTE(B1747,"_eur","")&amp;" - "&amp;D1747,OrbisGeneric_mapping!C:F,3,0)</f>
        <v>FRRC</v>
      </c>
      <c r="F1747" s="6" t="str">
        <f>VLOOKUP(E1747,Collibra!D:F,3,0)</f>
        <v>Repurchase/Retirement of Common</v>
      </c>
      <c r="G1747" s="6" t="str">
        <f>VLOOKUP(E1747,Collibra!D:F,2,0)</f>
        <v>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v>
      </c>
      <c r="J1747" t="s">
        <v>28</v>
      </c>
      <c r="N1747" t="b">
        <v>0</v>
      </c>
      <c r="P1747" t="s">
        <v>29</v>
      </c>
      <c r="Q1747" t="s">
        <v>30</v>
      </c>
      <c r="R1747" t="b">
        <v>0</v>
      </c>
      <c r="Z1747">
        <v>1</v>
      </c>
    </row>
    <row r="1748" spans="1:26" x14ac:dyDescent="0.25">
      <c r="A1748">
        <v>561</v>
      </c>
      <c r="B1748" t="s">
        <v>1188</v>
      </c>
      <c r="C1748" t="s">
        <v>1144</v>
      </c>
      <c r="D1748" t="s">
        <v>1145</v>
      </c>
      <c r="E1748" s="6" t="str">
        <f>VLOOKUP(SUBSTITUTE(B1748,"_eur","")&amp;" - "&amp;D1748,OrbisGeneric_mapping!C:F,3,0)</f>
        <v>FRRP</v>
      </c>
      <c r="F1748" s="6" t="str">
        <f>VLOOKUP(E1748,Collibra!D:F,3,0)</f>
        <v>Repurchase/Retirement of Preferred</v>
      </c>
      <c r="G1748" s="6" t="str">
        <f>VLOOKUP(E1748,Collibra!D:F,2,0)</f>
        <v>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v>
      </c>
      <c r="J1748" t="s">
        <v>28</v>
      </c>
      <c r="N1748" t="b">
        <v>0</v>
      </c>
      <c r="P1748" t="s">
        <v>29</v>
      </c>
      <c r="Q1748" t="s">
        <v>30</v>
      </c>
      <c r="R1748" t="b">
        <v>0</v>
      </c>
      <c r="Z1748">
        <v>1</v>
      </c>
    </row>
    <row r="1749" spans="1:26" x14ac:dyDescent="0.25">
      <c r="A1749">
        <v>761</v>
      </c>
      <c r="B1749" t="s">
        <v>1188</v>
      </c>
      <c r="C1749" t="s">
        <v>72</v>
      </c>
      <c r="D1749" t="s">
        <v>72</v>
      </c>
      <c r="E1749" s="6" t="e">
        <f>VLOOKUP(SUBSTITUTE(B1749,"_eur","")&amp;" - "&amp;D1749,OrbisGeneric_mapping!C:F,3,0)</f>
        <v>#N/A</v>
      </c>
      <c r="F1749" s="6" t="e">
        <f>VLOOKUP(E1749,Collibra!D:F,3,0)</f>
        <v>#N/A</v>
      </c>
      <c r="G1749" s="6" t="e">
        <f>VLOOKUP(E1749,Collibra!D:F,2,0)</f>
        <v>#N/A</v>
      </c>
      <c r="J1749" t="s">
        <v>73</v>
      </c>
      <c r="N1749" t="b">
        <v>0</v>
      </c>
      <c r="P1749" t="s">
        <v>29</v>
      </c>
      <c r="Q1749" t="s">
        <v>30</v>
      </c>
      <c r="R1749" t="b">
        <v>0</v>
      </c>
      <c r="Z1749">
        <v>1</v>
      </c>
    </row>
    <row r="1750" spans="1:26" x14ac:dyDescent="0.25">
      <c r="A1750">
        <v>529</v>
      </c>
      <c r="B1750" t="s">
        <v>1188</v>
      </c>
      <c r="C1750" t="s">
        <v>1146</v>
      </c>
      <c r="D1750" t="s">
        <v>1147</v>
      </c>
      <c r="E1750" s="6" t="str">
        <f>VLOOKUP(SUBSTITUTE(B1750,"_eur","")&amp;" - "&amp;D1750,OrbisGeneric_mapping!C:F,3,0)</f>
        <v>FSIC</v>
      </c>
      <c r="F1750" s="6" t="str">
        <f>VLOOKUP(E1750,Collibra!D:F,3,0)</f>
        <v>Sale/Issuance of Common</v>
      </c>
      <c r="G1750" s="6" t="str">
        <f>VLOOKUP(E1750,Collibra!D:F,2,0)</f>
        <v>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v>
      </c>
      <c r="J1750" t="s">
        <v>28</v>
      </c>
      <c r="N1750" t="b">
        <v>0</v>
      </c>
      <c r="P1750" t="s">
        <v>29</v>
      </c>
      <c r="Q1750" t="s">
        <v>30</v>
      </c>
      <c r="R1750" t="b">
        <v>0</v>
      </c>
      <c r="Z1750">
        <v>1</v>
      </c>
    </row>
    <row r="1751" spans="1:26" x14ac:dyDescent="0.25">
      <c r="A1751">
        <v>577</v>
      </c>
      <c r="B1751" t="s">
        <v>1188</v>
      </c>
      <c r="C1751" t="s">
        <v>1148</v>
      </c>
      <c r="D1751" t="s">
        <v>1149</v>
      </c>
      <c r="E1751" s="6" t="str">
        <f>VLOOKUP(SUBSTITUTE(B1751,"_eur","")&amp;" - "&amp;D1751,OrbisGeneric_mapping!C:F,3,0)</f>
        <v>FSCP</v>
      </c>
      <c r="F1751" s="6" t="str">
        <f>VLOOKUP(E1751,Collibra!D:F,3,0)</f>
        <v>Sale/Issuance of Common/Preferred</v>
      </c>
      <c r="G1751" s="6" t="str">
        <f>VLOOKUP(E1751,Collibra!D:F,2,0)</f>
        <v>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v>
      </c>
      <c r="J1751" t="s">
        <v>28</v>
      </c>
      <c r="N1751" t="b">
        <v>0</v>
      </c>
      <c r="P1751" t="s">
        <v>29</v>
      </c>
      <c r="Q1751" t="s">
        <v>30</v>
      </c>
      <c r="R1751" t="b">
        <v>0</v>
      </c>
      <c r="Z1751">
        <v>1</v>
      </c>
    </row>
    <row r="1752" spans="1:26" x14ac:dyDescent="0.25">
      <c r="A1752">
        <v>553</v>
      </c>
      <c r="B1752" t="s">
        <v>1188</v>
      </c>
      <c r="C1752" t="s">
        <v>1150</v>
      </c>
      <c r="D1752" t="s">
        <v>1151</v>
      </c>
      <c r="E1752" s="6" t="str">
        <f>VLOOKUP(SUBSTITUTE(B1752,"_eur","")&amp;" - "&amp;D1752,OrbisGeneric_mapping!C:F,3,0)</f>
        <v>FSIP</v>
      </c>
      <c r="F1752" s="6" t="str">
        <f>VLOOKUP(E1752,Collibra!D:F,3,0)</f>
        <v>Sale/Issuance of Preferred</v>
      </c>
      <c r="G1752" s="6" t="str">
        <f>VLOOKUP(E1752,Collibra!D:F,2,0)</f>
        <v>Sale/Issuance of Preferred [FSIP] represents cash inflow from issuance of preferred stock. If the sale, issuance or repurchase of preferred stock is not separately delineated, then the total is classified as Preferred Stock, Net [FPSN] (for US accounts)</v>
      </c>
      <c r="J1752" t="s">
        <v>28</v>
      </c>
      <c r="N1752" t="b">
        <v>0</v>
      </c>
      <c r="P1752" t="s">
        <v>29</v>
      </c>
      <c r="Q1752" t="s">
        <v>30</v>
      </c>
      <c r="R1752" t="b">
        <v>0</v>
      </c>
      <c r="Z1752">
        <v>1</v>
      </c>
    </row>
    <row r="1753" spans="1:26" x14ac:dyDescent="0.25">
      <c r="A1753">
        <v>425</v>
      </c>
      <c r="B1753" t="s">
        <v>1188</v>
      </c>
      <c r="C1753" t="s">
        <v>1152</v>
      </c>
      <c r="D1753" t="s">
        <v>1153</v>
      </c>
      <c r="E1753" s="6" t="str">
        <f>VLOOKUP(SUBSTITUTE(B1753,"_eur","")&amp;" - "&amp;D1753,OrbisGeneric_mapping!C:F,3,0)</f>
        <v>IINS</v>
      </c>
      <c r="F1753" s="6" t="str">
        <f>VLOOKUP(E1753,Collibra!D:F,3,0)</f>
        <v>Sale/Maturity of Investment</v>
      </c>
      <c r="G1753" s="6" t="str">
        <f>VLOOKUP(E1753,Collibra!D:F,2,0)</f>
        <v>Sale/Maturity of Investment [IINS] represents cash inflow on the sale of securities, the repayment of securities matured, or the sale of other investments (for US accounts)</v>
      </c>
      <c r="J1753" t="s">
        <v>28</v>
      </c>
      <c r="N1753" t="b">
        <v>0</v>
      </c>
      <c r="P1753" t="s">
        <v>29</v>
      </c>
      <c r="Q1753" t="s">
        <v>30</v>
      </c>
      <c r="R1753" t="b">
        <v>0</v>
      </c>
      <c r="Z1753">
        <v>1</v>
      </c>
    </row>
    <row r="1754" spans="1:26" x14ac:dyDescent="0.25">
      <c r="A1754">
        <v>409</v>
      </c>
      <c r="B1754" t="s">
        <v>1188</v>
      </c>
      <c r="C1754" t="s">
        <v>1154</v>
      </c>
      <c r="D1754" t="s">
        <v>1155</v>
      </c>
      <c r="E1754" s="6" t="str">
        <f>VLOOKUP(SUBSTITUTE(B1754,"_eur","")&amp;" - "&amp;D1754,OrbisGeneric_mapping!C:F,3,0)</f>
        <v>ISOB</v>
      </c>
      <c r="F1754" s="6" t="str">
        <f>VLOOKUP(E1754,Collibra!D:F,3,0)</f>
        <v>Sale of Business</v>
      </c>
      <c r="G1754" s="6" t="str">
        <f>VLOOKUP(E1754,Collibra!D:F,2,0)</f>
        <v>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v>
      </c>
      <c r="J1754" t="s">
        <v>28</v>
      </c>
      <c r="N1754" t="b">
        <v>0</v>
      </c>
      <c r="P1754" t="s">
        <v>29</v>
      </c>
      <c r="Q1754" t="s">
        <v>30</v>
      </c>
      <c r="R1754" t="b">
        <v>0</v>
      </c>
      <c r="Z1754">
        <v>1</v>
      </c>
    </row>
    <row r="1755" spans="1:26" x14ac:dyDescent="0.25">
      <c r="A1755">
        <v>417</v>
      </c>
      <c r="B1755" t="s">
        <v>1188</v>
      </c>
      <c r="C1755" t="s">
        <v>1156</v>
      </c>
      <c r="D1755" t="s">
        <v>1157</v>
      </c>
      <c r="E1755" s="6" t="str">
        <f>VLOOKUP(SUBSTITUTE(B1755,"_eur","")&amp;" - "&amp;D1755,OrbisGeneric_mapping!C:F,3,0)</f>
        <v>ISFA</v>
      </c>
      <c r="F1755" s="6" t="str">
        <f>VLOOKUP(E1755,Collibra!D:F,3,0)</f>
        <v>Sale of Fixed Assets</v>
      </c>
      <c r="G1755" s="6" t="str">
        <f>VLOOKUP(E1755,Collibra!D:F,2,0)</f>
        <v>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v>
      </c>
      <c r="J1755" t="s">
        <v>28</v>
      </c>
      <c r="N1755" t="b">
        <v>0</v>
      </c>
      <c r="P1755" t="s">
        <v>29</v>
      </c>
      <c r="Q1755" t="s">
        <v>30</v>
      </c>
      <c r="R1755" t="b">
        <v>0</v>
      </c>
      <c r="Z1755">
        <v>1</v>
      </c>
    </row>
    <row r="1756" spans="1:26" x14ac:dyDescent="0.25">
      <c r="A1756">
        <v>449</v>
      </c>
      <c r="B1756" t="s">
        <v>1188</v>
      </c>
      <c r="C1756" t="s">
        <v>1158</v>
      </c>
      <c r="D1756" t="s">
        <v>1159</v>
      </c>
      <c r="E1756" s="6" t="str">
        <f>VLOOKUP(SUBSTITUTE(B1756,"_eur","")&amp;" - "&amp;D1756,OrbisGeneric_mapping!C:F,3,0)</f>
        <v>ISOI</v>
      </c>
      <c r="F1756" s="6" t="str">
        <f>VLOOKUP(E1756,Collibra!D:F,3,0)</f>
        <v>Sale of Intangible</v>
      </c>
      <c r="G1756" s="6" t="str">
        <f>VLOOKUP(E1756,Collibra!D:F,2,0)</f>
        <v>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v>
      </c>
      <c r="J1756" t="s">
        <v>28</v>
      </c>
      <c r="N1756" t="b">
        <v>0</v>
      </c>
      <c r="P1756" t="s">
        <v>29</v>
      </c>
      <c r="Q1756" t="s">
        <v>30</v>
      </c>
      <c r="R1756" t="b">
        <v>0</v>
      </c>
      <c r="Z1756">
        <v>1</v>
      </c>
    </row>
    <row r="1757" spans="1:26" x14ac:dyDescent="0.25">
      <c r="A1757">
        <v>625</v>
      </c>
      <c r="B1757" t="s">
        <v>1188</v>
      </c>
      <c r="C1757" t="s">
        <v>1160</v>
      </c>
      <c r="D1757" t="s">
        <v>1161</v>
      </c>
      <c r="E1757" s="6" t="str">
        <f>VLOOKUP(SUBSTITUTE(B1757,"_eur","")&amp;" - "&amp;D1757,OrbisGeneric_mapping!C:F,3,0)</f>
        <v>FSDI</v>
      </c>
      <c r="F1757" s="6" t="str">
        <f>VLOOKUP(E1757,Collibra!D:F,3,0)</f>
        <v>Short Term Debt Issued</v>
      </c>
      <c r="G1757" s="6" t="str">
        <f>VLOOKUP(E1757,Collibra!D:F,2,0)</f>
        <v>Short Term Debt Issued [FSDI] represents cash inflow due to the issuance of short-term debt. If short-term debt issuances and reductions are not delineated separately, the total is classified as Short Term Debt, Net (for US accounts)
[FSDN]</v>
      </c>
      <c r="J1757" t="s">
        <v>28</v>
      </c>
      <c r="N1757" t="b">
        <v>0</v>
      </c>
      <c r="P1757" t="s">
        <v>29</v>
      </c>
      <c r="Q1757" t="s">
        <v>30</v>
      </c>
      <c r="R1757" t="b">
        <v>0</v>
      </c>
      <c r="Z1757">
        <v>1</v>
      </c>
    </row>
    <row r="1758" spans="1:26" x14ac:dyDescent="0.25">
      <c r="A1758">
        <v>641</v>
      </c>
      <c r="B1758" t="s">
        <v>1188</v>
      </c>
      <c r="C1758" t="s">
        <v>1162</v>
      </c>
      <c r="D1758" t="s">
        <v>1163</v>
      </c>
      <c r="E1758" s="6" t="str">
        <f>VLOOKUP(SUBSTITUTE(B1758,"_eur","")&amp;" - "&amp;D1758,OrbisGeneric_mapping!C:F,3,0)</f>
        <v>FSDN</v>
      </c>
      <c r="F1758" s="6" t="str">
        <f>VLOOKUP(E1758,Collibra!D:F,3,0)</f>
        <v>Short Term Debt, Net</v>
      </c>
      <c r="G1758" s="6" t="str">
        <f>VLOOKUP(E1758,Collibra!D:F,2,0)</f>
        <v>Short Term Debt, Net [FSDN] represents the sum of Short Term Debt Issued [FSDI] and Short Term Debt Reduction [FSDR]. When a company does not delineate between the short-term debts issued and short-term debts reduction, Short Term Debt, Net [FSDN] is utilized (for US accounts)</v>
      </c>
      <c r="J1758" t="s">
        <v>28</v>
      </c>
      <c r="N1758" t="b">
        <v>0</v>
      </c>
      <c r="P1758" t="s">
        <v>29</v>
      </c>
      <c r="Q1758" t="s">
        <v>30</v>
      </c>
      <c r="R1758" t="b">
        <v>0</v>
      </c>
      <c r="Z1758">
        <v>1</v>
      </c>
    </row>
    <row r="1759" spans="1:26" x14ac:dyDescent="0.25">
      <c r="A1759">
        <v>633</v>
      </c>
      <c r="B1759" t="s">
        <v>1188</v>
      </c>
      <c r="C1759" t="s">
        <v>1164</v>
      </c>
      <c r="D1759" t="s">
        <v>1165</v>
      </c>
      <c r="E1759" s="6" t="str">
        <f>VLOOKUP(SUBSTITUTE(B1759,"_eur","")&amp;" - "&amp;D1759,OrbisGeneric_mapping!C:F,3,0)</f>
        <v>FSDR</v>
      </c>
      <c r="F1759" s="6" t="str">
        <f>VLOOKUP(E1759,Collibra!D:F,3,0)</f>
        <v>Short Term Debt Reduction</v>
      </c>
      <c r="G1759" s="6" t="str">
        <f>VLOOKUP(E1759,Collibra!D:F,2,0)</f>
        <v>Short Term Debt Reduction [FSDR] represents cash outflow due to the repayment of short-term debt. If short-term debt issuances and reductions are not delineated separately, the total is classified as Short Term Debt, Net [FSDN] (for US accounts)</v>
      </c>
      <c r="J1759" t="s">
        <v>28</v>
      </c>
      <c r="N1759" t="b">
        <v>0</v>
      </c>
      <c r="P1759" t="s">
        <v>29</v>
      </c>
      <c r="Q1759" t="s">
        <v>30</v>
      </c>
      <c r="R1759" t="b">
        <v>0</v>
      </c>
      <c r="Z1759">
        <v>1</v>
      </c>
    </row>
    <row r="1760" spans="1:26" x14ac:dyDescent="0.25">
      <c r="A1760">
        <v>385</v>
      </c>
      <c r="B1760" t="s">
        <v>1188</v>
      </c>
      <c r="C1760" t="s">
        <v>1166</v>
      </c>
      <c r="D1760" t="s">
        <v>1167</v>
      </c>
      <c r="E1760" s="6" t="str">
        <f>VLOOKUP(SUBSTITUTE(B1760,"_eur","")&amp;" - "&amp;D1760,OrbisGeneric_mapping!C:F,3,0)</f>
        <v>ISDC</v>
      </c>
      <c r="F1760" s="6" t="str">
        <f>VLOOKUP(E1760,Collibra!D:F,3,0)</f>
        <v>Software Development Costs</v>
      </c>
      <c r="G1760" s="6" t="str">
        <f>VLOOKUP(E1760,Collibra!D:F,2,0)</f>
        <v>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v>
      </c>
      <c r="J1760" t="s">
        <v>28</v>
      </c>
      <c r="N1760" t="b">
        <v>0</v>
      </c>
      <c r="P1760" t="s">
        <v>29</v>
      </c>
      <c r="Q1760" t="s">
        <v>30</v>
      </c>
      <c r="R1760" t="b">
        <v>0</v>
      </c>
      <c r="Z1760">
        <v>1</v>
      </c>
    </row>
    <row r="1761" spans="1:26" x14ac:dyDescent="0.25">
      <c r="A1761">
        <v>89</v>
      </c>
      <c r="B1761" t="s">
        <v>1188</v>
      </c>
      <c r="C1761" t="s">
        <v>1022</v>
      </c>
      <c r="D1761" t="s">
        <v>1023</v>
      </c>
      <c r="E1761" s="6" t="str">
        <f>VLOOKUP(SUBSTITUTE(B1761,"_eur","")&amp;" - "&amp;D1761,OrbisGeneric_mapping!C:F,3,0)</f>
        <v>ACCOUNTS_SOURCE_CODE</v>
      </c>
      <c r="F1761" s="6" t="str">
        <f>VLOOKUP(E1761,Collibra!D:F,3,0)</f>
        <v>Source of financials</v>
      </c>
      <c r="G1761" s="6" t="str">
        <f>VLOOKUP(E1761,Collibra!D:F,2,0)</f>
        <v>The source of financials provides the source used for collecting the financial and non-financial information for an account. This can include annual reports, 10-K, regulatory source or any other information provider</v>
      </c>
      <c r="J1761" t="s">
        <v>28</v>
      </c>
      <c r="N1761" t="b">
        <v>0</v>
      </c>
      <c r="P1761" t="s">
        <v>29</v>
      </c>
      <c r="Q1761" t="s">
        <v>30</v>
      </c>
      <c r="R1761" t="b">
        <v>0</v>
      </c>
      <c r="Z1761">
        <v>1</v>
      </c>
    </row>
    <row r="1762" spans="1:26" x14ac:dyDescent="0.25">
      <c r="A1762">
        <v>321</v>
      </c>
      <c r="B1762" t="s">
        <v>1188</v>
      </c>
      <c r="C1762" t="s">
        <v>1168</v>
      </c>
      <c r="D1762" t="s">
        <v>1169</v>
      </c>
      <c r="E1762" s="6" t="str">
        <f>VLOOKUP(SUBSTITUTE(B1762,"_eur","")&amp;" - "&amp;D1762,OrbisGeneric_mapping!C:F,3,0)</f>
        <v>OTXP</v>
      </c>
      <c r="F1762" s="6" t="str">
        <f>VLOOKUP(E1762,Collibra!D:F,3,0)</f>
        <v>Taxes Payable</v>
      </c>
      <c r="G1762" s="6" t="str">
        <f>VLOOKUP(E1762,Collibra!D:F,2,0)</f>
        <v>Taxes Payable [OTXP] represents changes in taxes payable during the period. An increase in income taxes payable has a positive impact on cash flow from operating activities, and vice versa (for US accounts)</v>
      </c>
      <c r="J1762" t="s">
        <v>28</v>
      </c>
      <c r="N1762" t="b">
        <v>0</v>
      </c>
      <c r="P1762" t="s">
        <v>29</v>
      </c>
      <c r="Q1762" t="s">
        <v>30</v>
      </c>
      <c r="R1762" t="b">
        <v>0</v>
      </c>
      <c r="Z1762">
        <v>1</v>
      </c>
    </row>
    <row r="1763" spans="1:26" x14ac:dyDescent="0.25">
      <c r="A1763">
        <v>521</v>
      </c>
      <c r="B1763" t="s">
        <v>1188</v>
      </c>
      <c r="C1763" t="s">
        <v>1170</v>
      </c>
      <c r="D1763" t="s">
        <v>1171</v>
      </c>
      <c r="E1763" s="6" t="str">
        <f>VLOOKUP(SUBSTITUTE(B1763,"_eur","")&amp;" - "&amp;D1763,OrbisGeneric_mapping!C:F,3,0)</f>
        <v>FCDP</v>
      </c>
      <c r="F1763" s="6" t="str">
        <f>VLOOKUP(E1763,Collibra!D:F,3,0)</f>
        <v>Total Cash Dividends Paid</v>
      </c>
      <c r="G1763" s="6" t="str">
        <f>VLOOKUP(E1763,Collibra!D:F,2,0)</f>
        <v>Cash Dividends Paid [FCDP] represents cash dividends paid to shareholders, which is the sum of Cash Dividends Paid – Common [FDPC] and Cash Dividends Paid – Preferred [FDPP] (for US accounts)</v>
      </c>
      <c r="J1763" t="s">
        <v>28</v>
      </c>
      <c r="N1763" t="b">
        <v>0</v>
      </c>
      <c r="P1763" t="s">
        <v>29</v>
      </c>
      <c r="Q1763" t="s">
        <v>30</v>
      </c>
      <c r="R1763" t="b">
        <v>0</v>
      </c>
      <c r="Z1763">
        <v>1</v>
      </c>
    </row>
    <row r="1764" spans="1:26" x14ac:dyDescent="0.25">
      <c r="A1764">
        <v>697</v>
      </c>
      <c r="B1764" t="s">
        <v>1188</v>
      </c>
      <c r="C1764" t="s">
        <v>1172</v>
      </c>
      <c r="D1764" t="s">
        <v>1173</v>
      </c>
      <c r="E1764" s="6" t="str">
        <f>VLOOKUP(SUBSTITUTE(B1764,"_eur","")&amp;" - "&amp;D1764,OrbisGeneric_mapping!C:F,3,0)</f>
        <v>FTLF</v>
      </c>
      <c r="F1764" s="6" t="str">
        <f>VLOOKUP(E1764,Collibra!D:F,3,0)</f>
        <v>Total Cash from Financing Activities</v>
      </c>
      <c r="G1764" s="6" t="str">
        <f>VLOOKUP(E1764,Collibra!D:F,2,0)</f>
        <v>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v>
      </c>
      <c r="J1764" t="s">
        <v>28</v>
      </c>
      <c r="N1764" t="b">
        <v>0</v>
      </c>
      <c r="P1764" t="s">
        <v>29</v>
      </c>
      <c r="Q1764" t="s">
        <v>30</v>
      </c>
      <c r="R1764" t="b">
        <v>0</v>
      </c>
      <c r="Z1764">
        <v>1</v>
      </c>
    </row>
    <row r="1765" spans="1:26" x14ac:dyDescent="0.25">
      <c r="A1765">
        <v>481</v>
      </c>
      <c r="B1765" t="s">
        <v>1188</v>
      </c>
      <c r="C1765" t="s">
        <v>1174</v>
      </c>
      <c r="D1765" t="s">
        <v>1175</v>
      </c>
      <c r="E1765" s="6" t="str">
        <f>VLOOKUP(SUBSTITUTE(B1765,"_eur","")&amp;" - "&amp;D1765,OrbisGeneric_mapping!C:F,3,0)</f>
        <v>ITLI</v>
      </c>
      <c r="F1765" s="6" t="str">
        <f>VLOOKUP(E1765,Collibra!D:F,3,0)</f>
        <v>Total Cash from Investing Activities</v>
      </c>
      <c r="G1765" s="6" t="str">
        <f>VLOOKUP(E1765,Collibra!D:F,2,0)</f>
        <v>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v>
      </c>
      <c r="J1765" t="s">
        <v>28</v>
      </c>
      <c r="N1765" t="b">
        <v>0</v>
      </c>
      <c r="P1765" t="s">
        <v>29</v>
      </c>
      <c r="Q1765" t="s">
        <v>30</v>
      </c>
      <c r="R1765" t="b">
        <v>0</v>
      </c>
      <c r="Z1765">
        <v>1</v>
      </c>
    </row>
    <row r="1766" spans="1:26" x14ac:dyDescent="0.25">
      <c r="A1766">
        <v>361</v>
      </c>
      <c r="B1766" t="s">
        <v>1188</v>
      </c>
      <c r="C1766" t="s">
        <v>1176</v>
      </c>
      <c r="D1766" t="s">
        <v>1177</v>
      </c>
      <c r="E1766" s="6" t="str">
        <f>VLOOKUP(SUBSTITUTE(B1766,"_eur","")&amp;" - "&amp;D1766,OrbisGeneric_mapping!C:F,3,0)</f>
        <v>OTLO</v>
      </c>
      <c r="F1766" s="6" t="str">
        <f>VLOOKUP(E1766,Collibra!D:F,3,0)</f>
        <v>Total Cash from Operating Activities</v>
      </c>
      <c r="G1766" s="6" t="str">
        <f>VLOOKUP(E1766,Collibra!D:F,2,0)</f>
        <v>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v>
      </c>
      <c r="J1766" t="s">
        <v>28</v>
      </c>
      <c r="N1766" t="b">
        <v>0</v>
      </c>
      <c r="P1766" t="s">
        <v>29</v>
      </c>
      <c r="Q1766" t="s">
        <v>30</v>
      </c>
      <c r="R1766" t="b">
        <v>0</v>
      </c>
      <c r="Z1766">
        <v>1</v>
      </c>
    </row>
    <row r="1767" spans="1:26" x14ac:dyDescent="0.25">
      <c r="A1767">
        <v>673</v>
      </c>
      <c r="B1767" t="s">
        <v>1188</v>
      </c>
      <c r="C1767" t="s">
        <v>1178</v>
      </c>
      <c r="D1767" t="s">
        <v>1179</v>
      </c>
      <c r="E1767" s="6" t="str">
        <f>VLOOKUP(SUBSTITUTE(B1767,"_eur","")&amp;" - "&amp;D1767,OrbisGeneric_mapping!C:F,3,0)</f>
        <v>FTDI</v>
      </c>
      <c r="F1767" s="6" t="str">
        <f>VLOOKUP(E1767,Collibra!D:F,3,0)</f>
        <v>Total Debt Issued</v>
      </c>
      <c r="G1767" s="6" t="str">
        <f>VLOOKUP(E1767,Collibra!D:F,2,0)</f>
        <v>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v>
      </c>
      <c r="J1767" t="s">
        <v>28</v>
      </c>
      <c r="N1767" t="b">
        <v>0</v>
      </c>
      <c r="P1767" t="s">
        <v>29</v>
      </c>
      <c r="Q1767" t="s">
        <v>30</v>
      </c>
      <c r="R1767" t="b">
        <v>0</v>
      </c>
      <c r="Z1767">
        <v>1</v>
      </c>
    </row>
    <row r="1768" spans="1:26" x14ac:dyDescent="0.25">
      <c r="A1768">
        <v>681</v>
      </c>
      <c r="B1768" t="s">
        <v>1188</v>
      </c>
      <c r="C1768" t="s">
        <v>1180</v>
      </c>
      <c r="D1768" t="s">
        <v>1181</v>
      </c>
      <c r="E1768" s="6" t="str">
        <f>VLOOKUP(SUBSTITUTE(B1768,"_eur","")&amp;" - "&amp;D1768,OrbisGeneric_mapping!C:F,3,0)</f>
        <v>FTDR</v>
      </c>
      <c r="F1768" s="6" t="str">
        <f>VLOOKUP(E1768,Collibra!D:F,3,0)</f>
        <v>Total Debt Reduction</v>
      </c>
      <c r="G1768" s="6" t="str">
        <f>VLOOKUP(E1768,Collibra!D:F,2,0)</f>
        <v>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v>
      </c>
      <c r="J1768" t="s">
        <v>28</v>
      </c>
      <c r="N1768" t="b">
        <v>0</v>
      </c>
      <c r="P1768" t="s">
        <v>29</v>
      </c>
      <c r="Q1768" t="s">
        <v>30</v>
      </c>
      <c r="R1768" t="b">
        <v>0</v>
      </c>
      <c r="Z1768">
        <v>1</v>
      </c>
    </row>
    <row r="1769" spans="1:26" x14ac:dyDescent="0.25">
      <c r="A1769">
        <v>609</v>
      </c>
      <c r="B1769" t="s">
        <v>1188</v>
      </c>
      <c r="C1769" t="s">
        <v>1182</v>
      </c>
      <c r="D1769" t="s">
        <v>1183</v>
      </c>
      <c r="E1769" s="6" t="str">
        <f>VLOOKUP(SUBSTITUTE(B1769,"_eur","")&amp;" - "&amp;D1769,OrbisGeneric_mapping!C:F,3,0)</f>
        <v>FTST</v>
      </c>
      <c r="F1769" s="6" t="str">
        <f>VLOOKUP(E1769,Collibra!D:F,3,0)</f>
        <v>Treasury Stock</v>
      </c>
      <c r="G1769" s="6" t="str">
        <f>VLOOKUP(E1769,Collibra!D:F,2,0)</f>
        <v>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v>
      </c>
      <c r="J1769" t="s">
        <v>28</v>
      </c>
      <c r="N1769" t="b">
        <v>0</v>
      </c>
      <c r="P1769" t="s">
        <v>29</v>
      </c>
      <c r="Q1769" t="s">
        <v>30</v>
      </c>
      <c r="R1769" t="b">
        <v>0</v>
      </c>
      <c r="Z1769">
        <v>1</v>
      </c>
    </row>
    <row r="1770" spans="1:26" x14ac:dyDescent="0.25">
      <c r="A1770">
        <v>209</v>
      </c>
      <c r="B1770" t="s">
        <v>1188</v>
      </c>
      <c r="C1770" t="s">
        <v>1184</v>
      </c>
      <c r="D1770" t="s">
        <v>1185</v>
      </c>
      <c r="E1770" s="6" t="str">
        <f>VLOOKUP(SUBSTITUTE(B1770,"_eur","")&amp;" - "&amp;D1770,OrbisGeneric_mapping!C:F,3,0)</f>
        <v>OUIE</v>
      </c>
      <c r="F1770" s="6" t="str">
        <f>VLOOKUP(E1770,Collibra!D:F,3,0)</f>
        <v>Unusual Items</v>
      </c>
      <c r="G1770" s="6" t="str">
        <f>VLOOKUP(E1770,Collibra!D:F,2,0)</f>
        <v>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v>
      </c>
      <c r="J1770" t="s">
        <v>28</v>
      </c>
      <c r="N1770" t="b">
        <v>0</v>
      </c>
      <c r="P1770" t="s">
        <v>29</v>
      </c>
      <c r="Q1770" t="s">
        <v>30</v>
      </c>
      <c r="R1770" t="b">
        <v>0</v>
      </c>
      <c r="Z1770">
        <v>1</v>
      </c>
    </row>
    <row r="1771" spans="1:26" x14ac:dyDescent="0.25">
      <c r="A1771">
        <v>601</v>
      </c>
      <c r="B1771" t="s">
        <v>1188</v>
      </c>
      <c r="C1771" t="s">
        <v>1186</v>
      </c>
      <c r="D1771" t="s">
        <v>1187</v>
      </c>
      <c r="E1771" s="6" t="str">
        <f>VLOOKUP(SUBSTITUTE(B1771,"_eur","")&amp;" - "&amp;D1771,OrbisGeneric_mapping!C:F,3,0)</f>
        <v>FWCV</v>
      </c>
      <c r="F1771" s="6" t="str">
        <f>VLOOKUP(E1771,Collibra!D:F,3,0)</f>
        <v>Warrants Converted</v>
      </c>
      <c r="G1771" s="6" t="str">
        <f>VLOOKUP(E1771,Collibra!D:F,2,0)</f>
        <v>Warrants Converted [FWCV] represents cash inflow on behalf of warrants converted, which results in an increase of common stock (for US accounts)</v>
      </c>
      <c r="J1771" t="s">
        <v>28</v>
      </c>
      <c r="N1771" t="b">
        <v>0</v>
      </c>
      <c r="P1771" t="s">
        <v>29</v>
      </c>
      <c r="Q1771" t="s">
        <v>30</v>
      </c>
      <c r="R1771" t="b">
        <v>0</v>
      </c>
      <c r="Z1771">
        <v>1</v>
      </c>
    </row>
    <row r="1772" spans="1:26" x14ac:dyDescent="0.25">
      <c r="A1772">
        <v>4794</v>
      </c>
      <c r="B1772" t="s">
        <v>1189</v>
      </c>
      <c r="C1772" t="s">
        <v>1030</v>
      </c>
      <c r="D1772" t="s">
        <v>1031</v>
      </c>
      <c r="E1772" s="6" t="str">
        <f>VLOOKUP(SUBSTITUTE(B1772,"_eur_interim","")&amp;" - "&amp;D1772,OrbisGeneric_mapping!C:F,3,0)</f>
        <v>OACG</v>
      </c>
      <c r="F1772" s="6" t="str">
        <f>VLOOKUP(E1772,Collibra!D:F,3,0)</f>
        <v>Accounting Change</v>
      </c>
      <c r="G1772" s="6" t="str">
        <f>VLOOKUP(E1772,Collibra!D:F,2,0)</f>
        <v>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v>
      </c>
      <c r="J1772" t="s">
        <v>28</v>
      </c>
      <c r="N1772" t="b">
        <v>0</v>
      </c>
      <c r="P1772" t="s">
        <v>29</v>
      </c>
      <c r="Q1772" t="s">
        <v>30</v>
      </c>
      <c r="R1772" t="b">
        <v>0</v>
      </c>
      <c r="Z1772">
        <v>1</v>
      </c>
    </row>
    <row r="1773" spans="1:26" x14ac:dyDescent="0.25">
      <c r="A1773">
        <v>4690</v>
      </c>
      <c r="B1773" t="s">
        <v>1189</v>
      </c>
      <c r="C1773" t="s">
        <v>440</v>
      </c>
      <c r="D1773" t="s">
        <v>441</v>
      </c>
      <c r="E1773" s="6" t="str">
        <f>VLOOKUP(SUBSTITUTE(B1773,"_eur_interim","")&amp;" - "&amp;D1773,OrbisGeneric_mapping!C:F,3,0)</f>
        <v>ACCOUNTING_PRACTICE</v>
      </c>
      <c r="F1773" s="6" t="str">
        <f>VLOOKUP(E1773,Collibra!D:F,3,0)</f>
        <v>Accounting practice</v>
      </c>
      <c r="G1773" s="6" t="str">
        <f>VLOOKUP(E1773,Collibra!D:F,2,0)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773" t="s">
        <v>28</v>
      </c>
      <c r="N1773" t="b">
        <v>0</v>
      </c>
      <c r="P1773" t="s">
        <v>29</v>
      </c>
      <c r="Q1773" t="s">
        <v>30</v>
      </c>
      <c r="R1773" t="b">
        <v>0</v>
      </c>
      <c r="Z1773">
        <v>1</v>
      </c>
    </row>
    <row r="1774" spans="1:26" x14ac:dyDescent="0.25">
      <c r="A1774">
        <v>4906</v>
      </c>
      <c r="B1774" t="s">
        <v>1189</v>
      </c>
      <c r="C1774" t="s">
        <v>1032</v>
      </c>
      <c r="D1774" t="s">
        <v>1033</v>
      </c>
      <c r="E1774" s="6" t="str">
        <f>VLOOKUP(SUBSTITUTE(B1774,"_eur_interim","")&amp;" - "&amp;D1774,OrbisGeneric_mapping!C:F,3,0)</f>
        <v>OAPB</v>
      </c>
      <c r="F1774" s="6" t="str">
        <f>VLOOKUP(E1774,Collibra!D:F,3,0)</f>
        <v>Accounts Payable</v>
      </c>
      <c r="G1774" s="6" t="str">
        <f>VLOOKUP(E1774,Collibra!D:F,2,0)</f>
        <v>Accounts Payable [OAPB] represents changes in accounts payable during the period. An increase in accounts payable has a positive impact on cash flow from operating activities, and vice versa (for US accounts)</v>
      </c>
      <c r="J1774" t="s">
        <v>28</v>
      </c>
      <c r="N1774" t="b">
        <v>0</v>
      </c>
      <c r="P1774" t="s">
        <v>29</v>
      </c>
      <c r="Q1774" t="s">
        <v>30</v>
      </c>
      <c r="R1774" t="b">
        <v>0</v>
      </c>
      <c r="Z1774">
        <v>1</v>
      </c>
    </row>
    <row r="1775" spans="1:26" x14ac:dyDescent="0.25">
      <c r="A1775">
        <v>4874</v>
      </c>
      <c r="B1775" t="s">
        <v>1189</v>
      </c>
      <c r="C1775" t="s">
        <v>1034</v>
      </c>
      <c r="D1775" t="s">
        <v>1035</v>
      </c>
      <c r="E1775" s="6" t="str">
        <f>VLOOKUP(SUBSTITUTE(B1775,"_eur_interim","")&amp;" - "&amp;D1775,OrbisGeneric_mapping!C:F,3,0)</f>
        <v>OACR</v>
      </c>
      <c r="F1775" s="6" t="str">
        <f>VLOOKUP(E1775,Collibra!D:F,3,0)</f>
        <v>Accounts Receivable</v>
      </c>
      <c r="G1775" s="6" t="str">
        <f>VLOOKUP(E1775,Collibra!D:F,2,0)</f>
        <v>Accounts Receivables [OACR] represents changes in accounts receivable during the period. An increase in accounts receivable has a negative impact on cash flow from operating activities, and vice versa (for US accounts)</v>
      </c>
      <c r="J1775" t="s">
        <v>28</v>
      </c>
      <c r="N1775" t="b">
        <v>0</v>
      </c>
      <c r="P1775" t="s">
        <v>29</v>
      </c>
      <c r="Q1775" t="s">
        <v>30</v>
      </c>
      <c r="R1775" t="b">
        <v>0</v>
      </c>
      <c r="Z1775">
        <v>1</v>
      </c>
    </row>
    <row r="1776" spans="1:26" x14ac:dyDescent="0.25">
      <c r="A1776">
        <v>4914</v>
      </c>
      <c r="B1776" t="s">
        <v>1189</v>
      </c>
      <c r="C1776" t="s">
        <v>1036</v>
      </c>
      <c r="D1776" t="s">
        <v>1037</v>
      </c>
      <c r="E1776" s="6" t="str">
        <f>VLOOKUP(SUBSTITUTE(B1776,"_eur_interim","")&amp;" - "&amp;D1776,OrbisGeneric_mapping!C:F,3,0)</f>
        <v>OAEX</v>
      </c>
      <c r="F1776" s="6" t="str">
        <f>VLOOKUP(E1776,Collibra!D:F,3,0)</f>
        <v>Accrued Expenses</v>
      </c>
      <c r="G1776" s="6" t="str">
        <f>VLOOKUP(E1776,Collibra!D:F,2,0)</f>
        <v>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v>
      </c>
      <c r="J1776" t="s">
        <v>28</v>
      </c>
      <c r="N1776" t="b">
        <v>0</v>
      </c>
      <c r="P1776" t="s">
        <v>29</v>
      </c>
      <c r="Q1776" t="s">
        <v>30</v>
      </c>
      <c r="R1776" t="b">
        <v>0</v>
      </c>
      <c r="Z1776">
        <v>1</v>
      </c>
    </row>
    <row r="1777" spans="1:26" x14ac:dyDescent="0.25">
      <c r="A1777">
        <v>5010</v>
      </c>
      <c r="B1777" t="s">
        <v>1189</v>
      </c>
      <c r="C1777" t="s">
        <v>1038</v>
      </c>
      <c r="D1777" t="s">
        <v>1039</v>
      </c>
      <c r="E1777" s="6" t="str">
        <f>VLOOKUP(SUBSTITUTE(B1777,"_eur_interim","")&amp;" - "&amp;D1777,OrbisGeneric_mapping!C:F,3,0)</f>
        <v>IBAQ</v>
      </c>
      <c r="F1777" s="6" t="str">
        <f>VLOOKUP(E1777,Collibra!D:F,3,0)</f>
        <v>Acquisition of Business</v>
      </c>
      <c r="G1777" s="6" t="str">
        <f>VLOOKUP(E1777,Collibra!D:F,2,0)</f>
        <v>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v>
      </c>
      <c r="J1777" t="s">
        <v>28</v>
      </c>
      <c r="N1777" t="b">
        <v>0</v>
      </c>
      <c r="P1777" t="s">
        <v>29</v>
      </c>
      <c r="Q1777" t="s">
        <v>30</v>
      </c>
      <c r="R1777" t="b">
        <v>0</v>
      </c>
      <c r="Z1777">
        <v>1</v>
      </c>
    </row>
    <row r="1778" spans="1:26" x14ac:dyDescent="0.25">
      <c r="A1778">
        <v>4778</v>
      </c>
      <c r="B1778" t="s">
        <v>1189</v>
      </c>
      <c r="C1778" t="s">
        <v>1040</v>
      </c>
      <c r="D1778" t="s">
        <v>1041</v>
      </c>
      <c r="E1778" s="6" t="str">
        <f>VLOOKUP(SUBSTITUTE(B1778,"_eur_interim","")&amp;" - "&amp;D1778,OrbisGeneric_mapping!C:F,3,0)</f>
        <v>SAMT</v>
      </c>
      <c r="F1778" s="6" t="str">
        <f>VLOOKUP(E1778,Collibra!D:F,3,0)</f>
        <v>Amortization</v>
      </c>
      <c r="G1778" s="6" t="str">
        <f>VLOOKUP(E1778,Collibra!D:F,2,0)</f>
        <v>Amortization [SAMT] represents the sum of Amortization of Intangibles [OAMI], Amortization of Acquisition Costs [OAMA] and Amortization of Deferred Policy Costs [ODPA] (for US accounts)</v>
      </c>
      <c r="J1778" t="s">
        <v>28</v>
      </c>
      <c r="N1778" t="b">
        <v>0</v>
      </c>
      <c r="P1778" t="s">
        <v>29</v>
      </c>
      <c r="Q1778" t="s">
        <v>30</v>
      </c>
      <c r="R1778" t="b">
        <v>0</v>
      </c>
      <c r="Z1778">
        <v>1</v>
      </c>
    </row>
    <row r="1779" spans="1:26" x14ac:dyDescent="0.25">
      <c r="A1779">
        <v>4770</v>
      </c>
      <c r="B1779" t="s">
        <v>1189</v>
      </c>
      <c r="C1779" t="s">
        <v>1042</v>
      </c>
      <c r="D1779" t="s">
        <v>1043</v>
      </c>
      <c r="E1779" s="6" t="str">
        <f>VLOOKUP(SUBSTITUTE(B1779,"_eur_interim","")&amp;" - "&amp;D1779,OrbisGeneric_mapping!C:F,3,0)</f>
        <v>OAMA</v>
      </c>
      <c r="F1779" s="6" t="str">
        <f>VLOOKUP(E1779,Collibra!D:F,3,0)</f>
        <v>Amortization of Acquisition Costs</v>
      </c>
      <c r="G1779" s="6" t="str">
        <f>VLOOKUP(E1779,Collibra!D:F,2,0)</f>
        <v>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v>
      </c>
      <c r="J1779" t="s">
        <v>28</v>
      </c>
      <c r="N1779" t="b">
        <v>0</v>
      </c>
      <c r="P1779" t="s">
        <v>29</v>
      </c>
      <c r="Q1779" t="s">
        <v>30</v>
      </c>
      <c r="R1779" t="b">
        <v>0</v>
      </c>
      <c r="Z1779">
        <v>1</v>
      </c>
    </row>
    <row r="1780" spans="1:26" x14ac:dyDescent="0.25">
      <c r="A1780">
        <v>4762</v>
      </c>
      <c r="B1780" t="s">
        <v>1189</v>
      </c>
      <c r="C1780" t="s">
        <v>1044</v>
      </c>
      <c r="D1780" t="s">
        <v>1045</v>
      </c>
      <c r="E1780" s="6" t="str">
        <f>VLOOKUP(SUBSTITUTE(B1780,"_eur_interim","")&amp;" - "&amp;D1780,OrbisGeneric_mapping!C:F,3,0)</f>
        <v>OAMI</v>
      </c>
      <c r="F1780" s="6" t="str">
        <f>VLOOKUP(E1780,Collibra!D:F,3,0)</f>
        <v>Amortization of Intangibles</v>
      </c>
      <c r="G1780" s="6" t="str">
        <f>VLOOKUP(E1780,Collibra!D:F,2,0)</f>
        <v>Amortization of Intangibles [OAMI] represents a non-cash expense incurred due to the amortization of intangible fixed assets. Amortization of Intangibles [OAMI] may be classified as Depreciation [SDEP] when it is not individually delineated (for US accounts)</v>
      </c>
      <c r="J1780" t="s">
        <v>28</v>
      </c>
      <c r="N1780" t="b">
        <v>0</v>
      </c>
      <c r="P1780" t="s">
        <v>29</v>
      </c>
      <c r="Q1780" t="s">
        <v>30</v>
      </c>
      <c r="R1780" t="b">
        <v>0</v>
      </c>
      <c r="Z1780">
        <v>1</v>
      </c>
    </row>
    <row r="1781" spans="1:26" x14ac:dyDescent="0.25">
      <c r="A1781">
        <v>4682</v>
      </c>
      <c r="B1781" t="s">
        <v>1189</v>
      </c>
      <c r="C1781" t="s">
        <v>442</v>
      </c>
      <c r="D1781" t="s">
        <v>443</v>
      </c>
      <c r="E1781" s="6" t="str">
        <f>VLOOKUP(SUBSTITUTE(B1781,"_eur_interim","")&amp;" - "&amp;D1781,OrbisGeneric_mapping!C:F,3,0)</f>
        <v>AUDIT_STATUS</v>
      </c>
      <c r="F1781" s="6" t="str">
        <f>VLOOKUP(E1781,Collibra!D:F,3,0)</f>
        <v>Audit status</v>
      </c>
      <c r="G1781" s="6" t="str">
        <f>VLOOKUP(E1781,Collibra!D:F,2,0)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781" t="s">
        <v>28</v>
      </c>
      <c r="N1781" t="b">
        <v>0</v>
      </c>
      <c r="P1781" t="s">
        <v>29</v>
      </c>
      <c r="Q1781" t="s">
        <v>30</v>
      </c>
      <c r="R1781" t="b">
        <v>0</v>
      </c>
      <c r="Z1781">
        <v>1</v>
      </c>
    </row>
    <row r="1782" spans="1:26" x14ac:dyDescent="0.25">
      <c r="A1782">
        <v>4626</v>
      </c>
      <c r="B1782" t="s">
        <v>1189</v>
      </c>
      <c r="C1782" t="s">
        <v>26</v>
      </c>
      <c r="D1782" t="s">
        <v>27</v>
      </c>
      <c r="E1782" s="6" t="str">
        <f>VLOOKUP(SUBSTITUTE(B1782,"_eur_interim","")&amp;" - "&amp;D1782,OrbisGeneric_mapping!C:F,3,0)</f>
        <v>BVD_ID_NUMBER</v>
      </c>
      <c r="F1782" s="6" t="str">
        <f>VLOOKUP(E1782,Collibra!D:F,3,0)</f>
        <v>BvD ID number</v>
      </c>
      <c r="G1782" s="6" t="str">
        <f>VLOOKUP(E1782,Collibra!D:F,2,0)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782" t="s">
        <v>28</v>
      </c>
      <c r="N1782" t="b">
        <v>0</v>
      </c>
      <c r="P1782" t="s">
        <v>29</v>
      </c>
      <c r="Q1782" t="s">
        <v>30</v>
      </c>
      <c r="R1782" t="b">
        <v>0</v>
      </c>
      <c r="Z1782">
        <v>1</v>
      </c>
    </row>
    <row r="1783" spans="1:26" x14ac:dyDescent="0.25">
      <c r="A1783">
        <v>5002</v>
      </c>
      <c r="B1783" t="s">
        <v>1189</v>
      </c>
      <c r="C1783" t="s">
        <v>1046</v>
      </c>
      <c r="D1783" t="s">
        <v>1047</v>
      </c>
      <c r="E1783" s="6" t="str">
        <f>VLOOKUP(SUBSTITUTE(B1783,"_eur_interim","")&amp;" - "&amp;D1783,OrbisGeneric_mapping!C:F,3,0)</f>
        <v>SCEX</v>
      </c>
      <c r="F1783" s="6" t="str">
        <f>VLOOKUP(E1783,Collibra!D:F,3,0)</f>
        <v>Capital Expenditures</v>
      </c>
      <c r="G1783" s="6" t="str">
        <f>VLOOKUP(E1783,Collibra!D:F,2,0)</f>
        <v>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v>
      </c>
      <c r="J1783" t="s">
        <v>28</v>
      </c>
      <c r="N1783" t="b">
        <v>0</v>
      </c>
      <c r="P1783" t="s">
        <v>29</v>
      </c>
      <c r="Q1783" t="s">
        <v>30</v>
      </c>
      <c r="R1783" t="b">
        <v>0</v>
      </c>
      <c r="Z1783">
        <v>1</v>
      </c>
    </row>
    <row r="1784" spans="1:26" x14ac:dyDescent="0.25">
      <c r="A1784">
        <v>27</v>
      </c>
      <c r="B1784" t="s">
        <v>1189</v>
      </c>
      <c r="C1784" t="s">
        <v>1048</v>
      </c>
      <c r="D1784" t="s">
        <v>1049</v>
      </c>
      <c r="E1784" s="6" t="str">
        <f>VLOOKUP(SUBSTITUTE(B1784,"_eur_interim","")&amp;" - "&amp;D1784,OrbisGeneric_mapping!C:F,3,0)</f>
        <v>FDPC</v>
      </c>
      <c r="F1784" s="6" t="str">
        <f>VLOOKUP(E1784,Collibra!D:F,3,0)</f>
        <v>Cash Dividends Paid - Common</v>
      </c>
      <c r="G1784" s="6" t="str">
        <f>VLOOKUP(E1784,Collibra!D:F,2,0)</f>
        <v>Cash Dividends Paid – Common [FDPC] represents cash dividends paid to common stockholders. This amount may be different from the dividends declared in the same period (for US accounts)</v>
      </c>
      <c r="J1784" t="s">
        <v>28</v>
      </c>
      <c r="N1784" t="b">
        <v>0</v>
      </c>
      <c r="P1784" t="s">
        <v>29</v>
      </c>
      <c r="Q1784" t="s">
        <v>30</v>
      </c>
      <c r="R1784" t="b">
        <v>0</v>
      </c>
      <c r="Z1784">
        <v>1</v>
      </c>
    </row>
    <row r="1785" spans="1:26" x14ac:dyDescent="0.25">
      <c r="A1785">
        <v>35</v>
      </c>
      <c r="B1785" t="s">
        <v>1189</v>
      </c>
      <c r="C1785" t="s">
        <v>1050</v>
      </c>
      <c r="D1785" t="s">
        <v>1051</v>
      </c>
      <c r="E1785" s="6" t="str">
        <f>VLOOKUP(SUBSTITUTE(B1785,"_eur_interim","")&amp;" - "&amp;D1785,OrbisGeneric_mapping!C:F,3,0)</f>
        <v>FDPP</v>
      </c>
      <c r="F1785" s="6" t="str">
        <f>VLOOKUP(E1785,Collibra!D:F,3,0)</f>
        <v>Cash Dividends Paid - Preferred</v>
      </c>
      <c r="G1785" s="6" t="str">
        <f>VLOOKUP(E1785,Collibra!D:F,2,0)</f>
        <v>Cash Dividends Paid – Preferred [FDPP] represents cash dividends paid to preferred stockholders. This amount may be different from the preferred dividends declared in the same period (for US accounts)</v>
      </c>
      <c r="J1785" t="s">
        <v>28</v>
      </c>
      <c r="N1785" t="b">
        <v>0</v>
      </c>
      <c r="P1785" t="s">
        <v>29</v>
      </c>
      <c r="Q1785" t="s">
        <v>30</v>
      </c>
      <c r="R1785" t="b">
        <v>0</v>
      </c>
      <c r="Z1785">
        <v>1</v>
      </c>
    </row>
    <row r="1786" spans="1:26" x14ac:dyDescent="0.25">
      <c r="A1786">
        <v>267</v>
      </c>
      <c r="B1786" t="s">
        <v>1189</v>
      </c>
      <c r="C1786" t="s">
        <v>1052</v>
      </c>
      <c r="D1786" t="s">
        <v>1053</v>
      </c>
      <c r="E1786" s="6" t="str">
        <f>VLOOKUP(SUBSTITUTE(B1786,"_eur_interim","")&amp;" - "&amp;D1786,OrbisGeneric_mapping!C:F,3,0)</f>
        <v>SCIP</v>
      </c>
      <c r="F1786" s="6" t="str">
        <f>VLOOKUP(E1786,Collibra!D:F,3,0)</f>
        <v>Cash Interest Paid, Supplemental</v>
      </c>
      <c r="G1786" s="6" t="str">
        <f>VLOOKUP(E1786,Collibra!D:F,2,0)</f>
        <v>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v>
      </c>
      <c r="J1786" t="s">
        <v>28</v>
      </c>
      <c r="N1786" t="b">
        <v>0</v>
      </c>
      <c r="P1786" t="s">
        <v>29</v>
      </c>
      <c r="Q1786" t="s">
        <v>30</v>
      </c>
      <c r="R1786" t="b">
        <v>0</v>
      </c>
      <c r="Z1786">
        <v>1</v>
      </c>
    </row>
    <row r="1787" spans="1:26" x14ac:dyDescent="0.25">
      <c r="A1787">
        <v>4866</v>
      </c>
      <c r="B1787" t="s">
        <v>1189</v>
      </c>
      <c r="C1787" t="s">
        <v>1054</v>
      </c>
      <c r="D1787" t="s">
        <v>1055</v>
      </c>
      <c r="E1787" s="6" t="str">
        <f>VLOOKUP(SUBSTITUTE(B1787,"_eur_interim","")&amp;" - "&amp;D1787,OrbisGeneric_mapping!C:F,3,0)</f>
        <v>OCPD</v>
      </c>
      <c r="F1787" s="6" t="str">
        <f>VLOOKUP(E1787,Collibra!D:F,3,0)</f>
        <v>Cash Payments</v>
      </c>
      <c r="G1787" s="6" t="str">
        <f>VLOOKUP(E1787,Collibra!D:F,2,0)</f>
        <v>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v>
      </c>
      <c r="J1787" t="s">
        <v>28</v>
      </c>
      <c r="N1787" t="b">
        <v>0</v>
      </c>
      <c r="P1787" t="s">
        <v>29</v>
      </c>
      <c r="Q1787" t="s">
        <v>30</v>
      </c>
      <c r="R1787" t="b">
        <v>0</v>
      </c>
      <c r="Z1787">
        <v>1</v>
      </c>
    </row>
    <row r="1788" spans="1:26" x14ac:dyDescent="0.25">
      <c r="A1788">
        <v>4858</v>
      </c>
      <c r="B1788" t="s">
        <v>1189</v>
      </c>
      <c r="C1788" t="s">
        <v>1056</v>
      </c>
      <c r="D1788" t="s">
        <v>1057</v>
      </c>
      <c r="E1788" s="6" t="str">
        <f>VLOOKUP(SUBSTITUTE(B1788,"_eur_interim","")&amp;" - "&amp;D1788,OrbisGeneric_mapping!C:F,3,0)</f>
        <v>OCRC</v>
      </c>
      <c r="F1788" s="6" t="str">
        <f>VLOOKUP(E1788,Collibra!D:F,3,0)</f>
        <v>Cash Receipts</v>
      </c>
      <c r="G1788" s="6" t="str">
        <f>VLOOKUP(E1788,Collibra!D:F,2,0)</f>
        <v>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v>
      </c>
      <c r="J1788" t="s">
        <v>28</v>
      </c>
      <c r="N1788" t="b">
        <v>0</v>
      </c>
      <c r="P1788" t="s">
        <v>29</v>
      </c>
      <c r="Q1788" t="s">
        <v>30</v>
      </c>
      <c r="R1788" t="b">
        <v>0</v>
      </c>
      <c r="Z1788">
        <v>1</v>
      </c>
    </row>
    <row r="1789" spans="1:26" x14ac:dyDescent="0.25">
      <c r="A1789">
        <v>275</v>
      </c>
      <c r="B1789" t="s">
        <v>1189</v>
      </c>
      <c r="C1789" t="s">
        <v>1058</v>
      </c>
      <c r="D1789" t="s">
        <v>1059</v>
      </c>
      <c r="E1789" s="6" t="str">
        <f>VLOOKUP(SUBSTITUTE(B1789,"_eur_interim","")&amp;" - "&amp;D1789,OrbisGeneric_mapping!C:F,3,0)</f>
        <v>SCTP</v>
      </c>
      <c r="F1789" s="6" t="str">
        <f>VLOOKUP(E1789,Collibra!D:F,3,0)</f>
        <v>Cash Taxes Paid, Supplemental</v>
      </c>
      <c r="G1789" s="6" t="str">
        <f>VLOOKUP(E1789,Collibra!D:F,2,0)</f>
        <v>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v>
      </c>
      <c r="J1789" t="s">
        <v>28</v>
      </c>
      <c r="N1789" t="b">
        <v>0</v>
      </c>
      <c r="P1789" t="s">
        <v>29</v>
      </c>
      <c r="Q1789" t="s">
        <v>30</v>
      </c>
      <c r="R1789" t="b">
        <v>0</v>
      </c>
      <c r="Z1789">
        <v>1</v>
      </c>
    </row>
    <row r="1790" spans="1:26" x14ac:dyDescent="0.25">
      <c r="A1790">
        <v>4962</v>
      </c>
      <c r="B1790" t="s">
        <v>1189</v>
      </c>
      <c r="C1790" t="s">
        <v>1060</v>
      </c>
      <c r="D1790" t="s">
        <v>1061</v>
      </c>
      <c r="E1790" s="6" t="str">
        <f>VLOOKUP(SUBSTITUTE(B1790,"_eur_interim","")&amp;" - "&amp;D1790,OrbisGeneric_mapping!C:F,3,0)</f>
        <v>SOCF</v>
      </c>
      <c r="F1790" s="6" t="str">
        <f>VLOOKUP(E1790,Collibra!D:F,3,0)</f>
        <v>Changes in Working Capital</v>
      </c>
      <c r="G1790" s="6" t="str">
        <f>VLOOKUP(E1790,Collibra!D:F,2,0)</f>
        <v>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v>
      </c>
      <c r="J1790" t="s">
        <v>28</v>
      </c>
      <c r="N1790" t="b">
        <v>0</v>
      </c>
      <c r="P1790" t="s">
        <v>29</v>
      </c>
      <c r="Q1790" t="s">
        <v>30</v>
      </c>
      <c r="R1790" t="b">
        <v>0</v>
      </c>
      <c r="Z1790">
        <v>1</v>
      </c>
    </row>
    <row r="1791" spans="1:26" x14ac:dyDescent="0.25">
      <c r="A1791">
        <v>4642</v>
      </c>
      <c r="B1791" t="s">
        <v>1189</v>
      </c>
      <c r="C1791" t="s">
        <v>219</v>
      </c>
      <c r="D1791" t="s">
        <v>220</v>
      </c>
      <c r="E1791" s="6" t="str">
        <f>VLOOKUP(SUBSTITUTE(B1791,"_eur_interim","")&amp;" - "&amp;D1791,OrbisGeneric_mapping!C:F,3,0)</f>
        <v>CLOSING_DATE</v>
      </c>
      <c r="F1791" s="6" t="str">
        <f>VLOOKUP(E1791,Collibra!D:F,3,0)</f>
        <v>Closing date</v>
      </c>
      <c r="G1791" s="6" t="str">
        <f>VLOOKUP(E1791,Collibra!D:F,2,0)</f>
        <v>Closing date provides the financial accounts year or interim ending date (Default: Latest available year)</v>
      </c>
      <c r="J1791" t="s">
        <v>28</v>
      </c>
      <c r="N1791" t="b">
        <v>0</v>
      </c>
      <c r="P1791" t="s">
        <v>29</v>
      </c>
      <c r="Q1791" t="s">
        <v>30</v>
      </c>
      <c r="R1791" t="b">
        <v>0</v>
      </c>
      <c r="Z1791">
        <v>1</v>
      </c>
    </row>
    <row r="1792" spans="1:26" x14ac:dyDescent="0.25">
      <c r="A1792">
        <v>4666</v>
      </c>
      <c r="B1792" t="s">
        <v>1189</v>
      </c>
      <c r="C1792" t="s">
        <v>221</v>
      </c>
      <c r="D1792" t="s">
        <v>222</v>
      </c>
      <c r="E1792" s="6" t="e">
        <f>VLOOKUP(SUBSTITUTE(B1792,"_eur_interim","")&amp;" - "&amp;D1792,OrbisGeneric_mapping!C:F,3,0)</f>
        <v>#N/A</v>
      </c>
      <c r="F1792" s="6" t="e">
        <f>VLOOKUP(E1792,Collibra!D:F,3,0)</f>
        <v>#N/A</v>
      </c>
      <c r="G1792" s="6" t="e">
        <f>VLOOKUP(E1792,Collibra!D:F,2,0)</f>
        <v>#N/A</v>
      </c>
      <c r="J1792" t="s">
        <v>28</v>
      </c>
      <c r="N1792" t="b">
        <v>0</v>
      </c>
      <c r="P1792" t="s">
        <v>29</v>
      </c>
      <c r="Q1792" t="s">
        <v>30</v>
      </c>
      <c r="R1792" t="b">
        <v>0</v>
      </c>
      <c r="Z1792">
        <v>1</v>
      </c>
    </row>
    <row r="1793" spans="1:26" x14ac:dyDescent="0.25">
      <c r="A1793">
        <v>4658</v>
      </c>
      <c r="B1793" t="s">
        <v>1189</v>
      </c>
      <c r="C1793" t="s">
        <v>223</v>
      </c>
      <c r="D1793" t="s">
        <v>224</v>
      </c>
      <c r="E1793" s="6" t="e">
        <f>VLOOKUP(SUBSTITUTE(B1793,"_eur_interim","")&amp;" - "&amp;D1793,OrbisGeneric_mapping!C:F,3,0)</f>
        <v>#N/A</v>
      </c>
      <c r="F1793" s="6" t="e">
        <f>VLOOKUP(E1793,Collibra!D:F,3,0)</f>
        <v>#N/A</v>
      </c>
      <c r="G1793" s="6" t="e">
        <f>VLOOKUP(E1793,Collibra!D:F,2,0)</f>
        <v>#N/A</v>
      </c>
      <c r="J1793" t="s">
        <v>28</v>
      </c>
      <c r="N1793" t="b">
        <v>0</v>
      </c>
      <c r="P1793" t="s">
        <v>29</v>
      </c>
      <c r="Q1793" t="s">
        <v>30</v>
      </c>
      <c r="R1793" t="b">
        <v>0</v>
      </c>
      <c r="Z1793">
        <v>1</v>
      </c>
    </row>
    <row r="1794" spans="1:26" x14ac:dyDescent="0.25">
      <c r="A1794">
        <v>4650</v>
      </c>
      <c r="B1794" t="s">
        <v>1189</v>
      </c>
      <c r="C1794" t="s">
        <v>225</v>
      </c>
      <c r="D1794" t="s">
        <v>226</v>
      </c>
      <c r="E1794" s="6" t="e">
        <f>VLOOKUP(SUBSTITUTE(B1794,"_eur_interim","")&amp;" - "&amp;D1794,OrbisGeneric_mapping!C:F,3,0)</f>
        <v>#N/A</v>
      </c>
      <c r="F1794" s="6" t="e">
        <f>VLOOKUP(E1794,Collibra!D:F,3,0)</f>
        <v>#N/A</v>
      </c>
      <c r="G1794" s="6" t="e">
        <f>VLOOKUP(E1794,Collibra!D:F,2,0)</f>
        <v>#N/A</v>
      </c>
      <c r="J1794" t="s">
        <v>28</v>
      </c>
      <c r="N1794" t="b">
        <v>0</v>
      </c>
      <c r="P1794" t="s">
        <v>29</v>
      </c>
      <c r="Q1794" t="s">
        <v>30</v>
      </c>
      <c r="R1794" t="b">
        <v>0</v>
      </c>
      <c r="Z1794">
        <v>1</v>
      </c>
    </row>
    <row r="1795" spans="1:26" x14ac:dyDescent="0.25">
      <c r="A1795">
        <v>67</v>
      </c>
      <c r="B1795" t="s">
        <v>1189</v>
      </c>
      <c r="C1795" t="s">
        <v>1062</v>
      </c>
      <c r="D1795" t="s">
        <v>1063</v>
      </c>
      <c r="E1795" s="6" t="str">
        <f>VLOOKUP(SUBSTITUTE(B1795,"_eur_interim","")&amp;" - "&amp;D1795,OrbisGeneric_mapping!C:F,3,0)</f>
        <v>FCSN</v>
      </c>
      <c r="F1795" s="6" t="str">
        <f>VLOOKUP(E1795,Collibra!D:F,3,0)</f>
        <v>Common Stock, Net</v>
      </c>
      <c r="G1795" s="6" t="str">
        <f>VLOOKUP(E1795,Collibra!D:F,2,0)</f>
        <v>Common Stock, Net [FCSN] represents the sum of Sales/Issuance of Common [FSIC] and Repurchase/Retirement of Common [FRRC] (for US accounts)</v>
      </c>
      <c r="J1795" t="s">
        <v>28</v>
      </c>
      <c r="N1795" t="b">
        <v>0</v>
      </c>
      <c r="P1795" t="s">
        <v>29</v>
      </c>
      <c r="Q1795" t="s">
        <v>30</v>
      </c>
      <c r="R1795" t="b">
        <v>0</v>
      </c>
      <c r="Z1795">
        <v>1</v>
      </c>
    </row>
    <row r="1796" spans="1:26" x14ac:dyDescent="0.25">
      <c r="A1796">
        <v>4634</v>
      </c>
      <c r="B1796" t="s">
        <v>1189</v>
      </c>
      <c r="C1796" t="s">
        <v>452</v>
      </c>
      <c r="D1796" t="s">
        <v>453</v>
      </c>
      <c r="E1796" s="6" t="str">
        <f>VLOOKUP(SUBSTITUTE(B1796,"_eur_interim","")&amp;" - "&amp;D1796,OrbisGeneric_mapping!C:F,3,0)</f>
        <v>CONSOLIDATION_CODE</v>
      </c>
      <c r="F1796" s="6" t="str">
        <f>VLOOKUP(E1796,Collibra!D:F,3,0)</f>
        <v>Consolidation code</v>
      </c>
      <c r="G1796" s="6" t="str">
        <f>VLOOKUP(E1796,Collibra!D:F,2,0)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796" t="s">
        <v>28</v>
      </c>
      <c r="N1796" t="b">
        <v>0</v>
      </c>
      <c r="P1796" t="s">
        <v>29</v>
      </c>
      <c r="Q1796" t="s">
        <v>30</v>
      </c>
      <c r="R1796" t="b">
        <v>0</v>
      </c>
      <c r="Z1796">
        <v>1</v>
      </c>
    </row>
    <row r="1797" spans="1:26" x14ac:dyDescent="0.25">
      <c r="A1797">
        <v>4786</v>
      </c>
      <c r="B1797" t="s">
        <v>1189</v>
      </c>
      <c r="C1797" t="s">
        <v>1064</v>
      </c>
      <c r="D1797" t="s">
        <v>1065</v>
      </c>
      <c r="E1797" s="6" t="str">
        <f>VLOOKUP(SUBSTITUTE(B1797,"_eur_interim","")&amp;" - "&amp;D1797,OrbisGeneric_mapping!C:F,3,0)</f>
        <v>OBDT</v>
      </c>
      <c r="F1797" s="6" t="str">
        <f>VLOOKUP(E1797,Collibra!D:F,3,0)</f>
        <v>Deferred Taxes</v>
      </c>
      <c r="G1797" s="6" t="str">
        <f>VLOOKUP(E1797,Collibra!D:F,2,0)</f>
        <v>Deferred Taxes [OBDT] represents income taxes, accounted for in a company‟s net income computation on its income statement, but not affecting the cash flow position (for US accounts)</v>
      </c>
      <c r="J1797" t="s">
        <v>28</v>
      </c>
      <c r="N1797" t="b">
        <v>0</v>
      </c>
      <c r="P1797" t="s">
        <v>29</v>
      </c>
      <c r="Q1797" t="s">
        <v>30</v>
      </c>
      <c r="R1797" t="b">
        <v>0</v>
      </c>
      <c r="Z1797">
        <v>1</v>
      </c>
    </row>
    <row r="1798" spans="1:26" x14ac:dyDescent="0.25">
      <c r="A1798">
        <v>4746</v>
      </c>
      <c r="B1798" t="s">
        <v>1189</v>
      </c>
      <c r="C1798" t="s">
        <v>1066</v>
      </c>
      <c r="D1798" t="s">
        <v>1067</v>
      </c>
      <c r="E1798" s="6" t="str">
        <f>VLOOKUP(SUBSTITUTE(B1798,"_eur_interim","")&amp;" - "&amp;D1798,OrbisGeneric_mapping!C:F,3,0)</f>
        <v>ODPL</v>
      </c>
      <c r="F1798" s="6" t="str">
        <f>VLOOKUP(E1798,Collibra!D:F,3,0)</f>
        <v>Depletion</v>
      </c>
      <c r="G1798" s="6" t="str">
        <f>VLOOKUP(E1798,Collibra!D:F,2,0)</f>
        <v>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v>
      </c>
      <c r="J1798" t="s">
        <v>28</v>
      </c>
      <c r="N1798" t="b">
        <v>0</v>
      </c>
      <c r="P1798" t="s">
        <v>29</v>
      </c>
      <c r="Q1798" t="s">
        <v>30</v>
      </c>
      <c r="R1798" t="b">
        <v>0</v>
      </c>
      <c r="Z1798">
        <v>1</v>
      </c>
    </row>
    <row r="1799" spans="1:26" x14ac:dyDescent="0.25">
      <c r="A1799">
        <v>4738</v>
      </c>
      <c r="B1799" t="s">
        <v>1189</v>
      </c>
      <c r="C1799" t="s">
        <v>1068</v>
      </c>
      <c r="D1799" t="s">
        <v>1069</v>
      </c>
      <c r="E1799" s="6" t="str">
        <f>VLOOKUP(SUBSTITUTE(B1799,"_eur_interim","")&amp;" - "&amp;D1799,OrbisGeneric_mapping!C:F,3,0)</f>
        <v>SDEP</v>
      </c>
      <c r="F1799" s="6">
        <f>VLOOKUP(E1799,Collibra!D:F,3,0)</f>
        <v>0</v>
      </c>
      <c r="G1799" s="6" t="str">
        <f>VLOOKUP(E1799,Collibra!D:F,2,0)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799" t="s">
        <v>28</v>
      </c>
      <c r="N1799" t="b">
        <v>0</v>
      </c>
      <c r="P1799" t="s">
        <v>29</v>
      </c>
      <c r="Q1799" t="s">
        <v>30</v>
      </c>
      <c r="R1799" t="b">
        <v>0</v>
      </c>
      <c r="Z1799">
        <v>1</v>
      </c>
    </row>
    <row r="1800" spans="1:26" x14ac:dyDescent="0.25">
      <c r="A1800">
        <v>4754</v>
      </c>
      <c r="B1800" t="s">
        <v>1189</v>
      </c>
      <c r="C1800" t="s">
        <v>1070</v>
      </c>
      <c r="D1800" t="s">
        <v>1071</v>
      </c>
      <c r="E1800" s="6" t="str">
        <f>VLOOKUP(SUBSTITUTE(B1800,"_eur_interim","")&amp;" - "&amp;D1800,OrbisGeneric_mapping!C:F,3,0)</f>
        <v>SDED</v>
      </c>
      <c r="F1800" s="6" t="str">
        <f>VLOOKUP(E1800,Collibra!D:F,3,0)</f>
        <v>Depreciation/Depletion</v>
      </c>
      <c r="G1800" s="6" t="str">
        <f>VLOOKUP(E1800,Collibra!D:F,2,0)</f>
        <v>Depreciation/Depletion [SDED] represents the sum of Depreciation [SDEP] and Depletion [ODPL]. Depreciation/Depletion [SDED] is usually the largest non-cash expense factored into net income under the Indirect Cash Flow Method (for US accounts)</v>
      </c>
      <c r="J1800" t="s">
        <v>28</v>
      </c>
      <c r="N1800" t="b">
        <v>0</v>
      </c>
      <c r="P1800" t="s">
        <v>29</v>
      </c>
      <c r="Q1800" t="s">
        <v>30</v>
      </c>
      <c r="R1800" t="b">
        <v>0</v>
      </c>
      <c r="Z1800">
        <v>1</v>
      </c>
    </row>
    <row r="1801" spans="1:26" x14ac:dyDescent="0.25">
      <c r="A1801">
        <v>259</v>
      </c>
      <c r="B1801" t="s">
        <v>1189</v>
      </c>
      <c r="C1801" t="s">
        <v>1072</v>
      </c>
      <c r="D1801" t="s">
        <v>1073</v>
      </c>
      <c r="E1801" s="6" t="str">
        <f>VLOOKUP(SUBSTITUTE(B1801,"_eur_interim","")&amp;" - "&amp;D1801,OrbisGeneric_mapping!C:F,3,0)</f>
        <v>SDEP</v>
      </c>
      <c r="F1801" s="6">
        <f>VLOOKUP(E1801,Collibra!D:F,3,0)</f>
        <v>0</v>
      </c>
      <c r="G1801" s="6" t="str">
        <f>VLOOKUP(E1801,Collibra!D:F,2,0)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801" t="s">
        <v>28</v>
      </c>
      <c r="N1801" t="b">
        <v>0</v>
      </c>
      <c r="P1801" t="s">
        <v>29</v>
      </c>
      <c r="Q1801" t="s">
        <v>30</v>
      </c>
      <c r="R1801" t="b">
        <v>0</v>
      </c>
      <c r="Z1801">
        <v>1</v>
      </c>
    </row>
    <row r="1802" spans="1:26" x14ac:dyDescent="0.25">
      <c r="A1802">
        <v>4802</v>
      </c>
      <c r="B1802" t="s">
        <v>1189</v>
      </c>
      <c r="C1802" t="s">
        <v>1074</v>
      </c>
      <c r="D1802" t="s">
        <v>1075</v>
      </c>
      <c r="E1802" s="6" t="str">
        <f>VLOOKUP(SUBSTITUTE(B1802,"_eur_interim","")&amp;" - "&amp;D1802,OrbisGeneric_mapping!C:F,3,0)</f>
        <v>OIDO</v>
      </c>
      <c r="F1802" s="6" t="str">
        <f>VLOOKUP(E1802,Collibra!D:F,3,0)</f>
        <v>Discontinued Operations</v>
      </c>
      <c r="G1802" s="6" t="str">
        <f>VLOOKUP(E1802,Collibra!D:F,2,0)</f>
        <v>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v>
      </c>
      <c r="J1802" t="s">
        <v>28</v>
      </c>
      <c r="N1802" t="b">
        <v>0</v>
      </c>
      <c r="P1802" t="s">
        <v>29</v>
      </c>
      <c r="Q1802" t="s">
        <v>30</v>
      </c>
      <c r="R1802" t="b">
        <v>0</v>
      </c>
      <c r="Z1802">
        <v>1</v>
      </c>
    </row>
    <row r="1803" spans="1:26" x14ac:dyDescent="0.25">
      <c r="A1803">
        <v>4834</v>
      </c>
      <c r="B1803" t="s">
        <v>1189</v>
      </c>
      <c r="C1803" t="s">
        <v>1076</v>
      </c>
      <c r="D1803" t="s">
        <v>1077</v>
      </c>
      <c r="E1803" s="6" t="str">
        <f>VLOOKUP(SUBSTITUTE(B1803,"_eur_interim","")&amp;" - "&amp;D1803,OrbisGeneric_mapping!C:F,3,0)</f>
        <v>OEIA</v>
      </c>
      <c r="F1803" s="6" t="str">
        <f>VLOOKUP(E1803,Collibra!D:F,3,0)</f>
        <v>Equity in Net Earnings/Loss</v>
      </c>
      <c r="G1803" s="6" t="str">
        <f>VLOOKUP(E1803,Collibra!D:F,2,0)</f>
        <v>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v>
      </c>
      <c r="J1803" t="s">
        <v>28</v>
      </c>
      <c r="N1803" t="b">
        <v>0</v>
      </c>
      <c r="P1803" t="s">
        <v>29</v>
      </c>
      <c r="Q1803" t="s">
        <v>30</v>
      </c>
      <c r="R1803" t="b">
        <v>0</v>
      </c>
      <c r="Z1803">
        <v>1</v>
      </c>
    </row>
    <row r="1804" spans="1:26" x14ac:dyDescent="0.25">
      <c r="A1804">
        <v>4722</v>
      </c>
      <c r="B1804" t="s">
        <v>1189</v>
      </c>
      <c r="C1804" t="s">
        <v>661</v>
      </c>
      <c r="D1804" t="s">
        <v>662</v>
      </c>
      <c r="E1804" s="6" t="str">
        <f>VLOOKUP(SUBSTITUTE(B1804,"_eur_interim","")&amp;" - "&amp;D1804,OrbisGeneric_mapping!C:F,3,0)</f>
        <v>EXCHANGE_RATE</v>
      </c>
      <c r="F1804" s="6" t="str">
        <f>VLOOKUP(E1804,Collibra!D:F,3,0)</f>
        <v>Exchange rate from original currency</v>
      </c>
      <c r="G1804" s="6" t="str">
        <f>VLOOKUP(E1804,Collibra!D:F,2,0)</f>
        <v>Exchange rate from original currency gives the exchange rate against selected selected currency (Default: USD)</v>
      </c>
      <c r="J1804" t="s">
        <v>28</v>
      </c>
      <c r="N1804" t="b">
        <v>0</v>
      </c>
      <c r="P1804" t="s">
        <v>29</v>
      </c>
      <c r="Q1804" t="s">
        <v>30</v>
      </c>
      <c r="R1804" t="b">
        <v>0</v>
      </c>
      <c r="Z1804">
        <v>1</v>
      </c>
    </row>
    <row r="1805" spans="1:26" x14ac:dyDescent="0.25">
      <c r="A1805">
        <v>4810</v>
      </c>
      <c r="B1805" t="s">
        <v>1189</v>
      </c>
      <c r="C1805" t="s">
        <v>1078</v>
      </c>
      <c r="D1805" t="s">
        <v>1079</v>
      </c>
      <c r="E1805" s="6" t="str">
        <f>VLOOKUP(SUBSTITUTE(B1805,"_eur_interim","")&amp;" - "&amp;D1805,OrbisGeneric_mapping!C:F,3,0)</f>
        <v>OTRA</v>
      </c>
      <c r="F1805" s="6" t="str">
        <f>VLOOKUP(E1805,Collibra!D:F,3,0)</f>
        <v>Extraordinary Item</v>
      </c>
      <c r="G1805" s="6" t="str">
        <f>VLOOKUP(E1805,Collibra!D:F,2,0)</f>
        <v>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v>
      </c>
      <c r="J1805" t="s">
        <v>28</v>
      </c>
      <c r="N1805" t="b">
        <v>0</v>
      </c>
      <c r="P1805" t="s">
        <v>29</v>
      </c>
      <c r="Q1805" t="s">
        <v>30</v>
      </c>
      <c r="R1805" t="b">
        <v>0</v>
      </c>
      <c r="Z1805">
        <v>1</v>
      </c>
    </row>
    <row r="1806" spans="1:26" x14ac:dyDescent="0.25">
      <c r="A1806">
        <v>19</v>
      </c>
      <c r="B1806" t="s">
        <v>1189</v>
      </c>
      <c r="C1806" t="s">
        <v>1080</v>
      </c>
      <c r="D1806" t="s">
        <v>1081</v>
      </c>
      <c r="E1806" s="6" t="str">
        <f>VLOOKUP(SUBSTITUTE(B1806,"_eur_interim","")&amp;" - "&amp;D1806,OrbisGeneric_mapping!C:F,3,0)</f>
        <v>SFCF</v>
      </c>
      <c r="F1806" s="6" t="str">
        <f>VLOOKUP(E1806,Collibra!D:F,3,0)</f>
        <v>Financing Cash Flow Items</v>
      </c>
      <c r="G1806" s="6" t="str">
        <f>VLOOKUP(E1806,Collibra!D:F,2,0)</f>
        <v>Financing Cash Flow Items [SFCF] represents the sum of Increase/decrease in Deposits [FDPT], Increase/decrease in FHLB [FFLB], Increase/decrease in Federal Funds Sold/REPOs [FFFS] and Other Financing Cash Flow [FFCF] (for US accounts)</v>
      </c>
      <c r="J1806" t="s">
        <v>28</v>
      </c>
      <c r="N1806" t="b">
        <v>0</v>
      </c>
      <c r="P1806" t="s">
        <v>29</v>
      </c>
      <c r="Q1806" t="s">
        <v>30</v>
      </c>
      <c r="R1806" t="b">
        <v>0</v>
      </c>
      <c r="Z1806">
        <v>1</v>
      </c>
    </row>
    <row r="1807" spans="1:26" x14ac:dyDescent="0.25">
      <c r="A1807">
        <v>227</v>
      </c>
      <c r="B1807" t="s">
        <v>1189</v>
      </c>
      <c r="C1807" t="s">
        <v>1082</v>
      </c>
      <c r="D1807" t="s">
        <v>1083</v>
      </c>
      <c r="E1807" s="6" t="str">
        <f>VLOOKUP(SUBSTITUTE(B1807,"_eur_interim","")&amp;" - "&amp;D1807,OrbisGeneric_mapping!C:F,3,0)</f>
        <v>SFEE</v>
      </c>
      <c r="F1807" s="6" t="str">
        <f>VLOOKUP(E1807,Collibra!D:F,3,0)</f>
        <v>Foreign Exchange Effects</v>
      </c>
      <c r="G1807" s="6" t="str">
        <f>VLOOKUP(E1807,Collibra!D:F,2,0)</f>
        <v>Foreign Exchange Effects [SFEE] represents the increase/decrease in cash and cash equivalents due to changes in exchange rates (for US accounts)</v>
      </c>
      <c r="J1807" t="s">
        <v>28</v>
      </c>
      <c r="N1807" t="b">
        <v>0</v>
      </c>
      <c r="P1807" t="s">
        <v>29</v>
      </c>
      <c r="Q1807" t="s">
        <v>30</v>
      </c>
      <c r="R1807" t="b">
        <v>0</v>
      </c>
      <c r="Z1807">
        <v>1</v>
      </c>
    </row>
    <row r="1808" spans="1:26" x14ac:dyDescent="0.25">
      <c r="A1808">
        <v>5066</v>
      </c>
      <c r="B1808" t="s">
        <v>1189</v>
      </c>
      <c r="C1808" t="s">
        <v>1084</v>
      </c>
      <c r="D1808" t="s">
        <v>1085</v>
      </c>
      <c r="E1808" s="6" t="str">
        <f>VLOOKUP(SUBSTITUTE(B1808,"_eur_interim","")&amp;" - "&amp;D1808,OrbisGeneric_mapping!C:F,3,0)</f>
        <v>IIAN</v>
      </c>
      <c r="F1808" s="6" t="str">
        <f>VLOOKUP(E1808,Collibra!D:F,3,0)</f>
        <v>Intangible, Net</v>
      </c>
      <c r="G1808" s="6" t="str">
        <f>VLOOKUP(E1808,Collibra!D:F,2,0)</f>
        <v>Intangible, Net [IIAN] represents changes in intangible assets. When a company does not delineate its purchase of intangibles and sale of intangibles, Intangible, Net [IIAN] is utilized (for US accounts)</v>
      </c>
      <c r="J1808" t="s">
        <v>28</v>
      </c>
      <c r="N1808" t="b">
        <v>0</v>
      </c>
      <c r="P1808" t="s">
        <v>29</v>
      </c>
      <c r="Q1808" t="s">
        <v>30</v>
      </c>
      <c r="R1808" t="b">
        <v>0</v>
      </c>
      <c r="Z1808">
        <v>1</v>
      </c>
    </row>
    <row r="1809" spans="1:26" x14ac:dyDescent="0.25">
      <c r="A1809">
        <v>4882</v>
      </c>
      <c r="B1809" t="s">
        <v>1189</v>
      </c>
      <c r="C1809" t="s">
        <v>1086</v>
      </c>
      <c r="D1809" t="s">
        <v>1087</v>
      </c>
      <c r="E1809" s="6" t="str">
        <f>VLOOKUP(SUBSTITUTE(B1809,"_eur_interim","")&amp;" - "&amp;D1809,OrbisGeneric_mapping!C:F,3,0)</f>
        <v>OITL</v>
      </c>
      <c r="F1809" s="6" t="str">
        <f>VLOOKUP(E1809,Collibra!D:F,3,0)</f>
        <v>Inventories</v>
      </c>
      <c r="G1809" s="6" t="str">
        <f>VLOOKUP(E1809,Collibra!D:F,2,0)</f>
        <v>Inventories [OITL] represents changes in inventories during the period. An increase in inventories has a negative impact on cash flow from operating activities, and vice versa (for US accounts)</v>
      </c>
      <c r="J1809" t="s">
        <v>28</v>
      </c>
      <c r="N1809" t="b">
        <v>0</v>
      </c>
      <c r="P1809" t="s">
        <v>29</v>
      </c>
      <c r="Q1809" t="s">
        <v>30</v>
      </c>
      <c r="R1809" t="b">
        <v>0</v>
      </c>
      <c r="Z1809">
        <v>1</v>
      </c>
    </row>
    <row r="1810" spans="1:26" x14ac:dyDescent="0.25">
      <c r="A1810">
        <v>5042</v>
      </c>
      <c r="B1810" t="s">
        <v>1189</v>
      </c>
      <c r="C1810" t="s">
        <v>1088</v>
      </c>
      <c r="D1810" t="s">
        <v>1089</v>
      </c>
      <c r="E1810" s="6" t="str">
        <f>VLOOKUP(SUBSTITUTE(B1810,"_eur_interim","")&amp;" - "&amp;D1810,OrbisGeneric_mapping!C:F,3,0)</f>
        <v>IIVN</v>
      </c>
      <c r="F1810" s="6" t="str">
        <f>VLOOKUP(E1810,Collibra!D:F,3,0)</f>
        <v>Investment, Net</v>
      </c>
      <c r="G1810" s="6" t="str">
        <f>VLOOKUP(E1810,Collibra!D:F,2,0)</f>
        <v>Investment, Net [IIVN] represents changes in investments in securities and other investments. Investment, Net [IIVN] is utilized when a company does not delineate the sale of investments and the purchase of investments on the cash flow statement (for US accounts)</v>
      </c>
      <c r="J1810" t="s">
        <v>28</v>
      </c>
      <c r="N1810" t="b">
        <v>0</v>
      </c>
      <c r="P1810" t="s">
        <v>29</v>
      </c>
      <c r="Q1810" t="s">
        <v>30</v>
      </c>
      <c r="R1810" t="b">
        <v>0</v>
      </c>
      <c r="Z1810">
        <v>1</v>
      </c>
    </row>
    <row r="1811" spans="1:26" x14ac:dyDescent="0.25">
      <c r="A1811">
        <v>211</v>
      </c>
      <c r="B1811" t="s">
        <v>1189</v>
      </c>
      <c r="C1811" t="s">
        <v>1090</v>
      </c>
      <c r="D1811" t="s">
        <v>1091</v>
      </c>
      <c r="E1811" s="6" t="str">
        <f>VLOOKUP(SUBSTITUTE(B1811,"_eur_interim","")&amp;" - "&amp;D1811,OrbisGeneric_mapping!C:F,3,0)</f>
        <v>FPRD</v>
      </c>
      <c r="F1811" s="6" t="str">
        <f>VLOOKUP(E1811,Collibra!D:F,3,0)</f>
        <v>Issuance (Retirement) of Debt, Net</v>
      </c>
      <c r="G1811" s="6" t="str">
        <f>VLOOKUP(E1811,Collibra!D:F,2,0)</f>
        <v>Issuance (Retirement) of Debt, Net [FPRD] represents net changes in cash flow due to the changes in the level of debt of a company (for US accounts)</v>
      </c>
      <c r="J1811" t="s">
        <v>28</v>
      </c>
      <c r="N1811" t="b">
        <v>0</v>
      </c>
      <c r="P1811" t="s">
        <v>29</v>
      </c>
      <c r="Q1811" t="s">
        <v>30</v>
      </c>
      <c r="R1811" t="b">
        <v>0</v>
      </c>
      <c r="Z1811">
        <v>1</v>
      </c>
    </row>
    <row r="1812" spans="1:26" x14ac:dyDescent="0.25">
      <c r="A1812">
        <v>139</v>
      </c>
      <c r="B1812" t="s">
        <v>1189</v>
      </c>
      <c r="C1812" t="s">
        <v>1092</v>
      </c>
      <c r="D1812" t="s">
        <v>1093</v>
      </c>
      <c r="E1812" s="6" t="str">
        <f>VLOOKUP(SUBSTITUTE(B1812,"_eur_interim","")&amp;" - "&amp;D1812,OrbisGeneric_mapping!C:F,3,0)</f>
        <v>FPSS</v>
      </c>
      <c r="F1812" s="6" t="str">
        <f>VLOOKUP(E1812,Collibra!D:F,3,0)</f>
        <v>Issuance (Retirement) of Stock, Net</v>
      </c>
      <c r="G1812" s="6" t="str">
        <f>VLOOKUP(E1812,Collibra!D:F,2,0)</f>
        <v>Issuance (Retirement) of Stock, Net [FPSS] represents the sum of Common Stock, Net [FCSN], Preferred Stock, Net [FPSN], Sale/Issuance of Common/Preferred [FSCP], Repurchase/Retirement of Common/Preferred [FRCP], Options Exercised [FOPX], Warrants Converted [FWCV] and Treasury Stock [FTST] (for US accounts)</v>
      </c>
      <c r="J1812" t="s">
        <v>28</v>
      </c>
      <c r="N1812" t="b">
        <v>0</v>
      </c>
      <c r="P1812" t="s">
        <v>29</v>
      </c>
      <c r="Q1812" t="s">
        <v>30</v>
      </c>
      <c r="R1812" t="b">
        <v>0</v>
      </c>
      <c r="Z1812">
        <v>1</v>
      </c>
    </row>
    <row r="1813" spans="1:26" x14ac:dyDescent="0.25">
      <c r="A1813">
        <v>171</v>
      </c>
      <c r="B1813" t="s">
        <v>1189</v>
      </c>
      <c r="C1813" t="s">
        <v>1094</v>
      </c>
      <c r="D1813" t="s">
        <v>1095</v>
      </c>
      <c r="E1813" s="6" t="str">
        <f>VLOOKUP(SUBSTITUTE(B1813,"_eur_interim","")&amp;" - "&amp;D1813,OrbisGeneric_mapping!C:F,3,0)</f>
        <v>FLDI</v>
      </c>
      <c r="F1813" s="6" t="str">
        <f>VLOOKUP(E1813,Collibra!D:F,3,0)</f>
        <v>Long Term Debt Issued</v>
      </c>
      <c r="G1813" s="6" t="str">
        <f>VLOOKUP(E1813,Collibra!D:F,2,0)</f>
        <v>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v>
      </c>
      <c r="J1813" t="s">
        <v>28</v>
      </c>
      <c r="N1813" t="b">
        <v>0</v>
      </c>
      <c r="P1813" t="s">
        <v>29</v>
      </c>
      <c r="Q1813" t="s">
        <v>30</v>
      </c>
      <c r="R1813" t="b">
        <v>0</v>
      </c>
      <c r="Z1813">
        <v>1</v>
      </c>
    </row>
    <row r="1814" spans="1:26" x14ac:dyDescent="0.25">
      <c r="A1814">
        <v>187</v>
      </c>
      <c r="B1814" t="s">
        <v>1189</v>
      </c>
      <c r="C1814" t="s">
        <v>1096</v>
      </c>
      <c r="D1814" t="s">
        <v>1097</v>
      </c>
      <c r="E1814" s="6" t="str">
        <f>VLOOKUP(SUBSTITUTE(B1814,"_eur_interim","")&amp;" - "&amp;D1814,OrbisGeneric_mapping!C:F,3,0)</f>
        <v>FLDN</v>
      </c>
      <c r="F1814" s="6" t="str">
        <f>VLOOKUP(E1814,Collibra!D:F,3,0)</f>
        <v>Long Term Debt, Net</v>
      </c>
      <c r="G1814" s="6" t="str">
        <f>VLOOKUP(E1814,Collibra!D:F,2,0)</f>
        <v>Long Term Debt, Net [FLDN] represents the sum of Long Term Debt Issued [FLDI] and Long Term Debt Reduction [FLDR]. When a company does not delineate between long-term debts issued and long-term reduction, Long Term Debt, Net [FLDN] is utilized (for US accounts)</v>
      </c>
      <c r="J1814" t="s">
        <v>28</v>
      </c>
      <c r="N1814" t="b">
        <v>0</v>
      </c>
      <c r="P1814" t="s">
        <v>29</v>
      </c>
      <c r="Q1814" t="s">
        <v>30</v>
      </c>
      <c r="R1814" t="b">
        <v>0</v>
      </c>
      <c r="Z1814">
        <v>1</v>
      </c>
    </row>
    <row r="1815" spans="1:26" x14ac:dyDescent="0.25">
      <c r="A1815">
        <v>179</v>
      </c>
      <c r="B1815" t="s">
        <v>1189</v>
      </c>
      <c r="C1815" t="s">
        <v>1098</v>
      </c>
      <c r="D1815" t="s">
        <v>1099</v>
      </c>
      <c r="E1815" s="6" t="str">
        <f>VLOOKUP(SUBSTITUTE(B1815,"_eur_interim","")&amp;" - "&amp;D1815,OrbisGeneric_mapping!C:F,3,0)</f>
        <v>FLDR</v>
      </c>
      <c r="F1815" s="6" t="str">
        <f>VLOOKUP(E1815,Collibra!D:F,3,0)</f>
        <v>Long Term Debt Reduction</v>
      </c>
      <c r="G1815" s="6" t="str">
        <f>VLOOKUP(E1815,Collibra!D:F,2,0)</f>
        <v>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v>
      </c>
      <c r="J1815" t="s">
        <v>28</v>
      </c>
      <c r="N1815" t="b">
        <v>0</v>
      </c>
      <c r="P1815" t="s">
        <v>29</v>
      </c>
      <c r="Q1815" t="s">
        <v>30</v>
      </c>
      <c r="R1815" t="b">
        <v>0</v>
      </c>
      <c r="Z1815">
        <v>1</v>
      </c>
    </row>
    <row r="1816" spans="1:26" x14ac:dyDescent="0.25">
      <c r="A1816">
        <v>243</v>
      </c>
      <c r="B1816" t="s">
        <v>1189</v>
      </c>
      <c r="C1816" t="s">
        <v>1100</v>
      </c>
      <c r="D1816" t="s">
        <v>1101</v>
      </c>
      <c r="E1816" s="6" t="str">
        <f>VLOOKUP(SUBSTITUTE(B1816,"_eur_interim","")&amp;" - "&amp;D1816,OrbisGeneric_mapping!C:F,3,0)</f>
        <v>SNCB</v>
      </c>
      <c r="F1816" s="6" t="str">
        <f>VLOOKUP(E1816,Collibra!D:F,3,0)</f>
        <v>Net Cash - Beginning Balance</v>
      </c>
      <c r="G1816" s="6" t="str">
        <f>VLOOKUP(E1816,Collibra!D:F,2,0)</f>
        <v>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v>
      </c>
      <c r="J1816" t="s">
        <v>28</v>
      </c>
      <c r="N1816" t="b">
        <v>0</v>
      </c>
      <c r="P1816" t="s">
        <v>29</v>
      </c>
      <c r="Q1816" t="s">
        <v>30</v>
      </c>
      <c r="R1816" t="b">
        <v>0</v>
      </c>
      <c r="Z1816">
        <v>1</v>
      </c>
    </row>
    <row r="1817" spans="1:26" x14ac:dyDescent="0.25">
      <c r="A1817">
        <v>251</v>
      </c>
      <c r="B1817" t="s">
        <v>1189</v>
      </c>
      <c r="C1817" t="s">
        <v>1102</v>
      </c>
      <c r="D1817" t="s">
        <v>1103</v>
      </c>
      <c r="E1817" s="6" t="str">
        <f>VLOOKUP(SUBSTITUTE(B1817,"_eur_interim","")&amp;" - "&amp;D1817,OrbisGeneric_mapping!C:F,3,0)</f>
        <v>SNCE</v>
      </c>
      <c r="F1817" s="6" t="str">
        <f>VLOOKUP(E1817,Collibra!D:F,3,0)</f>
        <v>Net Cash - Ending Balance</v>
      </c>
      <c r="G1817" s="6" t="str">
        <f>VLOOKUP(E1817,Collibra!D:F,2,0)</f>
        <v>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v>
      </c>
      <c r="J1817" t="s">
        <v>28</v>
      </c>
      <c r="N1817" t="b">
        <v>0</v>
      </c>
      <c r="P1817" t="s">
        <v>29</v>
      </c>
      <c r="Q1817" t="s">
        <v>30</v>
      </c>
      <c r="R1817" t="b">
        <v>0</v>
      </c>
      <c r="Z1817">
        <v>1</v>
      </c>
    </row>
    <row r="1818" spans="1:26" x14ac:dyDescent="0.25">
      <c r="A1818">
        <v>235</v>
      </c>
      <c r="B1818" t="s">
        <v>1189</v>
      </c>
      <c r="C1818" t="s">
        <v>1104</v>
      </c>
      <c r="D1818" t="s">
        <v>1105</v>
      </c>
      <c r="E1818" s="6" t="str">
        <f>VLOOKUP(SUBSTITUTE(B1818,"_eur_interim","")&amp;" - "&amp;D1818,OrbisGeneric_mapping!C:F,3,0)</f>
        <v>SNCC</v>
      </c>
      <c r="F1818" s="6" t="str">
        <f>VLOOKUP(E1818,Collibra!D:F,3,0)</f>
        <v>Net Change in Cash</v>
      </c>
      <c r="G1818" s="6" t="str">
        <f>VLOOKUP(E1818,Collibra!D:F,2,0)</f>
        <v>Net Change in Cash [SNCC] represents the sum of Cash From Operating Activities [OTLO], Cash From Investing Activities [ITLI], Cash From Financing Activities [FTLF], Foreign Exchange Effects [SFEE] (for US accounts)</v>
      </c>
      <c r="J1818" t="s">
        <v>28</v>
      </c>
      <c r="N1818" t="b">
        <v>0</v>
      </c>
      <c r="P1818" t="s">
        <v>29</v>
      </c>
      <c r="Q1818" t="s">
        <v>30</v>
      </c>
      <c r="R1818" t="b">
        <v>0</v>
      </c>
      <c r="Z1818">
        <v>1</v>
      </c>
    </row>
    <row r="1819" spans="1:26" x14ac:dyDescent="0.25">
      <c r="A1819">
        <v>4730</v>
      </c>
      <c r="B1819" t="s">
        <v>1189</v>
      </c>
      <c r="C1819" t="s">
        <v>546</v>
      </c>
      <c r="D1819" t="s">
        <v>547</v>
      </c>
      <c r="E1819" s="6" t="str">
        <f>VLOOKUP(SUBSTITUTE(B1819,"_eur_interim","")&amp;" - "&amp;D1819,OrbisGeneric_mapping!C:F,3,0)</f>
        <v>ONET</v>
      </c>
      <c r="F1819" s="6">
        <f>VLOOKUP(E1819,Collibra!D:F,3,0)</f>
        <v>0</v>
      </c>
      <c r="G1819" s="6" t="str">
        <f>VLOOKUP(E1819,Collibra!D:F,2,0)</f>
        <v>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v>
      </c>
      <c r="J1819" t="s">
        <v>28</v>
      </c>
      <c r="N1819" t="b">
        <v>0</v>
      </c>
      <c r="P1819" t="s">
        <v>29</v>
      </c>
      <c r="Q1819" t="s">
        <v>30</v>
      </c>
      <c r="R1819" t="b">
        <v>0</v>
      </c>
      <c r="Z1819">
        <v>1</v>
      </c>
    </row>
    <row r="1820" spans="1:26" x14ac:dyDescent="0.25">
      <c r="A1820">
        <v>4850</v>
      </c>
      <c r="B1820" t="s">
        <v>1189</v>
      </c>
      <c r="C1820" t="s">
        <v>1106</v>
      </c>
      <c r="D1820" t="s">
        <v>1107</v>
      </c>
      <c r="E1820" s="6" t="str">
        <f>VLOOKUP(SUBSTITUTE(B1820,"_eur_interim","")&amp;" - "&amp;D1820,OrbisGeneric_mapping!C:F,3,0)</f>
        <v>SNCI</v>
      </c>
      <c r="F1820" s="6" t="str">
        <f>VLOOKUP(E1820,Collibra!D:F,3,0)</f>
        <v>Non-Cash Items</v>
      </c>
      <c r="G1820" s="6" t="str">
        <f>VLOOKUP(E1820,Collibra!D:F,2,0)</f>
        <v>Expenses such as depreciation and investment gains (losses) that does not involve a cash payment. Non-Cash Items [SNCI] represents the sum of Accounting Change [OACG], Discontinued Operations [OIDO], Extraordinary Items [OTRA], Unusual Items [OUIE], Purchased R&amp;amp;D [OPRD], Equity in Net Earnings/Loss [OEIA] and Other Non-Cash Items [ONCI] (for US accounts)</v>
      </c>
      <c r="J1820" t="s">
        <v>28</v>
      </c>
      <c r="N1820" t="b">
        <v>0</v>
      </c>
      <c r="P1820" t="s">
        <v>29</v>
      </c>
      <c r="Q1820" t="s">
        <v>30</v>
      </c>
      <c r="R1820" t="b">
        <v>0</v>
      </c>
      <c r="Z1820">
        <v>1</v>
      </c>
    </row>
    <row r="1821" spans="1:26" x14ac:dyDescent="0.25">
      <c r="A1821">
        <v>4674</v>
      </c>
      <c r="B1821" t="s">
        <v>1189</v>
      </c>
      <c r="C1821" t="s">
        <v>570</v>
      </c>
      <c r="D1821" t="s">
        <v>571</v>
      </c>
      <c r="E1821" s="6" t="str">
        <f>VLOOKUP(SUBSTITUTE(B1821,"_eur_interim","")&amp;" - "&amp;D1821,OrbisGeneric_mapping!C:F,3,0)</f>
        <v>NUMBER_MONTHS</v>
      </c>
      <c r="F1821" s="6" t="str">
        <f>VLOOKUP(E1821,Collibra!D:F,3,0)</f>
        <v>Number of months</v>
      </c>
      <c r="G1821" s="6" t="str">
        <f>VLOOKUP(E1821,Collibra!D:F,2,0)</f>
        <v>The number of months in a financial accounting period</v>
      </c>
      <c r="J1821" t="s">
        <v>28</v>
      </c>
      <c r="N1821" t="b">
        <v>0</v>
      </c>
      <c r="P1821" t="s">
        <v>29</v>
      </c>
      <c r="Q1821" t="s">
        <v>30</v>
      </c>
      <c r="R1821" t="b">
        <v>0</v>
      </c>
      <c r="Z1821">
        <v>1</v>
      </c>
    </row>
    <row r="1822" spans="1:26" x14ac:dyDescent="0.25">
      <c r="A1822">
        <v>115</v>
      </c>
      <c r="B1822" t="s">
        <v>1189</v>
      </c>
      <c r="C1822" t="s">
        <v>1108</v>
      </c>
      <c r="D1822" t="s">
        <v>1109</v>
      </c>
      <c r="E1822" s="6" t="str">
        <f>VLOOKUP(SUBSTITUTE(B1822,"_eur_interim","")&amp;" - "&amp;D1822,OrbisGeneric_mapping!C:F,3,0)</f>
        <v>FOPX</v>
      </c>
      <c r="F1822" s="6" t="str">
        <f>VLOOKUP(E1822,Collibra!D:F,3,0)</f>
        <v>Options Exercised</v>
      </c>
      <c r="G1822" s="6" t="str">
        <f>VLOOKUP(E1822,Collibra!D:F,2,0)</f>
        <v>Options Exercised [FOPX] represents cash inflow due to stock options exercised, which results in an increase of common stock (for US accounts)</v>
      </c>
      <c r="J1822" t="s">
        <v>28</v>
      </c>
      <c r="N1822" t="b">
        <v>0</v>
      </c>
      <c r="P1822" t="s">
        <v>29</v>
      </c>
      <c r="Q1822" t="s">
        <v>30</v>
      </c>
      <c r="R1822" t="b">
        <v>0</v>
      </c>
      <c r="Z1822">
        <v>1</v>
      </c>
    </row>
    <row r="1823" spans="1:26" x14ac:dyDescent="0.25">
      <c r="A1823">
        <v>4714</v>
      </c>
      <c r="B1823" t="s">
        <v>1189</v>
      </c>
      <c r="C1823" t="s">
        <v>576</v>
      </c>
      <c r="D1823" t="s">
        <v>577</v>
      </c>
      <c r="E1823" s="6" t="str">
        <f>VLOOKUP(SUBSTITUTE(B1823,"_eur_interim","")&amp;" - "&amp;D1823,OrbisGeneric_mapping!C:F,3,0)</f>
        <v>ORIGINAL_CURRENCY</v>
      </c>
      <c r="F1823" s="6">
        <f>VLOOKUP(E1823,Collibra!D:F,3,0)</f>
        <v>0</v>
      </c>
      <c r="G1823" s="6" t="str">
        <f>VLOOKUP(E1823,Collibra!D:F,2,0)</f>
        <v>The currency used for publishing the financial accounts</v>
      </c>
      <c r="J1823" t="s">
        <v>28</v>
      </c>
      <c r="N1823" t="b">
        <v>0</v>
      </c>
      <c r="P1823" t="s">
        <v>29</v>
      </c>
      <c r="Q1823" t="s">
        <v>30</v>
      </c>
      <c r="R1823" t="b">
        <v>0</v>
      </c>
      <c r="Z1823">
        <v>1</v>
      </c>
    </row>
    <row r="1824" spans="1:26" x14ac:dyDescent="0.25">
      <c r="A1824">
        <v>4706</v>
      </c>
      <c r="B1824" t="s">
        <v>1189</v>
      </c>
      <c r="C1824" t="s">
        <v>578</v>
      </c>
      <c r="D1824" t="s">
        <v>579</v>
      </c>
      <c r="E1824" s="6" t="str">
        <f>VLOOKUP(SUBSTITUTE(B1824,"_eur_interim","")&amp;" - "&amp;D1824,OrbisGeneric_mapping!C:F,3,0)</f>
        <v>ORIGINAL_UNIT</v>
      </c>
      <c r="F1824" s="6" t="str">
        <f>VLOOKUP(E1824,Collibra!D:F,3,0)</f>
        <v>Original unit</v>
      </c>
      <c r="G1824" s="6" t="str">
        <f>VLOOKUP(E1824,Collibra!D:F,2,0)</f>
        <v>Original units is the unit for a financial value used in spreading the financial accounts</v>
      </c>
      <c r="J1824" t="s">
        <v>28</v>
      </c>
      <c r="N1824" t="b">
        <v>0</v>
      </c>
      <c r="P1824" t="s">
        <v>29</v>
      </c>
      <c r="Q1824" t="s">
        <v>30</v>
      </c>
      <c r="R1824" t="b">
        <v>0</v>
      </c>
      <c r="Z1824">
        <v>1</v>
      </c>
    </row>
    <row r="1825" spans="1:26" x14ac:dyDescent="0.25">
      <c r="A1825">
        <v>4898</v>
      </c>
      <c r="B1825" t="s">
        <v>1189</v>
      </c>
      <c r="C1825" t="s">
        <v>1110</v>
      </c>
      <c r="D1825" t="s">
        <v>1111</v>
      </c>
      <c r="E1825" s="6" t="str">
        <f>VLOOKUP(SUBSTITUTE(B1825,"_eur_interim","")&amp;" - "&amp;D1825,OrbisGeneric_mapping!C:F,3,0)</f>
        <v>OOAS</v>
      </c>
      <c r="F1825" s="6" t="str">
        <f>VLOOKUP(E1825,Collibra!D:F,3,0)</f>
        <v>Other Assets</v>
      </c>
      <c r="G1825" s="6" t="str">
        <f>VLOOKUP(E1825,Collibra!D:F,2,0)</f>
        <v>Other Assets [OOAS] represents changes in other assets during the period. An increase in other assets has a negative impact on cash flow from operating activities, and vice versa (for US accounts)</v>
      </c>
      <c r="J1825" t="s">
        <v>28</v>
      </c>
      <c r="N1825" t="b">
        <v>0</v>
      </c>
      <c r="P1825" t="s">
        <v>29</v>
      </c>
      <c r="Q1825" t="s">
        <v>30</v>
      </c>
      <c r="R1825" t="b">
        <v>0</v>
      </c>
      <c r="Z1825">
        <v>1</v>
      </c>
    </row>
    <row r="1826" spans="1:26" x14ac:dyDescent="0.25">
      <c r="A1826">
        <v>4946</v>
      </c>
      <c r="B1826" t="s">
        <v>1189</v>
      </c>
      <c r="C1826" t="s">
        <v>1112</v>
      </c>
      <c r="D1826" t="s">
        <v>1113</v>
      </c>
      <c r="E1826" s="6" t="str">
        <f>VLOOKUP(SUBSTITUTE(B1826,"_eur_interim","")&amp;" - "&amp;D1826,OrbisGeneric_mapping!C:F,3,0)</f>
        <v>OOAL</v>
      </c>
      <c r="F1826" s="6" t="str">
        <f>VLOOKUP(E1826,Collibra!D:F,3,0)</f>
        <v>Other Assets &amp; Liabilities, Net</v>
      </c>
      <c r="G1826" s="6" t="str">
        <f>VLOOKUP(E1826,Collibra!D:F,2,0)</f>
        <v>Other Assets &amp;amp;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v>
      </c>
      <c r="J1826" t="s">
        <v>28</v>
      </c>
      <c r="N1826" t="b">
        <v>0</v>
      </c>
      <c r="P1826" t="s">
        <v>29</v>
      </c>
      <c r="Q1826" t="s">
        <v>30</v>
      </c>
      <c r="R1826" t="b">
        <v>0</v>
      </c>
      <c r="Z1826">
        <v>1</v>
      </c>
    </row>
    <row r="1827" spans="1:26" x14ac:dyDescent="0.25">
      <c r="A1827">
        <v>11</v>
      </c>
      <c r="B1827" t="s">
        <v>1189</v>
      </c>
      <c r="C1827" t="s">
        <v>1114</v>
      </c>
      <c r="D1827" t="s">
        <v>1115</v>
      </c>
      <c r="E1827" s="6" t="str">
        <f>VLOOKUP(SUBSTITUTE(B1827,"_eur_interim","")&amp;" - "&amp;D1827,OrbisGeneric_mapping!C:F,3,0)</f>
        <v>FFCF</v>
      </c>
      <c r="F1827" s="6" t="str">
        <f>VLOOKUP(E1827,Collibra!D:F,3,0)</f>
        <v>Other Financing Cash Flow</v>
      </c>
      <c r="G1827" s="6" t="str">
        <f>VLOOKUP(E1827,Collibra!D:F,2,0)</f>
        <v>Other Financing Cash Flow [FFCF] represents cash flow from financing activities (for US accounts)</v>
      </c>
      <c r="J1827" t="s">
        <v>28</v>
      </c>
      <c r="N1827" t="b">
        <v>0</v>
      </c>
      <c r="P1827" t="s">
        <v>29</v>
      </c>
      <c r="Q1827" t="s">
        <v>30</v>
      </c>
      <c r="R1827" t="b">
        <v>0</v>
      </c>
      <c r="Z1827">
        <v>1</v>
      </c>
    </row>
    <row r="1828" spans="1:26" x14ac:dyDescent="0.25">
      <c r="A1828">
        <v>5074</v>
      </c>
      <c r="B1828" t="s">
        <v>1189</v>
      </c>
      <c r="C1828" t="s">
        <v>1116</v>
      </c>
      <c r="D1828" t="s">
        <v>1117</v>
      </c>
      <c r="E1828" s="6" t="str">
        <f>VLOOKUP(SUBSTITUTE(B1828,"_eur_interim","")&amp;" - "&amp;D1828,OrbisGeneric_mapping!C:F,3,0)</f>
        <v>IICF</v>
      </c>
      <c r="F1828" s="6" t="str">
        <f>VLOOKUP(E1828,Collibra!D:F,3,0)</f>
        <v>Other Investing Cash Flow</v>
      </c>
      <c r="G1828" s="6" t="str">
        <f>VLOOKUP(E1828,Collibra!D:F,2,0)</f>
        <v>Other Investing Cash Flow [IICF] represents investing activities (excluding a serie of items) (for US accounts)</v>
      </c>
      <c r="J1828" t="s">
        <v>28</v>
      </c>
      <c r="N1828" t="b">
        <v>0</v>
      </c>
      <c r="P1828" t="s">
        <v>29</v>
      </c>
      <c r="Q1828" t="s">
        <v>30</v>
      </c>
      <c r="R1828" t="b">
        <v>0</v>
      </c>
      <c r="Z1828">
        <v>1</v>
      </c>
    </row>
    <row r="1829" spans="1:26" x14ac:dyDescent="0.25">
      <c r="A1829">
        <v>5082</v>
      </c>
      <c r="B1829" t="s">
        <v>1189</v>
      </c>
      <c r="C1829" t="s">
        <v>1118</v>
      </c>
      <c r="D1829" t="s">
        <v>1119</v>
      </c>
      <c r="E1829" s="6" t="str">
        <f>VLOOKUP(SUBSTITUTE(B1829,"_eur_interim","")&amp;" - "&amp;D1829,OrbisGeneric_mapping!C:F,3,0)</f>
        <v>SICF</v>
      </c>
      <c r="F1829" s="6" t="str">
        <f>VLOOKUP(E1829,Collibra!D:F,3,0)</f>
        <v>Other Investing Cash Flow Items, Total</v>
      </c>
      <c r="G1829" s="6" t="str">
        <f>VLOOKUP(E1829,Collibra!D:F,2,0)</f>
        <v>Other Investing Cash Flow Items, Total [SICF] represents all items reported within the investing activities in the cash flow statement, other than capital expenditures (for US accounts)</v>
      </c>
      <c r="J1829" t="s">
        <v>28</v>
      </c>
      <c r="N1829" t="b">
        <v>0</v>
      </c>
      <c r="P1829" t="s">
        <v>29</v>
      </c>
      <c r="Q1829" t="s">
        <v>30</v>
      </c>
      <c r="R1829" t="b">
        <v>0</v>
      </c>
      <c r="Z1829">
        <v>1</v>
      </c>
    </row>
    <row r="1830" spans="1:26" x14ac:dyDescent="0.25">
      <c r="A1830">
        <v>4938</v>
      </c>
      <c r="B1830" t="s">
        <v>1189</v>
      </c>
      <c r="C1830" t="s">
        <v>1120</v>
      </c>
      <c r="D1830" t="s">
        <v>1121</v>
      </c>
      <c r="E1830" s="6" t="str">
        <f>VLOOKUP(SUBSTITUTE(B1830,"_eur_interim","")&amp;" - "&amp;D1830,OrbisGeneric_mapping!C:F,3,0)</f>
        <v>OOLB</v>
      </c>
      <c r="F1830" s="6" t="str">
        <f>VLOOKUP(E1830,Collibra!D:F,3,0)</f>
        <v>Other Liabilities</v>
      </c>
      <c r="G1830" s="6" t="str">
        <f>VLOOKUP(E1830,Collibra!D:F,2,0)</f>
        <v>Other Liabilities [OOLB] represents changes in other liabilities during the period. An increase in other liabilities has a positive impact on cash flow from operating activities, and vice versa (for US accounts)</v>
      </c>
      <c r="J1830" t="s">
        <v>28</v>
      </c>
      <c r="N1830" t="b">
        <v>0</v>
      </c>
      <c r="P1830" t="s">
        <v>29</v>
      </c>
      <c r="Q1830" t="s">
        <v>30</v>
      </c>
      <c r="R1830" t="b">
        <v>0</v>
      </c>
      <c r="Z1830">
        <v>1</v>
      </c>
    </row>
    <row r="1831" spans="1:26" x14ac:dyDescent="0.25">
      <c r="A1831">
        <v>4842</v>
      </c>
      <c r="B1831" t="s">
        <v>1189</v>
      </c>
      <c r="C1831" t="s">
        <v>1122</v>
      </c>
      <c r="D1831" t="s">
        <v>1123</v>
      </c>
      <c r="E1831" s="6" t="str">
        <f>VLOOKUP(SUBSTITUTE(B1831,"_eur_interim","")&amp;" - "&amp;D1831,OrbisGeneric_mapping!C:F,3,0)</f>
        <v>ONCI</v>
      </c>
      <c r="F1831" s="6" t="str">
        <f>VLOOKUP(E1831,Collibra!D:F,3,0)</f>
        <v>Other Non-Cash Items</v>
      </c>
      <c r="G1831" s="6" t="str">
        <f>VLOOKUP(E1831,Collibra!D:F,2,0)</f>
        <v>Other Non-Cash Items [ONCI] represents non-cash operating activities (excluding a serie of items) (for US accounts)</v>
      </c>
      <c r="J1831" t="s">
        <v>28</v>
      </c>
      <c r="N1831" t="b">
        <v>0</v>
      </c>
      <c r="P1831" t="s">
        <v>29</v>
      </c>
      <c r="Q1831" t="s">
        <v>30</v>
      </c>
      <c r="R1831" t="b">
        <v>0</v>
      </c>
      <c r="Z1831">
        <v>1</v>
      </c>
    </row>
    <row r="1832" spans="1:26" x14ac:dyDescent="0.25">
      <c r="A1832">
        <v>4954</v>
      </c>
      <c r="B1832" t="s">
        <v>1189</v>
      </c>
      <c r="C1832" t="s">
        <v>1124</v>
      </c>
      <c r="D1832" t="s">
        <v>1125</v>
      </c>
      <c r="E1832" s="6" t="str">
        <f>VLOOKUP(SUBSTITUTE(B1832,"_eur_interim","")&amp;" - "&amp;D1832,OrbisGeneric_mapping!C:F,3,0)</f>
        <v>OOCF</v>
      </c>
      <c r="F1832" s="6" t="str">
        <f>VLOOKUP(E1832,Collibra!D:F,3,0)</f>
        <v>Other Operating Cash Flow</v>
      </c>
      <c r="G1832" s="6" t="str">
        <f>VLOOKUP(E1832,Collibra!D:F,2,0)</f>
        <v>Other Operating Cash Flow [OOCF] represents the impact of other operating cash flow items that cannot be classified as an adjustment item to net income, or an asset/liability as part of changes in non-cash working capital (for US accounts)</v>
      </c>
      <c r="J1832" t="s">
        <v>28</v>
      </c>
      <c r="N1832" t="b">
        <v>0</v>
      </c>
      <c r="P1832" t="s">
        <v>29</v>
      </c>
      <c r="Q1832" t="s">
        <v>30</v>
      </c>
      <c r="R1832" t="b">
        <v>0</v>
      </c>
      <c r="Z1832">
        <v>1</v>
      </c>
    </row>
    <row r="1833" spans="1:26" x14ac:dyDescent="0.25">
      <c r="A1833">
        <v>4922</v>
      </c>
      <c r="B1833" t="s">
        <v>1189</v>
      </c>
      <c r="C1833" t="s">
        <v>1126</v>
      </c>
      <c r="D1833" t="s">
        <v>1127</v>
      </c>
      <c r="E1833" s="6" t="str">
        <f>VLOOKUP(SUBSTITUTE(B1833,"_eur_interim","")&amp;" - "&amp;D1833,OrbisGeneric_mapping!C:F,3,0)</f>
        <v>OPBA</v>
      </c>
      <c r="F1833" s="6" t="str">
        <f>VLOOKUP(E1833,Collibra!D:F,3,0)</f>
        <v>Payable/Accrued</v>
      </c>
      <c r="G1833" s="6" t="str">
        <f>VLOOKUP(E1833,Collibra!D:F,2,0)</f>
        <v>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v>
      </c>
      <c r="J1833" t="s">
        <v>28</v>
      </c>
      <c r="N1833" t="b">
        <v>0</v>
      </c>
      <c r="P1833" t="s">
        <v>29</v>
      </c>
      <c r="Q1833" t="s">
        <v>30</v>
      </c>
      <c r="R1833" t="b">
        <v>0</v>
      </c>
      <c r="Z1833">
        <v>1</v>
      </c>
    </row>
    <row r="1834" spans="1:26" x14ac:dyDescent="0.25">
      <c r="A1834">
        <v>91</v>
      </c>
      <c r="B1834" t="s">
        <v>1189</v>
      </c>
      <c r="C1834" t="s">
        <v>1128</v>
      </c>
      <c r="D1834" t="s">
        <v>1129</v>
      </c>
      <c r="E1834" s="6" t="str">
        <f>VLOOKUP(SUBSTITUTE(B1834,"_eur_interim","")&amp;" - "&amp;D1834,OrbisGeneric_mapping!C:F,3,0)</f>
        <v>FPSN</v>
      </c>
      <c r="F1834" s="6" t="str">
        <f>VLOOKUP(E1834,Collibra!D:F,3,0)</f>
        <v>Preferred Stock, Net</v>
      </c>
      <c r="G1834" s="6" t="str">
        <f>VLOOKUP(E1834,Collibra!D:F,2,0)</f>
        <v>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v>
      </c>
      <c r="J1834" t="s">
        <v>28</v>
      </c>
      <c r="N1834" t="b">
        <v>0</v>
      </c>
      <c r="P1834" t="s">
        <v>29</v>
      </c>
      <c r="Q1834" t="s">
        <v>30</v>
      </c>
      <c r="R1834" t="b">
        <v>0</v>
      </c>
      <c r="Z1834">
        <v>1</v>
      </c>
    </row>
    <row r="1835" spans="1:26" x14ac:dyDescent="0.25">
      <c r="A1835">
        <v>4890</v>
      </c>
      <c r="B1835" t="s">
        <v>1189</v>
      </c>
      <c r="C1835" t="s">
        <v>1130</v>
      </c>
      <c r="D1835" t="s">
        <v>1131</v>
      </c>
      <c r="E1835" s="6" t="str">
        <f>VLOOKUP(SUBSTITUTE(B1835,"_eur_interim","")&amp;" - "&amp;D1835,OrbisGeneric_mapping!C:F,3,0)</f>
        <v>OPPY</v>
      </c>
      <c r="F1835" s="6" t="str">
        <f>VLOOKUP(E1835,Collibra!D:F,3,0)</f>
        <v>Prepaid Expenses</v>
      </c>
      <c r="G1835" s="6" t="str">
        <f>VLOOKUP(E1835,Collibra!D:F,2,0)</f>
        <v>Prepaid Expenses [OPPY] represents changes in prepaid expenses during the period. An increase in prepaid expenses has a negative impact on cash flow from operating activities, and vice versa (for US accounts)</v>
      </c>
      <c r="J1835" t="s">
        <v>28</v>
      </c>
      <c r="N1835" t="b">
        <v>0</v>
      </c>
      <c r="P1835" t="s">
        <v>29</v>
      </c>
      <c r="Q1835" t="s">
        <v>30</v>
      </c>
      <c r="R1835" t="b">
        <v>0</v>
      </c>
      <c r="Z1835">
        <v>1</v>
      </c>
    </row>
    <row r="1836" spans="1:26" x14ac:dyDescent="0.25">
      <c r="A1836">
        <v>4618</v>
      </c>
      <c r="B1836" t="s">
        <v>1189</v>
      </c>
      <c r="C1836" t="s">
        <v>57</v>
      </c>
      <c r="D1836" t="s">
        <v>57</v>
      </c>
      <c r="E1836" s="6" t="e">
        <f>VLOOKUP(SUBSTITUTE(B1836,"_eur_interim","")&amp;" - "&amp;D1836,OrbisGeneric_mapping!C:F,3,0)</f>
        <v>#N/A</v>
      </c>
      <c r="F1836" s="6" t="e">
        <f>VLOOKUP(E1836,Collibra!D:F,3,0)</f>
        <v>#N/A</v>
      </c>
      <c r="G1836" s="6" t="e">
        <f>VLOOKUP(E1836,Collibra!D:F,2,0)</f>
        <v>#N/A</v>
      </c>
      <c r="J1836" t="s">
        <v>28</v>
      </c>
      <c r="N1836" t="b">
        <v>0</v>
      </c>
      <c r="P1836" t="s">
        <v>29</v>
      </c>
      <c r="Q1836" t="s">
        <v>30</v>
      </c>
      <c r="R1836" t="b">
        <v>0</v>
      </c>
      <c r="Z1836">
        <v>1</v>
      </c>
    </row>
    <row r="1837" spans="1:26" x14ac:dyDescent="0.25">
      <c r="A1837">
        <v>4610</v>
      </c>
      <c r="B1837" t="s">
        <v>1189</v>
      </c>
      <c r="C1837" t="s">
        <v>58</v>
      </c>
      <c r="D1837" t="s">
        <v>58</v>
      </c>
      <c r="E1837" s="6" t="e">
        <f>VLOOKUP(SUBSTITUTE(B1837,"_eur_interim","")&amp;" - "&amp;D1837,OrbisGeneric_mapping!C:F,3,0)</f>
        <v>#N/A</v>
      </c>
      <c r="F1837" s="6" t="e">
        <f>VLOOKUP(E1837,Collibra!D:F,3,0)</f>
        <v>#N/A</v>
      </c>
      <c r="G1837" s="6" t="e">
        <f>VLOOKUP(E1837,Collibra!D:F,2,0)</f>
        <v>#N/A</v>
      </c>
      <c r="J1837" t="s">
        <v>59</v>
      </c>
      <c r="N1837" t="b">
        <v>0</v>
      </c>
      <c r="P1837" t="s">
        <v>29</v>
      </c>
      <c r="Q1837" t="s">
        <v>30</v>
      </c>
      <c r="R1837" t="b">
        <v>0</v>
      </c>
      <c r="Z1837">
        <v>1</v>
      </c>
    </row>
    <row r="1838" spans="1:26" x14ac:dyDescent="0.25">
      <c r="A1838">
        <v>4986</v>
      </c>
      <c r="B1838" t="s">
        <v>1189</v>
      </c>
      <c r="C1838" t="s">
        <v>1132</v>
      </c>
      <c r="D1838" t="s">
        <v>1133</v>
      </c>
      <c r="E1838" s="6" t="str">
        <f>VLOOKUP(SUBSTITUTE(B1838,"_eur_interim","")&amp;" - "&amp;D1838,OrbisGeneric_mapping!C:F,3,0)</f>
        <v>IIAQ</v>
      </c>
      <c r="F1838" s="6" t="str">
        <f>VLOOKUP(E1838,Collibra!D:F,3,0)</f>
        <v>Purchase/Acquisition of Intangibles</v>
      </c>
      <c r="G1838" s="6" t="str">
        <f>VLOOKUP(E1838,Collibra!D:F,2,0)</f>
        <v>Purchase/Acquisition of Intangibles [IIAQ] represents cash outflow on acquisition of intangibles (for US accounts)</v>
      </c>
      <c r="J1838" t="s">
        <v>28</v>
      </c>
      <c r="N1838" t="b">
        <v>0</v>
      </c>
      <c r="P1838" t="s">
        <v>29</v>
      </c>
      <c r="Q1838" t="s">
        <v>30</v>
      </c>
      <c r="R1838" t="b">
        <v>0</v>
      </c>
      <c r="Z1838">
        <v>1</v>
      </c>
    </row>
    <row r="1839" spans="1:26" x14ac:dyDescent="0.25">
      <c r="A1839">
        <v>4978</v>
      </c>
      <c r="B1839" t="s">
        <v>1189</v>
      </c>
      <c r="C1839" t="s">
        <v>1134</v>
      </c>
      <c r="D1839" t="s">
        <v>1135</v>
      </c>
      <c r="E1839" s="6" t="str">
        <f>VLOOKUP(SUBSTITUTE(B1839,"_eur_interim","")&amp;" - "&amp;D1839,OrbisGeneric_mapping!C:F,3,0)</f>
        <v>ICEX</v>
      </c>
      <c r="F1839" s="6" t="str">
        <f>VLOOKUP(E1839,Collibra!D:F,3,0)</f>
        <v>Purchase of Fixed Assets</v>
      </c>
      <c r="G1839" s="6" t="str">
        <f>VLOOKUP(E1839,Collibra!D:F,2,0)</f>
        <v>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v>
      </c>
      <c r="J1839" t="s">
        <v>28</v>
      </c>
      <c r="N1839" t="b">
        <v>0</v>
      </c>
      <c r="P1839" t="s">
        <v>29</v>
      </c>
      <c r="Q1839" t="s">
        <v>30</v>
      </c>
      <c r="R1839" t="b">
        <v>0</v>
      </c>
      <c r="Z1839">
        <v>1</v>
      </c>
    </row>
    <row r="1840" spans="1:26" x14ac:dyDescent="0.25">
      <c r="A1840">
        <v>5050</v>
      </c>
      <c r="B1840" t="s">
        <v>1189</v>
      </c>
      <c r="C1840" t="s">
        <v>1136</v>
      </c>
      <c r="D1840" t="s">
        <v>1137</v>
      </c>
      <c r="E1840" s="6" t="str">
        <f>VLOOKUP(SUBSTITUTE(B1840,"_eur_interim","")&amp;" - "&amp;D1840,OrbisGeneric_mapping!C:F,3,0)</f>
        <v>IINP</v>
      </c>
      <c r="F1840" s="6" t="str">
        <f>VLOOKUP(E1840,Collibra!D:F,3,0)</f>
        <v>Purchase of Investments</v>
      </c>
      <c r="G1840" s="6" t="str">
        <f>VLOOKUP(E1840,Collibra!D:F,2,0)</f>
        <v>Purchase of Investments [IINP] represents the cash outflow on the purchase of investments in securities and other investments (for US accounts)</v>
      </c>
      <c r="J1840" t="s">
        <v>28</v>
      </c>
      <c r="N1840" t="b">
        <v>0</v>
      </c>
      <c r="P1840" t="s">
        <v>29</v>
      </c>
      <c r="Q1840" t="s">
        <v>30</v>
      </c>
      <c r="R1840" t="b">
        <v>0</v>
      </c>
      <c r="Z1840">
        <v>1</v>
      </c>
    </row>
    <row r="1841" spans="1:26" x14ac:dyDescent="0.25">
      <c r="A1841">
        <v>4826</v>
      </c>
      <c r="B1841" t="s">
        <v>1189</v>
      </c>
      <c r="C1841" t="s">
        <v>1138</v>
      </c>
      <c r="D1841" t="s">
        <v>1139</v>
      </c>
      <c r="E1841" s="6" t="str">
        <f>VLOOKUP(SUBSTITUTE(B1841,"_eur_interim","")&amp;" - "&amp;D1841,OrbisGeneric_mapping!C:F,3,0)</f>
        <v>OPRD</v>
      </c>
      <c r="F1841" s="6" t="str">
        <f>VLOOKUP(E1841,Collibra!D:F,3,0)</f>
        <v>Purchased R&amp;D</v>
      </c>
      <c r="G1841" s="6" t="str">
        <f>VLOOKUP(E1841,Collibra!D:F,2,0)</f>
        <v>Purchased R&amp;amp;D [OPRD] represents non-cash expenses from amortization of purchased research and development expenses (for US accounts)</v>
      </c>
      <c r="J1841" t="s">
        <v>28</v>
      </c>
      <c r="N1841" t="b">
        <v>0</v>
      </c>
      <c r="P1841" t="s">
        <v>29</v>
      </c>
      <c r="Q1841" t="s">
        <v>30</v>
      </c>
      <c r="R1841" t="b">
        <v>0</v>
      </c>
      <c r="Z1841">
        <v>1</v>
      </c>
    </row>
    <row r="1842" spans="1:26" x14ac:dyDescent="0.25">
      <c r="A1842">
        <v>107</v>
      </c>
      <c r="B1842" t="s">
        <v>1189</v>
      </c>
      <c r="C1842" t="s">
        <v>1140</v>
      </c>
      <c r="D1842" t="s">
        <v>1141</v>
      </c>
      <c r="E1842" s="6" t="str">
        <f>VLOOKUP(SUBSTITUTE(B1842,"_eur_interim","")&amp;" - "&amp;D1842,OrbisGeneric_mapping!C:F,3,0)</f>
        <v>FRCP</v>
      </c>
      <c r="F1842" s="6" t="str">
        <f>VLOOKUP(E1842,Collibra!D:F,3,0)</f>
        <v>Repurch./Retirement of Common/Preferred</v>
      </c>
      <c r="G1842" s="6" t="str">
        <f>VLOOKUP(E1842,Collibra!D:F,2,0)</f>
        <v>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v>
      </c>
      <c r="J1842" t="s">
        <v>28</v>
      </c>
      <c r="N1842" t="b">
        <v>0</v>
      </c>
      <c r="P1842" t="s">
        <v>29</v>
      </c>
      <c r="Q1842" t="s">
        <v>30</v>
      </c>
      <c r="R1842" t="b">
        <v>0</v>
      </c>
      <c r="Z1842">
        <v>1</v>
      </c>
    </row>
    <row r="1843" spans="1:26" x14ac:dyDescent="0.25">
      <c r="A1843">
        <v>59</v>
      </c>
      <c r="B1843" t="s">
        <v>1189</v>
      </c>
      <c r="C1843" t="s">
        <v>1142</v>
      </c>
      <c r="D1843" t="s">
        <v>1143</v>
      </c>
      <c r="E1843" s="6" t="str">
        <f>VLOOKUP(SUBSTITUTE(B1843,"_eur_interim","")&amp;" - "&amp;D1843,OrbisGeneric_mapping!C:F,3,0)</f>
        <v>FRRC</v>
      </c>
      <c r="F1843" s="6" t="str">
        <f>VLOOKUP(E1843,Collibra!D:F,3,0)</f>
        <v>Repurchase/Retirement of Common</v>
      </c>
      <c r="G1843" s="6" t="str">
        <f>VLOOKUP(E1843,Collibra!D:F,2,0)</f>
        <v>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v>
      </c>
      <c r="J1843" t="s">
        <v>28</v>
      </c>
      <c r="N1843" t="b">
        <v>0</v>
      </c>
      <c r="P1843" t="s">
        <v>29</v>
      </c>
      <c r="Q1843" t="s">
        <v>30</v>
      </c>
      <c r="R1843" t="b">
        <v>0</v>
      </c>
      <c r="Z1843">
        <v>1</v>
      </c>
    </row>
    <row r="1844" spans="1:26" x14ac:dyDescent="0.25">
      <c r="A1844">
        <v>83</v>
      </c>
      <c r="B1844" t="s">
        <v>1189</v>
      </c>
      <c r="C1844" t="s">
        <v>1144</v>
      </c>
      <c r="D1844" t="s">
        <v>1145</v>
      </c>
      <c r="E1844" s="6" t="str">
        <f>VLOOKUP(SUBSTITUTE(B1844,"_eur_interim","")&amp;" - "&amp;D1844,OrbisGeneric_mapping!C:F,3,0)</f>
        <v>FRRP</v>
      </c>
      <c r="F1844" s="6" t="str">
        <f>VLOOKUP(E1844,Collibra!D:F,3,0)</f>
        <v>Repurchase/Retirement of Preferred</v>
      </c>
      <c r="G1844" s="6" t="str">
        <f>VLOOKUP(E1844,Collibra!D:F,2,0)</f>
        <v>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v>
      </c>
      <c r="J1844" t="s">
        <v>28</v>
      </c>
      <c r="N1844" t="b">
        <v>0</v>
      </c>
      <c r="P1844" t="s">
        <v>29</v>
      </c>
      <c r="Q1844" t="s">
        <v>30</v>
      </c>
      <c r="R1844" t="b">
        <v>0</v>
      </c>
      <c r="Z1844">
        <v>1</v>
      </c>
    </row>
    <row r="1845" spans="1:26" x14ac:dyDescent="0.25">
      <c r="A1845">
        <v>283</v>
      </c>
      <c r="B1845" t="s">
        <v>1189</v>
      </c>
      <c r="C1845" t="s">
        <v>72</v>
      </c>
      <c r="D1845" t="s">
        <v>72</v>
      </c>
      <c r="E1845" s="6" t="e">
        <f>VLOOKUP(SUBSTITUTE(B1845,"_eur_interim","")&amp;" - "&amp;D1845,OrbisGeneric_mapping!C:F,3,0)</f>
        <v>#N/A</v>
      </c>
      <c r="F1845" s="6" t="e">
        <f>VLOOKUP(E1845,Collibra!D:F,3,0)</f>
        <v>#N/A</v>
      </c>
      <c r="G1845" s="6" t="e">
        <f>VLOOKUP(E1845,Collibra!D:F,2,0)</f>
        <v>#N/A</v>
      </c>
      <c r="J1845" t="s">
        <v>73</v>
      </c>
      <c r="N1845" t="b">
        <v>0</v>
      </c>
      <c r="P1845" t="s">
        <v>29</v>
      </c>
      <c r="Q1845" t="s">
        <v>30</v>
      </c>
      <c r="R1845" t="b">
        <v>0</v>
      </c>
      <c r="Z1845">
        <v>1</v>
      </c>
    </row>
    <row r="1846" spans="1:26" x14ac:dyDescent="0.25">
      <c r="A1846">
        <v>51</v>
      </c>
      <c r="B1846" t="s">
        <v>1189</v>
      </c>
      <c r="C1846" t="s">
        <v>1146</v>
      </c>
      <c r="D1846" t="s">
        <v>1147</v>
      </c>
      <c r="E1846" s="6" t="str">
        <f>VLOOKUP(SUBSTITUTE(B1846,"_eur_interim","")&amp;" - "&amp;D1846,OrbisGeneric_mapping!C:F,3,0)</f>
        <v>FSIC</v>
      </c>
      <c r="F1846" s="6" t="str">
        <f>VLOOKUP(E1846,Collibra!D:F,3,0)</f>
        <v>Sale/Issuance of Common</v>
      </c>
      <c r="G1846" s="6" t="str">
        <f>VLOOKUP(E1846,Collibra!D:F,2,0)</f>
        <v>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v>
      </c>
      <c r="J1846" t="s">
        <v>28</v>
      </c>
      <c r="N1846" t="b">
        <v>0</v>
      </c>
      <c r="P1846" t="s">
        <v>29</v>
      </c>
      <c r="Q1846" t="s">
        <v>30</v>
      </c>
      <c r="R1846" t="b">
        <v>0</v>
      </c>
      <c r="Z1846">
        <v>1</v>
      </c>
    </row>
    <row r="1847" spans="1:26" x14ac:dyDescent="0.25">
      <c r="A1847">
        <v>99</v>
      </c>
      <c r="B1847" t="s">
        <v>1189</v>
      </c>
      <c r="C1847" t="s">
        <v>1148</v>
      </c>
      <c r="D1847" t="s">
        <v>1149</v>
      </c>
      <c r="E1847" s="6" t="str">
        <f>VLOOKUP(SUBSTITUTE(B1847,"_eur_interim","")&amp;" - "&amp;D1847,OrbisGeneric_mapping!C:F,3,0)</f>
        <v>FSCP</v>
      </c>
      <c r="F1847" s="6" t="str">
        <f>VLOOKUP(E1847,Collibra!D:F,3,0)</f>
        <v>Sale/Issuance of Common/Preferred</v>
      </c>
      <c r="G1847" s="6" t="str">
        <f>VLOOKUP(E1847,Collibra!D:F,2,0)</f>
        <v>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v>
      </c>
      <c r="J1847" t="s">
        <v>28</v>
      </c>
      <c r="N1847" t="b">
        <v>0</v>
      </c>
      <c r="P1847" t="s">
        <v>29</v>
      </c>
      <c r="Q1847" t="s">
        <v>30</v>
      </c>
      <c r="R1847" t="b">
        <v>0</v>
      </c>
      <c r="Z1847">
        <v>1</v>
      </c>
    </row>
    <row r="1848" spans="1:26" x14ac:dyDescent="0.25">
      <c r="A1848">
        <v>75</v>
      </c>
      <c r="B1848" t="s">
        <v>1189</v>
      </c>
      <c r="C1848" t="s">
        <v>1150</v>
      </c>
      <c r="D1848" t="s">
        <v>1151</v>
      </c>
      <c r="E1848" s="6" t="str">
        <f>VLOOKUP(SUBSTITUTE(B1848,"_eur_interim","")&amp;" - "&amp;D1848,OrbisGeneric_mapping!C:F,3,0)</f>
        <v>FSIP</v>
      </c>
      <c r="F1848" s="6" t="str">
        <f>VLOOKUP(E1848,Collibra!D:F,3,0)</f>
        <v>Sale/Issuance of Preferred</v>
      </c>
      <c r="G1848" s="6" t="str">
        <f>VLOOKUP(E1848,Collibra!D:F,2,0)</f>
        <v>Sale/Issuance of Preferred [FSIP] represents cash inflow from issuance of preferred stock. If the sale, issuance or repurchase of preferred stock is not separately delineated, then the total is classified as Preferred Stock, Net [FPSN] (for US accounts)</v>
      </c>
      <c r="J1848" t="s">
        <v>28</v>
      </c>
      <c r="N1848" t="b">
        <v>0</v>
      </c>
      <c r="P1848" t="s">
        <v>29</v>
      </c>
      <c r="Q1848" t="s">
        <v>30</v>
      </c>
      <c r="R1848" t="b">
        <v>0</v>
      </c>
      <c r="Z1848">
        <v>1</v>
      </c>
    </row>
    <row r="1849" spans="1:26" x14ac:dyDescent="0.25">
      <c r="A1849">
        <v>5034</v>
      </c>
      <c r="B1849" t="s">
        <v>1189</v>
      </c>
      <c r="C1849" t="s">
        <v>1152</v>
      </c>
      <c r="D1849" t="s">
        <v>1153</v>
      </c>
      <c r="E1849" s="6" t="str">
        <f>VLOOKUP(SUBSTITUTE(B1849,"_eur_interim","")&amp;" - "&amp;D1849,OrbisGeneric_mapping!C:F,3,0)</f>
        <v>IINS</v>
      </c>
      <c r="F1849" s="6" t="str">
        <f>VLOOKUP(E1849,Collibra!D:F,3,0)</f>
        <v>Sale/Maturity of Investment</v>
      </c>
      <c r="G1849" s="6" t="str">
        <f>VLOOKUP(E1849,Collibra!D:F,2,0)</f>
        <v>Sale/Maturity of Investment [IINS] represents cash inflow on the sale of securities, the repayment of securities matured, or the sale of other investments (for US accounts)</v>
      </c>
      <c r="J1849" t="s">
        <v>28</v>
      </c>
      <c r="N1849" t="b">
        <v>0</v>
      </c>
      <c r="P1849" t="s">
        <v>29</v>
      </c>
      <c r="Q1849" t="s">
        <v>30</v>
      </c>
      <c r="R1849" t="b">
        <v>0</v>
      </c>
      <c r="Z1849">
        <v>1</v>
      </c>
    </row>
    <row r="1850" spans="1:26" x14ac:dyDescent="0.25">
      <c r="A1850">
        <v>5018</v>
      </c>
      <c r="B1850" t="s">
        <v>1189</v>
      </c>
      <c r="C1850" t="s">
        <v>1154</v>
      </c>
      <c r="D1850" t="s">
        <v>1155</v>
      </c>
      <c r="E1850" s="6" t="str">
        <f>VLOOKUP(SUBSTITUTE(B1850,"_eur_interim","")&amp;" - "&amp;D1850,OrbisGeneric_mapping!C:F,3,0)</f>
        <v>ISOB</v>
      </c>
      <c r="F1850" s="6" t="str">
        <f>VLOOKUP(E1850,Collibra!D:F,3,0)</f>
        <v>Sale of Business</v>
      </c>
      <c r="G1850" s="6" t="str">
        <f>VLOOKUP(E1850,Collibra!D:F,2,0)</f>
        <v>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v>
      </c>
      <c r="J1850" t="s">
        <v>28</v>
      </c>
      <c r="N1850" t="b">
        <v>0</v>
      </c>
      <c r="P1850" t="s">
        <v>29</v>
      </c>
      <c r="Q1850" t="s">
        <v>30</v>
      </c>
      <c r="R1850" t="b">
        <v>0</v>
      </c>
      <c r="Z1850">
        <v>1</v>
      </c>
    </row>
    <row r="1851" spans="1:26" x14ac:dyDescent="0.25">
      <c r="A1851">
        <v>5026</v>
      </c>
      <c r="B1851" t="s">
        <v>1189</v>
      </c>
      <c r="C1851" t="s">
        <v>1156</v>
      </c>
      <c r="D1851" t="s">
        <v>1157</v>
      </c>
      <c r="E1851" s="6" t="str">
        <f>VLOOKUP(SUBSTITUTE(B1851,"_eur_interim","")&amp;" - "&amp;D1851,OrbisGeneric_mapping!C:F,3,0)</f>
        <v>ISFA</v>
      </c>
      <c r="F1851" s="6" t="str">
        <f>VLOOKUP(E1851,Collibra!D:F,3,0)</f>
        <v>Sale of Fixed Assets</v>
      </c>
      <c r="G1851" s="6" t="str">
        <f>VLOOKUP(E1851,Collibra!D:F,2,0)</f>
        <v>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v>
      </c>
      <c r="J1851" t="s">
        <v>28</v>
      </c>
      <c r="N1851" t="b">
        <v>0</v>
      </c>
      <c r="P1851" t="s">
        <v>29</v>
      </c>
      <c r="Q1851" t="s">
        <v>30</v>
      </c>
      <c r="R1851" t="b">
        <v>0</v>
      </c>
      <c r="Z1851">
        <v>1</v>
      </c>
    </row>
    <row r="1852" spans="1:26" x14ac:dyDescent="0.25">
      <c r="A1852">
        <v>5058</v>
      </c>
      <c r="B1852" t="s">
        <v>1189</v>
      </c>
      <c r="C1852" t="s">
        <v>1158</v>
      </c>
      <c r="D1852" t="s">
        <v>1159</v>
      </c>
      <c r="E1852" s="6" t="str">
        <f>VLOOKUP(SUBSTITUTE(B1852,"_eur_interim","")&amp;" - "&amp;D1852,OrbisGeneric_mapping!C:F,3,0)</f>
        <v>ISOI</v>
      </c>
      <c r="F1852" s="6" t="str">
        <f>VLOOKUP(E1852,Collibra!D:F,3,0)</f>
        <v>Sale of Intangible</v>
      </c>
      <c r="G1852" s="6" t="str">
        <f>VLOOKUP(E1852,Collibra!D:F,2,0)</f>
        <v>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v>
      </c>
      <c r="J1852" t="s">
        <v>28</v>
      </c>
      <c r="N1852" t="b">
        <v>0</v>
      </c>
      <c r="P1852" t="s">
        <v>29</v>
      </c>
      <c r="Q1852" t="s">
        <v>30</v>
      </c>
      <c r="R1852" t="b">
        <v>0</v>
      </c>
      <c r="Z1852">
        <v>1</v>
      </c>
    </row>
    <row r="1853" spans="1:26" x14ac:dyDescent="0.25">
      <c r="A1853">
        <v>147</v>
      </c>
      <c r="B1853" t="s">
        <v>1189</v>
      </c>
      <c r="C1853" t="s">
        <v>1160</v>
      </c>
      <c r="D1853" t="s">
        <v>1161</v>
      </c>
      <c r="E1853" s="6" t="str">
        <f>VLOOKUP(SUBSTITUTE(B1853,"_eur_interim","")&amp;" - "&amp;D1853,OrbisGeneric_mapping!C:F,3,0)</f>
        <v>FSDI</v>
      </c>
      <c r="F1853" s="6" t="str">
        <f>VLOOKUP(E1853,Collibra!D:F,3,0)</f>
        <v>Short Term Debt Issued</v>
      </c>
      <c r="G1853" s="6" t="str">
        <f>VLOOKUP(E1853,Collibra!D:F,2,0)</f>
        <v>Short Term Debt Issued [FSDI] represents cash inflow due to the issuance of short-term debt. If short-term debt issuances and reductions are not delineated separately, the total is classified as Short Term Debt, Net (for US accounts)
[FSDN]</v>
      </c>
      <c r="J1853" t="s">
        <v>28</v>
      </c>
      <c r="N1853" t="b">
        <v>0</v>
      </c>
      <c r="P1853" t="s">
        <v>29</v>
      </c>
      <c r="Q1853" t="s">
        <v>30</v>
      </c>
      <c r="R1853" t="b">
        <v>0</v>
      </c>
      <c r="Z1853">
        <v>1</v>
      </c>
    </row>
    <row r="1854" spans="1:26" x14ac:dyDescent="0.25">
      <c r="A1854">
        <v>163</v>
      </c>
      <c r="B1854" t="s">
        <v>1189</v>
      </c>
      <c r="C1854" t="s">
        <v>1162</v>
      </c>
      <c r="D1854" t="s">
        <v>1163</v>
      </c>
      <c r="E1854" s="6" t="str">
        <f>VLOOKUP(SUBSTITUTE(B1854,"_eur_interim","")&amp;" - "&amp;D1854,OrbisGeneric_mapping!C:F,3,0)</f>
        <v>FSDN</v>
      </c>
      <c r="F1854" s="6" t="str">
        <f>VLOOKUP(E1854,Collibra!D:F,3,0)</f>
        <v>Short Term Debt, Net</v>
      </c>
      <c r="G1854" s="6" t="str">
        <f>VLOOKUP(E1854,Collibra!D:F,2,0)</f>
        <v>Short Term Debt, Net [FSDN] represents the sum of Short Term Debt Issued [FSDI] and Short Term Debt Reduction [FSDR]. When a company does not delineate between the short-term debts issued and short-term debts reduction, Short Term Debt, Net [FSDN] is utilized (for US accounts)</v>
      </c>
      <c r="J1854" t="s">
        <v>28</v>
      </c>
      <c r="N1854" t="b">
        <v>0</v>
      </c>
      <c r="P1854" t="s">
        <v>29</v>
      </c>
      <c r="Q1854" t="s">
        <v>30</v>
      </c>
      <c r="R1854" t="b">
        <v>0</v>
      </c>
      <c r="Z1854">
        <v>1</v>
      </c>
    </row>
    <row r="1855" spans="1:26" x14ac:dyDescent="0.25">
      <c r="A1855">
        <v>155</v>
      </c>
      <c r="B1855" t="s">
        <v>1189</v>
      </c>
      <c r="C1855" t="s">
        <v>1164</v>
      </c>
      <c r="D1855" t="s">
        <v>1165</v>
      </c>
      <c r="E1855" s="6" t="str">
        <f>VLOOKUP(SUBSTITUTE(B1855,"_eur_interim","")&amp;" - "&amp;D1855,OrbisGeneric_mapping!C:F,3,0)</f>
        <v>FSDR</v>
      </c>
      <c r="F1855" s="6" t="str">
        <f>VLOOKUP(E1855,Collibra!D:F,3,0)</f>
        <v>Short Term Debt Reduction</v>
      </c>
      <c r="G1855" s="6" t="str">
        <f>VLOOKUP(E1855,Collibra!D:F,2,0)</f>
        <v>Short Term Debt Reduction [FSDR] represents cash outflow due to the repayment of short-term debt. If short-term debt issuances and reductions are not delineated separately, the total is classified as Short Term Debt, Net [FSDN] (for US accounts)</v>
      </c>
      <c r="J1855" t="s">
        <v>28</v>
      </c>
      <c r="N1855" t="b">
        <v>0</v>
      </c>
      <c r="P1855" t="s">
        <v>29</v>
      </c>
      <c r="Q1855" t="s">
        <v>30</v>
      </c>
      <c r="R1855" t="b">
        <v>0</v>
      </c>
      <c r="Z1855">
        <v>1</v>
      </c>
    </row>
    <row r="1856" spans="1:26" x14ac:dyDescent="0.25">
      <c r="A1856">
        <v>4994</v>
      </c>
      <c r="B1856" t="s">
        <v>1189</v>
      </c>
      <c r="C1856" t="s">
        <v>1166</v>
      </c>
      <c r="D1856" t="s">
        <v>1167</v>
      </c>
      <c r="E1856" s="6" t="str">
        <f>VLOOKUP(SUBSTITUTE(B1856,"_eur_interim","")&amp;" - "&amp;D1856,OrbisGeneric_mapping!C:F,3,0)</f>
        <v>ISDC</v>
      </c>
      <c r="F1856" s="6" t="str">
        <f>VLOOKUP(E1856,Collibra!D:F,3,0)</f>
        <v>Software Development Costs</v>
      </c>
      <c r="G1856" s="6" t="str">
        <f>VLOOKUP(E1856,Collibra!D:F,2,0)</f>
        <v>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v>
      </c>
      <c r="J1856" t="s">
        <v>28</v>
      </c>
      <c r="N1856" t="b">
        <v>0</v>
      </c>
      <c r="P1856" t="s">
        <v>29</v>
      </c>
      <c r="Q1856" t="s">
        <v>30</v>
      </c>
      <c r="R1856" t="b">
        <v>0</v>
      </c>
      <c r="Z1856">
        <v>1</v>
      </c>
    </row>
    <row r="1857" spans="1:26" x14ac:dyDescent="0.25">
      <c r="A1857">
        <v>4698</v>
      </c>
      <c r="B1857" t="s">
        <v>1189</v>
      </c>
      <c r="C1857" t="s">
        <v>1022</v>
      </c>
      <c r="D1857" t="s">
        <v>1023</v>
      </c>
      <c r="E1857" s="6" t="str">
        <f>VLOOKUP(SUBSTITUTE(B1857,"_eur_interim","")&amp;" - "&amp;D1857,OrbisGeneric_mapping!C:F,3,0)</f>
        <v>ACCOUNTS_SOURCE_CODE</v>
      </c>
      <c r="F1857" s="6" t="str">
        <f>VLOOKUP(E1857,Collibra!D:F,3,0)</f>
        <v>Source of financials</v>
      </c>
      <c r="G1857" s="6" t="str">
        <f>VLOOKUP(E1857,Collibra!D:F,2,0)</f>
        <v>The source of financials provides the source used for collecting the financial and non-financial information for an account. This can include annual reports, 10-K, regulatory source or any other information provider</v>
      </c>
      <c r="J1857" t="s">
        <v>28</v>
      </c>
      <c r="N1857" t="b">
        <v>0</v>
      </c>
      <c r="P1857" t="s">
        <v>29</v>
      </c>
      <c r="Q1857" t="s">
        <v>30</v>
      </c>
      <c r="R1857" t="b">
        <v>0</v>
      </c>
      <c r="Z1857">
        <v>1</v>
      </c>
    </row>
    <row r="1858" spans="1:26" x14ac:dyDescent="0.25">
      <c r="A1858">
        <v>4930</v>
      </c>
      <c r="B1858" t="s">
        <v>1189</v>
      </c>
      <c r="C1858" t="s">
        <v>1168</v>
      </c>
      <c r="D1858" t="s">
        <v>1169</v>
      </c>
      <c r="E1858" s="6" t="str">
        <f>VLOOKUP(SUBSTITUTE(B1858,"_eur_interim","")&amp;" - "&amp;D1858,OrbisGeneric_mapping!C:F,3,0)</f>
        <v>OTXP</v>
      </c>
      <c r="F1858" s="6" t="str">
        <f>VLOOKUP(E1858,Collibra!D:F,3,0)</f>
        <v>Taxes Payable</v>
      </c>
      <c r="G1858" s="6" t="str">
        <f>VLOOKUP(E1858,Collibra!D:F,2,0)</f>
        <v>Taxes Payable [OTXP] represents changes in taxes payable during the period. An increase in income taxes payable has a positive impact on cash flow from operating activities, and vice versa (for US accounts)</v>
      </c>
      <c r="J1858" t="s">
        <v>28</v>
      </c>
      <c r="N1858" t="b">
        <v>0</v>
      </c>
      <c r="P1858" t="s">
        <v>29</v>
      </c>
      <c r="Q1858" t="s">
        <v>30</v>
      </c>
      <c r="R1858" t="b">
        <v>0</v>
      </c>
      <c r="Z1858">
        <v>1</v>
      </c>
    </row>
    <row r="1859" spans="1:26" x14ac:dyDescent="0.25">
      <c r="A1859">
        <v>43</v>
      </c>
      <c r="B1859" t="s">
        <v>1189</v>
      </c>
      <c r="C1859" t="s">
        <v>1170</v>
      </c>
      <c r="D1859" t="s">
        <v>1171</v>
      </c>
      <c r="E1859" s="6" t="str">
        <f>VLOOKUP(SUBSTITUTE(B1859,"_eur_interim","")&amp;" - "&amp;D1859,OrbisGeneric_mapping!C:F,3,0)</f>
        <v>FCDP</v>
      </c>
      <c r="F1859" s="6" t="str">
        <f>VLOOKUP(E1859,Collibra!D:F,3,0)</f>
        <v>Total Cash Dividends Paid</v>
      </c>
      <c r="G1859" s="6" t="str">
        <f>VLOOKUP(E1859,Collibra!D:F,2,0)</f>
        <v>Cash Dividends Paid [FCDP] represents cash dividends paid to shareholders, which is the sum of Cash Dividends Paid – Common [FDPC] and Cash Dividends Paid – Preferred [FDPP] (for US accounts)</v>
      </c>
      <c r="J1859" t="s">
        <v>28</v>
      </c>
      <c r="N1859" t="b">
        <v>0</v>
      </c>
      <c r="P1859" t="s">
        <v>29</v>
      </c>
      <c r="Q1859" t="s">
        <v>30</v>
      </c>
      <c r="R1859" t="b">
        <v>0</v>
      </c>
      <c r="Z1859">
        <v>1</v>
      </c>
    </row>
    <row r="1860" spans="1:26" x14ac:dyDescent="0.25">
      <c r="A1860">
        <v>219</v>
      </c>
      <c r="B1860" t="s">
        <v>1189</v>
      </c>
      <c r="C1860" t="s">
        <v>1172</v>
      </c>
      <c r="D1860" t="s">
        <v>1173</v>
      </c>
      <c r="E1860" s="6" t="str">
        <f>VLOOKUP(SUBSTITUTE(B1860,"_eur_interim","")&amp;" - "&amp;D1860,OrbisGeneric_mapping!C:F,3,0)</f>
        <v>FTLF</v>
      </c>
      <c r="F1860" s="6" t="str">
        <f>VLOOKUP(E1860,Collibra!D:F,3,0)</f>
        <v>Total Cash from Financing Activities</v>
      </c>
      <c r="G1860" s="6" t="str">
        <f>VLOOKUP(E1860,Collibra!D:F,2,0)</f>
        <v>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v>
      </c>
      <c r="J1860" t="s">
        <v>28</v>
      </c>
      <c r="N1860" t="b">
        <v>0</v>
      </c>
      <c r="P1860" t="s">
        <v>29</v>
      </c>
      <c r="Q1860" t="s">
        <v>30</v>
      </c>
      <c r="R1860" t="b">
        <v>0</v>
      </c>
      <c r="Z1860">
        <v>1</v>
      </c>
    </row>
    <row r="1861" spans="1:26" x14ac:dyDescent="0.25">
      <c r="A1861">
        <v>3</v>
      </c>
      <c r="B1861" t="s">
        <v>1189</v>
      </c>
      <c r="C1861" t="s">
        <v>1174</v>
      </c>
      <c r="D1861" t="s">
        <v>1175</v>
      </c>
      <c r="E1861" s="6" t="str">
        <f>VLOOKUP(SUBSTITUTE(B1861,"_eur_interim","")&amp;" - "&amp;D1861,OrbisGeneric_mapping!C:F,3,0)</f>
        <v>ITLI</v>
      </c>
      <c r="F1861" s="6" t="str">
        <f>VLOOKUP(E1861,Collibra!D:F,3,0)</f>
        <v>Total Cash from Investing Activities</v>
      </c>
      <c r="G1861" s="6" t="str">
        <f>VLOOKUP(E1861,Collibra!D:F,2,0)</f>
        <v>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v>
      </c>
      <c r="J1861" t="s">
        <v>28</v>
      </c>
      <c r="N1861" t="b">
        <v>0</v>
      </c>
      <c r="P1861" t="s">
        <v>29</v>
      </c>
      <c r="Q1861" t="s">
        <v>30</v>
      </c>
      <c r="R1861" t="b">
        <v>0</v>
      </c>
      <c r="Z1861">
        <v>1</v>
      </c>
    </row>
    <row r="1862" spans="1:26" x14ac:dyDescent="0.25">
      <c r="A1862">
        <v>4970</v>
      </c>
      <c r="B1862" t="s">
        <v>1189</v>
      </c>
      <c r="C1862" t="s">
        <v>1176</v>
      </c>
      <c r="D1862" t="s">
        <v>1177</v>
      </c>
      <c r="E1862" s="6" t="str">
        <f>VLOOKUP(SUBSTITUTE(B1862,"_eur_interim","")&amp;" - "&amp;D1862,OrbisGeneric_mapping!C:F,3,0)</f>
        <v>OTLO</v>
      </c>
      <c r="F1862" s="6" t="str">
        <f>VLOOKUP(E1862,Collibra!D:F,3,0)</f>
        <v>Total Cash from Operating Activities</v>
      </c>
      <c r="G1862" s="6" t="str">
        <f>VLOOKUP(E1862,Collibra!D:F,2,0)</f>
        <v>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v>
      </c>
      <c r="J1862" t="s">
        <v>28</v>
      </c>
      <c r="N1862" t="b">
        <v>0</v>
      </c>
      <c r="P1862" t="s">
        <v>29</v>
      </c>
      <c r="Q1862" t="s">
        <v>30</v>
      </c>
      <c r="R1862" t="b">
        <v>0</v>
      </c>
      <c r="Z1862">
        <v>1</v>
      </c>
    </row>
    <row r="1863" spans="1:26" x14ac:dyDescent="0.25">
      <c r="A1863">
        <v>195</v>
      </c>
      <c r="B1863" t="s">
        <v>1189</v>
      </c>
      <c r="C1863" t="s">
        <v>1178</v>
      </c>
      <c r="D1863" t="s">
        <v>1179</v>
      </c>
      <c r="E1863" s="6" t="str">
        <f>VLOOKUP(SUBSTITUTE(B1863,"_eur_interim","")&amp;" - "&amp;D1863,OrbisGeneric_mapping!C:F,3,0)</f>
        <v>FTDI</v>
      </c>
      <c r="F1863" s="6" t="str">
        <f>VLOOKUP(E1863,Collibra!D:F,3,0)</f>
        <v>Total Debt Issued</v>
      </c>
      <c r="G1863" s="6" t="str">
        <f>VLOOKUP(E1863,Collibra!D:F,2,0)</f>
        <v>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v>
      </c>
      <c r="J1863" t="s">
        <v>28</v>
      </c>
      <c r="N1863" t="b">
        <v>0</v>
      </c>
      <c r="P1863" t="s">
        <v>29</v>
      </c>
      <c r="Q1863" t="s">
        <v>30</v>
      </c>
      <c r="R1863" t="b">
        <v>0</v>
      </c>
      <c r="Z1863">
        <v>1</v>
      </c>
    </row>
    <row r="1864" spans="1:26" x14ac:dyDescent="0.25">
      <c r="A1864">
        <v>203</v>
      </c>
      <c r="B1864" t="s">
        <v>1189</v>
      </c>
      <c r="C1864" t="s">
        <v>1180</v>
      </c>
      <c r="D1864" t="s">
        <v>1181</v>
      </c>
      <c r="E1864" s="6" t="str">
        <f>VLOOKUP(SUBSTITUTE(B1864,"_eur_interim","")&amp;" - "&amp;D1864,OrbisGeneric_mapping!C:F,3,0)</f>
        <v>FTDR</v>
      </c>
      <c r="F1864" s="6" t="str">
        <f>VLOOKUP(E1864,Collibra!D:F,3,0)</f>
        <v>Total Debt Reduction</v>
      </c>
      <c r="G1864" s="6" t="str">
        <f>VLOOKUP(E1864,Collibra!D:F,2,0)</f>
        <v>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v>
      </c>
      <c r="J1864" t="s">
        <v>28</v>
      </c>
      <c r="N1864" t="b">
        <v>0</v>
      </c>
      <c r="P1864" t="s">
        <v>29</v>
      </c>
      <c r="Q1864" t="s">
        <v>30</v>
      </c>
      <c r="R1864" t="b">
        <v>0</v>
      </c>
      <c r="Z1864">
        <v>1</v>
      </c>
    </row>
    <row r="1865" spans="1:26" x14ac:dyDescent="0.25">
      <c r="A1865">
        <v>131</v>
      </c>
      <c r="B1865" t="s">
        <v>1189</v>
      </c>
      <c r="C1865" t="s">
        <v>1182</v>
      </c>
      <c r="D1865" t="s">
        <v>1183</v>
      </c>
      <c r="E1865" s="6" t="str">
        <f>VLOOKUP(SUBSTITUTE(B1865,"_eur_interim","")&amp;" - "&amp;D1865,OrbisGeneric_mapping!C:F,3,0)</f>
        <v>FTST</v>
      </c>
      <c r="F1865" s="6" t="str">
        <f>VLOOKUP(E1865,Collibra!D:F,3,0)</f>
        <v>Treasury Stock</v>
      </c>
      <c r="G1865" s="6" t="str">
        <f>VLOOKUP(E1865,Collibra!D:F,2,0)</f>
        <v>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v>
      </c>
      <c r="J1865" t="s">
        <v>28</v>
      </c>
      <c r="N1865" t="b">
        <v>0</v>
      </c>
      <c r="P1865" t="s">
        <v>29</v>
      </c>
      <c r="Q1865" t="s">
        <v>30</v>
      </c>
      <c r="R1865" t="b">
        <v>0</v>
      </c>
      <c r="Z1865">
        <v>1</v>
      </c>
    </row>
    <row r="1866" spans="1:26" x14ac:dyDescent="0.25">
      <c r="A1866">
        <v>4818</v>
      </c>
      <c r="B1866" t="s">
        <v>1189</v>
      </c>
      <c r="C1866" t="s">
        <v>1184</v>
      </c>
      <c r="D1866" t="s">
        <v>1185</v>
      </c>
      <c r="E1866" s="6" t="str">
        <f>VLOOKUP(SUBSTITUTE(B1866,"_eur_interim","")&amp;" - "&amp;D1866,OrbisGeneric_mapping!C:F,3,0)</f>
        <v>OUIE</v>
      </c>
      <c r="F1866" s="6" t="str">
        <f>VLOOKUP(E1866,Collibra!D:F,3,0)</f>
        <v>Unusual Items</v>
      </c>
      <c r="G1866" s="6" t="str">
        <f>VLOOKUP(E1866,Collibra!D:F,2,0)</f>
        <v>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v>
      </c>
      <c r="J1866" t="s">
        <v>28</v>
      </c>
      <c r="N1866" t="b">
        <v>0</v>
      </c>
      <c r="P1866" t="s">
        <v>29</v>
      </c>
      <c r="Q1866" t="s">
        <v>30</v>
      </c>
      <c r="R1866" t="b">
        <v>0</v>
      </c>
      <c r="Z1866">
        <v>1</v>
      </c>
    </row>
    <row r="1867" spans="1:26" x14ac:dyDescent="0.25">
      <c r="A1867">
        <v>123</v>
      </c>
      <c r="B1867" t="s">
        <v>1189</v>
      </c>
      <c r="C1867" t="s">
        <v>1186</v>
      </c>
      <c r="D1867" t="s">
        <v>1187</v>
      </c>
      <c r="E1867" s="6" t="str">
        <f>VLOOKUP(SUBSTITUTE(B1867,"_eur_interim","")&amp;" - "&amp;D1867,OrbisGeneric_mapping!C:F,3,0)</f>
        <v>FWCV</v>
      </c>
      <c r="F1867" s="6" t="str">
        <f>VLOOKUP(E1867,Collibra!D:F,3,0)</f>
        <v>Warrants Converted</v>
      </c>
      <c r="G1867" s="6" t="str">
        <f>VLOOKUP(E1867,Collibra!D:F,2,0)</f>
        <v>Warrants Converted [FWCV] represents cash inflow on behalf of warrants converted, which results in an increase of common stock (for US accounts)</v>
      </c>
      <c r="J1867" t="s">
        <v>28</v>
      </c>
      <c r="N1867" t="b">
        <v>0</v>
      </c>
      <c r="P1867" t="s">
        <v>29</v>
      </c>
      <c r="Q1867" t="s">
        <v>30</v>
      </c>
      <c r="R1867" t="b">
        <v>0</v>
      </c>
      <c r="Z1867">
        <v>1</v>
      </c>
    </row>
    <row r="1868" spans="1:26" x14ac:dyDescent="0.25">
      <c r="A1868">
        <v>1152</v>
      </c>
      <c r="B1868" t="s">
        <v>1190</v>
      </c>
      <c r="C1868" t="s">
        <v>1030</v>
      </c>
      <c r="D1868" t="s">
        <v>1031</v>
      </c>
      <c r="E1868" s="6" t="str">
        <f>VLOOKUP(SUBSTITUTE(B1868,"_interim","")&amp;" - "&amp;D1868,OrbisGeneric_mapping!C:F,3,0)</f>
        <v>OACG</v>
      </c>
      <c r="F1868" s="6" t="str">
        <f>VLOOKUP(E1868,Collibra!D:F,3,0)</f>
        <v>Accounting Change</v>
      </c>
      <c r="G1868" s="6" t="str">
        <f>VLOOKUP(E1868,Collibra!D:F,2,0)</f>
        <v>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v>
      </c>
      <c r="J1868" t="s">
        <v>28</v>
      </c>
      <c r="N1868" t="b">
        <v>0</v>
      </c>
      <c r="P1868" t="s">
        <v>29</v>
      </c>
      <c r="Q1868" t="s">
        <v>30</v>
      </c>
      <c r="R1868" t="b">
        <v>0</v>
      </c>
      <c r="Z1868">
        <v>1</v>
      </c>
    </row>
    <row r="1869" spans="1:26" x14ac:dyDescent="0.25">
      <c r="A1869">
        <v>1056</v>
      </c>
      <c r="B1869" t="s">
        <v>1190</v>
      </c>
      <c r="C1869" t="s">
        <v>440</v>
      </c>
      <c r="D1869" t="s">
        <v>441</v>
      </c>
      <c r="E1869" s="6" t="str">
        <f>VLOOKUP(SUBSTITUTE(B1869,"_interim","")&amp;" - "&amp;D1869,OrbisGeneric_mapping!C:F,3,0)</f>
        <v>ACCOUNTING_PRACTICE</v>
      </c>
      <c r="F1869" s="6" t="str">
        <f>VLOOKUP(E1869,Collibra!D:F,3,0)</f>
        <v>Accounting practice</v>
      </c>
      <c r="G1869" s="6" t="str">
        <f>VLOOKUP(E1869,Collibra!D:F,2,0)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869" t="s">
        <v>28</v>
      </c>
      <c r="N1869" t="b">
        <v>0</v>
      </c>
      <c r="P1869" t="s">
        <v>29</v>
      </c>
      <c r="Q1869" t="s">
        <v>30</v>
      </c>
      <c r="R1869" t="b">
        <v>0</v>
      </c>
      <c r="Z1869">
        <v>1</v>
      </c>
    </row>
    <row r="1870" spans="1:26" x14ac:dyDescent="0.25">
      <c r="A1870">
        <v>1264</v>
      </c>
      <c r="B1870" t="s">
        <v>1190</v>
      </c>
      <c r="C1870" t="s">
        <v>1032</v>
      </c>
      <c r="D1870" t="s">
        <v>1033</v>
      </c>
      <c r="E1870" s="6" t="str">
        <f>VLOOKUP(SUBSTITUTE(B1870,"_interim","")&amp;" - "&amp;D1870,OrbisGeneric_mapping!C:F,3,0)</f>
        <v>OAPB</v>
      </c>
      <c r="F1870" s="6" t="str">
        <f>VLOOKUP(E1870,Collibra!D:F,3,0)</f>
        <v>Accounts Payable</v>
      </c>
      <c r="G1870" s="6" t="str">
        <f>VLOOKUP(E1870,Collibra!D:F,2,0)</f>
        <v>Accounts Payable [OAPB] represents changes in accounts payable during the period. An increase in accounts payable has a positive impact on cash flow from operating activities, and vice versa (for US accounts)</v>
      </c>
      <c r="J1870" t="s">
        <v>28</v>
      </c>
      <c r="N1870" t="b">
        <v>0</v>
      </c>
      <c r="P1870" t="s">
        <v>29</v>
      </c>
      <c r="Q1870" t="s">
        <v>30</v>
      </c>
      <c r="R1870" t="b">
        <v>0</v>
      </c>
      <c r="Z1870">
        <v>1</v>
      </c>
    </row>
    <row r="1871" spans="1:26" x14ac:dyDescent="0.25">
      <c r="A1871">
        <v>1232</v>
      </c>
      <c r="B1871" t="s">
        <v>1190</v>
      </c>
      <c r="C1871" t="s">
        <v>1034</v>
      </c>
      <c r="D1871" t="s">
        <v>1035</v>
      </c>
      <c r="E1871" s="6" t="str">
        <f>VLOOKUP(SUBSTITUTE(B1871,"_interim","")&amp;" - "&amp;D1871,OrbisGeneric_mapping!C:F,3,0)</f>
        <v>OACR</v>
      </c>
      <c r="F1871" s="6" t="str">
        <f>VLOOKUP(E1871,Collibra!D:F,3,0)</f>
        <v>Accounts Receivable</v>
      </c>
      <c r="G1871" s="6" t="str">
        <f>VLOOKUP(E1871,Collibra!D:F,2,0)</f>
        <v>Accounts Receivables [OACR] represents changes in accounts receivable during the period. An increase in accounts receivable has a negative impact on cash flow from operating activities, and vice versa (for US accounts)</v>
      </c>
      <c r="J1871" t="s">
        <v>28</v>
      </c>
      <c r="N1871" t="b">
        <v>0</v>
      </c>
      <c r="P1871" t="s">
        <v>29</v>
      </c>
      <c r="Q1871" t="s">
        <v>30</v>
      </c>
      <c r="R1871" t="b">
        <v>0</v>
      </c>
      <c r="Z1871">
        <v>1</v>
      </c>
    </row>
    <row r="1872" spans="1:26" x14ac:dyDescent="0.25">
      <c r="A1872">
        <v>1272</v>
      </c>
      <c r="B1872" t="s">
        <v>1190</v>
      </c>
      <c r="C1872" t="s">
        <v>1036</v>
      </c>
      <c r="D1872" t="s">
        <v>1037</v>
      </c>
      <c r="E1872" s="6" t="str">
        <f>VLOOKUP(SUBSTITUTE(B1872,"_interim","")&amp;" - "&amp;D1872,OrbisGeneric_mapping!C:F,3,0)</f>
        <v>OAEX</v>
      </c>
      <c r="F1872" s="6" t="str">
        <f>VLOOKUP(E1872,Collibra!D:F,3,0)</f>
        <v>Accrued Expenses</v>
      </c>
      <c r="G1872" s="6" t="str">
        <f>VLOOKUP(E1872,Collibra!D:F,2,0)</f>
        <v>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v>
      </c>
      <c r="J1872" t="s">
        <v>28</v>
      </c>
      <c r="N1872" t="b">
        <v>0</v>
      </c>
      <c r="P1872" t="s">
        <v>29</v>
      </c>
      <c r="Q1872" t="s">
        <v>30</v>
      </c>
      <c r="R1872" t="b">
        <v>0</v>
      </c>
      <c r="Z1872">
        <v>1</v>
      </c>
    </row>
    <row r="1873" spans="1:26" x14ac:dyDescent="0.25">
      <c r="A1873">
        <v>1368</v>
      </c>
      <c r="B1873" t="s">
        <v>1190</v>
      </c>
      <c r="C1873" t="s">
        <v>1038</v>
      </c>
      <c r="D1873" t="s">
        <v>1039</v>
      </c>
      <c r="E1873" s="6" t="str">
        <f>VLOOKUP(SUBSTITUTE(B1873,"_interim","")&amp;" - "&amp;D1873,OrbisGeneric_mapping!C:F,3,0)</f>
        <v>IBAQ</v>
      </c>
      <c r="F1873" s="6" t="str">
        <f>VLOOKUP(E1873,Collibra!D:F,3,0)</f>
        <v>Acquisition of Business</v>
      </c>
      <c r="G1873" s="6" t="str">
        <f>VLOOKUP(E1873,Collibra!D:F,2,0)</f>
        <v>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v>
      </c>
      <c r="J1873" t="s">
        <v>28</v>
      </c>
      <c r="N1873" t="b">
        <v>0</v>
      </c>
      <c r="P1873" t="s">
        <v>29</v>
      </c>
      <c r="Q1873" t="s">
        <v>30</v>
      </c>
      <c r="R1873" t="b">
        <v>0</v>
      </c>
      <c r="Z1873">
        <v>1</v>
      </c>
    </row>
    <row r="1874" spans="1:26" x14ac:dyDescent="0.25">
      <c r="A1874">
        <v>1136</v>
      </c>
      <c r="B1874" t="s">
        <v>1190</v>
      </c>
      <c r="C1874" t="s">
        <v>1040</v>
      </c>
      <c r="D1874" t="s">
        <v>1041</v>
      </c>
      <c r="E1874" s="6" t="str">
        <f>VLOOKUP(SUBSTITUTE(B1874,"_interim","")&amp;" - "&amp;D1874,OrbisGeneric_mapping!C:F,3,0)</f>
        <v>SAMT</v>
      </c>
      <c r="F1874" s="6" t="str">
        <f>VLOOKUP(E1874,Collibra!D:F,3,0)</f>
        <v>Amortization</v>
      </c>
      <c r="G1874" s="6" t="str">
        <f>VLOOKUP(E1874,Collibra!D:F,2,0)</f>
        <v>Amortization [SAMT] represents the sum of Amortization of Intangibles [OAMI], Amortization of Acquisition Costs [OAMA] and Amortization of Deferred Policy Costs [ODPA] (for US accounts)</v>
      </c>
      <c r="J1874" t="s">
        <v>28</v>
      </c>
      <c r="N1874" t="b">
        <v>0</v>
      </c>
      <c r="P1874" t="s">
        <v>29</v>
      </c>
      <c r="Q1874" t="s">
        <v>30</v>
      </c>
      <c r="R1874" t="b">
        <v>0</v>
      </c>
      <c r="Z1874">
        <v>1</v>
      </c>
    </row>
    <row r="1875" spans="1:26" x14ac:dyDescent="0.25">
      <c r="A1875">
        <v>1128</v>
      </c>
      <c r="B1875" t="s">
        <v>1190</v>
      </c>
      <c r="C1875" t="s">
        <v>1042</v>
      </c>
      <c r="D1875" t="s">
        <v>1043</v>
      </c>
      <c r="E1875" s="6" t="str">
        <f>VLOOKUP(SUBSTITUTE(B1875,"_interim","")&amp;" - "&amp;D1875,OrbisGeneric_mapping!C:F,3,0)</f>
        <v>OAMA</v>
      </c>
      <c r="F1875" s="6" t="str">
        <f>VLOOKUP(E1875,Collibra!D:F,3,0)</f>
        <v>Amortization of Acquisition Costs</v>
      </c>
      <c r="G1875" s="6" t="str">
        <f>VLOOKUP(E1875,Collibra!D:F,2,0)</f>
        <v>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v>
      </c>
      <c r="J1875" t="s">
        <v>28</v>
      </c>
      <c r="N1875" t="b">
        <v>0</v>
      </c>
      <c r="P1875" t="s">
        <v>29</v>
      </c>
      <c r="Q1875" t="s">
        <v>30</v>
      </c>
      <c r="R1875" t="b">
        <v>0</v>
      </c>
      <c r="Z1875">
        <v>1</v>
      </c>
    </row>
    <row r="1876" spans="1:26" x14ac:dyDescent="0.25">
      <c r="A1876">
        <v>1120</v>
      </c>
      <c r="B1876" t="s">
        <v>1190</v>
      </c>
      <c r="C1876" t="s">
        <v>1044</v>
      </c>
      <c r="D1876" t="s">
        <v>1045</v>
      </c>
      <c r="E1876" s="6" t="str">
        <f>VLOOKUP(SUBSTITUTE(B1876,"_interim","")&amp;" - "&amp;D1876,OrbisGeneric_mapping!C:F,3,0)</f>
        <v>OAMI</v>
      </c>
      <c r="F1876" s="6" t="str">
        <f>VLOOKUP(E1876,Collibra!D:F,3,0)</f>
        <v>Amortization of Intangibles</v>
      </c>
      <c r="G1876" s="6" t="str">
        <f>VLOOKUP(E1876,Collibra!D:F,2,0)</f>
        <v>Amortization of Intangibles [OAMI] represents a non-cash expense incurred due to the amortization of intangible fixed assets. Amortization of Intangibles [OAMI] may be classified as Depreciation [SDEP] when it is not individually delineated (for US accounts)</v>
      </c>
      <c r="J1876" t="s">
        <v>28</v>
      </c>
      <c r="N1876" t="b">
        <v>0</v>
      </c>
      <c r="P1876" t="s">
        <v>29</v>
      </c>
      <c r="Q1876" t="s">
        <v>30</v>
      </c>
      <c r="R1876" t="b">
        <v>0</v>
      </c>
      <c r="Z1876">
        <v>1</v>
      </c>
    </row>
    <row r="1877" spans="1:26" x14ac:dyDescent="0.25">
      <c r="A1877">
        <v>1048</v>
      </c>
      <c r="B1877" t="s">
        <v>1190</v>
      </c>
      <c r="C1877" t="s">
        <v>442</v>
      </c>
      <c r="D1877" t="s">
        <v>443</v>
      </c>
      <c r="E1877" s="6" t="str">
        <f>VLOOKUP(SUBSTITUTE(B1877,"_interim","")&amp;" - "&amp;D1877,OrbisGeneric_mapping!C:F,3,0)</f>
        <v>AUDIT_STATUS</v>
      </c>
      <c r="F1877" s="6" t="str">
        <f>VLOOKUP(E1877,Collibra!D:F,3,0)</f>
        <v>Audit status</v>
      </c>
      <c r="G1877" s="6" t="str">
        <f>VLOOKUP(E1877,Collibra!D:F,2,0)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877" t="s">
        <v>28</v>
      </c>
      <c r="N1877" t="b">
        <v>0</v>
      </c>
      <c r="P1877" t="s">
        <v>29</v>
      </c>
      <c r="Q1877" t="s">
        <v>30</v>
      </c>
      <c r="R1877" t="b">
        <v>0</v>
      </c>
      <c r="Z1877">
        <v>1</v>
      </c>
    </row>
    <row r="1878" spans="1:26" x14ac:dyDescent="0.25">
      <c r="A1878">
        <v>992</v>
      </c>
      <c r="B1878" t="s">
        <v>1190</v>
      </c>
      <c r="C1878" t="s">
        <v>26</v>
      </c>
      <c r="D1878" t="s">
        <v>27</v>
      </c>
      <c r="E1878" s="6" t="str">
        <f>VLOOKUP(SUBSTITUTE(B1878,"_interim","")&amp;" - "&amp;D1878,OrbisGeneric_mapping!C:F,3,0)</f>
        <v>BVD_ID_NUMBER</v>
      </c>
      <c r="F1878" s="6" t="str">
        <f>VLOOKUP(E1878,Collibra!D:F,3,0)</f>
        <v>BvD ID number</v>
      </c>
      <c r="G1878" s="6" t="str">
        <f>VLOOKUP(E1878,Collibra!D:F,2,0)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878" t="s">
        <v>28</v>
      </c>
      <c r="N1878" t="b">
        <v>0</v>
      </c>
      <c r="P1878" t="s">
        <v>29</v>
      </c>
      <c r="Q1878" t="s">
        <v>30</v>
      </c>
      <c r="R1878" t="b">
        <v>0</v>
      </c>
      <c r="Z1878">
        <v>1</v>
      </c>
    </row>
    <row r="1879" spans="1:26" x14ac:dyDescent="0.25">
      <c r="A1879">
        <v>1360</v>
      </c>
      <c r="B1879" t="s">
        <v>1190</v>
      </c>
      <c r="C1879" t="s">
        <v>1046</v>
      </c>
      <c r="D1879" t="s">
        <v>1047</v>
      </c>
      <c r="E1879" s="6" t="str">
        <f>VLOOKUP(SUBSTITUTE(B1879,"_interim","")&amp;" - "&amp;D1879,OrbisGeneric_mapping!C:F,3,0)</f>
        <v>SCEX</v>
      </c>
      <c r="F1879" s="6" t="str">
        <f>VLOOKUP(E1879,Collibra!D:F,3,0)</f>
        <v>Capital Expenditures</v>
      </c>
      <c r="G1879" s="6" t="str">
        <f>VLOOKUP(E1879,Collibra!D:F,2,0)</f>
        <v>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v>
      </c>
      <c r="J1879" t="s">
        <v>28</v>
      </c>
      <c r="N1879" t="b">
        <v>0</v>
      </c>
      <c r="P1879" t="s">
        <v>29</v>
      </c>
      <c r="Q1879" t="s">
        <v>30</v>
      </c>
      <c r="R1879" t="b">
        <v>0</v>
      </c>
      <c r="Z1879">
        <v>1</v>
      </c>
    </row>
    <row r="1880" spans="1:26" x14ac:dyDescent="0.25">
      <c r="A1880">
        <v>1472</v>
      </c>
      <c r="B1880" t="s">
        <v>1190</v>
      </c>
      <c r="C1880" t="s">
        <v>1048</v>
      </c>
      <c r="D1880" t="s">
        <v>1049</v>
      </c>
      <c r="E1880" s="6" t="str">
        <f>VLOOKUP(SUBSTITUTE(B1880,"_interim","")&amp;" - "&amp;D1880,OrbisGeneric_mapping!C:F,3,0)</f>
        <v>FDPC</v>
      </c>
      <c r="F1880" s="6" t="str">
        <f>VLOOKUP(E1880,Collibra!D:F,3,0)</f>
        <v>Cash Dividends Paid - Common</v>
      </c>
      <c r="G1880" s="6" t="str">
        <f>VLOOKUP(E1880,Collibra!D:F,2,0)</f>
        <v>Cash Dividends Paid – Common [FDPC] represents cash dividends paid to common stockholders. This amount may be different from the dividends declared in the same period (for US accounts)</v>
      </c>
      <c r="J1880" t="s">
        <v>28</v>
      </c>
      <c r="N1880" t="b">
        <v>0</v>
      </c>
      <c r="P1880" t="s">
        <v>29</v>
      </c>
      <c r="Q1880" t="s">
        <v>30</v>
      </c>
      <c r="R1880" t="b">
        <v>0</v>
      </c>
      <c r="Z1880">
        <v>1</v>
      </c>
    </row>
    <row r="1881" spans="1:26" x14ac:dyDescent="0.25">
      <c r="A1881">
        <v>1480</v>
      </c>
      <c r="B1881" t="s">
        <v>1190</v>
      </c>
      <c r="C1881" t="s">
        <v>1050</v>
      </c>
      <c r="D1881" t="s">
        <v>1051</v>
      </c>
      <c r="E1881" s="6" t="str">
        <f>VLOOKUP(SUBSTITUTE(B1881,"_interim","")&amp;" - "&amp;D1881,OrbisGeneric_mapping!C:F,3,0)</f>
        <v>FDPP</v>
      </c>
      <c r="F1881" s="6" t="str">
        <f>VLOOKUP(E1881,Collibra!D:F,3,0)</f>
        <v>Cash Dividends Paid - Preferred</v>
      </c>
      <c r="G1881" s="6" t="str">
        <f>VLOOKUP(E1881,Collibra!D:F,2,0)</f>
        <v>Cash Dividends Paid – Preferred [FDPP] represents cash dividends paid to preferred stockholders. This amount may be different from the preferred dividends declared in the same period (for US accounts)</v>
      </c>
      <c r="J1881" t="s">
        <v>28</v>
      </c>
      <c r="N1881" t="b">
        <v>0</v>
      </c>
      <c r="P1881" t="s">
        <v>29</v>
      </c>
      <c r="Q1881" t="s">
        <v>30</v>
      </c>
      <c r="R1881" t="b">
        <v>0</v>
      </c>
      <c r="Z1881">
        <v>1</v>
      </c>
    </row>
    <row r="1882" spans="1:26" x14ac:dyDescent="0.25">
      <c r="A1882">
        <v>1712</v>
      </c>
      <c r="B1882" t="s">
        <v>1190</v>
      </c>
      <c r="C1882" t="s">
        <v>1052</v>
      </c>
      <c r="D1882" t="s">
        <v>1053</v>
      </c>
      <c r="E1882" s="6" t="str">
        <f>VLOOKUP(SUBSTITUTE(B1882,"_interim","")&amp;" - "&amp;D1882,OrbisGeneric_mapping!C:F,3,0)</f>
        <v>SCIP</v>
      </c>
      <c r="F1882" s="6" t="str">
        <f>VLOOKUP(E1882,Collibra!D:F,3,0)</f>
        <v>Cash Interest Paid, Supplemental</v>
      </c>
      <c r="G1882" s="6" t="str">
        <f>VLOOKUP(E1882,Collibra!D:F,2,0)</f>
        <v>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v>
      </c>
      <c r="J1882" t="s">
        <v>28</v>
      </c>
      <c r="N1882" t="b">
        <v>0</v>
      </c>
      <c r="P1882" t="s">
        <v>29</v>
      </c>
      <c r="Q1882" t="s">
        <v>30</v>
      </c>
      <c r="R1882" t="b">
        <v>0</v>
      </c>
      <c r="Z1882">
        <v>1</v>
      </c>
    </row>
    <row r="1883" spans="1:26" x14ac:dyDescent="0.25">
      <c r="A1883">
        <v>1224</v>
      </c>
      <c r="B1883" t="s">
        <v>1190</v>
      </c>
      <c r="C1883" t="s">
        <v>1054</v>
      </c>
      <c r="D1883" t="s">
        <v>1055</v>
      </c>
      <c r="E1883" s="6" t="str">
        <f>VLOOKUP(SUBSTITUTE(B1883,"_interim","")&amp;" - "&amp;D1883,OrbisGeneric_mapping!C:F,3,0)</f>
        <v>OCPD</v>
      </c>
      <c r="F1883" s="6" t="str">
        <f>VLOOKUP(E1883,Collibra!D:F,3,0)</f>
        <v>Cash Payments</v>
      </c>
      <c r="G1883" s="6" t="str">
        <f>VLOOKUP(E1883,Collibra!D:F,2,0)</f>
        <v>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v>
      </c>
      <c r="J1883" t="s">
        <v>28</v>
      </c>
      <c r="N1883" t="b">
        <v>0</v>
      </c>
      <c r="P1883" t="s">
        <v>29</v>
      </c>
      <c r="Q1883" t="s">
        <v>30</v>
      </c>
      <c r="R1883" t="b">
        <v>0</v>
      </c>
      <c r="Z1883">
        <v>1</v>
      </c>
    </row>
    <row r="1884" spans="1:26" x14ac:dyDescent="0.25">
      <c r="A1884">
        <v>1216</v>
      </c>
      <c r="B1884" t="s">
        <v>1190</v>
      </c>
      <c r="C1884" t="s">
        <v>1056</v>
      </c>
      <c r="D1884" t="s">
        <v>1057</v>
      </c>
      <c r="E1884" s="6" t="str">
        <f>VLOOKUP(SUBSTITUTE(B1884,"_interim","")&amp;" - "&amp;D1884,OrbisGeneric_mapping!C:F,3,0)</f>
        <v>OCRC</v>
      </c>
      <c r="F1884" s="6" t="str">
        <f>VLOOKUP(E1884,Collibra!D:F,3,0)</f>
        <v>Cash Receipts</v>
      </c>
      <c r="G1884" s="6" t="str">
        <f>VLOOKUP(E1884,Collibra!D:F,2,0)</f>
        <v>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v>
      </c>
      <c r="J1884" t="s">
        <v>28</v>
      </c>
      <c r="N1884" t="b">
        <v>0</v>
      </c>
      <c r="P1884" t="s">
        <v>29</v>
      </c>
      <c r="Q1884" t="s">
        <v>30</v>
      </c>
      <c r="R1884" t="b">
        <v>0</v>
      </c>
      <c r="Z1884">
        <v>1</v>
      </c>
    </row>
    <row r="1885" spans="1:26" x14ac:dyDescent="0.25">
      <c r="A1885">
        <v>1720</v>
      </c>
      <c r="B1885" t="s">
        <v>1190</v>
      </c>
      <c r="C1885" t="s">
        <v>1058</v>
      </c>
      <c r="D1885" t="s">
        <v>1059</v>
      </c>
      <c r="E1885" s="6" t="str">
        <f>VLOOKUP(SUBSTITUTE(B1885,"_interim","")&amp;" - "&amp;D1885,OrbisGeneric_mapping!C:F,3,0)</f>
        <v>SCTP</v>
      </c>
      <c r="F1885" s="6" t="str">
        <f>VLOOKUP(E1885,Collibra!D:F,3,0)</f>
        <v>Cash Taxes Paid, Supplemental</v>
      </c>
      <c r="G1885" s="6" t="str">
        <f>VLOOKUP(E1885,Collibra!D:F,2,0)</f>
        <v>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v>
      </c>
      <c r="J1885" t="s">
        <v>28</v>
      </c>
      <c r="N1885" t="b">
        <v>0</v>
      </c>
      <c r="P1885" t="s">
        <v>29</v>
      </c>
      <c r="Q1885" t="s">
        <v>30</v>
      </c>
      <c r="R1885" t="b">
        <v>0</v>
      </c>
      <c r="Z1885">
        <v>1</v>
      </c>
    </row>
    <row r="1886" spans="1:26" x14ac:dyDescent="0.25">
      <c r="A1886">
        <v>1320</v>
      </c>
      <c r="B1886" t="s">
        <v>1190</v>
      </c>
      <c r="C1886" t="s">
        <v>1060</v>
      </c>
      <c r="D1886" t="s">
        <v>1061</v>
      </c>
      <c r="E1886" s="6" t="str">
        <f>VLOOKUP(SUBSTITUTE(B1886,"_interim","")&amp;" - "&amp;D1886,OrbisGeneric_mapping!C:F,3,0)</f>
        <v>SOCF</v>
      </c>
      <c r="F1886" s="6" t="str">
        <f>VLOOKUP(E1886,Collibra!D:F,3,0)</f>
        <v>Changes in Working Capital</v>
      </c>
      <c r="G1886" s="6" t="str">
        <f>VLOOKUP(E1886,Collibra!D:F,2,0)</f>
        <v>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v>
      </c>
      <c r="J1886" t="s">
        <v>28</v>
      </c>
      <c r="N1886" t="b">
        <v>0</v>
      </c>
      <c r="P1886" t="s">
        <v>29</v>
      </c>
      <c r="Q1886" t="s">
        <v>30</v>
      </c>
      <c r="R1886" t="b">
        <v>0</v>
      </c>
      <c r="Z1886">
        <v>1</v>
      </c>
    </row>
    <row r="1887" spans="1:26" x14ac:dyDescent="0.25">
      <c r="A1887">
        <v>1008</v>
      </c>
      <c r="B1887" t="s">
        <v>1190</v>
      </c>
      <c r="C1887" t="s">
        <v>219</v>
      </c>
      <c r="D1887" t="s">
        <v>220</v>
      </c>
      <c r="E1887" s="6" t="str">
        <f>VLOOKUP(SUBSTITUTE(B1887,"_interim","")&amp;" - "&amp;D1887,OrbisGeneric_mapping!C:F,3,0)</f>
        <v>CLOSING_DATE</v>
      </c>
      <c r="F1887" s="6" t="str">
        <f>VLOOKUP(E1887,Collibra!D:F,3,0)</f>
        <v>Closing date</v>
      </c>
      <c r="G1887" s="6" t="str">
        <f>VLOOKUP(E1887,Collibra!D:F,2,0)</f>
        <v>Closing date provides the financial accounts year or interim ending date (Default: Latest available year)</v>
      </c>
      <c r="J1887" t="s">
        <v>28</v>
      </c>
      <c r="N1887" t="b">
        <v>0</v>
      </c>
      <c r="P1887" t="s">
        <v>29</v>
      </c>
      <c r="Q1887" t="s">
        <v>30</v>
      </c>
      <c r="R1887" t="b">
        <v>0</v>
      </c>
      <c r="Z1887">
        <v>1</v>
      </c>
    </row>
    <row r="1888" spans="1:26" x14ac:dyDescent="0.25">
      <c r="A1888">
        <v>1032</v>
      </c>
      <c r="B1888" t="s">
        <v>1190</v>
      </c>
      <c r="C1888" t="s">
        <v>221</v>
      </c>
      <c r="D1888" t="s">
        <v>222</v>
      </c>
      <c r="E1888" s="6" t="e">
        <f>VLOOKUP(SUBSTITUTE(B1888,"_interim","")&amp;" - "&amp;D1888,OrbisGeneric_mapping!C:F,3,0)</f>
        <v>#N/A</v>
      </c>
      <c r="F1888" s="6" t="e">
        <f>VLOOKUP(E1888,Collibra!D:F,3,0)</f>
        <v>#N/A</v>
      </c>
      <c r="G1888" s="6" t="e">
        <f>VLOOKUP(E1888,Collibra!D:F,2,0)</f>
        <v>#N/A</v>
      </c>
      <c r="J1888" t="s">
        <v>28</v>
      </c>
      <c r="N1888" t="b">
        <v>0</v>
      </c>
      <c r="P1888" t="s">
        <v>29</v>
      </c>
      <c r="Q1888" t="s">
        <v>30</v>
      </c>
      <c r="R1888" t="b">
        <v>0</v>
      </c>
      <c r="Z1888">
        <v>1</v>
      </c>
    </row>
    <row r="1889" spans="1:26" x14ac:dyDescent="0.25">
      <c r="A1889">
        <v>1024</v>
      </c>
      <c r="B1889" t="s">
        <v>1190</v>
      </c>
      <c r="C1889" t="s">
        <v>223</v>
      </c>
      <c r="D1889" t="s">
        <v>224</v>
      </c>
      <c r="E1889" s="6" t="e">
        <f>VLOOKUP(SUBSTITUTE(B1889,"_interim","")&amp;" - "&amp;D1889,OrbisGeneric_mapping!C:F,3,0)</f>
        <v>#N/A</v>
      </c>
      <c r="F1889" s="6" t="e">
        <f>VLOOKUP(E1889,Collibra!D:F,3,0)</f>
        <v>#N/A</v>
      </c>
      <c r="G1889" s="6" t="e">
        <f>VLOOKUP(E1889,Collibra!D:F,2,0)</f>
        <v>#N/A</v>
      </c>
      <c r="J1889" t="s">
        <v>28</v>
      </c>
      <c r="N1889" t="b">
        <v>0</v>
      </c>
      <c r="P1889" t="s">
        <v>29</v>
      </c>
      <c r="Q1889" t="s">
        <v>30</v>
      </c>
      <c r="R1889" t="b">
        <v>0</v>
      </c>
      <c r="Z1889">
        <v>1</v>
      </c>
    </row>
    <row r="1890" spans="1:26" x14ac:dyDescent="0.25">
      <c r="A1890">
        <v>1016</v>
      </c>
      <c r="B1890" t="s">
        <v>1190</v>
      </c>
      <c r="C1890" t="s">
        <v>225</v>
      </c>
      <c r="D1890" t="s">
        <v>226</v>
      </c>
      <c r="E1890" s="6" t="e">
        <f>VLOOKUP(SUBSTITUTE(B1890,"_interim","")&amp;" - "&amp;D1890,OrbisGeneric_mapping!C:F,3,0)</f>
        <v>#N/A</v>
      </c>
      <c r="F1890" s="6" t="e">
        <f>VLOOKUP(E1890,Collibra!D:F,3,0)</f>
        <v>#N/A</v>
      </c>
      <c r="G1890" s="6" t="e">
        <f>VLOOKUP(E1890,Collibra!D:F,2,0)</f>
        <v>#N/A</v>
      </c>
      <c r="J1890" t="s">
        <v>28</v>
      </c>
      <c r="N1890" t="b">
        <v>0</v>
      </c>
      <c r="P1890" t="s">
        <v>29</v>
      </c>
      <c r="Q1890" t="s">
        <v>30</v>
      </c>
      <c r="R1890" t="b">
        <v>0</v>
      </c>
      <c r="Z1890">
        <v>1</v>
      </c>
    </row>
    <row r="1891" spans="1:26" x14ac:dyDescent="0.25">
      <c r="A1891">
        <v>1512</v>
      </c>
      <c r="B1891" t="s">
        <v>1190</v>
      </c>
      <c r="C1891" t="s">
        <v>1062</v>
      </c>
      <c r="D1891" t="s">
        <v>1063</v>
      </c>
      <c r="E1891" s="6" t="str">
        <f>VLOOKUP(SUBSTITUTE(B1891,"_interim","")&amp;" - "&amp;D1891,OrbisGeneric_mapping!C:F,3,0)</f>
        <v>FCSN</v>
      </c>
      <c r="F1891" s="6" t="str">
        <f>VLOOKUP(E1891,Collibra!D:F,3,0)</f>
        <v>Common Stock, Net</v>
      </c>
      <c r="G1891" s="6" t="str">
        <f>VLOOKUP(E1891,Collibra!D:F,2,0)</f>
        <v>Common Stock, Net [FCSN] represents the sum of Sales/Issuance of Common [FSIC] and Repurchase/Retirement of Common [FRRC] (for US accounts)</v>
      </c>
      <c r="J1891" t="s">
        <v>28</v>
      </c>
      <c r="N1891" t="b">
        <v>0</v>
      </c>
      <c r="P1891" t="s">
        <v>29</v>
      </c>
      <c r="Q1891" t="s">
        <v>30</v>
      </c>
      <c r="R1891" t="b">
        <v>0</v>
      </c>
      <c r="Z1891">
        <v>1</v>
      </c>
    </row>
    <row r="1892" spans="1:26" x14ac:dyDescent="0.25">
      <c r="A1892">
        <v>1000</v>
      </c>
      <c r="B1892" t="s">
        <v>1190</v>
      </c>
      <c r="C1892" t="s">
        <v>452</v>
      </c>
      <c r="D1892" t="s">
        <v>453</v>
      </c>
      <c r="E1892" s="6" t="str">
        <f>VLOOKUP(SUBSTITUTE(B1892,"_interim","")&amp;" - "&amp;D1892,OrbisGeneric_mapping!C:F,3,0)</f>
        <v>CONSOLIDATION_CODE</v>
      </c>
      <c r="F1892" s="6" t="str">
        <f>VLOOKUP(E1892,Collibra!D:F,3,0)</f>
        <v>Consolidation code</v>
      </c>
      <c r="G1892" s="6" t="str">
        <f>VLOOKUP(E1892,Collibra!D:F,2,0)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892" t="s">
        <v>28</v>
      </c>
      <c r="N1892" t="b">
        <v>0</v>
      </c>
      <c r="P1892" t="s">
        <v>29</v>
      </c>
      <c r="Q1892" t="s">
        <v>30</v>
      </c>
      <c r="R1892" t="b">
        <v>0</v>
      </c>
      <c r="Z1892">
        <v>1</v>
      </c>
    </row>
    <row r="1893" spans="1:26" x14ac:dyDescent="0.25">
      <c r="A1893">
        <v>1144</v>
      </c>
      <c r="B1893" t="s">
        <v>1190</v>
      </c>
      <c r="C1893" t="s">
        <v>1064</v>
      </c>
      <c r="D1893" t="s">
        <v>1065</v>
      </c>
      <c r="E1893" s="6" t="str">
        <f>VLOOKUP(SUBSTITUTE(B1893,"_interim","")&amp;" - "&amp;D1893,OrbisGeneric_mapping!C:F,3,0)</f>
        <v>OBDT</v>
      </c>
      <c r="F1893" s="6" t="str">
        <f>VLOOKUP(E1893,Collibra!D:F,3,0)</f>
        <v>Deferred Taxes</v>
      </c>
      <c r="G1893" s="6" t="str">
        <f>VLOOKUP(E1893,Collibra!D:F,2,0)</f>
        <v>Deferred Taxes [OBDT] represents income taxes, accounted for in a company‟s net income computation on its income statement, but not affecting the cash flow position (for US accounts)</v>
      </c>
      <c r="J1893" t="s">
        <v>28</v>
      </c>
      <c r="N1893" t="b">
        <v>0</v>
      </c>
      <c r="P1893" t="s">
        <v>29</v>
      </c>
      <c r="Q1893" t="s">
        <v>30</v>
      </c>
      <c r="R1893" t="b">
        <v>0</v>
      </c>
      <c r="Z1893">
        <v>1</v>
      </c>
    </row>
    <row r="1894" spans="1:26" x14ac:dyDescent="0.25">
      <c r="A1894">
        <v>1104</v>
      </c>
      <c r="B1894" t="s">
        <v>1190</v>
      </c>
      <c r="C1894" t="s">
        <v>1066</v>
      </c>
      <c r="D1894" t="s">
        <v>1067</v>
      </c>
      <c r="E1894" s="6" t="str">
        <f>VLOOKUP(SUBSTITUTE(B1894,"_interim","")&amp;" - "&amp;D1894,OrbisGeneric_mapping!C:F,3,0)</f>
        <v>ODPL</v>
      </c>
      <c r="F1894" s="6" t="str">
        <f>VLOOKUP(E1894,Collibra!D:F,3,0)</f>
        <v>Depletion</v>
      </c>
      <c r="G1894" s="6" t="str">
        <f>VLOOKUP(E1894,Collibra!D:F,2,0)</f>
        <v>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v>
      </c>
      <c r="J1894" t="s">
        <v>28</v>
      </c>
      <c r="N1894" t="b">
        <v>0</v>
      </c>
      <c r="P1894" t="s">
        <v>29</v>
      </c>
      <c r="Q1894" t="s">
        <v>30</v>
      </c>
      <c r="R1894" t="b">
        <v>0</v>
      </c>
      <c r="Z1894">
        <v>1</v>
      </c>
    </row>
    <row r="1895" spans="1:26" x14ac:dyDescent="0.25">
      <c r="A1895">
        <v>1096</v>
      </c>
      <c r="B1895" t="s">
        <v>1190</v>
      </c>
      <c r="C1895" t="s">
        <v>1068</v>
      </c>
      <c r="D1895" t="s">
        <v>1069</v>
      </c>
      <c r="E1895" s="6" t="str">
        <f>VLOOKUP(SUBSTITUTE(B1895,"_interim","")&amp;" - "&amp;D1895,OrbisGeneric_mapping!C:F,3,0)</f>
        <v>SDEP</v>
      </c>
      <c r="F1895" s="6">
        <f>VLOOKUP(E1895,Collibra!D:F,3,0)</f>
        <v>0</v>
      </c>
      <c r="G1895" s="6" t="str">
        <f>VLOOKUP(E1895,Collibra!D:F,2,0)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895" t="s">
        <v>28</v>
      </c>
      <c r="N1895" t="b">
        <v>0</v>
      </c>
      <c r="P1895" t="s">
        <v>29</v>
      </c>
      <c r="Q1895" t="s">
        <v>30</v>
      </c>
      <c r="R1895" t="b">
        <v>0</v>
      </c>
      <c r="Z1895">
        <v>1</v>
      </c>
    </row>
    <row r="1896" spans="1:26" x14ac:dyDescent="0.25">
      <c r="A1896">
        <v>1112</v>
      </c>
      <c r="B1896" t="s">
        <v>1190</v>
      </c>
      <c r="C1896" t="s">
        <v>1070</v>
      </c>
      <c r="D1896" t="s">
        <v>1071</v>
      </c>
      <c r="E1896" s="6" t="str">
        <f>VLOOKUP(SUBSTITUTE(B1896,"_interim","")&amp;" - "&amp;D1896,OrbisGeneric_mapping!C:F,3,0)</f>
        <v>SDED</v>
      </c>
      <c r="F1896" s="6" t="str">
        <f>VLOOKUP(E1896,Collibra!D:F,3,0)</f>
        <v>Depreciation/Depletion</v>
      </c>
      <c r="G1896" s="6" t="str">
        <f>VLOOKUP(E1896,Collibra!D:F,2,0)</f>
        <v>Depreciation/Depletion [SDED] represents the sum of Depreciation [SDEP] and Depletion [ODPL]. Depreciation/Depletion [SDED] is usually the largest non-cash expense factored into net income under the Indirect Cash Flow Method (for US accounts)</v>
      </c>
      <c r="J1896" t="s">
        <v>28</v>
      </c>
      <c r="N1896" t="b">
        <v>0</v>
      </c>
      <c r="P1896" t="s">
        <v>29</v>
      </c>
      <c r="Q1896" t="s">
        <v>30</v>
      </c>
      <c r="R1896" t="b">
        <v>0</v>
      </c>
      <c r="Z1896">
        <v>1</v>
      </c>
    </row>
    <row r="1897" spans="1:26" x14ac:dyDescent="0.25">
      <c r="A1897">
        <v>1704</v>
      </c>
      <c r="B1897" t="s">
        <v>1190</v>
      </c>
      <c r="C1897" t="s">
        <v>1072</v>
      </c>
      <c r="D1897" t="s">
        <v>1073</v>
      </c>
      <c r="E1897" s="6" t="str">
        <f>VLOOKUP(SUBSTITUTE(B1897,"_interim","")&amp;" - "&amp;D1897,OrbisGeneric_mapping!C:F,3,0)</f>
        <v>SDEP</v>
      </c>
      <c r="F1897" s="6">
        <f>VLOOKUP(E1897,Collibra!D:F,3,0)</f>
        <v>0</v>
      </c>
      <c r="G1897" s="6" t="str">
        <f>VLOOKUP(E1897,Collibra!D:F,2,0)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897" t="s">
        <v>28</v>
      </c>
      <c r="N1897" t="b">
        <v>0</v>
      </c>
      <c r="P1897" t="s">
        <v>29</v>
      </c>
      <c r="Q1897" t="s">
        <v>30</v>
      </c>
      <c r="R1897" t="b">
        <v>0</v>
      </c>
      <c r="Z1897">
        <v>1</v>
      </c>
    </row>
    <row r="1898" spans="1:26" x14ac:dyDescent="0.25">
      <c r="A1898">
        <v>1160</v>
      </c>
      <c r="B1898" t="s">
        <v>1190</v>
      </c>
      <c r="C1898" t="s">
        <v>1074</v>
      </c>
      <c r="D1898" t="s">
        <v>1075</v>
      </c>
      <c r="E1898" s="6" t="str">
        <f>VLOOKUP(SUBSTITUTE(B1898,"_interim","")&amp;" - "&amp;D1898,OrbisGeneric_mapping!C:F,3,0)</f>
        <v>OIDO</v>
      </c>
      <c r="F1898" s="6" t="str">
        <f>VLOOKUP(E1898,Collibra!D:F,3,0)</f>
        <v>Discontinued Operations</v>
      </c>
      <c r="G1898" s="6" t="str">
        <f>VLOOKUP(E1898,Collibra!D:F,2,0)</f>
        <v>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v>
      </c>
      <c r="J1898" t="s">
        <v>28</v>
      </c>
      <c r="N1898" t="b">
        <v>0</v>
      </c>
      <c r="P1898" t="s">
        <v>29</v>
      </c>
      <c r="Q1898" t="s">
        <v>30</v>
      </c>
      <c r="R1898" t="b">
        <v>0</v>
      </c>
      <c r="Z1898">
        <v>1</v>
      </c>
    </row>
    <row r="1899" spans="1:26" x14ac:dyDescent="0.25">
      <c r="A1899">
        <v>1192</v>
      </c>
      <c r="B1899" t="s">
        <v>1190</v>
      </c>
      <c r="C1899" t="s">
        <v>1076</v>
      </c>
      <c r="D1899" t="s">
        <v>1077</v>
      </c>
      <c r="E1899" s="6" t="str">
        <f>VLOOKUP(SUBSTITUTE(B1899,"_interim","")&amp;" - "&amp;D1899,OrbisGeneric_mapping!C:F,3,0)</f>
        <v>OEIA</v>
      </c>
      <c r="F1899" s="6" t="str">
        <f>VLOOKUP(E1899,Collibra!D:F,3,0)</f>
        <v>Equity in Net Earnings/Loss</v>
      </c>
      <c r="G1899" s="6" t="str">
        <f>VLOOKUP(E1899,Collibra!D:F,2,0)</f>
        <v>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v>
      </c>
      <c r="J1899" t="s">
        <v>28</v>
      </c>
      <c r="N1899" t="b">
        <v>0</v>
      </c>
      <c r="P1899" t="s">
        <v>29</v>
      </c>
      <c r="Q1899" t="s">
        <v>30</v>
      </c>
      <c r="R1899" t="b">
        <v>0</v>
      </c>
      <c r="Z1899">
        <v>1</v>
      </c>
    </row>
    <row r="1900" spans="1:26" x14ac:dyDescent="0.25">
      <c r="A1900">
        <v>1168</v>
      </c>
      <c r="B1900" t="s">
        <v>1190</v>
      </c>
      <c r="C1900" t="s">
        <v>1078</v>
      </c>
      <c r="D1900" t="s">
        <v>1079</v>
      </c>
      <c r="E1900" s="6" t="str">
        <f>VLOOKUP(SUBSTITUTE(B1900,"_interim","")&amp;" - "&amp;D1900,OrbisGeneric_mapping!C:F,3,0)</f>
        <v>OTRA</v>
      </c>
      <c r="F1900" s="6" t="str">
        <f>VLOOKUP(E1900,Collibra!D:F,3,0)</f>
        <v>Extraordinary Item</v>
      </c>
      <c r="G1900" s="6" t="str">
        <f>VLOOKUP(E1900,Collibra!D:F,2,0)</f>
        <v>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v>
      </c>
      <c r="J1900" t="s">
        <v>28</v>
      </c>
      <c r="N1900" t="b">
        <v>0</v>
      </c>
      <c r="P1900" t="s">
        <v>29</v>
      </c>
      <c r="Q1900" t="s">
        <v>30</v>
      </c>
      <c r="R1900" t="b">
        <v>0</v>
      </c>
      <c r="Z1900">
        <v>1</v>
      </c>
    </row>
    <row r="1901" spans="1:26" x14ac:dyDescent="0.25">
      <c r="A1901">
        <v>1464</v>
      </c>
      <c r="B1901" t="s">
        <v>1190</v>
      </c>
      <c r="C1901" t="s">
        <v>1080</v>
      </c>
      <c r="D1901" t="s">
        <v>1081</v>
      </c>
      <c r="E1901" s="6" t="str">
        <f>VLOOKUP(SUBSTITUTE(B1901,"_interim","")&amp;" - "&amp;D1901,OrbisGeneric_mapping!C:F,3,0)</f>
        <v>SFCF</v>
      </c>
      <c r="F1901" s="6" t="str">
        <f>VLOOKUP(E1901,Collibra!D:F,3,0)</f>
        <v>Financing Cash Flow Items</v>
      </c>
      <c r="G1901" s="6" t="str">
        <f>VLOOKUP(E1901,Collibra!D:F,2,0)</f>
        <v>Financing Cash Flow Items [SFCF] represents the sum of Increase/decrease in Deposits [FDPT], Increase/decrease in FHLB [FFLB], Increase/decrease in Federal Funds Sold/REPOs [FFFS] and Other Financing Cash Flow [FFCF] (for US accounts)</v>
      </c>
      <c r="J1901" t="s">
        <v>28</v>
      </c>
      <c r="N1901" t="b">
        <v>0</v>
      </c>
      <c r="P1901" t="s">
        <v>29</v>
      </c>
      <c r="Q1901" t="s">
        <v>30</v>
      </c>
      <c r="R1901" t="b">
        <v>0</v>
      </c>
      <c r="Z1901">
        <v>1</v>
      </c>
    </row>
    <row r="1902" spans="1:26" x14ac:dyDescent="0.25">
      <c r="A1902">
        <v>1672</v>
      </c>
      <c r="B1902" t="s">
        <v>1190</v>
      </c>
      <c r="C1902" t="s">
        <v>1082</v>
      </c>
      <c r="D1902" t="s">
        <v>1083</v>
      </c>
      <c r="E1902" s="6" t="str">
        <f>VLOOKUP(SUBSTITUTE(B1902,"_interim","")&amp;" - "&amp;D1902,OrbisGeneric_mapping!C:F,3,0)</f>
        <v>SFEE</v>
      </c>
      <c r="F1902" s="6" t="str">
        <f>VLOOKUP(E1902,Collibra!D:F,3,0)</f>
        <v>Foreign Exchange Effects</v>
      </c>
      <c r="G1902" s="6" t="str">
        <f>VLOOKUP(E1902,Collibra!D:F,2,0)</f>
        <v>Foreign Exchange Effects [SFEE] represents the increase/decrease in cash and cash equivalents due to changes in exchange rates (for US accounts)</v>
      </c>
      <c r="J1902" t="s">
        <v>28</v>
      </c>
      <c r="N1902" t="b">
        <v>0</v>
      </c>
      <c r="P1902" t="s">
        <v>29</v>
      </c>
      <c r="Q1902" t="s">
        <v>30</v>
      </c>
      <c r="R1902" t="b">
        <v>0</v>
      </c>
      <c r="Z1902">
        <v>1</v>
      </c>
    </row>
    <row r="1903" spans="1:26" x14ac:dyDescent="0.25">
      <c r="A1903">
        <v>1424</v>
      </c>
      <c r="B1903" t="s">
        <v>1190</v>
      </c>
      <c r="C1903" t="s">
        <v>1084</v>
      </c>
      <c r="D1903" t="s">
        <v>1085</v>
      </c>
      <c r="E1903" s="6" t="str">
        <f>VLOOKUP(SUBSTITUTE(B1903,"_interim","")&amp;" - "&amp;D1903,OrbisGeneric_mapping!C:F,3,0)</f>
        <v>IIAN</v>
      </c>
      <c r="F1903" s="6" t="str">
        <f>VLOOKUP(E1903,Collibra!D:F,3,0)</f>
        <v>Intangible, Net</v>
      </c>
      <c r="G1903" s="6" t="str">
        <f>VLOOKUP(E1903,Collibra!D:F,2,0)</f>
        <v>Intangible, Net [IIAN] represents changes in intangible assets. When a company does not delineate its purchase of intangibles and sale of intangibles, Intangible, Net [IIAN] is utilized (for US accounts)</v>
      </c>
      <c r="J1903" t="s">
        <v>28</v>
      </c>
      <c r="N1903" t="b">
        <v>0</v>
      </c>
      <c r="P1903" t="s">
        <v>29</v>
      </c>
      <c r="Q1903" t="s">
        <v>30</v>
      </c>
      <c r="R1903" t="b">
        <v>0</v>
      </c>
      <c r="Z1903">
        <v>1</v>
      </c>
    </row>
    <row r="1904" spans="1:26" x14ac:dyDescent="0.25">
      <c r="A1904">
        <v>1240</v>
      </c>
      <c r="B1904" t="s">
        <v>1190</v>
      </c>
      <c r="C1904" t="s">
        <v>1086</v>
      </c>
      <c r="D1904" t="s">
        <v>1087</v>
      </c>
      <c r="E1904" s="6" t="str">
        <f>VLOOKUP(SUBSTITUTE(B1904,"_interim","")&amp;" - "&amp;D1904,OrbisGeneric_mapping!C:F,3,0)</f>
        <v>OITL</v>
      </c>
      <c r="F1904" s="6" t="str">
        <f>VLOOKUP(E1904,Collibra!D:F,3,0)</f>
        <v>Inventories</v>
      </c>
      <c r="G1904" s="6" t="str">
        <f>VLOOKUP(E1904,Collibra!D:F,2,0)</f>
        <v>Inventories [OITL] represents changes in inventories during the period. An increase in inventories has a negative impact on cash flow from operating activities, and vice versa (for US accounts)</v>
      </c>
      <c r="J1904" t="s">
        <v>28</v>
      </c>
      <c r="N1904" t="b">
        <v>0</v>
      </c>
      <c r="P1904" t="s">
        <v>29</v>
      </c>
      <c r="Q1904" t="s">
        <v>30</v>
      </c>
      <c r="R1904" t="b">
        <v>0</v>
      </c>
      <c r="Z1904">
        <v>1</v>
      </c>
    </row>
    <row r="1905" spans="1:26" x14ac:dyDescent="0.25">
      <c r="A1905">
        <v>1400</v>
      </c>
      <c r="B1905" t="s">
        <v>1190</v>
      </c>
      <c r="C1905" t="s">
        <v>1088</v>
      </c>
      <c r="D1905" t="s">
        <v>1089</v>
      </c>
      <c r="E1905" s="6" t="str">
        <f>VLOOKUP(SUBSTITUTE(B1905,"_interim","")&amp;" - "&amp;D1905,OrbisGeneric_mapping!C:F,3,0)</f>
        <v>IIVN</v>
      </c>
      <c r="F1905" s="6" t="str">
        <f>VLOOKUP(E1905,Collibra!D:F,3,0)</f>
        <v>Investment, Net</v>
      </c>
      <c r="G1905" s="6" t="str">
        <f>VLOOKUP(E1905,Collibra!D:F,2,0)</f>
        <v>Investment, Net [IIVN] represents changes in investments in securities and other investments. Investment, Net [IIVN] is utilized when a company does not delineate the sale of investments and the purchase of investments on the cash flow statement (for US accounts)</v>
      </c>
      <c r="J1905" t="s">
        <v>28</v>
      </c>
      <c r="N1905" t="b">
        <v>0</v>
      </c>
      <c r="P1905" t="s">
        <v>29</v>
      </c>
      <c r="Q1905" t="s">
        <v>30</v>
      </c>
      <c r="R1905" t="b">
        <v>0</v>
      </c>
      <c r="Z1905">
        <v>1</v>
      </c>
    </row>
    <row r="1906" spans="1:26" x14ac:dyDescent="0.25">
      <c r="A1906">
        <v>1656</v>
      </c>
      <c r="B1906" t="s">
        <v>1190</v>
      </c>
      <c r="C1906" t="s">
        <v>1090</v>
      </c>
      <c r="D1906" t="s">
        <v>1091</v>
      </c>
      <c r="E1906" s="6" t="str">
        <f>VLOOKUP(SUBSTITUTE(B1906,"_interim","")&amp;" - "&amp;D1906,OrbisGeneric_mapping!C:F,3,0)</f>
        <v>FPRD</v>
      </c>
      <c r="F1906" s="6" t="str">
        <f>VLOOKUP(E1906,Collibra!D:F,3,0)</f>
        <v>Issuance (Retirement) of Debt, Net</v>
      </c>
      <c r="G1906" s="6" t="str">
        <f>VLOOKUP(E1906,Collibra!D:F,2,0)</f>
        <v>Issuance (Retirement) of Debt, Net [FPRD] represents net changes in cash flow due to the changes in the level of debt of a company (for US accounts)</v>
      </c>
      <c r="J1906" t="s">
        <v>28</v>
      </c>
      <c r="N1906" t="b">
        <v>0</v>
      </c>
      <c r="P1906" t="s">
        <v>29</v>
      </c>
      <c r="Q1906" t="s">
        <v>30</v>
      </c>
      <c r="R1906" t="b">
        <v>0</v>
      </c>
      <c r="Z1906">
        <v>1</v>
      </c>
    </row>
    <row r="1907" spans="1:26" x14ac:dyDescent="0.25">
      <c r="A1907">
        <v>1584</v>
      </c>
      <c r="B1907" t="s">
        <v>1190</v>
      </c>
      <c r="C1907" t="s">
        <v>1092</v>
      </c>
      <c r="D1907" t="s">
        <v>1093</v>
      </c>
      <c r="E1907" s="6" t="str">
        <f>VLOOKUP(SUBSTITUTE(B1907,"_interim","")&amp;" - "&amp;D1907,OrbisGeneric_mapping!C:F,3,0)</f>
        <v>FPSS</v>
      </c>
      <c r="F1907" s="6" t="str">
        <f>VLOOKUP(E1907,Collibra!D:F,3,0)</f>
        <v>Issuance (Retirement) of Stock, Net</v>
      </c>
      <c r="G1907" s="6" t="str">
        <f>VLOOKUP(E1907,Collibra!D:F,2,0)</f>
        <v>Issuance (Retirement) of Stock, Net [FPSS] represents the sum of Common Stock, Net [FCSN], Preferred Stock, Net [FPSN], Sale/Issuance of Common/Preferred [FSCP], Repurchase/Retirement of Common/Preferred [FRCP], Options Exercised [FOPX], Warrants Converted [FWCV] and Treasury Stock [FTST] (for US accounts)</v>
      </c>
      <c r="J1907" t="s">
        <v>28</v>
      </c>
      <c r="N1907" t="b">
        <v>0</v>
      </c>
      <c r="P1907" t="s">
        <v>29</v>
      </c>
      <c r="Q1907" t="s">
        <v>30</v>
      </c>
      <c r="R1907" t="b">
        <v>0</v>
      </c>
      <c r="Z1907">
        <v>1</v>
      </c>
    </row>
    <row r="1908" spans="1:26" x14ac:dyDescent="0.25">
      <c r="A1908">
        <v>1616</v>
      </c>
      <c r="B1908" t="s">
        <v>1190</v>
      </c>
      <c r="C1908" t="s">
        <v>1094</v>
      </c>
      <c r="D1908" t="s">
        <v>1095</v>
      </c>
      <c r="E1908" s="6" t="str">
        <f>VLOOKUP(SUBSTITUTE(B1908,"_interim","")&amp;" - "&amp;D1908,OrbisGeneric_mapping!C:F,3,0)</f>
        <v>FLDI</v>
      </c>
      <c r="F1908" s="6" t="str">
        <f>VLOOKUP(E1908,Collibra!D:F,3,0)</f>
        <v>Long Term Debt Issued</v>
      </c>
      <c r="G1908" s="6" t="str">
        <f>VLOOKUP(E1908,Collibra!D:F,2,0)</f>
        <v>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v>
      </c>
      <c r="J1908" t="s">
        <v>28</v>
      </c>
      <c r="N1908" t="b">
        <v>0</v>
      </c>
      <c r="P1908" t="s">
        <v>29</v>
      </c>
      <c r="Q1908" t="s">
        <v>30</v>
      </c>
      <c r="R1908" t="b">
        <v>0</v>
      </c>
      <c r="Z1908">
        <v>1</v>
      </c>
    </row>
    <row r="1909" spans="1:26" x14ac:dyDescent="0.25">
      <c r="A1909">
        <v>1632</v>
      </c>
      <c r="B1909" t="s">
        <v>1190</v>
      </c>
      <c r="C1909" t="s">
        <v>1096</v>
      </c>
      <c r="D1909" t="s">
        <v>1097</v>
      </c>
      <c r="E1909" s="6" t="str">
        <f>VLOOKUP(SUBSTITUTE(B1909,"_interim","")&amp;" - "&amp;D1909,OrbisGeneric_mapping!C:F,3,0)</f>
        <v>FLDN</v>
      </c>
      <c r="F1909" s="6" t="str">
        <f>VLOOKUP(E1909,Collibra!D:F,3,0)</f>
        <v>Long Term Debt, Net</v>
      </c>
      <c r="G1909" s="6" t="str">
        <f>VLOOKUP(E1909,Collibra!D:F,2,0)</f>
        <v>Long Term Debt, Net [FLDN] represents the sum of Long Term Debt Issued [FLDI] and Long Term Debt Reduction [FLDR]. When a company does not delineate between long-term debts issued and long-term reduction, Long Term Debt, Net [FLDN] is utilized (for US accounts)</v>
      </c>
      <c r="J1909" t="s">
        <v>28</v>
      </c>
      <c r="N1909" t="b">
        <v>0</v>
      </c>
      <c r="P1909" t="s">
        <v>29</v>
      </c>
      <c r="Q1909" t="s">
        <v>30</v>
      </c>
      <c r="R1909" t="b">
        <v>0</v>
      </c>
      <c r="Z1909">
        <v>1</v>
      </c>
    </row>
    <row r="1910" spans="1:26" x14ac:dyDescent="0.25">
      <c r="A1910">
        <v>1624</v>
      </c>
      <c r="B1910" t="s">
        <v>1190</v>
      </c>
      <c r="C1910" t="s">
        <v>1098</v>
      </c>
      <c r="D1910" t="s">
        <v>1099</v>
      </c>
      <c r="E1910" s="6" t="str">
        <f>VLOOKUP(SUBSTITUTE(B1910,"_interim","")&amp;" - "&amp;D1910,OrbisGeneric_mapping!C:F,3,0)</f>
        <v>FLDR</v>
      </c>
      <c r="F1910" s="6" t="str">
        <f>VLOOKUP(E1910,Collibra!D:F,3,0)</f>
        <v>Long Term Debt Reduction</v>
      </c>
      <c r="G1910" s="6" t="str">
        <f>VLOOKUP(E1910,Collibra!D:F,2,0)</f>
        <v>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v>
      </c>
      <c r="J1910" t="s">
        <v>28</v>
      </c>
      <c r="N1910" t="b">
        <v>0</v>
      </c>
      <c r="P1910" t="s">
        <v>29</v>
      </c>
      <c r="Q1910" t="s">
        <v>30</v>
      </c>
      <c r="R1910" t="b">
        <v>0</v>
      </c>
      <c r="Z1910">
        <v>1</v>
      </c>
    </row>
    <row r="1911" spans="1:26" x14ac:dyDescent="0.25">
      <c r="A1911">
        <v>1688</v>
      </c>
      <c r="B1911" t="s">
        <v>1190</v>
      </c>
      <c r="C1911" t="s">
        <v>1100</v>
      </c>
      <c r="D1911" t="s">
        <v>1101</v>
      </c>
      <c r="E1911" s="6" t="str">
        <f>VLOOKUP(SUBSTITUTE(B1911,"_interim","")&amp;" - "&amp;D1911,OrbisGeneric_mapping!C:F,3,0)</f>
        <v>SNCB</v>
      </c>
      <c r="F1911" s="6" t="str">
        <f>VLOOKUP(E1911,Collibra!D:F,3,0)</f>
        <v>Net Cash - Beginning Balance</v>
      </c>
      <c r="G1911" s="6" t="str">
        <f>VLOOKUP(E1911,Collibra!D:F,2,0)</f>
        <v>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v>
      </c>
      <c r="J1911" t="s">
        <v>28</v>
      </c>
      <c r="N1911" t="b">
        <v>0</v>
      </c>
      <c r="P1911" t="s">
        <v>29</v>
      </c>
      <c r="Q1911" t="s">
        <v>30</v>
      </c>
      <c r="R1911" t="b">
        <v>0</v>
      </c>
      <c r="Z1911">
        <v>1</v>
      </c>
    </row>
    <row r="1912" spans="1:26" x14ac:dyDescent="0.25">
      <c r="A1912">
        <v>1696</v>
      </c>
      <c r="B1912" t="s">
        <v>1190</v>
      </c>
      <c r="C1912" t="s">
        <v>1102</v>
      </c>
      <c r="D1912" t="s">
        <v>1103</v>
      </c>
      <c r="E1912" s="6" t="str">
        <f>VLOOKUP(SUBSTITUTE(B1912,"_interim","")&amp;" - "&amp;D1912,OrbisGeneric_mapping!C:F,3,0)</f>
        <v>SNCE</v>
      </c>
      <c r="F1912" s="6" t="str">
        <f>VLOOKUP(E1912,Collibra!D:F,3,0)</f>
        <v>Net Cash - Ending Balance</v>
      </c>
      <c r="G1912" s="6" t="str">
        <f>VLOOKUP(E1912,Collibra!D:F,2,0)</f>
        <v>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v>
      </c>
      <c r="J1912" t="s">
        <v>28</v>
      </c>
      <c r="N1912" t="b">
        <v>0</v>
      </c>
      <c r="P1912" t="s">
        <v>29</v>
      </c>
      <c r="Q1912" t="s">
        <v>30</v>
      </c>
      <c r="R1912" t="b">
        <v>0</v>
      </c>
      <c r="Z1912">
        <v>1</v>
      </c>
    </row>
    <row r="1913" spans="1:26" x14ac:dyDescent="0.25">
      <c r="A1913">
        <v>1680</v>
      </c>
      <c r="B1913" t="s">
        <v>1190</v>
      </c>
      <c r="C1913" t="s">
        <v>1104</v>
      </c>
      <c r="D1913" t="s">
        <v>1105</v>
      </c>
      <c r="E1913" s="6" t="str">
        <f>VLOOKUP(SUBSTITUTE(B1913,"_interim","")&amp;" - "&amp;D1913,OrbisGeneric_mapping!C:F,3,0)</f>
        <v>SNCC</v>
      </c>
      <c r="F1913" s="6" t="str">
        <f>VLOOKUP(E1913,Collibra!D:F,3,0)</f>
        <v>Net Change in Cash</v>
      </c>
      <c r="G1913" s="6" t="str">
        <f>VLOOKUP(E1913,Collibra!D:F,2,0)</f>
        <v>Net Change in Cash [SNCC] represents the sum of Cash From Operating Activities [OTLO], Cash From Investing Activities [ITLI], Cash From Financing Activities [FTLF], Foreign Exchange Effects [SFEE] (for US accounts)</v>
      </c>
      <c r="J1913" t="s">
        <v>28</v>
      </c>
      <c r="N1913" t="b">
        <v>0</v>
      </c>
      <c r="P1913" t="s">
        <v>29</v>
      </c>
      <c r="Q1913" t="s">
        <v>30</v>
      </c>
      <c r="R1913" t="b">
        <v>0</v>
      </c>
      <c r="Z1913">
        <v>1</v>
      </c>
    </row>
    <row r="1914" spans="1:26" x14ac:dyDescent="0.25">
      <c r="A1914">
        <v>1088</v>
      </c>
      <c r="B1914" t="s">
        <v>1190</v>
      </c>
      <c r="C1914" t="s">
        <v>546</v>
      </c>
      <c r="D1914" t="s">
        <v>547</v>
      </c>
      <c r="E1914" s="6" t="str">
        <f>VLOOKUP(SUBSTITUTE(B1914,"_interim","")&amp;" - "&amp;D1914,OrbisGeneric_mapping!C:F,3,0)</f>
        <v>ONET</v>
      </c>
      <c r="F1914" s="6">
        <f>VLOOKUP(E1914,Collibra!D:F,3,0)</f>
        <v>0</v>
      </c>
      <c r="G1914" s="6" t="str">
        <f>VLOOKUP(E1914,Collibra!D:F,2,0)</f>
        <v>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v>
      </c>
      <c r="J1914" t="s">
        <v>28</v>
      </c>
      <c r="N1914" t="b">
        <v>0</v>
      </c>
      <c r="P1914" t="s">
        <v>29</v>
      </c>
      <c r="Q1914" t="s">
        <v>30</v>
      </c>
      <c r="R1914" t="b">
        <v>0</v>
      </c>
      <c r="Z1914">
        <v>1</v>
      </c>
    </row>
    <row r="1915" spans="1:26" x14ac:dyDescent="0.25">
      <c r="A1915">
        <v>1208</v>
      </c>
      <c r="B1915" t="s">
        <v>1190</v>
      </c>
      <c r="C1915" t="s">
        <v>1106</v>
      </c>
      <c r="D1915" t="s">
        <v>1107</v>
      </c>
      <c r="E1915" s="6" t="str">
        <f>VLOOKUP(SUBSTITUTE(B1915,"_interim","")&amp;" - "&amp;D1915,OrbisGeneric_mapping!C:F,3,0)</f>
        <v>SNCI</v>
      </c>
      <c r="F1915" s="6" t="str">
        <f>VLOOKUP(E1915,Collibra!D:F,3,0)</f>
        <v>Non-Cash Items</v>
      </c>
      <c r="G1915" s="6" t="str">
        <f>VLOOKUP(E1915,Collibra!D:F,2,0)</f>
        <v>Expenses such as depreciation and investment gains (losses) that does not involve a cash payment. Non-Cash Items [SNCI] represents the sum of Accounting Change [OACG], Discontinued Operations [OIDO], Extraordinary Items [OTRA], Unusual Items [OUIE], Purchased R&amp;amp;D [OPRD], Equity in Net Earnings/Loss [OEIA] and Other Non-Cash Items [ONCI] (for US accounts)</v>
      </c>
      <c r="J1915" t="s">
        <v>28</v>
      </c>
      <c r="N1915" t="b">
        <v>0</v>
      </c>
      <c r="P1915" t="s">
        <v>29</v>
      </c>
      <c r="Q1915" t="s">
        <v>30</v>
      </c>
      <c r="R1915" t="b">
        <v>0</v>
      </c>
      <c r="Z1915">
        <v>1</v>
      </c>
    </row>
    <row r="1916" spans="1:26" x14ac:dyDescent="0.25">
      <c r="A1916">
        <v>1040</v>
      </c>
      <c r="B1916" t="s">
        <v>1190</v>
      </c>
      <c r="C1916" t="s">
        <v>570</v>
      </c>
      <c r="D1916" t="s">
        <v>571</v>
      </c>
      <c r="E1916" s="6" t="str">
        <f>VLOOKUP(SUBSTITUTE(B1916,"_interim","")&amp;" - "&amp;D1916,OrbisGeneric_mapping!C:F,3,0)</f>
        <v>NUMBER_MONTHS</v>
      </c>
      <c r="F1916" s="6" t="str">
        <f>VLOOKUP(E1916,Collibra!D:F,3,0)</f>
        <v>Number of months</v>
      </c>
      <c r="G1916" s="6" t="str">
        <f>VLOOKUP(E1916,Collibra!D:F,2,0)</f>
        <v>The number of months in a financial accounting period</v>
      </c>
      <c r="J1916" t="s">
        <v>28</v>
      </c>
      <c r="N1916" t="b">
        <v>0</v>
      </c>
      <c r="P1916" t="s">
        <v>29</v>
      </c>
      <c r="Q1916" t="s">
        <v>30</v>
      </c>
      <c r="R1916" t="b">
        <v>0</v>
      </c>
      <c r="Z1916">
        <v>1</v>
      </c>
    </row>
    <row r="1917" spans="1:26" x14ac:dyDescent="0.25">
      <c r="A1917">
        <v>1560</v>
      </c>
      <c r="B1917" t="s">
        <v>1190</v>
      </c>
      <c r="C1917" t="s">
        <v>1108</v>
      </c>
      <c r="D1917" t="s">
        <v>1109</v>
      </c>
      <c r="E1917" s="6" t="str">
        <f>VLOOKUP(SUBSTITUTE(B1917,"_interim","")&amp;" - "&amp;D1917,OrbisGeneric_mapping!C:F,3,0)</f>
        <v>FOPX</v>
      </c>
      <c r="F1917" s="6" t="str">
        <f>VLOOKUP(E1917,Collibra!D:F,3,0)</f>
        <v>Options Exercised</v>
      </c>
      <c r="G1917" s="6" t="str">
        <f>VLOOKUP(E1917,Collibra!D:F,2,0)</f>
        <v>Options Exercised [FOPX] represents cash inflow due to stock options exercised, which results in an increase of common stock (for US accounts)</v>
      </c>
      <c r="J1917" t="s">
        <v>28</v>
      </c>
      <c r="N1917" t="b">
        <v>0</v>
      </c>
      <c r="P1917" t="s">
        <v>29</v>
      </c>
      <c r="Q1917" t="s">
        <v>30</v>
      </c>
      <c r="R1917" t="b">
        <v>0</v>
      </c>
      <c r="Z1917">
        <v>1</v>
      </c>
    </row>
    <row r="1918" spans="1:26" x14ac:dyDescent="0.25">
      <c r="A1918">
        <v>1080</v>
      </c>
      <c r="B1918" t="s">
        <v>1190</v>
      </c>
      <c r="C1918" t="s">
        <v>576</v>
      </c>
      <c r="D1918" t="s">
        <v>577</v>
      </c>
      <c r="E1918" s="6" t="str">
        <f>VLOOKUP(SUBSTITUTE(B1918,"_interim","")&amp;" - "&amp;D1918,OrbisGeneric_mapping!C:F,3,0)</f>
        <v>ORIGINAL_CURRENCY</v>
      </c>
      <c r="F1918" s="6">
        <f>VLOOKUP(E1918,Collibra!D:F,3,0)</f>
        <v>0</v>
      </c>
      <c r="G1918" s="6" t="str">
        <f>VLOOKUP(E1918,Collibra!D:F,2,0)</f>
        <v>The currency used for publishing the financial accounts</v>
      </c>
      <c r="J1918" t="s">
        <v>28</v>
      </c>
      <c r="N1918" t="b">
        <v>0</v>
      </c>
      <c r="P1918" t="s">
        <v>29</v>
      </c>
      <c r="Q1918" t="s">
        <v>30</v>
      </c>
      <c r="R1918" t="b">
        <v>0</v>
      </c>
      <c r="Z1918">
        <v>1</v>
      </c>
    </row>
    <row r="1919" spans="1:26" x14ac:dyDescent="0.25">
      <c r="A1919">
        <v>1072</v>
      </c>
      <c r="B1919" t="s">
        <v>1190</v>
      </c>
      <c r="C1919" t="s">
        <v>578</v>
      </c>
      <c r="D1919" t="s">
        <v>579</v>
      </c>
      <c r="E1919" s="6" t="str">
        <f>VLOOKUP(SUBSTITUTE(B1919,"_interim","")&amp;" - "&amp;D1919,OrbisGeneric_mapping!C:F,3,0)</f>
        <v>ORIGINAL_UNIT</v>
      </c>
      <c r="F1919" s="6" t="str">
        <f>VLOOKUP(E1919,Collibra!D:F,3,0)</f>
        <v>Original unit</v>
      </c>
      <c r="G1919" s="6" t="str">
        <f>VLOOKUP(E1919,Collibra!D:F,2,0)</f>
        <v>Original units is the unit for a financial value used in spreading the financial accounts</v>
      </c>
      <c r="J1919" t="s">
        <v>28</v>
      </c>
      <c r="N1919" t="b">
        <v>0</v>
      </c>
      <c r="P1919" t="s">
        <v>29</v>
      </c>
      <c r="Q1919" t="s">
        <v>30</v>
      </c>
      <c r="R1919" t="b">
        <v>0</v>
      </c>
      <c r="Z1919">
        <v>1</v>
      </c>
    </row>
    <row r="1920" spans="1:26" x14ac:dyDescent="0.25">
      <c r="A1920">
        <v>1256</v>
      </c>
      <c r="B1920" t="s">
        <v>1190</v>
      </c>
      <c r="C1920" t="s">
        <v>1110</v>
      </c>
      <c r="D1920" t="s">
        <v>1111</v>
      </c>
      <c r="E1920" s="6" t="str">
        <f>VLOOKUP(SUBSTITUTE(B1920,"_interim","")&amp;" - "&amp;D1920,OrbisGeneric_mapping!C:F,3,0)</f>
        <v>OOAS</v>
      </c>
      <c r="F1920" s="6" t="str">
        <f>VLOOKUP(E1920,Collibra!D:F,3,0)</f>
        <v>Other Assets</v>
      </c>
      <c r="G1920" s="6" t="str">
        <f>VLOOKUP(E1920,Collibra!D:F,2,0)</f>
        <v>Other Assets [OOAS] represents changes in other assets during the period. An increase in other assets has a negative impact on cash flow from operating activities, and vice versa (for US accounts)</v>
      </c>
      <c r="J1920" t="s">
        <v>28</v>
      </c>
      <c r="N1920" t="b">
        <v>0</v>
      </c>
      <c r="P1920" t="s">
        <v>29</v>
      </c>
      <c r="Q1920" t="s">
        <v>30</v>
      </c>
      <c r="R1920" t="b">
        <v>0</v>
      </c>
      <c r="Z1920">
        <v>1</v>
      </c>
    </row>
    <row r="1921" spans="1:26" x14ac:dyDescent="0.25">
      <c r="A1921">
        <v>1304</v>
      </c>
      <c r="B1921" t="s">
        <v>1190</v>
      </c>
      <c r="C1921" t="s">
        <v>1112</v>
      </c>
      <c r="D1921" t="s">
        <v>1113</v>
      </c>
      <c r="E1921" s="6" t="str">
        <f>VLOOKUP(SUBSTITUTE(B1921,"_interim","")&amp;" - "&amp;D1921,OrbisGeneric_mapping!C:F,3,0)</f>
        <v>OOAL</v>
      </c>
      <c r="F1921" s="6" t="str">
        <f>VLOOKUP(E1921,Collibra!D:F,3,0)</f>
        <v>Other Assets &amp; Liabilities, Net</v>
      </c>
      <c r="G1921" s="6" t="str">
        <f>VLOOKUP(E1921,Collibra!D:F,2,0)</f>
        <v>Other Assets &amp;amp;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v>
      </c>
      <c r="J1921" t="s">
        <v>28</v>
      </c>
      <c r="N1921" t="b">
        <v>0</v>
      </c>
      <c r="P1921" t="s">
        <v>29</v>
      </c>
      <c r="Q1921" t="s">
        <v>30</v>
      </c>
      <c r="R1921" t="b">
        <v>0</v>
      </c>
      <c r="Z1921">
        <v>1</v>
      </c>
    </row>
    <row r="1922" spans="1:26" x14ac:dyDescent="0.25">
      <c r="A1922">
        <v>1456</v>
      </c>
      <c r="B1922" t="s">
        <v>1190</v>
      </c>
      <c r="C1922" t="s">
        <v>1114</v>
      </c>
      <c r="D1922" t="s">
        <v>1115</v>
      </c>
      <c r="E1922" s="6" t="str">
        <f>VLOOKUP(SUBSTITUTE(B1922,"_interim","")&amp;" - "&amp;D1922,OrbisGeneric_mapping!C:F,3,0)</f>
        <v>FFCF</v>
      </c>
      <c r="F1922" s="6" t="str">
        <f>VLOOKUP(E1922,Collibra!D:F,3,0)</f>
        <v>Other Financing Cash Flow</v>
      </c>
      <c r="G1922" s="6" t="str">
        <f>VLOOKUP(E1922,Collibra!D:F,2,0)</f>
        <v>Other Financing Cash Flow [FFCF] represents cash flow from financing activities (for US accounts)</v>
      </c>
      <c r="J1922" t="s">
        <v>28</v>
      </c>
      <c r="N1922" t="b">
        <v>0</v>
      </c>
      <c r="P1922" t="s">
        <v>29</v>
      </c>
      <c r="Q1922" t="s">
        <v>30</v>
      </c>
      <c r="R1922" t="b">
        <v>0</v>
      </c>
      <c r="Z1922">
        <v>1</v>
      </c>
    </row>
    <row r="1923" spans="1:26" x14ac:dyDescent="0.25">
      <c r="A1923">
        <v>1432</v>
      </c>
      <c r="B1923" t="s">
        <v>1190</v>
      </c>
      <c r="C1923" t="s">
        <v>1116</v>
      </c>
      <c r="D1923" t="s">
        <v>1117</v>
      </c>
      <c r="E1923" s="6" t="str">
        <f>VLOOKUP(SUBSTITUTE(B1923,"_interim","")&amp;" - "&amp;D1923,OrbisGeneric_mapping!C:F,3,0)</f>
        <v>IICF</v>
      </c>
      <c r="F1923" s="6" t="str">
        <f>VLOOKUP(E1923,Collibra!D:F,3,0)</f>
        <v>Other Investing Cash Flow</v>
      </c>
      <c r="G1923" s="6" t="str">
        <f>VLOOKUP(E1923,Collibra!D:F,2,0)</f>
        <v>Other Investing Cash Flow [IICF] represents investing activities (excluding a serie of items) (for US accounts)</v>
      </c>
      <c r="J1923" t="s">
        <v>28</v>
      </c>
      <c r="N1923" t="b">
        <v>0</v>
      </c>
      <c r="P1923" t="s">
        <v>29</v>
      </c>
      <c r="Q1923" t="s">
        <v>30</v>
      </c>
      <c r="R1923" t="b">
        <v>0</v>
      </c>
      <c r="Z1923">
        <v>1</v>
      </c>
    </row>
    <row r="1924" spans="1:26" x14ac:dyDescent="0.25">
      <c r="A1924">
        <v>1440</v>
      </c>
      <c r="B1924" t="s">
        <v>1190</v>
      </c>
      <c r="C1924" t="s">
        <v>1118</v>
      </c>
      <c r="D1924" t="s">
        <v>1119</v>
      </c>
      <c r="E1924" s="6" t="str">
        <f>VLOOKUP(SUBSTITUTE(B1924,"_interim","")&amp;" - "&amp;D1924,OrbisGeneric_mapping!C:F,3,0)</f>
        <v>SICF</v>
      </c>
      <c r="F1924" s="6" t="str">
        <f>VLOOKUP(E1924,Collibra!D:F,3,0)</f>
        <v>Other Investing Cash Flow Items, Total</v>
      </c>
      <c r="G1924" s="6" t="str">
        <f>VLOOKUP(E1924,Collibra!D:F,2,0)</f>
        <v>Other Investing Cash Flow Items, Total [SICF] represents all items reported within the investing activities in the cash flow statement, other than capital expenditures (for US accounts)</v>
      </c>
      <c r="J1924" t="s">
        <v>28</v>
      </c>
      <c r="N1924" t="b">
        <v>0</v>
      </c>
      <c r="P1924" t="s">
        <v>29</v>
      </c>
      <c r="Q1924" t="s">
        <v>30</v>
      </c>
      <c r="R1924" t="b">
        <v>0</v>
      </c>
      <c r="Z1924">
        <v>1</v>
      </c>
    </row>
    <row r="1925" spans="1:26" x14ac:dyDescent="0.25">
      <c r="A1925">
        <v>1296</v>
      </c>
      <c r="B1925" t="s">
        <v>1190</v>
      </c>
      <c r="C1925" t="s">
        <v>1120</v>
      </c>
      <c r="D1925" t="s">
        <v>1121</v>
      </c>
      <c r="E1925" s="6" t="str">
        <f>VLOOKUP(SUBSTITUTE(B1925,"_interim","")&amp;" - "&amp;D1925,OrbisGeneric_mapping!C:F,3,0)</f>
        <v>OOLB</v>
      </c>
      <c r="F1925" s="6" t="str">
        <f>VLOOKUP(E1925,Collibra!D:F,3,0)</f>
        <v>Other Liabilities</v>
      </c>
      <c r="G1925" s="6" t="str">
        <f>VLOOKUP(E1925,Collibra!D:F,2,0)</f>
        <v>Other Liabilities [OOLB] represents changes in other liabilities during the period. An increase in other liabilities has a positive impact on cash flow from operating activities, and vice versa (for US accounts)</v>
      </c>
      <c r="J1925" t="s">
        <v>28</v>
      </c>
      <c r="N1925" t="b">
        <v>0</v>
      </c>
      <c r="P1925" t="s">
        <v>29</v>
      </c>
      <c r="Q1925" t="s">
        <v>30</v>
      </c>
      <c r="R1925" t="b">
        <v>0</v>
      </c>
      <c r="Z1925">
        <v>1</v>
      </c>
    </row>
    <row r="1926" spans="1:26" x14ac:dyDescent="0.25">
      <c r="A1926">
        <v>1200</v>
      </c>
      <c r="B1926" t="s">
        <v>1190</v>
      </c>
      <c r="C1926" t="s">
        <v>1122</v>
      </c>
      <c r="D1926" t="s">
        <v>1123</v>
      </c>
      <c r="E1926" s="6" t="str">
        <f>VLOOKUP(SUBSTITUTE(B1926,"_interim","")&amp;" - "&amp;D1926,OrbisGeneric_mapping!C:F,3,0)</f>
        <v>ONCI</v>
      </c>
      <c r="F1926" s="6" t="str">
        <f>VLOOKUP(E1926,Collibra!D:F,3,0)</f>
        <v>Other Non-Cash Items</v>
      </c>
      <c r="G1926" s="6" t="str">
        <f>VLOOKUP(E1926,Collibra!D:F,2,0)</f>
        <v>Other Non-Cash Items [ONCI] represents non-cash operating activities (excluding a serie of items) (for US accounts)</v>
      </c>
      <c r="J1926" t="s">
        <v>28</v>
      </c>
      <c r="N1926" t="b">
        <v>0</v>
      </c>
      <c r="P1926" t="s">
        <v>29</v>
      </c>
      <c r="Q1926" t="s">
        <v>30</v>
      </c>
      <c r="R1926" t="b">
        <v>0</v>
      </c>
      <c r="Z1926">
        <v>1</v>
      </c>
    </row>
    <row r="1927" spans="1:26" x14ac:dyDescent="0.25">
      <c r="A1927">
        <v>1312</v>
      </c>
      <c r="B1927" t="s">
        <v>1190</v>
      </c>
      <c r="C1927" t="s">
        <v>1124</v>
      </c>
      <c r="D1927" t="s">
        <v>1125</v>
      </c>
      <c r="E1927" s="6" t="str">
        <f>VLOOKUP(SUBSTITUTE(B1927,"_interim","")&amp;" - "&amp;D1927,OrbisGeneric_mapping!C:F,3,0)</f>
        <v>OOCF</v>
      </c>
      <c r="F1927" s="6" t="str">
        <f>VLOOKUP(E1927,Collibra!D:F,3,0)</f>
        <v>Other Operating Cash Flow</v>
      </c>
      <c r="G1927" s="6" t="str">
        <f>VLOOKUP(E1927,Collibra!D:F,2,0)</f>
        <v>Other Operating Cash Flow [OOCF] represents the impact of other operating cash flow items that cannot be classified as an adjustment item to net income, or an asset/liability as part of changes in non-cash working capital (for US accounts)</v>
      </c>
      <c r="J1927" t="s">
        <v>28</v>
      </c>
      <c r="N1927" t="b">
        <v>0</v>
      </c>
      <c r="P1927" t="s">
        <v>29</v>
      </c>
      <c r="Q1927" t="s">
        <v>30</v>
      </c>
      <c r="R1927" t="b">
        <v>0</v>
      </c>
      <c r="Z1927">
        <v>1</v>
      </c>
    </row>
    <row r="1928" spans="1:26" x14ac:dyDescent="0.25">
      <c r="A1928">
        <v>1280</v>
      </c>
      <c r="B1928" t="s">
        <v>1190</v>
      </c>
      <c r="C1928" t="s">
        <v>1126</v>
      </c>
      <c r="D1928" t="s">
        <v>1127</v>
      </c>
      <c r="E1928" s="6" t="str">
        <f>VLOOKUP(SUBSTITUTE(B1928,"_interim","")&amp;" - "&amp;D1928,OrbisGeneric_mapping!C:F,3,0)</f>
        <v>OPBA</v>
      </c>
      <c r="F1928" s="6" t="str">
        <f>VLOOKUP(E1928,Collibra!D:F,3,0)</f>
        <v>Payable/Accrued</v>
      </c>
      <c r="G1928" s="6" t="str">
        <f>VLOOKUP(E1928,Collibra!D:F,2,0)</f>
        <v>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v>
      </c>
      <c r="J1928" t="s">
        <v>28</v>
      </c>
      <c r="N1928" t="b">
        <v>0</v>
      </c>
      <c r="P1928" t="s">
        <v>29</v>
      </c>
      <c r="Q1928" t="s">
        <v>30</v>
      </c>
      <c r="R1928" t="b">
        <v>0</v>
      </c>
      <c r="Z1928">
        <v>1</v>
      </c>
    </row>
    <row r="1929" spans="1:26" x14ac:dyDescent="0.25">
      <c r="A1929">
        <v>1536</v>
      </c>
      <c r="B1929" t="s">
        <v>1190</v>
      </c>
      <c r="C1929" t="s">
        <v>1128</v>
      </c>
      <c r="D1929" t="s">
        <v>1129</v>
      </c>
      <c r="E1929" s="6" t="str">
        <f>VLOOKUP(SUBSTITUTE(B1929,"_interim","")&amp;" - "&amp;D1929,OrbisGeneric_mapping!C:F,3,0)</f>
        <v>FPSN</v>
      </c>
      <c r="F1929" s="6" t="str">
        <f>VLOOKUP(E1929,Collibra!D:F,3,0)</f>
        <v>Preferred Stock, Net</v>
      </c>
      <c r="G1929" s="6" t="str">
        <f>VLOOKUP(E1929,Collibra!D:F,2,0)</f>
        <v>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v>
      </c>
      <c r="J1929" t="s">
        <v>28</v>
      </c>
      <c r="N1929" t="b">
        <v>0</v>
      </c>
      <c r="P1929" t="s">
        <v>29</v>
      </c>
      <c r="Q1929" t="s">
        <v>30</v>
      </c>
      <c r="R1929" t="b">
        <v>0</v>
      </c>
      <c r="Z1929">
        <v>1</v>
      </c>
    </row>
    <row r="1930" spans="1:26" x14ac:dyDescent="0.25">
      <c r="A1930">
        <v>1248</v>
      </c>
      <c r="B1930" t="s">
        <v>1190</v>
      </c>
      <c r="C1930" t="s">
        <v>1130</v>
      </c>
      <c r="D1930" t="s">
        <v>1131</v>
      </c>
      <c r="E1930" s="6" t="str">
        <f>VLOOKUP(SUBSTITUTE(B1930,"_interim","")&amp;" - "&amp;D1930,OrbisGeneric_mapping!C:F,3,0)</f>
        <v>OPPY</v>
      </c>
      <c r="F1930" s="6" t="str">
        <f>VLOOKUP(E1930,Collibra!D:F,3,0)</f>
        <v>Prepaid Expenses</v>
      </c>
      <c r="G1930" s="6" t="str">
        <f>VLOOKUP(E1930,Collibra!D:F,2,0)</f>
        <v>Prepaid Expenses [OPPY] represents changes in prepaid expenses during the period. An increase in prepaid expenses has a negative impact on cash flow from operating activities, and vice versa (for US accounts)</v>
      </c>
      <c r="J1930" t="s">
        <v>28</v>
      </c>
      <c r="N1930" t="b">
        <v>0</v>
      </c>
      <c r="P1930" t="s">
        <v>29</v>
      </c>
      <c r="Q1930" t="s">
        <v>30</v>
      </c>
      <c r="R1930" t="b">
        <v>0</v>
      </c>
      <c r="Z1930">
        <v>1</v>
      </c>
    </row>
    <row r="1931" spans="1:26" x14ac:dyDescent="0.25">
      <c r="A1931">
        <v>984</v>
      </c>
      <c r="B1931" t="s">
        <v>1190</v>
      </c>
      <c r="C1931" t="s">
        <v>57</v>
      </c>
      <c r="D1931" t="s">
        <v>57</v>
      </c>
      <c r="E1931" s="6" t="e">
        <f>VLOOKUP(SUBSTITUTE(B1931,"_interim","")&amp;" - "&amp;D1931,OrbisGeneric_mapping!C:F,3,0)</f>
        <v>#N/A</v>
      </c>
      <c r="F1931" s="6" t="e">
        <f>VLOOKUP(E1931,Collibra!D:F,3,0)</f>
        <v>#N/A</v>
      </c>
      <c r="G1931" s="6" t="e">
        <f>VLOOKUP(E1931,Collibra!D:F,2,0)</f>
        <v>#N/A</v>
      </c>
      <c r="J1931" t="s">
        <v>28</v>
      </c>
      <c r="N1931" t="b">
        <v>0</v>
      </c>
      <c r="P1931" t="s">
        <v>29</v>
      </c>
      <c r="Q1931" t="s">
        <v>30</v>
      </c>
      <c r="R1931" t="b">
        <v>0</v>
      </c>
      <c r="Z1931">
        <v>1</v>
      </c>
    </row>
    <row r="1932" spans="1:26" x14ac:dyDescent="0.25">
      <c r="A1932">
        <v>976</v>
      </c>
      <c r="B1932" t="s">
        <v>1190</v>
      </c>
      <c r="C1932" t="s">
        <v>58</v>
      </c>
      <c r="D1932" t="s">
        <v>58</v>
      </c>
      <c r="E1932" s="6" t="e">
        <f>VLOOKUP(SUBSTITUTE(B1932,"_interim","")&amp;" - "&amp;D1932,OrbisGeneric_mapping!C:F,3,0)</f>
        <v>#N/A</v>
      </c>
      <c r="F1932" s="6" t="e">
        <f>VLOOKUP(E1932,Collibra!D:F,3,0)</f>
        <v>#N/A</v>
      </c>
      <c r="G1932" s="6" t="e">
        <f>VLOOKUP(E1932,Collibra!D:F,2,0)</f>
        <v>#N/A</v>
      </c>
      <c r="J1932" t="s">
        <v>59</v>
      </c>
      <c r="N1932" t="b">
        <v>0</v>
      </c>
      <c r="P1932" t="s">
        <v>29</v>
      </c>
      <c r="Q1932" t="s">
        <v>30</v>
      </c>
      <c r="R1932" t="b">
        <v>0</v>
      </c>
      <c r="Z1932">
        <v>1</v>
      </c>
    </row>
    <row r="1933" spans="1:26" x14ac:dyDescent="0.25">
      <c r="A1933">
        <v>1344</v>
      </c>
      <c r="B1933" t="s">
        <v>1190</v>
      </c>
      <c r="C1933" t="s">
        <v>1132</v>
      </c>
      <c r="D1933" t="s">
        <v>1133</v>
      </c>
      <c r="E1933" s="6" t="str">
        <f>VLOOKUP(SUBSTITUTE(B1933,"_interim","")&amp;" - "&amp;D1933,OrbisGeneric_mapping!C:F,3,0)</f>
        <v>IIAQ</v>
      </c>
      <c r="F1933" s="6" t="str">
        <f>VLOOKUP(E1933,Collibra!D:F,3,0)</f>
        <v>Purchase/Acquisition of Intangibles</v>
      </c>
      <c r="G1933" s="6" t="str">
        <f>VLOOKUP(E1933,Collibra!D:F,2,0)</f>
        <v>Purchase/Acquisition of Intangibles [IIAQ] represents cash outflow on acquisition of intangibles (for US accounts)</v>
      </c>
      <c r="J1933" t="s">
        <v>28</v>
      </c>
      <c r="N1933" t="b">
        <v>0</v>
      </c>
      <c r="P1933" t="s">
        <v>29</v>
      </c>
      <c r="Q1933" t="s">
        <v>30</v>
      </c>
      <c r="R1933" t="b">
        <v>0</v>
      </c>
      <c r="Z1933">
        <v>1</v>
      </c>
    </row>
    <row r="1934" spans="1:26" x14ac:dyDescent="0.25">
      <c r="A1934">
        <v>1336</v>
      </c>
      <c r="B1934" t="s">
        <v>1190</v>
      </c>
      <c r="C1934" t="s">
        <v>1134</v>
      </c>
      <c r="D1934" t="s">
        <v>1135</v>
      </c>
      <c r="E1934" s="6" t="str">
        <f>VLOOKUP(SUBSTITUTE(B1934,"_interim","")&amp;" - "&amp;D1934,OrbisGeneric_mapping!C:F,3,0)</f>
        <v>ICEX</v>
      </c>
      <c r="F1934" s="6" t="str">
        <f>VLOOKUP(E1934,Collibra!D:F,3,0)</f>
        <v>Purchase of Fixed Assets</v>
      </c>
      <c r="G1934" s="6" t="str">
        <f>VLOOKUP(E1934,Collibra!D:F,2,0)</f>
        <v>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v>
      </c>
      <c r="J1934" t="s">
        <v>28</v>
      </c>
      <c r="N1934" t="b">
        <v>0</v>
      </c>
      <c r="P1934" t="s">
        <v>29</v>
      </c>
      <c r="Q1934" t="s">
        <v>30</v>
      </c>
      <c r="R1934" t="b">
        <v>0</v>
      </c>
      <c r="Z1934">
        <v>1</v>
      </c>
    </row>
    <row r="1935" spans="1:26" x14ac:dyDescent="0.25">
      <c r="A1935">
        <v>1408</v>
      </c>
      <c r="B1935" t="s">
        <v>1190</v>
      </c>
      <c r="C1935" t="s">
        <v>1136</v>
      </c>
      <c r="D1935" t="s">
        <v>1137</v>
      </c>
      <c r="E1935" s="6" t="str">
        <f>VLOOKUP(SUBSTITUTE(B1935,"_interim","")&amp;" - "&amp;D1935,OrbisGeneric_mapping!C:F,3,0)</f>
        <v>IINP</v>
      </c>
      <c r="F1935" s="6" t="str">
        <f>VLOOKUP(E1935,Collibra!D:F,3,0)</f>
        <v>Purchase of Investments</v>
      </c>
      <c r="G1935" s="6" t="str">
        <f>VLOOKUP(E1935,Collibra!D:F,2,0)</f>
        <v>Purchase of Investments [IINP] represents the cash outflow on the purchase of investments in securities and other investments (for US accounts)</v>
      </c>
      <c r="J1935" t="s">
        <v>28</v>
      </c>
      <c r="N1935" t="b">
        <v>0</v>
      </c>
      <c r="P1935" t="s">
        <v>29</v>
      </c>
      <c r="Q1935" t="s">
        <v>30</v>
      </c>
      <c r="R1935" t="b">
        <v>0</v>
      </c>
      <c r="Z1935">
        <v>1</v>
      </c>
    </row>
    <row r="1936" spans="1:26" x14ac:dyDescent="0.25">
      <c r="A1936">
        <v>1184</v>
      </c>
      <c r="B1936" t="s">
        <v>1190</v>
      </c>
      <c r="C1936" t="s">
        <v>1138</v>
      </c>
      <c r="D1936" t="s">
        <v>1139</v>
      </c>
      <c r="E1936" s="6" t="str">
        <f>VLOOKUP(SUBSTITUTE(B1936,"_interim","")&amp;" - "&amp;D1936,OrbisGeneric_mapping!C:F,3,0)</f>
        <v>OPRD</v>
      </c>
      <c r="F1936" s="6" t="str">
        <f>VLOOKUP(E1936,Collibra!D:F,3,0)</f>
        <v>Purchased R&amp;D</v>
      </c>
      <c r="G1936" s="6" t="str">
        <f>VLOOKUP(E1936,Collibra!D:F,2,0)</f>
        <v>Purchased R&amp;amp;D [OPRD] represents non-cash expenses from amortization of purchased research and development expenses (for US accounts)</v>
      </c>
      <c r="J1936" t="s">
        <v>28</v>
      </c>
      <c r="N1936" t="b">
        <v>0</v>
      </c>
      <c r="P1936" t="s">
        <v>29</v>
      </c>
      <c r="Q1936" t="s">
        <v>30</v>
      </c>
      <c r="R1936" t="b">
        <v>0</v>
      </c>
      <c r="Z1936">
        <v>1</v>
      </c>
    </row>
    <row r="1937" spans="1:26" x14ac:dyDescent="0.25">
      <c r="A1937">
        <v>1552</v>
      </c>
      <c r="B1937" t="s">
        <v>1190</v>
      </c>
      <c r="C1937" t="s">
        <v>1140</v>
      </c>
      <c r="D1937" t="s">
        <v>1141</v>
      </c>
      <c r="E1937" s="6" t="str">
        <f>VLOOKUP(SUBSTITUTE(B1937,"_interim","")&amp;" - "&amp;D1937,OrbisGeneric_mapping!C:F,3,0)</f>
        <v>FRCP</v>
      </c>
      <c r="F1937" s="6" t="str">
        <f>VLOOKUP(E1937,Collibra!D:F,3,0)</f>
        <v>Repurch./Retirement of Common/Preferred</v>
      </c>
      <c r="G1937" s="6" t="str">
        <f>VLOOKUP(E1937,Collibra!D:F,2,0)</f>
        <v>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v>
      </c>
      <c r="J1937" t="s">
        <v>28</v>
      </c>
      <c r="N1937" t="b">
        <v>0</v>
      </c>
      <c r="P1937" t="s">
        <v>29</v>
      </c>
      <c r="Q1937" t="s">
        <v>30</v>
      </c>
      <c r="R1937" t="b">
        <v>0</v>
      </c>
      <c r="Z1937">
        <v>1</v>
      </c>
    </row>
    <row r="1938" spans="1:26" x14ac:dyDescent="0.25">
      <c r="A1938">
        <v>1504</v>
      </c>
      <c r="B1938" t="s">
        <v>1190</v>
      </c>
      <c r="C1938" t="s">
        <v>1142</v>
      </c>
      <c r="D1938" t="s">
        <v>1143</v>
      </c>
      <c r="E1938" s="6" t="str">
        <f>VLOOKUP(SUBSTITUTE(B1938,"_interim","")&amp;" - "&amp;D1938,OrbisGeneric_mapping!C:F,3,0)</f>
        <v>FRRC</v>
      </c>
      <c r="F1938" s="6" t="str">
        <f>VLOOKUP(E1938,Collibra!D:F,3,0)</f>
        <v>Repurchase/Retirement of Common</v>
      </c>
      <c r="G1938" s="6" t="str">
        <f>VLOOKUP(E1938,Collibra!D:F,2,0)</f>
        <v>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v>
      </c>
      <c r="J1938" t="s">
        <v>28</v>
      </c>
      <c r="N1938" t="b">
        <v>0</v>
      </c>
      <c r="P1938" t="s">
        <v>29</v>
      </c>
      <c r="Q1938" t="s">
        <v>30</v>
      </c>
      <c r="R1938" t="b">
        <v>0</v>
      </c>
      <c r="Z1938">
        <v>1</v>
      </c>
    </row>
    <row r="1939" spans="1:26" x14ac:dyDescent="0.25">
      <c r="A1939">
        <v>1528</v>
      </c>
      <c r="B1939" t="s">
        <v>1190</v>
      </c>
      <c r="C1939" t="s">
        <v>1144</v>
      </c>
      <c r="D1939" t="s">
        <v>1145</v>
      </c>
      <c r="E1939" s="6" t="str">
        <f>VLOOKUP(SUBSTITUTE(B1939,"_interim","")&amp;" - "&amp;D1939,OrbisGeneric_mapping!C:F,3,0)</f>
        <v>FRRP</v>
      </c>
      <c r="F1939" s="6" t="str">
        <f>VLOOKUP(E1939,Collibra!D:F,3,0)</f>
        <v>Repurchase/Retirement of Preferred</v>
      </c>
      <c r="G1939" s="6" t="str">
        <f>VLOOKUP(E1939,Collibra!D:F,2,0)</f>
        <v>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v>
      </c>
      <c r="J1939" t="s">
        <v>28</v>
      </c>
      <c r="N1939" t="b">
        <v>0</v>
      </c>
      <c r="P1939" t="s">
        <v>29</v>
      </c>
      <c r="Q1939" t="s">
        <v>30</v>
      </c>
      <c r="R1939" t="b">
        <v>0</v>
      </c>
      <c r="Z1939">
        <v>1</v>
      </c>
    </row>
    <row r="1940" spans="1:26" x14ac:dyDescent="0.25">
      <c r="A1940">
        <v>1728</v>
      </c>
      <c r="B1940" t="s">
        <v>1190</v>
      </c>
      <c r="C1940" t="s">
        <v>72</v>
      </c>
      <c r="D1940" t="s">
        <v>72</v>
      </c>
      <c r="E1940" s="6" t="e">
        <f>VLOOKUP(SUBSTITUTE(B1940,"_interim","")&amp;" - "&amp;D1940,OrbisGeneric_mapping!C:F,3,0)</f>
        <v>#N/A</v>
      </c>
      <c r="F1940" s="6" t="e">
        <f>VLOOKUP(E1940,Collibra!D:F,3,0)</f>
        <v>#N/A</v>
      </c>
      <c r="G1940" s="6" t="e">
        <f>VLOOKUP(E1940,Collibra!D:F,2,0)</f>
        <v>#N/A</v>
      </c>
      <c r="J1940" t="s">
        <v>73</v>
      </c>
      <c r="N1940" t="b">
        <v>0</v>
      </c>
      <c r="P1940" t="s">
        <v>29</v>
      </c>
      <c r="Q1940" t="s">
        <v>30</v>
      </c>
      <c r="R1940" t="b">
        <v>0</v>
      </c>
      <c r="Z1940">
        <v>1</v>
      </c>
    </row>
    <row r="1941" spans="1:26" x14ac:dyDescent="0.25">
      <c r="A1941">
        <v>1496</v>
      </c>
      <c r="B1941" t="s">
        <v>1190</v>
      </c>
      <c r="C1941" t="s">
        <v>1146</v>
      </c>
      <c r="D1941" t="s">
        <v>1147</v>
      </c>
      <c r="E1941" s="6" t="str">
        <f>VLOOKUP(SUBSTITUTE(B1941,"_interim","")&amp;" - "&amp;D1941,OrbisGeneric_mapping!C:F,3,0)</f>
        <v>FSIC</v>
      </c>
      <c r="F1941" s="6" t="str">
        <f>VLOOKUP(E1941,Collibra!D:F,3,0)</f>
        <v>Sale/Issuance of Common</v>
      </c>
      <c r="G1941" s="6" t="str">
        <f>VLOOKUP(E1941,Collibra!D:F,2,0)</f>
        <v>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v>
      </c>
      <c r="J1941" t="s">
        <v>28</v>
      </c>
      <c r="N1941" t="b">
        <v>0</v>
      </c>
      <c r="P1941" t="s">
        <v>29</v>
      </c>
      <c r="Q1941" t="s">
        <v>30</v>
      </c>
      <c r="R1941" t="b">
        <v>0</v>
      </c>
      <c r="Z1941">
        <v>1</v>
      </c>
    </row>
    <row r="1942" spans="1:26" x14ac:dyDescent="0.25">
      <c r="A1942">
        <v>1544</v>
      </c>
      <c r="B1942" t="s">
        <v>1190</v>
      </c>
      <c r="C1942" t="s">
        <v>1148</v>
      </c>
      <c r="D1942" t="s">
        <v>1149</v>
      </c>
      <c r="E1942" s="6" t="str">
        <f>VLOOKUP(SUBSTITUTE(B1942,"_interim","")&amp;" - "&amp;D1942,OrbisGeneric_mapping!C:F,3,0)</f>
        <v>FSCP</v>
      </c>
      <c r="F1942" s="6" t="str">
        <f>VLOOKUP(E1942,Collibra!D:F,3,0)</f>
        <v>Sale/Issuance of Common/Preferred</v>
      </c>
      <c r="G1942" s="6" t="str">
        <f>VLOOKUP(E1942,Collibra!D:F,2,0)</f>
        <v>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v>
      </c>
      <c r="J1942" t="s">
        <v>28</v>
      </c>
      <c r="N1942" t="b">
        <v>0</v>
      </c>
      <c r="P1942" t="s">
        <v>29</v>
      </c>
      <c r="Q1942" t="s">
        <v>30</v>
      </c>
      <c r="R1942" t="b">
        <v>0</v>
      </c>
      <c r="Z1942">
        <v>1</v>
      </c>
    </row>
    <row r="1943" spans="1:26" x14ac:dyDescent="0.25">
      <c r="A1943">
        <v>1520</v>
      </c>
      <c r="B1943" t="s">
        <v>1190</v>
      </c>
      <c r="C1943" t="s">
        <v>1150</v>
      </c>
      <c r="D1943" t="s">
        <v>1151</v>
      </c>
      <c r="E1943" s="6" t="str">
        <f>VLOOKUP(SUBSTITUTE(B1943,"_interim","")&amp;" - "&amp;D1943,OrbisGeneric_mapping!C:F,3,0)</f>
        <v>FSIP</v>
      </c>
      <c r="F1943" s="6" t="str">
        <f>VLOOKUP(E1943,Collibra!D:F,3,0)</f>
        <v>Sale/Issuance of Preferred</v>
      </c>
      <c r="G1943" s="6" t="str">
        <f>VLOOKUP(E1943,Collibra!D:F,2,0)</f>
        <v>Sale/Issuance of Preferred [FSIP] represents cash inflow from issuance of preferred stock. If the sale, issuance or repurchase of preferred stock is not separately delineated, then the total is classified as Preferred Stock, Net [FPSN] (for US accounts)</v>
      </c>
      <c r="J1943" t="s">
        <v>28</v>
      </c>
      <c r="N1943" t="b">
        <v>0</v>
      </c>
      <c r="P1943" t="s">
        <v>29</v>
      </c>
      <c r="Q1943" t="s">
        <v>30</v>
      </c>
      <c r="R1943" t="b">
        <v>0</v>
      </c>
      <c r="Z1943">
        <v>1</v>
      </c>
    </row>
    <row r="1944" spans="1:26" x14ac:dyDescent="0.25">
      <c r="A1944">
        <v>1392</v>
      </c>
      <c r="B1944" t="s">
        <v>1190</v>
      </c>
      <c r="C1944" t="s">
        <v>1152</v>
      </c>
      <c r="D1944" t="s">
        <v>1153</v>
      </c>
      <c r="E1944" s="6" t="str">
        <f>VLOOKUP(SUBSTITUTE(B1944,"_interim","")&amp;" - "&amp;D1944,OrbisGeneric_mapping!C:F,3,0)</f>
        <v>IINS</v>
      </c>
      <c r="F1944" s="6" t="str">
        <f>VLOOKUP(E1944,Collibra!D:F,3,0)</f>
        <v>Sale/Maturity of Investment</v>
      </c>
      <c r="G1944" s="6" t="str">
        <f>VLOOKUP(E1944,Collibra!D:F,2,0)</f>
        <v>Sale/Maturity of Investment [IINS] represents cash inflow on the sale of securities, the repayment of securities matured, or the sale of other investments (for US accounts)</v>
      </c>
      <c r="J1944" t="s">
        <v>28</v>
      </c>
      <c r="N1944" t="b">
        <v>0</v>
      </c>
      <c r="P1944" t="s">
        <v>29</v>
      </c>
      <c r="Q1944" t="s">
        <v>30</v>
      </c>
      <c r="R1944" t="b">
        <v>0</v>
      </c>
      <c r="Z1944">
        <v>1</v>
      </c>
    </row>
    <row r="1945" spans="1:26" x14ac:dyDescent="0.25">
      <c r="A1945">
        <v>1376</v>
      </c>
      <c r="B1945" t="s">
        <v>1190</v>
      </c>
      <c r="C1945" t="s">
        <v>1154</v>
      </c>
      <c r="D1945" t="s">
        <v>1155</v>
      </c>
      <c r="E1945" s="6" t="str">
        <f>VLOOKUP(SUBSTITUTE(B1945,"_interim","")&amp;" - "&amp;D1945,OrbisGeneric_mapping!C:F,3,0)</f>
        <v>ISOB</v>
      </c>
      <c r="F1945" s="6" t="str">
        <f>VLOOKUP(E1945,Collibra!D:F,3,0)</f>
        <v>Sale of Business</v>
      </c>
      <c r="G1945" s="6" t="str">
        <f>VLOOKUP(E1945,Collibra!D:F,2,0)</f>
        <v>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v>
      </c>
      <c r="J1945" t="s">
        <v>28</v>
      </c>
      <c r="N1945" t="b">
        <v>0</v>
      </c>
      <c r="P1945" t="s">
        <v>29</v>
      </c>
      <c r="Q1945" t="s">
        <v>30</v>
      </c>
      <c r="R1945" t="b">
        <v>0</v>
      </c>
      <c r="Z1945">
        <v>1</v>
      </c>
    </row>
    <row r="1946" spans="1:26" x14ac:dyDescent="0.25">
      <c r="A1946">
        <v>1384</v>
      </c>
      <c r="B1946" t="s">
        <v>1190</v>
      </c>
      <c r="C1946" t="s">
        <v>1156</v>
      </c>
      <c r="D1946" t="s">
        <v>1157</v>
      </c>
      <c r="E1946" s="6" t="str">
        <f>VLOOKUP(SUBSTITUTE(B1946,"_interim","")&amp;" - "&amp;D1946,OrbisGeneric_mapping!C:F,3,0)</f>
        <v>ISFA</v>
      </c>
      <c r="F1946" s="6" t="str">
        <f>VLOOKUP(E1946,Collibra!D:F,3,0)</f>
        <v>Sale of Fixed Assets</v>
      </c>
      <c r="G1946" s="6" t="str">
        <f>VLOOKUP(E1946,Collibra!D:F,2,0)</f>
        <v>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v>
      </c>
      <c r="J1946" t="s">
        <v>28</v>
      </c>
      <c r="N1946" t="b">
        <v>0</v>
      </c>
      <c r="P1946" t="s">
        <v>29</v>
      </c>
      <c r="Q1946" t="s">
        <v>30</v>
      </c>
      <c r="R1946" t="b">
        <v>0</v>
      </c>
      <c r="Z1946">
        <v>1</v>
      </c>
    </row>
    <row r="1947" spans="1:26" x14ac:dyDescent="0.25">
      <c r="A1947">
        <v>1416</v>
      </c>
      <c r="B1947" t="s">
        <v>1190</v>
      </c>
      <c r="C1947" t="s">
        <v>1158</v>
      </c>
      <c r="D1947" t="s">
        <v>1159</v>
      </c>
      <c r="E1947" s="6" t="str">
        <f>VLOOKUP(SUBSTITUTE(B1947,"_interim","")&amp;" - "&amp;D1947,OrbisGeneric_mapping!C:F,3,0)</f>
        <v>ISOI</v>
      </c>
      <c r="F1947" s="6" t="str">
        <f>VLOOKUP(E1947,Collibra!D:F,3,0)</f>
        <v>Sale of Intangible</v>
      </c>
      <c r="G1947" s="6" t="str">
        <f>VLOOKUP(E1947,Collibra!D:F,2,0)</f>
        <v>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v>
      </c>
      <c r="J1947" t="s">
        <v>28</v>
      </c>
      <c r="N1947" t="b">
        <v>0</v>
      </c>
      <c r="P1947" t="s">
        <v>29</v>
      </c>
      <c r="Q1947" t="s">
        <v>30</v>
      </c>
      <c r="R1947" t="b">
        <v>0</v>
      </c>
      <c r="Z1947">
        <v>1</v>
      </c>
    </row>
    <row r="1948" spans="1:26" x14ac:dyDescent="0.25">
      <c r="A1948">
        <v>1592</v>
      </c>
      <c r="B1948" t="s">
        <v>1190</v>
      </c>
      <c r="C1948" t="s">
        <v>1160</v>
      </c>
      <c r="D1948" t="s">
        <v>1161</v>
      </c>
      <c r="E1948" s="6" t="str">
        <f>VLOOKUP(SUBSTITUTE(B1948,"_interim","")&amp;" - "&amp;D1948,OrbisGeneric_mapping!C:F,3,0)</f>
        <v>FSDI</v>
      </c>
      <c r="F1948" s="6" t="str">
        <f>VLOOKUP(E1948,Collibra!D:F,3,0)</f>
        <v>Short Term Debt Issued</v>
      </c>
      <c r="G1948" s="6" t="str">
        <f>VLOOKUP(E1948,Collibra!D:F,2,0)</f>
        <v>Short Term Debt Issued [FSDI] represents cash inflow due to the issuance of short-term debt. If short-term debt issuances and reductions are not delineated separately, the total is classified as Short Term Debt, Net (for US accounts)
[FSDN]</v>
      </c>
      <c r="J1948" t="s">
        <v>28</v>
      </c>
      <c r="N1948" t="b">
        <v>0</v>
      </c>
      <c r="P1948" t="s">
        <v>29</v>
      </c>
      <c r="Q1948" t="s">
        <v>30</v>
      </c>
      <c r="R1948" t="b">
        <v>0</v>
      </c>
      <c r="Z1948">
        <v>1</v>
      </c>
    </row>
    <row r="1949" spans="1:26" x14ac:dyDescent="0.25">
      <c r="A1949">
        <v>1608</v>
      </c>
      <c r="B1949" t="s">
        <v>1190</v>
      </c>
      <c r="C1949" t="s">
        <v>1162</v>
      </c>
      <c r="D1949" t="s">
        <v>1163</v>
      </c>
      <c r="E1949" s="6" t="str">
        <f>VLOOKUP(SUBSTITUTE(B1949,"_interim","")&amp;" - "&amp;D1949,OrbisGeneric_mapping!C:F,3,0)</f>
        <v>FSDN</v>
      </c>
      <c r="F1949" s="6" t="str">
        <f>VLOOKUP(E1949,Collibra!D:F,3,0)</f>
        <v>Short Term Debt, Net</v>
      </c>
      <c r="G1949" s="6" t="str">
        <f>VLOOKUP(E1949,Collibra!D:F,2,0)</f>
        <v>Short Term Debt, Net [FSDN] represents the sum of Short Term Debt Issued [FSDI] and Short Term Debt Reduction [FSDR]. When a company does not delineate between the short-term debts issued and short-term debts reduction, Short Term Debt, Net [FSDN] is utilized (for US accounts)</v>
      </c>
      <c r="J1949" t="s">
        <v>28</v>
      </c>
      <c r="N1949" t="b">
        <v>0</v>
      </c>
      <c r="P1949" t="s">
        <v>29</v>
      </c>
      <c r="Q1949" t="s">
        <v>30</v>
      </c>
      <c r="R1949" t="b">
        <v>0</v>
      </c>
      <c r="Z1949">
        <v>1</v>
      </c>
    </row>
    <row r="1950" spans="1:26" x14ac:dyDescent="0.25">
      <c r="A1950">
        <v>1600</v>
      </c>
      <c r="B1950" t="s">
        <v>1190</v>
      </c>
      <c r="C1950" t="s">
        <v>1164</v>
      </c>
      <c r="D1950" t="s">
        <v>1165</v>
      </c>
      <c r="E1950" s="6" t="str">
        <f>VLOOKUP(SUBSTITUTE(B1950,"_interim","")&amp;" - "&amp;D1950,OrbisGeneric_mapping!C:F,3,0)</f>
        <v>FSDR</v>
      </c>
      <c r="F1950" s="6" t="str">
        <f>VLOOKUP(E1950,Collibra!D:F,3,0)</f>
        <v>Short Term Debt Reduction</v>
      </c>
      <c r="G1950" s="6" t="str">
        <f>VLOOKUP(E1950,Collibra!D:F,2,0)</f>
        <v>Short Term Debt Reduction [FSDR] represents cash outflow due to the repayment of short-term debt. If short-term debt issuances and reductions are not delineated separately, the total is classified as Short Term Debt, Net [FSDN] (for US accounts)</v>
      </c>
      <c r="J1950" t="s">
        <v>28</v>
      </c>
      <c r="N1950" t="b">
        <v>0</v>
      </c>
      <c r="P1950" t="s">
        <v>29</v>
      </c>
      <c r="Q1950" t="s">
        <v>30</v>
      </c>
      <c r="R1950" t="b">
        <v>0</v>
      </c>
      <c r="Z1950">
        <v>1</v>
      </c>
    </row>
    <row r="1951" spans="1:26" x14ac:dyDescent="0.25">
      <c r="A1951">
        <v>1352</v>
      </c>
      <c r="B1951" t="s">
        <v>1190</v>
      </c>
      <c r="C1951" t="s">
        <v>1166</v>
      </c>
      <c r="D1951" t="s">
        <v>1167</v>
      </c>
      <c r="E1951" s="6" t="str">
        <f>VLOOKUP(SUBSTITUTE(B1951,"_interim","")&amp;" - "&amp;D1951,OrbisGeneric_mapping!C:F,3,0)</f>
        <v>ISDC</v>
      </c>
      <c r="F1951" s="6" t="str">
        <f>VLOOKUP(E1951,Collibra!D:F,3,0)</f>
        <v>Software Development Costs</v>
      </c>
      <c r="G1951" s="6" t="str">
        <f>VLOOKUP(E1951,Collibra!D:F,2,0)</f>
        <v>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v>
      </c>
      <c r="J1951" t="s">
        <v>28</v>
      </c>
      <c r="N1951" t="b">
        <v>0</v>
      </c>
      <c r="P1951" t="s">
        <v>29</v>
      </c>
      <c r="Q1951" t="s">
        <v>30</v>
      </c>
      <c r="R1951" t="b">
        <v>0</v>
      </c>
      <c r="Z1951">
        <v>1</v>
      </c>
    </row>
    <row r="1952" spans="1:26" x14ac:dyDescent="0.25">
      <c r="A1952">
        <v>1064</v>
      </c>
      <c r="B1952" t="s">
        <v>1190</v>
      </c>
      <c r="C1952" t="s">
        <v>1022</v>
      </c>
      <c r="D1952" t="s">
        <v>1023</v>
      </c>
      <c r="E1952" s="6" t="str">
        <f>VLOOKUP(SUBSTITUTE(B1952,"_interim","")&amp;" - "&amp;D1952,OrbisGeneric_mapping!C:F,3,0)</f>
        <v>ACCOUNTS_SOURCE_CODE</v>
      </c>
      <c r="F1952" s="6" t="str">
        <f>VLOOKUP(E1952,Collibra!D:F,3,0)</f>
        <v>Source of financials</v>
      </c>
      <c r="G1952" s="6" t="str">
        <f>VLOOKUP(E1952,Collibra!D:F,2,0)</f>
        <v>The source of financials provides the source used for collecting the financial and non-financial information for an account. This can include annual reports, 10-K, regulatory source or any other information provider</v>
      </c>
      <c r="J1952" t="s">
        <v>28</v>
      </c>
      <c r="N1952" t="b">
        <v>0</v>
      </c>
      <c r="P1952" t="s">
        <v>29</v>
      </c>
      <c r="Q1952" t="s">
        <v>30</v>
      </c>
      <c r="R1952" t="b">
        <v>0</v>
      </c>
      <c r="Z1952">
        <v>1</v>
      </c>
    </row>
    <row r="1953" spans="1:26" x14ac:dyDescent="0.25">
      <c r="A1953">
        <v>1288</v>
      </c>
      <c r="B1953" t="s">
        <v>1190</v>
      </c>
      <c r="C1953" t="s">
        <v>1168</v>
      </c>
      <c r="D1953" t="s">
        <v>1169</v>
      </c>
      <c r="E1953" s="6" t="str">
        <f>VLOOKUP(SUBSTITUTE(B1953,"_interim","")&amp;" - "&amp;D1953,OrbisGeneric_mapping!C:F,3,0)</f>
        <v>OTXP</v>
      </c>
      <c r="F1953" s="6" t="str">
        <f>VLOOKUP(E1953,Collibra!D:F,3,0)</f>
        <v>Taxes Payable</v>
      </c>
      <c r="G1953" s="6" t="str">
        <f>VLOOKUP(E1953,Collibra!D:F,2,0)</f>
        <v>Taxes Payable [OTXP] represents changes in taxes payable during the period. An increase in income taxes payable has a positive impact on cash flow from operating activities, and vice versa (for US accounts)</v>
      </c>
      <c r="J1953" t="s">
        <v>28</v>
      </c>
      <c r="N1953" t="b">
        <v>0</v>
      </c>
      <c r="P1953" t="s">
        <v>29</v>
      </c>
      <c r="Q1953" t="s">
        <v>30</v>
      </c>
      <c r="R1953" t="b">
        <v>0</v>
      </c>
      <c r="Z1953">
        <v>1</v>
      </c>
    </row>
    <row r="1954" spans="1:26" x14ac:dyDescent="0.25">
      <c r="A1954">
        <v>1488</v>
      </c>
      <c r="B1954" t="s">
        <v>1190</v>
      </c>
      <c r="C1954" t="s">
        <v>1170</v>
      </c>
      <c r="D1954" t="s">
        <v>1171</v>
      </c>
      <c r="E1954" s="6" t="str">
        <f>VLOOKUP(SUBSTITUTE(B1954,"_interim","")&amp;" - "&amp;D1954,OrbisGeneric_mapping!C:F,3,0)</f>
        <v>FCDP</v>
      </c>
      <c r="F1954" s="6" t="str">
        <f>VLOOKUP(E1954,Collibra!D:F,3,0)</f>
        <v>Total Cash Dividends Paid</v>
      </c>
      <c r="G1954" s="6" t="str">
        <f>VLOOKUP(E1954,Collibra!D:F,2,0)</f>
        <v>Cash Dividends Paid [FCDP] represents cash dividends paid to shareholders, which is the sum of Cash Dividends Paid – Common [FDPC] and Cash Dividends Paid – Preferred [FDPP] (for US accounts)</v>
      </c>
      <c r="J1954" t="s">
        <v>28</v>
      </c>
      <c r="N1954" t="b">
        <v>0</v>
      </c>
      <c r="P1954" t="s">
        <v>29</v>
      </c>
      <c r="Q1954" t="s">
        <v>30</v>
      </c>
      <c r="R1954" t="b">
        <v>0</v>
      </c>
      <c r="Z1954">
        <v>1</v>
      </c>
    </row>
    <row r="1955" spans="1:26" x14ac:dyDescent="0.25">
      <c r="A1955">
        <v>1664</v>
      </c>
      <c r="B1955" t="s">
        <v>1190</v>
      </c>
      <c r="C1955" t="s">
        <v>1172</v>
      </c>
      <c r="D1955" t="s">
        <v>1173</v>
      </c>
      <c r="E1955" s="6" t="str">
        <f>VLOOKUP(SUBSTITUTE(B1955,"_interim","")&amp;" - "&amp;D1955,OrbisGeneric_mapping!C:F,3,0)</f>
        <v>FTLF</v>
      </c>
      <c r="F1955" s="6" t="str">
        <f>VLOOKUP(E1955,Collibra!D:F,3,0)</f>
        <v>Total Cash from Financing Activities</v>
      </c>
      <c r="G1955" s="6" t="str">
        <f>VLOOKUP(E1955,Collibra!D:F,2,0)</f>
        <v>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v>
      </c>
      <c r="J1955" t="s">
        <v>28</v>
      </c>
      <c r="N1955" t="b">
        <v>0</v>
      </c>
      <c r="P1955" t="s">
        <v>29</v>
      </c>
      <c r="Q1955" t="s">
        <v>30</v>
      </c>
      <c r="R1955" t="b">
        <v>0</v>
      </c>
      <c r="Z1955">
        <v>1</v>
      </c>
    </row>
    <row r="1956" spans="1:26" x14ac:dyDescent="0.25">
      <c r="A1956">
        <v>1448</v>
      </c>
      <c r="B1956" t="s">
        <v>1190</v>
      </c>
      <c r="C1956" t="s">
        <v>1174</v>
      </c>
      <c r="D1956" t="s">
        <v>1175</v>
      </c>
      <c r="E1956" s="6" t="str">
        <f>VLOOKUP(SUBSTITUTE(B1956,"_interim","")&amp;" - "&amp;D1956,OrbisGeneric_mapping!C:F,3,0)</f>
        <v>ITLI</v>
      </c>
      <c r="F1956" s="6" t="str">
        <f>VLOOKUP(E1956,Collibra!D:F,3,0)</f>
        <v>Total Cash from Investing Activities</v>
      </c>
      <c r="G1956" s="6" t="str">
        <f>VLOOKUP(E1956,Collibra!D:F,2,0)</f>
        <v>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v>
      </c>
      <c r="J1956" t="s">
        <v>28</v>
      </c>
      <c r="N1956" t="b">
        <v>0</v>
      </c>
      <c r="P1956" t="s">
        <v>29</v>
      </c>
      <c r="Q1956" t="s">
        <v>30</v>
      </c>
      <c r="R1956" t="b">
        <v>0</v>
      </c>
      <c r="Z1956">
        <v>1</v>
      </c>
    </row>
    <row r="1957" spans="1:26" x14ac:dyDescent="0.25">
      <c r="A1957">
        <v>1328</v>
      </c>
      <c r="B1957" t="s">
        <v>1190</v>
      </c>
      <c r="C1957" t="s">
        <v>1176</v>
      </c>
      <c r="D1957" t="s">
        <v>1177</v>
      </c>
      <c r="E1957" s="6" t="str">
        <f>VLOOKUP(SUBSTITUTE(B1957,"_interim","")&amp;" - "&amp;D1957,OrbisGeneric_mapping!C:F,3,0)</f>
        <v>OTLO</v>
      </c>
      <c r="F1957" s="6" t="str">
        <f>VLOOKUP(E1957,Collibra!D:F,3,0)</f>
        <v>Total Cash from Operating Activities</v>
      </c>
      <c r="G1957" s="6" t="str">
        <f>VLOOKUP(E1957,Collibra!D:F,2,0)</f>
        <v>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v>
      </c>
      <c r="J1957" t="s">
        <v>28</v>
      </c>
      <c r="N1957" t="b">
        <v>0</v>
      </c>
      <c r="P1957" t="s">
        <v>29</v>
      </c>
      <c r="Q1957" t="s">
        <v>30</v>
      </c>
      <c r="R1957" t="b">
        <v>0</v>
      </c>
      <c r="Z1957">
        <v>1</v>
      </c>
    </row>
    <row r="1958" spans="1:26" x14ac:dyDescent="0.25">
      <c r="A1958">
        <v>1640</v>
      </c>
      <c r="B1958" t="s">
        <v>1190</v>
      </c>
      <c r="C1958" t="s">
        <v>1178</v>
      </c>
      <c r="D1958" t="s">
        <v>1179</v>
      </c>
      <c r="E1958" s="6" t="str">
        <f>VLOOKUP(SUBSTITUTE(B1958,"_interim","")&amp;" - "&amp;D1958,OrbisGeneric_mapping!C:F,3,0)</f>
        <v>FTDI</v>
      </c>
      <c r="F1958" s="6" t="str">
        <f>VLOOKUP(E1958,Collibra!D:F,3,0)</f>
        <v>Total Debt Issued</v>
      </c>
      <c r="G1958" s="6" t="str">
        <f>VLOOKUP(E1958,Collibra!D:F,2,0)</f>
        <v>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v>
      </c>
      <c r="J1958" t="s">
        <v>28</v>
      </c>
      <c r="N1958" t="b">
        <v>0</v>
      </c>
      <c r="P1958" t="s">
        <v>29</v>
      </c>
      <c r="Q1958" t="s">
        <v>30</v>
      </c>
      <c r="R1958" t="b">
        <v>0</v>
      </c>
      <c r="Z1958">
        <v>1</v>
      </c>
    </row>
    <row r="1959" spans="1:26" x14ac:dyDescent="0.25">
      <c r="A1959">
        <v>1648</v>
      </c>
      <c r="B1959" t="s">
        <v>1190</v>
      </c>
      <c r="C1959" t="s">
        <v>1180</v>
      </c>
      <c r="D1959" t="s">
        <v>1181</v>
      </c>
      <c r="E1959" s="6" t="str">
        <f>VLOOKUP(SUBSTITUTE(B1959,"_interim","")&amp;" - "&amp;D1959,OrbisGeneric_mapping!C:F,3,0)</f>
        <v>FTDR</v>
      </c>
      <c r="F1959" s="6" t="str">
        <f>VLOOKUP(E1959,Collibra!D:F,3,0)</f>
        <v>Total Debt Reduction</v>
      </c>
      <c r="G1959" s="6" t="str">
        <f>VLOOKUP(E1959,Collibra!D:F,2,0)</f>
        <v>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v>
      </c>
      <c r="J1959" t="s">
        <v>28</v>
      </c>
      <c r="N1959" t="b">
        <v>0</v>
      </c>
      <c r="P1959" t="s">
        <v>29</v>
      </c>
      <c r="Q1959" t="s">
        <v>30</v>
      </c>
      <c r="R1959" t="b">
        <v>0</v>
      </c>
      <c r="Z1959">
        <v>1</v>
      </c>
    </row>
    <row r="1960" spans="1:26" x14ac:dyDescent="0.25">
      <c r="A1960">
        <v>1576</v>
      </c>
      <c r="B1960" t="s">
        <v>1190</v>
      </c>
      <c r="C1960" t="s">
        <v>1182</v>
      </c>
      <c r="D1960" t="s">
        <v>1183</v>
      </c>
      <c r="E1960" s="6" t="str">
        <f>VLOOKUP(SUBSTITUTE(B1960,"_interim","")&amp;" - "&amp;D1960,OrbisGeneric_mapping!C:F,3,0)</f>
        <v>FTST</v>
      </c>
      <c r="F1960" s="6" t="str">
        <f>VLOOKUP(E1960,Collibra!D:F,3,0)</f>
        <v>Treasury Stock</v>
      </c>
      <c r="G1960" s="6" t="str">
        <f>VLOOKUP(E1960,Collibra!D:F,2,0)</f>
        <v>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v>
      </c>
      <c r="J1960" t="s">
        <v>28</v>
      </c>
      <c r="N1960" t="b">
        <v>0</v>
      </c>
      <c r="P1960" t="s">
        <v>29</v>
      </c>
      <c r="Q1960" t="s">
        <v>30</v>
      </c>
      <c r="R1960" t="b">
        <v>0</v>
      </c>
      <c r="Z1960">
        <v>1</v>
      </c>
    </row>
    <row r="1961" spans="1:26" x14ac:dyDescent="0.25">
      <c r="A1961">
        <v>1176</v>
      </c>
      <c r="B1961" t="s">
        <v>1190</v>
      </c>
      <c r="C1961" t="s">
        <v>1184</v>
      </c>
      <c r="D1961" t="s">
        <v>1185</v>
      </c>
      <c r="E1961" s="6" t="str">
        <f>VLOOKUP(SUBSTITUTE(B1961,"_interim","")&amp;" - "&amp;D1961,OrbisGeneric_mapping!C:F,3,0)</f>
        <v>OUIE</v>
      </c>
      <c r="F1961" s="6" t="str">
        <f>VLOOKUP(E1961,Collibra!D:F,3,0)</f>
        <v>Unusual Items</v>
      </c>
      <c r="G1961" s="6" t="str">
        <f>VLOOKUP(E1961,Collibra!D:F,2,0)</f>
        <v>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v>
      </c>
      <c r="J1961" t="s">
        <v>28</v>
      </c>
      <c r="N1961" t="b">
        <v>0</v>
      </c>
      <c r="P1961" t="s">
        <v>29</v>
      </c>
      <c r="Q1961" t="s">
        <v>30</v>
      </c>
      <c r="R1961" t="b">
        <v>0</v>
      </c>
      <c r="Z1961">
        <v>1</v>
      </c>
    </row>
    <row r="1962" spans="1:26" x14ac:dyDescent="0.25">
      <c r="A1962">
        <v>1568</v>
      </c>
      <c r="B1962" t="s">
        <v>1190</v>
      </c>
      <c r="C1962" t="s">
        <v>1186</v>
      </c>
      <c r="D1962" t="s">
        <v>1187</v>
      </c>
      <c r="E1962" s="6" t="str">
        <f>VLOOKUP(SUBSTITUTE(B1962,"_interim","")&amp;" - "&amp;D1962,OrbisGeneric_mapping!C:F,3,0)</f>
        <v>FWCV</v>
      </c>
      <c r="F1962" s="6" t="str">
        <f>VLOOKUP(E1962,Collibra!D:F,3,0)</f>
        <v>Warrants Converted</v>
      </c>
      <c r="G1962" s="6" t="str">
        <f>VLOOKUP(E1962,Collibra!D:F,2,0)</f>
        <v>Warrants Converted [FWCV] represents cash inflow on behalf of warrants converted, which results in an increase of common stock (for US accounts)</v>
      </c>
      <c r="J1962" t="s">
        <v>28</v>
      </c>
      <c r="N1962" t="b">
        <v>0</v>
      </c>
      <c r="P1962" t="s">
        <v>29</v>
      </c>
      <c r="Q1962" t="s">
        <v>30</v>
      </c>
      <c r="R1962" t="b">
        <v>0</v>
      </c>
      <c r="Z1962">
        <v>1</v>
      </c>
    </row>
    <row r="1963" spans="1:26" x14ac:dyDescent="0.25">
      <c r="A1963">
        <v>3780</v>
      </c>
      <c r="B1963" t="s">
        <v>1191</v>
      </c>
      <c r="C1963" t="s">
        <v>1030</v>
      </c>
      <c r="D1963" t="s">
        <v>1031</v>
      </c>
      <c r="E1963" s="6" t="str">
        <f>VLOOKUP(SUBSTITUTE(B1963,"_usd","")&amp;" - "&amp;D1963,OrbisGeneric_mapping!C:F,3,0)</f>
        <v>OACG</v>
      </c>
      <c r="F1963" s="6" t="str">
        <f>VLOOKUP(E1963,Collibra!D:F,3,0)</f>
        <v>Accounting Change</v>
      </c>
      <c r="G1963" s="6" t="str">
        <f>VLOOKUP(E1963,Collibra!D:F,2,0)</f>
        <v>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v>
      </c>
      <c r="J1963" t="s">
        <v>28</v>
      </c>
      <c r="N1963" t="b">
        <v>0</v>
      </c>
      <c r="P1963" t="s">
        <v>29</v>
      </c>
      <c r="Q1963" t="s">
        <v>30</v>
      </c>
      <c r="R1963" t="b">
        <v>0</v>
      </c>
      <c r="Z1963">
        <v>1</v>
      </c>
    </row>
    <row r="1964" spans="1:26" x14ac:dyDescent="0.25">
      <c r="A1964">
        <v>3676</v>
      </c>
      <c r="B1964" t="s">
        <v>1191</v>
      </c>
      <c r="C1964" t="s">
        <v>440</v>
      </c>
      <c r="D1964" t="s">
        <v>441</v>
      </c>
      <c r="E1964" s="6" t="str">
        <f>VLOOKUP(SUBSTITUTE(B1964,"_usd","")&amp;" - "&amp;D1964,OrbisGeneric_mapping!C:F,3,0)</f>
        <v>ACCOUNTING_PRACTICE</v>
      </c>
      <c r="F1964" s="6" t="str">
        <f>VLOOKUP(E1964,Collibra!D:F,3,0)</f>
        <v>Accounting practice</v>
      </c>
      <c r="G1964" s="6" t="str">
        <f>VLOOKUP(E1964,Collibra!D:F,2,0)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1964" t="s">
        <v>28</v>
      </c>
      <c r="N1964" t="b">
        <v>0</v>
      </c>
      <c r="P1964" t="s">
        <v>29</v>
      </c>
      <c r="Q1964" t="s">
        <v>30</v>
      </c>
      <c r="R1964" t="b">
        <v>0</v>
      </c>
      <c r="Z1964">
        <v>1</v>
      </c>
    </row>
    <row r="1965" spans="1:26" x14ac:dyDescent="0.25">
      <c r="A1965">
        <v>3892</v>
      </c>
      <c r="B1965" t="s">
        <v>1191</v>
      </c>
      <c r="C1965" t="s">
        <v>1032</v>
      </c>
      <c r="D1965" t="s">
        <v>1033</v>
      </c>
      <c r="E1965" s="6" t="str">
        <f>VLOOKUP(SUBSTITUTE(B1965,"_usd","")&amp;" - "&amp;D1965,OrbisGeneric_mapping!C:F,3,0)</f>
        <v>OAPB</v>
      </c>
      <c r="F1965" s="6" t="str">
        <f>VLOOKUP(E1965,Collibra!D:F,3,0)</f>
        <v>Accounts Payable</v>
      </c>
      <c r="G1965" s="6" t="str">
        <f>VLOOKUP(E1965,Collibra!D:F,2,0)</f>
        <v>Accounts Payable [OAPB] represents changes in accounts payable during the period. An increase in accounts payable has a positive impact on cash flow from operating activities, and vice versa (for US accounts)</v>
      </c>
      <c r="J1965" t="s">
        <v>28</v>
      </c>
      <c r="N1965" t="b">
        <v>0</v>
      </c>
      <c r="P1965" t="s">
        <v>29</v>
      </c>
      <c r="Q1965" t="s">
        <v>30</v>
      </c>
      <c r="R1965" t="b">
        <v>0</v>
      </c>
      <c r="Z1965">
        <v>1</v>
      </c>
    </row>
    <row r="1966" spans="1:26" x14ac:dyDescent="0.25">
      <c r="A1966">
        <v>3860</v>
      </c>
      <c r="B1966" t="s">
        <v>1191</v>
      </c>
      <c r="C1966" t="s">
        <v>1034</v>
      </c>
      <c r="D1966" t="s">
        <v>1035</v>
      </c>
      <c r="E1966" s="6" t="str">
        <f>VLOOKUP(SUBSTITUTE(B1966,"_usd","")&amp;" - "&amp;D1966,OrbisGeneric_mapping!C:F,3,0)</f>
        <v>OACR</v>
      </c>
      <c r="F1966" s="6" t="str">
        <f>VLOOKUP(E1966,Collibra!D:F,3,0)</f>
        <v>Accounts Receivable</v>
      </c>
      <c r="G1966" s="6" t="str">
        <f>VLOOKUP(E1966,Collibra!D:F,2,0)</f>
        <v>Accounts Receivables [OACR] represents changes in accounts receivable during the period. An increase in accounts receivable has a negative impact on cash flow from operating activities, and vice versa (for US accounts)</v>
      </c>
      <c r="J1966" t="s">
        <v>28</v>
      </c>
      <c r="N1966" t="b">
        <v>0</v>
      </c>
      <c r="P1966" t="s">
        <v>29</v>
      </c>
      <c r="Q1966" t="s">
        <v>30</v>
      </c>
      <c r="R1966" t="b">
        <v>0</v>
      </c>
      <c r="Z1966">
        <v>1</v>
      </c>
    </row>
    <row r="1967" spans="1:26" x14ac:dyDescent="0.25">
      <c r="A1967">
        <v>3900</v>
      </c>
      <c r="B1967" t="s">
        <v>1191</v>
      </c>
      <c r="C1967" t="s">
        <v>1036</v>
      </c>
      <c r="D1967" t="s">
        <v>1037</v>
      </c>
      <c r="E1967" s="6" t="str">
        <f>VLOOKUP(SUBSTITUTE(B1967,"_usd","")&amp;" - "&amp;D1967,OrbisGeneric_mapping!C:F,3,0)</f>
        <v>OAEX</v>
      </c>
      <c r="F1967" s="6" t="str">
        <f>VLOOKUP(E1967,Collibra!D:F,3,0)</f>
        <v>Accrued Expenses</v>
      </c>
      <c r="G1967" s="6" t="str">
        <f>VLOOKUP(E1967,Collibra!D:F,2,0)</f>
        <v>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v>
      </c>
      <c r="J1967" t="s">
        <v>28</v>
      </c>
      <c r="N1967" t="b">
        <v>0</v>
      </c>
      <c r="P1967" t="s">
        <v>29</v>
      </c>
      <c r="Q1967" t="s">
        <v>30</v>
      </c>
      <c r="R1967" t="b">
        <v>0</v>
      </c>
      <c r="Z1967">
        <v>1</v>
      </c>
    </row>
    <row r="1968" spans="1:26" x14ac:dyDescent="0.25">
      <c r="A1968">
        <v>3996</v>
      </c>
      <c r="B1968" t="s">
        <v>1191</v>
      </c>
      <c r="C1968" t="s">
        <v>1038</v>
      </c>
      <c r="D1968" t="s">
        <v>1039</v>
      </c>
      <c r="E1968" s="6" t="str">
        <f>VLOOKUP(SUBSTITUTE(B1968,"_usd","")&amp;" - "&amp;D1968,OrbisGeneric_mapping!C:F,3,0)</f>
        <v>IBAQ</v>
      </c>
      <c r="F1968" s="6" t="str">
        <f>VLOOKUP(E1968,Collibra!D:F,3,0)</f>
        <v>Acquisition of Business</v>
      </c>
      <c r="G1968" s="6" t="str">
        <f>VLOOKUP(E1968,Collibra!D:F,2,0)</f>
        <v>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v>
      </c>
      <c r="J1968" t="s">
        <v>28</v>
      </c>
      <c r="N1968" t="b">
        <v>0</v>
      </c>
      <c r="P1968" t="s">
        <v>29</v>
      </c>
      <c r="Q1968" t="s">
        <v>30</v>
      </c>
      <c r="R1968" t="b">
        <v>0</v>
      </c>
      <c r="Z1968">
        <v>1</v>
      </c>
    </row>
    <row r="1969" spans="1:26" x14ac:dyDescent="0.25">
      <c r="A1969">
        <v>3764</v>
      </c>
      <c r="B1969" t="s">
        <v>1191</v>
      </c>
      <c r="C1969" t="s">
        <v>1040</v>
      </c>
      <c r="D1969" t="s">
        <v>1041</v>
      </c>
      <c r="E1969" s="6" t="str">
        <f>VLOOKUP(SUBSTITUTE(B1969,"_usd","")&amp;" - "&amp;D1969,OrbisGeneric_mapping!C:F,3,0)</f>
        <v>SAMT</v>
      </c>
      <c r="F1969" s="6" t="str">
        <f>VLOOKUP(E1969,Collibra!D:F,3,0)</f>
        <v>Amortization</v>
      </c>
      <c r="G1969" s="6" t="str">
        <f>VLOOKUP(E1969,Collibra!D:F,2,0)</f>
        <v>Amortization [SAMT] represents the sum of Amortization of Intangibles [OAMI], Amortization of Acquisition Costs [OAMA] and Amortization of Deferred Policy Costs [ODPA] (for US accounts)</v>
      </c>
      <c r="J1969" t="s">
        <v>28</v>
      </c>
      <c r="N1969" t="b">
        <v>0</v>
      </c>
      <c r="P1969" t="s">
        <v>29</v>
      </c>
      <c r="Q1969" t="s">
        <v>30</v>
      </c>
      <c r="R1969" t="b">
        <v>0</v>
      </c>
      <c r="Z1969">
        <v>1</v>
      </c>
    </row>
    <row r="1970" spans="1:26" x14ac:dyDescent="0.25">
      <c r="A1970">
        <v>3756</v>
      </c>
      <c r="B1970" t="s">
        <v>1191</v>
      </c>
      <c r="C1970" t="s">
        <v>1042</v>
      </c>
      <c r="D1970" t="s">
        <v>1043</v>
      </c>
      <c r="E1970" s="6" t="str">
        <f>VLOOKUP(SUBSTITUTE(B1970,"_usd","")&amp;" - "&amp;D1970,OrbisGeneric_mapping!C:F,3,0)</f>
        <v>OAMA</v>
      </c>
      <c r="F1970" s="6" t="str">
        <f>VLOOKUP(E1970,Collibra!D:F,3,0)</f>
        <v>Amortization of Acquisition Costs</v>
      </c>
      <c r="G1970" s="6" t="str">
        <f>VLOOKUP(E1970,Collibra!D:F,2,0)</f>
        <v>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v>
      </c>
      <c r="J1970" t="s">
        <v>28</v>
      </c>
      <c r="N1970" t="b">
        <v>0</v>
      </c>
      <c r="P1970" t="s">
        <v>29</v>
      </c>
      <c r="Q1970" t="s">
        <v>30</v>
      </c>
      <c r="R1970" t="b">
        <v>0</v>
      </c>
      <c r="Z1970">
        <v>1</v>
      </c>
    </row>
    <row r="1971" spans="1:26" x14ac:dyDescent="0.25">
      <c r="A1971">
        <v>3748</v>
      </c>
      <c r="B1971" t="s">
        <v>1191</v>
      </c>
      <c r="C1971" t="s">
        <v>1044</v>
      </c>
      <c r="D1971" t="s">
        <v>1045</v>
      </c>
      <c r="E1971" s="6" t="str">
        <f>VLOOKUP(SUBSTITUTE(B1971,"_usd","")&amp;" - "&amp;D1971,OrbisGeneric_mapping!C:F,3,0)</f>
        <v>OAMI</v>
      </c>
      <c r="F1971" s="6" t="str">
        <f>VLOOKUP(E1971,Collibra!D:F,3,0)</f>
        <v>Amortization of Intangibles</v>
      </c>
      <c r="G1971" s="6" t="str">
        <f>VLOOKUP(E1971,Collibra!D:F,2,0)</f>
        <v>Amortization of Intangibles [OAMI] represents a non-cash expense incurred due to the amortization of intangible fixed assets. Amortization of Intangibles [OAMI] may be classified as Depreciation [SDEP] when it is not individually delineated (for US accounts)</v>
      </c>
      <c r="J1971" t="s">
        <v>28</v>
      </c>
      <c r="N1971" t="b">
        <v>0</v>
      </c>
      <c r="P1971" t="s">
        <v>29</v>
      </c>
      <c r="Q1971" t="s">
        <v>30</v>
      </c>
      <c r="R1971" t="b">
        <v>0</v>
      </c>
      <c r="Z1971">
        <v>1</v>
      </c>
    </row>
    <row r="1972" spans="1:26" x14ac:dyDescent="0.25">
      <c r="A1972">
        <v>3668</v>
      </c>
      <c r="B1972" t="s">
        <v>1191</v>
      </c>
      <c r="C1972" t="s">
        <v>442</v>
      </c>
      <c r="D1972" t="s">
        <v>443</v>
      </c>
      <c r="E1972" s="6" t="str">
        <f>VLOOKUP(SUBSTITUTE(B1972,"_usd","")&amp;" - "&amp;D1972,OrbisGeneric_mapping!C:F,3,0)</f>
        <v>AUDIT_STATUS</v>
      </c>
      <c r="F1972" s="6" t="str">
        <f>VLOOKUP(E1972,Collibra!D:F,3,0)</f>
        <v>Audit status</v>
      </c>
      <c r="G1972" s="6" t="str">
        <f>VLOOKUP(E1972,Collibra!D:F,2,0)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1972" t="s">
        <v>28</v>
      </c>
      <c r="N1972" t="b">
        <v>0</v>
      </c>
      <c r="P1972" t="s">
        <v>29</v>
      </c>
      <c r="Q1972" t="s">
        <v>30</v>
      </c>
      <c r="R1972" t="b">
        <v>0</v>
      </c>
      <c r="Z1972">
        <v>1</v>
      </c>
    </row>
    <row r="1973" spans="1:26" x14ac:dyDescent="0.25">
      <c r="A1973">
        <v>3612</v>
      </c>
      <c r="B1973" t="s">
        <v>1191</v>
      </c>
      <c r="C1973" t="s">
        <v>26</v>
      </c>
      <c r="D1973" t="s">
        <v>27</v>
      </c>
      <c r="E1973" s="6" t="str">
        <f>VLOOKUP(SUBSTITUTE(B1973,"_usd","")&amp;" - "&amp;D1973,OrbisGeneric_mapping!C:F,3,0)</f>
        <v>BVD_ID_NUMBER</v>
      </c>
      <c r="F1973" s="6" t="str">
        <f>VLOOKUP(E1973,Collibra!D:F,3,0)</f>
        <v>BvD ID number</v>
      </c>
      <c r="G1973" s="6" t="str">
        <f>VLOOKUP(E1973,Collibra!D:F,2,0)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1973" t="s">
        <v>28</v>
      </c>
      <c r="N1973" t="b">
        <v>0</v>
      </c>
      <c r="P1973" t="s">
        <v>29</v>
      </c>
      <c r="Q1973" t="s">
        <v>30</v>
      </c>
      <c r="R1973" t="b">
        <v>0</v>
      </c>
      <c r="Z1973">
        <v>1</v>
      </c>
    </row>
    <row r="1974" spans="1:26" x14ac:dyDescent="0.25">
      <c r="A1974">
        <v>3988</v>
      </c>
      <c r="B1974" t="s">
        <v>1191</v>
      </c>
      <c r="C1974" t="s">
        <v>1046</v>
      </c>
      <c r="D1974" t="s">
        <v>1047</v>
      </c>
      <c r="E1974" s="6" t="str">
        <f>VLOOKUP(SUBSTITUTE(B1974,"_usd","")&amp;" - "&amp;D1974,OrbisGeneric_mapping!C:F,3,0)</f>
        <v>SCEX</v>
      </c>
      <c r="F1974" s="6" t="str">
        <f>VLOOKUP(E1974,Collibra!D:F,3,0)</f>
        <v>Capital Expenditures</v>
      </c>
      <c r="G1974" s="6" t="str">
        <f>VLOOKUP(E1974,Collibra!D:F,2,0)</f>
        <v>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v>
      </c>
      <c r="J1974" t="s">
        <v>28</v>
      </c>
      <c r="N1974" t="b">
        <v>0</v>
      </c>
      <c r="P1974" t="s">
        <v>29</v>
      </c>
      <c r="Q1974" t="s">
        <v>30</v>
      </c>
      <c r="R1974" t="b">
        <v>0</v>
      </c>
      <c r="Z1974">
        <v>1</v>
      </c>
    </row>
    <row r="1975" spans="1:26" x14ac:dyDescent="0.25">
      <c r="A1975">
        <v>4100</v>
      </c>
      <c r="B1975" t="s">
        <v>1191</v>
      </c>
      <c r="C1975" t="s">
        <v>1048</v>
      </c>
      <c r="D1975" t="s">
        <v>1049</v>
      </c>
      <c r="E1975" s="6" t="str">
        <f>VLOOKUP(SUBSTITUTE(B1975,"_usd","")&amp;" - "&amp;D1975,OrbisGeneric_mapping!C:F,3,0)</f>
        <v>FDPC</v>
      </c>
      <c r="F1975" s="6" t="str">
        <f>VLOOKUP(E1975,Collibra!D:F,3,0)</f>
        <v>Cash Dividends Paid - Common</v>
      </c>
      <c r="G1975" s="6" t="str">
        <f>VLOOKUP(E1975,Collibra!D:F,2,0)</f>
        <v>Cash Dividends Paid – Common [FDPC] represents cash dividends paid to common stockholders. This amount may be different from the dividends declared in the same period (for US accounts)</v>
      </c>
      <c r="J1975" t="s">
        <v>28</v>
      </c>
      <c r="N1975" t="b">
        <v>0</v>
      </c>
      <c r="P1975" t="s">
        <v>29</v>
      </c>
      <c r="Q1975" t="s">
        <v>30</v>
      </c>
      <c r="R1975" t="b">
        <v>0</v>
      </c>
      <c r="Z1975">
        <v>1</v>
      </c>
    </row>
    <row r="1976" spans="1:26" x14ac:dyDescent="0.25">
      <c r="A1976">
        <v>4108</v>
      </c>
      <c r="B1976" t="s">
        <v>1191</v>
      </c>
      <c r="C1976" t="s">
        <v>1050</v>
      </c>
      <c r="D1976" t="s">
        <v>1051</v>
      </c>
      <c r="E1976" s="6" t="str">
        <f>VLOOKUP(SUBSTITUTE(B1976,"_usd","")&amp;" - "&amp;D1976,OrbisGeneric_mapping!C:F,3,0)</f>
        <v>FDPP</v>
      </c>
      <c r="F1976" s="6" t="str">
        <f>VLOOKUP(E1976,Collibra!D:F,3,0)</f>
        <v>Cash Dividends Paid - Preferred</v>
      </c>
      <c r="G1976" s="6" t="str">
        <f>VLOOKUP(E1976,Collibra!D:F,2,0)</f>
        <v>Cash Dividends Paid – Preferred [FDPP] represents cash dividends paid to preferred stockholders. This amount may be different from the preferred dividends declared in the same period (for US accounts)</v>
      </c>
      <c r="J1976" t="s">
        <v>28</v>
      </c>
      <c r="N1976" t="b">
        <v>0</v>
      </c>
      <c r="P1976" t="s">
        <v>29</v>
      </c>
      <c r="Q1976" t="s">
        <v>30</v>
      </c>
      <c r="R1976" t="b">
        <v>0</v>
      </c>
      <c r="Z1976">
        <v>1</v>
      </c>
    </row>
    <row r="1977" spans="1:26" x14ac:dyDescent="0.25">
      <c r="A1977">
        <v>4340</v>
      </c>
      <c r="B1977" t="s">
        <v>1191</v>
      </c>
      <c r="C1977" t="s">
        <v>1052</v>
      </c>
      <c r="D1977" t="s">
        <v>1053</v>
      </c>
      <c r="E1977" s="6" t="str">
        <f>VLOOKUP(SUBSTITUTE(B1977,"_usd","")&amp;" - "&amp;D1977,OrbisGeneric_mapping!C:F,3,0)</f>
        <v>SCIP</v>
      </c>
      <c r="F1977" s="6" t="str">
        <f>VLOOKUP(E1977,Collibra!D:F,3,0)</f>
        <v>Cash Interest Paid, Supplemental</v>
      </c>
      <c r="G1977" s="6" t="str">
        <f>VLOOKUP(E1977,Collibra!D:F,2,0)</f>
        <v>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v>
      </c>
      <c r="J1977" t="s">
        <v>28</v>
      </c>
      <c r="N1977" t="b">
        <v>0</v>
      </c>
      <c r="P1977" t="s">
        <v>29</v>
      </c>
      <c r="Q1977" t="s">
        <v>30</v>
      </c>
      <c r="R1977" t="b">
        <v>0</v>
      </c>
      <c r="Z1977">
        <v>1</v>
      </c>
    </row>
    <row r="1978" spans="1:26" x14ac:dyDescent="0.25">
      <c r="A1978">
        <v>3852</v>
      </c>
      <c r="B1978" t="s">
        <v>1191</v>
      </c>
      <c r="C1978" t="s">
        <v>1054</v>
      </c>
      <c r="D1978" t="s">
        <v>1055</v>
      </c>
      <c r="E1978" s="6" t="str">
        <f>VLOOKUP(SUBSTITUTE(B1978,"_usd","")&amp;" - "&amp;D1978,OrbisGeneric_mapping!C:F,3,0)</f>
        <v>OCPD</v>
      </c>
      <c r="F1978" s="6" t="str">
        <f>VLOOKUP(E1978,Collibra!D:F,3,0)</f>
        <v>Cash Payments</v>
      </c>
      <c r="G1978" s="6" t="str">
        <f>VLOOKUP(E1978,Collibra!D:F,2,0)</f>
        <v>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v>
      </c>
      <c r="J1978" t="s">
        <v>28</v>
      </c>
      <c r="N1978" t="b">
        <v>0</v>
      </c>
      <c r="P1978" t="s">
        <v>29</v>
      </c>
      <c r="Q1978" t="s">
        <v>30</v>
      </c>
      <c r="R1978" t="b">
        <v>0</v>
      </c>
      <c r="Z1978">
        <v>1</v>
      </c>
    </row>
    <row r="1979" spans="1:26" x14ac:dyDescent="0.25">
      <c r="A1979">
        <v>3844</v>
      </c>
      <c r="B1979" t="s">
        <v>1191</v>
      </c>
      <c r="C1979" t="s">
        <v>1056</v>
      </c>
      <c r="D1979" t="s">
        <v>1057</v>
      </c>
      <c r="E1979" s="6" t="str">
        <f>VLOOKUP(SUBSTITUTE(B1979,"_usd","")&amp;" - "&amp;D1979,OrbisGeneric_mapping!C:F,3,0)</f>
        <v>OCRC</v>
      </c>
      <c r="F1979" s="6" t="str">
        <f>VLOOKUP(E1979,Collibra!D:F,3,0)</f>
        <v>Cash Receipts</v>
      </c>
      <c r="G1979" s="6" t="str">
        <f>VLOOKUP(E1979,Collibra!D:F,2,0)</f>
        <v>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v>
      </c>
      <c r="J1979" t="s">
        <v>28</v>
      </c>
      <c r="N1979" t="b">
        <v>0</v>
      </c>
      <c r="P1979" t="s">
        <v>29</v>
      </c>
      <c r="Q1979" t="s">
        <v>30</v>
      </c>
      <c r="R1979" t="b">
        <v>0</v>
      </c>
      <c r="Z1979">
        <v>1</v>
      </c>
    </row>
    <row r="1980" spans="1:26" x14ac:dyDescent="0.25">
      <c r="A1980">
        <v>4348</v>
      </c>
      <c r="B1980" t="s">
        <v>1191</v>
      </c>
      <c r="C1980" t="s">
        <v>1058</v>
      </c>
      <c r="D1980" t="s">
        <v>1059</v>
      </c>
      <c r="E1980" s="6" t="str">
        <f>VLOOKUP(SUBSTITUTE(B1980,"_usd","")&amp;" - "&amp;D1980,OrbisGeneric_mapping!C:F,3,0)</f>
        <v>SCTP</v>
      </c>
      <c r="F1980" s="6" t="str">
        <f>VLOOKUP(E1980,Collibra!D:F,3,0)</f>
        <v>Cash Taxes Paid, Supplemental</v>
      </c>
      <c r="G1980" s="6" t="str">
        <f>VLOOKUP(E1980,Collibra!D:F,2,0)</f>
        <v>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v>
      </c>
      <c r="J1980" t="s">
        <v>28</v>
      </c>
      <c r="N1980" t="b">
        <v>0</v>
      </c>
      <c r="P1980" t="s">
        <v>29</v>
      </c>
      <c r="Q1980" t="s">
        <v>30</v>
      </c>
      <c r="R1980" t="b">
        <v>0</v>
      </c>
      <c r="Z1980">
        <v>1</v>
      </c>
    </row>
    <row r="1981" spans="1:26" x14ac:dyDescent="0.25">
      <c r="A1981">
        <v>3948</v>
      </c>
      <c r="B1981" t="s">
        <v>1191</v>
      </c>
      <c r="C1981" t="s">
        <v>1060</v>
      </c>
      <c r="D1981" t="s">
        <v>1061</v>
      </c>
      <c r="E1981" s="6" t="str">
        <f>VLOOKUP(SUBSTITUTE(B1981,"_usd","")&amp;" - "&amp;D1981,OrbisGeneric_mapping!C:F,3,0)</f>
        <v>SOCF</v>
      </c>
      <c r="F1981" s="6" t="str">
        <f>VLOOKUP(E1981,Collibra!D:F,3,0)</f>
        <v>Changes in Working Capital</v>
      </c>
      <c r="G1981" s="6" t="str">
        <f>VLOOKUP(E1981,Collibra!D:F,2,0)</f>
        <v>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v>
      </c>
      <c r="J1981" t="s">
        <v>28</v>
      </c>
      <c r="N1981" t="b">
        <v>0</v>
      </c>
      <c r="P1981" t="s">
        <v>29</v>
      </c>
      <c r="Q1981" t="s">
        <v>30</v>
      </c>
      <c r="R1981" t="b">
        <v>0</v>
      </c>
      <c r="Z1981">
        <v>1</v>
      </c>
    </row>
    <row r="1982" spans="1:26" x14ac:dyDescent="0.25">
      <c r="A1982">
        <v>3628</v>
      </c>
      <c r="B1982" t="s">
        <v>1191</v>
      </c>
      <c r="C1982" t="s">
        <v>219</v>
      </c>
      <c r="D1982" t="s">
        <v>220</v>
      </c>
      <c r="E1982" s="6" t="str">
        <f>VLOOKUP(SUBSTITUTE(B1982,"_usd","")&amp;" - "&amp;D1982,OrbisGeneric_mapping!C:F,3,0)</f>
        <v>CLOSING_DATE</v>
      </c>
      <c r="F1982" s="6" t="str">
        <f>VLOOKUP(E1982,Collibra!D:F,3,0)</f>
        <v>Closing date</v>
      </c>
      <c r="G1982" s="6" t="str">
        <f>VLOOKUP(E1982,Collibra!D:F,2,0)</f>
        <v>Closing date provides the financial accounts year or interim ending date (Default: Latest available year)</v>
      </c>
      <c r="J1982" t="s">
        <v>28</v>
      </c>
      <c r="N1982" t="b">
        <v>0</v>
      </c>
      <c r="P1982" t="s">
        <v>29</v>
      </c>
      <c r="Q1982" t="s">
        <v>30</v>
      </c>
      <c r="R1982" t="b">
        <v>0</v>
      </c>
      <c r="Z1982">
        <v>1</v>
      </c>
    </row>
    <row r="1983" spans="1:26" x14ac:dyDescent="0.25">
      <c r="A1983">
        <v>3652</v>
      </c>
      <c r="B1983" t="s">
        <v>1191</v>
      </c>
      <c r="C1983" t="s">
        <v>221</v>
      </c>
      <c r="D1983" t="s">
        <v>222</v>
      </c>
      <c r="E1983" s="6" t="e">
        <f>VLOOKUP(SUBSTITUTE(B1983,"_usd","")&amp;" - "&amp;D1983,OrbisGeneric_mapping!C:F,3,0)</f>
        <v>#N/A</v>
      </c>
      <c r="F1983" s="6" t="e">
        <f>VLOOKUP(E1983,Collibra!D:F,3,0)</f>
        <v>#N/A</v>
      </c>
      <c r="G1983" s="6" t="e">
        <f>VLOOKUP(E1983,Collibra!D:F,2,0)</f>
        <v>#N/A</v>
      </c>
      <c r="J1983" t="s">
        <v>28</v>
      </c>
      <c r="N1983" t="b">
        <v>0</v>
      </c>
      <c r="P1983" t="s">
        <v>29</v>
      </c>
      <c r="Q1983" t="s">
        <v>30</v>
      </c>
      <c r="R1983" t="b">
        <v>0</v>
      </c>
      <c r="Z1983">
        <v>1</v>
      </c>
    </row>
    <row r="1984" spans="1:26" x14ac:dyDescent="0.25">
      <c r="A1984">
        <v>3644</v>
      </c>
      <c r="B1984" t="s">
        <v>1191</v>
      </c>
      <c r="C1984" t="s">
        <v>223</v>
      </c>
      <c r="D1984" t="s">
        <v>224</v>
      </c>
      <c r="E1984" s="6" t="e">
        <f>VLOOKUP(SUBSTITUTE(B1984,"_usd","")&amp;" - "&amp;D1984,OrbisGeneric_mapping!C:F,3,0)</f>
        <v>#N/A</v>
      </c>
      <c r="F1984" s="6" t="e">
        <f>VLOOKUP(E1984,Collibra!D:F,3,0)</f>
        <v>#N/A</v>
      </c>
      <c r="G1984" s="6" t="e">
        <f>VLOOKUP(E1984,Collibra!D:F,2,0)</f>
        <v>#N/A</v>
      </c>
      <c r="J1984" t="s">
        <v>28</v>
      </c>
      <c r="N1984" t="b">
        <v>0</v>
      </c>
      <c r="P1984" t="s">
        <v>29</v>
      </c>
      <c r="Q1984" t="s">
        <v>30</v>
      </c>
      <c r="R1984" t="b">
        <v>0</v>
      </c>
      <c r="Z1984">
        <v>1</v>
      </c>
    </row>
    <row r="1985" spans="1:26" x14ac:dyDescent="0.25">
      <c r="A1985">
        <v>3636</v>
      </c>
      <c r="B1985" t="s">
        <v>1191</v>
      </c>
      <c r="C1985" t="s">
        <v>225</v>
      </c>
      <c r="D1985" t="s">
        <v>226</v>
      </c>
      <c r="E1985" s="6" t="e">
        <f>VLOOKUP(SUBSTITUTE(B1985,"_usd","")&amp;" - "&amp;D1985,OrbisGeneric_mapping!C:F,3,0)</f>
        <v>#N/A</v>
      </c>
      <c r="F1985" s="6" t="e">
        <f>VLOOKUP(E1985,Collibra!D:F,3,0)</f>
        <v>#N/A</v>
      </c>
      <c r="G1985" s="6" t="e">
        <f>VLOOKUP(E1985,Collibra!D:F,2,0)</f>
        <v>#N/A</v>
      </c>
      <c r="J1985" t="s">
        <v>28</v>
      </c>
      <c r="N1985" t="b">
        <v>0</v>
      </c>
      <c r="P1985" t="s">
        <v>29</v>
      </c>
      <c r="Q1985" t="s">
        <v>30</v>
      </c>
      <c r="R1985" t="b">
        <v>0</v>
      </c>
      <c r="Z1985">
        <v>1</v>
      </c>
    </row>
    <row r="1986" spans="1:26" x14ac:dyDescent="0.25">
      <c r="A1986">
        <v>4140</v>
      </c>
      <c r="B1986" t="s">
        <v>1191</v>
      </c>
      <c r="C1986" t="s">
        <v>1062</v>
      </c>
      <c r="D1986" t="s">
        <v>1063</v>
      </c>
      <c r="E1986" s="6" t="str">
        <f>VLOOKUP(SUBSTITUTE(B1986,"_usd","")&amp;" - "&amp;D1986,OrbisGeneric_mapping!C:F,3,0)</f>
        <v>FCSN</v>
      </c>
      <c r="F1986" s="6" t="str">
        <f>VLOOKUP(E1986,Collibra!D:F,3,0)</f>
        <v>Common Stock, Net</v>
      </c>
      <c r="G1986" s="6" t="str">
        <f>VLOOKUP(E1986,Collibra!D:F,2,0)</f>
        <v>Common Stock, Net [FCSN] represents the sum of Sales/Issuance of Common [FSIC] and Repurchase/Retirement of Common [FRRC] (for US accounts)</v>
      </c>
      <c r="J1986" t="s">
        <v>28</v>
      </c>
      <c r="N1986" t="b">
        <v>0</v>
      </c>
      <c r="P1986" t="s">
        <v>29</v>
      </c>
      <c r="Q1986" t="s">
        <v>30</v>
      </c>
      <c r="R1986" t="b">
        <v>0</v>
      </c>
      <c r="Z1986">
        <v>1</v>
      </c>
    </row>
    <row r="1987" spans="1:26" x14ac:dyDescent="0.25">
      <c r="A1987">
        <v>3620</v>
      </c>
      <c r="B1987" t="s">
        <v>1191</v>
      </c>
      <c r="C1987" t="s">
        <v>452</v>
      </c>
      <c r="D1987" t="s">
        <v>453</v>
      </c>
      <c r="E1987" s="6" t="str">
        <f>VLOOKUP(SUBSTITUTE(B1987,"_usd","")&amp;" - "&amp;D1987,OrbisGeneric_mapping!C:F,3,0)</f>
        <v>CONSOLIDATION_CODE</v>
      </c>
      <c r="F1987" s="6" t="str">
        <f>VLOOKUP(E1987,Collibra!D:F,3,0)</f>
        <v>Consolidation code</v>
      </c>
      <c r="G1987" s="6" t="str">
        <f>VLOOKUP(E1987,Collibra!D:F,2,0)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1987" t="s">
        <v>28</v>
      </c>
      <c r="N1987" t="b">
        <v>0</v>
      </c>
      <c r="P1987" t="s">
        <v>29</v>
      </c>
      <c r="Q1987" t="s">
        <v>30</v>
      </c>
      <c r="R1987" t="b">
        <v>0</v>
      </c>
      <c r="Z1987">
        <v>1</v>
      </c>
    </row>
    <row r="1988" spans="1:26" x14ac:dyDescent="0.25">
      <c r="A1988">
        <v>3772</v>
      </c>
      <c r="B1988" t="s">
        <v>1191</v>
      </c>
      <c r="C1988" t="s">
        <v>1064</v>
      </c>
      <c r="D1988" t="s">
        <v>1065</v>
      </c>
      <c r="E1988" s="6" t="str">
        <f>VLOOKUP(SUBSTITUTE(B1988,"_usd","")&amp;" - "&amp;D1988,OrbisGeneric_mapping!C:F,3,0)</f>
        <v>OBDT</v>
      </c>
      <c r="F1988" s="6" t="str">
        <f>VLOOKUP(E1988,Collibra!D:F,3,0)</f>
        <v>Deferred Taxes</v>
      </c>
      <c r="G1988" s="6" t="str">
        <f>VLOOKUP(E1988,Collibra!D:F,2,0)</f>
        <v>Deferred Taxes [OBDT] represents income taxes, accounted for in a company‟s net income computation on its income statement, but not affecting the cash flow position (for US accounts)</v>
      </c>
      <c r="J1988" t="s">
        <v>28</v>
      </c>
      <c r="N1988" t="b">
        <v>0</v>
      </c>
      <c r="P1988" t="s">
        <v>29</v>
      </c>
      <c r="Q1988" t="s">
        <v>30</v>
      </c>
      <c r="R1988" t="b">
        <v>0</v>
      </c>
      <c r="Z1988">
        <v>1</v>
      </c>
    </row>
    <row r="1989" spans="1:26" x14ac:dyDescent="0.25">
      <c r="A1989">
        <v>3732</v>
      </c>
      <c r="B1989" t="s">
        <v>1191</v>
      </c>
      <c r="C1989" t="s">
        <v>1066</v>
      </c>
      <c r="D1989" t="s">
        <v>1067</v>
      </c>
      <c r="E1989" s="6" t="str">
        <f>VLOOKUP(SUBSTITUTE(B1989,"_usd","")&amp;" - "&amp;D1989,OrbisGeneric_mapping!C:F,3,0)</f>
        <v>ODPL</v>
      </c>
      <c r="F1989" s="6" t="str">
        <f>VLOOKUP(E1989,Collibra!D:F,3,0)</f>
        <v>Depletion</v>
      </c>
      <c r="G1989" s="6" t="str">
        <f>VLOOKUP(E1989,Collibra!D:F,2,0)</f>
        <v>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v>
      </c>
      <c r="J1989" t="s">
        <v>28</v>
      </c>
      <c r="N1989" t="b">
        <v>0</v>
      </c>
      <c r="P1989" t="s">
        <v>29</v>
      </c>
      <c r="Q1989" t="s">
        <v>30</v>
      </c>
      <c r="R1989" t="b">
        <v>0</v>
      </c>
      <c r="Z1989">
        <v>1</v>
      </c>
    </row>
    <row r="1990" spans="1:26" x14ac:dyDescent="0.25">
      <c r="A1990">
        <v>3724</v>
      </c>
      <c r="B1990" t="s">
        <v>1191</v>
      </c>
      <c r="C1990" t="s">
        <v>1068</v>
      </c>
      <c r="D1990" t="s">
        <v>1069</v>
      </c>
      <c r="E1990" s="6" t="str">
        <f>VLOOKUP(SUBSTITUTE(B1990,"_usd","")&amp;" - "&amp;D1990,OrbisGeneric_mapping!C:F,3,0)</f>
        <v>SDEP</v>
      </c>
      <c r="F1990" s="6">
        <f>VLOOKUP(E1990,Collibra!D:F,3,0)</f>
        <v>0</v>
      </c>
      <c r="G1990" s="6" t="str">
        <f>VLOOKUP(E1990,Collibra!D:F,2,0)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990" t="s">
        <v>28</v>
      </c>
      <c r="N1990" t="b">
        <v>0</v>
      </c>
      <c r="P1990" t="s">
        <v>29</v>
      </c>
      <c r="Q1990" t="s">
        <v>30</v>
      </c>
      <c r="R1990" t="b">
        <v>0</v>
      </c>
      <c r="Z1990">
        <v>1</v>
      </c>
    </row>
    <row r="1991" spans="1:26" x14ac:dyDescent="0.25">
      <c r="A1991">
        <v>3740</v>
      </c>
      <c r="B1991" t="s">
        <v>1191</v>
      </c>
      <c r="C1991" t="s">
        <v>1070</v>
      </c>
      <c r="D1991" t="s">
        <v>1071</v>
      </c>
      <c r="E1991" s="6" t="str">
        <f>VLOOKUP(SUBSTITUTE(B1991,"_usd","")&amp;" - "&amp;D1991,OrbisGeneric_mapping!C:F,3,0)</f>
        <v>SDED</v>
      </c>
      <c r="F1991" s="6" t="str">
        <f>VLOOKUP(E1991,Collibra!D:F,3,0)</f>
        <v>Depreciation/Depletion</v>
      </c>
      <c r="G1991" s="6" t="str">
        <f>VLOOKUP(E1991,Collibra!D:F,2,0)</f>
        <v>Depreciation/Depletion [SDED] represents the sum of Depreciation [SDEP] and Depletion [ODPL]. Depreciation/Depletion [SDED] is usually the largest non-cash expense factored into net income under the Indirect Cash Flow Method (for US accounts)</v>
      </c>
      <c r="J1991" t="s">
        <v>28</v>
      </c>
      <c r="N1991" t="b">
        <v>0</v>
      </c>
      <c r="P1991" t="s">
        <v>29</v>
      </c>
      <c r="Q1991" t="s">
        <v>30</v>
      </c>
      <c r="R1991" t="b">
        <v>0</v>
      </c>
      <c r="Z1991">
        <v>1</v>
      </c>
    </row>
    <row r="1992" spans="1:26" x14ac:dyDescent="0.25">
      <c r="A1992">
        <v>4332</v>
      </c>
      <c r="B1992" t="s">
        <v>1191</v>
      </c>
      <c r="C1992" t="s">
        <v>1072</v>
      </c>
      <c r="D1992" t="s">
        <v>1073</v>
      </c>
      <c r="E1992" s="6" t="str">
        <f>VLOOKUP(SUBSTITUTE(B1992,"_usd","")&amp;" - "&amp;D1992,OrbisGeneric_mapping!C:F,3,0)</f>
        <v>SDEP</v>
      </c>
      <c r="F1992" s="6">
        <f>VLOOKUP(E1992,Collibra!D:F,3,0)</f>
        <v>0</v>
      </c>
      <c r="G1992" s="6" t="str">
        <f>VLOOKUP(E1992,Collibra!D:F,2,0)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1992" t="s">
        <v>28</v>
      </c>
      <c r="N1992" t="b">
        <v>0</v>
      </c>
      <c r="P1992" t="s">
        <v>29</v>
      </c>
      <c r="Q1992" t="s">
        <v>30</v>
      </c>
      <c r="R1992" t="b">
        <v>0</v>
      </c>
      <c r="Z1992">
        <v>1</v>
      </c>
    </row>
    <row r="1993" spans="1:26" x14ac:dyDescent="0.25">
      <c r="A1993">
        <v>3788</v>
      </c>
      <c r="B1993" t="s">
        <v>1191</v>
      </c>
      <c r="C1993" t="s">
        <v>1074</v>
      </c>
      <c r="D1993" t="s">
        <v>1075</v>
      </c>
      <c r="E1993" s="6" t="str">
        <f>VLOOKUP(SUBSTITUTE(B1993,"_usd","")&amp;" - "&amp;D1993,OrbisGeneric_mapping!C:F,3,0)</f>
        <v>OIDO</v>
      </c>
      <c r="F1993" s="6" t="str">
        <f>VLOOKUP(E1993,Collibra!D:F,3,0)</f>
        <v>Discontinued Operations</v>
      </c>
      <c r="G1993" s="6" t="str">
        <f>VLOOKUP(E1993,Collibra!D:F,2,0)</f>
        <v>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v>
      </c>
      <c r="J1993" t="s">
        <v>28</v>
      </c>
      <c r="N1993" t="b">
        <v>0</v>
      </c>
      <c r="P1993" t="s">
        <v>29</v>
      </c>
      <c r="Q1993" t="s">
        <v>30</v>
      </c>
      <c r="R1993" t="b">
        <v>0</v>
      </c>
      <c r="Z1993">
        <v>1</v>
      </c>
    </row>
    <row r="1994" spans="1:26" x14ac:dyDescent="0.25">
      <c r="A1994">
        <v>3820</v>
      </c>
      <c r="B1994" t="s">
        <v>1191</v>
      </c>
      <c r="C1994" t="s">
        <v>1076</v>
      </c>
      <c r="D1994" t="s">
        <v>1077</v>
      </c>
      <c r="E1994" s="6" t="str">
        <f>VLOOKUP(SUBSTITUTE(B1994,"_usd","")&amp;" - "&amp;D1994,OrbisGeneric_mapping!C:F,3,0)</f>
        <v>OEIA</v>
      </c>
      <c r="F1994" s="6" t="str">
        <f>VLOOKUP(E1994,Collibra!D:F,3,0)</f>
        <v>Equity in Net Earnings/Loss</v>
      </c>
      <c r="G1994" s="6" t="str">
        <f>VLOOKUP(E1994,Collibra!D:F,2,0)</f>
        <v>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v>
      </c>
      <c r="J1994" t="s">
        <v>28</v>
      </c>
      <c r="N1994" t="b">
        <v>0</v>
      </c>
      <c r="P1994" t="s">
        <v>29</v>
      </c>
      <c r="Q1994" t="s">
        <v>30</v>
      </c>
      <c r="R1994" t="b">
        <v>0</v>
      </c>
      <c r="Z1994">
        <v>1</v>
      </c>
    </row>
    <row r="1995" spans="1:26" x14ac:dyDescent="0.25">
      <c r="A1995">
        <v>3708</v>
      </c>
      <c r="B1995" t="s">
        <v>1191</v>
      </c>
      <c r="C1995" t="s">
        <v>661</v>
      </c>
      <c r="D1995" t="s">
        <v>662</v>
      </c>
      <c r="E1995" s="6" t="str">
        <f>VLOOKUP(SUBSTITUTE(B1995,"_usd","")&amp;" - "&amp;D1995,OrbisGeneric_mapping!C:F,3,0)</f>
        <v>EXCHANGE_RATE</v>
      </c>
      <c r="F1995" s="6" t="str">
        <f>VLOOKUP(E1995,Collibra!D:F,3,0)</f>
        <v>Exchange rate from original currency</v>
      </c>
      <c r="G1995" s="6" t="str">
        <f>VLOOKUP(E1995,Collibra!D:F,2,0)</f>
        <v>Exchange rate from original currency gives the exchange rate against selected selected currency (Default: USD)</v>
      </c>
      <c r="J1995" t="s">
        <v>28</v>
      </c>
      <c r="N1995" t="b">
        <v>0</v>
      </c>
      <c r="P1995" t="s">
        <v>29</v>
      </c>
      <c r="Q1995" t="s">
        <v>30</v>
      </c>
      <c r="R1995" t="b">
        <v>0</v>
      </c>
      <c r="Z1995">
        <v>1</v>
      </c>
    </row>
    <row r="1996" spans="1:26" x14ac:dyDescent="0.25">
      <c r="A1996">
        <v>3796</v>
      </c>
      <c r="B1996" t="s">
        <v>1191</v>
      </c>
      <c r="C1996" t="s">
        <v>1078</v>
      </c>
      <c r="D1996" t="s">
        <v>1079</v>
      </c>
      <c r="E1996" s="6" t="str">
        <f>VLOOKUP(SUBSTITUTE(B1996,"_usd","")&amp;" - "&amp;D1996,OrbisGeneric_mapping!C:F,3,0)</f>
        <v>OTRA</v>
      </c>
      <c r="F1996" s="6" t="str">
        <f>VLOOKUP(E1996,Collibra!D:F,3,0)</f>
        <v>Extraordinary Item</v>
      </c>
      <c r="G1996" s="6" t="str">
        <f>VLOOKUP(E1996,Collibra!D:F,2,0)</f>
        <v>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v>
      </c>
      <c r="J1996" t="s">
        <v>28</v>
      </c>
      <c r="N1996" t="b">
        <v>0</v>
      </c>
      <c r="P1996" t="s">
        <v>29</v>
      </c>
      <c r="Q1996" t="s">
        <v>30</v>
      </c>
      <c r="R1996" t="b">
        <v>0</v>
      </c>
      <c r="Z1996">
        <v>1</v>
      </c>
    </row>
    <row r="1997" spans="1:26" x14ac:dyDescent="0.25">
      <c r="A1997">
        <v>4092</v>
      </c>
      <c r="B1997" t="s">
        <v>1191</v>
      </c>
      <c r="C1997" t="s">
        <v>1080</v>
      </c>
      <c r="D1997" t="s">
        <v>1081</v>
      </c>
      <c r="E1997" s="6" t="str">
        <f>VLOOKUP(SUBSTITUTE(B1997,"_usd","")&amp;" - "&amp;D1997,OrbisGeneric_mapping!C:F,3,0)</f>
        <v>SFCF</v>
      </c>
      <c r="F1997" s="6" t="str">
        <f>VLOOKUP(E1997,Collibra!D:F,3,0)</f>
        <v>Financing Cash Flow Items</v>
      </c>
      <c r="G1997" s="6" t="str">
        <f>VLOOKUP(E1997,Collibra!D:F,2,0)</f>
        <v>Financing Cash Flow Items [SFCF] represents the sum of Increase/decrease in Deposits [FDPT], Increase/decrease in FHLB [FFLB], Increase/decrease in Federal Funds Sold/REPOs [FFFS] and Other Financing Cash Flow [FFCF] (for US accounts)</v>
      </c>
      <c r="J1997" t="s">
        <v>28</v>
      </c>
      <c r="N1997" t="b">
        <v>0</v>
      </c>
      <c r="P1997" t="s">
        <v>29</v>
      </c>
      <c r="Q1997" t="s">
        <v>30</v>
      </c>
      <c r="R1997" t="b">
        <v>0</v>
      </c>
      <c r="Z1997">
        <v>1</v>
      </c>
    </row>
    <row r="1998" spans="1:26" x14ac:dyDescent="0.25">
      <c r="A1998">
        <v>4300</v>
      </c>
      <c r="B1998" t="s">
        <v>1191</v>
      </c>
      <c r="C1998" t="s">
        <v>1082</v>
      </c>
      <c r="D1998" t="s">
        <v>1083</v>
      </c>
      <c r="E1998" s="6" t="str">
        <f>VLOOKUP(SUBSTITUTE(B1998,"_usd","")&amp;" - "&amp;D1998,OrbisGeneric_mapping!C:F,3,0)</f>
        <v>SFEE</v>
      </c>
      <c r="F1998" s="6" t="str">
        <f>VLOOKUP(E1998,Collibra!D:F,3,0)</f>
        <v>Foreign Exchange Effects</v>
      </c>
      <c r="G1998" s="6" t="str">
        <f>VLOOKUP(E1998,Collibra!D:F,2,0)</f>
        <v>Foreign Exchange Effects [SFEE] represents the increase/decrease in cash and cash equivalents due to changes in exchange rates (for US accounts)</v>
      </c>
      <c r="J1998" t="s">
        <v>28</v>
      </c>
      <c r="N1998" t="b">
        <v>0</v>
      </c>
      <c r="P1998" t="s">
        <v>29</v>
      </c>
      <c r="Q1998" t="s">
        <v>30</v>
      </c>
      <c r="R1998" t="b">
        <v>0</v>
      </c>
      <c r="Z1998">
        <v>1</v>
      </c>
    </row>
    <row r="1999" spans="1:26" x14ac:dyDescent="0.25">
      <c r="A1999">
        <v>4052</v>
      </c>
      <c r="B1999" t="s">
        <v>1191</v>
      </c>
      <c r="C1999" t="s">
        <v>1084</v>
      </c>
      <c r="D1999" t="s">
        <v>1085</v>
      </c>
      <c r="E1999" s="6" t="str">
        <f>VLOOKUP(SUBSTITUTE(B1999,"_usd","")&amp;" - "&amp;D1999,OrbisGeneric_mapping!C:F,3,0)</f>
        <v>IIAN</v>
      </c>
      <c r="F1999" s="6" t="str">
        <f>VLOOKUP(E1999,Collibra!D:F,3,0)</f>
        <v>Intangible, Net</v>
      </c>
      <c r="G1999" s="6" t="str">
        <f>VLOOKUP(E1999,Collibra!D:F,2,0)</f>
        <v>Intangible, Net [IIAN] represents changes in intangible assets. When a company does not delineate its purchase of intangibles and sale of intangibles, Intangible, Net [IIAN] is utilized (for US accounts)</v>
      </c>
      <c r="J1999" t="s">
        <v>28</v>
      </c>
      <c r="N1999" t="b">
        <v>0</v>
      </c>
      <c r="P1999" t="s">
        <v>29</v>
      </c>
      <c r="Q1999" t="s">
        <v>30</v>
      </c>
      <c r="R1999" t="b">
        <v>0</v>
      </c>
      <c r="Z1999">
        <v>1</v>
      </c>
    </row>
    <row r="2000" spans="1:26" x14ac:dyDescent="0.25">
      <c r="A2000">
        <v>3868</v>
      </c>
      <c r="B2000" t="s">
        <v>1191</v>
      </c>
      <c r="C2000" t="s">
        <v>1086</v>
      </c>
      <c r="D2000" t="s">
        <v>1087</v>
      </c>
      <c r="E2000" s="6" t="str">
        <f>VLOOKUP(SUBSTITUTE(B2000,"_usd","")&amp;" - "&amp;D2000,OrbisGeneric_mapping!C:F,3,0)</f>
        <v>OITL</v>
      </c>
      <c r="F2000" s="6" t="str">
        <f>VLOOKUP(E2000,Collibra!D:F,3,0)</f>
        <v>Inventories</v>
      </c>
      <c r="G2000" s="6" t="str">
        <f>VLOOKUP(E2000,Collibra!D:F,2,0)</f>
        <v>Inventories [OITL] represents changes in inventories during the period. An increase in inventories has a negative impact on cash flow from operating activities, and vice versa (for US accounts)</v>
      </c>
      <c r="J2000" t="s">
        <v>28</v>
      </c>
      <c r="N2000" t="b">
        <v>0</v>
      </c>
      <c r="P2000" t="s">
        <v>29</v>
      </c>
      <c r="Q2000" t="s">
        <v>30</v>
      </c>
      <c r="R2000" t="b">
        <v>0</v>
      </c>
      <c r="Z2000">
        <v>1</v>
      </c>
    </row>
    <row r="2001" spans="1:26" x14ac:dyDescent="0.25">
      <c r="A2001">
        <v>4028</v>
      </c>
      <c r="B2001" t="s">
        <v>1191</v>
      </c>
      <c r="C2001" t="s">
        <v>1088</v>
      </c>
      <c r="D2001" t="s">
        <v>1089</v>
      </c>
      <c r="E2001" s="6" t="str">
        <f>VLOOKUP(SUBSTITUTE(B2001,"_usd","")&amp;" - "&amp;D2001,OrbisGeneric_mapping!C:F,3,0)</f>
        <v>IIVN</v>
      </c>
      <c r="F2001" s="6" t="str">
        <f>VLOOKUP(E2001,Collibra!D:F,3,0)</f>
        <v>Investment, Net</v>
      </c>
      <c r="G2001" s="6" t="str">
        <f>VLOOKUP(E2001,Collibra!D:F,2,0)</f>
        <v>Investment, Net [IIVN] represents changes in investments in securities and other investments. Investment, Net [IIVN] is utilized when a company does not delineate the sale of investments and the purchase of investments on the cash flow statement (for US accounts)</v>
      </c>
      <c r="J2001" t="s">
        <v>28</v>
      </c>
      <c r="N2001" t="b">
        <v>0</v>
      </c>
      <c r="P2001" t="s">
        <v>29</v>
      </c>
      <c r="Q2001" t="s">
        <v>30</v>
      </c>
      <c r="R2001" t="b">
        <v>0</v>
      </c>
      <c r="Z2001">
        <v>1</v>
      </c>
    </row>
    <row r="2002" spans="1:26" x14ac:dyDescent="0.25">
      <c r="A2002">
        <v>4284</v>
      </c>
      <c r="B2002" t="s">
        <v>1191</v>
      </c>
      <c r="C2002" t="s">
        <v>1090</v>
      </c>
      <c r="D2002" t="s">
        <v>1091</v>
      </c>
      <c r="E2002" s="6" t="str">
        <f>VLOOKUP(SUBSTITUTE(B2002,"_usd","")&amp;" - "&amp;D2002,OrbisGeneric_mapping!C:F,3,0)</f>
        <v>FPRD</v>
      </c>
      <c r="F2002" s="6" t="str">
        <f>VLOOKUP(E2002,Collibra!D:F,3,0)</f>
        <v>Issuance (Retirement) of Debt, Net</v>
      </c>
      <c r="G2002" s="6" t="str">
        <f>VLOOKUP(E2002,Collibra!D:F,2,0)</f>
        <v>Issuance (Retirement) of Debt, Net [FPRD] represents net changes in cash flow due to the changes in the level of debt of a company (for US accounts)</v>
      </c>
      <c r="J2002" t="s">
        <v>28</v>
      </c>
      <c r="N2002" t="b">
        <v>0</v>
      </c>
      <c r="P2002" t="s">
        <v>29</v>
      </c>
      <c r="Q2002" t="s">
        <v>30</v>
      </c>
      <c r="R2002" t="b">
        <v>0</v>
      </c>
      <c r="Z2002">
        <v>1</v>
      </c>
    </row>
    <row r="2003" spans="1:26" x14ac:dyDescent="0.25">
      <c r="A2003">
        <v>4212</v>
      </c>
      <c r="B2003" t="s">
        <v>1191</v>
      </c>
      <c r="C2003" t="s">
        <v>1092</v>
      </c>
      <c r="D2003" t="s">
        <v>1093</v>
      </c>
      <c r="E2003" s="6" t="str">
        <f>VLOOKUP(SUBSTITUTE(B2003,"_usd","")&amp;" - "&amp;D2003,OrbisGeneric_mapping!C:F,3,0)</f>
        <v>FPSS</v>
      </c>
      <c r="F2003" s="6" t="str">
        <f>VLOOKUP(E2003,Collibra!D:F,3,0)</f>
        <v>Issuance (Retirement) of Stock, Net</v>
      </c>
      <c r="G2003" s="6" t="str">
        <f>VLOOKUP(E2003,Collibra!D:F,2,0)</f>
        <v>Issuance (Retirement) of Stock, Net [FPSS] represents the sum of Common Stock, Net [FCSN], Preferred Stock, Net [FPSN], Sale/Issuance of Common/Preferred [FSCP], Repurchase/Retirement of Common/Preferred [FRCP], Options Exercised [FOPX], Warrants Converted [FWCV] and Treasury Stock [FTST] (for US accounts)</v>
      </c>
      <c r="J2003" t="s">
        <v>28</v>
      </c>
      <c r="N2003" t="b">
        <v>0</v>
      </c>
      <c r="P2003" t="s">
        <v>29</v>
      </c>
      <c r="Q2003" t="s">
        <v>30</v>
      </c>
      <c r="R2003" t="b">
        <v>0</v>
      </c>
      <c r="Z2003">
        <v>1</v>
      </c>
    </row>
    <row r="2004" spans="1:26" x14ac:dyDescent="0.25">
      <c r="A2004">
        <v>4244</v>
      </c>
      <c r="B2004" t="s">
        <v>1191</v>
      </c>
      <c r="C2004" t="s">
        <v>1094</v>
      </c>
      <c r="D2004" t="s">
        <v>1095</v>
      </c>
      <c r="E2004" s="6" t="str">
        <f>VLOOKUP(SUBSTITUTE(B2004,"_usd","")&amp;" - "&amp;D2004,OrbisGeneric_mapping!C:F,3,0)</f>
        <v>FLDI</v>
      </c>
      <c r="F2004" s="6" t="str">
        <f>VLOOKUP(E2004,Collibra!D:F,3,0)</f>
        <v>Long Term Debt Issued</v>
      </c>
      <c r="G2004" s="6" t="str">
        <f>VLOOKUP(E2004,Collibra!D:F,2,0)</f>
        <v>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v>
      </c>
      <c r="J2004" t="s">
        <v>28</v>
      </c>
      <c r="N2004" t="b">
        <v>0</v>
      </c>
      <c r="P2004" t="s">
        <v>29</v>
      </c>
      <c r="Q2004" t="s">
        <v>30</v>
      </c>
      <c r="R2004" t="b">
        <v>0</v>
      </c>
      <c r="Z2004">
        <v>1</v>
      </c>
    </row>
    <row r="2005" spans="1:26" x14ac:dyDescent="0.25">
      <c r="A2005">
        <v>4260</v>
      </c>
      <c r="B2005" t="s">
        <v>1191</v>
      </c>
      <c r="C2005" t="s">
        <v>1096</v>
      </c>
      <c r="D2005" t="s">
        <v>1097</v>
      </c>
      <c r="E2005" s="6" t="str">
        <f>VLOOKUP(SUBSTITUTE(B2005,"_usd","")&amp;" - "&amp;D2005,OrbisGeneric_mapping!C:F,3,0)</f>
        <v>FLDN</v>
      </c>
      <c r="F2005" s="6" t="str">
        <f>VLOOKUP(E2005,Collibra!D:F,3,0)</f>
        <v>Long Term Debt, Net</v>
      </c>
      <c r="G2005" s="6" t="str">
        <f>VLOOKUP(E2005,Collibra!D:F,2,0)</f>
        <v>Long Term Debt, Net [FLDN] represents the sum of Long Term Debt Issued [FLDI] and Long Term Debt Reduction [FLDR]. When a company does not delineate between long-term debts issued and long-term reduction, Long Term Debt, Net [FLDN] is utilized (for US accounts)</v>
      </c>
      <c r="J2005" t="s">
        <v>28</v>
      </c>
      <c r="N2005" t="b">
        <v>0</v>
      </c>
      <c r="P2005" t="s">
        <v>29</v>
      </c>
      <c r="Q2005" t="s">
        <v>30</v>
      </c>
      <c r="R2005" t="b">
        <v>0</v>
      </c>
      <c r="Z2005">
        <v>1</v>
      </c>
    </row>
    <row r="2006" spans="1:26" x14ac:dyDescent="0.25">
      <c r="A2006">
        <v>4252</v>
      </c>
      <c r="B2006" t="s">
        <v>1191</v>
      </c>
      <c r="C2006" t="s">
        <v>1098</v>
      </c>
      <c r="D2006" t="s">
        <v>1099</v>
      </c>
      <c r="E2006" s="6" t="str">
        <f>VLOOKUP(SUBSTITUTE(B2006,"_usd","")&amp;" - "&amp;D2006,OrbisGeneric_mapping!C:F,3,0)</f>
        <v>FLDR</v>
      </c>
      <c r="F2006" s="6" t="str">
        <f>VLOOKUP(E2006,Collibra!D:F,3,0)</f>
        <v>Long Term Debt Reduction</v>
      </c>
      <c r="G2006" s="6" t="str">
        <f>VLOOKUP(E2006,Collibra!D:F,2,0)</f>
        <v>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v>
      </c>
      <c r="J2006" t="s">
        <v>28</v>
      </c>
      <c r="N2006" t="b">
        <v>0</v>
      </c>
      <c r="P2006" t="s">
        <v>29</v>
      </c>
      <c r="Q2006" t="s">
        <v>30</v>
      </c>
      <c r="R2006" t="b">
        <v>0</v>
      </c>
      <c r="Z2006">
        <v>1</v>
      </c>
    </row>
    <row r="2007" spans="1:26" x14ac:dyDescent="0.25">
      <c r="A2007">
        <v>4316</v>
      </c>
      <c r="B2007" t="s">
        <v>1191</v>
      </c>
      <c r="C2007" t="s">
        <v>1100</v>
      </c>
      <c r="D2007" t="s">
        <v>1101</v>
      </c>
      <c r="E2007" s="6" t="str">
        <f>VLOOKUP(SUBSTITUTE(B2007,"_usd","")&amp;" - "&amp;D2007,OrbisGeneric_mapping!C:F,3,0)</f>
        <v>SNCB</v>
      </c>
      <c r="F2007" s="6" t="str">
        <f>VLOOKUP(E2007,Collibra!D:F,3,0)</f>
        <v>Net Cash - Beginning Balance</v>
      </c>
      <c r="G2007" s="6" t="str">
        <f>VLOOKUP(E2007,Collibra!D:F,2,0)</f>
        <v>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v>
      </c>
      <c r="J2007" t="s">
        <v>28</v>
      </c>
      <c r="N2007" t="b">
        <v>0</v>
      </c>
      <c r="P2007" t="s">
        <v>29</v>
      </c>
      <c r="Q2007" t="s">
        <v>30</v>
      </c>
      <c r="R2007" t="b">
        <v>0</v>
      </c>
      <c r="Z2007">
        <v>1</v>
      </c>
    </row>
    <row r="2008" spans="1:26" x14ac:dyDescent="0.25">
      <c r="A2008">
        <v>4324</v>
      </c>
      <c r="B2008" t="s">
        <v>1191</v>
      </c>
      <c r="C2008" t="s">
        <v>1102</v>
      </c>
      <c r="D2008" t="s">
        <v>1103</v>
      </c>
      <c r="E2008" s="6" t="str">
        <f>VLOOKUP(SUBSTITUTE(B2008,"_usd","")&amp;" - "&amp;D2008,OrbisGeneric_mapping!C:F,3,0)</f>
        <v>SNCE</v>
      </c>
      <c r="F2008" s="6" t="str">
        <f>VLOOKUP(E2008,Collibra!D:F,3,0)</f>
        <v>Net Cash - Ending Balance</v>
      </c>
      <c r="G2008" s="6" t="str">
        <f>VLOOKUP(E2008,Collibra!D:F,2,0)</f>
        <v>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v>
      </c>
      <c r="J2008" t="s">
        <v>28</v>
      </c>
      <c r="N2008" t="b">
        <v>0</v>
      </c>
      <c r="P2008" t="s">
        <v>29</v>
      </c>
      <c r="Q2008" t="s">
        <v>30</v>
      </c>
      <c r="R2008" t="b">
        <v>0</v>
      </c>
      <c r="Z2008">
        <v>1</v>
      </c>
    </row>
    <row r="2009" spans="1:26" x14ac:dyDescent="0.25">
      <c r="A2009">
        <v>4308</v>
      </c>
      <c r="B2009" t="s">
        <v>1191</v>
      </c>
      <c r="C2009" t="s">
        <v>1104</v>
      </c>
      <c r="D2009" t="s">
        <v>1105</v>
      </c>
      <c r="E2009" s="6" t="str">
        <f>VLOOKUP(SUBSTITUTE(B2009,"_usd","")&amp;" - "&amp;D2009,OrbisGeneric_mapping!C:F,3,0)</f>
        <v>SNCC</v>
      </c>
      <c r="F2009" s="6" t="str">
        <f>VLOOKUP(E2009,Collibra!D:F,3,0)</f>
        <v>Net Change in Cash</v>
      </c>
      <c r="G2009" s="6" t="str">
        <f>VLOOKUP(E2009,Collibra!D:F,2,0)</f>
        <v>Net Change in Cash [SNCC] represents the sum of Cash From Operating Activities [OTLO], Cash From Investing Activities [ITLI], Cash From Financing Activities [FTLF], Foreign Exchange Effects [SFEE] (for US accounts)</v>
      </c>
      <c r="J2009" t="s">
        <v>28</v>
      </c>
      <c r="N2009" t="b">
        <v>0</v>
      </c>
      <c r="P2009" t="s">
        <v>29</v>
      </c>
      <c r="Q2009" t="s">
        <v>30</v>
      </c>
      <c r="R2009" t="b">
        <v>0</v>
      </c>
      <c r="Z2009">
        <v>1</v>
      </c>
    </row>
    <row r="2010" spans="1:26" x14ac:dyDescent="0.25">
      <c r="A2010">
        <v>3716</v>
      </c>
      <c r="B2010" t="s">
        <v>1191</v>
      </c>
      <c r="C2010" t="s">
        <v>546</v>
      </c>
      <c r="D2010" t="s">
        <v>547</v>
      </c>
      <c r="E2010" s="6" t="str">
        <f>VLOOKUP(SUBSTITUTE(B2010,"_usd","")&amp;" - "&amp;D2010,OrbisGeneric_mapping!C:F,3,0)</f>
        <v>ONET</v>
      </c>
      <c r="F2010" s="6">
        <f>VLOOKUP(E2010,Collibra!D:F,3,0)</f>
        <v>0</v>
      </c>
      <c r="G2010" s="6" t="str">
        <f>VLOOKUP(E2010,Collibra!D:F,2,0)</f>
        <v>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v>
      </c>
      <c r="J2010" t="s">
        <v>28</v>
      </c>
      <c r="N2010" t="b">
        <v>0</v>
      </c>
      <c r="P2010" t="s">
        <v>29</v>
      </c>
      <c r="Q2010" t="s">
        <v>30</v>
      </c>
      <c r="R2010" t="b">
        <v>0</v>
      </c>
      <c r="Z2010">
        <v>1</v>
      </c>
    </row>
    <row r="2011" spans="1:26" x14ac:dyDescent="0.25">
      <c r="A2011">
        <v>3836</v>
      </c>
      <c r="B2011" t="s">
        <v>1191</v>
      </c>
      <c r="C2011" t="s">
        <v>1106</v>
      </c>
      <c r="D2011" t="s">
        <v>1107</v>
      </c>
      <c r="E2011" s="6" t="str">
        <f>VLOOKUP(SUBSTITUTE(B2011,"_usd","")&amp;" - "&amp;D2011,OrbisGeneric_mapping!C:F,3,0)</f>
        <v>SNCI</v>
      </c>
      <c r="F2011" s="6" t="str">
        <f>VLOOKUP(E2011,Collibra!D:F,3,0)</f>
        <v>Non-Cash Items</v>
      </c>
      <c r="G2011" s="6" t="str">
        <f>VLOOKUP(E2011,Collibra!D:F,2,0)</f>
        <v>Expenses such as depreciation and investment gains (losses) that does not involve a cash payment. Non-Cash Items [SNCI] represents the sum of Accounting Change [OACG], Discontinued Operations [OIDO], Extraordinary Items [OTRA], Unusual Items [OUIE], Purchased R&amp;amp;D [OPRD], Equity in Net Earnings/Loss [OEIA] and Other Non-Cash Items [ONCI] (for US accounts)</v>
      </c>
      <c r="J2011" t="s">
        <v>28</v>
      </c>
      <c r="N2011" t="b">
        <v>0</v>
      </c>
      <c r="P2011" t="s">
        <v>29</v>
      </c>
      <c r="Q2011" t="s">
        <v>30</v>
      </c>
      <c r="R2011" t="b">
        <v>0</v>
      </c>
      <c r="Z2011">
        <v>1</v>
      </c>
    </row>
    <row r="2012" spans="1:26" x14ac:dyDescent="0.25">
      <c r="A2012">
        <v>3660</v>
      </c>
      <c r="B2012" t="s">
        <v>1191</v>
      </c>
      <c r="C2012" t="s">
        <v>570</v>
      </c>
      <c r="D2012" t="s">
        <v>571</v>
      </c>
      <c r="E2012" s="6" t="str">
        <f>VLOOKUP(SUBSTITUTE(B2012,"_usd","")&amp;" - "&amp;D2012,OrbisGeneric_mapping!C:F,3,0)</f>
        <v>NUMBER_MONTHS</v>
      </c>
      <c r="F2012" s="6" t="str">
        <f>VLOOKUP(E2012,Collibra!D:F,3,0)</f>
        <v>Number of months</v>
      </c>
      <c r="G2012" s="6" t="str">
        <f>VLOOKUP(E2012,Collibra!D:F,2,0)</f>
        <v>The number of months in a financial accounting period</v>
      </c>
      <c r="J2012" t="s">
        <v>28</v>
      </c>
      <c r="N2012" t="b">
        <v>0</v>
      </c>
      <c r="P2012" t="s">
        <v>29</v>
      </c>
      <c r="Q2012" t="s">
        <v>30</v>
      </c>
      <c r="R2012" t="b">
        <v>0</v>
      </c>
      <c r="Z2012">
        <v>1</v>
      </c>
    </row>
    <row r="2013" spans="1:26" x14ac:dyDescent="0.25">
      <c r="A2013">
        <v>4188</v>
      </c>
      <c r="B2013" t="s">
        <v>1191</v>
      </c>
      <c r="C2013" t="s">
        <v>1108</v>
      </c>
      <c r="D2013" t="s">
        <v>1109</v>
      </c>
      <c r="E2013" s="6" t="str">
        <f>VLOOKUP(SUBSTITUTE(B2013,"_usd","")&amp;" - "&amp;D2013,OrbisGeneric_mapping!C:F,3,0)</f>
        <v>FOPX</v>
      </c>
      <c r="F2013" s="6" t="str">
        <f>VLOOKUP(E2013,Collibra!D:F,3,0)</f>
        <v>Options Exercised</v>
      </c>
      <c r="G2013" s="6" t="str">
        <f>VLOOKUP(E2013,Collibra!D:F,2,0)</f>
        <v>Options Exercised [FOPX] represents cash inflow due to stock options exercised, which results in an increase of common stock (for US accounts)</v>
      </c>
      <c r="J2013" t="s">
        <v>28</v>
      </c>
      <c r="N2013" t="b">
        <v>0</v>
      </c>
      <c r="P2013" t="s">
        <v>29</v>
      </c>
      <c r="Q2013" t="s">
        <v>30</v>
      </c>
      <c r="R2013" t="b">
        <v>0</v>
      </c>
      <c r="Z2013">
        <v>1</v>
      </c>
    </row>
    <row r="2014" spans="1:26" x14ac:dyDescent="0.25">
      <c r="A2014">
        <v>3700</v>
      </c>
      <c r="B2014" t="s">
        <v>1191</v>
      </c>
      <c r="C2014" t="s">
        <v>576</v>
      </c>
      <c r="D2014" t="s">
        <v>577</v>
      </c>
      <c r="E2014" s="6" t="str">
        <f>VLOOKUP(SUBSTITUTE(B2014,"_usd","")&amp;" - "&amp;D2014,OrbisGeneric_mapping!C:F,3,0)</f>
        <v>ORIGINAL_CURRENCY</v>
      </c>
      <c r="F2014" s="6">
        <f>VLOOKUP(E2014,Collibra!D:F,3,0)</f>
        <v>0</v>
      </c>
      <c r="G2014" s="6" t="str">
        <f>VLOOKUP(E2014,Collibra!D:F,2,0)</f>
        <v>The currency used for publishing the financial accounts</v>
      </c>
      <c r="J2014" t="s">
        <v>28</v>
      </c>
      <c r="N2014" t="b">
        <v>0</v>
      </c>
      <c r="P2014" t="s">
        <v>29</v>
      </c>
      <c r="Q2014" t="s">
        <v>30</v>
      </c>
      <c r="R2014" t="b">
        <v>0</v>
      </c>
      <c r="Z2014">
        <v>1</v>
      </c>
    </row>
    <row r="2015" spans="1:26" x14ac:dyDescent="0.25">
      <c r="A2015">
        <v>3692</v>
      </c>
      <c r="B2015" t="s">
        <v>1191</v>
      </c>
      <c r="C2015" t="s">
        <v>578</v>
      </c>
      <c r="D2015" t="s">
        <v>579</v>
      </c>
      <c r="E2015" s="6" t="str">
        <f>VLOOKUP(SUBSTITUTE(B2015,"_usd","")&amp;" - "&amp;D2015,OrbisGeneric_mapping!C:F,3,0)</f>
        <v>ORIGINAL_UNIT</v>
      </c>
      <c r="F2015" s="6" t="str">
        <f>VLOOKUP(E2015,Collibra!D:F,3,0)</f>
        <v>Original unit</v>
      </c>
      <c r="G2015" s="6" t="str">
        <f>VLOOKUP(E2015,Collibra!D:F,2,0)</f>
        <v>Original units is the unit for a financial value used in spreading the financial accounts</v>
      </c>
      <c r="J2015" t="s">
        <v>28</v>
      </c>
      <c r="N2015" t="b">
        <v>0</v>
      </c>
      <c r="P2015" t="s">
        <v>29</v>
      </c>
      <c r="Q2015" t="s">
        <v>30</v>
      </c>
      <c r="R2015" t="b">
        <v>0</v>
      </c>
      <c r="Z2015">
        <v>1</v>
      </c>
    </row>
    <row r="2016" spans="1:26" x14ac:dyDescent="0.25">
      <c r="A2016">
        <v>3884</v>
      </c>
      <c r="B2016" t="s">
        <v>1191</v>
      </c>
      <c r="C2016" t="s">
        <v>1110</v>
      </c>
      <c r="D2016" t="s">
        <v>1111</v>
      </c>
      <c r="E2016" s="6" t="str">
        <f>VLOOKUP(SUBSTITUTE(B2016,"_usd","")&amp;" - "&amp;D2016,OrbisGeneric_mapping!C:F,3,0)</f>
        <v>OOAS</v>
      </c>
      <c r="F2016" s="6" t="str">
        <f>VLOOKUP(E2016,Collibra!D:F,3,0)</f>
        <v>Other Assets</v>
      </c>
      <c r="G2016" s="6" t="str">
        <f>VLOOKUP(E2016,Collibra!D:F,2,0)</f>
        <v>Other Assets [OOAS] represents changes in other assets during the period. An increase in other assets has a negative impact on cash flow from operating activities, and vice versa (for US accounts)</v>
      </c>
      <c r="J2016" t="s">
        <v>28</v>
      </c>
      <c r="N2016" t="b">
        <v>0</v>
      </c>
      <c r="P2016" t="s">
        <v>29</v>
      </c>
      <c r="Q2016" t="s">
        <v>30</v>
      </c>
      <c r="R2016" t="b">
        <v>0</v>
      </c>
      <c r="Z2016">
        <v>1</v>
      </c>
    </row>
    <row r="2017" spans="1:26" x14ac:dyDescent="0.25">
      <c r="A2017">
        <v>3932</v>
      </c>
      <c r="B2017" t="s">
        <v>1191</v>
      </c>
      <c r="C2017" t="s">
        <v>1112</v>
      </c>
      <c r="D2017" t="s">
        <v>1113</v>
      </c>
      <c r="E2017" s="6" t="str">
        <f>VLOOKUP(SUBSTITUTE(B2017,"_usd","")&amp;" - "&amp;D2017,OrbisGeneric_mapping!C:F,3,0)</f>
        <v>OOAL</v>
      </c>
      <c r="F2017" s="6" t="str">
        <f>VLOOKUP(E2017,Collibra!D:F,3,0)</f>
        <v>Other Assets &amp; Liabilities, Net</v>
      </c>
      <c r="G2017" s="6" t="str">
        <f>VLOOKUP(E2017,Collibra!D:F,2,0)</f>
        <v>Other Assets &amp;amp;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v>
      </c>
      <c r="J2017" t="s">
        <v>28</v>
      </c>
      <c r="N2017" t="b">
        <v>0</v>
      </c>
      <c r="P2017" t="s">
        <v>29</v>
      </c>
      <c r="Q2017" t="s">
        <v>30</v>
      </c>
      <c r="R2017" t="b">
        <v>0</v>
      </c>
      <c r="Z2017">
        <v>1</v>
      </c>
    </row>
    <row r="2018" spans="1:26" x14ac:dyDescent="0.25">
      <c r="A2018">
        <v>4084</v>
      </c>
      <c r="B2018" t="s">
        <v>1191</v>
      </c>
      <c r="C2018" t="s">
        <v>1114</v>
      </c>
      <c r="D2018" t="s">
        <v>1115</v>
      </c>
      <c r="E2018" s="6" t="str">
        <f>VLOOKUP(SUBSTITUTE(B2018,"_usd","")&amp;" - "&amp;D2018,OrbisGeneric_mapping!C:F,3,0)</f>
        <v>FFCF</v>
      </c>
      <c r="F2018" s="6" t="str">
        <f>VLOOKUP(E2018,Collibra!D:F,3,0)</f>
        <v>Other Financing Cash Flow</v>
      </c>
      <c r="G2018" s="6" t="str">
        <f>VLOOKUP(E2018,Collibra!D:F,2,0)</f>
        <v>Other Financing Cash Flow [FFCF] represents cash flow from financing activities (for US accounts)</v>
      </c>
      <c r="J2018" t="s">
        <v>28</v>
      </c>
      <c r="N2018" t="b">
        <v>0</v>
      </c>
      <c r="P2018" t="s">
        <v>29</v>
      </c>
      <c r="Q2018" t="s">
        <v>30</v>
      </c>
      <c r="R2018" t="b">
        <v>0</v>
      </c>
      <c r="Z2018">
        <v>1</v>
      </c>
    </row>
    <row r="2019" spans="1:26" x14ac:dyDescent="0.25">
      <c r="A2019">
        <v>4060</v>
      </c>
      <c r="B2019" t="s">
        <v>1191</v>
      </c>
      <c r="C2019" t="s">
        <v>1116</v>
      </c>
      <c r="D2019" t="s">
        <v>1117</v>
      </c>
      <c r="E2019" s="6" t="str">
        <f>VLOOKUP(SUBSTITUTE(B2019,"_usd","")&amp;" - "&amp;D2019,OrbisGeneric_mapping!C:F,3,0)</f>
        <v>IICF</v>
      </c>
      <c r="F2019" s="6" t="str">
        <f>VLOOKUP(E2019,Collibra!D:F,3,0)</f>
        <v>Other Investing Cash Flow</v>
      </c>
      <c r="G2019" s="6" t="str">
        <f>VLOOKUP(E2019,Collibra!D:F,2,0)</f>
        <v>Other Investing Cash Flow [IICF] represents investing activities (excluding a serie of items) (for US accounts)</v>
      </c>
      <c r="J2019" t="s">
        <v>28</v>
      </c>
      <c r="N2019" t="b">
        <v>0</v>
      </c>
      <c r="P2019" t="s">
        <v>29</v>
      </c>
      <c r="Q2019" t="s">
        <v>30</v>
      </c>
      <c r="R2019" t="b">
        <v>0</v>
      </c>
      <c r="Z2019">
        <v>1</v>
      </c>
    </row>
    <row r="2020" spans="1:26" x14ac:dyDescent="0.25">
      <c r="A2020">
        <v>4068</v>
      </c>
      <c r="B2020" t="s">
        <v>1191</v>
      </c>
      <c r="C2020" t="s">
        <v>1118</v>
      </c>
      <c r="D2020" t="s">
        <v>1119</v>
      </c>
      <c r="E2020" s="6" t="str">
        <f>VLOOKUP(SUBSTITUTE(B2020,"_usd","")&amp;" - "&amp;D2020,OrbisGeneric_mapping!C:F,3,0)</f>
        <v>SICF</v>
      </c>
      <c r="F2020" s="6" t="str">
        <f>VLOOKUP(E2020,Collibra!D:F,3,0)</f>
        <v>Other Investing Cash Flow Items, Total</v>
      </c>
      <c r="G2020" s="6" t="str">
        <f>VLOOKUP(E2020,Collibra!D:F,2,0)</f>
        <v>Other Investing Cash Flow Items, Total [SICF] represents all items reported within the investing activities in the cash flow statement, other than capital expenditures (for US accounts)</v>
      </c>
      <c r="J2020" t="s">
        <v>28</v>
      </c>
      <c r="N2020" t="b">
        <v>0</v>
      </c>
      <c r="P2020" t="s">
        <v>29</v>
      </c>
      <c r="Q2020" t="s">
        <v>30</v>
      </c>
      <c r="R2020" t="b">
        <v>0</v>
      </c>
      <c r="Z2020">
        <v>1</v>
      </c>
    </row>
    <row r="2021" spans="1:26" x14ac:dyDescent="0.25">
      <c r="A2021">
        <v>3924</v>
      </c>
      <c r="B2021" t="s">
        <v>1191</v>
      </c>
      <c r="C2021" t="s">
        <v>1120</v>
      </c>
      <c r="D2021" t="s">
        <v>1121</v>
      </c>
      <c r="E2021" s="6" t="str">
        <f>VLOOKUP(SUBSTITUTE(B2021,"_usd","")&amp;" - "&amp;D2021,OrbisGeneric_mapping!C:F,3,0)</f>
        <v>OOLB</v>
      </c>
      <c r="F2021" s="6" t="str">
        <f>VLOOKUP(E2021,Collibra!D:F,3,0)</f>
        <v>Other Liabilities</v>
      </c>
      <c r="G2021" s="6" t="str">
        <f>VLOOKUP(E2021,Collibra!D:F,2,0)</f>
        <v>Other Liabilities [OOLB] represents changes in other liabilities during the period. An increase in other liabilities has a positive impact on cash flow from operating activities, and vice versa (for US accounts)</v>
      </c>
      <c r="J2021" t="s">
        <v>28</v>
      </c>
      <c r="N2021" t="b">
        <v>0</v>
      </c>
      <c r="P2021" t="s">
        <v>29</v>
      </c>
      <c r="Q2021" t="s">
        <v>30</v>
      </c>
      <c r="R2021" t="b">
        <v>0</v>
      </c>
      <c r="Z2021">
        <v>1</v>
      </c>
    </row>
    <row r="2022" spans="1:26" x14ac:dyDescent="0.25">
      <c r="A2022">
        <v>3828</v>
      </c>
      <c r="B2022" t="s">
        <v>1191</v>
      </c>
      <c r="C2022" t="s">
        <v>1122</v>
      </c>
      <c r="D2022" t="s">
        <v>1123</v>
      </c>
      <c r="E2022" s="6" t="str">
        <f>VLOOKUP(SUBSTITUTE(B2022,"_usd","")&amp;" - "&amp;D2022,OrbisGeneric_mapping!C:F,3,0)</f>
        <v>ONCI</v>
      </c>
      <c r="F2022" s="6" t="str">
        <f>VLOOKUP(E2022,Collibra!D:F,3,0)</f>
        <v>Other Non-Cash Items</v>
      </c>
      <c r="G2022" s="6" t="str">
        <f>VLOOKUP(E2022,Collibra!D:F,2,0)</f>
        <v>Other Non-Cash Items [ONCI] represents non-cash operating activities (excluding a serie of items) (for US accounts)</v>
      </c>
      <c r="J2022" t="s">
        <v>28</v>
      </c>
      <c r="N2022" t="b">
        <v>0</v>
      </c>
      <c r="P2022" t="s">
        <v>29</v>
      </c>
      <c r="Q2022" t="s">
        <v>30</v>
      </c>
      <c r="R2022" t="b">
        <v>0</v>
      </c>
      <c r="Z2022">
        <v>1</v>
      </c>
    </row>
    <row r="2023" spans="1:26" x14ac:dyDescent="0.25">
      <c r="A2023">
        <v>3940</v>
      </c>
      <c r="B2023" t="s">
        <v>1191</v>
      </c>
      <c r="C2023" t="s">
        <v>1124</v>
      </c>
      <c r="D2023" t="s">
        <v>1125</v>
      </c>
      <c r="E2023" s="6" t="str">
        <f>VLOOKUP(SUBSTITUTE(B2023,"_usd","")&amp;" - "&amp;D2023,OrbisGeneric_mapping!C:F,3,0)</f>
        <v>OOCF</v>
      </c>
      <c r="F2023" s="6" t="str">
        <f>VLOOKUP(E2023,Collibra!D:F,3,0)</f>
        <v>Other Operating Cash Flow</v>
      </c>
      <c r="G2023" s="6" t="str">
        <f>VLOOKUP(E2023,Collibra!D:F,2,0)</f>
        <v>Other Operating Cash Flow [OOCF] represents the impact of other operating cash flow items that cannot be classified as an adjustment item to net income, or an asset/liability as part of changes in non-cash working capital (for US accounts)</v>
      </c>
      <c r="J2023" t="s">
        <v>28</v>
      </c>
      <c r="N2023" t="b">
        <v>0</v>
      </c>
      <c r="P2023" t="s">
        <v>29</v>
      </c>
      <c r="Q2023" t="s">
        <v>30</v>
      </c>
      <c r="R2023" t="b">
        <v>0</v>
      </c>
      <c r="Z2023">
        <v>1</v>
      </c>
    </row>
    <row r="2024" spans="1:26" x14ac:dyDescent="0.25">
      <c r="A2024">
        <v>3908</v>
      </c>
      <c r="B2024" t="s">
        <v>1191</v>
      </c>
      <c r="C2024" t="s">
        <v>1126</v>
      </c>
      <c r="D2024" t="s">
        <v>1127</v>
      </c>
      <c r="E2024" s="6" t="str">
        <f>VLOOKUP(SUBSTITUTE(B2024,"_usd","")&amp;" - "&amp;D2024,OrbisGeneric_mapping!C:F,3,0)</f>
        <v>OPBA</v>
      </c>
      <c r="F2024" s="6" t="str">
        <f>VLOOKUP(E2024,Collibra!D:F,3,0)</f>
        <v>Payable/Accrued</v>
      </c>
      <c r="G2024" s="6" t="str">
        <f>VLOOKUP(E2024,Collibra!D:F,2,0)</f>
        <v>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v>
      </c>
      <c r="J2024" t="s">
        <v>28</v>
      </c>
      <c r="N2024" t="b">
        <v>0</v>
      </c>
      <c r="P2024" t="s">
        <v>29</v>
      </c>
      <c r="Q2024" t="s">
        <v>30</v>
      </c>
      <c r="R2024" t="b">
        <v>0</v>
      </c>
      <c r="Z2024">
        <v>1</v>
      </c>
    </row>
    <row r="2025" spans="1:26" x14ac:dyDescent="0.25">
      <c r="A2025">
        <v>4164</v>
      </c>
      <c r="B2025" t="s">
        <v>1191</v>
      </c>
      <c r="C2025" t="s">
        <v>1128</v>
      </c>
      <c r="D2025" t="s">
        <v>1129</v>
      </c>
      <c r="E2025" s="6" t="str">
        <f>VLOOKUP(SUBSTITUTE(B2025,"_usd","")&amp;" - "&amp;D2025,OrbisGeneric_mapping!C:F,3,0)</f>
        <v>FPSN</v>
      </c>
      <c r="F2025" s="6" t="str">
        <f>VLOOKUP(E2025,Collibra!D:F,3,0)</f>
        <v>Preferred Stock, Net</v>
      </c>
      <c r="G2025" s="6" t="str">
        <f>VLOOKUP(E2025,Collibra!D:F,2,0)</f>
        <v>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v>
      </c>
      <c r="J2025" t="s">
        <v>28</v>
      </c>
      <c r="N2025" t="b">
        <v>0</v>
      </c>
      <c r="P2025" t="s">
        <v>29</v>
      </c>
      <c r="Q2025" t="s">
        <v>30</v>
      </c>
      <c r="R2025" t="b">
        <v>0</v>
      </c>
      <c r="Z2025">
        <v>1</v>
      </c>
    </row>
    <row r="2026" spans="1:26" x14ac:dyDescent="0.25">
      <c r="A2026">
        <v>3876</v>
      </c>
      <c r="B2026" t="s">
        <v>1191</v>
      </c>
      <c r="C2026" t="s">
        <v>1130</v>
      </c>
      <c r="D2026" t="s">
        <v>1131</v>
      </c>
      <c r="E2026" s="6" t="str">
        <f>VLOOKUP(SUBSTITUTE(B2026,"_usd","")&amp;" - "&amp;D2026,OrbisGeneric_mapping!C:F,3,0)</f>
        <v>OPPY</v>
      </c>
      <c r="F2026" s="6" t="str">
        <f>VLOOKUP(E2026,Collibra!D:F,3,0)</f>
        <v>Prepaid Expenses</v>
      </c>
      <c r="G2026" s="6" t="str">
        <f>VLOOKUP(E2026,Collibra!D:F,2,0)</f>
        <v>Prepaid Expenses [OPPY] represents changes in prepaid expenses during the period. An increase in prepaid expenses has a negative impact on cash flow from operating activities, and vice versa (for US accounts)</v>
      </c>
      <c r="J2026" t="s">
        <v>28</v>
      </c>
      <c r="N2026" t="b">
        <v>0</v>
      </c>
      <c r="P2026" t="s">
        <v>29</v>
      </c>
      <c r="Q2026" t="s">
        <v>30</v>
      </c>
      <c r="R2026" t="b">
        <v>0</v>
      </c>
      <c r="Z2026">
        <v>1</v>
      </c>
    </row>
    <row r="2027" spans="1:26" x14ac:dyDescent="0.25">
      <c r="A2027">
        <v>3604</v>
      </c>
      <c r="B2027" t="s">
        <v>1191</v>
      </c>
      <c r="C2027" t="s">
        <v>57</v>
      </c>
      <c r="D2027" t="s">
        <v>57</v>
      </c>
      <c r="E2027" s="6" t="e">
        <f>VLOOKUP(SUBSTITUTE(B2027,"_usd","")&amp;" - "&amp;D2027,OrbisGeneric_mapping!C:F,3,0)</f>
        <v>#N/A</v>
      </c>
      <c r="F2027" s="6" t="e">
        <f>VLOOKUP(E2027,Collibra!D:F,3,0)</f>
        <v>#N/A</v>
      </c>
      <c r="G2027" s="6" t="e">
        <f>VLOOKUP(E2027,Collibra!D:F,2,0)</f>
        <v>#N/A</v>
      </c>
      <c r="J2027" t="s">
        <v>28</v>
      </c>
      <c r="N2027" t="b">
        <v>0</v>
      </c>
      <c r="P2027" t="s">
        <v>29</v>
      </c>
      <c r="Q2027" t="s">
        <v>30</v>
      </c>
      <c r="R2027" t="b">
        <v>0</v>
      </c>
      <c r="Z2027">
        <v>1</v>
      </c>
    </row>
    <row r="2028" spans="1:26" x14ac:dyDescent="0.25">
      <c r="A2028">
        <v>3596</v>
      </c>
      <c r="B2028" t="s">
        <v>1191</v>
      </c>
      <c r="C2028" t="s">
        <v>58</v>
      </c>
      <c r="D2028" t="s">
        <v>58</v>
      </c>
      <c r="E2028" s="6" t="e">
        <f>VLOOKUP(SUBSTITUTE(B2028,"_usd","")&amp;" - "&amp;D2028,OrbisGeneric_mapping!C:F,3,0)</f>
        <v>#N/A</v>
      </c>
      <c r="F2028" s="6" t="e">
        <f>VLOOKUP(E2028,Collibra!D:F,3,0)</f>
        <v>#N/A</v>
      </c>
      <c r="G2028" s="6" t="e">
        <f>VLOOKUP(E2028,Collibra!D:F,2,0)</f>
        <v>#N/A</v>
      </c>
      <c r="J2028" t="s">
        <v>59</v>
      </c>
      <c r="N2028" t="b">
        <v>0</v>
      </c>
      <c r="P2028" t="s">
        <v>29</v>
      </c>
      <c r="Q2028" t="s">
        <v>30</v>
      </c>
      <c r="R2028" t="b">
        <v>0</v>
      </c>
      <c r="Z2028">
        <v>1</v>
      </c>
    </row>
    <row r="2029" spans="1:26" x14ac:dyDescent="0.25">
      <c r="A2029">
        <v>3972</v>
      </c>
      <c r="B2029" t="s">
        <v>1191</v>
      </c>
      <c r="C2029" t="s">
        <v>1132</v>
      </c>
      <c r="D2029" t="s">
        <v>1133</v>
      </c>
      <c r="E2029" s="6" t="str">
        <f>VLOOKUP(SUBSTITUTE(B2029,"_usd","")&amp;" - "&amp;D2029,OrbisGeneric_mapping!C:F,3,0)</f>
        <v>IIAQ</v>
      </c>
      <c r="F2029" s="6" t="str">
        <f>VLOOKUP(E2029,Collibra!D:F,3,0)</f>
        <v>Purchase/Acquisition of Intangibles</v>
      </c>
      <c r="G2029" s="6" t="str">
        <f>VLOOKUP(E2029,Collibra!D:F,2,0)</f>
        <v>Purchase/Acquisition of Intangibles [IIAQ] represents cash outflow on acquisition of intangibles (for US accounts)</v>
      </c>
      <c r="J2029" t="s">
        <v>28</v>
      </c>
      <c r="N2029" t="b">
        <v>0</v>
      </c>
      <c r="P2029" t="s">
        <v>29</v>
      </c>
      <c r="Q2029" t="s">
        <v>30</v>
      </c>
      <c r="R2029" t="b">
        <v>0</v>
      </c>
      <c r="Z2029">
        <v>1</v>
      </c>
    </row>
    <row r="2030" spans="1:26" x14ac:dyDescent="0.25">
      <c r="A2030">
        <v>3964</v>
      </c>
      <c r="B2030" t="s">
        <v>1191</v>
      </c>
      <c r="C2030" t="s">
        <v>1134</v>
      </c>
      <c r="D2030" t="s">
        <v>1135</v>
      </c>
      <c r="E2030" s="6" t="str">
        <f>VLOOKUP(SUBSTITUTE(B2030,"_usd","")&amp;" - "&amp;D2030,OrbisGeneric_mapping!C:F,3,0)</f>
        <v>ICEX</v>
      </c>
      <c r="F2030" s="6" t="str">
        <f>VLOOKUP(E2030,Collibra!D:F,3,0)</f>
        <v>Purchase of Fixed Assets</v>
      </c>
      <c r="G2030" s="6" t="str">
        <f>VLOOKUP(E2030,Collibra!D:F,2,0)</f>
        <v>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v>
      </c>
      <c r="J2030" t="s">
        <v>28</v>
      </c>
      <c r="N2030" t="b">
        <v>0</v>
      </c>
      <c r="P2030" t="s">
        <v>29</v>
      </c>
      <c r="Q2030" t="s">
        <v>30</v>
      </c>
      <c r="R2030" t="b">
        <v>0</v>
      </c>
      <c r="Z2030">
        <v>1</v>
      </c>
    </row>
    <row r="2031" spans="1:26" x14ac:dyDescent="0.25">
      <c r="A2031">
        <v>4036</v>
      </c>
      <c r="B2031" t="s">
        <v>1191</v>
      </c>
      <c r="C2031" t="s">
        <v>1136</v>
      </c>
      <c r="D2031" t="s">
        <v>1137</v>
      </c>
      <c r="E2031" s="6" t="str">
        <f>VLOOKUP(SUBSTITUTE(B2031,"_usd","")&amp;" - "&amp;D2031,OrbisGeneric_mapping!C:F,3,0)</f>
        <v>IINP</v>
      </c>
      <c r="F2031" s="6" t="str">
        <f>VLOOKUP(E2031,Collibra!D:F,3,0)</f>
        <v>Purchase of Investments</v>
      </c>
      <c r="G2031" s="6" t="str">
        <f>VLOOKUP(E2031,Collibra!D:F,2,0)</f>
        <v>Purchase of Investments [IINP] represents the cash outflow on the purchase of investments in securities and other investments (for US accounts)</v>
      </c>
      <c r="J2031" t="s">
        <v>28</v>
      </c>
      <c r="N2031" t="b">
        <v>0</v>
      </c>
      <c r="P2031" t="s">
        <v>29</v>
      </c>
      <c r="Q2031" t="s">
        <v>30</v>
      </c>
      <c r="R2031" t="b">
        <v>0</v>
      </c>
      <c r="Z2031">
        <v>1</v>
      </c>
    </row>
    <row r="2032" spans="1:26" x14ac:dyDescent="0.25">
      <c r="A2032">
        <v>3812</v>
      </c>
      <c r="B2032" t="s">
        <v>1191</v>
      </c>
      <c r="C2032" t="s">
        <v>1138</v>
      </c>
      <c r="D2032" t="s">
        <v>1139</v>
      </c>
      <c r="E2032" s="6" t="str">
        <f>VLOOKUP(SUBSTITUTE(B2032,"_usd","")&amp;" - "&amp;D2032,OrbisGeneric_mapping!C:F,3,0)</f>
        <v>OPRD</v>
      </c>
      <c r="F2032" s="6" t="str">
        <f>VLOOKUP(E2032,Collibra!D:F,3,0)</f>
        <v>Purchased R&amp;D</v>
      </c>
      <c r="G2032" s="6" t="str">
        <f>VLOOKUP(E2032,Collibra!D:F,2,0)</f>
        <v>Purchased R&amp;amp;D [OPRD] represents non-cash expenses from amortization of purchased research and development expenses (for US accounts)</v>
      </c>
      <c r="J2032" t="s">
        <v>28</v>
      </c>
      <c r="N2032" t="b">
        <v>0</v>
      </c>
      <c r="P2032" t="s">
        <v>29</v>
      </c>
      <c r="Q2032" t="s">
        <v>30</v>
      </c>
      <c r="R2032" t="b">
        <v>0</v>
      </c>
      <c r="Z2032">
        <v>1</v>
      </c>
    </row>
    <row r="2033" spans="1:26" x14ac:dyDescent="0.25">
      <c r="A2033">
        <v>4180</v>
      </c>
      <c r="B2033" t="s">
        <v>1191</v>
      </c>
      <c r="C2033" t="s">
        <v>1140</v>
      </c>
      <c r="D2033" t="s">
        <v>1141</v>
      </c>
      <c r="E2033" s="6" t="str">
        <f>VLOOKUP(SUBSTITUTE(B2033,"_usd","")&amp;" - "&amp;D2033,OrbisGeneric_mapping!C:F,3,0)</f>
        <v>FRCP</v>
      </c>
      <c r="F2033" s="6" t="str">
        <f>VLOOKUP(E2033,Collibra!D:F,3,0)</f>
        <v>Repurch./Retirement of Common/Preferred</v>
      </c>
      <c r="G2033" s="6" t="str">
        <f>VLOOKUP(E2033,Collibra!D:F,2,0)</f>
        <v>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v>
      </c>
      <c r="J2033" t="s">
        <v>28</v>
      </c>
      <c r="N2033" t="b">
        <v>0</v>
      </c>
      <c r="P2033" t="s">
        <v>29</v>
      </c>
      <c r="Q2033" t="s">
        <v>30</v>
      </c>
      <c r="R2033" t="b">
        <v>0</v>
      </c>
      <c r="Z2033">
        <v>1</v>
      </c>
    </row>
    <row r="2034" spans="1:26" x14ac:dyDescent="0.25">
      <c r="A2034">
        <v>4132</v>
      </c>
      <c r="B2034" t="s">
        <v>1191</v>
      </c>
      <c r="C2034" t="s">
        <v>1142</v>
      </c>
      <c r="D2034" t="s">
        <v>1143</v>
      </c>
      <c r="E2034" s="6" t="str">
        <f>VLOOKUP(SUBSTITUTE(B2034,"_usd","")&amp;" - "&amp;D2034,OrbisGeneric_mapping!C:F,3,0)</f>
        <v>FRRC</v>
      </c>
      <c r="F2034" s="6" t="str">
        <f>VLOOKUP(E2034,Collibra!D:F,3,0)</f>
        <v>Repurchase/Retirement of Common</v>
      </c>
      <c r="G2034" s="6" t="str">
        <f>VLOOKUP(E2034,Collibra!D:F,2,0)</f>
        <v>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v>
      </c>
      <c r="J2034" t="s">
        <v>28</v>
      </c>
      <c r="N2034" t="b">
        <v>0</v>
      </c>
      <c r="P2034" t="s">
        <v>29</v>
      </c>
      <c r="Q2034" t="s">
        <v>30</v>
      </c>
      <c r="R2034" t="b">
        <v>0</v>
      </c>
      <c r="Z2034">
        <v>1</v>
      </c>
    </row>
    <row r="2035" spans="1:26" x14ac:dyDescent="0.25">
      <c r="A2035">
        <v>4156</v>
      </c>
      <c r="B2035" t="s">
        <v>1191</v>
      </c>
      <c r="C2035" t="s">
        <v>1144</v>
      </c>
      <c r="D2035" t="s">
        <v>1145</v>
      </c>
      <c r="E2035" s="6" t="str">
        <f>VLOOKUP(SUBSTITUTE(B2035,"_usd","")&amp;" - "&amp;D2035,OrbisGeneric_mapping!C:F,3,0)</f>
        <v>FRRP</v>
      </c>
      <c r="F2035" s="6" t="str">
        <f>VLOOKUP(E2035,Collibra!D:F,3,0)</f>
        <v>Repurchase/Retirement of Preferred</v>
      </c>
      <c r="G2035" s="6" t="str">
        <f>VLOOKUP(E2035,Collibra!D:F,2,0)</f>
        <v>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v>
      </c>
      <c r="J2035" t="s">
        <v>28</v>
      </c>
      <c r="N2035" t="b">
        <v>0</v>
      </c>
      <c r="P2035" t="s">
        <v>29</v>
      </c>
      <c r="Q2035" t="s">
        <v>30</v>
      </c>
      <c r="R2035" t="b">
        <v>0</v>
      </c>
      <c r="Z2035">
        <v>1</v>
      </c>
    </row>
    <row r="2036" spans="1:26" x14ac:dyDescent="0.25">
      <c r="A2036">
        <v>4356</v>
      </c>
      <c r="B2036" t="s">
        <v>1191</v>
      </c>
      <c r="C2036" t="s">
        <v>72</v>
      </c>
      <c r="D2036" t="s">
        <v>72</v>
      </c>
      <c r="E2036" s="6" t="e">
        <f>VLOOKUP(SUBSTITUTE(B2036,"_usd","")&amp;" - "&amp;D2036,OrbisGeneric_mapping!C:F,3,0)</f>
        <v>#N/A</v>
      </c>
      <c r="F2036" s="6" t="e">
        <f>VLOOKUP(E2036,Collibra!D:F,3,0)</f>
        <v>#N/A</v>
      </c>
      <c r="G2036" s="6" t="e">
        <f>VLOOKUP(E2036,Collibra!D:F,2,0)</f>
        <v>#N/A</v>
      </c>
      <c r="J2036" t="s">
        <v>73</v>
      </c>
      <c r="N2036" t="b">
        <v>0</v>
      </c>
      <c r="P2036" t="s">
        <v>29</v>
      </c>
      <c r="Q2036" t="s">
        <v>30</v>
      </c>
      <c r="R2036" t="b">
        <v>0</v>
      </c>
      <c r="Z2036">
        <v>1</v>
      </c>
    </row>
    <row r="2037" spans="1:26" x14ac:dyDescent="0.25">
      <c r="A2037">
        <v>4124</v>
      </c>
      <c r="B2037" t="s">
        <v>1191</v>
      </c>
      <c r="C2037" t="s">
        <v>1146</v>
      </c>
      <c r="D2037" t="s">
        <v>1147</v>
      </c>
      <c r="E2037" s="6" t="str">
        <f>VLOOKUP(SUBSTITUTE(B2037,"_usd","")&amp;" - "&amp;D2037,OrbisGeneric_mapping!C:F,3,0)</f>
        <v>FSIC</v>
      </c>
      <c r="F2037" s="6" t="str">
        <f>VLOOKUP(E2037,Collibra!D:F,3,0)</f>
        <v>Sale/Issuance of Common</v>
      </c>
      <c r="G2037" s="6" t="str">
        <f>VLOOKUP(E2037,Collibra!D:F,2,0)</f>
        <v>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v>
      </c>
      <c r="J2037" t="s">
        <v>28</v>
      </c>
      <c r="N2037" t="b">
        <v>0</v>
      </c>
      <c r="P2037" t="s">
        <v>29</v>
      </c>
      <c r="Q2037" t="s">
        <v>30</v>
      </c>
      <c r="R2037" t="b">
        <v>0</v>
      </c>
      <c r="Z2037">
        <v>1</v>
      </c>
    </row>
    <row r="2038" spans="1:26" x14ac:dyDescent="0.25">
      <c r="A2038">
        <v>4172</v>
      </c>
      <c r="B2038" t="s">
        <v>1191</v>
      </c>
      <c r="C2038" t="s">
        <v>1148</v>
      </c>
      <c r="D2038" t="s">
        <v>1149</v>
      </c>
      <c r="E2038" s="6" t="str">
        <f>VLOOKUP(SUBSTITUTE(B2038,"_usd","")&amp;" - "&amp;D2038,OrbisGeneric_mapping!C:F,3,0)</f>
        <v>FSCP</v>
      </c>
      <c r="F2038" s="6" t="str">
        <f>VLOOKUP(E2038,Collibra!D:F,3,0)</f>
        <v>Sale/Issuance of Common/Preferred</v>
      </c>
      <c r="G2038" s="6" t="str">
        <f>VLOOKUP(E2038,Collibra!D:F,2,0)</f>
        <v>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v>
      </c>
      <c r="J2038" t="s">
        <v>28</v>
      </c>
      <c r="N2038" t="b">
        <v>0</v>
      </c>
      <c r="P2038" t="s">
        <v>29</v>
      </c>
      <c r="Q2038" t="s">
        <v>30</v>
      </c>
      <c r="R2038" t="b">
        <v>0</v>
      </c>
      <c r="Z2038">
        <v>1</v>
      </c>
    </row>
    <row r="2039" spans="1:26" x14ac:dyDescent="0.25">
      <c r="A2039">
        <v>4148</v>
      </c>
      <c r="B2039" t="s">
        <v>1191</v>
      </c>
      <c r="C2039" t="s">
        <v>1150</v>
      </c>
      <c r="D2039" t="s">
        <v>1151</v>
      </c>
      <c r="E2039" s="6" t="str">
        <f>VLOOKUP(SUBSTITUTE(B2039,"_usd","")&amp;" - "&amp;D2039,OrbisGeneric_mapping!C:F,3,0)</f>
        <v>FSIP</v>
      </c>
      <c r="F2039" s="6" t="str">
        <f>VLOOKUP(E2039,Collibra!D:F,3,0)</f>
        <v>Sale/Issuance of Preferred</v>
      </c>
      <c r="G2039" s="6" t="str">
        <f>VLOOKUP(E2039,Collibra!D:F,2,0)</f>
        <v>Sale/Issuance of Preferred [FSIP] represents cash inflow from issuance of preferred stock. If the sale, issuance or repurchase of preferred stock is not separately delineated, then the total is classified as Preferred Stock, Net [FPSN] (for US accounts)</v>
      </c>
      <c r="J2039" t="s">
        <v>28</v>
      </c>
      <c r="N2039" t="b">
        <v>0</v>
      </c>
      <c r="P2039" t="s">
        <v>29</v>
      </c>
      <c r="Q2039" t="s">
        <v>30</v>
      </c>
      <c r="R2039" t="b">
        <v>0</v>
      </c>
      <c r="Z2039">
        <v>1</v>
      </c>
    </row>
    <row r="2040" spans="1:26" x14ac:dyDescent="0.25">
      <c r="A2040">
        <v>4020</v>
      </c>
      <c r="B2040" t="s">
        <v>1191</v>
      </c>
      <c r="C2040" t="s">
        <v>1152</v>
      </c>
      <c r="D2040" t="s">
        <v>1153</v>
      </c>
      <c r="E2040" s="6" t="str">
        <f>VLOOKUP(SUBSTITUTE(B2040,"_usd","")&amp;" - "&amp;D2040,OrbisGeneric_mapping!C:F,3,0)</f>
        <v>IINS</v>
      </c>
      <c r="F2040" s="6" t="str">
        <f>VLOOKUP(E2040,Collibra!D:F,3,0)</f>
        <v>Sale/Maturity of Investment</v>
      </c>
      <c r="G2040" s="6" t="str">
        <f>VLOOKUP(E2040,Collibra!D:F,2,0)</f>
        <v>Sale/Maturity of Investment [IINS] represents cash inflow on the sale of securities, the repayment of securities matured, or the sale of other investments (for US accounts)</v>
      </c>
      <c r="J2040" t="s">
        <v>28</v>
      </c>
      <c r="N2040" t="b">
        <v>0</v>
      </c>
      <c r="P2040" t="s">
        <v>29</v>
      </c>
      <c r="Q2040" t="s">
        <v>30</v>
      </c>
      <c r="R2040" t="b">
        <v>0</v>
      </c>
      <c r="Z2040">
        <v>1</v>
      </c>
    </row>
    <row r="2041" spans="1:26" x14ac:dyDescent="0.25">
      <c r="A2041">
        <v>4004</v>
      </c>
      <c r="B2041" t="s">
        <v>1191</v>
      </c>
      <c r="C2041" t="s">
        <v>1154</v>
      </c>
      <c r="D2041" t="s">
        <v>1155</v>
      </c>
      <c r="E2041" s="6" t="str">
        <f>VLOOKUP(SUBSTITUTE(B2041,"_usd","")&amp;" - "&amp;D2041,OrbisGeneric_mapping!C:F,3,0)</f>
        <v>ISOB</v>
      </c>
      <c r="F2041" s="6" t="str">
        <f>VLOOKUP(E2041,Collibra!D:F,3,0)</f>
        <v>Sale of Business</v>
      </c>
      <c r="G2041" s="6" t="str">
        <f>VLOOKUP(E2041,Collibra!D:F,2,0)</f>
        <v>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v>
      </c>
      <c r="J2041" t="s">
        <v>28</v>
      </c>
      <c r="N2041" t="b">
        <v>0</v>
      </c>
      <c r="P2041" t="s">
        <v>29</v>
      </c>
      <c r="Q2041" t="s">
        <v>30</v>
      </c>
      <c r="R2041" t="b">
        <v>0</v>
      </c>
      <c r="Z2041">
        <v>1</v>
      </c>
    </row>
    <row r="2042" spans="1:26" x14ac:dyDescent="0.25">
      <c r="A2042">
        <v>4012</v>
      </c>
      <c r="B2042" t="s">
        <v>1191</v>
      </c>
      <c r="C2042" t="s">
        <v>1156</v>
      </c>
      <c r="D2042" t="s">
        <v>1157</v>
      </c>
      <c r="E2042" s="6" t="str">
        <f>VLOOKUP(SUBSTITUTE(B2042,"_usd","")&amp;" - "&amp;D2042,OrbisGeneric_mapping!C:F,3,0)</f>
        <v>ISFA</v>
      </c>
      <c r="F2042" s="6" t="str">
        <f>VLOOKUP(E2042,Collibra!D:F,3,0)</f>
        <v>Sale of Fixed Assets</v>
      </c>
      <c r="G2042" s="6" t="str">
        <f>VLOOKUP(E2042,Collibra!D:F,2,0)</f>
        <v>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v>
      </c>
      <c r="J2042" t="s">
        <v>28</v>
      </c>
      <c r="N2042" t="b">
        <v>0</v>
      </c>
      <c r="P2042" t="s">
        <v>29</v>
      </c>
      <c r="Q2042" t="s">
        <v>30</v>
      </c>
      <c r="R2042" t="b">
        <v>0</v>
      </c>
      <c r="Z2042">
        <v>1</v>
      </c>
    </row>
    <row r="2043" spans="1:26" x14ac:dyDescent="0.25">
      <c r="A2043">
        <v>4044</v>
      </c>
      <c r="B2043" t="s">
        <v>1191</v>
      </c>
      <c r="C2043" t="s">
        <v>1158</v>
      </c>
      <c r="D2043" t="s">
        <v>1159</v>
      </c>
      <c r="E2043" s="6" t="str">
        <f>VLOOKUP(SUBSTITUTE(B2043,"_usd","")&amp;" - "&amp;D2043,OrbisGeneric_mapping!C:F,3,0)</f>
        <v>ISOI</v>
      </c>
      <c r="F2043" s="6" t="str">
        <f>VLOOKUP(E2043,Collibra!D:F,3,0)</f>
        <v>Sale of Intangible</v>
      </c>
      <c r="G2043" s="6" t="str">
        <f>VLOOKUP(E2043,Collibra!D:F,2,0)</f>
        <v>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v>
      </c>
      <c r="J2043" t="s">
        <v>28</v>
      </c>
      <c r="N2043" t="b">
        <v>0</v>
      </c>
      <c r="P2043" t="s">
        <v>29</v>
      </c>
      <c r="Q2043" t="s">
        <v>30</v>
      </c>
      <c r="R2043" t="b">
        <v>0</v>
      </c>
      <c r="Z2043">
        <v>1</v>
      </c>
    </row>
    <row r="2044" spans="1:26" x14ac:dyDescent="0.25">
      <c r="A2044">
        <v>4220</v>
      </c>
      <c r="B2044" t="s">
        <v>1191</v>
      </c>
      <c r="C2044" t="s">
        <v>1160</v>
      </c>
      <c r="D2044" t="s">
        <v>1161</v>
      </c>
      <c r="E2044" s="6" t="str">
        <f>VLOOKUP(SUBSTITUTE(B2044,"_usd","")&amp;" - "&amp;D2044,OrbisGeneric_mapping!C:F,3,0)</f>
        <v>FSDI</v>
      </c>
      <c r="F2044" s="6" t="str">
        <f>VLOOKUP(E2044,Collibra!D:F,3,0)</f>
        <v>Short Term Debt Issued</v>
      </c>
      <c r="G2044" s="6" t="str">
        <f>VLOOKUP(E2044,Collibra!D:F,2,0)</f>
        <v>Short Term Debt Issued [FSDI] represents cash inflow due to the issuance of short-term debt. If short-term debt issuances and reductions are not delineated separately, the total is classified as Short Term Debt, Net (for US accounts)
[FSDN]</v>
      </c>
      <c r="J2044" t="s">
        <v>28</v>
      </c>
      <c r="N2044" t="b">
        <v>0</v>
      </c>
      <c r="P2044" t="s">
        <v>29</v>
      </c>
      <c r="Q2044" t="s">
        <v>30</v>
      </c>
      <c r="R2044" t="b">
        <v>0</v>
      </c>
      <c r="Z2044">
        <v>1</v>
      </c>
    </row>
    <row r="2045" spans="1:26" x14ac:dyDescent="0.25">
      <c r="A2045">
        <v>4236</v>
      </c>
      <c r="B2045" t="s">
        <v>1191</v>
      </c>
      <c r="C2045" t="s">
        <v>1162</v>
      </c>
      <c r="D2045" t="s">
        <v>1163</v>
      </c>
      <c r="E2045" s="6" t="str">
        <f>VLOOKUP(SUBSTITUTE(B2045,"_usd","")&amp;" - "&amp;D2045,OrbisGeneric_mapping!C:F,3,0)</f>
        <v>FSDN</v>
      </c>
      <c r="F2045" s="6" t="str">
        <f>VLOOKUP(E2045,Collibra!D:F,3,0)</f>
        <v>Short Term Debt, Net</v>
      </c>
      <c r="G2045" s="6" t="str">
        <f>VLOOKUP(E2045,Collibra!D:F,2,0)</f>
        <v>Short Term Debt, Net [FSDN] represents the sum of Short Term Debt Issued [FSDI] and Short Term Debt Reduction [FSDR]. When a company does not delineate between the short-term debts issued and short-term debts reduction, Short Term Debt, Net [FSDN] is utilized (for US accounts)</v>
      </c>
      <c r="J2045" t="s">
        <v>28</v>
      </c>
      <c r="N2045" t="b">
        <v>0</v>
      </c>
      <c r="P2045" t="s">
        <v>29</v>
      </c>
      <c r="Q2045" t="s">
        <v>30</v>
      </c>
      <c r="R2045" t="b">
        <v>0</v>
      </c>
      <c r="Z2045">
        <v>1</v>
      </c>
    </row>
    <row r="2046" spans="1:26" x14ac:dyDescent="0.25">
      <c r="A2046">
        <v>4228</v>
      </c>
      <c r="B2046" t="s">
        <v>1191</v>
      </c>
      <c r="C2046" t="s">
        <v>1164</v>
      </c>
      <c r="D2046" t="s">
        <v>1165</v>
      </c>
      <c r="E2046" s="6" t="str">
        <f>VLOOKUP(SUBSTITUTE(B2046,"_usd","")&amp;" - "&amp;D2046,OrbisGeneric_mapping!C:F,3,0)</f>
        <v>FSDR</v>
      </c>
      <c r="F2046" s="6" t="str">
        <f>VLOOKUP(E2046,Collibra!D:F,3,0)</f>
        <v>Short Term Debt Reduction</v>
      </c>
      <c r="G2046" s="6" t="str">
        <f>VLOOKUP(E2046,Collibra!D:F,2,0)</f>
        <v>Short Term Debt Reduction [FSDR] represents cash outflow due to the repayment of short-term debt. If short-term debt issuances and reductions are not delineated separately, the total is classified as Short Term Debt, Net [FSDN] (for US accounts)</v>
      </c>
      <c r="J2046" t="s">
        <v>28</v>
      </c>
      <c r="N2046" t="b">
        <v>0</v>
      </c>
      <c r="P2046" t="s">
        <v>29</v>
      </c>
      <c r="Q2046" t="s">
        <v>30</v>
      </c>
      <c r="R2046" t="b">
        <v>0</v>
      </c>
      <c r="Z2046">
        <v>1</v>
      </c>
    </row>
    <row r="2047" spans="1:26" x14ac:dyDescent="0.25">
      <c r="A2047">
        <v>3980</v>
      </c>
      <c r="B2047" t="s">
        <v>1191</v>
      </c>
      <c r="C2047" t="s">
        <v>1166</v>
      </c>
      <c r="D2047" t="s">
        <v>1167</v>
      </c>
      <c r="E2047" s="6" t="str">
        <f>VLOOKUP(SUBSTITUTE(B2047,"_usd","")&amp;" - "&amp;D2047,OrbisGeneric_mapping!C:F,3,0)</f>
        <v>ISDC</v>
      </c>
      <c r="F2047" s="6" t="str">
        <f>VLOOKUP(E2047,Collibra!D:F,3,0)</f>
        <v>Software Development Costs</v>
      </c>
      <c r="G2047" s="6" t="str">
        <f>VLOOKUP(E2047,Collibra!D:F,2,0)</f>
        <v>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v>
      </c>
      <c r="J2047" t="s">
        <v>28</v>
      </c>
      <c r="N2047" t="b">
        <v>0</v>
      </c>
      <c r="P2047" t="s">
        <v>29</v>
      </c>
      <c r="Q2047" t="s">
        <v>30</v>
      </c>
      <c r="R2047" t="b">
        <v>0</v>
      </c>
      <c r="Z2047">
        <v>1</v>
      </c>
    </row>
    <row r="2048" spans="1:26" x14ac:dyDescent="0.25">
      <c r="A2048">
        <v>3684</v>
      </c>
      <c r="B2048" t="s">
        <v>1191</v>
      </c>
      <c r="C2048" t="s">
        <v>1022</v>
      </c>
      <c r="D2048" t="s">
        <v>1023</v>
      </c>
      <c r="E2048" s="6" t="str">
        <f>VLOOKUP(SUBSTITUTE(B2048,"_usd","")&amp;" - "&amp;D2048,OrbisGeneric_mapping!C:F,3,0)</f>
        <v>ACCOUNTS_SOURCE_CODE</v>
      </c>
      <c r="F2048" s="6" t="str">
        <f>VLOOKUP(E2048,Collibra!D:F,3,0)</f>
        <v>Source of financials</v>
      </c>
      <c r="G2048" s="6" t="str">
        <f>VLOOKUP(E2048,Collibra!D:F,2,0)</f>
        <v>The source of financials provides the source used for collecting the financial and non-financial information for an account. This can include annual reports, 10-K, regulatory source or any other information provider</v>
      </c>
      <c r="J2048" t="s">
        <v>28</v>
      </c>
      <c r="N2048" t="b">
        <v>0</v>
      </c>
      <c r="P2048" t="s">
        <v>29</v>
      </c>
      <c r="Q2048" t="s">
        <v>30</v>
      </c>
      <c r="R2048" t="b">
        <v>0</v>
      </c>
      <c r="Z2048">
        <v>1</v>
      </c>
    </row>
    <row r="2049" spans="1:26" x14ac:dyDescent="0.25">
      <c r="A2049">
        <v>3916</v>
      </c>
      <c r="B2049" t="s">
        <v>1191</v>
      </c>
      <c r="C2049" t="s">
        <v>1168</v>
      </c>
      <c r="D2049" t="s">
        <v>1169</v>
      </c>
      <c r="E2049" s="6" t="str">
        <f>VLOOKUP(SUBSTITUTE(B2049,"_usd","")&amp;" - "&amp;D2049,OrbisGeneric_mapping!C:F,3,0)</f>
        <v>OTXP</v>
      </c>
      <c r="F2049" s="6" t="str">
        <f>VLOOKUP(E2049,Collibra!D:F,3,0)</f>
        <v>Taxes Payable</v>
      </c>
      <c r="G2049" s="6" t="str">
        <f>VLOOKUP(E2049,Collibra!D:F,2,0)</f>
        <v>Taxes Payable [OTXP] represents changes in taxes payable during the period. An increase in income taxes payable has a positive impact on cash flow from operating activities, and vice versa (for US accounts)</v>
      </c>
      <c r="J2049" t="s">
        <v>28</v>
      </c>
      <c r="N2049" t="b">
        <v>0</v>
      </c>
      <c r="P2049" t="s">
        <v>29</v>
      </c>
      <c r="Q2049" t="s">
        <v>30</v>
      </c>
      <c r="R2049" t="b">
        <v>0</v>
      </c>
      <c r="Z2049">
        <v>1</v>
      </c>
    </row>
    <row r="2050" spans="1:26" x14ac:dyDescent="0.25">
      <c r="A2050">
        <v>4116</v>
      </c>
      <c r="B2050" t="s">
        <v>1191</v>
      </c>
      <c r="C2050" t="s">
        <v>1170</v>
      </c>
      <c r="D2050" t="s">
        <v>1171</v>
      </c>
      <c r="E2050" s="6" t="str">
        <f>VLOOKUP(SUBSTITUTE(B2050,"_usd","")&amp;" - "&amp;D2050,OrbisGeneric_mapping!C:F,3,0)</f>
        <v>FCDP</v>
      </c>
      <c r="F2050" s="6" t="str">
        <f>VLOOKUP(E2050,Collibra!D:F,3,0)</f>
        <v>Total Cash Dividends Paid</v>
      </c>
      <c r="G2050" s="6" t="str">
        <f>VLOOKUP(E2050,Collibra!D:F,2,0)</f>
        <v>Cash Dividends Paid [FCDP] represents cash dividends paid to shareholders, which is the sum of Cash Dividends Paid – Common [FDPC] and Cash Dividends Paid – Preferred [FDPP] (for US accounts)</v>
      </c>
      <c r="J2050" t="s">
        <v>28</v>
      </c>
      <c r="N2050" t="b">
        <v>0</v>
      </c>
      <c r="P2050" t="s">
        <v>29</v>
      </c>
      <c r="Q2050" t="s">
        <v>30</v>
      </c>
      <c r="R2050" t="b">
        <v>0</v>
      </c>
      <c r="Z2050">
        <v>1</v>
      </c>
    </row>
    <row r="2051" spans="1:26" x14ac:dyDescent="0.25">
      <c r="A2051">
        <v>4292</v>
      </c>
      <c r="B2051" t="s">
        <v>1191</v>
      </c>
      <c r="C2051" t="s">
        <v>1172</v>
      </c>
      <c r="D2051" t="s">
        <v>1173</v>
      </c>
      <c r="E2051" s="6" t="str">
        <f>VLOOKUP(SUBSTITUTE(B2051,"_usd","")&amp;" - "&amp;D2051,OrbisGeneric_mapping!C:F,3,0)</f>
        <v>FTLF</v>
      </c>
      <c r="F2051" s="6" t="str">
        <f>VLOOKUP(E2051,Collibra!D:F,3,0)</f>
        <v>Total Cash from Financing Activities</v>
      </c>
      <c r="G2051" s="6" t="str">
        <f>VLOOKUP(E2051,Collibra!D:F,2,0)</f>
        <v>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v>
      </c>
      <c r="J2051" t="s">
        <v>28</v>
      </c>
      <c r="N2051" t="b">
        <v>0</v>
      </c>
      <c r="P2051" t="s">
        <v>29</v>
      </c>
      <c r="Q2051" t="s">
        <v>30</v>
      </c>
      <c r="R2051" t="b">
        <v>0</v>
      </c>
      <c r="Z2051">
        <v>1</v>
      </c>
    </row>
    <row r="2052" spans="1:26" x14ac:dyDescent="0.25">
      <c r="A2052">
        <v>4076</v>
      </c>
      <c r="B2052" t="s">
        <v>1191</v>
      </c>
      <c r="C2052" t="s">
        <v>1174</v>
      </c>
      <c r="D2052" t="s">
        <v>1175</v>
      </c>
      <c r="E2052" s="6" t="str">
        <f>VLOOKUP(SUBSTITUTE(B2052,"_usd","")&amp;" - "&amp;D2052,OrbisGeneric_mapping!C:F,3,0)</f>
        <v>ITLI</v>
      </c>
      <c r="F2052" s="6" t="str">
        <f>VLOOKUP(E2052,Collibra!D:F,3,0)</f>
        <v>Total Cash from Investing Activities</v>
      </c>
      <c r="G2052" s="6" t="str">
        <f>VLOOKUP(E2052,Collibra!D:F,2,0)</f>
        <v>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v>
      </c>
      <c r="J2052" t="s">
        <v>28</v>
      </c>
      <c r="N2052" t="b">
        <v>0</v>
      </c>
      <c r="P2052" t="s">
        <v>29</v>
      </c>
      <c r="Q2052" t="s">
        <v>30</v>
      </c>
      <c r="R2052" t="b">
        <v>0</v>
      </c>
      <c r="Z2052">
        <v>1</v>
      </c>
    </row>
    <row r="2053" spans="1:26" x14ac:dyDescent="0.25">
      <c r="A2053">
        <v>3956</v>
      </c>
      <c r="B2053" t="s">
        <v>1191</v>
      </c>
      <c r="C2053" t="s">
        <v>1176</v>
      </c>
      <c r="D2053" t="s">
        <v>1177</v>
      </c>
      <c r="E2053" s="6" t="str">
        <f>VLOOKUP(SUBSTITUTE(B2053,"_usd","")&amp;" - "&amp;D2053,OrbisGeneric_mapping!C:F,3,0)</f>
        <v>OTLO</v>
      </c>
      <c r="F2053" s="6" t="str">
        <f>VLOOKUP(E2053,Collibra!D:F,3,0)</f>
        <v>Total Cash from Operating Activities</v>
      </c>
      <c r="G2053" s="6" t="str">
        <f>VLOOKUP(E2053,Collibra!D:F,2,0)</f>
        <v>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v>
      </c>
      <c r="J2053" t="s">
        <v>28</v>
      </c>
      <c r="N2053" t="b">
        <v>0</v>
      </c>
      <c r="P2053" t="s">
        <v>29</v>
      </c>
      <c r="Q2053" t="s">
        <v>30</v>
      </c>
      <c r="R2053" t="b">
        <v>0</v>
      </c>
      <c r="Z2053">
        <v>1</v>
      </c>
    </row>
    <row r="2054" spans="1:26" x14ac:dyDescent="0.25">
      <c r="A2054">
        <v>4268</v>
      </c>
      <c r="B2054" t="s">
        <v>1191</v>
      </c>
      <c r="C2054" t="s">
        <v>1178</v>
      </c>
      <c r="D2054" t="s">
        <v>1179</v>
      </c>
      <c r="E2054" s="6" t="str">
        <f>VLOOKUP(SUBSTITUTE(B2054,"_usd","")&amp;" - "&amp;D2054,OrbisGeneric_mapping!C:F,3,0)</f>
        <v>FTDI</v>
      </c>
      <c r="F2054" s="6" t="str">
        <f>VLOOKUP(E2054,Collibra!D:F,3,0)</f>
        <v>Total Debt Issued</v>
      </c>
      <c r="G2054" s="6" t="str">
        <f>VLOOKUP(E2054,Collibra!D:F,2,0)</f>
        <v>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v>
      </c>
      <c r="J2054" t="s">
        <v>28</v>
      </c>
      <c r="N2054" t="b">
        <v>0</v>
      </c>
      <c r="P2054" t="s">
        <v>29</v>
      </c>
      <c r="Q2054" t="s">
        <v>30</v>
      </c>
      <c r="R2054" t="b">
        <v>0</v>
      </c>
      <c r="Z2054">
        <v>1</v>
      </c>
    </row>
    <row r="2055" spans="1:26" x14ac:dyDescent="0.25">
      <c r="A2055">
        <v>4276</v>
      </c>
      <c r="B2055" t="s">
        <v>1191</v>
      </c>
      <c r="C2055" t="s">
        <v>1180</v>
      </c>
      <c r="D2055" t="s">
        <v>1181</v>
      </c>
      <c r="E2055" s="6" t="str">
        <f>VLOOKUP(SUBSTITUTE(B2055,"_usd","")&amp;" - "&amp;D2055,OrbisGeneric_mapping!C:F,3,0)</f>
        <v>FTDR</v>
      </c>
      <c r="F2055" s="6" t="str">
        <f>VLOOKUP(E2055,Collibra!D:F,3,0)</f>
        <v>Total Debt Reduction</v>
      </c>
      <c r="G2055" s="6" t="str">
        <f>VLOOKUP(E2055,Collibra!D:F,2,0)</f>
        <v>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v>
      </c>
      <c r="J2055" t="s">
        <v>28</v>
      </c>
      <c r="N2055" t="b">
        <v>0</v>
      </c>
      <c r="P2055" t="s">
        <v>29</v>
      </c>
      <c r="Q2055" t="s">
        <v>30</v>
      </c>
      <c r="R2055" t="b">
        <v>0</v>
      </c>
      <c r="Z2055">
        <v>1</v>
      </c>
    </row>
    <row r="2056" spans="1:26" x14ac:dyDescent="0.25">
      <c r="A2056">
        <v>4204</v>
      </c>
      <c r="B2056" t="s">
        <v>1191</v>
      </c>
      <c r="C2056" t="s">
        <v>1182</v>
      </c>
      <c r="D2056" t="s">
        <v>1183</v>
      </c>
      <c r="E2056" s="6" t="str">
        <f>VLOOKUP(SUBSTITUTE(B2056,"_usd","")&amp;" - "&amp;D2056,OrbisGeneric_mapping!C:F,3,0)</f>
        <v>FTST</v>
      </c>
      <c r="F2056" s="6" t="str">
        <f>VLOOKUP(E2056,Collibra!D:F,3,0)</f>
        <v>Treasury Stock</v>
      </c>
      <c r="G2056" s="6" t="str">
        <f>VLOOKUP(E2056,Collibra!D:F,2,0)</f>
        <v>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v>
      </c>
      <c r="J2056" t="s">
        <v>28</v>
      </c>
      <c r="N2056" t="b">
        <v>0</v>
      </c>
      <c r="P2056" t="s">
        <v>29</v>
      </c>
      <c r="Q2056" t="s">
        <v>30</v>
      </c>
      <c r="R2056" t="b">
        <v>0</v>
      </c>
      <c r="Z2056">
        <v>1</v>
      </c>
    </row>
    <row r="2057" spans="1:26" x14ac:dyDescent="0.25">
      <c r="A2057">
        <v>3804</v>
      </c>
      <c r="B2057" t="s">
        <v>1191</v>
      </c>
      <c r="C2057" t="s">
        <v>1184</v>
      </c>
      <c r="D2057" t="s">
        <v>1185</v>
      </c>
      <c r="E2057" s="6" t="str">
        <f>VLOOKUP(SUBSTITUTE(B2057,"_usd","")&amp;" - "&amp;D2057,OrbisGeneric_mapping!C:F,3,0)</f>
        <v>OUIE</v>
      </c>
      <c r="F2057" s="6" t="str">
        <f>VLOOKUP(E2057,Collibra!D:F,3,0)</f>
        <v>Unusual Items</v>
      </c>
      <c r="G2057" s="6" t="str">
        <f>VLOOKUP(E2057,Collibra!D:F,2,0)</f>
        <v>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v>
      </c>
      <c r="J2057" t="s">
        <v>28</v>
      </c>
      <c r="N2057" t="b">
        <v>0</v>
      </c>
      <c r="P2057" t="s">
        <v>29</v>
      </c>
      <c r="Q2057" t="s">
        <v>30</v>
      </c>
      <c r="R2057" t="b">
        <v>0</v>
      </c>
      <c r="Z2057">
        <v>1</v>
      </c>
    </row>
    <row r="2058" spans="1:26" x14ac:dyDescent="0.25">
      <c r="A2058">
        <v>4196</v>
      </c>
      <c r="B2058" t="s">
        <v>1191</v>
      </c>
      <c r="C2058" t="s">
        <v>1186</v>
      </c>
      <c r="D2058" t="s">
        <v>1187</v>
      </c>
      <c r="E2058" s="6" t="str">
        <f>VLOOKUP(SUBSTITUTE(B2058,"_usd","")&amp;" - "&amp;D2058,OrbisGeneric_mapping!C:F,3,0)</f>
        <v>FWCV</v>
      </c>
      <c r="F2058" s="6" t="str">
        <f>VLOOKUP(E2058,Collibra!D:F,3,0)</f>
        <v>Warrants Converted</v>
      </c>
      <c r="G2058" s="6" t="str">
        <f>VLOOKUP(E2058,Collibra!D:F,2,0)</f>
        <v>Warrants Converted [FWCV] represents cash inflow on behalf of warrants converted, which results in an increase of common stock (for US accounts)</v>
      </c>
      <c r="J2058" t="s">
        <v>28</v>
      </c>
      <c r="N2058" t="b">
        <v>0</v>
      </c>
      <c r="P2058" t="s">
        <v>29</v>
      </c>
      <c r="Q2058" t="s">
        <v>30</v>
      </c>
      <c r="R2058" t="b">
        <v>0</v>
      </c>
      <c r="Z2058">
        <v>1</v>
      </c>
    </row>
    <row r="2059" spans="1:26" x14ac:dyDescent="0.25">
      <c r="A2059">
        <v>4843</v>
      </c>
      <c r="B2059" t="s">
        <v>1192</v>
      </c>
      <c r="C2059" t="s">
        <v>1030</v>
      </c>
      <c r="D2059" t="s">
        <v>1031</v>
      </c>
      <c r="E2059" s="6" t="str">
        <f>VLOOKUP(SUBSTITUTE(B2059,"_usd_interim","")&amp;" - "&amp;D2059,OrbisGeneric_mapping!C:F,3,0)</f>
        <v>OACG</v>
      </c>
      <c r="F2059" s="6" t="str">
        <f>VLOOKUP(E2059,Collibra!D:F,3,0)</f>
        <v>Accounting Change</v>
      </c>
      <c r="G2059" s="6" t="str">
        <f>VLOOKUP(E2059,Collibra!D:F,2,0)</f>
        <v>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v>
      </c>
      <c r="J2059" t="s">
        <v>28</v>
      </c>
      <c r="N2059" t="b">
        <v>0</v>
      </c>
      <c r="P2059" t="s">
        <v>29</v>
      </c>
      <c r="Q2059" t="s">
        <v>30</v>
      </c>
      <c r="R2059" t="b">
        <v>0</v>
      </c>
      <c r="Z2059">
        <v>1</v>
      </c>
    </row>
    <row r="2060" spans="1:26" x14ac:dyDescent="0.25">
      <c r="A2060">
        <v>4739</v>
      </c>
      <c r="B2060" t="s">
        <v>1192</v>
      </c>
      <c r="C2060" t="s">
        <v>440</v>
      </c>
      <c r="D2060" t="s">
        <v>441</v>
      </c>
      <c r="E2060" s="6" t="str">
        <f>VLOOKUP(SUBSTITUTE(B2060,"_usd_interim","")&amp;" - "&amp;D2060,OrbisGeneric_mapping!C:F,3,0)</f>
        <v>ACCOUNTING_PRACTICE</v>
      </c>
      <c r="F2060" s="6" t="str">
        <f>VLOOKUP(E2060,Collibra!D:F,3,0)</f>
        <v>Accounting practice</v>
      </c>
      <c r="G2060" s="6" t="str">
        <f>VLOOKUP(E2060,Collibra!D:F,2,0)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2060" t="s">
        <v>28</v>
      </c>
      <c r="N2060" t="b">
        <v>0</v>
      </c>
      <c r="P2060" t="s">
        <v>29</v>
      </c>
      <c r="Q2060" t="s">
        <v>30</v>
      </c>
      <c r="R2060" t="b">
        <v>0</v>
      </c>
      <c r="Z2060">
        <v>1</v>
      </c>
    </row>
    <row r="2061" spans="1:26" x14ac:dyDescent="0.25">
      <c r="A2061">
        <v>4955</v>
      </c>
      <c r="B2061" t="s">
        <v>1192</v>
      </c>
      <c r="C2061" t="s">
        <v>1032</v>
      </c>
      <c r="D2061" t="s">
        <v>1033</v>
      </c>
      <c r="E2061" s="6" t="str">
        <f>VLOOKUP(SUBSTITUTE(B2061,"_usd_interim","")&amp;" - "&amp;D2061,OrbisGeneric_mapping!C:F,3,0)</f>
        <v>OAPB</v>
      </c>
      <c r="F2061" s="6" t="str">
        <f>VLOOKUP(E2061,Collibra!D:F,3,0)</f>
        <v>Accounts Payable</v>
      </c>
      <c r="G2061" s="6" t="str">
        <f>VLOOKUP(E2061,Collibra!D:F,2,0)</f>
        <v>Accounts Payable [OAPB] represents changes in accounts payable during the period. An increase in accounts payable has a positive impact on cash flow from operating activities, and vice versa (for US accounts)</v>
      </c>
      <c r="J2061" t="s">
        <v>28</v>
      </c>
      <c r="N2061" t="b">
        <v>0</v>
      </c>
      <c r="P2061" t="s">
        <v>29</v>
      </c>
      <c r="Q2061" t="s">
        <v>30</v>
      </c>
      <c r="R2061" t="b">
        <v>0</v>
      </c>
      <c r="Z2061">
        <v>1</v>
      </c>
    </row>
    <row r="2062" spans="1:26" x14ac:dyDescent="0.25">
      <c r="A2062">
        <v>4923</v>
      </c>
      <c r="B2062" t="s">
        <v>1192</v>
      </c>
      <c r="C2062" t="s">
        <v>1034</v>
      </c>
      <c r="D2062" t="s">
        <v>1035</v>
      </c>
      <c r="E2062" s="6" t="str">
        <f>VLOOKUP(SUBSTITUTE(B2062,"_usd_interim","")&amp;" - "&amp;D2062,OrbisGeneric_mapping!C:F,3,0)</f>
        <v>OACR</v>
      </c>
      <c r="F2062" s="6" t="str">
        <f>VLOOKUP(E2062,Collibra!D:F,3,0)</f>
        <v>Accounts Receivable</v>
      </c>
      <c r="G2062" s="6" t="str">
        <f>VLOOKUP(E2062,Collibra!D:F,2,0)</f>
        <v>Accounts Receivables [OACR] represents changes in accounts receivable during the period. An increase in accounts receivable has a negative impact on cash flow from operating activities, and vice versa (for US accounts)</v>
      </c>
      <c r="J2062" t="s">
        <v>28</v>
      </c>
      <c r="N2062" t="b">
        <v>0</v>
      </c>
      <c r="P2062" t="s">
        <v>29</v>
      </c>
      <c r="Q2062" t="s">
        <v>30</v>
      </c>
      <c r="R2062" t="b">
        <v>0</v>
      </c>
      <c r="Z2062">
        <v>1</v>
      </c>
    </row>
    <row r="2063" spans="1:26" x14ac:dyDescent="0.25">
      <c r="A2063">
        <v>4963</v>
      </c>
      <c r="B2063" t="s">
        <v>1192</v>
      </c>
      <c r="C2063" t="s">
        <v>1036</v>
      </c>
      <c r="D2063" t="s">
        <v>1037</v>
      </c>
      <c r="E2063" s="6" t="str">
        <f>VLOOKUP(SUBSTITUTE(B2063,"_usd_interim","")&amp;" - "&amp;D2063,OrbisGeneric_mapping!C:F,3,0)</f>
        <v>OAEX</v>
      </c>
      <c r="F2063" s="6" t="str">
        <f>VLOOKUP(E2063,Collibra!D:F,3,0)</f>
        <v>Accrued Expenses</v>
      </c>
      <c r="G2063" s="6" t="str">
        <f>VLOOKUP(E2063,Collibra!D:F,2,0)</f>
        <v>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v>
      </c>
      <c r="J2063" t="s">
        <v>28</v>
      </c>
      <c r="N2063" t="b">
        <v>0</v>
      </c>
      <c r="P2063" t="s">
        <v>29</v>
      </c>
      <c r="Q2063" t="s">
        <v>30</v>
      </c>
      <c r="R2063" t="b">
        <v>0</v>
      </c>
      <c r="Z2063">
        <v>1</v>
      </c>
    </row>
    <row r="2064" spans="1:26" x14ac:dyDescent="0.25">
      <c r="A2064">
        <v>5059</v>
      </c>
      <c r="B2064" t="s">
        <v>1192</v>
      </c>
      <c r="C2064" t="s">
        <v>1038</v>
      </c>
      <c r="D2064" t="s">
        <v>1039</v>
      </c>
      <c r="E2064" s="6" t="str">
        <f>VLOOKUP(SUBSTITUTE(B2064,"_usd_interim","")&amp;" - "&amp;D2064,OrbisGeneric_mapping!C:F,3,0)</f>
        <v>IBAQ</v>
      </c>
      <c r="F2064" s="6" t="str">
        <f>VLOOKUP(E2064,Collibra!D:F,3,0)</f>
        <v>Acquisition of Business</v>
      </c>
      <c r="G2064" s="6" t="str">
        <f>VLOOKUP(E2064,Collibra!D:F,2,0)</f>
        <v>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v>
      </c>
      <c r="J2064" t="s">
        <v>28</v>
      </c>
      <c r="N2064" t="b">
        <v>0</v>
      </c>
      <c r="P2064" t="s">
        <v>29</v>
      </c>
      <c r="Q2064" t="s">
        <v>30</v>
      </c>
      <c r="R2064" t="b">
        <v>0</v>
      </c>
      <c r="Z2064">
        <v>1</v>
      </c>
    </row>
    <row r="2065" spans="1:26" x14ac:dyDescent="0.25">
      <c r="A2065">
        <v>4827</v>
      </c>
      <c r="B2065" t="s">
        <v>1192</v>
      </c>
      <c r="C2065" t="s">
        <v>1040</v>
      </c>
      <c r="D2065" t="s">
        <v>1041</v>
      </c>
      <c r="E2065" s="6" t="str">
        <f>VLOOKUP(SUBSTITUTE(B2065,"_usd_interim","")&amp;" - "&amp;D2065,OrbisGeneric_mapping!C:F,3,0)</f>
        <v>SAMT</v>
      </c>
      <c r="F2065" s="6" t="str">
        <f>VLOOKUP(E2065,Collibra!D:F,3,0)</f>
        <v>Amortization</v>
      </c>
      <c r="G2065" s="6" t="str">
        <f>VLOOKUP(E2065,Collibra!D:F,2,0)</f>
        <v>Amortization [SAMT] represents the sum of Amortization of Intangibles [OAMI], Amortization of Acquisition Costs [OAMA] and Amortization of Deferred Policy Costs [ODPA] (for US accounts)</v>
      </c>
      <c r="J2065" t="s">
        <v>28</v>
      </c>
      <c r="N2065" t="b">
        <v>0</v>
      </c>
      <c r="P2065" t="s">
        <v>29</v>
      </c>
      <c r="Q2065" t="s">
        <v>30</v>
      </c>
      <c r="R2065" t="b">
        <v>0</v>
      </c>
      <c r="Z2065">
        <v>1</v>
      </c>
    </row>
    <row r="2066" spans="1:26" x14ac:dyDescent="0.25">
      <c r="A2066">
        <v>4819</v>
      </c>
      <c r="B2066" t="s">
        <v>1192</v>
      </c>
      <c r="C2066" t="s">
        <v>1042</v>
      </c>
      <c r="D2066" t="s">
        <v>1043</v>
      </c>
      <c r="E2066" s="6" t="str">
        <f>VLOOKUP(SUBSTITUTE(B2066,"_usd_interim","")&amp;" - "&amp;D2066,OrbisGeneric_mapping!C:F,3,0)</f>
        <v>OAMA</v>
      </c>
      <c r="F2066" s="6" t="str">
        <f>VLOOKUP(E2066,Collibra!D:F,3,0)</f>
        <v>Amortization of Acquisition Costs</v>
      </c>
      <c r="G2066" s="6" t="str">
        <f>VLOOKUP(E2066,Collibra!D:F,2,0)</f>
        <v>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v>
      </c>
      <c r="J2066" t="s">
        <v>28</v>
      </c>
      <c r="N2066" t="b">
        <v>0</v>
      </c>
      <c r="P2066" t="s">
        <v>29</v>
      </c>
      <c r="Q2066" t="s">
        <v>30</v>
      </c>
      <c r="R2066" t="b">
        <v>0</v>
      </c>
      <c r="Z2066">
        <v>1</v>
      </c>
    </row>
    <row r="2067" spans="1:26" x14ac:dyDescent="0.25">
      <c r="A2067">
        <v>4811</v>
      </c>
      <c r="B2067" t="s">
        <v>1192</v>
      </c>
      <c r="C2067" t="s">
        <v>1044</v>
      </c>
      <c r="D2067" t="s">
        <v>1045</v>
      </c>
      <c r="E2067" s="6" t="str">
        <f>VLOOKUP(SUBSTITUTE(B2067,"_usd_interim","")&amp;" - "&amp;D2067,OrbisGeneric_mapping!C:F,3,0)</f>
        <v>OAMI</v>
      </c>
      <c r="F2067" s="6" t="str">
        <f>VLOOKUP(E2067,Collibra!D:F,3,0)</f>
        <v>Amortization of Intangibles</v>
      </c>
      <c r="G2067" s="6" t="str">
        <f>VLOOKUP(E2067,Collibra!D:F,2,0)</f>
        <v>Amortization of Intangibles [OAMI] represents a non-cash expense incurred due to the amortization of intangible fixed assets. Amortization of Intangibles [OAMI] may be classified as Depreciation [SDEP] when it is not individually delineated (for US accounts)</v>
      </c>
      <c r="J2067" t="s">
        <v>28</v>
      </c>
      <c r="N2067" t="b">
        <v>0</v>
      </c>
      <c r="P2067" t="s">
        <v>29</v>
      </c>
      <c r="Q2067" t="s">
        <v>30</v>
      </c>
      <c r="R2067" t="b">
        <v>0</v>
      </c>
      <c r="Z2067">
        <v>1</v>
      </c>
    </row>
    <row r="2068" spans="1:26" x14ac:dyDescent="0.25">
      <c r="A2068">
        <v>4731</v>
      </c>
      <c r="B2068" t="s">
        <v>1192</v>
      </c>
      <c r="C2068" t="s">
        <v>442</v>
      </c>
      <c r="D2068" t="s">
        <v>443</v>
      </c>
      <c r="E2068" s="6" t="str">
        <f>VLOOKUP(SUBSTITUTE(B2068,"_usd_interim","")&amp;" - "&amp;D2068,OrbisGeneric_mapping!C:F,3,0)</f>
        <v>AUDIT_STATUS</v>
      </c>
      <c r="F2068" s="6" t="str">
        <f>VLOOKUP(E2068,Collibra!D:F,3,0)</f>
        <v>Audit status</v>
      </c>
      <c r="G2068" s="6" t="str">
        <f>VLOOKUP(E2068,Collibra!D:F,2,0)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2068" t="s">
        <v>28</v>
      </c>
      <c r="N2068" t="b">
        <v>0</v>
      </c>
      <c r="P2068" t="s">
        <v>29</v>
      </c>
      <c r="Q2068" t="s">
        <v>30</v>
      </c>
      <c r="R2068" t="b">
        <v>0</v>
      </c>
      <c r="Z2068">
        <v>1</v>
      </c>
    </row>
    <row r="2069" spans="1:26" x14ac:dyDescent="0.25">
      <c r="A2069">
        <v>4675</v>
      </c>
      <c r="B2069" t="s">
        <v>1192</v>
      </c>
      <c r="C2069" t="s">
        <v>26</v>
      </c>
      <c r="D2069" t="s">
        <v>27</v>
      </c>
      <c r="E2069" s="6" t="str">
        <f>VLOOKUP(SUBSTITUTE(B2069,"_usd_interim","")&amp;" - "&amp;D2069,OrbisGeneric_mapping!C:F,3,0)</f>
        <v>BVD_ID_NUMBER</v>
      </c>
      <c r="F2069" s="6" t="str">
        <f>VLOOKUP(E2069,Collibra!D:F,3,0)</f>
        <v>BvD ID number</v>
      </c>
      <c r="G2069" s="6" t="str">
        <f>VLOOKUP(E2069,Collibra!D:F,2,0)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069" t="s">
        <v>28</v>
      </c>
      <c r="N2069" t="b">
        <v>0</v>
      </c>
      <c r="P2069" t="s">
        <v>29</v>
      </c>
      <c r="Q2069" t="s">
        <v>30</v>
      </c>
      <c r="R2069" t="b">
        <v>0</v>
      </c>
      <c r="Z2069">
        <v>1</v>
      </c>
    </row>
    <row r="2070" spans="1:26" x14ac:dyDescent="0.25">
      <c r="A2070">
        <v>5051</v>
      </c>
      <c r="B2070" t="s">
        <v>1192</v>
      </c>
      <c r="C2070" t="s">
        <v>1046</v>
      </c>
      <c r="D2070" t="s">
        <v>1047</v>
      </c>
      <c r="E2070" s="6" t="str">
        <f>VLOOKUP(SUBSTITUTE(B2070,"_usd_interim","")&amp;" - "&amp;D2070,OrbisGeneric_mapping!C:F,3,0)</f>
        <v>SCEX</v>
      </c>
      <c r="F2070" s="6" t="str">
        <f>VLOOKUP(E2070,Collibra!D:F,3,0)</f>
        <v>Capital Expenditures</v>
      </c>
      <c r="G2070" s="6" t="str">
        <f>VLOOKUP(E2070,Collibra!D:F,2,0)</f>
        <v>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v>
      </c>
      <c r="J2070" t="s">
        <v>28</v>
      </c>
      <c r="N2070" t="b">
        <v>0</v>
      </c>
      <c r="P2070" t="s">
        <v>29</v>
      </c>
      <c r="Q2070" t="s">
        <v>30</v>
      </c>
      <c r="R2070" t="b">
        <v>0</v>
      </c>
      <c r="Z2070">
        <v>1</v>
      </c>
    </row>
    <row r="2071" spans="1:26" x14ac:dyDescent="0.25">
      <c r="A2071">
        <v>76</v>
      </c>
      <c r="B2071" t="s">
        <v>1192</v>
      </c>
      <c r="C2071" t="s">
        <v>1048</v>
      </c>
      <c r="D2071" t="s">
        <v>1049</v>
      </c>
      <c r="E2071" s="6" t="str">
        <f>VLOOKUP(SUBSTITUTE(B2071,"_usd_interim","")&amp;" - "&amp;D2071,OrbisGeneric_mapping!C:F,3,0)</f>
        <v>FDPC</v>
      </c>
      <c r="F2071" s="6" t="str">
        <f>VLOOKUP(E2071,Collibra!D:F,3,0)</f>
        <v>Cash Dividends Paid - Common</v>
      </c>
      <c r="G2071" s="6" t="str">
        <f>VLOOKUP(E2071,Collibra!D:F,2,0)</f>
        <v>Cash Dividends Paid – Common [FDPC] represents cash dividends paid to common stockholders. This amount may be different from the dividends declared in the same period (for US accounts)</v>
      </c>
      <c r="J2071" t="s">
        <v>28</v>
      </c>
      <c r="N2071" t="b">
        <v>0</v>
      </c>
      <c r="P2071" t="s">
        <v>29</v>
      </c>
      <c r="Q2071" t="s">
        <v>30</v>
      </c>
      <c r="R2071" t="b">
        <v>0</v>
      </c>
      <c r="Z2071">
        <v>1</v>
      </c>
    </row>
    <row r="2072" spans="1:26" x14ac:dyDescent="0.25">
      <c r="A2072">
        <v>84</v>
      </c>
      <c r="B2072" t="s">
        <v>1192</v>
      </c>
      <c r="C2072" t="s">
        <v>1050</v>
      </c>
      <c r="D2072" t="s">
        <v>1051</v>
      </c>
      <c r="E2072" s="6" t="str">
        <f>VLOOKUP(SUBSTITUTE(B2072,"_usd_interim","")&amp;" - "&amp;D2072,OrbisGeneric_mapping!C:F,3,0)</f>
        <v>FDPP</v>
      </c>
      <c r="F2072" s="6" t="str">
        <f>VLOOKUP(E2072,Collibra!D:F,3,0)</f>
        <v>Cash Dividends Paid - Preferred</v>
      </c>
      <c r="G2072" s="6" t="str">
        <f>VLOOKUP(E2072,Collibra!D:F,2,0)</f>
        <v>Cash Dividends Paid – Preferred [FDPP] represents cash dividends paid to preferred stockholders. This amount may be different from the preferred dividends declared in the same period (for US accounts)</v>
      </c>
      <c r="J2072" t="s">
        <v>28</v>
      </c>
      <c r="N2072" t="b">
        <v>0</v>
      </c>
      <c r="P2072" t="s">
        <v>29</v>
      </c>
      <c r="Q2072" t="s">
        <v>30</v>
      </c>
      <c r="R2072" t="b">
        <v>0</v>
      </c>
      <c r="Z2072">
        <v>1</v>
      </c>
    </row>
    <row r="2073" spans="1:26" x14ac:dyDescent="0.25">
      <c r="A2073">
        <v>316</v>
      </c>
      <c r="B2073" t="s">
        <v>1192</v>
      </c>
      <c r="C2073" t="s">
        <v>1052</v>
      </c>
      <c r="D2073" t="s">
        <v>1053</v>
      </c>
      <c r="E2073" s="6" t="str">
        <f>VLOOKUP(SUBSTITUTE(B2073,"_usd_interim","")&amp;" - "&amp;D2073,OrbisGeneric_mapping!C:F,3,0)</f>
        <v>SCIP</v>
      </c>
      <c r="F2073" s="6" t="str">
        <f>VLOOKUP(E2073,Collibra!D:F,3,0)</f>
        <v>Cash Interest Paid, Supplemental</v>
      </c>
      <c r="G2073" s="6" t="str">
        <f>VLOOKUP(E2073,Collibra!D:F,2,0)</f>
        <v>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v>
      </c>
      <c r="J2073" t="s">
        <v>28</v>
      </c>
      <c r="N2073" t="b">
        <v>0</v>
      </c>
      <c r="P2073" t="s">
        <v>29</v>
      </c>
      <c r="Q2073" t="s">
        <v>30</v>
      </c>
      <c r="R2073" t="b">
        <v>0</v>
      </c>
      <c r="Z2073">
        <v>1</v>
      </c>
    </row>
    <row r="2074" spans="1:26" x14ac:dyDescent="0.25">
      <c r="A2074">
        <v>4915</v>
      </c>
      <c r="B2074" t="s">
        <v>1192</v>
      </c>
      <c r="C2074" t="s">
        <v>1054</v>
      </c>
      <c r="D2074" t="s">
        <v>1055</v>
      </c>
      <c r="E2074" s="6" t="str">
        <f>VLOOKUP(SUBSTITUTE(B2074,"_usd_interim","")&amp;" - "&amp;D2074,OrbisGeneric_mapping!C:F,3,0)</f>
        <v>OCPD</v>
      </c>
      <c r="F2074" s="6" t="str">
        <f>VLOOKUP(E2074,Collibra!D:F,3,0)</f>
        <v>Cash Payments</v>
      </c>
      <c r="G2074" s="6" t="str">
        <f>VLOOKUP(E2074,Collibra!D:F,2,0)</f>
        <v>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v>
      </c>
      <c r="J2074" t="s">
        <v>28</v>
      </c>
      <c r="N2074" t="b">
        <v>0</v>
      </c>
      <c r="P2074" t="s">
        <v>29</v>
      </c>
      <c r="Q2074" t="s">
        <v>30</v>
      </c>
      <c r="R2074" t="b">
        <v>0</v>
      </c>
      <c r="Z2074">
        <v>1</v>
      </c>
    </row>
    <row r="2075" spans="1:26" x14ac:dyDescent="0.25">
      <c r="A2075">
        <v>4907</v>
      </c>
      <c r="B2075" t="s">
        <v>1192</v>
      </c>
      <c r="C2075" t="s">
        <v>1056</v>
      </c>
      <c r="D2075" t="s">
        <v>1057</v>
      </c>
      <c r="E2075" s="6" t="str">
        <f>VLOOKUP(SUBSTITUTE(B2075,"_usd_interim","")&amp;" - "&amp;D2075,OrbisGeneric_mapping!C:F,3,0)</f>
        <v>OCRC</v>
      </c>
      <c r="F2075" s="6" t="str">
        <f>VLOOKUP(E2075,Collibra!D:F,3,0)</f>
        <v>Cash Receipts</v>
      </c>
      <c r="G2075" s="6" t="str">
        <f>VLOOKUP(E2075,Collibra!D:F,2,0)</f>
        <v>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v>
      </c>
      <c r="J2075" t="s">
        <v>28</v>
      </c>
      <c r="N2075" t="b">
        <v>0</v>
      </c>
      <c r="P2075" t="s">
        <v>29</v>
      </c>
      <c r="Q2075" t="s">
        <v>30</v>
      </c>
      <c r="R2075" t="b">
        <v>0</v>
      </c>
      <c r="Z2075">
        <v>1</v>
      </c>
    </row>
    <row r="2076" spans="1:26" x14ac:dyDescent="0.25">
      <c r="A2076">
        <v>324</v>
      </c>
      <c r="B2076" t="s">
        <v>1192</v>
      </c>
      <c r="C2076" t="s">
        <v>1058</v>
      </c>
      <c r="D2076" t="s">
        <v>1059</v>
      </c>
      <c r="E2076" s="6" t="str">
        <f>VLOOKUP(SUBSTITUTE(B2076,"_usd_interim","")&amp;" - "&amp;D2076,OrbisGeneric_mapping!C:F,3,0)</f>
        <v>SCTP</v>
      </c>
      <c r="F2076" s="6" t="str">
        <f>VLOOKUP(E2076,Collibra!D:F,3,0)</f>
        <v>Cash Taxes Paid, Supplemental</v>
      </c>
      <c r="G2076" s="6" t="str">
        <f>VLOOKUP(E2076,Collibra!D:F,2,0)</f>
        <v>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v>
      </c>
      <c r="J2076" t="s">
        <v>28</v>
      </c>
      <c r="N2076" t="b">
        <v>0</v>
      </c>
      <c r="P2076" t="s">
        <v>29</v>
      </c>
      <c r="Q2076" t="s">
        <v>30</v>
      </c>
      <c r="R2076" t="b">
        <v>0</v>
      </c>
      <c r="Z2076">
        <v>1</v>
      </c>
    </row>
    <row r="2077" spans="1:26" x14ac:dyDescent="0.25">
      <c r="A2077">
        <v>5011</v>
      </c>
      <c r="B2077" t="s">
        <v>1192</v>
      </c>
      <c r="C2077" t="s">
        <v>1060</v>
      </c>
      <c r="D2077" t="s">
        <v>1061</v>
      </c>
      <c r="E2077" s="6" t="str">
        <f>VLOOKUP(SUBSTITUTE(B2077,"_usd_interim","")&amp;" - "&amp;D2077,OrbisGeneric_mapping!C:F,3,0)</f>
        <v>SOCF</v>
      </c>
      <c r="F2077" s="6" t="str">
        <f>VLOOKUP(E2077,Collibra!D:F,3,0)</f>
        <v>Changes in Working Capital</v>
      </c>
      <c r="G2077" s="6" t="str">
        <f>VLOOKUP(E2077,Collibra!D:F,2,0)</f>
        <v>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v>
      </c>
      <c r="J2077" t="s">
        <v>28</v>
      </c>
      <c r="N2077" t="b">
        <v>0</v>
      </c>
      <c r="P2077" t="s">
        <v>29</v>
      </c>
      <c r="Q2077" t="s">
        <v>30</v>
      </c>
      <c r="R2077" t="b">
        <v>0</v>
      </c>
      <c r="Z2077">
        <v>1</v>
      </c>
    </row>
    <row r="2078" spans="1:26" x14ac:dyDescent="0.25">
      <c r="A2078">
        <v>4691</v>
      </c>
      <c r="B2078" t="s">
        <v>1192</v>
      </c>
      <c r="C2078" t="s">
        <v>219</v>
      </c>
      <c r="D2078" t="s">
        <v>220</v>
      </c>
      <c r="E2078" s="6" t="str">
        <f>VLOOKUP(SUBSTITUTE(B2078,"_usd_interim","")&amp;" - "&amp;D2078,OrbisGeneric_mapping!C:F,3,0)</f>
        <v>CLOSING_DATE</v>
      </c>
      <c r="F2078" s="6" t="str">
        <f>VLOOKUP(E2078,Collibra!D:F,3,0)</f>
        <v>Closing date</v>
      </c>
      <c r="G2078" s="6" t="str">
        <f>VLOOKUP(E2078,Collibra!D:F,2,0)</f>
        <v>Closing date provides the financial accounts year or interim ending date (Default: Latest available year)</v>
      </c>
      <c r="J2078" t="s">
        <v>28</v>
      </c>
      <c r="N2078" t="b">
        <v>0</v>
      </c>
      <c r="P2078" t="s">
        <v>29</v>
      </c>
      <c r="Q2078" t="s">
        <v>30</v>
      </c>
      <c r="R2078" t="b">
        <v>0</v>
      </c>
      <c r="Z2078">
        <v>1</v>
      </c>
    </row>
    <row r="2079" spans="1:26" x14ac:dyDescent="0.25">
      <c r="A2079">
        <v>4715</v>
      </c>
      <c r="B2079" t="s">
        <v>1192</v>
      </c>
      <c r="C2079" t="s">
        <v>221</v>
      </c>
      <c r="D2079" t="s">
        <v>222</v>
      </c>
      <c r="E2079" s="6" t="e">
        <f>VLOOKUP(SUBSTITUTE(B2079,"_usd_interim","")&amp;" - "&amp;D2079,OrbisGeneric_mapping!C:F,3,0)</f>
        <v>#N/A</v>
      </c>
      <c r="F2079" s="6" t="e">
        <f>VLOOKUP(E2079,Collibra!D:F,3,0)</f>
        <v>#N/A</v>
      </c>
      <c r="G2079" s="6" t="e">
        <f>VLOOKUP(E2079,Collibra!D:F,2,0)</f>
        <v>#N/A</v>
      </c>
      <c r="J2079" t="s">
        <v>28</v>
      </c>
      <c r="N2079" t="b">
        <v>0</v>
      </c>
      <c r="P2079" t="s">
        <v>29</v>
      </c>
      <c r="Q2079" t="s">
        <v>30</v>
      </c>
      <c r="R2079" t="b">
        <v>0</v>
      </c>
      <c r="Z2079">
        <v>1</v>
      </c>
    </row>
    <row r="2080" spans="1:26" x14ac:dyDescent="0.25">
      <c r="A2080">
        <v>4707</v>
      </c>
      <c r="B2080" t="s">
        <v>1192</v>
      </c>
      <c r="C2080" t="s">
        <v>223</v>
      </c>
      <c r="D2080" t="s">
        <v>224</v>
      </c>
      <c r="E2080" s="6" t="e">
        <f>VLOOKUP(SUBSTITUTE(B2080,"_usd_interim","")&amp;" - "&amp;D2080,OrbisGeneric_mapping!C:F,3,0)</f>
        <v>#N/A</v>
      </c>
      <c r="F2080" s="6" t="e">
        <f>VLOOKUP(E2080,Collibra!D:F,3,0)</f>
        <v>#N/A</v>
      </c>
      <c r="G2080" s="6" t="e">
        <f>VLOOKUP(E2080,Collibra!D:F,2,0)</f>
        <v>#N/A</v>
      </c>
      <c r="J2080" t="s">
        <v>28</v>
      </c>
      <c r="N2080" t="b">
        <v>0</v>
      </c>
      <c r="P2080" t="s">
        <v>29</v>
      </c>
      <c r="Q2080" t="s">
        <v>30</v>
      </c>
      <c r="R2080" t="b">
        <v>0</v>
      </c>
      <c r="Z2080">
        <v>1</v>
      </c>
    </row>
    <row r="2081" spans="1:26" x14ac:dyDescent="0.25">
      <c r="A2081">
        <v>4699</v>
      </c>
      <c r="B2081" t="s">
        <v>1192</v>
      </c>
      <c r="C2081" t="s">
        <v>225</v>
      </c>
      <c r="D2081" t="s">
        <v>226</v>
      </c>
      <c r="E2081" s="6" t="e">
        <f>VLOOKUP(SUBSTITUTE(B2081,"_usd_interim","")&amp;" - "&amp;D2081,OrbisGeneric_mapping!C:F,3,0)</f>
        <v>#N/A</v>
      </c>
      <c r="F2081" s="6" t="e">
        <f>VLOOKUP(E2081,Collibra!D:F,3,0)</f>
        <v>#N/A</v>
      </c>
      <c r="G2081" s="6" t="e">
        <f>VLOOKUP(E2081,Collibra!D:F,2,0)</f>
        <v>#N/A</v>
      </c>
      <c r="J2081" t="s">
        <v>28</v>
      </c>
      <c r="N2081" t="b">
        <v>0</v>
      </c>
      <c r="P2081" t="s">
        <v>29</v>
      </c>
      <c r="Q2081" t="s">
        <v>30</v>
      </c>
      <c r="R2081" t="b">
        <v>0</v>
      </c>
      <c r="Z2081">
        <v>1</v>
      </c>
    </row>
    <row r="2082" spans="1:26" x14ac:dyDescent="0.25">
      <c r="A2082">
        <v>116</v>
      </c>
      <c r="B2082" t="s">
        <v>1192</v>
      </c>
      <c r="C2082" t="s">
        <v>1062</v>
      </c>
      <c r="D2082" t="s">
        <v>1063</v>
      </c>
      <c r="E2082" s="6" t="str">
        <f>VLOOKUP(SUBSTITUTE(B2082,"_usd_interim","")&amp;" - "&amp;D2082,OrbisGeneric_mapping!C:F,3,0)</f>
        <v>FCSN</v>
      </c>
      <c r="F2082" s="6" t="str">
        <f>VLOOKUP(E2082,Collibra!D:F,3,0)</f>
        <v>Common Stock, Net</v>
      </c>
      <c r="G2082" s="6" t="str">
        <f>VLOOKUP(E2082,Collibra!D:F,2,0)</f>
        <v>Common Stock, Net [FCSN] represents the sum of Sales/Issuance of Common [FSIC] and Repurchase/Retirement of Common [FRRC] (for US accounts)</v>
      </c>
      <c r="J2082" t="s">
        <v>28</v>
      </c>
      <c r="N2082" t="b">
        <v>0</v>
      </c>
      <c r="P2082" t="s">
        <v>29</v>
      </c>
      <c r="Q2082" t="s">
        <v>30</v>
      </c>
      <c r="R2082" t="b">
        <v>0</v>
      </c>
      <c r="Z2082">
        <v>1</v>
      </c>
    </row>
    <row r="2083" spans="1:26" x14ac:dyDescent="0.25">
      <c r="A2083">
        <v>4683</v>
      </c>
      <c r="B2083" t="s">
        <v>1192</v>
      </c>
      <c r="C2083" t="s">
        <v>452</v>
      </c>
      <c r="D2083" t="s">
        <v>453</v>
      </c>
      <c r="E2083" s="6" t="str">
        <f>VLOOKUP(SUBSTITUTE(B2083,"_usd_interim","")&amp;" - "&amp;D2083,OrbisGeneric_mapping!C:F,3,0)</f>
        <v>CONSOLIDATION_CODE</v>
      </c>
      <c r="F2083" s="6" t="str">
        <f>VLOOKUP(E2083,Collibra!D:F,3,0)</f>
        <v>Consolidation code</v>
      </c>
      <c r="G2083" s="6" t="str">
        <f>VLOOKUP(E2083,Collibra!D:F,2,0)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2083" t="s">
        <v>28</v>
      </c>
      <c r="N2083" t="b">
        <v>0</v>
      </c>
      <c r="P2083" t="s">
        <v>29</v>
      </c>
      <c r="Q2083" t="s">
        <v>30</v>
      </c>
      <c r="R2083" t="b">
        <v>0</v>
      </c>
      <c r="Z2083">
        <v>1</v>
      </c>
    </row>
    <row r="2084" spans="1:26" x14ac:dyDescent="0.25">
      <c r="A2084">
        <v>4835</v>
      </c>
      <c r="B2084" t="s">
        <v>1192</v>
      </c>
      <c r="C2084" t="s">
        <v>1064</v>
      </c>
      <c r="D2084" t="s">
        <v>1065</v>
      </c>
      <c r="E2084" s="6" t="str">
        <f>VLOOKUP(SUBSTITUTE(B2084,"_usd_interim","")&amp;" - "&amp;D2084,OrbisGeneric_mapping!C:F,3,0)</f>
        <v>OBDT</v>
      </c>
      <c r="F2084" s="6" t="str">
        <f>VLOOKUP(E2084,Collibra!D:F,3,0)</f>
        <v>Deferred Taxes</v>
      </c>
      <c r="G2084" s="6" t="str">
        <f>VLOOKUP(E2084,Collibra!D:F,2,0)</f>
        <v>Deferred Taxes [OBDT] represents income taxes, accounted for in a company‟s net income computation on its income statement, but not affecting the cash flow position (for US accounts)</v>
      </c>
      <c r="J2084" t="s">
        <v>28</v>
      </c>
      <c r="N2084" t="b">
        <v>0</v>
      </c>
      <c r="P2084" t="s">
        <v>29</v>
      </c>
      <c r="Q2084" t="s">
        <v>30</v>
      </c>
      <c r="R2084" t="b">
        <v>0</v>
      </c>
      <c r="Z2084">
        <v>1</v>
      </c>
    </row>
    <row r="2085" spans="1:26" x14ac:dyDescent="0.25">
      <c r="A2085">
        <v>4795</v>
      </c>
      <c r="B2085" t="s">
        <v>1192</v>
      </c>
      <c r="C2085" t="s">
        <v>1066</v>
      </c>
      <c r="D2085" t="s">
        <v>1067</v>
      </c>
      <c r="E2085" s="6" t="str">
        <f>VLOOKUP(SUBSTITUTE(B2085,"_usd_interim","")&amp;" - "&amp;D2085,OrbisGeneric_mapping!C:F,3,0)</f>
        <v>ODPL</v>
      </c>
      <c r="F2085" s="6" t="str">
        <f>VLOOKUP(E2085,Collibra!D:F,3,0)</f>
        <v>Depletion</v>
      </c>
      <c r="G2085" s="6" t="str">
        <f>VLOOKUP(E2085,Collibra!D:F,2,0)</f>
        <v>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v>
      </c>
      <c r="J2085" t="s">
        <v>28</v>
      </c>
      <c r="N2085" t="b">
        <v>0</v>
      </c>
      <c r="P2085" t="s">
        <v>29</v>
      </c>
      <c r="Q2085" t="s">
        <v>30</v>
      </c>
      <c r="R2085" t="b">
        <v>0</v>
      </c>
      <c r="Z2085">
        <v>1</v>
      </c>
    </row>
    <row r="2086" spans="1:26" x14ac:dyDescent="0.25">
      <c r="A2086">
        <v>4787</v>
      </c>
      <c r="B2086" t="s">
        <v>1192</v>
      </c>
      <c r="C2086" t="s">
        <v>1068</v>
      </c>
      <c r="D2086" t="s">
        <v>1069</v>
      </c>
      <c r="E2086" s="6" t="str">
        <f>VLOOKUP(SUBSTITUTE(B2086,"_usd_interim","")&amp;" - "&amp;D2086,OrbisGeneric_mapping!C:F,3,0)</f>
        <v>SDEP</v>
      </c>
      <c r="F2086" s="6">
        <f>VLOOKUP(E2086,Collibra!D:F,3,0)</f>
        <v>0</v>
      </c>
      <c r="G2086" s="6" t="str">
        <f>VLOOKUP(E2086,Collibra!D:F,2,0)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2086" t="s">
        <v>28</v>
      </c>
      <c r="N2086" t="b">
        <v>0</v>
      </c>
      <c r="P2086" t="s">
        <v>29</v>
      </c>
      <c r="Q2086" t="s">
        <v>30</v>
      </c>
      <c r="R2086" t="b">
        <v>0</v>
      </c>
      <c r="Z2086">
        <v>1</v>
      </c>
    </row>
    <row r="2087" spans="1:26" x14ac:dyDescent="0.25">
      <c r="A2087">
        <v>4803</v>
      </c>
      <c r="B2087" t="s">
        <v>1192</v>
      </c>
      <c r="C2087" t="s">
        <v>1070</v>
      </c>
      <c r="D2087" t="s">
        <v>1071</v>
      </c>
      <c r="E2087" s="6" t="str">
        <f>VLOOKUP(SUBSTITUTE(B2087,"_usd_interim","")&amp;" - "&amp;D2087,OrbisGeneric_mapping!C:F,3,0)</f>
        <v>SDED</v>
      </c>
      <c r="F2087" s="6" t="str">
        <f>VLOOKUP(E2087,Collibra!D:F,3,0)</f>
        <v>Depreciation/Depletion</v>
      </c>
      <c r="G2087" s="6" t="str">
        <f>VLOOKUP(E2087,Collibra!D:F,2,0)</f>
        <v>Depreciation/Depletion [SDED] represents the sum of Depreciation [SDEP] and Depletion [ODPL]. Depreciation/Depletion [SDED] is usually the largest non-cash expense factored into net income under the Indirect Cash Flow Method (for US accounts)</v>
      </c>
      <c r="J2087" t="s">
        <v>28</v>
      </c>
      <c r="N2087" t="b">
        <v>0</v>
      </c>
      <c r="P2087" t="s">
        <v>29</v>
      </c>
      <c r="Q2087" t="s">
        <v>30</v>
      </c>
      <c r="R2087" t="b">
        <v>0</v>
      </c>
      <c r="Z2087">
        <v>1</v>
      </c>
    </row>
    <row r="2088" spans="1:26" x14ac:dyDescent="0.25">
      <c r="A2088">
        <v>308</v>
      </c>
      <c r="B2088" t="s">
        <v>1192</v>
      </c>
      <c r="C2088" t="s">
        <v>1072</v>
      </c>
      <c r="D2088" t="s">
        <v>1073</v>
      </c>
      <c r="E2088" s="6" t="str">
        <f>VLOOKUP(SUBSTITUTE(B2088,"_usd_interim","")&amp;" - "&amp;D2088,OrbisGeneric_mapping!C:F,3,0)</f>
        <v>SDEP</v>
      </c>
      <c r="F2088" s="6">
        <f>VLOOKUP(E2088,Collibra!D:F,3,0)</f>
        <v>0</v>
      </c>
      <c r="G2088" s="6" t="str">
        <f>VLOOKUP(E2088,Collibra!D:F,2,0)</f>
        <v>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v>
      </c>
      <c r="J2088" t="s">
        <v>28</v>
      </c>
      <c r="N2088" t="b">
        <v>0</v>
      </c>
      <c r="P2088" t="s">
        <v>29</v>
      </c>
      <c r="Q2088" t="s">
        <v>30</v>
      </c>
      <c r="R2088" t="b">
        <v>0</v>
      </c>
      <c r="Z2088">
        <v>1</v>
      </c>
    </row>
    <row r="2089" spans="1:26" x14ac:dyDescent="0.25">
      <c r="A2089">
        <v>4851</v>
      </c>
      <c r="B2089" t="s">
        <v>1192</v>
      </c>
      <c r="C2089" t="s">
        <v>1074</v>
      </c>
      <c r="D2089" t="s">
        <v>1075</v>
      </c>
      <c r="E2089" s="6" t="str">
        <f>VLOOKUP(SUBSTITUTE(B2089,"_usd_interim","")&amp;" - "&amp;D2089,OrbisGeneric_mapping!C:F,3,0)</f>
        <v>OIDO</v>
      </c>
      <c r="F2089" s="6" t="str">
        <f>VLOOKUP(E2089,Collibra!D:F,3,0)</f>
        <v>Discontinued Operations</v>
      </c>
      <c r="G2089" s="6" t="str">
        <f>VLOOKUP(E2089,Collibra!D:F,2,0)</f>
        <v>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v>
      </c>
      <c r="J2089" t="s">
        <v>28</v>
      </c>
      <c r="N2089" t="b">
        <v>0</v>
      </c>
      <c r="P2089" t="s">
        <v>29</v>
      </c>
      <c r="Q2089" t="s">
        <v>30</v>
      </c>
      <c r="R2089" t="b">
        <v>0</v>
      </c>
      <c r="Z2089">
        <v>1</v>
      </c>
    </row>
    <row r="2090" spans="1:26" x14ac:dyDescent="0.25">
      <c r="A2090">
        <v>4883</v>
      </c>
      <c r="B2090" t="s">
        <v>1192</v>
      </c>
      <c r="C2090" t="s">
        <v>1076</v>
      </c>
      <c r="D2090" t="s">
        <v>1077</v>
      </c>
      <c r="E2090" s="6" t="str">
        <f>VLOOKUP(SUBSTITUTE(B2090,"_usd_interim","")&amp;" - "&amp;D2090,OrbisGeneric_mapping!C:F,3,0)</f>
        <v>OEIA</v>
      </c>
      <c r="F2090" s="6" t="str">
        <f>VLOOKUP(E2090,Collibra!D:F,3,0)</f>
        <v>Equity in Net Earnings/Loss</v>
      </c>
      <c r="G2090" s="6" t="str">
        <f>VLOOKUP(E2090,Collibra!D:F,2,0)</f>
        <v>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v>
      </c>
      <c r="J2090" t="s">
        <v>28</v>
      </c>
      <c r="N2090" t="b">
        <v>0</v>
      </c>
      <c r="P2090" t="s">
        <v>29</v>
      </c>
      <c r="Q2090" t="s">
        <v>30</v>
      </c>
      <c r="R2090" t="b">
        <v>0</v>
      </c>
      <c r="Z2090">
        <v>1</v>
      </c>
    </row>
    <row r="2091" spans="1:26" x14ac:dyDescent="0.25">
      <c r="A2091">
        <v>4771</v>
      </c>
      <c r="B2091" t="s">
        <v>1192</v>
      </c>
      <c r="C2091" t="s">
        <v>661</v>
      </c>
      <c r="D2091" t="s">
        <v>662</v>
      </c>
      <c r="E2091" s="6" t="str">
        <f>VLOOKUP(SUBSTITUTE(B2091,"_usd_interim","")&amp;" - "&amp;D2091,OrbisGeneric_mapping!C:F,3,0)</f>
        <v>EXCHANGE_RATE</v>
      </c>
      <c r="F2091" s="6" t="str">
        <f>VLOOKUP(E2091,Collibra!D:F,3,0)</f>
        <v>Exchange rate from original currency</v>
      </c>
      <c r="G2091" s="6" t="str">
        <f>VLOOKUP(E2091,Collibra!D:F,2,0)</f>
        <v>Exchange rate from original currency gives the exchange rate against selected selected currency (Default: USD)</v>
      </c>
      <c r="J2091" t="s">
        <v>28</v>
      </c>
      <c r="N2091" t="b">
        <v>0</v>
      </c>
      <c r="P2091" t="s">
        <v>29</v>
      </c>
      <c r="Q2091" t="s">
        <v>30</v>
      </c>
      <c r="R2091" t="b">
        <v>0</v>
      </c>
      <c r="Z2091">
        <v>1</v>
      </c>
    </row>
    <row r="2092" spans="1:26" x14ac:dyDescent="0.25">
      <c r="A2092">
        <v>4859</v>
      </c>
      <c r="B2092" t="s">
        <v>1192</v>
      </c>
      <c r="C2092" t="s">
        <v>1078</v>
      </c>
      <c r="D2092" t="s">
        <v>1079</v>
      </c>
      <c r="E2092" s="6" t="str">
        <f>VLOOKUP(SUBSTITUTE(B2092,"_usd_interim","")&amp;" - "&amp;D2092,OrbisGeneric_mapping!C:F,3,0)</f>
        <v>OTRA</v>
      </c>
      <c r="F2092" s="6" t="str">
        <f>VLOOKUP(E2092,Collibra!D:F,3,0)</f>
        <v>Extraordinary Item</v>
      </c>
      <c r="G2092" s="6" t="str">
        <f>VLOOKUP(E2092,Collibra!D:F,2,0)</f>
        <v>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v>
      </c>
      <c r="J2092" t="s">
        <v>28</v>
      </c>
      <c r="N2092" t="b">
        <v>0</v>
      </c>
      <c r="P2092" t="s">
        <v>29</v>
      </c>
      <c r="Q2092" t="s">
        <v>30</v>
      </c>
      <c r="R2092" t="b">
        <v>0</v>
      </c>
      <c r="Z2092">
        <v>1</v>
      </c>
    </row>
    <row r="2093" spans="1:26" x14ac:dyDescent="0.25">
      <c r="A2093">
        <v>68</v>
      </c>
      <c r="B2093" t="s">
        <v>1192</v>
      </c>
      <c r="C2093" t="s">
        <v>1080</v>
      </c>
      <c r="D2093" t="s">
        <v>1081</v>
      </c>
      <c r="E2093" s="6" t="str">
        <f>VLOOKUP(SUBSTITUTE(B2093,"_usd_interim","")&amp;" - "&amp;D2093,OrbisGeneric_mapping!C:F,3,0)</f>
        <v>SFCF</v>
      </c>
      <c r="F2093" s="6" t="str">
        <f>VLOOKUP(E2093,Collibra!D:F,3,0)</f>
        <v>Financing Cash Flow Items</v>
      </c>
      <c r="G2093" s="6" t="str">
        <f>VLOOKUP(E2093,Collibra!D:F,2,0)</f>
        <v>Financing Cash Flow Items [SFCF] represents the sum of Increase/decrease in Deposits [FDPT], Increase/decrease in FHLB [FFLB], Increase/decrease in Federal Funds Sold/REPOs [FFFS] and Other Financing Cash Flow [FFCF] (for US accounts)</v>
      </c>
      <c r="J2093" t="s">
        <v>28</v>
      </c>
      <c r="N2093" t="b">
        <v>0</v>
      </c>
      <c r="P2093" t="s">
        <v>29</v>
      </c>
      <c r="Q2093" t="s">
        <v>30</v>
      </c>
      <c r="R2093" t="b">
        <v>0</v>
      </c>
      <c r="Z2093">
        <v>1</v>
      </c>
    </row>
    <row r="2094" spans="1:26" x14ac:dyDescent="0.25">
      <c r="A2094">
        <v>276</v>
      </c>
      <c r="B2094" t="s">
        <v>1192</v>
      </c>
      <c r="C2094" t="s">
        <v>1082</v>
      </c>
      <c r="D2094" t="s">
        <v>1083</v>
      </c>
      <c r="E2094" s="6" t="str">
        <f>VLOOKUP(SUBSTITUTE(B2094,"_usd_interim","")&amp;" - "&amp;D2094,OrbisGeneric_mapping!C:F,3,0)</f>
        <v>SFEE</v>
      </c>
      <c r="F2094" s="6" t="str">
        <f>VLOOKUP(E2094,Collibra!D:F,3,0)</f>
        <v>Foreign Exchange Effects</v>
      </c>
      <c r="G2094" s="6" t="str">
        <f>VLOOKUP(E2094,Collibra!D:F,2,0)</f>
        <v>Foreign Exchange Effects [SFEE] represents the increase/decrease in cash and cash equivalents due to changes in exchange rates (for US accounts)</v>
      </c>
      <c r="J2094" t="s">
        <v>28</v>
      </c>
      <c r="N2094" t="b">
        <v>0</v>
      </c>
      <c r="P2094" t="s">
        <v>29</v>
      </c>
      <c r="Q2094" t="s">
        <v>30</v>
      </c>
      <c r="R2094" t="b">
        <v>0</v>
      </c>
      <c r="Z2094">
        <v>1</v>
      </c>
    </row>
    <row r="2095" spans="1:26" x14ac:dyDescent="0.25">
      <c r="A2095">
        <v>28</v>
      </c>
      <c r="B2095" t="s">
        <v>1192</v>
      </c>
      <c r="C2095" t="s">
        <v>1084</v>
      </c>
      <c r="D2095" t="s">
        <v>1085</v>
      </c>
      <c r="E2095" s="6" t="str">
        <f>VLOOKUP(SUBSTITUTE(B2095,"_usd_interim","")&amp;" - "&amp;D2095,OrbisGeneric_mapping!C:F,3,0)</f>
        <v>IIAN</v>
      </c>
      <c r="F2095" s="6" t="str">
        <f>VLOOKUP(E2095,Collibra!D:F,3,0)</f>
        <v>Intangible, Net</v>
      </c>
      <c r="G2095" s="6" t="str">
        <f>VLOOKUP(E2095,Collibra!D:F,2,0)</f>
        <v>Intangible, Net [IIAN] represents changes in intangible assets. When a company does not delineate its purchase of intangibles and sale of intangibles, Intangible, Net [IIAN] is utilized (for US accounts)</v>
      </c>
      <c r="J2095" t="s">
        <v>28</v>
      </c>
      <c r="N2095" t="b">
        <v>0</v>
      </c>
      <c r="P2095" t="s">
        <v>29</v>
      </c>
      <c r="Q2095" t="s">
        <v>30</v>
      </c>
      <c r="R2095" t="b">
        <v>0</v>
      </c>
      <c r="Z2095">
        <v>1</v>
      </c>
    </row>
    <row r="2096" spans="1:26" x14ac:dyDescent="0.25">
      <c r="A2096">
        <v>4931</v>
      </c>
      <c r="B2096" t="s">
        <v>1192</v>
      </c>
      <c r="C2096" t="s">
        <v>1086</v>
      </c>
      <c r="D2096" t="s">
        <v>1087</v>
      </c>
      <c r="E2096" s="6" t="str">
        <f>VLOOKUP(SUBSTITUTE(B2096,"_usd_interim","")&amp;" - "&amp;D2096,OrbisGeneric_mapping!C:F,3,0)</f>
        <v>OITL</v>
      </c>
      <c r="F2096" s="6" t="str">
        <f>VLOOKUP(E2096,Collibra!D:F,3,0)</f>
        <v>Inventories</v>
      </c>
      <c r="G2096" s="6" t="str">
        <f>VLOOKUP(E2096,Collibra!D:F,2,0)</f>
        <v>Inventories [OITL] represents changes in inventories during the period. An increase in inventories has a negative impact on cash flow from operating activities, and vice versa (for US accounts)</v>
      </c>
      <c r="J2096" t="s">
        <v>28</v>
      </c>
      <c r="N2096" t="b">
        <v>0</v>
      </c>
      <c r="P2096" t="s">
        <v>29</v>
      </c>
      <c r="Q2096" t="s">
        <v>30</v>
      </c>
      <c r="R2096" t="b">
        <v>0</v>
      </c>
      <c r="Z2096">
        <v>1</v>
      </c>
    </row>
    <row r="2097" spans="1:26" x14ac:dyDescent="0.25">
      <c r="A2097">
        <v>4</v>
      </c>
      <c r="B2097" t="s">
        <v>1192</v>
      </c>
      <c r="C2097" t="s">
        <v>1088</v>
      </c>
      <c r="D2097" t="s">
        <v>1089</v>
      </c>
      <c r="E2097" s="6" t="str">
        <f>VLOOKUP(SUBSTITUTE(B2097,"_usd_interim","")&amp;" - "&amp;D2097,OrbisGeneric_mapping!C:F,3,0)</f>
        <v>IIVN</v>
      </c>
      <c r="F2097" s="6" t="str">
        <f>VLOOKUP(E2097,Collibra!D:F,3,0)</f>
        <v>Investment, Net</v>
      </c>
      <c r="G2097" s="6" t="str">
        <f>VLOOKUP(E2097,Collibra!D:F,2,0)</f>
        <v>Investment, Net [IIVN] represents changes in investments in securities and other investments. Investment, Net [IIVN] is utilized when a company does not delineate the sale of investments and the purchase of investments on the cash flow statement (for US accounts)</v>
      </c>
      <c r="J2097" t="s">
        <v>28</v>
      </c>
      <c r="N2097" t="b">
        <v>0</v>
      </c>
      <c r="P2097" t="s">
        <v>29</v>
      </c>
      <c r="Q2097" t="s">
        <v>30</v>
      </c>
      <c r="R2097" t="b">
        <v>0</v>
      </c>
      <c r="Z2097">
        <v>1</v>
      </c>
    </row>
    <row r="2098" spans="1:26" x14ac:dyDescent="0.25">
      <c r="A2098">
        <v>260</v>
      </c>
      <c r="B2098" t="s">
        <v>1192</v>
      </c>
      <c r="C2098" t="s">
        <v>1090</v>
      </c>
      <c r="D2098" t="s">
        <v>1091</v>
      </c>
      <c r="E2098" s="6" t="str">
        <f>VLOOKUP(SUBSTITUTE(B2098,"_usd_interim","")&amp;" - "&amp;D2098,OrbisGeneric_mapping!C:F,3,0)</f>
        <v>FPRD</v>
      </c>
      <c r="F2098" s="6" t="str">
        <f>VLOOKUP(E2098,Collibra!D:F,3,0)</f>
        <v>Issuance (Retirement) of Debt, Net</v>
      </c>
      <c r="G2098" s="6" t="str">
        <f>VLOOKUP(E2098,Collibra!D:F,2,0)</f>
        <v>Issuance (Retirement) of Debt, Net [FPRD] represents net changes in cash flow due to the changes in the level of debt of a company (for US accounts)</v>
      </c>
      <c r="J2098" t="s">
        <v>28</v>
      </c>
      <c r="N2098" t="b">
        <v>0</v>
      </c>
      <c r="P2098" t="s">
        <v>29</v>
      </c>
      <c r="Q2098" t="s">
        <v>30</v>
      </c>
      <c r="R2098" t="b">
        <v>0</v>
      </c>
      <c r="Z2098">
        <v>1</v>
      </c>
    </row>
    <row r="2099" spans="1:26" x14ac:dyDescent="0.25">
      <c r="A2099">
        <v>188</v>
      </c>
      <c r="B2099" t="s">
        <v>1192</v>
      </c>
      <c r="C2099" t="s">
        <v>1092</v>
      </c>
      <c r="D2099" t="s">
        <v>1093</v>
      </c>
      <c r="E2099" s="6" t="str">
        <f>VLOOKUP(SUBSTITUTE(B2099,"_usd_interim","")&amp;" - "&amp;D2099,OrbisGeneric_mapping!C:F,3,0)</f>
        <v>FPSS</v>
      </c>
      <c r="F2099" s="6" t="str">
        <f>VLOOKUP(E2099,Collibra!D:F,3,0)</f>
        <v>Issuance (Retirement) of Stock, Net</v>
      </c>
      <c r="G2099" s="6" t="str">
        <f>VLOOKUP(E2099,Collibra!D:F,2,0)</f>
        <v>Issuance (Retirement) of Stock, Net [FPSS] represents the sum of Common Stock, Net [FCSN], Preferred Stock, Net [FPSN], Sale/Issuance of Common/Preferred [FSCP], Repurchase/Retirement of Common/Preferred [FRCP], Options Exercised [FOPX], Warrants Converted [FWCV] and Treasury Stock [FTST] (for US accounts)</v>
      </c>
      <c r="J2099" t="s">
        <v>28</v>
      </c>
      <c r="N2099" t="b">
        <v>0</v>
      </c>
      <c r="P2099" t="s">
        <v>29</v>
      </c>
      <c r="Q2099" t="s">
        <v>30</v>
      </c>
      <c r="R2099" t="b">
        <v>0</v>
      </c>
      <c r="Z2099">
        <v>1</v>
      </c>
    </row>
    <row r="2100" spans="1:26" x14ac:dyDescent="0.25">
      <c r="A2100">
        <v>220</v>
      </c>
      <c r="B2100" t="s">
        <v>1192</v>
      </c>
      <c r="C2100" t="s">
        <v>1094</v>
      </c>
      <c r="D2100" t="s">
        <v>1095</v>
      </c>
      <c r="E2100" s="6" t="str">
        <f>VLOOKUP(SUBSTITUTE(B2100,"_usd_interim","")&amp;" - "&amp;D2100,OrbisGeneric_mapping!C:F,3,0)</f>
        <v>FLDI</v>
      </c>
      <c r="F2100" s="6" t="str">
        <f>VLOOKUP(E2100,Collibra!D:F,3,0)</f>
        <v>Long Term Debt Issued</v>
      </c>
      <c r="G2100" s="6" t="str">
        <f>VLOOKUP(E2100,Collibra!D:F,2,0)</f>
        <v>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v>
      </c>
      <c r="J2100" t="s">
        <v>28</v>
      </c>
      <c r="N2100" t="b">
        <v>0</v>
      </c>
      <c r="P2100" t="s">
        <v>29</v>
      </c>
      <c r="Q2100" t="s">
        <v>30</v>
      </c>
      <c r="R2100" t="b">
        <v>0</v>
      </c>
      <c r="Z2100">
        <v>1</v>
      </c>
    </row>
    <row r="2101" spans="1:26" x14ac:dyDescent="0.25">
      <c r="A2101">
        <v>236</v>
      </c>
      <c r="B2101" t="s">
        <v>1192</v>
      </c>
      <c r="C2101" t="s">
        <v>1096</v>
      </c>
      <c r="D2101" t="s">
        <v>1097</v>
      </c>
      <c r="E2101" s="6" t="str">
        <f>VLOOKUP(SUBSTITUTE(B2101,"_usd_interim","")&amp;" - "&amp;D2101,OrbisGeneric_mapping!C:F,3,0)</f>
        <v>FLDN</v>
      </c>
      <c r="F2101" s="6" t="str">
        <f>VLOOKUP(E2101,Collibra!D:F,3,0)</f>
        <v>Long Term Debt, Net</v>
      </c>
      <c r="G2101" s="6" t="str">
        <f>VLOOKUP(E2101,Collibra!D:F,2,0)</f>
        <v>Long Term Debt, Net [FLDN] represents the sum of Long Term Debt Issued [FLDI] and Long Term Debt Reduction [FLDR]. When a company does not delineate between long-term debts issued and long-term reduction, Long Term Debt, Net [FLDN] is utilized (for US accounts)</v>
      </c>
      <c r="J2101" t="s">
        <v>28</v>
      </c>
      <c r="N2101" t="b">
        <v>0</v>
      </c>
      <c r="P2101" t="s">
        <v>29</v>
      </c>
      <c r="Q2101" t="s">
        <v>30</v>
      </c>
      <c r="R2101" t="b">
        <v>0</v>
      </c>
      <c r="Z2101">
        <v>1</v>
      </c>
    </row>
    <row r="2102" spans="1:26" x14ac:dyDescent="0.25">
      <c r="A2102">
        <v>228</v>
      </c>
      <c r="B2102" t="s">
        <v>1192</v>
      </c>
      <c r="C2102" t="s">
        <v>1098</v>
      </c>
      <c r="D2102" t="s">
        <v>1099</v>
      </c>
      <c r="E2102" s="6" t="str">
        <f>VLOOKUP(SUBSTITUTE(B2102,"_usd_interim","")&amp;" - "&amp;D2102,OrbisGeneric_mapping!C:F,3,0)</f>
        <v>FLDR</v>
      </c>
      <c r="F2102" s="6" t="str">
        <f>VLOOKUP(E2102,Collibra!D:F,3,0)</f>
        <v>Long Term Debt Reduction</v>
      </c>
      <c r="G2102" s="6" t="str">
        <f>VLOOKUP(E2102,Collibra!D:F,2,0)</f>
        <v>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v>
      </c>
      <c r="J2102" t="s">
        <v>28</v>
      </c>
      <c r="N2102" t="b">
        <v>0</v>
      </c>
      <c r="P2102" t="s">
        <v>29</v>
      </c>
      <c r="Q2102" t="s">
        <v>30</v>
      </c>
      <c r="R2102" t="b">
        <v>0</v>
      </c>
      <c r="Z2102">
        <v>1</v>
      </c>
    </row>
    <row r="2103" spans="1:26" x14ac:dyDescent="0.25">
      <c r="A2103">
        <v>292</v>
      </c>
      <c r="B2103" t="s">
        <v>1192</v>
      </c>
      <c r="C2103" t="s">
        <v>1100</v>
      </c>
      <c r="D2103" t="s">
        <v>1101</v>
      </c>
      <c r="E2103" s="6" t="str">
        <f>VLOOKUP(SUBSTITUTE(B2103,"_usd_interim","")&amp;" - "&amp;D2103,OrbisGeneric_mapping!C:F,3,0)</f>
        <v>SNCB</v>
      </c>
      <c r="F2103" s="6" t="str">
        <f>VLOOKUP(E2103,Collibra!D:F,3,0)</f>
        <v>Net Cash - Beginning Balance</v>
      </c>
      <c r="G2103" s="6" t="str">
        <f>VLOOKUP(E2103,Collibra!D:F,2,0)</f>
        <v>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v>
      </c>
      <c r="J2103" t="s">
        <v>28</v>
      </c>
      <c r="N2103" t="b">
        <v>0</v>
      </c>
      <c r="P2103" t="s">
        <v>29</v>
      </c>
      <c r="Q2103" t="s">
        <v>30</v>
      </c>
      <c r="R2103" t="b">
        <v>0</v>
      </c>
      <c r="Z2103">
        <v>1</v>
      </c>
    </row>
    <row r="2104" spans="1:26" x14ac:dyDescent="0.25">
      <c r="A2104">
        <v>300</v>
      </c>
      <c r="B2104" t="s">
        <v>1192</v>
      </c>
      <c r="C2104" t="s">
        <v>1102</v>
      </c>
      <c r="D2104" t="s">
        <v>1103</v>
      </c>
      <c r="E2104" s="6" t="str">
        <f>VLOOKUP(SUBSTITUTE(B2104,"_usd_interim","")&amp;" - "&amp;D2104,OrbisGeneric_mapping!C:F,3,0)</f>
        <v>SNCE</v>
      </c>
      <c r="F2104" s="6" t="str">
        <f>VLOOKUP(E2104,Collibra!D:F,3,0)</f>
        <v>Net Cash - Ending Balance</v>
      </c>
      <c r="G2104" s="6" t="str">
        <f>VLOOKUP(E2104,Collibra!D:F,2,0)</f>
        <v>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v>
      </c>
      <c r="J2104" t="s">
        <v>28</v>
      </c>
      <c r="N2104" t="b">
        <v>0</v>
      </c>
      <c r="P2104" t="s">
        <v>29</v>
      </c>
      <c r="Q2104" t="s">
        <v>30</v>
      </c>
      <c r="R2104" t="b">
        <v>0</v>
      </c>
      <c r="Z2104">
        <v>1</v>
      </c>
    </row>
    <row r="2105" spans="1:26" x14ac:dyDescent="0.25">
      <c r="A2105">
        <v>284</v>
      </c>
      <c r="B2105" t="s">
        <v>1192</v>
      </c>
      <c r="C2105" t="s">
        <v>1104</v>
      </c>
      <c r="D2105" t="s">
        <v>1105</v>
      </c>
      <c r="E2105" s="6" t="str">
        <f>VLOOKUP(SUBSTITUTE(B2105,"_usd_interim","")&amp;" - "&amp;D2105,OrbisGeneric_mapping!C:F,3,0)</f>
        <v>SNCC</v>
      </c>
      <c r="F2105" s="6" t="str">
        <f>VLOOKUP(E2105,Collibra!D:F,3,0)</f>
        <v>Net Change in Cash</v>
      </c>
      <c r="G2105" s="6" t="str">
        <f>VLOOKUP(E2105,Collibra!D:F,2,0)</f>
        <v>Net Change in Cash [SNCC] represents the sum of Cash From Operating Activities [OTLO], Cash From Investing Activities [ITLI], Cash From Financing Activities [FTLF], Foreign Exchange Effects [SFEE] (for US accounts)</v>
      </c>
      <c r="J2105" t="s">
        <v>28</v>
      </c>
      <c r="N2105" t="b">
        <v>0</v>
      </c>
      <c r="P2105" t="s">
        <v>29</v>
      </c>
      <c r="Q2105" t="s">
        <v>30</v>
      </c>
      <c r="R2105" t="b">
        <v>0</v>
      </c>
      <c r="Z2105">
        <v>1</v>
      </c>
    </row>
    <row r="2106" spans="1:26" x14ac:dyDescent="0.25">
      <c r="A2106">
        <v>4779</v>
      </c>
      <c r="B2106" t="s">
        <v>1192</v>
      </c>
      <c r="C2106" t="s">
        <v>546</v>
      </c>
      <c r="D2106" t="s">
        <v>547</v>
      </c>
      <c r="E2106" s="6" t="str">
        <f>VLOOKUP(SUBSTITUTE(B2106,"_usd_interim","")&amp;" - "&amp;D2106,OrbisGeneric_mapping!C:F,3,0)</f>
        <v>ONET</v>
      </c>
      <c r="F2106" s="6">
        <f>VLOOKUP(E2106,Collibra!D:F,3,0)</f>
        <v>0</v>
      </c>
      <c r="G2106" s="6" t="str">
        <f>VLOOKUP(E2106,Collibra!D:F,2,0)</f>
        <v>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v>
      </c>
      <c r="J2106" t="s">
        <v>28</v>
      </c>
      <c r="N2106" t="b">
        <v>0</v>
      </c>
      <c r="P2106" t="s">
        <v>29</v>
      </c>
      <c r="Q2106" t="s">
        <v>30</v>
      </c>
      <c r="R2106" t="b">
        <v>0</v>
      </c>
      <c r="Z2106">
        <v>1</v>
      </c>
    </row>
    <row r="2107" spans="1:26" x14ac:dyDescent="0.25">
      <c r="A2107">
        <v>4899</v>
      </c>
      <c r="B2107" t="s">
        <v>1192</v>
      </c>
      <c r="C2107" t="s">
        <v>1106</v>
      </c>
      <c r="D2107" t="s">
        <v>1107</v>
      </c>
      <c r="E2107" s="6" t="str">
        <f>VLOOKUP(SUBSTITUTE(B2107,"_usd_interim","")&amp;" - "&amp;D2107,OrbisGeneric_mapping!C:F,3,0)</f>
        <v>SNCI</v>
      </c>
      <c r="F2107" s="6" t="str">
        <f>VLOOKUP(E2107,Collibra!D:F,3,0)</f>
        <v>Non-Cash Items</v>
      </c>
      <c r="G2107" s="6" t="str">
        <f>VLOOKUP(E2107,Collibra!D:F,2,0)</f>
        <v>Expenses such as depreciation and investment gains (losses) that does not involve a cash payment. Non-Cash Items [SNCI] represents the sum of Accounting Change [OACG], Discontinued Operations [OIDO], Extraordinary Items [OTRA], Unusual Items [OUIE], Purchased R&amp;amp;D [OPRD], Equity in Net Earnings/Loss [OEIA] and Other Non-Cash Items [ONCI] (for US accounts)</v>
      </c>
      <c r="J2107" t="s">
        <v>28</v>
      </c>
      <c r="N2107" t="b">
        <v>0</v>
      </c>
      <c r="P2107" t="s">
        <v>29</v>
      </c>
      <c r="Q2107" t="s">
        <v>30</v>
      </c>
      <c r="R2107" t="b">
        <v>0</v>
      </c>
      <c r="Z2107">
        <v>1</v>
      </c>
    </row>
    <row r="2108" spans="1:26" x14ac:dyDescent="0.25">
      <c r="A2108">
        <v>4723</v>
      </c>
      <c r="B2108" t="s">
        <v>1192</v>
      </c>
      <c r="C2108" t="s">
        <v>570</v>
      </c>
      <c r="D2108" t="s">
        <v>571</v>
      </c>
      <c r="E2108" s="6" t="str">
        <f>VLOOKUP(SUBSTITUTE(B2108,"_usd_interim","")&amp;" - "&amp;D2108,OrbisGeneric_mapping!C:F,3,0)</f>
        <v>NUMBER_MONTHS</v>
      </c>
      <c r="F2108" s="6" t="str">
        <f>VLOOKUP(E2108,Collibra!D:F,3,0)</f>
        <v>Number of months</v>
      </c>
      <c r="G2108" s="6" t="str">
        <f>VLOOKUP(E2108,Collibra!D:F,2,0)</f>
        <v>The number of months in a financial accounting period</v>
      </c>
      <c r="J2108" t="s">
        <v>28</v>
      </c>
      <c r="N2108" t="b">
        <v>0</v>
      </c>
      <c r="P2108" t="s">
        <v>29</v>
      </c>
      <c r="Q2108" t="s">
        <v>30</v>
      </c>
      <c r="R2108" t="b">
        <v>0</v>
      </c>
      <c r="Z2108">
        <v>1</v>
      </c>
    </row>
    <row r="2109" spans="1:26" x14ac:dyDescent="0.25">
      <c r="A2109">
        <v>164</v>
      </c>
      <c r="B2109" t="s">
        <v>1192</v>
      </c>
      <c r="C2109" t="s">
        <v>1108</v>
      </c>
      <c r="D2109" t="s">
        <v>1109</v>
      </c>
      <c r="E2109" s="6" t="str">
        <f>VLOOKUP(SUBSTITUTE(B2109,"_usd_interim","")&amp;" - "&amp;D2109,OrbisGeneric_mapping!C:F,3,0)</f>
        <v>FOPX</v>
      </c>
      <c r="F2109" s="6" t="str">
        <f>VLOOKUP(E2109,Collibra!D:F,3,0)</f>
        <v>Options Exercised</v>
      </c>
      <c r="G2109" s="6" t="str">
        <f>VLOOKUP(E2109,Collibra!D:F,2,0)</f>
        <v>Options Exercised [FOPX] represents cash inflow due to stock options exercised, which results in an increase of common stock (for US accounts)</v>
      </c>
      <c r="J2109" t="s">
        <v>28</v>
      </c>
      <c r="N2109" t="b">
        <v>0</v>
      </c>
      <c r="P2109" t="s">
        <v>29</v>
      </c>
      <c r="Q2109" t="s">
        <v>30</v>
      </c>
      <c r="R2109" t="b">
        <v>0</v>
      </c>
      <c r="Z2109">
        <v>1</v>
      </c>
    </row>
    <row r="2110" spans="1:26" x14ac:dyDescent="0.25">
      <c r="A2110">
        <v>4763</v>
      </c>
      <c r="B2110" t="s">
        <v>1192</v>
      </c>
      <c r="C2110" t="s">
        <v>576</v>
      </c>
      <c r="D2110" t="s">
        <v>577</v>
      </c>
      <c r="E2110" s="6" t="str">
        <f>VLOOKUP(SUBSTITUTE(B2110,"_usd_interim","")&amp;" - "&amp;D2110,OrbisGeneric_mapping!C:F,3,0)</f>
        <v>ORIGINAL_CURRENCY</v>
      </c>
      <c r="F2110" s="6">
        <f>VLOOKUP(E2110,Collibra!D:F,3,0)</f>
        <v>0</v>
      </c>
      <c r="G2110" s="6" t="str">
        <f>VLOOKUP(E2110,Collibra!D:F,2,0)</f>
        <v>The currency used for publishing the financial accounts</v>
      </c>
      <c r="J2110" t="s">
        <v>28</v>
      </c>
      <c r="N2110" t="b">
        <v>0</v>
      </c>
      <c r="P2110" t="s">
        <v>29</v>
      </c>
      <c r="Q2110" t="s">
        <v>30</v>
      </c>
      <c r="R2110" t="b">
        <v>0</v>
      </c>
      <c r="Z2110">
        <v>1</v>
      </c>
    </row>
    <row r="2111" spans="1:26" x14ac:dyDescent="0.25">
      <c r="A2111">
        <v>4755</v>
      </c>
      <c r="B2111" t="s">
        <v>1192</v>
      </c>
      <c r="C2111" t="s">
        <v>578</v>
      </c>
      <c r="D2111" t="s">
        <v>579</v>
      </c>
      <c r="E2111" s="6" t="str">
        <f>VLOOKUP(SUBSTITUTE(B2111,"_usd_interim","")&amp;" - "&amp;D2111,OrbisGeneric_mapping!C:F,3,0)</f>
        <v>ORIGINAL_UNIT</v>
      </c>
      <c r="F2111" s="6" t="str">
        <f>VLOOKUP(E2111,Collibra!D:F,3,0)</f>
        <v>Original unit</v>
      </c>
      <c r="G2111" s="6" t="str">
        <f>VLOOKUP(E2111,Collibra!D:F,2,0)</f>
        <v>Original units is the unit for a financial value used in spreading the financial accounts</v>
      </c>
      <c r="J2111" t="s">
        <v>28</v>
      </c>
      <c r="N2111" t="b">
        <v>0</v>
      </c>
      <c r="P2111" t="s">
        <v>29</v>
      </c>
      <c r="Q2111" t="s">
        <v>30</v>
      </c>
      <c r="R2111" t="b">
        <v>0</v>
      </c>
      <c r="Z2111">
        <v>1</v>
      </c>
    </row>
    <row r="2112" spans="1:26" x14ac:dyDescent="0.25">
      <c r="A2112">
        <v>4947</v>
      </c>
      <c r="B2112" t="s">
        <v>1192</v>
      </c>
      <c r="C2112" t="s">
        <v>1110</v>
      </c>
      <c r="D2112" t="s">
        <v>1111</v>
      </c>
      <c r="E2112" s="6" t="str">
        <f>VLOOKUP(SUBSTITUTE(B2112,"_usd_interim","")&amp;" - "&amp;D2112,OrbisGeneric_mapping!C:F,3,0)</f>
        <v>OOAS</v>
      </c>
      <c r="F2112" s="6" t="str">
        <f>VLOOKUP(E2112,Collibra!D:F,3,0)</f>
        <v>Other Assets</v>
      </c>
      <c r="G2112" s="6" t="str">
        <f>VLOOKUP(E2112,Collibra!D:F,2,0)</f>
        <v>Other Assets [OOAS] represents changes in other assets during the period. An increase in other assets has a negative impact on cash flow from operating activities, and vice versa (for US accounts)</v>
      </c>
      <c r="J2112" t="s">
        <v>28</v>
      </c>
      <c r="N2112" t="b">
        <v>0</v>
      </c>
      <c r="P2112" t="s">
        <v>29</v>
      </c>
      <c r="Q2112" t="s">
        <v>30</v>
      </c>
      <c r="R2112" t="b">
        <v>0</v>
      </c>
      <c r="Z2112">
        <v>1</v>
      </c>
    </row>
    <row r="2113" spans="1:26" x14ac:dyDescent="0.25">
      <c r="A2113">
        <v>4995</v>
      </c>
      <c r="B2113" t="s">
        <v>1192</v>
      </c>
      <c r="C2113" t="s">
        <v>1112</v>
      </c>
      <c r="D2113" t="s">
        <v>1113</v>
      </c>
      <c r="E2113" s="6" t="str">
        <f>VLOOKUP(SUBSTITUTE(B2113,"_usd_interim","")&amp;" - "&amp;D2113,OrbisGeneric_mapping!C:F,3,0)</f>
        <v>OOAL</v>
      </c>
      <c r="F2113" s="6" t="str">
        <f>VLOOKUP(E2113,Collibra!D:F,3,0)</f>
        <v>Other Assets &amp; Liabilities, Net</v>
      </c>
      <c r="G2113" s="6" t="str">
        <f>VLOOKUP(E2113,Collibra!D:F,2,0)</f>
        <v>Other Assets &amp;amp;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v>
      </c>
      <c r="J2113" t="s">
        <v>28</v>
      </c>
      <c r="N2113" t="b">
        <v>0</v>
      </c>
      <c r="P2113" t="s">
        <v>29</v>
      </c>
      <c r="Q2113" t="s">
        <v>30</v>
      </c>
      <c r="R2113" t="b">
        <v>0</v>
      </c>
      <c r="Z2113">
        <v>1</v>
      </c>
    </row>
    <row r="2114" spans="1:26" x14ac:dyDescent="0.25">
      <c r="A2114">
        <v>60</v>
      </c>
      <c r="B2114" t="s">
        <v>1192</v>
      </c>
      <c r="C2114" t="s">
        <v>1114</v>
      </c>
      <c r="D2114" t="s">
        <v>1115</v>
      </c>
      <c r="E2114" s="6" t="str">
        <f>VLOOKUP(SUBSTITUTE(B2114,"_usd_interim","")&amp;" - "&amp;D2114,OrbisGeneric_mapping!C:F,3,0)</f>
        <v>FFCF</v>
      </c>
      <c r="F2114" s="6" t="str">
        <f>VLOOKUP(E2114,Collibra!D:F,3,0)</f>
        <v>Other Financing Cash Flow</v>
      </c>
      <c r="G2114" s="6" t="str">
        <f>VLOOKUP(E2114,Collibra!D:F,2,0)</f>
        <v>Other Financing Cash Flow [FFCF] represents cash flow from financing activities (for US accounts)</v>
      </c>
      <c r="J2114" t="s">
        <v>28</v>
      </c>
      <c r="N2114" t="b">
        <v>0</v>
      </c>
      <c r="P2114" t="s">
        <v>29</v>
      </c>
      <c r="Q2114" t="s">
        <v>30</v>
      </c>
      <c r="R2114" t="b">
        <v>0</v>
      </c>
      <c r="Z2114">
        <v>1</v>
      </c>
    </row>
    <row r="2115" spans="1:26" x14ac:dyDescent="0.25">
      <c r="A2115">
        <v>36</v>
      </c>
      <c r="B2115" t="s">
        <v>1192</v>
      </c>
      <c r="C2115" t="s">
        <v>1116</v>
      </c>
      <c r="D2115" t="s">
        <v>1117</v>
      </c>
      <c r="E2115" s="6" t="str">
        <f>VLOOKUP(SUBSTITUTE(B2115,"_usd_interim","")&amp;" - "&amp;D2115,OrbisGeneric_mapping!C:F,3,0)</f>
        <v>IICF</v>
      </c>
      <c r="F2115" s="6" t="str">
        <f>VLOOKUP(E2115,Collibra!D:F,3,0)</f>
        <v>Other Investing Cash Flow</v>
      </c>
      <c r="G2115" s="6" t="str">
        <f>VLOOKUP(E2115,Collibra!D:F,2,0)</f>
        <v>Other Investing Cash Flow [IICF] represents investing activities (excluding a serie of items) (for US accounts)</v>
      </c>
      <c r="J2115" t="s">
        <v>28</v>
      </c>
      <c r="N2115" t="b">
        <v>0</v>
      </c>
      <c r="P2115" t="s">
        <v>29</v>
      </c>
      <c r="Q2115" t="s">
        <v>30</v>
      </c>
      <c r="R2115" t="b">
        <v>0</v>
      </c>
      <c r="Z2115">
        <v>1</v>
      </c>
    </row>
    <row r="2116" spans="1:26" x14ac:dyDescent="0.25">
      <c r="A2116">
        <v>44</v>
      </c>
      <c r="B2116" t="s">
        <v>1192</v>
      </c>
      <c r="C2116" t="s">
        <v>1118</v>
      </c>
      <c r="D2116" t="s">
        <v>1119</v>
      </c>
      <c r="E2116" s="6" t="str">
        <f>VLOOKUP(SUBSTITUTE(B2116,"_usd_interim","")&amp;" - "&amp;D2116,OrbisGeneric_mapping!C:F,3,0)</f>
        <v>SICF</v>
      </c>
      <c r="F2116" s="6" t="str">
        <f>VLOOKUP(E2116,Collibra!D:F,3,0)</f>
        <v>Other Investing Cash Flow Items, Total</v>
      </c>
      <c r="G2116" s="6" t="str">
        <f>VLOOKUP(E2116,Collibra!D:F,2,0)</f>
        <v>Other Investing Cash Flow Items, Total [SICF] represents all items reported within the investing activities in the cash flow statement, other than capital expenditures (for US accounts)</v>
      </c>
      <c r="J2116" t="s">
        <v>28</v>
      </c>
      <c r="N2116" t="b">
        <v>0</v>
      </c>
      <c r="P2116" t="s">
        <v>29</v>
      </c>
      <c r="Q2116" t="s">
        <v>30</v>
      </c>
      <c r="R2116" t="b">
        <v>0</v>
      </c>
      <c r="Z2116">
        <v>1</v>
      </c>
    </row>
    <row r="2117" spans="1:26" x14ac:dyDescent="0.25">
      <c r="A2117">
        <v>4987</v>
      </c>
      <c r="B2117" t="s">
        <v>1192</v>
      </c>
      <c r="C2117" t="s">
        <v>1120</v>
      </c>
      <c r="D2117" t="s">
        <v>1121</v>
      </c>
      <c r="E2117" s="6" t="str">
        <f>VLOOKUP(SUBSTITUTE(B2117,"_usd_interim","")&amp;" - "&amp;D2117,OrbisGeneric_mapping!C:F,3,0)</f>
        <v>OOLB</v>
      </c>
      <c r="F2117" s="6" t="str">
        <f>VLOOKUP(E2117,Collibra!D:F,3,0)</f>
        <v>Other Liabilities</v>
      </c>
      <c r="G2117" s="6" t="str">
        <f>VLOOKUP(E2117,Collibra!D:F,2,0)</f>
        <v>Other Liabilities [OOLB] represents changes in other liabilities during the period. An increase in other liabilities has a positive impact on cash flow from operating activities, and vice versa (for US accounts)</v>
      </c>
      <c r="J2117" t="s">
        <v>28</v>
      </c>
      <c r="N2117" t="b">
        <v>0</v>
      </c>
      <c r="P2117" t="s">
        <v>29</v>
      </c>
      <c r="Q2117" t="s">
        <v>30</v>
      </c>
      <c r="R2117" t="b">
        <v>0</v>
      </c>
      <c r="Z2117">
        <v>1</v>
      </c>
    </row>
    <row r="2118" spans="1:26" x14ac:dyDescent="0.25">
      <c r="A2118">
        <v>4891</v>
      </c>
      <c r="B2118" t="s">
        <v>1192</v>
      </c>
      <c r="C2118" t="s">
        <v>1122</v>
      </c>
      <c r="D2118" t="s">
        <v>1123</v>
      </c>
      <c r="E2118" s="6" t="str">
        <f>VLOOKUP(SUBSTITUTE(B2118,"_usd_interim","")&amp;" - "&amp;D2118,OrbisGeneric_mapping!C:F,3,0)</f>
        <v>ONCI</v>
      </c>
      <c r="F2118" s="6" t="str">
        <f>VLOOKUP(E2118,Collibra!D:F,3,0)</f>
        <v>Other Non-Cash Items</v>
      </c>
      <c r="G2118" s="6" t="str">
        <f>VLOOKUP(E2118,Collibra!D:F,2,0)</f>
        <v>Other Non-Cash Items [ONCI] represents non-cash operating activities (excluding a serie of items) (for US accounts)</v>
      </c>
      <c r="J2118" t="s">
        <v>28</v>
      </c>
      <c r="N2118" t="b">
        <v>0</v>
      </c>
      <c r="P2118" t="s">
        <v>29</v>
      </c>
      <c r="Q2118" t="s">
        <v>30</v>
      </c>
      <c r="R2118" t="b">
        <v>0</v>
      </c>
      <c r="Z2118">
        <v>1</v>
      </c>
    </row>
    <row r="2119" spans="1:26" x14ac:dyDescent="0.25">
      <c r="A2119">
        <v>5003</v>
      </c>
      <c r="B2119" t="s">
        <v>1192</v>
      </c>
      <c r="C2119" t="s">
        <v>1124</v>
      </c>
      <c r="D2119" t="s">
        <v>1125</v>
      </c>
      <c r="E2119" s="6" t="str">
        <f>VLOOKUP(SUBSTITUTE(B2119,"_usd_interim","")&amp;" - "&amp;D2119,OrbisGeneric_mapping!C:F,3,0)</f>
        <v>OOCF</v>
      </c>
      <c r="F2119" s="6" t="str">
        <f>VLOOKUP(E2119,Collibra!D:F,3,0)</f>
        <v>Other Operating Cash Flow</v>
      </c>
      <c r="G2119" s="6" t="str">
        <f>VLOOKUP(E2119,Collibra!D:F,2,0)</f>
        <v>Other Operating Cash Flow [OOCF] represents the impact of other operating cash flow items that cannot be classified as an adjustment item to net income, or an asset/liability as part of changes in non-cash working capital (for US accounts)</v>
      </c>
      <c r="J2119" t="s">
        <v>28</v>
      </c>
      <c r="N2119" t="b">
        <v>0</v>
      </c>
      <c r="P2119" t="s">
        <v>29</v>
      </c>
      <c r="Q2119" t="s">
        <v>30</v>
      </c>
      <c r="R2119" t="b">
        <v>0</v>
      </c>
      <c r="Z2119">
        <v>1</v>
      </c>
    </row>
    <row r="2120" spans="1:26" x14ac:dyDescent="0.25">
      <c r="A2120">
        <v>4971</v>
      </c>
      <c r="B2120" t="s">
        <v>1192</v>
      </c>
      <c r="C2120" t="s">
        <v>1126</v>
      </c>
      <c r="D2120" t="s">
        <v>1127</v>
      </c>
      <c r="E2120" s="6" t="str">
        <f>VLOOKUP(SUBSTITUTE(B2120,"_usd_interim","")&amp;" - "&amp;D2120,OrbisGeneric_mapping!C:F,3,0)</f>
        <v>OPBA</v>
      </c>
      <c r="F2120" s="6" t="str">
        <f>VLOOKUP(E2120,Collibra!D:F,3,0)</f>
        <v>Payable/Accrued</v>
      </c>
      <c r="G2120" s="6" t="str">
        <f>VLOOKUP(E2120,Collibra!D:F,2,0)</f>
        <v>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v>
      </c>
      <c r="J2120" t="s">
        <v>28</v>
      </c>
      <c r="N2120" t="b">
        <v>0</v>
      </c>
      <c r="P2120" t="s">
        <v>29</v>
      </c>
      <c r="Q2120" t="s">
        <v>30</v>
      </c>
      <c r="R2120" t="b">
        <v>0</v>
      </c>
      <c r="Z2120">
        <v>1</v>
      </c>
    </row>
    <row r="2121" spans="1:26" x14ac:dyDescent="0.25">
      <c r="A2121">
        <v>140</v>
      </c>
      <c r="B2121" t="s">
        <v>1192</v>
      </c>
      <c r="C2121" t="s">
        <v>1128</v>
      </c>
      <c r="D2121" t="s">
        <v>1129</v>
      </c>
      <c r="E2121" s="6" t="str">
        <f>VLOOKUP(SUBSTITUTE(B2121,"_usd_interim","")&amp;" - "&amp;D2121,OrbisGeneric_mapping!C:F,3,0)</f>
        <v>FPSN</v>
      </c>
      <c r="F2121" s="6" t="str">
        <f>VLOOKUP(E2121,Collibra!D:F,3,0)</f>
        <v>Preferred Stock, Net</v>
      </c>
      <c r="G2121" s="6" t="str">
        <f>VLOOKUP(E2121,Collibra!D:F,2,0)</f>
        <v>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v>
      </c>
      <c r="J2121" t="s">
        <v>28</v>
      </c>
      <c r="N2121" t="b">
        <v>0</v>
      </c>
      <c r="P2121" t="s">
        <v>29</v>
      </c>
      <c r="Q2121" t="s">
        <v>30</v>
      </c>
      <c r="R2121" t="b">
        <v>0</v>
      </c>
      <c r="Z2121">
        <v>1</v>
      </c>
    </row>
    <row r="2122" spans="1:26" x14ac:dyDescent="0.25">
      <c r="A2122">
        <v>4939</v>
      </c>
      <c r="B2122" t="s">
        <v>1192</v>
      </c>
      <c r="C2122" t="s">
        <v>1130</v>
      </c>
      <c r="D2122" t="s">
        <v>1131</v>
      </c>
      <c r="E2122" s="6" t="str">
        <f>VLOOKUP(SUBSTITUTE(B2122,"_usd_interim","")&amp;" - "&amp;D2122,OrbisGeneric_mapping!C:F,3,0)</f>
        <v>OPPY</v>
      </c>
      <c r="F2122" s="6" t="str">
        <f>VLOOKUP(E2122,Collibra!D:F,3,0)</f>
        <v>Prepaid Expenses</v>
      </c>
      <c r="G2122" s="6" t="str">
        <f>VLOOKUP(E2122,Collibra!D:F,2,0)</f>
        <v>Prepaid Expenses [OPPY] represents changes in prepaid expenses during the period. An increase in prepaid expenses has a negative impact on cash flow from operating activities, and vice versa (for US accounts)</v>
      </c>
      <c r="J2122" t="s">
        <v>28</v>
      </c>
      <c r="N2122" t="b">
        <v>0</v>
      </c>
      <c r="P2122" t="s">
        <v>29</v>
      </c>
      <c r="Q2122" t="s">
        <v>30</v>
      </c>
      <c r="R2122" t="b">
        <v>0</v>
      </c>
      <c r="Z2122">
        <v>1</v>
      </c>
    </row>
    <row r="2123" spans="1:26" x14ac:dyDescent="0.25">
      <c r="A2123">
        <v>4667</v>
      </c>
      <c r="B2123" t="s">
        <v>1192</v>
      </c>
      <c r="C2123" t="s">
        <v>57</v>
      </c>
      <c r="D2123" t="s">
        <v>57</v>
      </c>
      <c r="E2123" s="6" t="e">
        <f>VLOOKUP(SUBSTITUTE(B2123,"_usd_interim","")&amp;" - "&amp;D2123,OrbisGeneric_mapping!C:F,3,0)</f>
        <v>#N/A</v>
      </c>
      <c r="F2123" s="6" t="e">
        <f>VLOOKUP(E2123,Collibra!D:F,3,0)</f>
        <v>#N/A</v>
      </c>
      <c r="G2123" s="6" t="e">
        <f>VLOOKUP(E2123,Collibra!D:F,2,0)</f>
        <v>#N/A</v>
      </c>
      <c r="J2123" t="s">
        <v>28</v>
      </c>
      <c r="N2123" t="b">
        <v>0</v>
      </c>
      <c r="P2123" t="s">
        <v>29</v>
      </c>
      <c r="Q2123" t="s">
        <v>30</v>
      </c>
      <c r="R2123" t="b">
        <v>0</v>
      </c>
      <c r="Z2123">
        <v>1</v>
      </c>
    </row>
    <row r="2124" spans="1:26" x14ac:dyDescent="0.25">
      <c r="A2124">
        <v>4659</v>
      </c>
      <c r="B2124" t="s">
        <v>1192</v>
      </c>
      <c r="C2124" t="s">
        <v>58</v>
      </c>
      <c r="D2124" t="s">
        <v>58</v>
      </c>
      <c r="E2124" s="6" t="e">
        <f>VLOOKUP(SUBSTITUTE(B2124,"_usd_interim","")&amp;" - "&amp;D2124,OrbisGeneric_mapping!C:F,3,0)</f>
        <v>#N/A</v>
      </c>
      <c r="F2124" s="6" t="e">
        <f>VLOOKUP(E2124,Collibra!D:F,3,0)</f>
        <v>#N/A</v>
      </c>
      <c r="G2124" s="6" t="e">
        <f>VLOOKUP(E2124,Collibra!D:F,2,0)</f>
        <v>#N/A</v>
      </c>
      <c r="J2124" t="s">
        <v>59</v>
      </c>
      <c r="N2124" t="b">
        <v>0</v>
      </c>
      <c r="P2124" t="s">
        <v>29</v>
      </c>
      <c r="Q2124" t="s">
        <v>30</v>
      </c>
      <c r="R2124" t="b">
        <v>0</v>
      </c>
      <c r="Z2124">
        <v>1</v>
      </c>
    </row>
    <row r="2125" spans="1:26" x14ac:dyDescent="0.25">
      <c r="A2125">
        <v>5035</v>
      </c>
      <c r="B2125" t="s">
        <v>1192</v>
      </c>
      <c r="C2125" t="s">
        <v>1132</v>
      </c>
      <c r="D2125" t="s">
        <v>1133</v>
      </c>
      <c r="E2125" s="6" t="str">
        <f>VLOOKUP(SUBSTITUTE(B2125,"_usd_interim","")&amp;" - "&amp;D2125,OrbisGeneric_mapping!C:F,3,0)</f>
        <v>IIAQ</v>
      </c>
      <c r="F2125" s="6" t="str">
        <f>VLOOKUP(E2125,Collibra!D:F,3,0)</f>
        <v>Purchase/Acquisition of Intangibles</v>
      </c>
      <c r="G2125" s="6" t="str">
        <f>VLOOKUP(E2125,Collibra!D:F,2,0)</f>
        <v>Purchase/Acquisition of Intangibles [IIAQ] represents cash outflow on acquisition of intangibles (for US accounts)</v>
      </c>
      <c r="J2125" t="s">
        <v>28</v>
      </c>
      <c r="N2125" t="b">
        <v>0</v>
      </c>
      <c r="P2125" t="s">
        <v>29</v>
      </c>
      <c r="Q2125" t="s">
        <v>30</v>
      </c>
      <c r="R2125" t="b">
        <v>0</v>
      </c>
      <c r="Z2125">
        <v>1</v>
      </c>
    </row>
    <row r="2126" spans="1:26" x14ac:dyDescent="0.25">
      <c r="A2126">
        <v>5027</v>
      </c>
      <c r="B2126" t="s">
        <v>1192</v>
      </c>
      <c r="C2126" t="s">
        <v>1134</v>
      </c>
      <c r="D2126" t="s">
        <v>1135</v>
      </c>
      <c r="E2126" s="6" t="str">
        <f>VLOOKUP(SUBSTITUTE(B2126,"_usd_interim","")&amp;" - "&amp;D2126,OrbisGeneric_mapping!C:F,3,0)</f>
        <v>ICEX</v>
      </c>
      <c r="F2126" s="6" t="str">
        <f>VLOOKUP(E2126,Collibra!D:F,3,0)</f>
        <v>Purchase of Fixed Assets</v>
      </c>
      <c r="G2126" s="6" t="str">
        <f>VLOOKUP(E2126,Collibra!D:F,2,0)</f>
        <v>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v>
      </c>
      <c r="J2126" t="s">
        <v>28</v>
      </c>
      <c r="N2126" t="b">
        <v>0</v>
      </c>
      <c r="P2126" t="s">
        <v>29</v>
      </c>
      <c r="Q2126" t="s">
        <v>30</v>
      </c>
      <c r="R2126" t="b">
        <v>0</v>
      </c>
      <c r="Z2126">
        <v>1</v>
      </c>
    </row>
    <row r="2127" spans="1:26" x14ac:dyDescent="0.25">
      <c r="A2127">
        <v>12</v>
      </c>
      <c r="B2127" t="s">
        <v>1192</v>
      </c>
      <c r="C2127" t="s">
        <v>1136</v>
      </c>
      <c r="D2127" t="s">
        <v>1137</v>
      </c>
      <c r="E2127" s="6" t="str">
        <f>VLOOKUP(SUBSTITUTE(B2127,"_usd_interim","")&amp;" - "&amp;D2127,OrbisGeneric_mapping!C:F,3,0)</f>
        <v>IINP</v>
      </c>
      <c r="F2127" s="6" t="str">
        <f>VLOOKUP(E2127,Collibra!D:F,3,0)</f>
        <v>Purchase of Investments</v>
      </c>
      <c r="G2127" s="6" t="str">
        <f>VLOOKUP(E2127,Collibra!D:F,2,0)</f>
        <v>Purchase of Investments [IINP] represents the cash outflow on the purchase of investments in securities and other investments (for US accounts)</v>
      </c>
      <c r="J2127" t="s">
        <v>28</v>
      </c>
      <c r="N2127" t="b">
        <v>0</v>
      </c>
      <c r="P2127" t="s">
        <v>29</v>
      </c>
      <c r="Q2127" t="s">
        <v>30</v>
      </c>
      <c r="R2127" t="b">
        <v>0</v>
      </c>
      <c r="Z2127">
        <v>1</v>
      </c>
    </row>
    <row r="2128" spans="1:26" x14ac:dyDescent="0.25">
      <c r="A2128">
        <v>4875</v>
      </c>
      <c r="B2128" t="s">
        <v>1192</v>
      </c>
      <c r="C2128" t="s">
        <v>1138</v>
      </c>
      <c r="D2128" t="s">
        <v>1139</v>
      </c>
      <c r="E2128" s="6" t="str">
        <f>VLOOKUP(SUBSTITUTE(B2128,"_usd_interim","")&amp;" - "&amp;D2128,OrbisGeneric_mapping!C:F,3,0)</f>
        <v>OPRD</v>
      </c>
      <c r="F2128" s="6" t="str">
        <f>VLOOKUP(E2128,Collibra!D:F,3,0)</f>
        <v>Purchased R&amp;D</v>
      </c>
      <c r="G2128" s="6" t="str">
        <f>VLOOKUP(E2128,Collibra!D:F,2,0)</f>
        <v>Purchased R&amp;amp;D [OPRD] represents non-cash expenses from amortization of purchased research and development expenses (for US accounts)</v>
      </c>
      <c r="J2128" t="s">
        <v>28</v>
      </c>
      <c r="N2128" t="b">
        <v>0</v>
      </c>
      <c r="P2128" t="s">
        <v>29</v>
      </c>
      <c r="Q2128" t="s">
        <v>30</v>
      </c>
      <c r="R2128" t="b">
        <v>0</v>
      </c>
      <c r="Z2128">
        <v>1</v>
      </c>
    </row>
    <row r="2129" spans="1:26" x14ac:dyDescent="0.25">
      <c r="A2129">
        <v>156</v>
      </c>
      <c r="B2129" t="s">
        <v>1192</v>
      </c>
      <c r="C2129" t="s">
        <v>1140</v>
      </c>
      <c r="D2129" t="s">
        <v>1141</v>
      </c>
      <c r="E2129" s="6" t="str">
        <f>VLOOKUP(SUBSTITUTE(B2129,"_usd_interim","")&amp;" - "&amp;D2129,OrbisGeneric_mapping!C:F,3,0)</f>
        <v>FRCP</v>
      </c>
      <c r="F2129" s="6" t="str">
        <f>VLOOKUP(E2129,Collibra!D:F,3,0)</f>
        <v>Repurch./Retirement of Common/Preferred</v>
      </c>
      <c r="G2129" s="6" t="str">
        <f>VLOOKUP(E2129,Collibra!D:F,2,0)</f>
        <v>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v>
      </c>
      <c r="J2129" t="s">
        <v>28</v>
      </c>
      <c r="N2129" t="b">
        <v>0</v>
      </c>
      <c r="P2129" t="s">
        <v>29</v>
      </c>
      <c r="Q2129" t="s">
        <v>30</v>
      </c>
      <c r="R2129" t="b">
        <v>0</v>
      </c>
      <c r="Z2129">
        <v>1</v>
      </c>
    </row>
    <row r="2130" spans="1:26" x14ac:dyDescent="0.25">
      <c r="A2130">
        <v>108</v>
      </c>
      <c r="B2130" t="s">
        <v>1192</v>
      </c>
      <c r="C2130" t="s">
        <v>1142</v>
      </c>
      <c r="D2130" t="s">
        <v>1143</v>
      </c>
      <c r="E2130" s="6" t="str">
        <f>VLOOKUP(SUBSTITUTE(B2130,"_usd_interim","")&amp;" - "&amp;D2130,OrbisGeneric_mapping!C:F,3,0)</f>
        <v>FRRC</v>
      </c>
      <c r="F2130" s="6" t="str">
        <f>VLOOKUP(E2130,Collibra!D:F,3,0)</f>
        <v>Repurchase/Retirement of Common</v>
      </c>
      <c r="G2130" s="6" t="str">
        <f>VLOOKUP(E2130,Collibra!D:F,2,0)</f>
        <v>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v>
      </c>
      <c r="J2130" t="s">
        <v>28</v>
      </c>
      <c r="N2130" t="b">
        <v>0</v>
      </c>
      <c r="P2130" t="s">
        <v>29</v>
      </c>
      <c r="Q2130" t="s">
        <v>30</v>
      </c>
      <c r="R2130" t="b">
        <v>0</v>
      </c>
      <c r="Z2130">
        <v>1</v>
      </c>
    </row>
    <row r="2131" spans="1:26" x14ac:dyDescent="0.25">
      <c r="A2131">
        <v>132</v>
      </c>
      <c r="B2131" t="s">
        <v>1192</v>
      </c>
      <c r="C2131" t="s">
        <v>1144</v>
      </c>
      <c r="D2131" t="s">
        <v>1145</v>
      </c>
      <c r="E2131" s="6" t="str">
        <f>VLOOKUP(SUBSTITUTE(B2131,"_usd_interim","")&amp;" - "&amp;D2131,OrbisGeneric_mapping!C:F,3,0)</f>
        <v>FRRP</v>
      </c>
      <c r="F2131" s="6" t="str">
        <f>VLOOKUP(E2131,Collibra!D:F,3,0)</f>
        <v>Repurchase/Retirement of Preferred</v>
      </c>
      <c r="G2131" s="6" t="str">
        <f>VLOOKUP(E2131,Collibra!D:F,2,0)</f>
        <v>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v>
      </c>
      <c r="J2131" t="s">
        <v>28</v>
      </c>
      <c r="N2131" t="b">
        <v>0</v>
      </c>
      <c r="P2131" t="s">
        <v>29</v>
      </c>
      <c r="Q2131" t="s">
        <v>30</v>
      </c>
      <c r="R2131" t="b">
        <v>0</v>
      </c>
      <c r="Z2131">
        <v>1</v>
      </c>
    </row>
    <row r="2132" spans="1:26" x14ac:dyDescent="0.25">
      <c r="A2132">
        <v>332</v>
      </c>
      <c r="B2132" t="s">
        <v>1192</v>
      </c>
      <c r="C2132" t="s">
        <v>72</v>
      </c>
      <c r="D2132" t="s">
        <v>72</v>
      </c>
      <c r="E2132" s="6" t="e">
        <f>VLOOKUP(SUBSTITUTE(B2132,"_usd_interim","")&amp;" - "&amp;D2132,OrbisGeneric_mapping!C:F,3,0)</f>
        <v>#N/A</v>
      </c>
      <c r="F2132" s="6" t="e">
        <f>VLOOKUP(E2132,Collibra!D:F,3,0)</f>
        <v>#N/A</v>
      </c>
      <c r="G2132" s="6" t="e">
        <f>VLOOKUP(E2132,Collibra!D:F,2,0)</f>
        <v>#N/A</v>
      </c>
      <c r="J2132" t="s">
        <v>73</v>
      </c>
      <c r="N2132" t="b">
        <v>0</v>
      </c>
      <c r="P2132" t="s">
        <v>29</v>
      </c>
      <c r="Q2132" t="s">
        <v>30</v>
      </c>
      <c r="R2132" t="b">
        <v>0</v>
      </c>
      <c r="Z2132">
        <v>1</v>
      </c>
    </row>
    <row r="2133" spans="1:26" x14ac:dyDescent="0.25">
      <c r="A2133">
        <v>100</v>
      </c>
      <c r="B2133" t="s">
        <v>1192</v>
      </c>
      <c r="C2133" t="s">
        <v>1146</v>
      </c>
      <c r="D2133" t="s">
        <v>1147</v>
      </c>
      <c r="E2133" s="6" t="str">
        <f>VLOOKUP(SUBSTITUTE(B2133,"_usd_interim","")&amp;" - "&amp;D2133,OrbisGeneric_mapping!C:F,3,0)</f>
        <v>FSIC</v>
      </c>
      <c r="F2133" s="6" t="str">
        <f>VLOOKUP(E2133,Collibra!D:F,3,0)</f>
        <v>Sale/Issuance of Common</v>
      </c>
      <c r="G2133" s="6" t="str">
        <f>VLOOKUP(E2133,Collibra!D:F,2,0)</f>
        <v>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v>
      </c>
      <c r="J2133" t="s">
        <v>28</v>
      </c>
      <c r="N2133" t="b">
        <v>0</v>
      </c>
      <c r="P2133" t="s">
        <v>29</v>
      </c>
      <c r="Q2133" t="s">
        <v>30</v>
      </c>
      <c r="R2133" t="b">
        <v>0</v>
      </c>
      <c r="Z2133">
        <v>1</v>
      </c>
    </row>
    <row r="2134" spans="1:26" x14ac:dyDescent="0.25">
      <c r="A2134">
        <v>148</v>
      </c>
      <c r="B2134" t="s">
        <v>1192</v>
      </c>
      <c r="C2134" t="s">
        <v>1148</v>
      </c>
      <c r="D2134" t="s">
        <v>1149</v>
      </c>
      <c r="E2134" s="6" t="str">
        <f>VLOOKUP(SUBSTITUTE(B2134,"_usd_interim","")&amp;" - "&amp;D2134,OrbisGeneric_mapping!C:F,3,0)</f>
        <v>FSCP</v>
      </c>
      <c r="F2134" s="6" t="str">
        <f>VLOOKUP(E2134,Collibra!D:F,3,0)</f>
        <v>Sale/Issuance of Common/Preferred</v>
      </c>
      <c r="G2134" s="6" t="str">
        <f>VLOOKUP(E2134,Collibra!D:F,2,0)</f>
        <v>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v>
      </c>
      <c r="J2134" t="s">
        <v>28</v>
      </c>
      <c r="N2134" t="b">
        <v>0</v>
      </c>
      <c r="P2134" t="s">
        <v>29</v>
      </c>
      <c r="Q2134" t="s">
        <v>30</v>
      </c>
      <c r="R2134" t="b">
        <v>0</v>
      </c>
      <c r="Z2134">
        <v>1</v>
      </c>
    </row>
    <row r="2135" spans="1:26" x14ac:dyDescent="0.25">
      <c r="A2135">
        <v>124</v>
      </c>
      <c r="B2135" t="s">
        <v>1192</v>
      </c>
      <c r="C2135" t="s">
        <v>1150</v>
      </c>
      <c r="D2135" t="s">
        <v>1151</v>
      </c>
      <c r="E2135" s="6" t="str">
        <f>VLOOKUP(SUBSTITUTE(B2135,"_usd_interim","")&amp;" - "&amp;D2135,OrbisGeneric_mapping!C:F,3,0)</f>
        <v>FSIP</v>
      </c>
      <c r="F2135" s="6" t="str">
        <f>VLOOKUP(E2135,Collibra!D:F,3,0)</f>
        <v>Sale/Issuance of Preferred</v>
      </c>
      <c r="G2135" s="6" t="str">
        <f>VLOOKUP(E2135,Collibra!D:F,2,0)</f>
        <v>Sale/Issuance of Preferred [FSIP] represents cash inflow from issuance of preferred stock. If the sale, issuance or repurchase of preferred stock is not separately delineated, then the total is classified as Preferred Stock, Net [FPSN] (for US accounts)</v>
      </c>
      <c r="J2135" t="s">
        <v>28</v>
      </c>
      <c r="N2135" t="b">
        <v>0</v>
      </c>
      <c r="P2135" t="s">
        <v>29</v>
      </c>
      <c r="Q2135" t="s">
        <v>30</v>
      </c>
      <c r="R2135" t="b">
        <v>0</v>
      </c>
      <c r="Z2135">
        <v>1</v>
      </c>
    </row>
    <row r="2136" spans="1:26" x14ac:dyDescent="0.25">
      <c r="A2136">
        <v>5083</v>
      </c>
      <c r="B2136" t="s">
        <v>1192</v>
      </c>
      <c r="C2136" t="s">
        <v>1152</v>
      </c>
      <c r="D2136" t="s">
        <v>1153</v>
      </c>
      <c r="E2136" s="6" t="str">
        <f>VLOOKUP(SUBSTITUTE(B2136,"_usd_interim","")&amp;" - "&amp;D2136,OrbisGeneric_mapping!C:F,3,0)</f>
        <v>IINS</v>
      </c>
      <c r="F2136" s="6" t="str">
        <f>VLOOKUP(E2136,Collibra!D:F,3,0)</f>
        <v>Sale/Maturity of Investment</v>
      </c>
      <c r="G2136" s="6" t="str">
        <f>VLOOKUP(E2136,Collibra!D:F,2,0)</f>
        <v>Sale/Maturity of Investment [IINS] represents cash inflow on the sale of securities, the repayment of securities matured, or the sale of other investments (for US accounts)</v>
      </c>
      <c r="J2136" t="s">
        <v>28</v>
      </c>
      <c r="N2136" t="b">
        <v>0</v>
      </c>
      <c r="P2136" t="s">
        <v>29</v>
      </c>
      <c r="Q2136" t="s">
        <v>30</v>
      </c>
      <c r="R2136" t="b">
        <v>0</v>
      </c>
      <c r="Z2136">
        <v>1</v>
      </c>
    </row>
    <row r="2137" spans="1:26" x14ac:dyDescent="0.25">
      <c r="A2137">
        <v>5067</v>
      </c>
      <c r="B2137" t="s">
        <v>1192</v>
      </c>
      <c r="C2137" t="s">
        <v>1154</v>
      </c>
      <c r="D2137" t="s">
        <v>1155</v>
      </c>
      <c r="E2137" s="6" t="str">
        <f>VLOOKUP(SUBSTITUTE(B2137,"_usd_interim","")&amp;" - "&amp;D2137,OrbisGeneric_mapping!C:F,3,0)</f>
        <v>ISOB</v>
      </c>
      <c r="F2137" s="6" t="str">
        <f>VLOOKUP(E2137,Collibra!D:F,3,0)</f>
        <v>Sale of Business</v>
      </c>
      <c r="G2137" s="6" t="str">
        <f>VLOOKUP(E2137,Collibra!D:F,2,0)</f>
        <v>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v>
      </c>
      <c r="J2137" t="s">
        <v>28</v>
      </c>
      <c r="N2137" t="b">
        <v>0</v>
      </c>
      <c r="P2137" t="s">
        <v>29</v>
      </c>
      <c r="Q2137" t="s">
        <v>30</v>
      </c>
      <c r="R2137" t="b">
        <v>0</v>
      </c>
      <c r="Z2137">
        <v>1</v>
      </c>
    </row>
    <row r="2138" spans="1:26" x14ac:dyDescent="0.25">
      <c r="A2138">
        <v>5075</v>
      </c>
      <c r="B2138" t="s">
        <v>1192</v>
      </c>
      <c r="C2138" t="s">
        <v>1156</v>
      </c>
      <c r="D2138" t="s">
        <v>1157</v>
      </c>
      <c r="E2138" s="6" t="str">
        <f>VLOOKUP(SUBSTITUTE(B2138,"_usd_interim","")&amp;" - "&amp;D2138,OrbisGeneric_mapping!C:F,3,0)</f>
        <v>ISFA</v>
      </c>
      <c r="F2138" s="6" t="str">
        <f>VLOOKUP(E2138,Collibra!D:F,3,0)</f>
        <v>Sale of Fixed Assets</v>
      </c>
      <c r="G2138" s="6" t="str">
        <f>VLOOKUP(E2138,Collibra!D:F,2,0)</f>
        <v>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v>
      </c>
      <c r="J2138" t="s">
        <v>28</v>
      </c>
      <c r="N2138" t="b">
        <v>0</v>
      </c>
      <c r="P2138" t="s">
        <v>29</v>
      </c>
      <c r="Q2138" t="s">
        <v>30</v>
      </c>
      <c r="R2138" t="b">
        <v>0</v>
      </c>
      <c r="Z2138">
        <v>1</v>
      </c>
    </row>
    <row r="2139" spans="1:26" x14ac:dyDescent="0.25">
      <c r="A2139">
        <v>20</v>
      </c>
      <c r="B2139" t="s">
        <v>1192</v>
      </c>
      <c r="C2139" t="s">
        <v>1158</v>
      </c>
      <c r="D2139" t="s">
        <v>1159</v>
      </c>
      <c r="E2139" s="6" t="str">
        <f>VLOOKUP(SUBSTITUTE(B2139,"_usd_interim","")&amp;" - "&amp;D2139,OrbisGeneric_mapping!C:F,3,0)</f>
        <v>ISOI</v>
      </c>
      <c r="F2139" s="6" t="str">
        <f>VLOOKUP(E2139,Collibra!D:F,3,0)</f>
        <v>Sale of Intangible</v>
      </c>
      <c r="G2139" s="6" t="str">
        <f>VLOOKUP(E2139,Collibra!D:F,2,0)</f>
        <v>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v>
      </c>
      <c r="J2139" t="s">
        <v>28</v>
      </c>
      <c r="N2139" t="b">
        <v>0</v>
      </c>
      <c r="P2139" t="s">
        <v>29</v>
      </c>
      <c r="Q2139" t="s">
        <v>30</v>
      </c>
      <c r="R2139" t="b">
        <v>0</v>
      </c>
      <c r="Z2139">
        <v>1</v>
      </c>
    </row>
    <row r="2140" spans="1:26" x14ac:dyDescent="0.25">
      <c r="A2140">
        <v>196</v>
      </c>
      <c r="B2140" t="s">
        <v>1192</v>
      </c>
      <c r="C2140" t="s">
        <v>1160</v>
      </c>
      <c r="D2140" t="s">
        <v>1161</v>
      </c>
      <c r="E2140" s="6" t="str">
        <f>VLOOKUP(SUBSTITUTE(B2140,"_usd_interim","")&amp;" - "&amp;D2140,OrbisGeneric_mapping!C:F,3,0)</f>
        <v>FSDI</v>
      </c>
      <c r="F2140" s="6" t="str">
        <f>VLOOKUP(E2140,Collibra!D:F,3,0)</f>
        <v>Short Term Debt Issued</v>
      </c>
      <c r="G2140" s="6" t="str">
        <f>VLOOKUP(E2140,Collibra!D:F,2,0)</f>
        <v>Short Term Debt Issued [FSDI] represents cash inflow due to the issuance of short-term debt. If short-term debt issuances and reductions are not delineated separately, the total is classified as Short Term Debt, Net (for US accounts)
[FSDN]</v>
      </c>
      <c r="J2140" t="s">
        <v>28</v>
      </c>
      <c r="N2140" t="b">
        <v>0</v>
      </c>
      <c r="P2140" t="s">
        <v>29</v>
      </c>
      <c r="Q2140" t="s">
        <v>30</v>
      </c>
      <c r="R2140" t="b">
        <v>0</v>
      </c>
      <c r="Z2140">
        <v>1</v>
      </c>
    </row>
    <row r="2141" spans="1:26" x14ac:dyDescent="0.25">
      <c r="A2141">
        <v>212</v>
      </c>
      <c r="B2141" t="s">
        <v>1192</v>
      </c>
      <c r="C2141" t="s">
        <v>1162</v>
      </c>
      <c r="D2141" t="s">
        <v>1163</v>
      </c>
      <c r="E2141" s="6" t="str">
        <f>VLOOKUP(SUBSTITUTE(B2141,"_usd_interim","")&amp;" - "&amp;D2141,OrbisGeneric_mapping!C:F,3,0)</f>
        <v>FSDN</v>
      </c>
      <c r="F2141" s="6" t="str">
        <f>VLOOKUP(E2141,Collibra!D:F,3,0)</f>
        <v>Short Term Debt, Net</v>
      </c>
      <c r="G2141" s="6" t="str">
        <f>VLOOKUP(E2141,Collibra!D:F,2,0)</f>
        <v>Short Term Debt, Net [FSDN] represents the sum of Short Term Debt Issued [FSDI] and Short Term Debt Reduction [FSDR]. When a company does not delineate between the short-term debts issued and short-term debts reduction, Short Term Debt, Net [FSDN] is utilized (for US accounts)</v>
      </c>
      <c r="J2141" t="s">
        <v>28</v>
      </c>
      <c r="N2141" t="b">
        <v>0</v>
      </c>
      <c r="P2141" t="s">
        <v>29</v>
      </c>
      <c r="Q2141" t="s">
        <v>30</v>
      </c>
      <c r="R2141" t="b">
        <v>0</v>
      </c>
      <c r="Z2141">
        <v>1</v>
      </c>
    </row>
    <row r="2142" spans="1:26" x14ac:dyDescent="0.25">
      <c r="A2142">
        <v>204</v>
      </c>
      <c r="B2142" t="s">
        <v>1192</v>
      </c>
      <c r="C2142" t="s">
        <v>1164</v>
      </c>
      <c r="D2142" t="s">
        <v>1165</v>
      </c>
      <c r="E2142" s="6" t="str">
        <f>VLOOKUP(SUBSTITUTE(B2142,"_usd_interim","")&amp;" - "&amp;D2142,OrbisGeneric_mapping!C:F,3,0)</f>
        <v>FSDR</v>
      </c>
      <c r="F2142" s="6" t="str">
        <f>VLOOKUP(E2142,Collibra!D:F,3,0)</f>
        <v>Short Term Debt Reduction</v>
      </c>
      <c r="G2142" s="6" t="str">
        <f>VLOOKUP(E2142,Collibra!D:F,2,0)</f>
        <v>Short Term Debt Reduction [FSDR] represents cash outflow due to the repayment of short-term debt. If short-term debt issuances and reductions are not delineated separately, the total is classified as Short Term Debt, Net [FSDN] (for US accounts)</v>
      </c>
      <c r="J2142" t="s">
        <v>28</v>
      </c>
      <c r="N2142" t="b">
        <v>0</v>
      </c>
      <c r="P2142" t="s">
        <v>29</v>
      </c>
      <c r="Q2142" t="s">
        <v>30</v>
      </c>
      <c r="R2142" t="b">
        <v>0</v>
      </c>
      <c r="Z2142">
        <v>1</v>
      </c>
    </row>
    <row r="2143" spans="1:26" x14ac:dyDescent="0.25">
      <c r="A2143">
        <v>5043</v>
      </c>
      <c r="B2143" t="s">
        <v>1192</v>
      </c>
      <c r="C2143" t="s">
        <v>1166</v>
      </c>
      <c r="D2143" t="s">
        <v>1167</v>
      </c>
      <c r="E2143" s="6" t="str">
        <f>VLOOKUP(SUBSTITUTE(B2143,"_usd_interim","")&amp;" - "&amp;D2143,OrbisGeneric_mapping!C:F,3,0)</f>
        <v>ISDC</v>
      </c>
      <c r="F2143" s="6" t="str">
        <f>VLOOKUP(E2143,Collibra!D:F,3,0)</f>
        <v>Software Development Costs</v>
      </c>
      <c r="G2143" s="6" t="str">
        <f>VLOOKUP(E2143,Collibra!D:F,2,0)</f>
        <v>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v>
      </c>
      <c r="J2143" t="s">
        <v>28</v>
      </c>
      <c r="N2143" t="b">
        <v>0</v>
      </c>
      <c r="P2143" t="s">
        <v>29</v>
      </c>
      <c r="Q2143" t="s">
        <v>30</v>
      </c>
      <c r="R2143" t="b">
        <v>0</v>
      </c>
      <c r="Z2143">
        <v>1</v>
      </c>
    </row>
    <row r="2144" spans="1:26" x14ac:dyDescent="0.25">
      <c r="A2144">
        <v>4747</v>
      </c>
      <c r="B2144" t="s">
        <v>1192</v>
      </c>
      <c r="C2144" t="s">
        <v>1022</v>
      </c>
      <c r="D2144" t="s">
        <v>1023</v>
      </c>
      <c r="E2144" s="6" t="str">
        <f>VLOOKUP(SUBSTITUTE(B2144,"_usd_interim","")&amp;" - "&amp;D2144,OrbisGeneric_mapping!C:F,3,0)</f>
        <v>ACCOUNTS_SOURCE_CODE</v>
      </c>
      <c r="F2144" s="6" t="str">
        <f>VLOOKUP(E2144,Collibra!D:F,3,0)</f>
        <v>Source of financials</v>
      </c>
      <c r="G2144" s="6" t="str">
        <f>VLOOKUP(E2144,Collibra!D:F,2,0)</f>
        <v>The source of financials provides the source used for collecting the financial and non-financial information for an account. This can include annual reports, 10-K, regulatory source or any other information provider</v>
      </c>
      <c r="J2144" t="s">
        <v>28</v>
      </c>
      <c r="N2144" t="b">
        <v>0</v>
      </c>
      <c r="P2144" t="s">
        <v>29</v>
      </c>
      <c r="Q2144" t="s">
        <v>30</v>
      </c>
      <c r="R2144" t="b">
        <v>0</v>
      </c>
      <c r="Z2144">
        <v>1</v>
      </c>
    </row>
    <row r="2145" spans="1:26" x14ac:dyDescent="0.25">
      <c r="A2145">
        <v>4979</v>
      </c>
      <c r="B2145" t="s">
        <v>1192</v>
      </c>
      <c r="C2145" t="s">
        <v>1168</v>
      </c>
      <c r="D2145" t="s">
        <v>1169</v>
      </c>
      <c r="E2145" s="6" t="str">
        <f>VLOOKUP(SUBSTITUTE(B2145,"_usd_interim","")&amp;" - "&amp;D2145,OrbisGeneric_mapping!C:F,3,0)</f>
        <v>OTXP</v>
      </c>
      <c r="F2145" s="6" t="str">
        <f>VLOOKUP(E2145,Collibra!D:F,3,0)</f>
        <v>Taxes Payable</v>
      </c>
      <c r="G2145" s="6" t="str">
        <f>VLOOKUP(E2145,Collibra!D:F,2,0)</f>
        <v>Taxes Payable [OTXP] represents changes in taxes payable during the period. An increase in income taxes payable has a positive impact on cash flow from operating activities, and vice versa (for US accounts)</v>
      </c>
      <c r="J2145" t="s">
        <v>28</v>
      </c>
      <c r="N2145" t="b">
        <v>0</v>
      </c>
      <c r="P2145" t="s">
        <v>29</v>
      </c>
      <c r="Q2145" t="s">
        <v>30</v>
      </c>
      <c r="R2145" t="b">
        <v>0</v>
      </c>
      <c r="Z2145">
        <v>1</v>
      </c>
    </row>
    <row r="2146" spans="1:26" x14ac:dyDescent="0.25">
      <c r="A2146">
        <v>92</v>
      </c>
      <c r="B2146" t="s">
        <v>1192</v>
      </c>
      <c r="C2146" t="s">
        <v>1170</v>
      </c>
      <c r="D2146" t="s">
        <v>1171</v>
      </c>
      <c r="E2146" s="6" t="str">
        <f>VLOOKUP(SUBSTITUTE(B2146,"_usd_interim","")&amp;" - "&amp;D2146,OrbisGeneric_mapping!C:F,3,0)</f>
        <v>FCDP</v>
      </c>
      <c r="F2146" s="6" t="str">
        <f>VLOOKUP(E2146,Collibra!D:F,3,0)</f>
        <v>Total Cash Dividends Paid</v>
      </c>
      <c r="G2146" s="6" t="str">
        <f>VLOOKUP(E2146,Collibra!D:F,2,0)</f>
        <v>Cash Dividends Paid [FCDP] represents cash dividends paid to shareholders, which is the sum of Cash Dividends Paid – Common [FDPC] and Cash Dividends Paid – Preferred [FDPP] (for US accounts)</v>
      </c>
      <c r="J2146" t="s">
        <v>28</v>
      </c>
      <c r="N2146" t="b">
        <v>0</v>
      </c>
      <c r="P2146" t="s">
        <v>29</v>
      </c>
      <c r="Q2146" t="s">
        <v>30</v>
      </c>
      <c r="R2146" t="b">
        <v>0</v>
      </c>
      <c r="Z2146">
        <v>1</v>
      </c>
    </row>
    <row r="2147" spans="1:26" x14ac:dyDescent="0.25">
      <c r="A2147">
        <v>268</v>
      </c>
      <c r="B2147" t="s">
        <v>1192</v>
      </c>
      <c r="C2147" t="s">
        <v>1172</v>
      </c>
      <c r="D2147" t="s">
        <v>1173</v>
      </c>
      <c r="E2147" s="6" t="str">
        <f>VLOOKUP(SUBSTITUTE(B2147,"_usd_interim","")&amp;" - "&amp;D2147,OrbisGeneric_mapping!C:F,3,0)</f>
        <v>FTLF</v>
      </c>
      <c r="F2147" s="6" t="str">
        <f>VLOOKUP(E2147,Collibra!D:F,3,0)</f>
        <v>Total Cash from Financing Activities</v>
      </c>
      <c r="G2147" s="6" t="str">
        <f>VLOOKUP(E2147,Collibra!D:F,2,0)</f>
        <v>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v>
      </c>
      <c r="J2147" t="s">
        <v>28</v>
      </c>
      <c r="N2147" t="b">
        <v>0</v>
      </c>
      <c r="P2147" t="s">
        <v>29</v>
      </c>
      <c r="Q2147" t="s">
        <v>30</v>
      </c>
      <c r="R2147" t="b">
        <v>0</v>
      </c>
      <c r="Z2147">
        <v>1</v>
      </c>
    </row>
    <row r="2148" spans="1:26" x14ac:dyDescent="0.25">
      <c r="A2148">
        <v>52</v>
      </c>
      <c r="B2148" t="s">
        <v>1192</v>
      </c>
      <c r="C2148" t="s">
        <v>1174</v>
      </c>
      <c r="D2148" t="s">
        <v>1175</v>
      </c>
      <c r="E2148" s="6" t="str">
        <f>VLOOKUP(SUBSTITUTE(B2148,"_usd_interim","")&amp;" - "&amp;D2148,OrbisGeneric_mapping!C:F,3,0)</f>
        <v>ITLI</v>
      </c>
      <c r="F2148" s="6" t="str">
        <f>VLOOKUP(E2148,Collibra!D:F,3,0)</f>
        <v>Total Cash from Investing Activities</v>
      </c>
      <c r="G2148" s="6" t="str">
        <f>VLOOKUP(E2148,Collibra!D:F,2,0)</f>
        <v>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v>
      </c>
      <c r="J2148" t="s">
        <v>28</v>
      </c>
      <c r="N2148" t="b">
        <v>0</v>
      </c>
      <c r="P2148" t="s">
        <v>29</v>
      </c>
      <c r="Q2148" t="s">
        <v>30</v>
      </c>
      <c r="R2148" t="b">
        <v>0</v>
      </c>
      <c r="Z2148">
        <v>1</v>
      </c>
    </row>
    <row r="2149" spans="1:26" x14ac:dyDescent="0.25">
      <c r="A2149">
        <v>5019</v>
      </c>
      <c r="B2149" t="s">
        <v>1192</v>
      </c>
      <c r="C2149" t="s">
        <v>1176</v>
      </c>
      <c r="D2149" t="s">
        <v>1177</v>
      </c>
      <c r="E2149" s="6" t="str">
        <f>VLOOKUP(SUBSTITUTE(B2149,"_usd_interim","")&amp;" - "&amp;D2149,OrbisGeneric_mapping!C:F,3,0)</f>
        <v>OTLO</v>
      </c>
      <c r="F2149" s="6" t="str">
        <f>VLOOKUP(E2149,Collibra!D:F,3,0)</f>
        <v>Total Cash from Operating Activities</v>
      </c>
      <c r="G2149" s="6" t="str">
        <f>VLOOKUP(E2149,Collibra!D:F,2,0)</f>
        <v>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v>
      </c>
      <c r="J2149" t="s">
        <v>28</v>
      </c>
      <c r="N2149" t="b">
        <v>0</v>
      </c>
      <c r="P2149" t="s">
        <v>29</v>
      </c>
      <c r="Q2149" t="s">
        <v>30</v>
      </c>
      <c r="R2149" t="b">
        <v>0</v>
      </c>
      <c r="Z2149">
        <v>1</v>
      </c>
    </row>
    <row r="2150" spans="1:26" x14ac:dyDescent="0.25">
      <c r="A2150">
        <v>244</v>
      </c>
      <c r="B2150" t="s">
        <v>1192</v>
      </c>
      <c r="C2150" t="s">
        <v>1178</v>
      </c>
      <c r="D2150" t="s">
        <v>1179</v>
      </c>
      <c r="E2150" s="6" t="str">
        <f>VLOOKUP(SUBSTITUTE(B2150,"_usd_interim","")&amp;" - "&amp;D2150,OrbisGeneric_mapping!C:F,3,0)</f>
        <v>FTDI</v>
      </c>
      <c r="F2150" s="6" t="str">
        <f>VLOOKUP(E2150,Collibra!D:F,3,0)</f>
        <v>Total Debt Issued</v>
      </c>
      <c r="G2150" s="6" t="str">
        <f>VLOOKUP(E2150,Collibra!D:F,2,0)</f>
        <v>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v>
      </c>
      <c r="J2150" t="s">
        <v>28</v>
      </c>
      <c r="N2150" t="b">
        <v>0</v>
      </c>
      <c r="P2150" t="s">
        <v>29</v>
      </c>
      <c r="Q2150" t="s">
        <v>30</v>
      </c>
      <c r="R2150" t="b">
        <v>0</v>
      </c>
      <c r="Z2150">
        <v>1</v>
      </c>
    </row>
    <row r="2151" spans="1:26" x14ac:dyDescent="0.25">
      <c r="A2151">
        <v>252</v>
      </c>
      <c r="B2151" t="s">
        <v>1192</v>
      </c>
      <c r="C2151" t="s">
        <v>1180</v>
      </c>
      <c r="D2151" t="s">
        <v>1181</v>
      </c>
      <c r="E2151" s="6" t="str">
        <f>VLOOKUP(SUBSTITUTE(B2151,"_usd_interim","")&amp;" - "&amp;D2151,OrbisGeneric_mapping!C:F,3,0)</f>
        <v>FTDR</v>
      </c>
      <c r="F2151" s="6" t="str">
        <f>VLOOKUP(E2151,Collibra!D:F,3,0)</f>
        <v>Total Debt Reduction</v>
      </c>
      <c r="G2151" s="6" t="str">
        <f>VLOOKUP(E2151,Collibra!D:F,2,0)</f>
        <v>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v>
      </c>
      <c r="J2151" t="s">
        <v>28</v>
      </c>
      <c r="N2151" t="b">
        <v>0</v>
      </c>
      <c r="P2151" t="s">
        <v>29</v>
      </c>
      <c r="Q2151" t="s">
        <v>30</v>
      </c>
      <c r="R2151" t="b">
        <v>0</v>
      </c>
      <c r="Z2151">
        <v>1</v>
      </c>
    </row>
    <row r="2152" spans="1:26" x14ac:dyDescent="0.25">
      <c r="A2152">
        <v>180</v>
      </c>
      <c r="B2152" t="s">
        <v>1192</v>
      </c>
      <c r="C2152" t="s">
        <v>1182</v>
      </c>
      <c r="D2152" t="s">
        <v>1183</v>
      </c>
      <c r="E2152" s="6" t="str">
        <f>VLOOKUP(SUBSTITUTE(B2152,"_usd_interim","")&amp;" - "&amp;D2152,OrbisGeneric_mapping!C:F,3,0)</f>
        <v>FTST</v>
      </c>
      <c r="F2152" s="6" t="str">
        <f>VLOOKUP(E2152,Collibra!D:F,3,0)</f>
        <v>Treasury Stock</v>
      </c>
      <c r="G2152" s="6" t="str">
        <f>VLOOKUP(E2152,Collibra!D:F,2,0)</f>
        <v>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v>
      </c>
      <c r="J2152" t="s">
        <v>28</v>
      </c>
      <c r="N2152" t="b">
        <v>0</v>
      </c>
      <c r="P2152" t="s">
        <v>29</v>
      </c>
      <c r="Q2152" t="s">
        <v>30</v>
      </c>
      <c r="R2152" t="b">
        <v>0</v>
      </c>
      <c r="Z2152">
        <v>1</v>
      </c>
    </row>
    <row r="2153" spans="1:26" x14ac:dyDescent="0.25">
      <c r="A2153">
        <v>4867</v>
      </c>
      <c r="B2153" t="s">
        <v>1192</v>
      </c>
      <c r="C2153" t="s">
        <v>1184</v>
      </c>
      <c r="D2153" t="s">
        <v>1185</v>
      </c>
      <c r="E2153" s="6" t="str">
        <f>VLOOKUP(SUBSTITUTE(B2153,"_usd_interim","")&amp;" - "&amp;D2153,OrbisGeneric_mapping!C:F,3,0)</f>
        <v>OUIE</v>
      </c>
      <c r="F2153" s="6" t="str">
        <f>VLOOKUP(E2153,Collibra!D:F,3,0)</f>
        <v>Unusual Items</v>
      </c>
      <c r="G2153" s="6" t="str">
        <f>VLOOKUP(E2153,Collibra!D:F,2,0)</f>
        <v>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v>
      </c>
      <c r="J2153" t="s">
        <v>28</v>
      </c>
      <c r="N2153" t="b">
        <v>0</v>
      </c>
      <c r="P2153" t="s">
        <v>29</v>
      </c>
      <c r="Q2153" t="s">
        <v>30</v>
      </c>
      <c r="R2153" t="b">
        <v>0</v>
      </c>
      <c r="Z2153">
        <v>1</v>
      </c>
    </row>
    <row r="2154" spans="1:26" x14ac:dyDescent="0.25">
      <c r="A2154">
        <v>172</v>
      </c>
      <c r="B2154" t="s">
        <v>1192</v>
      </c>
      <c r="C2154" t="s">
        <v>1186</v>
      </c>
      <c r="D2154" t="s">
        <v>1187</v>
      </c>
      <c r="E2154" s="6" t="str">
        <f>VLOOKUP(SUBSTITUTE(B2154,"_usd_interim","")&amp;" - "&amp;D2154,OrbisGeneric_mapping!C:F,3,0)</f>
        <v>FWCV</v>
      </c>
      <c r="F2154" s="6" t="str">
        <f>VLOOKUP(E2154,Collibra!D:F,3,0)</f>
        <v>Warrants Converted</v>
      </c>
      <c r="G2154" s="6" t="str">
        <f>VLOOKUP(E2154,Collibra!D:F,2,0)</f>
        <v>Warrants Converted [FWCV] represents cash inflow on behalf of warrants converted, which results in an increase of common stock (for US accounts)</v>
      </c>
      <c r="J2154" t="s">
        <v>28</v>
      </c>
      <c r="N2154" t="b">
        <v>0</v>
      </c>
      <c r="P2154" t="s">
        <v>29</v>
      </c>
      <c r="Q2154" t="s">
        <v>30</v>
      </c>
      <c r="R2154" t="b">
        <v>0</v>
      </c>
      <c r="Z2154">
        <v>1</v>
      </c>
    </row>
    <row r="2155" spans="1:26" x14ac:dyDescent="0.25">
      <c r="A2155">
        <v>490</v>
      </c>
      <c r="B2155" t="s">
        <v>1193</v>
      </c>
      <c r="C2155" t="s">
        <v>26</v>
      </c>
      <c r="D2155" t="s">
        <v>27</v>
      </c>
      <c r="E2155" s="6" t="str">
        <f>VLOOKUP(B2155&amp;" - "&amp;D2155,OrbisGeneric_mapping!C:F,3,0)</f>
        <v>BVD_ID_NUMBER</v>
      </c>
      <c r="F2155" s="6" t="str">
        <f>VLOOKUP(E2155,Collibra!D:F,3,0)</f>
        <v>BvD ID number</v>
      </c>
      <c r="G2155" s="6" t="str">
        <f>VLOOKUP(E2155,Collibra!D:F,2,0)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155" t="s">
        <v>28</v>
      </c>
      <c r="N2155" t="b">
        <v>0</v>
      </c>
      <c r="P2155" t="s">
        <v>29</v>
      </c>
      <c r="Q2155" t="s">
        <v>30</v>
      </c>
      <c r="R2155" t="b">
        <v>0</v>
      </c>
      <c r="Z2155">
        <v>1</v>
      </c>
    </row>
    <row r="2156" spans="1:26" x14ac:dyDescent="0.25">
      <c r="A2156">
        <v>586</v>
      </c>
      <c r="B2156" t="s">
        <v>1193</v>
      </c>
      <c r="C2156" t="s">
        <v>102</v>
      </c>
      <c r="D2156" t="s">
        <v>103</v>
      </c>
      <c r="E2156" s="6" t="str">
        <f>VLOOKUP(B2156&amp;" - "&amp;D2156,OrbisGeneric_mapping!C:F,3,0)</f>
        <v>CITY_INTERNATIONAL</v>
      </c>
      <c r="F2156" s="6" t="e">
        <f>VLOOKUP(E2156,Collibra!D:F,3,0)</f>
        <v>#N/A</v>
      </c>
      <c r="G2156" s="6" t="e">
        <f>VLOOKUP(E2156,Collibra!D:F,2,0)</f>
        <v>#N/A</v>
      </c>
      <c r="J2156" t="s">
        <v>28</v>
      </c>
      <c r="N2156" t="b">
        <v>0</v>
      </c>
      <c r="P2156" t="s">
        <v>29</v>
      </c>
      <c r="Q2156" t="s">
        <v>30</v>
      </c>
      <c r="R2156" t="b">
        <v>0</v>
      </c>
      <c r="Z2156">
        <v>1</v>
      </c>
    </row>
    <row r="2157" spans="1:26" x14ac:dyDescent="0.25">
      <c r="A2157">
        <v>594</v>
      </c>
      <c r="B2157" t="s">
        <v>1193</v>
      </c>
      <c r="C2157" t="s">
        <v>104</v>
      </c>
      <c r="D2157" t="s">
        <v>105</v>
      </c>
      <c r="E2157" s="6" t="str">
        <f>VLOOKUP(B2157&amp;" - "&amp;D2157,OrbisGeneric_mapping!C:F,3,0)</f>
        <v>CITY_LOCAL</v>
      </c>
      <c r="F2157" s="6" t="e">
        <f>VLOOKUP(E2157,Collibra!D:F,3,0)</f>
        <v>#N/A</v>
      </c>
      <c r="G2157" s="6" t="e">
        <f>VLOOKUP(E2157,Collibra!D:F,2,0)</f>
        <v>#N/A</v>
      </c>
      <c r="J2157" t="s">
        <v>28</v>
      </c>
      <c r="N2157" t="b">
        <v>0</v>
      </c>
      <c r="P2157" t="s">
        <v>29</v>
      </c>
      <c r="Q2157" t="s">
        <v>30</v>
      </c>
      <c r="R2157" t="b">
        <v>0</v>
      </c>
      <c r="Z2157">
        <v>1</v>
      </c>
    </row>
    <row r="2158" spans="1:26" x14ac:dyDescent="0.25">
      <c r="A2158">
        <v>602</v>
      </c>
      <c r="B2158" t="s">
        <v>1193</v>
      </c>
      <c r="C2158" t="s">
        <v>106</v>
      </c>
      <c r="D2158" t="s">
        <v>107</v>
      </c>
      <c r="E2158" s="6" t="str">
        <f>VLOOKUP(B2158&amp;" - "&amp;D2158,OrbisGeneric_mapping!C:F,3,0)</f>
        <v>COUNTRY</v>
      </c>
      <c r="F2158" s="6" t="str">
        <f>VLOOKUP(E2158,Collibra!D:F,3,0)</f>
        <v>Patent valuation - geographical spread - country</v>
      </c>
      <c r="G2158" s="6" t="str">
        <f>VLOOKUP(E2158,Collibra!D:F,2,0)</f>
        <v>This field displays the county for which the multiplier is relevant – this is provided as ISO code identifier for the respective share.</v>
      </c>
      <c r="J2158" t="s">
        <v>28</v>
      </c>
      <c r="N2158" t="b">
        <v>0</v>
      </c>
      <c r="P2158" t="s">
        <v>29</v>
      </c>
      <c r="Q2158" t="s">
        <v>30</v>
      </c>
      <c r="R2158" t="b">
        <v>0</v>
      </c>
      <c r="Z2158">
        <v>1</v>
      </c>
    </row>
    <row r="2159" spans="1:26" x14ac:dyDescent="0.25">
      <c r="A2159">
        <v>610</v>
      </c>
      <c r="B2159" t="s">
        <v>1193</v>
      </c>
      <c r="C2159" t="s">
        <v>108</v>
      </c>
      <c r="D2159" t="s">
        <v>109</v>
      </c>
      <c r="E2159" s="6" t="str">
        <f>VLOOKUP(B2159&amp;" - "&amp;D2159,OrbisGeneric_mapping!C:F,3,0)</f>
        <v>COUNTRY_ISO_CODE</v>
      </c>
      <c r="F2159" s="6" t="str">
        <f>VLOOKUP(E2159,Collibra!D:F,3,0)</f>
        <v>Country ISO code</v>
      </c>
      <c r="G2159" s="6" t="str">
        <f>VLOOKUP(E2159,Collibra!D:F,2,0)</f>
        <v>&lt;p&gt;The ISO code of the country in a company's primary address. As with the &lt;a href="/asset/c0f9d690-48ff-46cb-9870-92db587f8304" rel="noopener" target="_blank"&gt;Territory ISO Code&lt;/a&gt;, ISO Country codes are according the ISO 3166-1 alpha-2 standard, with the following exceptions:&lt;/p&gt;
&lt;ul&gt;
&lt;li&gt;&lt;strong&gt;Kosovo&lt;/strong&gt;: has been assigned the code KV, as used by CIA World Factbook. ISO has currently assigned the temporary code XK to Kosovo.&lt;/li&gt;
&lt;li&gt;&lt;strong&gt;II&lt;/strong&gt;: This country code is equivalent to Supranational and is only used for banks. A supranational entity is principally owned, directly or indirectly, by more than one sovereign government and legally distinct from its member governments.&lt;/li&gt;
&lt;li&gt;&lt;strong&gt;YY&lt;/strong&gt;: This country code is assigned to records for companies coming from the Ownership database for which we cannot assign a valid country ISO code because the country is unknown.&lt;/li&gt;
&lt;li&gt;&lt;strong&gt;WW&lt;/strong&gt;: This country code is assigned to records for individuals coming from the Ownership database for which we cannot assign a valid country ISO code because the country is unknown.&lt;/li&gt;
&lt;li&gt;&lt;strong&gt;ZZ&lt;/strong&gt;: This country code is assigned to records for entities formed by more than one company, or mixed with individuals, coming from the Ownership database for which we cannot assign a valid country ISO code because the country is unknown. It is also used for generic BvD IDs (e.g. employees, officers etc.)&lt;/li&gt;
&lt;/ul&gt;</v>
      </c>
      <c r="J2159" t="s">
        <v>28</v>
      </c>
      <c r="N2159" t="b">
        <v>0</v>
      </c>
      <c r="P2159" t="s">
        <v>29</v>
      </c>
      <c r="Q2159" t="s">
        <v>30</v>
      </c>
      <c r="R2159" t="b">
        <v>0</v>
      </c>
      <c r="Z2159">
        <v>1</v>
      </c>
    </row>
    <row r="2160" spans="1:26" x14ac:dyDescent="0.25">
      <c r="A2160">
        <v>634</v>
      </c>
      <c r="B2160" t="s">
        <v>1193</v>
      </c>
      <c r="C2160" t="s">
        <v>1194</v>
      </c>
      <c r="D2160" t="s">
        <v>1195</v>
      </c>
      <c r="E2160" s="6" t="str">
        <f>VLOOKUP(B2160&amp;" - "&amp;D2160,OrbisGeneric_mapping!C:F,3,0)</f>
        <v>COUNTY</v>
      </c>
      <c r="F2160" s="6">
        <f>VLOOKUP(E2160,Collibra!D:F,3,0)</f>
        <v>0</v>
      </c>
      <c r="G2160" s="6" t="str">
        <f>VLOOKUP(E2160,Collibra!D:F,2,0)</f>
        <v>The county in which a company's primary address is located.</v>
      </c>
      <c r="J2160" t="s">
        <v>28</v>
      </c>
      <c r="N2160" t="b">
        <v>0</v>
      </c>
      <c r="P2160" t="s">
        <v>29</v>
      </c>
      <c r="Q2160" t="s">
        <v>30</v>
      </c>
      <c r="R2160" t="b">
        <v>0</v>
      </c>
      <c r="Z2160">
        <v>1</v>
      </c>
    </row>
    <row r="2161" spans="1:26" x14ac:dyDescent="0.25">
      <c r="A2161">
        <v>666</v>
      </c>
      <c r="B2161" t="s">
        <v>1193</v>
      </c>
      <c r="C2161" t="s">
        <v>1196</v>
      </c>
      <c r="D2161" t="s">
        <v>1197</v>
      </c>
      <c r="E2161" s="6" t="str">
        <f>VLOOKUP(B2161&amp;" - "&amp;D2161,OrbisGeneric_mapping!C:F,3,0)</f>
        <v>EMAIL</v>
      </c>
      <c r="F2161" s="6">
        <f>VLOOKUP(E2161,Collibra!D:F,3,0)</f>
        <v>0</v>
      </c>
      <c r="G2161" s="6" t="str">
        <f>VLOOKUP(E2161,Collibra!D:F,2,0)</f>
        <v>An email address is a unique identifier for an email account. It is used to both send and receive email messages over the Internet. Similar to physical mail, an email message requires an address for both the sender and recipient in order to be sent successfully. An individual can have multiple email addresses including a personal email address and a work email address.</v>
      </c>
      <c r="J2161" t="s">
        <v>28</v>
      </c>
      <c r="N2161" t="b">
        <v>0</v>
      </c>
      <c r="P2161" t="s">
        <v>29</v>
      </c>
      <c r="Q2161" t="s">
        <v>30</v>
      </c>
      <c r="R2161" t="b">
        <v>0</v>
      </c>
      <c r="Z2161">
        <v>1</v>
      </c>
    </row>
    <row r="2162" spans="1:26" x14ac:dyDescent="0.25">
      <c r="A2162">
        <v>650</v>
      </c>
      <c r="B2162" t="s">
        <v>1193</v>
      </c>
      <c r="C2162" t="s">
        <v>110</v>
      </c>
      <c r="D2162" t="s">
        <v>111</v>
      </c>
      <c r="E2162" s="6" t="str">
        <f>VLOOKUP(B2162&amp;" - "&amp;D2162,OrbisGeneric_mapping!C:F,3,0)</f>
        <v>FAX_NUMBER</v>
      </c>
      <c r="F2162" s="6" t="str">
        <f>VLOOKUP(E2162,Collibra!D:F,3,0)</f>
        <v>Fax number</v>
      </c>
      <c r="G2162" s="6" t="str">
        <f>VLOOKUP(E2162,Collibra!D:F,2,0)</f>
        <v>The fax number related to a company's primary address</v>
      </c>
      <c r="J2162" t="s">
        <v>28</v>
      </c>
      <c r="N2162" t="b">
        <v>0</v>
      </c>
      <c r="P2162" t="s">
        <v>29</v>
      </c>
      <c r="Q2162" t="s">
        <v>30</v>
      </c>
      <c r="R2162" t="b">
        <v>0</v>
      </c>
      <c r="Z2162">
        <v>1</v>
      </c>
    </row>
    <row r="2163" spans="1:26" x14ac:dyDescent="0.25">
      <c r="A2163">
        <v>714</v>
      </c>
      <c r="B2163" t="s">
        <v>1193</v>
      </c>
      <c r="C2163" t="s">
        <v>1198</v>
      </c>
      <c r="D2163" t="s">
        <v>1199</v>
      </c>
      <c r="E2163" s="6" t="str">
        <f>VLOOKUP(B2163&amp;" - "&amp;D2163,OrbisGeneric_mapping!C:F,3,0)</f>
        <v>LATITUDE</v>
      </c>
      <c r="F2163" s="6" t="str">
        <f>VLOOKUP(E2163,Collibra!D:F,3,0)</f>
        <v>X coordinates</v>
      </c>
      <c r="G2163" s="6" t="str">
        <f>VLOOKUP(E2163,Collibra!D:F,2,0)</f>
        <v>A geographic coordinate, specifying the north-south position on Earth, of the company's primary address (rarely given)</v>
      </c>
      <c r="J2163" t="s">
        <v>28</v>
      </c>
      <c r="N2163" t="b">
        <v>0</v>
      </c>
      <c r="P2163" t="s">
        <v>29</v>
      </c>
      <c r="Q2163" t="s">
        <v>30</v>
      </c>
      <c r="R2163" t="b">
        <v>0</v>
      </c>
      <c r="Z2163">
        <v>1</v>
      </c>
    </row>
    <row r="2164" spans="1:26" x14ac:dyDescent="0.25">
      <c r="A2164">
        <v>722</v>
      </c>
      <c r="B2164" t="s">
        <v>1193</v>
      </c>
      <c r="C2164" t="s">
        <v>1200</v>
      </c>
      <c r="D2164" t="s">
        <v>1201</v>
      </c>
      <c r="E2164" s="6" t="str">
        <f>VLOOKUP(B2164&amp;" - "&amp;D2164,OrbisGeneric_mapping!C:F,3,0)</f>
        <v>LONGITUDE</v>
      </c>
      <c r="F2164" s="6" t="str">
        <f>VLOOKUP(E2164,Collibra!D:F,3,0)</f>
        <v>Longitude</v>
      </c>
      <c r="G2164" s="6" t="str">
        <f>VLOOKUP(E2164,Collibra!D:F,2,0)</f>
        <v>A geographic coordinate, specifying the west-east position on Earth, of the company's primary address (rarely given)</v>
      </c>
      <c r="J2164" t="s">
        <v>28</v>
      </c>
      <c r="N2164" t="b">
        <v>0</v>
      </c>
      <c r="P2164" t="s">
        <v>29</v>
      </c>
      <c r="Q2164" t="s">
        <v>30</v>
      </c>
      <c r="R2164" t="b">
        <v>0</v>
      </c>
      <c r="Z2164">
        <v>1</v>
      </c>
    </row>
    <row r="2165" spans="1:26" x14ac:dyDescent="0.25">
      <c r="A2165">
        <v>618</v>
      </c>
      <c r="B2165" t="s">
        <v>1193</v>
      </c>
      <c r="C2165" t="s">
        <v>1202</v>
      </c>
      <c r="D2165" t="s">
        <v>1203</v>
      </c>
      <c r="E2165" s="6" t="str">
        <f>VLOOKUP(B2165&amp;" - "&amp;D2165,OrbisGeneric_mapping!C:F,3,0)</f>
        <v>METRO_AREA</v>
      </c>
      <c r="F2165" s="6" t="e">
        <f>VLOOKUP(E2165,Collibra!D:F,3,0)</f>
        <v>#N/A</v>
      </c>
      <c r="G2165" s="6" t="e">
        <f>VLOOKUP(E2165,Collibra!D:F,2,0)</f>
        <v>#N/A</v>
      </c>
      <c r="J2165" t="s">
        <v>28</v>
      </c>
      <c r="N2165" t="b">
        <v>0</v>
      </c>
      <c r="P2165" t="s">
        <v>29</v>
      </c>
      <c r="Q2165" t="s">
        <v>30</v>
      </c>
      <c r="R2165" t="b">
        <v>0</v>
      </c>
      <c r="Z2165">
        <v>1</v>
      </c>
    </row>
    <row r="2166" spans="1:26" x14ac:dyDescent="0.25">
      <c r="A2166">
        <v>498</v>
      </c>
      <c r="B2166" t="s">
        <v>1193</v>
      </c>
      <c r="C2166" t="s">
        <v>1204</v>
      </c>
      <c r="D2166" t="s">
        <v>1205</v>
      </c>
      <c r="E2166" s="6" t="e">
        <f>VLOOKUP(B2166&amp;" - "&amp;D2166,OrbisGeneric_mapping!C:F,3,0)</f>
        <v>#N/A</v>
      </c>
      <c r="F2166" s="6" t="e">
        <f>VLOOKUP(E2166,Collibra!D:F,3,0)</f>
        <v>#N/A</v>
      </c>
      <c r="G2166" s="6" t="e">
        <f>VLOOKUP(E2166,Collibra!D:F,2,0)</f>
        <v>#N/A</v>
      </c>
      <c r="J2166" t="s">
        <v>28</v>
      </c>
      <c r="N2166" t="b">
        <v>0</v>
      </c>
      <c r="P2166" t="s">
        <v>29</v>
      </c>
      <c r="Q2166" t="s">
        <v>30</v>
      </c>
      <c r="R2166" t="b">
        <v>0</v>
      </c>
      <c r="Z2166">
        <v>1</v>
      </c>
    </row>
    <row r="2167" spans="1:26" x14ac:dyDescent="0.25">
      <c r="A2167">
        <v>506</v>
      </c>
      <c r="B2167" t="s">
        <v>1193</v>
      </c>
      <c r="C2167" t="s">
        <v>1206</v>
      </c>
      <c r="D2167" t="s">
        <v>1207</v>
      </c>
      <c r="E2167" s="6" t="str">
        <f>VLOOKUP(B2167&amp;" - "&amp;D2167,OrbisGeneric_mapping!C:F,3,0)</f>
        <v>NAME_LOCAL</v>
      </c>
      <c r="F2167" s="6" t="e">
        <f>VLOOKUP(E2167,Collibra!D:F,3,0)</f>
        <v>#N/A</v>
      </c>
      <c r="G2167" s="6" t="e">
        <f>VLOOKUP(E2167,Collibra!D:F,2,0)</f>
        <v>#N/A</v>
      </c>
      <c r="J2167" t="s">
        <v>28</v>
      </c>
      <c r="N2167" t="b">
        <v>0</v>
      </c>
      <c r="P2167" t="s">
        <v>29</v>
      </c>
      <c r="Q2167" t="s">
        <v>30</v>
      </c>
      <c r="R2167" t="b">
        <v>0</v>
      </c>
      <c r="Z2167">
        <v>1</v>
      </c>
    </row>
    <row r="2168" spans="1:26" x14ac:dyDescent="0.25">
      <c r="A2168">
        <v>690</v>
      </c>
      <c r="B2168" t="s">
        <v>1193</v>
      </c>
      <c r="C2168" t="s">
        <v>1208</v>
      </c>
      <c r="D2168" t="s">
        <v>1209</v>
      </c>
      <c r="E2168" s="6" t="str">
        <f>VLOOKUP(B2168&amp;" - "&amp;D2168,OrbisGeneric_mapping!C:F,3,0)</f>
        <v>NUTS1</v>
      </c>
      <c r="F2168" s="6" t="str">
        <f>VLOOKUP(E2168,Collibra!D:F,3,0)</f>
        <v>NUTS1</v>
      </c>
      <c r="G2168" s="6" t="str">
        <f>VLOOKUP(E2168,Collibra!D:F,2,0)</f>
        <v>The first level (being a major socio-economic region) in the NUTS classification (nomenclature of territorial units for statistics; a system dividing up the economic territory of the EU and the UK) of the company's primary address, when it is located in the EU or UK</v>
      </c>
      <c r="J2168" t="s">
        <v>28</v>
      </c>
      <c r="N2168" t="b">
        <v>0</v>
      </c>
      <c r="P2168" t="s">
        <v>29</v>
      </c>
      <c r="Q2168" t="s">
        <v>30</v>
      </c>
      <c r="R2168" t="b">
        <v>0</v>
      </c>
      <c r="Z2168">
        <v>1</v>
      </c>
    </row>
    <row r="2169" spans="1:26" x14ac:dyDescent="0.25">
      <c r="A2169">
        <v>698</v>
      </c>
      <c r="B2169" t="s">
        <v>1193</v>
      </c>
      <c r="C2169" t="s">
        <v>1210</v>
      </c>
      <c r="D2169" t="s">
        <v>1211</v>
      </c>
      <c r="E2169" s="6" t="str">
        <f>VLOOKUP(B2169&amp;" - "&amp;D2169,OrbisGeneric_mapping!C:F,3,0)</f>
        <v>NUTS2</v>
      </c>
      <c r="F2169" s="6" t="str">
        <f>VLOOKUP(E2169,Collibra!D:F,3,0)</f>
        <v>NUTS2</v>
      </c>
      <c r="G2169" s="6" t="str">
        <f>VLOOKUP(E2169,Collibra!D:F,2,0)</f>
        <v>The second level (being a basic region for the application of regional policies) in the NUTS classification (nomenclature of territorial units for statistics; a system dividing up the economic territory of the EU and the UK) of the company's primary address, when it is located in the EU or UK</v>
      </c>
      <c r="J2169" t="s">
        <v>28</v>
      </c>
      <c r="N2169" t="b">
        <v>0</v>
      </c>
      <c r="P2169" t="s">
        <v>29</v>
      </c>
      <c r="Q2169" t="s">
        <v>30</v>
      </c>
      <c r="R2169" t="b">
        <v>0</v>
      </c>
      <c r="Z2169">
        <v>1</v>
      </c>
    </row>
    <row r="2170" spans="1:26" x14ac:dyDescent="0.25">
      <c r="A2170">
        <v>706</v>
      </c>
      <c r="B2170" t="s">
        <v>1193</v>
      </c>
      <c r="C2170" t="s">
        <v>1212</v>
      </c>
      <c r="D2170" t="s">
        <v>1213</v>
      </c>
      <c r="E2170" s="6" t="str">
        <f>VLOOKUP(B2170&amp;" - "&amp;D2170,OrbisGeneric_mapping!C:F,3,0)</f>
        <v>NUTS3</v>
      </c>
      <c r="F2170" s="6" t="str">
        <f>VLOOKUP(E2170,Collibra!D:F,3,0)</f>
        <v>NUTS3</v>
      </c>
      <c r="G2170" s="6" t="str">
        <f>VLOOKUP(E2170,Collibra!D:F,2,0)</f>
        <v>The third level (being a small region for specific diagnoses) in the NUTS classification (nomenclature of territorial units for statistics; a system dividing up the economic territory of the EU and the UK) of the company's primary address, when it is located in the EU or UK</v>
      </c>
      <c r="J2170" t="s">
        <v>28</v>
      </c>
      <c r="N2170" t="b">
        <v>0</v>
      </c>
      <c r="P2170" t="s">
        <v>29</v>
      </c>
      <c r="Q2170" t="s">
        <v>30</v>
      </c>
      <c r="R2170" t="b">
        <v>0</v>
      </c>
      <c r="Z2170">
        <v>1</v>
      </c>
    </row>
    <row r="2171" spans="1:26" x14ac:dyDescent="0.25">
      <c r="A2171">
        <v>578</v>
      </c>
      <c r="B2171" t="s">
        <v>1193</v>
      </c>
      <c r="C2171" t="s">
        <v>112</v>
      </c>
      <c r="D2171" t="s">
        <v>113</v>
      </c>
      <c r="E2171" s="6" t="str">
        <f>VLOOKUP(B2171&amp;" - "&amp;D2171,OrbisGeneric_mapping!C:F,3,0)</f>
        <v>POSTCODE</v>
      </c>
      <c r="F2171" s="6">
        <f>VLOOKUP(E2171,Collibra!D:F,3,0)</f>
        <v>0</v>
      </c>
      <c r="G2171" s="6" t="str">
        <f>VLOOKUP(E2171,Collibra!D:F,2,0)</f>
        <v>The postcode in a company's primary address</v>
      </c>
      <c r="J2171" t="s">
        <v>28</v>
      </c>
      <c r="N2171" t="b">
        <v>0</v>
      </c>
      <c r="P2171" t="s">
        <v>29</v>
      </c>
      <c r="Q2171" t="s">
        <v>30</v>
      </c>
      <c r="R2171" t="b">
        <v>0</v>
      </c>
      <c r="Z2171">
        <v>1</v>
      </c>
    </row>
    <row r="2172" spans="1:26" x14ac:dyDescent="0.25">
      <c r="A2172">
        <v>482</v>
      </c>
      <c r="B2172" t="s">
        <v>1193</v>
      </c>
      <c r="C2172" t="s">
        <v>57</v>
      </c>
      <c r="D2172" t="s">
        <v>57</v>
      </c>
      <c r="E2172" s="6" t="e">
        <f>VLOOKUP(B2172&amp;" - "&amp;D2172,OrbisGeneric_mapping!C:F,3,0)</f>
        <v>#N/A</v>
      </c>
      <c r="F2172" s="6" t="e">
        <f>VLOOKUP(E2172,Collibra!D:F,3,0)</f>
        <v>#N/A</v>
      </c>
      <c r="G2172" s="6" t="e">
        <f>VLOOKUP(E2172,Collibra!D:F,2,0)</f>
        <v>#N/A</v>
      </c>
      <c r="J2172" t="s">
        <v>28</v>
      </c>
      <c r="N2172" t="b">
        <v>0</v>
      </c>
      <c r="P2172" t="s">
        <v>29</v>
      </c>
      <c r="Q2172" t="s">
        <v>30</v>
      </c>
      <c r="R2172" t="b">
        <v>0</v>
      </c>
      <c r="Z2172">
        <v>1</v>
      </c>
    </row>
    <row r="2173" spans="1:26" x14ac:dyDescent="0.25">
      <c r="A2173">
        <v>674</v>
      </c>
      <c r="B2173" t="s">
        <v>1193</v>
      </c>
      <c r="C2173" t="s">
        <v>114</v>
      </c>
      <c r="D2173" t="s">
        <v>115</v>
      </c>
      <c r="E2173" s="6" t="str">
        <f>VLOOKUP(B2173&amp;" - "&amp;D2173,OrbisGeneric_mapping!C:F,3,0)</f>
        <v>COUNTRY_REGION</v>
      </c>
      <c r="F2173" s="6">
        <f>VLOOKUP(E2173,Collibra!D:F,3,0)</f>
        <v>0</v>
      </c>
      <c r="G2173" s="6" t="str">
        <f>VLOOKUP(E2173,Collibra!D:F,2,0)</f>
        <v>The region in which a company's primary address is located, according the geographical hierarchy applied in ORBIS (often following the ISO 3166-2 standard)</v>
      </c>
      <c r="J2173" t="s">
        <v>28</v>
      </c>
      <c r="N2173" t="b">
        <v>0</v>
      </c>
      <c r="P2173" t="s">
        <v>29</v>
      </c>
      <c r="Q2173" t="s">
        <v>30</v>
      </c>
      <c r="R2173" t="b">
        <v>0</v>
      </c>
      <c r="Z2173">
        <v>1</v>
      </c>
    </row>
    <row r="2174" spans="1:26" x14ac:dyDescent="0.25">
      <c r="A2174">
        <v>730</v>
      </c>
      <c r="B2174" t="s">
        <v>1193</v>
      </c>
      <c r="C2174" t="s">
        <v>72</v>
      </c>
      <c r="D2174" t="s">
        <v>72</v>
      </c>
      <c r="E2174" s="6" t="e">
        <f>VLOOKUP(B2174&amp;" - "&amp;D2174,OrbisGeneric_mapping!C:F,3,0)</f>
        <v>#N/A</v>
      </c>
      <c r="F2174" s="6" t="e">
        <f>VLOOKUP(E2174,Collibra!D:F,3,0)</f>
        <v>#N/A</v>
      </c>
      <c r="G2174" s="6" t="e">
        <f>VLOOKUP(E2174,Collibra!D:F,2,0)</f>
        <v>#N/A</v>
      </c>
      <c r="J2174" t="s">
        <v>73</v>
      </c>
      <c r="N2174" t="b">
        <v>0</v>
      </c>
      <c r="P2174" t="s">
        <v>29</v>
      </c>
      <c r="Q2174" t="s">
        <v>30</v>
      </c>
      <c r="R2174" t="b">
        <v>0</v>
      </c>
      <c r="Z2174">
        <v>1</v>
      </c>
    </row>
    <row r="2175" spans="1:26" x14ac:dyDescent="0.25">
      <c r="A2175">
        <v>626</v>
      </c>
      <c r="B2175" t="s">
        <v>1193</v>
      </c>
      <c r="C2175" t="s">
        <v>1214</v>
      </c>
      <c r="D2175" t="s">
        <v>1215</v>
      </c>
      <c r="E2175" s="6" t="str">
        <f>VLOOKUP(B2175&amp;" - "&amp;D2175,OrbisGeneric_mapping!C:F,3,0)</f>
        <v>US_STATE</v>
      </c>
      <c r="F2175" s="6" t="str">
        <f>VLOOKUP(E2175,Collibra!D:F,3,0)</f>
        <v>State or province (in US or Canada)</v>
      </c>
      <c r="G2175" s="6" t="str">
        <f>VLOOKUP(E2175,Collibra!D:F,2,0)</f>
        <v>The State in which a company's primary address is located, when it is located in the United States; or the Province in which a company's primary address is located, when it is located in Canada</v>
      </c>
      <c r="J2175" t="s">
        <v>28</v>
      </c>
      <c r="N2175" t="b">
        <v>0</v>
      </c>
      <c r="P2175" t="s">
        <v>29</v>
      </c>
      <c r="Q2175" t="s">
        <v>30</v>
      </c>
      <c r="R2175" t="b">
        <v>0</v>
      </c>
      <c r="Z2175">
        <v>1</v>
      </c>
    </row>
    <row r="2176" spans="1:26" x14ac:dyDescent="0.25">
      <c r="A2176">
        <v>514</v>
      </c>
      <c r="B2176" t="s">
        <v>1193</v>
      </c>
      <c r="C2176" t="s">
        <v>116</v>
      </c>
      <c r="D2176" t="s">
        <v>117</v>
      </c>
      <c r="E2176" s="6" t="str">
        <f>VLOOKUP(B2176&amp;" - "&amp;D2176,OrbisGeneric_mapping!C:F,3,0)</f>
        <v>ADDRESS_LINE1_INTERNATIONAL</v>
      </c>
      <c r="F2176" s="6" t="e">
        <f>VLOOKUP(E2176,Collibra!D:F,3,0)</f>
        <v>#N/A</v>
      </c>
      <c r="G2176" s="6" t="e">
        <f>VLOOKUP(E2176,Collibra!D:F,2,0)</f>
        <v>#N/A</v>
      </c>
      <c r="J2176" t="s">
        <v>28</v>
      </c>
      <c r="N2176" t="b">
        <v>0</v>
      </c>
      <c r="P2176" t="s">
        <v>29</v>
      </c>
      <c r="Q2176" t="s">
        <v>30</v>
      </c>
      <c r="R2176" t="b">
        <v>0</v>
      </c>
      <c r="Z2176">
        <v>1</v>
      </c>
    </row>
    <row r="2177" spans="1:26" x14ac:dyDescent="0.25">
      <c r="A2177">
        <v>522</v>
      </c>
      <c r="B2177" t="s">
        <v>1193</v>
      </c>
      <c r="C2177" t="s">
        <v>118</v>
      </c>
      <c r="D2177" t="s">
        <v>119</v>
      </c>
      <c r="E2177" s="6" t="str">
        <f>VLOOKUP(B2177&amp;" - "&amp;D2177,OrbisGeneric_mapping!C:F,3,0)</f>
        <v>ADDRESS_LINE1_LOCAL</v>
      </c>
      <c r="F2177" s="6" t="e">
        <f>VLOOKUP(E2177,Collibra!D:F,3,0)</f>
        <v>#N/A</v>
      </c>
      <c r="G2177" s="6" t="e">
        <f>VLOOKUP(E2177,Collibra!D:F,2,0)</f>
        <v>#N/A</v>
      </c>
      <c r="J2177" t="s">
        <v>28</v>
      </c>
      <c r="N2177" t="b">
        <v>0</v>
      </c>
      <c r="P2177" t="s">
        <v>29</v>
      </c>
      <c r="Q2177" t="s">
        <v>30</v>
      </c>
      <c r="R2177" t="b">
        <v>0</v>
      </c>
      <c r="Z2177">
        <v>1</v>
      </c>
    </row>
    <row r="2178" spans="1:26" x14ac:dyDescent="0.25">
      <c r="A2178">
        <v>530</v>
      </c>
      <c r="B2178" t="s">
        <v>1193</v>
      </c>
      <c r="C2178" t="s">
        <v>120</v>
      </c>
      <c r="D2178" t="s">
        <v>121</v>
      </c>
      <c r="E2178" s="6" t="str">
        <f>VLOOKUP(B2178&amp;" - "&amp;D2178,OrbisGeneric_mapping!C:F,3,0)</f>
        <v>ADDRESS_LINE2_INTERNATIONAL</v>
      </c>
      <c r="F2178" s="6" t="e">
        <f>VLOOKUP(E2178,Collibra!D:F,3,0)</f>
        <v>#N/A</v>
      </c>
      <c r="G2178" s="6" t="e">
        <f>VLOOKUP(E2178,Collibra!D:F,2,0)</f>
        <v>#N/A</v>
      </c>
      <c r="J2178" t="s">
        <v>28</v>
      </c>
      <c r="N2178" t="b">
        <v>0</v>
      </c>
      <c r="P2178" t="s">
        <v>29</v>
      </c>
      <c r="Q2178" t="s">
        <v>30</v>
      </c>
      <c r="R2178" t="b">
        <v>0</v>
      </c>
      <c r="Z2178">
        <v>1</v>
      </c>
    </row>
    <row r="2179" spans="1:26" x14ac:dyDescent="0.25">
      <c r="A2179">
        <v>538</v>
      </c>
      <c r="B2179" t="s">
        <v>1193</v>
      </c>
      <c r="C2179" t="s">
        <v>122</v>
      </c>
      <c r="D2179" t="s">
        <v>123</v>
      </c>
      <c r="E2179" s="6" t="str">
        <f>VLOOKUP(B2179&amp;" - "&amp;D2179,OrbisGeneric_mapping!C:F,3,0)</f>
        <v>ADDRESS_LINE2_LOCAL</v>
      </c>
      <c r="F2179" s="6" t="e">
        <f>VLOOKUP(E2179,Collibra!D:F,3,0)</f>
        <v>#N/A</v>
      </c>
      <c r="G2179" s="6" t="e">
        <f>VLOOKUP(E2179,Collibra!D:F,2,0)</f>
        <v>#N/A</v>
      </c>
      <c r="J2179" t="s">
        <v>28</v>
      </c>
      <c r="N2179" t="b">
        <v>0</v>
      </c>
      <c r="P2179" t="s">
        <v>29</v>
      </c>
      <c r="Q2179" t="s">
        <v>30</v>
      </c>
      <c r="R2179" t="b">
        <v>0</v>
      </c>
      <c r="Z2179">
        <v>1</v>
      </c>
    </row>
    <row r="2180" spans="1:26" x14ac:dyDescent="0.25">
      <c r="A2180">
        <v>546</v>
      </c>
      <c r="B2180" t="s">
        <v>1193</v>
      </c>
      <c r="C2180" t="s">
        <v>124</v>
      </c>
      <c r="D2180" t="s">
        <v>125</v>
      </c>
      <c r="E2180" s="6" t="str">
        <f>VLOOKUP(B2180&amp;" - "&amp;D2180,OrbisGeneric_mapping!C:F,3,0)</f>
        <v>ADDRESS_LINE3_INTERNATIONAL</v>
      </c>
      <c r="F2180" s="6" t="e">
        <f>VLOOKUP(E2180,Collibra!D:F,3,0)</f>
        <v>#N/A</v>
      </c>
      <c r="G2180" s="6" t="e">
        <f>VLOOKUP(E2180,Collibra!D:F,2,0)</f>
        <v>#N/A</v>
      </c>
      <c r="J2180" t="s">
        <v>28</v>
      </c>
      <c r="N2180" t="b">
        <v>0</v>
      </c>
      <c r="P2180" t="s">
        <v>29</v>
      </c>
      <c r="Q2180" t="s">
        <v>30</v>
      </c>
      <c r="R2180" t="b">
        <v>0</v>
      </c>
      <c r="Z2180">
        <v>1</v>
      </c>
    </row>
    <row r="2181" spans="1:26" x14ac:dyDescent="0.25">
      <c r="A2181">
        <v>554</v>
      </c>
      <c r="B2181" t="s">
        <v>1193</v>
      </c>
      <c r="C2181" t="s">
        <v>126</v>
      </c>
      <c r="D2181" t="s">
        <v>127</v>
      </c>
      <c r="E2181" s="6" t="str">
        <f>VLOOKUP(B2181&amp;" - "&amp;D2181,OrbisGeneric_mapping!C:F,3,0)</f>
        <v>ADDRESS_LINE3_LOCAL</v>
      </c>
      <c r="F2181" s="6" t="e">
        <f>VLOOKUP(E2181,Collibra!D:F,3,0)</f>
        <v>#N/A</v>
      </c>
      <c r="G2181" s="6" t="e">
        <f>VLOOKUP(E2181,Collibra!D:F,2,0)</f>
        <v>#N/A</v>
      </c>
      <c r="J2181" t="s">
        <v>28</v>
      </c>
      <c r="N2181" t="b">
        <v>0</v>
      </c>
      <c r="P2181" t="s">
        <v>29</v>
      </c>
      <c r="Q2181" t="s">
        <v>30</v>
      </c>
      <c r="R2181" t="b">
        <v>0</v>
      </c>
      <c r="Z2181">
        <v>1</v>
      </c>
    </row>
    <row r="2182" spans="1:26" x14ac:dyDescent="0.25">
      <c r="A2182">
        <v>562</v>
      </c>
      <c r="B2182" t="s">
        <v>1193</v>
      </c>
      <c r="C2182" t="s">
        <v>128</v>
      </c>
      <c r="D2182" t="s">
        <v>129</v>
      </c>
      <c r="E2182" s="6" t="str">
        <f>VLOOKUP(B2182&amp;" - "&amp;D2182,OrbisGeneric_mapping!C:F,3,0)</f>
        <v>ADDRESS_LINE4_INTERNATIONAL</v>
      </c>
      <c r="F2182" s="6" t="e">
        <f>VLOOKUP(E2182,Collibra!D:F,3,0)</f>
        <v>#N/A</v>
      </c>
      <c r="G2182" s="6" t="e">
        <f>VLOOKUP(E2182,Collibra!D:F,2,0)</f>
        <v>#N/A</v>
      </c>
      <c r="J2182" t="s">
        <v>28</v>
      </c>
      <c r="N2182" t="b">
        <v>0</v>
      </c>
      <c r="P2182" t="s">
        <v>29</v>
      </c>
      <c r="Q2182" t="s">
        <v>30</v>
      </c>
      <c r="R2182" t="b">
        <v>0</v>
      </c>
      <c r="Z2182">
        <v>1</v>
      </c>
    </row>
    <row r="2183" spans="1:26" x14ac:dyDescent="0.25">
      <c r="A2183">
        <v>570</v>
      </c>
      <c r="B2183" t="s">
        <v>1193</v>
      </c>
      <c r="C2183" t="s">
        <v>130</v>
      </c>
      <c r="D2183" t="s">
        <v>131</v>
      </c>
      <c r="E2183" s="6" t="str">
        <f>VLOOKUP(B2183&amp;" - "&amp;D2183,OrbisGeneric_mapping!C:F,3,0)</f>
        <v>ADDRESS_LINE4_LOCAL</v>
      </c>
      <c r="F2183" s="6" t="e">
        <f>VLOOKUP(E2183,Collibra!D:F,3,0)</f>
        <v>#N/A</v>
      </c>
      <c r="G2183" s="6" t="e">
        <f>VLOOKUP(E2183,Collibra!D:F,2,0)</f>
        <v>#N/A</v>
      </c>
      <c r="J2183" t="s">
        <v>28</v>
      </c>
      <c r="N2183" t="b">
        <v>0</v>
      </c>
      <c r="P2183" t="s">
        <v>29</v>
      </c>
      <c r="Q2183" t="s">
        <v>30</v>
      </c>
      <c r="R2183" t="b">
        <v>0</v>
      </c>
      <c r="Z2183">
        <v>1</v>
      </c>
    </row>
    <row r="2184" spans="1:26" x14ac:dyDescent="0.25">
      <c r="A2184">
        <v>642</v>
      </c>
      <c r="B2184" t="s">
        <v>1193</v>
      </c>
      <c r="C2184" t="s">
        <v>132</v>
      </c>
      <c r="D2184" t="s">
        <v>133</v>
      </c>
      <c r="E2184" s="6" t="str">
        <f>VLOOKUP(B2184&amp;" - "&amp;D2184,OrbisGeneric_mapping!C:F,3,0)</f>
        <v>PHONE_NUMBER</v>
      </c>
      <c r="F2184" s="6" t="str">
        <f>VLOOKUP(E2184,Collibra!D:F,3,0)</f>
        <v>Telephone number</v>
      </c>
      <c r="G2184" s="6" t="str">
        <f>VLOOKUP(E2184,Collibra!D:F,2,0)</f>
        <v>The telephone number related to a company's primary address. These are displayed in the same order as they are exported from the national feed or the IP to Orbis.
E.g.
- if the IP sends us telephone number 1 + telephone number 2, the order in the list will be telephone number 1, telephone number 2.</v>
      </c>
      <c r="J2184" t="s">
        <v>28</v>
      </c>
      <c r="N2184" t="b">
        <v>0</v>
      </c>
      <c r="P2184" t="s">
        <v>29</v>
      </c>
      <c r="Q2184" t="s">
        <v>30</v>
      </c>
      <c r="R2184" t="b">
        <v>0</v>
      </c>
      <c r="Z2184">
        <v>1</v>
      </c>
    </row>
    <row r="2185" spans="1:26" x14ac:dyDescent="0.25">
      <c r="A2185">
        <v>682</v>
      </c>
      <c r="B2185" t="s">
        <v>1193</v>
      </c>
      <c r="C2185" t="s">
        <v>134</v>
      </c>
      <c r="D2185" t="s">
        <v>135</v>
      </c>
      <c r="E2185" s="6" t="str">
        <f>VLOOKUP(B2185&amp;" - "&amp;D2185,OrbisGeneric_mapping!C:F,3,0)</f>
        <v>COUNTRY_REGION_TYPE</v>
      </c>
      <c r="F2185" s="6">
        <f>VLOOKUP(E2185,Collibra!D:F,3,0)</f>
        <v>0</v>
      </c>
      <c r="G2185" s="6" t="str">
        <f>VLOOKUP(E2185,Collibra!D:F,2,0)</f>
        <v>The type of region in which a company's primary address is located, according the geographical hierarchy applied in ORBIS (often following the ISO 3166-2 standard); such as Borough, District, Prefecture, Province, Statistical region, State etc</v>
      </c>
      <c r="J2185" t="s">
        <v>28</v>
      </c>
      <c r="N2185" t="b">
        <v>0</v>
      </c>
      <c r="P2185" t="s">
        <v>29</v>
      </c>
      <c r="Q2185" t="s">
        <v>30</v>
      </c>
      <c r="R2185" t="b">
        <v>0</v>
      </c>
      <c r="Z2185">
        <v>1</v>
      </c>
    </row>
    <row r="2186" spans="1:26" x14ac:dyDescent="0.25">
      <c r="A2186">
        <v>658</v>
      </c>
      <c r="B2186" t="s">
        <v>1193</v>
      </c>
      <c r="C2186" t="s">
        <v>1216</v>
      </c>
      <c r="D2186" t="s">
        <v>1217</v>
      </c>
      <c r="E2186" s="6" t="str">
        <f>VLOOKUP(B2186&amp;" - "&amp;D2186,OrbisGeneric_mapping!C:F,3,0)</f>
        <v>WEBSITE</v>
      </c>
      <c r="F2186" s="6">
        <f>VLOOKUP(E2186,Collibra!D:F,3,0)</f>
        <v>0</v>
      </c>
      <c r="G2186" s="6" t="str">
        <f>VLOOKUP(E2186,Collibra!D:F,2,0)</f>
        <v>Website address of the company. These are displayed in the same order as they are exported from the national feed or the IP to Orbis.
E.g.
- if the IP sends us website address 1 + website address 2, the order in the list will be website address 1, website address 2.</v>
      </c>
      <c r="J2186" t="s">
        <v>28</v>
      </c>
      <c r="N2186" t="b">
        <v>0</v>
      </c>
      <c r="P2186" t="s">
        <v>29</v>
      </c>
      <c r="Q2186" t="s">
        <v>30</v>
      </c>
      <c r="R2186" t="b">
        <v>0</v>
      </c>
      <c r="Z2186">
        <v>1</v>
      </c>
    </row>
    <row r="2187" spans="1:26" x14ac:dyDescent="0.25">
      <c r="A2187">
        <v>320</v>
      </c>
      <c r="B2187" t="s">
        <v>1218</v>
      </c>
      <c r="C2187" t="s">
        <v>26</v>
      </c>
      <c r="D2187" t="s">
        <v>27</v>
      </c>
      <c r="E2187" s="6" t="str">
        <f>VLOOKUP(B2187&amp;" - "&amp;D2187,OrbisGeneric_mapping!C:F,3,0)</f>
        <v>BVD_ID_NUMBER</v>
      </c>
      <c r="F2187" s="6" t="str">
        <f>VLOOKUP(E2187,Collibra!D:F,3,0)</f>
        <v>BvD ID number</v>
      </c>
      <c r="G2187" s="6" t="str">
        <f>VLOOKUP(E2187,Collibra!D:F,2,0)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187" t="s">
        <v>28</v>
      </c>
      <c r="N2187" t="b">
        <v>0</v>
      </c>
      <c r="P2187" t="s">
        <v>29</v>
      </c>
      <c r="Q2187" t="s">
        <v>30</v>
      </c>
      <c r="R2187" t="b">
        <v>0</v>
      </c>
      <c r="Z2187">
        <v>1</v>
      </c>
    </row>
    <row r="2188" spans="1:26" x14ac:dyDescent="0.25">
      <c r="A2188">
        <v>472</v>
      </c>
      <c r="B2188" t="s">
        <v>1218</v>
      </c>
      <c r="C2188" t="s">
        <v>1219</v>
      </c>
      <c r="D2188" t="s">
        <v>1220</v>
      </c>
      <c r="E2188" s="6" t="str">
        <f>VLOOKUP(B2188&amp;" - "&amp;D2188,OrbisGeneric_mapping!C:F,3,0)</f>
        <v>CSH_ALSO_MANAGER_INDICATOR</v>
      </c>
      <c r="F2188" s="6" t="e">
        <f>VLOOKUP(E2188,Collibra!D:F,3,0)</f>
        <v>#N/A</v>
      </c>
      <c r="G2188" s="6" t="e">
        <f>VLOOKUP(E2188,Collibra!D:F,2,0)</f>
        <v>#N/A</v>
      </c>
      <c r="J2188" t="s">
        <v>28</v>
      </c>
      <c r="N2188" t="b">
        <v>0</v>
      </c>
      <c r="P2188" t="s">
        <v>29</v>
      </c>
      <c r="Q2188" t="s">
        <v>30</v>
      </c>
      <c r="R2188" t="b">
        <v>0</v>
      </c>
      <c r="Z2188">
        <v>1</v>
      </c>
    </row>
    <row r="2189" spans="1:26" x14ac:dyDescent="0.25">
      <c r="A2189">
        <v>360</v>
      </c>
      <c r="B2189" t="s">
        <v>1218</v>
      </c>
      <c r="C2189" t="s">
        <v>1221</v>
      </c>
      <c r="D2189" t="s">
        <v>1222</v>
      </c>
      <c r="E2189" s="6" t="str">
        <f>VLOOKUP(B2189&amp;" - "&amp;D2189,OrbisGeneric_mapping!C:F,3,0)</f>
        <v>CSH_BVD_ID_NUMBER</v>
      </c>
      <c r="F2189" s="6" t="str">
        <f>VLOOKUP(E2189,Collibra!D:F,3,0)</f>
        <v>CSH - BvD ID number</v>
      </c>
      <c r="G2189" s="6" t="str">
        <f>VLOOKUP(E2189,Collibra!D:F,2,0)</f>
        <v>Gives the BvD ID of the beneficial owners. It is never empty</v>
      </c>
      <c r="J2189" t="s">
        <v>28</v>
      </c>
      <c r="N2189" t="b">
        <v>0</v>
      </c>
      <c r="P2189" t="s">
        <v>29</v>
      </c>
      <c r="Q2189" t="s">
        <v>30</v>
      </c>
      <c r="R2189" t="b">
        <v>0</v>
      </c>
      <c r="Z2189">
        <v>1</v>
      </c>
    </row>
    <row r="2190" spans="1:26" x14ac:dyDescent="0.25">
      <c r="A2190">
        <v>376</v>
      </c>
      <c r="B2190" t="s">
        <v>1218</v>
      </c>
      <c r="C2190" t="s">
        <v>1223</v>
      </c>
      <c r="D2190" t="s">
        <v>1224</v>
      </c>
      <c r="E2190" s="6" t="str">
        <f>VLOOKUP(B2190&amp;" - "&amp;D2190,OrbisGeneric_mapping!C:F,3,0)</f>
        <v>CSH_CITY</v>
      </c>
      <c r="F2190" s="6" t="str">
        <f>VLOOKUP(E2190,Collibra!D:F,3,0)</f>
        <v>CSH - City</v>
      </c>
      <c r="G2190" s="6" t="str">
        <f>VLOOKUP(E2190,Collibra!D:F,2,0)</f>
        <v>Gives the city where the Beneficial owner is located.</v>
      </c>
      <c r="J2190" t="s">
        <v>28</v>
      </c>
      <c r="N2190" t="b">
        <v>0</v>
      </c>
      <c r="P2190" t="s">
        <v>29</v>
      </c>
      <c r="Q2190" t="s">
        <v>30</v>
      </c>
      <c r="R2190" t="b">
        <v>0</v>
      </c>
      <c r="Z2190">
        <v>1</v>
      </c>
    </row>
    <row r="2191" spans="1:26" x14ac:dyDescent="0.25">
      <c r="A2191">
        <v>368</v>
      </c>
      <c r="B2191" t="s">
        <v>1218</v>
      </c>
      <c r="C2191" t="s">
        <v>1225</v>
      </c>
      <c r="D2191" t="s">
        <v>1226</v>
      </c>
      <c r="E2191" s="6" t="str">
        <f>VLOOKUP(B2191&amp;" - "&amp;D2191,OrbisGeneric_mapping!C:F,3,0)</f>
        <v>CSH_COUNTRY_ISO_CODE</v>
      </c>
      <c r="F2191" s="6" t="str">
        <f>VLOOKUP(E2191,Collibra!D:F,3,0)</f>
        <v>CSH - Country ISO code</v>
      </c>
      <c r="G2191" s="6" t="str">
        <f>VLOOKUP(E2191,Collibra!D:F,2,0)</f>
        <v>2 digit iso country code. If not known, the code 'YY' is used.</v>
      </c>
      <c r="J2191" t="s">
        <v>28</v>
      </c>
      <c r="N2191" t="b">
        <v>0</v>
      </c>
      <c r="P2191" t="s">
        <v>29</v>
      </c>
      <c r="Q2191" t="s">
        <v>30</v>
      </c>
      <c r="R2191" t="b">
        <v>0</v>
      </c>
      <c r="Z2191">
        <v>1</v>
      </c>
    </row>
    <row r="2192" spans="1:26" x14ac:dyDescent="0.25">
      <c r="A2192">
        <v>400</v>
      </c>
      <c r="B2192" t="s">
        <v>1218</v>
      </c>
      <c r="C2192" t="s">
        <v>1227</v>
      </c>
      <c r="D2192" t="s">
        <v>1228</v>
      </c>
      <c r="E2192" s="6" t="str">
        <f>VLOOKUP(B2192&amp;" - "&amp;D2192,OrbisGeneric_mapping!C:F,3,0)</f>
        <v>CSH_DIRECT_PCT</v>
      </c>
      <c r="F2192" s="6" t="str">
        <f>VLOOKUP(E2192,Collibra!D:F,3,0)</f>
        <v>CSH - Direct %</v>
      </c>
      <c r="G2192" s="6" t="str">
        <f>VLOOKUP(E2192,Collibra!D:F,2,0)</f>
        <v>This field is the direct percentage owned by the controlling shareholder in the company just below in the BO path.</v>
      </c>
      <c r="J2192" t="s">
        <v>28</v>
      </c>
      <c r="N2192" t="b">
        <v>0</v>
      </c>
      <c r="P2192" t="s">
        <v>29</v>
      </c>
      <c r="Q2192" t="s">
        <v>30</v>
      </c>
      <c r="R2192" t="b">
        <v>0</v>
      </c>
      <c r="Z2192">
        <v>1</v>
      </c>
    </row>
    <row r="2193" spans="1:26" x14ac:dyDescent="0.25">
      <c r="A2193">
        <v>344</v>
      </c>
      <c r="B2193" t="s">
        <v>1218</v>
      </c>
      <c r="C2193" t="s">
        <v>1229</v>
      </c>
      <c r="D2193" t="s">
        <v>1230</v>
      </c>
      <c r="E2193" s="6" t="str">
        <f>VLOOKUP(B2193&amp;" - "&amp;D2193,OrbisGeneric_mapping!C:F,3,0)</f>
        <v>CSH_FIRSTNAME</v>
      </c>
      <c r="F2193" s="6" t="e">
        <f>VLOOKUP(E2193,Collibra!D:F,3,0)</f>
        <v>#N/A</v>
      </c>
      <c r="G2193" s="6" t="e">
        <f>VLOOKUP(E2193,Collibra!D:F,2,0)</f>
        <v>#N/A</v>
      </c>
      <c r="J2193" t="s">
        <v>28</v>
      </c>
      <c r="N2193" t="b">
        <v>0</v>
      </c>
      <c r="P2193" t="s">
        <v>29</v>
      </c>
      <c r="Q2193" t="s">
        <v>30</v>
      </c>
      <c r="R2193" t="b">
        <v>0</v>
      </c>
      <c r="Z2193">
        <v>1</v>
      </c>
    </row>
    <row r="2194" spans="1:26" x14ac:dyDescent="0.25">
      <c r="A2194">
        <v>440</v>
      </c>
      <c r="B2194" t="s">
        <v>1218</v>
      </c>
      <c r="C2194" t="s">
        <v>1231</v>
      </c>
      <c r="D2194" t="s">
        <v>1232</v>
      </c>
      <c r="E2194" s="6" t="str">
        <f>VLOOKUP(B2194&amp;" - "&amp;D2194,OrbisGeneric_mapping!C:F,3,0)</f>
        <v>CSH_INFORMATION_DATE</v>
      </c>
      <c r="F2194" s="6" t="str">
        <f>VLOOKUP(E2194,Collibra!D:F,3,0)</f>
        <v>CSH - Information date</v>
      </c>
      <c r="G2194" s="6" t="str">
        <f>VLOOKUP(E2194,Collibra!D:F,2,0)</f>
        <v>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v>
      </c>
      <c r="J2194" t="s">
        <v>28</v>
      </c>
      <c r="N2194" t="b">
        <v>0</v>
      </c>
      <c r="P2194" t="s">
        <v>29</v>
      </c>
      <c r="Q2194" t="s">
        <v>30</v>
      </c>
      <c r="R2194" t="b">
        <v>0</v>
      </c>
      <c r="Z2194">
        <v>1</v>
      </c>
    </row>
    <row r="2195" spans="1:26" x14ac:dyDescent="0.25">
      <c r="A2195">
        <v>464</v>
      </c>
      <c r="B2195" t="s">
        <v>1218</v>
      </c>
      <c r="C2195" t="s">
        <v>1233</v>
      </c>
      <c r="D2195" t="s">
        <v>1234</v>
      </c>
      <c r="E2195" s="6" t="e">
        <f>VLOOKUP(B2195&amp;" - "&amp;D2195,OrbisGeneric_mapping!C:F,3,0)</f>
        <v>#N/A</v>
      </c>
      <c r="F2195" s="6" t="e">
        <f>VLOOKUP(E2195,Collibra!D:F,3,0)</f>
        <v>#N/A</v>
      </c>
      <c r="G2195" s="6" t="e">
        <f>VLOOKUP(E2195,Collibra!D:F,2,0)</f>
        <v>#N/A</v>
      </c>
      <c r="J2195" t="s">
        <v>28</v>
      </c>
      <c r="N2195" t="b">
        <v>0</v>
      </c>
      <c r="P2195" t="s">
        <v>29</v>
      </c>
      <c r="Q2195" t="s">
        <v>30</v>
      </c>
      <c r="R2195" t="b">
        <v>0</v>
      </c>
      <c r="Z2195">
        <v>1</v>
      </c>
    </row>
    <row r="2196" spans="1:26" x14ac:dyDescent="0.25">
      <c r="A2196">
        <v>456</v>
      </c>
      <c r="B2196" t="s">
        <v>1218</v>
      </c>
      <c r="C2196" t="s">
        <v>1235</v>
      </c>
      <c r="D2196" t="s">
        <v>1236</v>
      </c>
      <c r="E2196" s="6" t="e">
        <f>VLOOKUP(B2196&amp;" - "&amp;D2196,OrbisGeneric_mapping!C:F,3,0)</f>
        <v>#N/A</v>
      </c>
      <c r="F2196" s="6" t="e">
        <f>VLOOKUP(E2196,Collibra!D:F,3,0)</f>
        <v>#N/A</v>
      </c>
      <c r="G2196" s="6" t="e">
        <f>VLOOKUP(E2196,Collibra!D:F,2,0)</f>
        <v>#N/A</v>
      </c>
      <c r="J2196" t="s">
        <v>28</v>
      </c>
      <c r="N2196" t="b">
        <v>0</v>
      </c>
      <c r="P2196" t="s">
        <v>29</v>
      </c>
      <c r="Q2196" t="s">
        <v>30</v>
      </c>
      <c r="R2196" t="b">
        <v>0</v>
      </c>
      <c r="Z2196">
        <v>1</v>
      </c>
    </row>
    <row r="2197" spans="1:26" x14ac:dyDescent="0.25">
      <c r="A2197">
        <v>448</v>
      </c>
      <c r="B2197" t="s">
        <v>1218</v>
      </c>
      <c r="C2197" t="s">
        <v>1237</v>
      </c>
      <c r="D2197" t="s">
        <v>1238</v>
      </c>
      <c r="E2197" s="6" t="e">
        <f>VLOOKUP(B2197&amp;" - "&amp;D2197,OrbisGeneric_mapping!C:F,3,0)</f>
        <v>#N/A</v>
      </c>
      <c r="F2197" s="6" t="e">
        <f>VLOOKUP(E2197,Collibra!D:F,3,0)</f>
        <v>#N/A</v>
      </c>
      <c r="G2197" s="6" t="e">
        <f>VLOOKUP(E2197,Collibra!D:F,2,0)</f>
        <v>#N/A</v>
      </c>
      <c r="J2197" t="s">
        <v>28</v>
      </c>
      <c r="N2197" t="b">
        <v>0</v>
      </c>
      <c r="P2197" t="s">
        <v>29</v>
      </c>
      <c r="Q2197" t="s">
        <v>30</v>
      </c>
      <c r="R2197" t="b">
        <v>0</v>
      </c>
      <c r="Z2197">
        <v>1</v>
      </c>
    </row>
    <row r="2198" spans="1:26" x14ac:dyDescent="0.25">
      <c r="A2198">
        <v>416</v>
      </c>
      <c r="B2198" t="s">
        <v>1218</v>
      </c>
      <c r="C2198" t="s">
        <v>1239</v>
      </c>
      <c r="D2198" t="s">
        <v>1240</v>
      </c>
      <c r="E2198" s="6" t="str">
        <f>VLOOKUP(B2198&amp;" - "&amp;D2198,OrbisGeneric_mapping!C:F,3,0)</f>
        <v>CSH_POSSIBLE_PCT_CHANGE_DESCRIPTION</v>
      </c>
      <c r="F2198" s="6" t="str">
        <f>VLOOKUP(E2198,Collibra!D:F,3,0)</f>
        <v>CSH - Information on possible change in %</v>
      </c>
      <c r="G2198" s="6" t="str">
        <f>VLOOKUP(E2198,Collibra!D:F,2,0)</f>
        <v>&lt;p&gt;This fields is used to indicates that information on the Controlling shareholder has changed but we don’t have enough detail to be able to indicate the new percentage. This come principally from M&amp;amp;A deals information.&lt;/p&gt;
&lt;p&gt;This is particularly important in the controlling shareholder section, as it could potentially affect the ultimate owner and in the BO section.&lt;/p&gt;</v>
      </c>
      <c r="J2198" t="s">
        <v>28</v>
      </c>
      <c r="N2198" t="b">
        <v>0</v>
      </c>
      <c r="P2198" t="s">
        <v>29</v>
      </c>
      <c r="Q2198" t="s">
        <v>30</v>
      </c>
      <c r="R2198" t="b">
        <v>0</v>
      </c>
      <c r="Z2198">
        <v>1</v>
      </c>
    </row>
    <row r="2199" spans="1:26" x14ac:dyDescent="0.25">
      <c r="A2199">
        <v>432</v>
      </c>
      <c r="B2199" t="s">
        <v>1218</v>
      </c>
      <c r="C2199" t="s">
        <v>1241</v>
      </c>
      <c r="D2199" t="s">
        <v>1242</v>
      </c>
      <c r="E2199" s="6" t="str">
        <f>VLOOKUP(B2199&amp;" - "&amp;D2199,OrbisGeneric_mapping!C:F,3,0)</f>
        <v>CSH_INFORMATION_SOURCE</v>
      </c>
      <c r="F2199" s="6" t="str">
        <f>VLOOKUP(E2199,Collibra!D:F,3,0)</f>
        <v>CSH - Information source</v>
      </c>
      <c r="G2199" s="6" t="str">
        <f>VLOOKUP(E2199,Collibra!D:F,2,0)</f>
        <v>This field is a 2 letter code giving the source that have provided the link between the shareholder and the company just below in the BO path.</v>
      </c>
      <c r="J2199" t="s">
        <v>28</v>
      </c>
      <c r="N2199" t="b">
        <v>0</v>
      </c>
      <c r="P2199" t="s">
        <v>29</v>
      </c>
      <c r="Q2199" t="s">
        <v>30</v>
      </c>
      <c r="R2199" t="b">
        <v>0</v>
      </c>
      <c r="Z2199">
        <v>1</v>
      </c>
    </row>
    <row r="2200" spans="1:26" x14ac:dyDescent="0.25">
      <c r="A2200">
        <v>352</v>
      </c>
      <c r="B2200" t="s">
        <v>1218</v>
      </c>
      <c r="C2200" t="s">
        <v>1243</v>
      </c>
      <c r="D2200" t="s">
        <v>1244</v>
      </c>
      <c r="E2200" s="6" t="str">
        <f>VLOOKUP(B2200&amp;" - "&amp;D2200,OrbisGeneric_mapping!C:F,3,0)</f>
        <v>CSH_LASTNAME</v>
      </c>
      <c r="F2200" s="6" t="e">
        <f>VLOOKUP(E2200,Collibra!D:F,3,0)</f>
        <v>#N/A</v>
      </c>
      <c r="G2200" s="6" t="e">
        <f>VLOOKUP(E2200,Collibra!D:F,2,0)</f>
        <v>#N/A</v>
      </c>
      <c r="J2200" t="s">
        <v>28</v>
      </c>
      <c r="N2200" t="b">
        <v>0</v>
      </c>
      <c r="P2200" t="s">
        <v>29</v>
      </c>
      <c r="Q2200" t="s">
        <v>30</v>
      </c>
      <c r="R2200" t="b">
        <v>0</v>
      </c>
      <c r="Z2200">
        <v>1</v>
      </c>
    </row>
    <row r="2201" spans="1:26" x14ac:dyDescent="0.25">
      <c r="A2201">
        <v>424</v>
      </c>
      <c r="B2201" t="s">
        <v>1218</v>
      </c>
      <c r="C2201" t="s">
        <v>1245</v>
      </c>
      <c r="D2201" t="s">
        <v>1246</v>
      </c>
      <c r="E2201" s="6" t="str">
        <f>VLOOKUP(B2201&amp;" - "&amp;D2201,OrbisGeneric_mapping!C:F,3,0)</f>
        <v>CSH_LEVEL</v>
      </c>
      <c r="F2201" s="6" t="str">
        <f>VLOOKUP(E2201,Collibra!D:F,3,0)</f>
        <v>CSH - Level</v>
      </c>
      <c r="G2201" s="6" t="str">
        <f>VLOOKUP(E2201,Collibra!D:F,2,0)</f>
        <v>Definition is currently under review</v>
      </c>
      <c r="J2201" t="s">
        <v>28</v>
      </c>
      <c r="N2201" t="b">
        <v>0</v>
      </c>
      <c r="P2201" t="s">
        <v>29</v>
      </c>
      <c r="Q2201" t="s">
        <v>30</v>
      </c>
      <c r="R2201" t="b">
        <v>0</v>
      </c>
      <c r="Z2201">
        <v>1</v>
      </c>
    </row>
    <row r="2202" spans="1:26" x14ac:dyDescent="0.25">
      <c r="A2202">
        <v>328</v>
      </c>
      <c r="B2202" t="s">
        <v>1218</v>
      </c>
      <c r="C2202" t="s">
        <v>1247</v>
      </c>
      <c r="D2202" t="s">
        <v>1248</v>
      </c>
      <c r="E2202" s="6" t="str">
        <f>VLOOKUP(B2202&amp;" - "&amp;D2202,OrbisGeneric_mapping!C:F,3,0)</f>
        <v>CSH_NAME</v>
      </c>
      <c r="F2202" s="6" t="str">
        <f>VLOOKUP(E2202,Collibra!D:F,3,0)</f>
        <v>CSH - Name</v>
      </c>
      <c r="G2202" s="6" t="str">
        <f>VLOOKUP(E2202,Collibra!D:F,2,0)</f>
        <v>This field indicates the full name of the Beneficial owner. It should always be provided.</v>
      </c>
      <c r="J2202" t="s">
        <v>28</v>
      </c>
      <c r="N2202" t="b">
        <v>0</v>
      </c>
      <c r="P2202" t="s">
        <v>29</v>
      </c>
      <c r="Q2202" t="s">
        <v>30</v>
      </c>
      <c r="R2202" t="b">
        <v>0</v>
      </c>
      <c r="Z2202">
        <v>1</v>
      </c>
    </row>
    <row r="2203" spans="1:26" x14ac:dyDescent="0.25">
      <c r="A2203">
        <v>336</v>
      </c>
      <c r="B2203" t="s">
        <v>1218</v>
      </c>
      <c r="C2203" t="s">
        <v>1249</v>
      </c>
      <c r="D2203" t="s">
        <v>1250</v>
      </c>
      <c r="E2203" s="6" t="str">
        <f>VLOOKUP(B2203&amp;" - "&amp;D2203,OrbisGeneric_mapping!C:F,3,0)</f>
        <v>CSH_SALUTATION</v>
      </c>
      <c r="F2203" s="6" t="str">
        <f>VLOOKUP(E2203,Collibra!D:F,3,0)</f>
        <v>CSH - Salutation</v>
      </c>
      <c r="G2203" s="6" t="str">
        <f>VLOOKUP(E2203,Collibra!D:F,2,0)</f>
        <v>Gives the salutation of the controlling shareholder. This is either provided by the source or deduced based on the provided or deduced gender</v>
      </c>
      <c r="J2203" t="s">
        <v>28</v>
      </c>
      <c r="N2203" t="b">
        <v>0</v>
      </c>
      <c r="P2203" t="s">
        <v>29</v>
      </c>
      <c r="Q2203" t="s">
        <v>30</v>
      </c>
      <c r="R2203" t="b">
        <v>0</v>
      </c>
      <c r="Z2203">
        <v>1</v>
      </c>
    </row>
    <row r="2204" spans="1:26" x14ac:dyDescent="0.25">
      <c r="A2204">
        <v>392</v>
      </c>
      <c r="B2204" t="s">
        <v>1218</v>
      </c>
      <c r="C2204" t="s">
        <v>1251</v>
      </c>
      <c r="D2204" t="s">
        <v>1252</v>
      </c>
      <c r="E2204" s="6" t="str">
        <f>VLOOKUP(B2204&amp;" - "&amp;D2204,OrbisGeneric_mapping!C:F,3,0)</f>
        <v>CSH_WORLDCOMPLIANCE_MATCH_INDICATOR</v>
      </c>
      <c r="F2204" s="6" t="e">
        <f>VLOOKUP(E2204,Collibra!D:F,3,0)</f>
        <v>#N/A</v>
      </c>
      <c r="G2204" s="6" t="e">
        <f>VLOOKUP(E2204,Collibra!D:F,2,0)</f>
        <v>#N/A</v>
      </c>
      <c r="J2204" t="s">
        <v>28</v>
      </c>
      <c r="N2204" t="b">
        <v>0</v>
      </c>
      <c r="P2204" t="s">
        <v>29</v>
      </c>
      <c r="Q2204" t="s">
        <v>30</v>
      </c>
      <c r="R2204" t="b">
        <v>0</v>
      </c>
      <c r="Z2204">
        <v>1</v>
      </c>
    </row>
    <row r="2205" spans="1:26" x14ac:dyDescent="0.25">
      <c r="A2205">
        <v>408</v>
      </c>
      <c r="B2205" t="s">
        <v>1218</v>
      </c>
      <c r="C2205" t="s">
        <v>1253</v>
      </c>
      <c r="D2205" t="s">
        <v>1254</v>
      </c>
      <c r="E2205" s="6" t="str">
        <f>VLOOKUP(B2205&amp;" - "&amp;D2205,OrbisGeneric_mapping!C:F,3,0)</f>
        <v>CSH_TOTAL_PCT</v>
      </c>
      <c r="F2205" s="6" t="str">
        <f>VLOOKUP(E2205,Collibra!D:F,3,0)</f>
        <v>CSH - Total %</v>
      </c>
      <c r="G2205" s="6" t="str">
        <f>VLOOKUP(E2205,Collibra!D:F,2,0)</f>
        <v>This field is the total percentage owned by the Controlling shareholder in the company just below in the BO path</v>
      </c>
      <c r="J2205" t="s">
        <v>28</v>
      </c>
      <c r="N2205" t="b">
        <v>0</v>
      </c>
      <c r="P2205" t="s">
        <v>29</v>
      </c>
      <c r="Q2205" t="s">
        <v>30</v>
      </c>
      <c r="R2205" t="b">
        <v>0</v>
      </c>
      <c r="Z2205">
        <v>1</v>
      </c>
    </row>
    <row r="2206" spans="1:26" x14ac:dyDescent="0.25">
      <c r="A2206">
        <v>384</v>
      </c>
      <c r="B2206" t="s">
        <v>1218</v>
      </c>
      <c r="C2206" t="s">
        <v>1255</v>
      </c>
      <c r="D2206" t="s">
        <v>1256</v>
      </c>
      <c r="E2206" s="6" t="str">
        <f>VLOOKUP(B2206&amp;" - "&amp;D2206,OrbisGeneric_mapping!C:F,3,0)</f>
        <v>CSH_TYPE</v>
      </c>
      <c r="F2206" s="6" t="e">
        <f>VLOOKUP(E2206,Collibra!D:F,3,0)</f>
        <v>#N/A</v>
      </c>
      <c r="G2206" s="6" t="e">
        <f>VLOOKUP(E2206,Collibra!D:F,2,0)</f>
        <v>#N/A</v>
      </c>
      <c r="J2206" t="s">
        <v>28</v>
      </c>
      <c r="N2206" t="b">
        <v>0</v>
      </c>
      <c r="P2206" t="s">
        <v>29</v>
      </c>
      <c r="Q2206" t="s">
        <v>30</v>
      </c>
      <c r="R2206" t="b">
        <v>0</v>
      </c>
      <c r="Z2206">
        <v>1</v>
      </c>
    </row>
    <row r="2207" spans="1:26" x14ac:dyDescent="0.25">
      <c r="A2207">
        <v>312</v>
      </c>
      <c r="B2207" t="s">
        <v>1218</v>
      </c>
      <c r="C2207" t="s">
        <v>57</v>
      </c>
      <c r="D2207" t="s">
        <v>57</v>
      </c>
      <c r="E2207" s="6" t="e">
        <f>VLOOKUP(B2207&amp;" - "&amp;D2207,OrbisGeneric_mapping!C:F,3,0)</f>
        <v>#N/A</v>
      </c>
      <c r="F2207" s="6" t="e">
        <f>VLOOKUP(E2207,Collibra!D:F,3,0)</f>
        <v>#N/A</v>
      </c>
      <c r="G2207" s="6" t="e">
        <f>VLOOKUP(E2207,Collibra!D:F,2,0)</f>
        <v>#N/A</v>
      </c>
      <c r="J2207" t="s">
        <v>28</v>
      </c>
      <c r="N2207" t="b">
        <v>0</v>
      </c>
      <c r="P2207" t="s">
        <v>29</v>
      </c>
      <c r="Q2207" t="s">
        <v>30</v>
      </c>
      <c r="R2207" t="b">
        <v>0</v>
      </c>
      <c r="Z2207">
        <v>1</v>
      </c>
    </row>
    <row r="2208" spans="1:26" x14ac:dyDescent="0.25">
      <c r="A2208">
        <v>304</v>
      </c>
      <c r="B2208" t="s">
        <v>1218</v>
      </c>
      <c r="C2208" t="s">
        <v>58</v>
      </c>
      <c r="D2208" t="s">
        <v>58</v>
      </c>
      <c r="E2208" s="6" t="e">
        <f>VLOOKUP(B2208&amp;" - "&amp;D2208,OrbisGeneric_mapping!C:F,3,0)</f>
        <v>#N/A</v>
      </c>
      <c r="F2208" s="6" t="e">
        <f>VLOOKUP(E2208,Collibra!D:F,3,0)</f>
        <v>#N/A</v>
      </c>
      <c r="G2208" s="6" t="e">
        <f>VLOOKUP(E2208,Collibra!D:F,2,0)</f>
        <v>#N/A</v>
      </c>
      <c r="J2208" t="s">
        <v>59</v>
      </c>
      <c r="N2208" t="b">
        <v>0</v>
      </c>
      <c r="P2208" t="s">
        <v>29</v>
      </c>
      <c r="Q2208" t="s">
        <v>30</v>
      </c>
      <c r="R2208" t="b">
        <v>0</v>
      </c>
      <c r="Z2208">
        <v>1</v>
      </c>
    </row>
    <row r="2209" spans="1:26" x14ac:dyDescent="0.25">
      <c r="A2209">
        <v>480</v>
      </c>
      <c r="B2209" t="s">
        <v>1218</v>
      </c>
      <c r="C2209" t="s">
        <v>72</v>
      </c>
      <c r="D2209" t="s">
        <v>72</v>
      </c>
      <c r="E2209" s="6" t="e">
        <f>VLOOKUP(B2209&amp;" - "&amp;D2209,OrbisGeneric_mapping!C:F,3,0)</f>
        <v>#N/A</v>
      </c>
      <c r="F2209" s="6" t="e">
        <f>VLOOKUP(E2209,Collibra!D:F,3,0)</f>
        <v>#N/A</v>
      </c>
      <c r="G2209" s="6" t="e">
        <f>VLOOKUP(E2209,Collibra!D:F,2,0)</f>
        <v>#N/A</v>
      </c>
      <c r="J2209" t="s">
        <v>73</v>
      </c>
      <c r="N2209" t="b">
        <v>0</v>
      </c>
      <c r="P2209" t="s">
        <v>29</v>
      </c>
      <c r="Q2209" t="s">
        <v>30</v>
      </c>
      <c r="R2209" t="b">
        <v>0</v>
      </c>
      <c r="Z2209">
        <v>1</v>
      </c>
    </row>
    <row r="2210" spans="1:26" x14ac:dyDescent="0.25">
      <c r="A2210">
        <v>583</v>
      </c>
      <c r="B2210" t="s">
        <v>1257</v>
      </c>
      <c r="C2210" t="s">
        <v>26</v>
      </c>
      <c r="D2210" t="s">
        <v>27</v>
      </c>
      <c r="E2210" s="6" t="str">
        <f>VLOOKUP(B2210&amp;" - "&amp;D2210,OrbisGeneric_mapping!C:F,3,0)</f>
        <v>BVD_ID_NUMBER</v>
      </c>
      <c r="F2210" s="6" t="str">
        <f>VLOOKUP(E2210,Collibra!D:F,3,0)</f>
        <v>BvD ID number</v>
      </c>
      <c r="G2210" s="6" t="str">
        <f>VLOOKUP(E2210,Collibra!D:F,2,0)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210" t="s">
        <v>28</v>
      </c>
      <c r="N2210" t="b">
        <v>0</v>
      </c>
      <c r="P2210" t="s">
        <v>29</v>
      </c>
      <c r="Q2210" t="s">
        <v>30</v>
      </c>
      <c r="R2210" t="b">
        <v>0</v>
      </c>
      <c r="Z2210">
        <v>1</v>
      </c>
    </row>
    <row r="2211" spans="1:26" x14ac:dyDescent="0.25">
      <c r="A2211">
        <v>943</v>
      </c>
      <c r="B2211" t="s">
        <v>1257</v>
      </c>
      <c r="C2211" t="s">
        <v>1258</v>
      </c>
      <c r="D2211" t="s">
        <v>1259</v>
      </c>
      <c r="E2211" s="6" t="str">
        <f>VLOOKUP(B2211&amp;" - "&amp;D2211,OrbisGeneric_mapping!C:F,3,0)</f>
        <v>BITSIGHT_AVG_INDUSTRY_RATING</v>
      </c>
      <c r="F2211" s="6" t="e">
        <f>VLOOKUP(E2211,Collibra!D:F,3,0)</f>
        <v>#N/A</v>
      </c>
      <c r="G2211" s="6" t="e">
        <f>VLOOKUP(E2211,Collibra!D:F,2,0)</f>
        <v>#N/A</v>
      </c>
      <c r="J2211" t="s">
        <v>28</v>
      </c>
      <c r="N2211" t="b">
        <v>0</v>
      </c>
      <c r="P2211" t="s">
        <v>29</v>
      </c>
      <c r="Q2211" t="s">
        <v>30</v>
      </c>
      <c r="R2211" t="b">
        <v>0</v>
      </c>
      <c r="Z2211">
        <v>1</v>
      </c>
    </row>
    <row r="2212" spans="1:26" x14ac:dyDescent="0.25">
      <c r="A2212">
        <v>695</v>
      </c>
      <c r="B2212" t="s">
        <v>1257</v>
      </c>
      <c r="C2212" t="s">
        <v>1260</v>
      </c>
      <c r="D2212" t="s">
        <v>1261</v>
      </c>
      <c r="E2212" s="6" t="str">
        <f>VLOOKUP(B2212&amp;" - "&amp;D2212,OrbisGeneric_mapping!C:F,3,0)</f>
        <v>BITSIGHT_VECTOR_BOTNET_INFECTIONS</v>
      </c>
      <c r="F2212" s="6" t="e">
        <f>VLOOKUP(E2212,Collibra!D:F,3,0)</f>
        <v>#N/A</v>
      </c>
      <c r="G2212" s="6" t="e">
        <f>VLOOKUP(E2212,Collibra!D:F,2,0)</f>
        <v>#N/A</v>
      </c>
      <c r="J2212" t="s">
        <v>28</v>
      </c>
      <c r="N2212" t="b">
        <v>0</v>
      </c>
      <c r="P2212" t="s">
        <v>29</v>
      </c>
      <c r="Q2212" t="s">
        <v>30</v>
      </c>
      <c r="R2212" t="b">
        <v>0</v>
      </c>
      <c r="Z2212">
        <v>1</v>
      </c>
    </row>
    <row r="2213" spans="1:26" x14ac:dyDescent="0.25">
      <c r="A2213">
        <v>679</v>
      </c>
      <c r="B2213" t="s">
        <v>1257</v>
      </c>
      <c r="C2213" t="s">
        <v>1262</v>
      </c>
      <c r="D2213" t="s">
        <v>1263</v>
      </c>
      <c r="E2213" s="6" t="str">
        <f>VLOOKUP(B2213&amp;" - "&amp;D2213,OrbisGeneric_mapping!C:F,3,0)</f>
        <v>BITSIGHT_RATING_CATEGORY</v>
      </c>
      <c r="F2213" s="6" t="e">
        <f>VLOOKUP(E2213,Collibra!D:F,3,0)</f>
        <v>#N/A</v>
      </c>
      <c r="G2213" s="6" t="e">
        <f>VLOOKUP(E2213,Collibra!D:F,2,0)</f>
        <v>#N/A</v>
      </c>
      <c r="J2213" t="s">
        <v>28</v>
      </c>
      <c r="N2213" t="b">
        <v>0</v>
      </c>
      <c r="P2213" t="s">
        <v>29</v>
      </c>
      <c r="Q2213" t="s">
        <v>30</v>
      </c>
      <c r="R2213" t="b">
        <v>0</v>
      </c>
      <c r="Z2213">
        <v>1</v>
      </c>
    </row>
    <row r="2214" spans="1:26" x14ac:dyDescent="0.25">
      <c r="A2214">
        <v>671</v>
      </c>
      <c r="B2214" t="s">
        <v>1257</v>
      </c>
      <c r="C2214" t="s">
        <v>1264</v>
      </c>
      <c r="D2214" t="s">
        <v>1265</v>
      </c>
      <c r="E2214" s="6" t="str">
        <f>VLOOKUP(B2214&amp;" - "&amp;D2214,OrbisGeneric_mapping!C:F,3,0)</f>
        <v>BITSIGHT_RATING_CATEGORY_LABEL</v>
      </c>
      <c r="F2214" s="6" t="e">
        <f>VLOOKUP(E2214,Collibra!D:F,3,0)</f>
        <v>#N/A</v>
      </c>
      <c r="G2214" s="6" t="e">
        <f>VLOOKUP(E2214,Collibra!D:F,2,0)</f>
        <v>#N/A</v>
      </c>
      <c r="J2214" t="s">
        <v>28</v>
      </c>
      <c r="N2214" t="b">
        <v>0</v>
      </c>
      <c r="P2214" t="s">
        <v>29</v>
      </c>
      <c r="Q2214" t="s">
        <v>30</v>
      </c>
      <c r="R2214" t="b">
        <v>0</v>
      </c>
      <c r="Z2214">
        <v>1</v>
      </c>
    </row>
    <row r="2215" spans="1:26" x14ac:dyDescent="0.25">
      <c r="A2215">
        <v>711</v>
      </c>
      <c r="B2215" t="s">
        <v>1257</v>
      </c>
      <c r="C2215" t="s">
        <v>1266</v>
      </c>
      <c r="D2215" t="s">
        <v>1267</v>
      </c>
      <c r="E2215" s="6" t="str">
        <f>VLOOKUP(B2215&amp;" - "&amp;D2215,OrbisGeneric_mapping!C:F,3,0)</f>
        <v>BITSIGHT_VECTOR_DESKTOP_SOFTWARE</v>
      </c>
      <c r="F2215" s="6" t="e">
        <f>VLOOKUP(E2215,Collibra!D:F,3,0)</f>
        <v>#N/A</v>
      </c>
      <c r="G2215" s="6" t="e">
        <f>VLOOKUP(E2215,Collibra!D:F,2,0)</f>
        <v>#N/A</v>
      </c>
      <c r="J2215" t="s">
        <v>28</v>
      </c>
      <c r="N2215" t="b">
        <v>0</v>
      </c>
      <c r="P2215" t="s">
        <v>29</v>
      </c>
      <c r="Q2215" t="s">
        <v>30</v>
      </c>
      <c r="R2215" t="b">
        <v>0</v>
      </c>
      <c r="Z2215">
        <v>1</v>
      </c>
    </row>
    <row r="2216" spans="1:26" x14ac:dyDescent="0.25">
      <c r="A2216">
        <v>719</v>
      </c>
      <c r="B2216" t="s">
        <v>1257</v>
      </c>
      <c r="C2216" t="s">
        <v>1268</v>
      </c>
      <c r="D2216" t="s">
        <v>1269</v>
      </c>
      <c r="E2216" s="6" t="str">
        <f>VLOOKUP(B2216&amp;" - "&amp;D2216,OrbisGeneric_mapping!C:F,3,0)</f>
        <v>BITSIGHT_VECTOR_DKIM_RECORDS</v>
      </c>
      <c r="F2216" s="6" t="e">
        <f>VLOOKUP(E2216,Collibra!D:F,3,0)</f>
        <v>#N/A</v>
      </c>
      <c r="G2216" s="6" t="e">
        <f>VLOOKUP(E2216,Collibra!D:F,2,0)</f>
        <v>#N/A</v>
      </c>
      <c r="J2216" t="s">
        <v>28</v>
      </c>
      <c r="N2216" t="b">
        <v>0</v>
      </c>
      <c r="P2216" t="s">
        <v>29</v>
      </c>
      <c r="Q2216" t="s">
        <v>30</v>
      </c>
      <c r="R2216" t="b">
        <v>0</v>
      </c>
      <c r="Z2216">
        <v>1</v>
      </c>
    </row>
    <row r="2217" spans="1:26" x14ac:dyDescent="0.25">
      <c r="A2217">
        <v>727</v>
      </c>
      <c r="B2217" t="s">
        <v>1257</v>
      </c>
      <c r="C2217" t="s">
        <v>1270</v>
      </c>
      <c r="D2217" t="s">
        <v>1271</v>
      </c>
      <c r="E2217" s="6" t="str">
        <f>VLOOKUP(B2217&amp;" - "&amp;D2217,OrbisGeneric_mapping!C:F,3,0)</f>
        <v>BITSIGHT_VECTOR_DNSSEC</v>
      </c>
      <c r="F2217" s="6" t="e">
        <f>VLOOKUP(E2217,Collibra!D:F,3,0)</f>
        <v>#N/A</v>
      </c>
      <c r="G2217" s="6" t="e">
        <f>VLOOKUP(E2217,Collibra!D:F,2,0)</f>
        <v>#N/A</v>
      </c>
      <c r="J2217" t="s">
        <v>28</v>
      </c>
      <c r="N2217" t="b">
        <v>0</v>
      </c>
      <c r="P2217" t="s">
        <v>29</v>
      </c>
      <c r="Q2217" t="s">
        <v>30</v>
      </c>
      <c r="R2217" t="b">
        <v>0</v>
      </c>
      <c r="Z2217">
        <v>1</v>
      </c>
    </row>
    <row r="2218" spans="1:26" x14ac:dyDescent="0.25">
      <c r="A2218">
        <v>687</v>
      </c>
      <c r="B2218" t="s">
        <v>1257</v>
      </c>
      <c r="C2218" t="s">
        <v>1272</v>
      </c>
      <c r="D2218" t="s">
        <v>1273</v>
      </c>
      <c r="E2218" s="6" t="str">
        <f>VLOOKUP(B2218&amp;" - "&amp;D2218,OrbisGeneric_mapping!C:F,3,0)</f>
        <v>BITSIGHT_COMPANY_DOMAIN</v>
      </c>
      <c r="F2218" s="6" t="e">
        <f>VLOOKUP(E2218,Collibra!D:F,3,0)</f>
        <v>#N/A</v>
      </c>
      <c r="G2218" s="6" t="e">
        <f>VLOOKUP(E2218,Collibra!D:F,2,0)</f>
        <v>#N/A</v>
      </c>
      <c r="J2218" t="s">
        <v>28</v>
      </c>
      <c r="N2218" t="b">
        <v>0</v>
      </c>
      <c r="P2218" t="s">
        <v>29</v>
      </c>
      <c r="Q2218" t="s">
        <v>30</v>
      </c>
      <c r="R2218" t="b">
        <v>0</v>
      </c>
      <c r="Z2218">
        <v>1</v>
      </c>
    </row>
    <row r="2219" spans="1:26" x14ac:dyDescent="0.25">
      <c r="A2219">
        <v>735</v>
      </c>
      <c r="B2219" t="s">
        <v>1257</v>
      </c>
      <c r="C2219" t="s">
        <v>1274</v>
      </c>
      <c r="D2219" t="s">
        <v>1275</v>
      </c>
      <c r="E2219" s="6" t="str">
        <f>VLOOKUP(B2219&amp;" - "&amp;D2219,OrbisGeneric_mapping!C:F,3,0)</f>
        <v>BITSIGHT_VECTOR_FILE_SHARING</v>
      </c>
      <c r="F2219" s="6" t="e">
        <f>VLOOKUP(E2219,Collibra!D:F,3,0)</f>
        <v>#N/A</v>
      </c>
      <c r="G2219" s="6" t="e">
        <f>VLOOKUP(E2219,Collibra!D:F,2,0)</f>
        <v>#N/A</v>
      </c>
      <c r="J2219" t="s">
        <v>28</v>
      </c>
      <c r="N2219" t="b">
        <v>0</v>
      </c>
      <c r="P2219" t="s">
        <v>29</v>
      </c>
      <c r="Q2219" t="s">
        <v>30</v>
      </c>
      <c r="R2219" t="b">
        <v>0</v>
      </c>
      <c r="Z2219">
        <v>1</v>
      </c>
    </row>
    <row r="2220" spans="1:26" x14ac:dyDescent="0.25">
      <c r="A2220">
        <v>959</v>
      </c>
      <c r="B2220" t="s">
        <v>1257</v>
      </c>
      <c r="C2220" t="s">
        <v>1276</v>
      </c>
      <c r="D2220" t="s">
        <v>1277</v>
      </c>
      <c r="E2220" s="6" t="str">
        <f>VLOOKUP(B2220&amp;" - "&amp;D2220,OrbisGeneric_mapping!C:F,3,0)</f>
        <v>IMPLIED_CYBER_THREAT_DATE</v>
      </c>
      <c r="F2220" s="6" t="e">
        <f>VLOOKUP(E2220,Collibra!D:F,3,0)</f>
        <v>#N/A</v>
      </c>
      <c r="G2220" s="6" t="e">
        <f>VLOOKUP(E2220,Collibra!D:F,2,0)</f>
        <v>#N/A</v>
      </c>
      <c r="J2220" t="s">
        <v>28</v>
      </c>
      <c r="N2220" t="b">
        <v>0</v>
      </c>
      <c r="P2220" t="s">
        <v>29</v>
      </c>
      <c r="Q2220" t="s">
        <v>30</v>
      </c>
      <c r="R2220" t="b">
        <v>0</v>
      </c>
      <c r="Z2220">
        <v>1</v>
      </c>
    </row>
    <row r="2221" spans="1:26" x14ac:dyDescent="0.25">
      <c r="A2221">
        <v>983</v>
      </c>
      <c r="B2221" t="s">
        <v>1257</v>
      </c>
      <c r="C2221" t="s">
        <v>1278</v>
      </c>
      <c r="D2221" t="s">
        <v>1279</v>
      </c>
      <c r="E2221" s="6" t="e">
        <f>VLOOKUP(B2221&amp;" - "&amp;D2221,OrbisGeneric_mapping!C:F,3,0)</f>
        <v>#N/A</v>
      </c>
      <c r="F2221" s="6" t="e">
        <f>VLOOKUP(E2221,Collibra!D:F,3,0)</f>
        <v>#N/A</v>
      </c>
      <c r="G2221" s="6" t="e">
        <f>VLOOKUP(E2221,Collibra!D:F,2,0)</f>
        <v>#N/A</v>
      </c>
      <c r="J2221" t="s">
        <v>28</v>
      </c>
      <c r="N2221" t="b">
        <v>0</v>
      </c>
      <c r="P2221" t="s">
        <v>29</v>
      </c>
      <c r="Q2221" t="s">
        <v>30</v>
      </c>
      <c r="R2221" t="b">
        <v>0</v>
      </c>
      <c r="Z2221">
        <v>1</v>
      </c>
    </row>
    <row r="2222" spans="1:26" x14ac:dyDescent="0.25">
      <c r="A2222">
        <v>975</v>
      </c>
      <c r="B2222" t="s">
        <v>1257</v>
      </c>
      <c r="C2222" t="s">
        <v>1280</v>
      </c>
      <c r="D2222" t="s">
        <v>1281</v>
      </c>
      <c r="E2222" s="6" t="e">
        <f>VLOOKUP(B2222&amp;" - "&amp;D2222,OrbisGeneric_mapping!C:F,3,0)</f>
        <v>#N/A</v>
      </c>
      <c r="F2222" s="6" t="e">
        <f>VLOOKUP(E2222,Collibra!D:F,3,0)</f>
        <v>#N/A</v>
      </c>
      <c r="G2222" s="6" t="e">
        <f>VLOOKUP(E2222,Collibra!D:F,2,0)</f>
        <v>#N/A</v>
      </c>
      <c r="J2222" t="s">
        <v>28</v>
      </c>
      <c r="N2222" t="b">
        <v>0</v>
      </c>
      <c r="P2222" t="s">
        <v>29</v>
      </c>
      <c r="Q2222" t="s">
        <v>30</v>
      </c>
      <c r="R2222" t="b">
        <v>0</v>
      </c>
      <c r="Z2222">
        <v>1</v>
      </c>
    </row>
    <row r="2223" spans="1:26" x14ac:dyDescent="0.25">
      <c r="A2223">
        <v>967</v>
      </c>
      <c r="B2223" t="s">
        <v>1257</v>
      </c>
      <c r="C2223" t="s">
        <v>1282</v>
      </c>
      <c r="D2223" t="s">
        <v>1283</v>
      </c>
      <c r="E2223" s="6" t="e">
        <f>VLOOKUP(B2223&amp;" - "&amp;D2223,OrbisGeneric_mapping!C:F,3,0)</f>
        <v>#N/A</v>
      </c>
      <c r="F2223" s="6" t="e">
        <f>VLOOKUP(E2223,Collibra!D:F,3,0)</f>
        <v>#N/A</v>
      </c>
      <c r="G2223" s="6" t="e">
        <f>VLOOKUP(E2223,Collibra!D:F,2,0)</f>
        <v>#N/A</v>
      </c>
      <c r="J2223" t="s">
        <v>28</v>
      </c>
      <c r="N2223" t="b">
        <v>0</v>
      </c>
      <c r="P2223" t="s">
        <v>29</v>
      </c>
      <c r="Q2223" t="s">
        <v>30</v>
      </c>
      <c r="R2223" t="b">
        <v>0</v>
      </c>
      <c r="Z2223">
        <v>1</v>
      </c>
    </row>
    <row r="2224" spans="1:26" x14ac:dyDescent="0.25">
      <c r="A2224">
        <v>1007</v>
      </c>
      <c r="B2224" t="s">
        <v>1257</v>
      </c>
      <c r="C2224" t="s">
        <v>1284</v>
      </c>
      <c r="D2224" t="s">
        <v>1285</v>
      </c>
      <c r="E2224" s="6" t="str">
        <f>VLOOKUP(B2224&amp;" - "&amp;D2224,OrbisGeneric_mapping!C:F,3,0)</f>
        <v>IMPLIED_CYBER_THREAT_COMPANY_SIZE</v>
      </c>
      <c r="F2224" s="6" t="e">
        <f>VLOOKUP(E2224,Collibra!D:F,3,0)</f>
        <v>#N/A</v>
      </c>
      <c r="G2224" s="6" t="e">
        <f>VLOOKUP(E2224,Collibra!D:F,2,0)</f>
        <v>#N/A</v>
      </c>
      <c r="J2224" t="s">
        <v>28</v>
      </c>
      <c r="N2224" t="b">
        <v>0</v>
      </c>
      <c r="P2224" t="s">
        <v>29</v>
      </c>
      <c r="Q2224" t="s">
        <v>30</v>
      </c>
      <c r="R2224" t="b">
        <v>0</v>
      </c>
      <c r="Z2224">
        <v>1</v>
      </c>
    </row>
    <row r="2225" spans="1:26" x14ac:dyDescent="0.25">
      <c r="A2225">
        <v>951</v>
      </c>
      <c r="B2225" t="s">
        <v>1257</v>
      </c>
      <c r="C2225" t="s">
        <v>1286</v>
      </c>
      <c r="D2225" t="s">
        <v>1287</v>
      </c>
      <c r="E2225" s="6" t="str">
        <f>VLOOKUP(B2225&amp;" - "&amp;D2225,OrbisGeneric_mapping!C:F,3,0)</f>
        <v>IMPLIED_CYBER_THREAT_COUNTRY</v>
      </c>
      <c r="F2225" s="6" t="e">
        <f>VLOOKUP(E2225,Collibra!D:F,3,0)</f>
        <v>#N/A</v>
      </c>
      <c r="G2225" s="6" t="e">
        <f>VLOOKUP(E2225,Collibra!D:F,2,0)</f>
        <v>#N/A</v>
      </c>
      <c r="J2225" t="s">
        <v>28</v>
      </c>
      <c r="N2225" t="b">
        <v>0</v>
      </c>
      <c r="P2225" t="s">
        <v>29</v>
      </c>
      <c r="Q2225" t="s">
        <v>30</v>
      </c>
      <c r="R2225" t="b">
        <v>0</v>
      </c>
      <c r="Z2225">
        <v>1</v>
      </c>
    </row>
    <row r="2226" spans="1:26" x14ac:dyDescent="0.25">
      <c r="A2226">
        <v>991</v>
      </c>
      <c r="B2226" t="s">
        <v>1257</v>
      </c>
      <c r="C2226" t="s">
        <v>1288</v>
      </c>
      <c r="D2226" t="s">
        <v>1289</v>
      </c>
      <c r="E2226" s="6" t="str">
        <f>VLOOKUP(B2226&amp;" - "&amp;D2226,OrbisGeneric_mapping!C:F,3,0)</f>
        <v>IMPLIED_CYBER_THREAT_NACE_CODE</v>
      </c>
      <c r="F2226" s="6" t="e">
        <f>VLOOKUP(E2226,Collibra!D:F,3,0)</f>
        <v>#N/A</v>
      </c>
      <c r="G2226" s="6" t="e">
        <f>VLOOKUP(E2226,Collibra!D:F,2,0)</f>
        <v>#N/A</v>
      </c>
      <c r="J2226" t="s">
        <v>28</v>
      </c>
      <c r="N2226" t="b">
        <v>0</v>
      </c>
      <c r="P2226" t="s">
        <v>29</v>
      </c>
      <c r="Q2226" t="s">
        <v>30</v>
      </c>
      <c r="R2226" t="b">
        <v>0</v>
      </c>
      <c r="Z2226">
        <v>1</v>
      </c>
    </row>
    <row r="2227" spans="1:26" x14ac:dyDescent="0.25">
      <c r="A2227">
        <v>999</v>
      </c>
      <c r="B2227" t="s">
        <v>1257</v>
      </c>
      <c r="C2227" t="s">
        <v>1290</v>
      </c>
      <c r="D2227" t="s">
        <v>1291</v>
      </c>
      <c r="E2227" s="6" t="str">
        <f>VLOOKUP(B2227&amp;" - "&amp;D2227,OrbisGeneric_mapping!C:F,3,0)</f>
        <v>IMPLIED_CYBER_THREAT_NACE_DESCRIPTION</v>
      </c>
      <c r="F2227" s="6" t="e">
        <f>VLOOKUP(E2227,Collibra!D:F,3,0)</f>
        <v>#N/A</v>
      </c>
      <c r="G2227" s="6" t="e">
        <f>VLOOKUP(E2227,Collibra!D:F,2,0)</f>
        <v>#N/A</v>
      </c>
      <c r="J2227" t="s">
        <v>28</v>
      </c>
      <c r="N2227" t="b">
        <v>0</v>
      </c>
      <c r="P2227" t="s">
        <v>29</v>
      </c>
      <c r="Q2227" t="s">
        <v>30</v>
      </c>
      <c r="R2227" t="b">
        <v>0</v>
      </c>
      <c r="Z2227">
        <v>1</v>
      </c>
    </row>
    <row r="2228" spans="1:26" x14ac:dyDescent="0.25">
      <c r="A2228">
        <v>1015</v>
      </c>
      <c r="B2228" t="s">
        <v>1257</v>
      </c>
      <c r="C2228" t="s">
        <v>1292</v>
      </c>
      <c r="D2228" t="s">
        <v>1293</v>
      </c>
      <c r="E2228" s="6" t="str">
        <f>VLOOKUP(B2228&amp;" - "&amp;D2228,OrbisGeneric_mapping!C:F,3,0)</f>
        <v>IMPLIED_CYBER_THREAT_RISK_METRIC</v>
      </c>
      <c r="F2228" s="6" t="e">
        <f>VLOOKUP(E2228,Collibra!D:F,3,0)</f>
        <v>#N/A</v>
      </c>
      <c r="G2228" s="6" t="e">
        <f>VLOOKUP(E2228,Collibra!D:F,2,0)</f>
        <v>#N/A</v>
      </c>
      <c r="J2228" t="s">
        <v>28</v>
      </c>
      <c r="N2228" t="b">
        <v>0</v>
      </c>
      <c r="P2228" t="s">
        <v>29</v>
      </c>
      <c r="Q2228" t="s">
        <v>30</v>
      </c>
      <c r="R2228" t="b">
        <v>0</v>
      </c>
      <c r="Z2228">
        <v>1</v>
      </c>
    </row>
    <row r="2229" spans="1:26" x14ac:dyDescent="0.25">
      <c r="A2229">
        <v>1023</v>
      </c>
      <c r="B2229" t="s">
        <v>1257</v>
      </c>
      <c r="C2229" t="s">
        <v>1294</v>
      </c>
      <c r="D2229" t="s">
        <v>1295</v>
      </c>
      <c r="E2229" s="6" t="str">
        <f>VLOOKUP(B2229&amp;" - "&amp;D2229,OrbisGeneric_mapping!C:F,3,0)</f>
        <v>IMPLIED_CYBER_THREAT_RISK_RANGE</v>
      </c>
      <c r="F2229" s="6" t="e">
        <f>VLOOKUP(E2229,Collibra!D:F,3,0)</f>
        <v>#N/A</v>
      </c>
      <c r="G2229" s="6" t="e">
        <f>VLOOKUP(E2229,Collibra!D:F,2,0)</f>
        <v>#N/A</v>
      </c>
      <c r="J2229" t="s">
        <v>28</v>
      </c>
      <c r="N2229" t="b">
        <v>0</v>
      </c>
      <c r="P2229" t="s">
        <v>29</v>
      </c>
      <c r="Q2229" t="s">
        <v>30</v>
      </c>
      <c r="R2229" t="b">
        <v>0</v>
      </c>
      <c r="Z2229">
        <v>1</v>
      </c>
    </row>
    <row r="2230" spans="1:26" x14ac:dyDescent="0.25">
      <c r="A2230">
        <v>935</v>
      </c>
      <c r="B2230" t="s">
        <v>1257</v>
      </c>
      <c r="C2230" t="s">
        <v>1296</v>
      </c>
      <c r="D2230" t="s">
        <v>1297</v>
      </c>
      <c r="E2230" s="6" t="str">
        <f>VLOOKUP(B2230&amp;" - "&amp;D2230,OrbisGeneric_mapping!C:F,3,0)</f>
        <v>BITSIGHT_COMPANY_INDUSTRY</v>
      </c>
      <c r="F2230" s="6" t="e">
        <f>VLOOKUP(E2230,Collibra!D:F,3,0)</f>
        <v>#N/A</v>
      </c>
      <c r="G2230" s="6" t="e">
        <f>VLOOKUP(E2230,Collibra!D:F,2,0)</f>
        <v>#N/A</v>
      </c>
      <c r="J2230" t="s">
        <v>28</v>
      </c>
      <c r="N2230" t="b">
        <v>0</v>
      </c>
      <c r="P2230" t="s">
        <v>29</v>
      </c>
      <c r="Q2230" t="s">
        <v>30</v>
      </c>
      <c r="R2230" t="b">
        <v>0</v>
      </c>
      <c r="Z2230">
        <v>1</v>
      </c>
    </row>
    <row r="2231" spans="1:26" x14ac:dyDescent="0.25">
      <c r="A2231">
        <v>743</v>
      </c>
      <c r="B2231" t="s">
        <v>1257</v>
      </c>
      <c r="C2231" t="s">
        <v>1298</v>
      </c>
      <c r="D2231" t="s">
        <v>1299</v>
      </c>
      <c r="E2231" s="6" t="str">
        <f>VLOOKUP(B2231&amp;" - "&amp;D2231,OrbisGeneric_mapping!C:F,3,0)</f>
        <v>BITSIGHT_VECTOR_INSECURE_SYSTEMS</v>
      </c>
      <c r="F2231" s="6" t="e">
        <f>VLOOKUP(E2231,Collibra!D:F,3,0)</f>
        <v>#N/A</v>
      </c>
      <c r="G2231" s="6" t="e">
        <f>VLOOKUP(E2231,Collibra!D:F,2,0)</f>
        <v>#N/A</v>
      </c>
      <c r="J2231" t="s">
        <v>28</v>
      </c>
      <c r="N2231" t="b">
        <v>0</v>
      </c>
      <c r="P2231" t="s">
        <v>29</v>
      </c>
      <c r="Q2231" t="s">
        <v>30</v>
      </c>
      <c r="R2231" t="b">
        <v>0</v>
      </c>
      <c r="Z2231">
        <v>1</v>
      </c>
    </row>
    <row r="2232" spans="1:26" x14ac:dyDescent="0.25">
      <c r="A2232">
        <v>751</v>
      </c>
      <c r="B2232" t="s">
        <v>1257</v>
      </c>
      <c r="C2232" t="s">
        <v>1300</v>
      </c>
      <c r="D2232" t="s">
        <v>1301</v>
      </c>
      <c r="E2232" s="6" t="str">
        <f>VLOOKUP(B2232&amp;" - "&amp;D2232,OrbisGeneric_mapping!C:F,3,0)</f>
        <v>BITSIGHT_VECTOR_MALWARE_SERVERS</v>
      </c>
      <c r="F2232" s="6" t="e">
        <f>VLOOKUP(E2232,Collibra!D:F,3,0)</f>
        <v>#N/A</v>
      </c>
      <c r="G2232" s="6" t="e">
        <f>VLOOKUP(E2232,Collibra!D:F,2,0)</f>
        <v>#N/A</v>
      </c>
      <c r="J2232" t="s">
        <v>28</v>
      </c>
      <c r="N2232" t="b">
        <v>0</v>
      </c>
      <c r="P2232" t="s">
        <v>29</v>
      </c>
      <c r="Q2232" t="s">
        <v>30</v>
      </c>
      <c r="R2232" t="b">
        <v>0</v>
      </c>
      <c r="Z2232">
        <v>1</v>
      </c>
    </row>
    <row r="2233" spans="1:26" x14ac:dyDescent="0.25">
      <c r="A2233">
        <v>759</v>
      </c>
      <c r="B2233" t="s">
        <v>1257</v>
      </c>
      <c r="C2233" t="s">
        <v>1302</v>
      </c>
      <c r="D2233" t="s">
        <v>1303</v>
      </c>
      <c r="E2233" s="6" t="str">
        <f>VLOOKUP(B2233&amp;" - "&amp;D2233,OrbisGeneric_mapping!C:F,3,0)</f>
        <v>BITSIGHT_VECTOR_MOBILE_APPLICATION_SECURITY</v>
      </c>
      <c r="F2233" s="6" t="e">
        <f>VLOOKUP(E2233,Collibra!D:F,3,0)</f>
        <v>#N/A</v>
      </c>
      <c r="G2233" s="6" t="e">
        <f>VLOOKUP(E2233,Collibra!D:F,2,0)</f>
        <v>#N/A</v>
      </c>
      <c r="J2233" t="s">
        <v>28</v>
      </c>
      <c r="N2233" t="b">
        <v>0</v>
      </c>
      <c r="P2233" t="s">
        <v>29</v>
      </c>
      <c r="Q2233" t="s">
        <v>30</v>
      </c>
      <c r="R2233" t="b">
        <v>0</v>
      </c>
      <c r="Z2233">
        <v>1</v>
      </c>
    </row>
    <row r="2234" spans="1:26" x14ac:dyDescent="0.25">
      <c r="A2234">
        <v>767</v>
      </c>
      <c r="B2234" t="s">
        <v>1257</v>
      </c>
      <c r="C2234" t="s">
        <v>1304</v>
      </c>
      <c r="D2234" t="s">
        <v>1305</v>
      </c>
      <c r="E2234" s="6" t="str">
        <f>VLOOKUP(B2234&amp;" - "&amp;D2234,OrbisGeneric_mapping!C:F,3,0)</f>
        <v>BITSIGHT_VECTOR_MOBILE_SOFTWARE</v>
      </c>
      <c r="F2234" s="6" t="e">
        <f>VLOOKUP(E2234,Collibra!D:F,3,0)</f>
        <v>#N/A</v>
      </c>
      <c r="G2234" s="6" t="e">
        <f>VLOOKUP(E2234,Collibra!D:F,2,0)</f>
        <v>#N/A</v>
      </c>
      <c r="J2234" t="s">
        <v>28</v>
      </c>
      <c r="N2234" t="b">
        <v>0</v>
      </c>
      <c r="P2234" t="s">
        <v>29</v>
      </c>
      <c r="Q2234" t="s">
        <v>30</v>
      </c>
      <c r="R2234" t="b">
        <v>0</v>
      </c>
      <c r="Z2234">
        <v>1</v>
      </c>
    </row>
    <row r="2235" spans="1:26" x14ac:dyDescent="0.25">
      <c r="A2235">
        <v>775</v>
      </c>
      <c r="B2235" t="s">
        <v>1257</v>
      </c>
      <c r="C2235" t="s">
        <v>1306</v>
      </c>
      <c r="D2235" t="s">
        <v>1307</v>
      </c>
      <c r="E2235" s="6" t="str">
        <f>VLOOKUP(B2235&amp;" - "&amp;D2235,OrbisGeneric_mapping!C:F,3,0)</f>
        <v>BITSIGHT_VECTOR_OPEN_PORTS</v>
      </c>
      <c r="F2235" s="6" t="e">
        <f>VLOOKUP(E2235,Collibra!D:F,3,0)</f>
        <v>#N/A</v>
      </c>
      <c r="G2235" s="6" t="e">
        <f>VLOOKUP(E2235,Collibra!D:F,2,0)</f>
        <v>#N/A</v>
      </c>
      <c r="J2235" t="s">
        <v>28</v>
      </c>
      <c r="N2235" t="b">
        <v>0</v>
      </c>
      <c r="P2235" t="s">
        <v>29</v>
      </c>
      <c r="Q2235" t="s">
        <v>30</v>
      </c>
      <c r="R2235" t="b">
        <v>0</v>
      </c>
      <c r="Z2235">
        <v>1</v>
      </c>
    </row>
    <row r="2236" spans="1:26" x14ac:dyDescent="0.25">
      <c r="A2236">
        <v>783</v>
      </c>
      <c r="B2236" t="s">
        <v>1257</v>
      </c>
      <c r="C2236" t="s">
        <v>1308</v>
      </c>
      <c r="D2236" t="s">
        <v>1309</v>
      </c>
      <c r="E2236" s="6" t="str">
        <f>VLOOKUP(B2236&amp;" - "&amp;D2236,OrbisGeneric_mapping!C:F,3,0)</f>
        <v>BITSIGHT_VECTOR_PATCHING_CADENCE</v>
      </c>
      <c r="F2236" s="6" t="e">
        <f>VLOOKUP(E2236,Collibra!D:F,3,0)</f>
        <v>#N/A</v>
      </c>
      <c r="G2236" s="6" t="e">
        <f>VLOOKUP(E2236,Collibra!D:F,2,0)</f>
        <v>#N/A</v>
      </c>
      <c r="J2236" t="s">
        <v>28</v>
      </c>
      <c r="N2236" t="b">
        <v>0</v>
      </c>
      <c r="P2236" t="s">
        <v>29</v>
      </c>
      <c r="Q2236" t="s">
        <v>30</v>
      </c>
      <c r="R2236" t="b">
        <v>0</v>
      </c>
      <c r="Z2236">
        <v>1</v>
      </c>
    </row>
    <row r="2237" spans="1:26" x14ac:dyDescent="0.25">
      <c r="A2237">
        <v>791</v>
      </c>
      <c r="B2237" t="s">
        <v>1257</v>
      </c>
      <c r="C2237" t="s">
        <v>1310</v>
      </c>
      <c r="D2237" t="s">
        <v>1311</v>
      </c>
      <c r="E2237" s="6" t="str">
        <f>VLOOKUP(B2237&amp;" - "&amp;D2237,OrbisGeneric_mapping!C:F,3,0)</f>
        <v>BITSIGHT_VECTOR_POTENTIALLY_EXPLOITED</v>
      </c>
      <c r="F2237" s="6" t="e">
        <f>VLOOKUP(E2237,Collibra!D:F,3,0)</f>
        <v>#N/A</v>
      </c>
      <c r="G2237" s="6" t="e">
        <f>VLOOKUP(E2237,Collibra!D:F,2,0)</f>
        <v>#N/A</v>
      </c>
      <c r="J2237" t="s">
        <v>28</v>
      </c>
      <c r="N2237" t="b">
        <v>0</v>
      </c>
      <c r="P2237" t="s">
        <v>29</v>
      </c>
      <c r="Q2237" t="s">
        <v>30</v>
      </c>
      <c r="R2237" t="b">
        <v>0</v>
      </c>
      <c r="Z2237">
        <v>1</v>
      </c>
    </row>
    <row r="2238" spans="1:26" x14ac:dyDescent="0.25">
      <c r="A2238">
        <v>663</v>
      </c>
      <c r="B2238" t="s">
        <v>1257</v>
      </c>
      <c r="C2238" t="s">
        <v>1312</v>
      </c>
      <c r="D2238" t="s">
        <v>1313</v>
      </c>
      <c r="E2238" s="6" t="str">
        <f>VLOOKUP(B2238&amp;" - "&amp;D2238,OrbisGeneric_mapping!C:F,3,0)</f>
        <v>BITSIGHT_SECURITY_RATING</v>
      </c>
      <c r="F2238" s="6" t="e">
        <f>VLOOKUP(E2238,Collibra!D:F,3,0)</f>
        <v>#N/A</v>
      </c>
      <c r="G2238" s="6" t="e">
        <f>VLOOKUP(E2238,Collibra!D:F,2,0)</f>
        <v>#N/A</v>
      </c>
      <c r="J2238" t="s">
        <v>28</v>
      </c>
      <c r="N2238" t="b">
        <v>0</v>
      </c>
      <c r="P2238" t="s">
        <v>29</v>
      </c>
      <c r="Q2238" t="s">
        <v>30</v>
      </c>
      <c r="R2238" t="b">
        <v>0</v>
      </c>
      <c r="Z2238">
        <v>1</v>
      </c>
    </row>
    <row r="2239" spans="1:26" x14ac:dyDescent="0.25">
      <c r="A2239">
        <v>879</v>
      </c>
      <c r="B2239" t="s">
        <v>1257</v>
      </c>
      <c r="C2239" t="s">
        <v>1314</v>
      </c>
      <c r="D2239" t="s">
        <v>1315</v>
      </c>
      <c r="E2239" s="6" t="str">
        <f>VLOOKUP(B2239&amp;" - "&amp;D2239,OrbisGeneric_mapping!C:F,3,0)</f>
        <v>BITSIGHT_DISCLOSURE_DATE</v>
      </c>
      <c r="F2239" s="6" t="e">
        <f>VLOOKUP(E2239,Collibra!D:F,3,0)</f>
        <v>#N/A</v>
      </c>
      <c r="G2239" s="6" t="e">
        <f>VLOOKUP(E2239,Collibra!D:F,2,0)</f>
        <v>#N/A</v>
      </c>
      <c r="J2239" t="s">
        <v>28</v>
      </c>
      <c r="N2239" t="b">
        <v>0</v>
      </c>
      <c r="P2239" t="s">
        <v>29</v>
      </c>
      <c r="Q2239" t="s">
        <v>30</v>
      </c>
      <c r="R2239" t="b">
        <v>0</v>
      </c>
      <c r="Z2239">
        <v>1</v>
      </c>
    </row>
    <row r="2240" spans="1:26" x14ac:dyDescent="0.25">
      <c r="A2240">
        <v>903</v>
      </c>
      <c r="B2240" t="s">
        <v>1257</v>
      </c>
      <c r="C2240" t="s">
        <v>1316</v>
      </c>
      <c r="D2240" t="s">
        <v>1317</v>
      </c>
      <c r="E2240" s="6" t="e">
        <f>VLOOKUP(B2240&amp;" - "&amp;D2240,OrbisGeneric_mapping!C:F,3,0)</f>
        <v>#N/A</v>
      </c>
      <c r="F2240" s="6" t="e">
        <f>VLOOKUP(E2240,Collibra!D:F,3,0)</f>
        <v>#N/A</v>
      </c>
      <c r="G2240" s="6" t="e">
        <f>VLOOKUP(E2240,Collibra!D:F,2,0)</f>
        <v>#N/A</v>
      </c>
      <c r="J2240" t="s">
        <v>28</v>
      </c>
      <c r="N2240" t="b">
        <v>0</v>
      </c>
      <c r="P2240" t="s">
        <v>29</v>
      </c>
      <c r="Q2240" t="s">
        <v>30</v>
      </c>
      <c r="R2240" t="b">
        <v>0</v>
      </c>
      <c r="Z2240">
        <v>1</v>
      </c>
    </row>
    <row r="2241" spans="1:26" x14ac:dyDescent="0.25">
      <c r="A2241">
        <v>895</v>
      </c>
      <c r="B2241" t="s">
        <v>1257</v>
      </c>
      <c r="C2241" t="s">
        <v>1318</v>
      </c>
      <c r="D2241" t="s">
        <v>1319</v>
      </c>
      <c r="E2241" s="6" t="e">
        <f>VLOOKUP(B2241&amp;" - "&amp;D2241,OrbisGeneric_mapping!C:F,3,0)</f>
        <v>#N/A</v>
      </c>
      <c r="F2241" s="6" t="e">
        <f>VLOOKUP(E2241,Collibra!D:F,3,0)</f>
        <v>#N/A</v>
      </c>
      <c r="G2241" s="6" t="e">
        <f>VLOOKUP(E2241,Collibra!D:F,2,0)</f>
        <v>#N/A</v>
      </c>
      <c r="J2241" t="s">
        <v>28</v>
      </c>
      <c r="N2241" t="b">
        <v>0</v>
      </c>
      <c r="P2241" t="s">
        <v>29</v>
      </c>
      <c r="Q2241" t="s">
        <v>30</v>
      </c>
      <c r="R2241" t="b">
        <v>0</v>
      </c>
      <c r="Z2241">
        <v>1</v>
      </c>
    </row>
    <row r="2242" spans="1:26" x14ac:dyDescent="0.25">
      <c r="A2242">
        <v>887</v>
      </c>
      <c r="B2242" t="s">
        <v>1257</v>
      </c>
      <c r="C2242" t="s">
        <v>1320</v>
      </c>
      <c r="D2242" t="s">
        <v>1321</v>
      </c>
      <c r="E2242" s="6" t="e">
        <f>VLOOKUP(B2242&amp;" - "&amp;D2242,OrbisGeneric_mapping!C:F,3,0)</f>
        <v>#N/A</v>
      </c>
      <c r="F2242" s="6" t="e">
        <f>VLOOKUP(E2242,Collibra!D:F,3,0)</f>
        <v>#N/A</v>
      </c>
      <c r="G2242" s="6" t="e">
        <f>VLOOKUP(E2242,Collibra!D:F,2,0)</f>
        <v>#N/A</v>
      </c>
      <c r="J2242" t="s">
        <v>28</v>
      </c>
      <c r="N2242" t="b">
        <v>0</v>
      </c>
      <c r="P2242" t="s">
        <v>29</v>
      </c>
      <c r="Q2242" t="s">
        <v>30</v>
      </c>
      <c r="R2242" t="b">
        <v>0</v>
      </c>
      <c r="Z2242">
        <v>1</v>
      </c>
    </row>
    <row r="2243" spans="1:26" x14ac:dyDescent="0.25">
      <c r="A2243">
        <v>911</v>
      </c>
      <c r="B2243" t="s">
        <v>1257</v>
      </c>
      <c r="C2243" t="s">
        <v>1322</v>
      </c>
      <c r="D2243" t="s">
        <v>1323</v>
      </c>
      <c r="E2243" s="6" t="str">
        <f>VLOOKUP(B2243&amp;" - "&amp;D2243,OrbisGeneric_mapping!C:F,3,0)</f>
        <v>BITSIGHT_INCIDENT_OVERVIEW</v>
      </c>
      <c r="F2243" s="6" t="e">
        <f>VLOOKUP(E2243,Collibra!D:F,3,0)</f>
        <v>#N/A</v>
      </c>
      <c r="G2243" s="6" t="e">
        <f>VLOOKUP(E2243,Collibra!D:F,2,0)</f>
        <v>#N/A</v>
      </c>
      <c r="J2243" t="s">
        <v>28</v>
      </c>
      <c r="N2243" t="b">
        <v>0</v>
      </c>
      <c r="P2243" t="s">
        <v>29</v>
      </c>
      <c r="Q2243" t="s">
        <v>30</v>
      </c>
      <c r="R2243" t="b">
        <v>0</v>
      </c>
      <c r="Z2243">
        <v>1</v>
      </c>
    </row>
    <row r="2244" spans="1:26" x14ac:dyDescent="0.25">
      <c r="A2244">
        <v>927</v>
      </c>
      <c r="B2244" t="s">
        <v>1257</v>
      </c>
      <c r="C2244" t="s">
        <v>1324</v>
      </c>
      <c r="D2244" t="s">
        <v>1325</v>
      </c>
      <c r="E2244" s="6" t="str">
        <f>VLOOKUP(B2244&amp;" - "&amp;D2244,OrbisGeneric_mapping!C:F,3,0)</f>
        <v>BITSIGHT_REPORT_LINK</v>
      </c>
      <c r="F2244" s="6" t="e">
        <f>VLOOKUP(E2244,Collibra!D:F,3,0)</f>
        <v>#N/A</v>
      </c>
      <c r="G2244" s="6" t="e">
        <f>VLOOKUP(E2244,Collibra!D:F,2,0)</f>
        <v>#N/A</v>
      </c>
      <c r="J2244" t="s">
        <v>28</v>
      </c>
      <c r="N2244" t="b">
        <v>0</v>
      </c>
      <c r="P2244" t="s">
        <v>29</v>
      </c>
      <c r="Q2244" t="s">
        <v>30</v>
      </c>
      <c r="R2244" t="b">
        <v>0</v>
      </c>
      <c r="Z2244">
        <v>1</v>
      </c>
    </row>
    <row r="2245" spans="1:26" x14ac:dyDescent="0.25">
      <c r="A2245">
        <v>855</v>
      </c>
      <c r="B2245" t="s">
        <v>1257</v>
      </c>
      <c r="C2245" t="s">
        <v>1326</v>
      </c>
      <c r="D2245" t="s">
        <v>1327</v>
      </c>
      <c r="E2245" s="6" t="str">
        <f>VLOOKUP(B2245&amp;" - "&amp;D2245,OrbisGeneric_mapping!C:F,3,0)</f>
        <v>BITSIGHT_BREACHES_COUNT</v>
      </c>
      <c r="F2245" s="6" t="e">
        <f>VLOOKUP(E2245,Collibra!D:F,3,0)</f>
        <v>#N/A</v>
      </c>
      <c r="G2245" s="6" t="e">
        <f>VLOOKUP(E2245,Collibra!D:F,2,0)</f>
        <v>#N/A</v>
      </c>
      <c r="J2245" t="s">
        <v>28</v>
      </c>
      <c r="N2245" t="b">
        <v>0</v>
      </c>
      <c r="P2245" t="s">
        <v>29</v>
      </c>
      <c r="Q2245" t="s">
        <v>30</v>
      </c>
      <c r="R2245" t="b">
        <v>0</v>
      </c>
      <c r="Z2245">
        <v>1</v>
      </c>
    </row>
    <row r="2246" spans="1:26" x14ac:dyDescent="0.25">
      <c r="A2246">
        <v>871</v>
      </c>
      <c r="B2246" t="s">
        <v>1257</v>
      </c>
      <c r="C2246" t="s">
        <v>1328</v>
      </c>
      <c r="D2246" t="s">
        <v>1329</v>
      </c>
      <c r="E2246" s="6" t="str">
        <f>VLOOKUP(B2246&amp;" - "&amp;D2246,OrbisGeneric_mapping!C:F,3,0)</f>
        <v>BITSIGHT_OVERALL_COMPANY_COUNT</v>
      </c>
      <c r="F2246" s="6" t="e">
        <f>VLOOKUP(E2246,Collibra!D:F,3,0)</f>
        <v>#N/A</v>
      </c>
      <c r="G2246" s="6" t="e">
        <f>VLOOKUP(E2246,Collibra!D:F,2,0)</f>
        <v>#N/A</v>
      </c>
      <c r="J2246" t="s">
        <v>28</v>
      </c>
      <c r="N2246" t="b">
        <v>0</v>
      </c>
      <c r="P2246" t="s">
        <v>29</v>
      </c>
      <c r="Q2246" t="s">
        <v>30</v>
      </c>
      <c r="R2246" t="b">
        <v>0</v>
      </c>
      <c r="Z2246">
        <v>1</v>
      </c>
    </row>
    <row r="2247" spans="1:26" x14ac:dyDescent="0.25">
      <c r="A2247">
        <v>863</v>
      </c>
      <c r="B2247" t="s">
        <v>1257</v>
      </c>
      <c r="C2247" t="s">
        <v>1330</v>
      </c>
      <c r="D2247" t="s">
        <v>1331</v>
      </c>
      <c r="E2247" s="6" t="str">
        <f>VLOOKUP(B2247&amp;" - "&amp;D2247,OrbisGeneric_mapping!C:F,3,0)</f>
        <v>BITSIGHT_TOTAL_COMPANY_BREACHED</v>
      </c>
      <c r="F2247" s="6" t="e">
        <f>VLOOKUP(E2247,Collibra!D:F,3,0)</f>
        <v>#N/A</v>
      </c>
      <c r="G2247" s="6" t="e">
        <f>VLOOKUP(E2247,Collibra!D:F,2,0)</f>
        <v>#N/A</v>
      </c>
      <c r="J2247" t="s">
        <v>28</v>
      </c>
      <c r="N2247" t="b">
        <v>0</v>
      </c>
      <c r="P2247" t="s">
        <v>29</v>
      </c>
      <c r="Q2247" t="s">
        <v>30</v>
      </c>
      <c r="R2247" t="b">
        <v>0</v>
      </c>
      <c r="Z2247">
        <v>1</v>
      </c>
    </row>
    <row r="2248" spans="1:26" x14ac:dyDescent="0.25">
      <c r="A2248">
        <v>919</v>
      </c>
      <c r="B2248" t="s">
        <v>1257</v>
      </c>
      <c r="C2248" t="s">
        <v>1332</v>
      </c>
      <c r="D2248" t="s">
        <v>1333</v>
      </c>
      <c r="E2248" s="6" t="str">
        <f>VLOOKUP(B2248&amp;" - "&amp;D2248,OrbisGeneric_mapping!C:F,3,0)</f>
        <v>BITSIGHT_SEVERITY</v>
      </c>
      <c r="F2248" s="6" t="e">
        <f>VLOOKUP(E2248,Collibra!D:F,3,0)</f>
        <v>#N/A</v>
      </c>
      <c r="G2248" s="6" t="e">
        <f>VLOOKUP(E2248,Collibra!D:F,2,0)</f>
        <v>#N/A</v>
      </c>
      <c r="J2248" t="s">
        <v>28</v>
      </c>
      <c r="N2248" t="b">
        <v>0</v>
      </c>
      <c r="P2248" t="s">
        <v>29</v>
      </c>
      <c r="Q2248" t="s">
        <v>30</v>
      </c>
      <c r="R2248" t="b">
        <v>0</v>
      </c>
      <c r="Z2248">
        <v>1</v>
      </c>
    </row>
    <row r="2249" spans="1:26" x14ac:dyDescent="0.25">
      <c r="A2249">
        <v>631</v>
      </c>
      <c r="B2249" t="s">
        <v>1257</v>
      </c>
      <c r="C2249" t="s">
        <v>1334</v>
      </c>
      <c r="D2249" t="s">
        <v>1335</v>
      </c>
      <c r="E2249" s="6" t="str">
        <f>VLOOKUP(B2249&amp;" - "&amp;D2249,OrbisGeneric_mapping!C:F,3,0)</f>
        <v>BITSIGHT_RATING_DATE</v>
      </c>
      <c r="F2249" s="6" t="e">
        <f>VLOOKUP(E2249,Collibra!D:F,3,0)</f>
        <v>#N/A</v>
      </c>
      <c r="G2249" s="6" t="e">
        <f>VLOOKUP(E2249,Collibra!D:F,2,0)</f>
        <v>#N/A</v>
      </c>
      <c r="J2249" t="s">
        <v>28</v>
      </c>
      <c r="N2249" t="b">
        <v>0</v>
      </c>
      <c r="P2249" t="s">
        <v>29</v>
      </c>
      <c r="Q2249" t="s">
        <v>30</v>
      </c>
      <c r="R2249" t="b">
        <v>0</v>
      </c>
      <c r="Z2249">
        <v>1</v>
      </c>
    </row>
    <row r="2250" spans="1:26" x14ac:dyDescent="0.25">
      <c r="A2250">
        <v>655</v>
      </c>
      <c r="B2250" t="s">
        <v>1257</v>
      </c>
      <c r="C2250" t="s">
        <v>1336</v>
      </c>
      <c r="D2250" t="s">
        <v>1337</v>
      </c>
      <c r="E2250" s="6" t="e">
        <f>VLOOKUP(B2250&amp;" - "&amp;D2250,OrbisGeneric_mapping!C:F,3,0)</f>
        <v>#N/A</v>
      </c>
      <c r="F2250" s="6" t="e">
        <f>VLOOKUP(E2250,Collibra!D:F,3,0)</f>
        <v>#N/A</v>
      </c>
      <c r="G2250" s="6" t="e">
        <f>VLOOKUP(E2250,Collibra!D:F,2,0)</f>
        <v>#N/A</v>
      </c>
      <c r="J2250" t="s">
        <v>28</v>
      </c>
      <c r="N2250" t="b">
        <v>0</v>
      </c>
      <c r="P2250" t="s">
        <v>29</v>
      </c>
      <c r="Q2250" t="s">
        <v>30</v>
      </c>
      <c r="R2250" t="b">
        <v>0</v>
      </c>
      <c r="Z2250">
        <v>1</v>
      </c>
    </row>
    <row r="2251" spans="1:26" x14ac:dyDescent="0.25">
      <c r="A2251">
        <v>647</v>
      </c>
      <c r="B2251" t="s">
        <v>1257</v>
      </c>
      <c r="C2251" t="s">
        <v>1338</v>
      </c>
      <c r="D2251" t="s">
        <v>1339</v>
      </c>
      <c r="E2251" s="6" t="e">
        <f>VLOOKUP(B2251&amp;" - "&amp;D2251,OrbisGeneric_mapping!C:F,3,0)</f>
        <v>#N/A</v>
      </c>
      <c r="F2251" s="6" t="e">
        <f>VLOOKUP(E2251,Collibra!D:F,3,0)</f>
        <v>#N/A</v>
      </c>
      <c r="G2251" s="6" t="e">
        <f>VLOOKUP(E2251,Collibra!D:F,2,0)</f>
        <v>#N/A</v>
      </c>
      <c r="J2251" t="s">
        <v>28</v>
      </c>
      <c r="N2251" t="b">
        <v>0</v>
      </c>
      <c r="P2251" t="s">
        <v>29</v>
      </c>
      <c r="Q2251" t="s">
        <v>30</v>
      </c>
      <c r="R2251" t="b">
        <v>0</v>
      </c>
      <c r="Z2251">
        <v>1</v>
      </c>
    </row>
    <row r="2252" spans="1:26" x14ac:dyDescent="0.25">
      <c r="A2252">
        <v>639</v>
      </c>
      <c r="B2252" t="s">
        <v>1257</v>
      </c>
      <c r="C2252" t="s">
        <v>1340</v>
      </c>
      <c r="D2252" t="s">
        <v>1341</v>
      </c>
      <c r="E2252" s="6" t="e">
        <f>VLOOKUP(B2252&amp;" - "&amp;D2252,OrbisGeneric_mapping!C:F,3,0)</f>
        <v>#N/A</v>
      </c>
      <c r="F2252" s="6" t="e">
        <f>VLOOKUP(E2252,Collibra!D:F,3,0)</f>
        <v>#N/A</v>
      </c>
      <c r="G2252" s="6" t="e">
        <f>VLOOKUP(E2252,Collibra!D:F,2,0)</f>
        <v>#N/A</v>
      </c>
      <c r="J2252" t="s">
        <v>28</v>
      </c>
      <c r="N2252" t="b">
        <v>0</v>
      </c>
      <c r="P2252" t="s">
        <v>29</v>
      </c>
      <c r="Q2252" t="s">
        <v>30</v>
      </c>
      <c r="R2252" t="b">
        <v>0</v>
      </c>
      <c r="Z2252">
        <v>1</v>
      </c>
    </row>
    <row r="2253" spans="1:26" x14ac:dyDescent="0.25">
      <c r="A2253">
        <v>703</v>
      </c>
      <c r="B2253" t="s">
        <v>1257</v>
      </c>
      <c r="C2253" t="s">
        <v>1342</v>
      </c>
      <c r="D2253" t="s">
        <v>1343</v>
      </c>
      <c r="E2253" s="6" t="str">
        <f>VLOOKUP(B2253&amp;" - "&amp;D2253,OrbisGeneric_mapping!C:F,3,0)</f>
        <v>BITSIGHT_VECTOR_BREACHES</v>
      </c>
      <c r="F2253" s="6" t="e">
        <f>VLOOKUP(E2253,Collibra!D:F,3,0)</f>
        <v>#N/A</v>
      </c>
      <c r="G2253" s="6" t="e">
        <f>VLOOKUP(E2253,Collibra!D:F,2,0)</f>
        <v>#N/A</v>
      </c>
      <c r="J2253" t="s">
        <v>28</v>
      </c>
      <c r="N2253" t="b">
        <v>0</v>
      </c>
      <c r="P2253" t="s">
        <v>29</v>
      </c>
      <c r="Q2253" t="s">
        <v>30</v>
      </c>
      <c r="R2253" t="b">
        <v>0</v>
      </c>
      <c r="Z2253">
        <v>1</v>
      </c>
    </row>
    <row r="2254" spans="1:26" x14ac:dyDescent="0.25">
      <c r="A2254">
        <v>807</v>
      </c>
      <c r="B2254" t="s">
        <v>1257</v>
      </c>
      <c r="C2254" t="s">
        <v>1344</v>
      </c>
      <c r="D2254" t="s">
        <v>1345</v>
      </c>
      <c r="E2254" s="6" t="str">
        <f>VLOOKUP(B2254&amp;" - "&amp;D2254,OrbisGeneric_mapping!C:F,3,0)</f>
        <v>BITSIGHT_SERVER_SOFTWARE</v>
      </c>
      <c r="F2254" s="6" t="e">
        <f>VLOOKUP(E2254,Collibra!D:F,3,0)</f>
        <v>#N/A</v>
      </c>
      <c r="G2254" s="6" t="e">
        <f>VLOOKUP(E2254,Collibra!D:F,2,0)</f>
        <v>#N/A</v>
      </c>
      <c r="J2254" t="s">
        <v>28</v>
      </c>
      <c r="N2254" t="b">
        <v>0</v>
      </c>
      <c r="P2254" t="s">
        <v>29</v>
      </c>
      <c r="Q2254" t="s">
        <v>30</v>
      </c>
      <c r="R2254" t="b">
        <v>0</v>
      </c>
      <c r="Z2254">
        <v>1</v>
      </c>
    </row>
    <row r="2255" spans="1:26" x14ac:dyDescent="0.25">
      <c r="A2255">
        <v>799</v>
      </c>
      <c r="B2255" t="s">
        <v>1257</v>
      </c>
      <c r="C2255" t="s">
        <v>1346</v>
      </c>
      <c r="D2255" t="s">
        <v>1347</v>
      </c>
      <c r="E2255" s="6" t="str">
        <f>VLOOKUP(B2255&amp;" - "&amp;D2255,OrbisGeneric_mapping!C:F,3,0)</f>
        <v>BITSIGHT_VECTOR_SPAM_PROPAGATION</v>
      </c>
      <c r="F2255" s="6" t="e">
        <f>VLOOKUP(E2255,Collibra!D:F,3,0)</f>
        <v>#N/A</v>
      </c>
      <c r="G2255" s="6" t="e">
        <f>VLOOKUP(E2255,Collibra!D:F,2,0)</f>
        <v>#N/A</v>
      </c>
      <c r="J2255" t="s">
        <v>28</v>
      </c>
      <c r="N2255" t="b">
        <v>0</v>
      </c>
      <c r="P2255" t="s">
        <v>29</v>
      </c>
      <c r="Q2255" t="s">
        <v>30</v>
      </c>
      <c r="R2255" t="b">
        <v>0</v>
      </c>
      <c r="Z2255">
        <v>1</v>
      </c>
    </row>
    <row r="2256" spans="1:26" x14ac:dyDescent="0.25">
      <c r="A2256">
        <v>815</v>
      </c>
      <c r="B2256" t="s">
        <v>1257</v>
      </c>
      <c r="C2256" t="s">
        <v>1348</v>
      </c>
      <c r="D2256" t="s">
        <v>1349</v>
      </c>
      <c r="E2256" s="6" t="str">
        <f>VLOOKUP(B2256&amp;" - "&amp;D2256,OrbisGeneric_mapping!C:F,3,0)</f>
        <v>BITSIGHT_VECTOR_SPF_DOMAINS</v>
      </c>
      <c r="F2256" s="6" t="e">
        <f>VLOOKUP(E2256,Collibra!D:F,3,0)</f>
        <v>#N/A</v>
      </c>
      <c r="G2256" s="6" t="e">
        <f>VLOOKUP(E2256,Collibra!D:F,2,0)</f>
        <v>#N/A</v>
      </c>
      <c r="J2256" t="s">
        <v>28</v>
      </c>
      <c r="N2256" t="b">
        <v>0</v>
      </c>
      <c r="P2256" t="s">
        <v>29</v>
      </c>
      <c r="Q2256" t="s">
        <v>30</v>
      </c>
      <c r="R2256" t="b">
        <v>0</v>
      </c>
      <c r="Z2256">
        <v>1</v>
      </c>
    </row>
    <row r="2257" spans="1:26" x14ac:dyDescent="0.25">
      <c r="A2257">
        <v>823</v>
      </c>
      <c r="B2257" t="s">
        <v>1257</v>
      </c>
      <c r="C2257" t="s">
        <v>1350</v>
      </c>
      <c r="D2257" t="s">
        <v>1351</v>
      </c>
      <c r="E2257" s="6" t="str">
        <f>VLOOKUP(B2257&amp;" - "&amp;D2257,OrbisGeneric_mapping!C:F,3,0)</f>
        <v>BITSIGHT_VECTOR_TLS_SSL_CERTIFICATES</v>
      </c>
      <c r="F2257" s="6" t="e">
        <f>VLOOKUP(E2257,Collibra!D:F,3,0)</f>
        <v>#N/A</v>
      </c>
      <c r="G2257" s="6" t="e">
        <f>VLOOKUP(E2257,Collibra!D:F,2,0)</f>
        <v>#N/A</v>
      </c>
      <c r="J2257" t="s">
        <v>28</v>
      </c>
      <c r="N2257" t="b">
        <v>0</v>
      </c>
      <c r="P2257" t="s">
        <v>29</v>
      </c>
      <c r="Q2257" t="s">
        <v>30</v>
      </c>
      <c r="R2257" t="b">
        <v>0</v>
      </c>
      <c r="Z2257">
        <v>1</v>
      </c>
    </row>
    <row r="2258" spans="1:26" x14ac:dyDescent="0.25">
      <c r="A2258">
        <v>831</v>
      </c>
      <c r="B2258" t="s">
        <v>1257</v>
      </c>
      <c r="C2258" t="s">
        <v>1352</v>
      </c>
      <c r="D2258" t="s">
        <v>1353</v>
      </c>
      <c r="E2258" s="6" t="str">
        <f>VLOOKUP(B2258&amp;" - "&amp;D2258,OrbisGeneric_mapping!C:F,3,0)</f>
        <v>BITSIGHT_VECTOR_TLS_SSL_CONFIGURATIONS</v>
      </c>
      <c r="F2258" s="6" t="e">
        <f>VLOOKUP(E2258,Collibra!D:F,3,0)</f>
        <v>#N/A</v>
      </c>
      <c r="G2258" s="6" t="e">
        <f>VLOOKUP(E2258,Collibra!D:F,2,0)</f>
        <v>#N/A</v>
      </c>
      <c r="J2258" t="s">
        <v>28</v>
      </c>
      <c r="N2258" t="b">
        <v>0</v>
      </c>
      <c r="P2258" t="s">
        <v>29</v>
      </c>
      <c r="Q2258" t="s">
        <v>30</v>
      </c>
      <c r="R2258" t="b">
        <v>0</v>
      </c>
      <c r="Z2258">
        <v>1</v>
      </c>
    </row>
    <row r="2259" spans="1:26" x14ac:dyDescent="0.25">
      <c r="A2259">
        <v>839</v>
      </c>
      <c r="B2259" t="s">
        <v>1257</v>
      </c>
      <c r="C2259" t="s">
        <v>1354</v>
      </c>
      <c r="D2259" t="s">
        <v>1355</v>
      </c>
      <c r="E2259" s="6" t="str">
        <f>VLOOKUP(B2259&amp;" - "&amp;D2259,OrbisGeneric_mapping!C:F,3,0)</f>
        <v>BITSIGHT_VECTOR_UNSOLICITED_COMMUNICATIONS</v>
      </c>
      <c r="F2259" s="6" t="e">
        <f>VLOOKUP(E2259,Collibra!D:F,3,0)</f>
        <v>#N/A</v>
      </c>
      <c r="G2259" s="6" t="e">
        <f>VLOOKUP(E2259,Collibra!D:F,2,0)</f>
        <v>#N/A</v>
      </c>
      <c r="J2259" t="s">
        <v>28</v>
      </c>
      <c r="N2259" t="b">
        <v>0</v>
      </c>
      <c r="P2259" t="s">
        <v>29</v>
      </c>
      <c r="Q2259" t="s">
        <v>30</v>
      </c>
      <c r="R2259" t="b">
        <v>0</v>
      </c>
      <c r="Z2259">
        <v>1</v>
      </c>
    </row>
    <row r="2260" spans="1:26" x14ac:dyDescent="0.25">
      <c r="A2260">
        <v>599</v>
      </c>
      <c r="B2260" t="s">
        <v>1257</v>
      </c>
      <c r="C2260" t="s">
        <v>1356</v>
      </c>
      <c r="D2260" t="s">
        <v>1357</v>
      </c>
      <c r="E2260" s="6" t="str">
        <f>VLOOKUP(B2260&amp;" - "&amp;D2260,OrbisGeneric_mapping!C:F,3,0)</f>
        <v>BITSIGHT_UPDATED_DATE</v>
      </c>
      <c r="F2260" s="6" t="e">
        <f>VLOOKUP(E2260,Collibra!D:F,3,0)</f>
        <v>#N/A</v>
      </c>
      <c r="G2260" s="6" t="e">
        <f>VLOOKUP(E2260,Collibra!D:F,2,0)</f>
        <v>#N/A</v>
      </c>
      <c r="J2260" t="s">
        <v>28</v>
      </c>
      <c r="N2260" t="b">
        <v>0</v>
      </c>
      <c r="P2260" t="s">
        <v>29</v>
      </c>
      <c r="Q2260" t="s">
        <v>30</v>
      </c>
      <c r="R2260" t="b">
        <v>0</v>
      </c>
      <c r="Z2260">
        <v>1</v>
      </c>
    </row>
    <row r="2261" spans="1:26" x14ac:dyDescent="0.25">
      <c r="A2261">
        <v>623</v>
      </c>
      <c r="B2261" t="s">
        <v>1257</v>
      </c>
      <c r="C2261" t="s">
        <v>1358</v>
      </c>
      <c r="D2261" t="s">
        <v>1359</v>
      </c>
      <c r="E2261" s="6" t="e">
        <f>VLOOKUP(B2261&amp;" - "&amp;D2261,OrbisGeneric_mapping!C:F,3,0)</f>
        <v>#N/A</v>
      </c>
      <c r="F2261" s="6" t="e">
        <f>VLOOKUP(E2261,Collibra!D:F,3,0)</f>
        <v>#N/A</v>
      </c>
      <c r="G2261" s="6" t="e">
        <f>VLOOKUP(E2261,Collibra!D:F,2,0)</f>
        <v>#N/A</v>
      </c>
      <c r="J2261" t="s">
        <v>28</v>
      </c>
      <c r="N2261" t="b">
        <v>0</v>
      </c>
      <c r="P2261" t="s">
        <v>29</v>
      </c>
      <c r="Q2261" t="s">
        <v>30</v>
      </c>
      <c r="R2261" t="b">
        <v>0</v>
      </c>
      <c r="Z2261">
        <v>1</v>
      </c>
    </row>
    <row r="2262" spans="1:26" x14ac:dyDescent="0.25">
      <c r="A2262">
        <v>615</v>
      </c>
      <c r="B2262" t="s">
        <v>1257</v>
      </c>
      <c r="C2262" t="s">
        <v>1360</v>
      </c>
      <c r="D2262" t="s">
        <v>1361</v>
      </c>
      <c r="E2262" s="6" t="e">
        <f>VLOOKUP(B2262&amp;" - "&amp;D2262,OrbisGeneric_mapping!C:F,3,0)</f>
        <v>#N/A</v>
      </c>
      <c r="F2262" s="6" t="e">
        <f>VLOOKUP(E2262,Collibra!D:F,3,0)</f>
        <v>#N/A</v>
      </c>
      <c r="G2262" s="6" t="e">
        <f>VLOOKUP(E2262,Collibra!D:F,2,0)</f>
        <v>#N/A</v>
      </c>
      <c r="J2262" t="s">
        <v>28</v>
      </c>
      <c r="N2262" t="b">
        <v>0</v>
      </c>
      <c r="P2262" t="s">
        <v>29</v>
      </c>
      <c r="Q2262" t="s">
        <v>30</v>
      </c>
      <c r="R2262" t="b">
        <v>0</v>
      </c>
      <c r="Z2262">
        <v>1</v>
      </c>
    </row>
    <row r="2263" spans="1:26" x14ac:dyDescent="0.25">
      <c r="A2263">
        <v>607</v>
      </c>
      <c r="B2263" t="s">
        <v>1257</v>
      </c>
      <c r="C2263" t="s">
        <v>1362</v>
      </c>
      <c r="D2263" t="s">
        <v>1363</v>
      </c>
      <c r="E2263" s="6" t="e">
        <f>VLOOKUP(B2263&amp;" - "&amp;D2263,OrbisGeneric_mapping!C:F,3,0)</f>
        <v>#N/A</v>
      </c>
      <c r="F2263" s="6" t="e">
        <f>VLOOKUP(E2263,Collibra!D:F,3,0)</f>
        <v>#N/A</v>
      </c>
      <c r="G2263" s="6" t="e">
        <f>VLOOKUP(E2263,Collibra!D:F,2,0)</f>
        <v>#N/A</v>
      </c>
      <c r="J2263" t="s">
        <v>28</v>
      </c>
      <c r="N2263" t="b">
        <v>0</v>
      </c>
      <c r="P2263" t="s">
        <v>29</v>
      </c>
      <c r="Q2263" t="s">
        <v>30</v>
      </c>
      <c r="R2263" t="b">
        <v>0</v>
      </c>
      <c r="Z2263">
        <v>1</v>
      </c>
    </row>
    <row r="2264" spans="1:26" x14ac:dyDescent="0.25">
      <c r="A2264">
        <v>847</v>
      </c>
      <c r="B2264" t="s">
        <v>1257</v>
      </c>
      <c r="C2264" t="s">
        <v>1364</v>
      </c>
      <c r="D2264" t="s">
        <v>1365</v>
      </c>
      <c r="E2264" s="6" t="str">
        <f>VLOOKUP(B2264&amp;" - "&amp;D2264,OrbisGeneric_mapping!C:F,3,0)</f>
        <v>BITSIGHT_VECTOR_WEB_APPLICATION_HEADERS</v>
      </c>
      <c r="F2264" s="6" t="e">
        <f>VLOOKUP(E2264,Collibra!D:F,3,0)</f>
        <v>#N/A</v>
      </c>
      <c r="G2264" s="6" t="e">
        <f>VLOOKUP(E2264,Collibra!D:F,2,0)</f>
        <v>#N/A</v>
      </c>
      <c r="J2264" t="s">
        <v>28</v>
      </c>
      <c r="N2264" t="b">
        <v>0</v>
      </c>
      <c r="P2264" t="s">
        <v>29</v>
      </c>
      <c r="Q2264" t="s">
        <v>30</v>
      </c>
      <c r="R2264" t="b">
        <v>0</v>
      </c>
      <c r="Z2264">
        <v>1</v>
      </c>
    </row>
    <row r="2265" spans="1:26" x14ac:dyDescent="0.25">
      <c r="A2265">
        <v>591</v>
      </c>
      <c r="B2265" t="s">
        <v>1257</v>
      </c>
      <c r="C2265" t="s">
        <v>55</v>
      </c>
      <c r="D2265" t="s">
        <v>56</v>
      </c>
      <c r="E2265" s="6" t="str">
        <f>VLOOKUP(B2265&amp;" - "&amp;D2265,OrbisGeneric_mapping!C:F,3,0)</f>
        <v>ORBISID</v>
      </c>
      <c r="F2265" s="6" t="str">
        <f>VLOOKUP(E2265,Collibra!D:F,3,0)</f>
        <v>Orbis ID number</v>
      </c>
      <c r="G2265" s="6" t="str">
        <f>VLOOKUP(E2265,Collibra!D:F,2,0)</f>
        <v>&lt;p class="MsoNormal"&gt;&lt;span style="color: rgb(11,33,44);font-family: Arial , sans-serif;"&gt;The Orbis ID is a stable, nine-digit identifier, randomly created by Bureau van Dijk, that uniquely identifies each company in Orbis.&lt;/span&gt;&lt;/p&gt;</v>
      </c>
      <c r="J2265" t="s">
        <v>28</v>
      </c>
      <c r="N2265" t="b">
        <v>0</v>
      </c>
      <c r="P2265" t="s">
        <v>29</v>
      </c>
      <c r="Q2265" t="s">
        <v>30</v>
      </c>
      <c r="R2265" t="b">
        <v>0</v>
      </c>
      <c r="Z2265">
        <v>1</v>
      </c>
    </row>
    <row r="2266" spans="1:26" x14ac:dyDescent="0.25">
      <c r="A2266">
        <v>575</v>
      </c>
      <c r="B2266" t="s">
        <v>1257</v>
      </c>
      <c r="C2266" t="s">
        <v>57</v>
      </c>
      <c r="D2266" t="s">
        <v>57</v>
      </c>
      <c r="E2266" s="6" t="e">
        <f>VLOOKUP(B2266&amp;" - "&amp;D2266,OrbisGeneric_mapping!C:F,3,0)</f>
        <v>#N/A</v>
      </c>
      <c r="F2266" s="6" t="e">
        <f>VLOOKUP(E2266,Collibra!D:F,3,0)</f>
        <v>#N/A</v>
      </c>
      <c r="G2266" s="6" t="e">
        <f>VLOOKUP(E2266,Collibra!D:F,2,0)</f>
        <v>#N/A</v>
      </c>
      <c r="J2266" t="s">
        <v>28</v>
      </c>
      <c r="N2266" t="b">
        <v>0</v>
      </c>
      <c r="P2266" t="s">
        <v>29</v>
      </c>
      <c r="Q2266" t="s">
        <v>30</v>
      </c>
      <c r="R2266" t="b">
        <v>0</v>
      </c>
      <c r="Z2266">
        <v>1</v>
      </c>
    </row>
    <row r="2267" spans="1:26" x14ac:dyDescent="0.25">
      <c r="A2267">
        <v>567</v>
      </c>
      <c r="B2267" t="s">
        <v>1257</v>
      </c>
      <c r="C2267" t="s">
        <v>58</v>
      </c>
      <c r="D2267" t="s">
        <v>58</v>
      </c>
      <c r="E2267" s="6" t="e">
        <f>VLOOKUP(B2267&amp;" - "&amp;D2267,OrbisGeneric_mapping!C:F,3,0)</f>
        <v>#N/A</v>
      </c>
      <c r="F2267" s="6" t="e">
        <f>VLOOKUP(E2267,Collibra!D:F,3,0)</f>
        <v>#N/A</v>
      </c>
      <c r="G2267" s="6" t="e">
        <f>VLOOKUP(E2267,Collibra!D:F,2,0)</f>
        <v>#N/A</v>
      </c>
      <c r="J2267" t="s">
        <v>59</v>
      </c>
      <c r="N2267" t="b">
        <v>0</v>
      </c>
      <c r="P2267" t="s">
        <v>29</v>
      </c>
      <c r="Q2267" t="s">
        <v>30</v>
      </c>
      <c r="R2267" t="b">
        <v>0</v>
      </c>
      <c r="Z2267">
        <v>1</v>
      </c>
    </row>
    <row r="2268" spans="1:26" x14ac:dyDescent="0.25">
      <c r="A2268">
        <v>1031</v>
      </c>
      <c r="B2268" t="s">
        <v>1257</v>
      </c>
      <c r="C2268" t="s">
        <v>72</v>
      </c>
      <c r="D2268" t="s">
        <v>72</v>
      </c>
      <c r="E2268" s="6" t="e">
        <f>VLOOKUP(B2268&amp;" - "&amp;D2268,OrbisGeneric_mapping!C:F,3,0)</f>
        <v>#N/A</v>
      </c>
      <c r="F2268" s="6" t="e">
        <f>VLOOKUP(E2268,Collibra!D:F,3,0)</f>
        <v>#N/A</v>
      </c>
      <c r="G2268" s="6" t="e">
        <f>VLOOKUP(E2268,Collibra!D:F,2,0)</f>
        <v>#N/A</v>
      </c>
      <c r="J2268" t="s">
        <v>73</v>
      </c>
      <c r="N2268" t="b">
        <v>0</v>
      </c>
      <c r="P2268" t="s">
        <v>29</v>
      </c>
      <c r="Q2268" t="s">
        <v>30</v>
      </c>
      <c r="R2268" t="b">
        <v>0</v>
      </c>
      <c r="Z2268">
        <v>1</v>
      </c>
    </row>
    <row r="2269" spans="1:26" x14ac:dyDescent="0.25">
      <c r="A2269">
        <v>2086</v>
      </c>
      <c r="B2269" t="s">
        <v>1366</v>
      </c>
      <c r="C2269" t="s">
        <v>440</v>
      </c>
      <c r="D2269" t="s">
        <v>441</v>
      </c>
      <c r="E2269" s="6" t="str">
        <f>VLOOKUP(B2269&amp;" - "&amp;D2269,OrbisGeneric_mapping!C:F,3,0)</f>
        <v>ACCOUNTING_PRACTICE</v>
      </c>
      <c r="F2269" s="6" t="str">
        <f>VLOOKUP(E2269,Collibra!D:F,3,0)</f>
        <v>Accounting practice</v>
      </c>
      <c r="G2269" s="6" t="str">
        <f>VLOOKUP(E2269,Collibra!D:F,2,0)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2269" t="s">
        <v>28</v>
      </c>
      <c r="N2269" t="b">
        <v>0</v>
      </c>
      <c r="P2269" t="s">
        <v>29</v>
      </c>
      <c r="Q2269" t="s">
        <v>30</v>
      </c>
      <c r="R2269" t="b">
        <v>0</v>
      </c>
      <c r="Z2269">
        <v>1</v>
      </c>
    </row>
    <row r="2270" spans="1:26" x14ac:dyDescent="0.25">
      <c r="A2270">
        <v>2174</v>
      </c>
      <c r="B2270" t="s">
        <v>1366</v>
      </c>
      <c r="C2270" t="s">
        <v>1034</v>
      </c>
      <c r="D2270" t="s">
        <v>1035</v>
      </c>
      <c r="E2270" s="6">
        <f>VLOOKUP(B2270&amp;" - "&amp;D2270,OrbisGeneric_mapping!C:F,3,0)</f>
        <v>20040</v>
      </c>
      <c r="F2270" s="6" t="e">
        <f>VLOOKUP(E2270,Collibra!D:F,3,0)</f>
        <v>#N/A</v>
      </c>
      <c r="G2270" s="6" t="e">
        <f>VLOOKUP(E2270,Collibra!D:F,2,0)</f>
        <v>#N/A</v>
      </c>
      <c r="J2270" t="s">
        <v>28</v>
      </c>
      <c r="N2270" t="b">
        <v>0</v>
      </c>
      <c r="P2270" t="s">
        <v>29</v>
      </c>
      <c r="Q2270" t="s">
        <v>30</v>
      </c>
      <c r="R2270" t="b">
        <v>0</v>
      </c>
      <c r="Z2270">
        <v>1</v>
      </c>
    </row>
    <row r="2271" spans="1:26" x14ac:dyDescent="0.25">
      <c r="A2271">
        <v>2406</v>
      </c>
      <c r="B2271" t="s">
        <v>1366</v>
      </c>
      <c r="C2271" t="s">
        <v>1367</v>
      </c>
      <c r="D2271" t="s">
        <v>1368</v>
      </c>
      <c r="E2271" s="6">
        <f>VLOOKUP(B2271&amp;" - "&amp;D2271,OrbisGeneric_mapping!C:F,3,0)</f>
        <v>20184</v>
      </c>
      <c r="F2271" s="6" t="e">
        <f>VLOOKUP(E2271,Collibra!D:F,3,0)</f>
        <v>#N/A</v>
      </c>
      <c r="G2271" s="6" t="e">
        <f>VLOOKUP(E2271,Collibra!D:F,2,0)</f>
        <v>#N/A</v>
      </c>
      <c r="J2271" t="s">
        <v>28</v>
      </c>
      <c r="N2271" t="b">
        <v>0</v>
      </c>
      <c r="P2271" t="s">
        <v>29</v>
      </c>
      <c r="Q2271" t="s">
        <v>30</v>
      </c>
      <c r="R2271" t="b">
        <v>0</v>
      </c>
      <c r="Z2271">
        <v>1</v>
      </c>
    </row>
    <row r="2272" spans="1:26" x14ac:dyDescent="0.25">
      <c r="A2272">
        <v>2862</v>
      </c>
      <c r="B2272" t="s">
        <v>1366</v>
      </c>
      <c r="C2272" t="s">
        <v>1369</v>
      </c>
      <c r="D2272" t="s">
        <v>1370</v>
      </c>
      <c r="E2272" s="6">
        <f>VLOOKUP(B2272&amp;" - "&amp;D2272,OrbisGeneric_mapping!C:F,3,0)</f>
        <v>13001</v>
      </c>
      <c r="F2272" s="6" t="e">
        <f>VLOOKUP(E2272,Collibra!D:F,3,0)</f>
        <v>#N/A</v>
      </c>
      <c r="G2272" s="6" t="e">
        <f>VLOOKUP(E2272,Collibra!D:F,2,0)</f>
        <v>#N/A</v>
      </c>
      <c r="J2272" t="s">
        <v>28</v>
      </c>
      <c r="N2272" t="b">
        <v>0</v>
      </c>
      <c r="P2272" t="s">
        <v>29</v>
      </c>
      <c r="Q2272" t="s">
        <v>30</v>
      </c>
      <c r="R2272" t="b">
        <v>0</v>
      </c>
      <c r="Z2272">
        <v>1</v>
      </c>
    </row>
    <row r="2273" spans="1:26" x14ac:dyDescent="0.25">
      <c r="A2273">
        <v>2934</v>
      </c>
      <c r="B2273" t="s">
        <v>1366</v>
      </c>
      <c r="C2273" t="s">
        <v>1371</v>
      </c>
      <c r="D2273" t="s">
        <v>1372</v>
      </c>
      <c r="E2273" s="6">
        <f>VLOOKUP(B2273&amp;" - "&amp;D2273,OrbisGeneric_mapping!C:F,3,0)</f>
        <v>13020</v>
      </c>
      <c r="F2273" s="6" t="e">
        <f>VLOOKUP(E2273,Collibra!D:F,3,0)</f>
        <v>#N/A</v>
      </c>
      <c r="G2273" s="6" t="e">
        <f>VLOOKUP(E2273,Collibra!D:F,2,0)</f>
        <v>#N/A</v>
      </c>
      <c r="J2273" t="s">
        <v>28</v>
      </c>
      <c r="N2273" t="b">
        <v>0</v>
      </c>
      <c r="P2273" t="s">
        <v>29</v>
      </c>
      <c r="Q2273" t="s">
        <v>30</v>
      </c>
      <c r="R2273" t="b">
        <v>0</v>
      </c>
      <c r="Z2273">
        <v>1</v>
      </c>
    </row>
    <row r="2274" spans="1:26" x14ac:dyDescent="0.25">
      <c r="A2274">
        <v>2078</v>
      </c>
      <c r="B2274" t="s">
        <v>1366</v>
      </c>
      <c r="C2274" t="s">
        <v>442</v>
      </c>
      <c r="D2274" t="s">
        <v>443</v>
      </c>
      <c r="E2274" s="6" t="str">
        <f>VLOOKUP(B2274&amp;" - "&amp;D2274,OrbisGeneric_mapping!C:F,3,0)</f>
        <v>AUDIT_STATUS</v>
      </c>
      <c r="F2274" s="6" t="str">
        <f>VLOOKUP(E2274,Collibra!D:F,3,0)</f>
        <v>Audit status</v>
      </c>
      <c r="G2274" s="6" t="str">
        <f>VLOOKUP(E2274,Collibra!D:F,2,0)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2274" t="s">
        <v>28</v>
      </c>
      <c r="N2274" t="b">
        <v>0</v>
      </c>
      <c r="P2274" t="s">
        <v>29</v>
      </c>
      <c r="Q2274" t="s">
        <v>30</v>
      </c>
      <c r="R2274" t="b">
        <v>0</v>
      </c>
      <c r="Z2274">
        <v>1</v>
      </c>
    </row>
    <row r="2275" spans="1:26" x14ac:dyDescent="0.25">
      <c r="A2275">
        <v>2614</v>
      </c>
      <c r="B2275" t="s">
        <v>1366</v>
      </c>
      <c r="C2275" t="s">
        <v>1373</v>
      </c>
      <c r="D2275" t="s">
        <v>1374</v>
      </c>
      <c r="E2275" s="6">
        <f>VLOOKUP(B2275&amp;" - "&amp;D2275,OrbisGeneric_mapping!C:F,3,0)</f>
        <v>21070</v>
      </c>
      <c r="F2275" s="6" t="e">
        <f>VLOOKUP(E2275,Collibra!D:F,3,0)</f>
        <v>#N/A</v>
      </c>
      <c r="G2275" s="6" t="e">
        <f>VLOOKUP(E2275,Collibra!D:F,2,0)</f>
        <v>#N/A</v>
      </c>
      <c r="J2275" t="s">
        <v>28</v>
      </c>
      <c r="N2275" t="b">
        <v>0</v>
      </c>
      <c r="P2275" t="s">
        <v>29</v>
      </c>
      <c r="Q2275" t="s">
        <v>30</v>
      </c>
      <c r="R2275" t="b">
        <v>0</v>
      </c>
      <c r="Z2275">
        <v>1</v>
      </c>
    </row>
    <row r="2276" spans="1:26" x14ac:dyDescent="0.25">
      <c r="A2276">
        <v>2286</v>
      </c>
      <c r="B2276" t="s">
        <v>1366</v>
      </c>
      <c r="C2276" t="s">
        <v>1375</v>
      </c>
      <c r="D2276" t="s">
        <v>1376</v>
      </c>
      <c r="E2276" s="6">
        <f>VLOOKUP(B2276&amp;" - "&amp;D2276,OrbisGeneric_mapping!C:F,3,0)</f>
        <v>20110</v>
      </c>
      <c r="F2276" s="6" t="e">
        <f>VLOOKUP(E2276,Collibra!D:F,3,0)</f>
        <v>#N/A</v>
      </c>
      <c r="G2276" s="6" t="e">
        <f>VLOOKUP(E2276,Collibra!D:F,2,0)</f>
        <v>#N/A</v>
      </c>
      <c r="J2276" t="s">
        <v>28</v>
      </c>
      <c r="N2276" t="b">
        <v>0</v>
      </c>
      <c r="P2276" t="s">
        <v>29</v>
      </c>
      <c r="Q2276" t="s">
        <v>30</v>
      </c>
      <c r="R2276" t="b">
        <v>0</v>
      </c>
      <c r="Z2276">
        <v>1</v>
      </c>
    </row>
    <row r="2277" spans="1:26" x14ac:dyDescent="0.25">
      <c r="A2277">
        <v>2022</v>
      </c>
      <c r="B2277" t="s">
        <v>1366</v>
      </c>
      <c r="C2277" t="s">
        <v>26</v>
      </c>
      <c r="D2277" t="s">
        <v>27</v>
      </c>
      <c r="E2277" s="6" t="str">
        <f>VLOOKUP(B2277&amp;" - "&amp;D2277,OrbisGeneric_mapping!C:F,3,0)</f>
        <v>BVD_ID_NUMBER</v>
      </c>
      <c r="F2277" s="6" t="str">
        <f>VLOOKUP(E2277,Collibra!D:F,3,0)</f>
        <v>BvD ID number</v>
      </c>
      <c r="G2277" s="6" t="str">
        <f>VLOOKUP(E2277,Collibra!D:F,2,0)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277" t="s">
        <v>28</v>
      </c>
      <c r="N2277" t="b">
        <v>0</v>
      </c>
      <c r="P2277" t="s">
        <v>29</v>
      </c>
      <c r="Q2277" t="s">
        <v>30</v>
      </c>
      <c r="R2277" t="b">
        <v>0</v>
      </c>
      <c r="Z2277">
        <v>1</v>
      </c>
    </row>
    <row r="2278" spans="1:26" x14ac:dyDescent="0.25">
      <c r="A2278">
        <v>2230</v>
      </c>
      <c r="B2278" t="s">
        <v>1366</v>
      </c>
      <c r="C2278" t="s">
        <v>1377</v>
      </c>
      <c r="D2278" t="s">
        <v>1378</v>
      </c>
      <c r="E2278" s="6">
        <f>VLOOKUP(B2278&amp;" - "&amp;D2278,OrbisGeneric_mapping!C:F,3,0)</f>
        <v>13050</v>
      </c>
      <c r="F2278" s="6" t="e">
        <f>VLOOKUP(E2278,Collibra!D:F,3,0)</f>
        <v>#N/A</v>
      </c>
      <c r="G2278" s="6" t="e">
        <f>VLOOKUP(E2278,Collibra!D:F,2,0)</f>
        <v>#N/A</v>
      </c>
      <c r="J2278" t="s">
        <v>28</v>
      </c>
      <c r="N2278" t="b">
        <v>0</v>
      </c>
      <c r="P2278" t="s">
        <v>29</v>
      </c>
      <c r="Q2278" t="s">
        <v>30</v>
      </c>
      <c r="R2278" t="b">
        <v>0</v>
      </c>
      <c r="Z2278">
        <v>1</v>
      </c>
    </row>
    <row r="2279" spans="1:26" x14ac:dyDescent="0.25">
      <c r="A2279">
        <v>2038</v>
      </c>
      <c r="B2279" t="s">
        <v>1366</v>
      </c>
      <c r="C2279" t="s">
        <v>219</v>
      </c>
      <c r="D2279" t="s">
        <v>220</v>
      </c>
      <c r="E2279" s="6" t="str">
        <f>VLOOKUP(B2279&amp;" - "&amp;D2279,OrbisGeneric_mapping!C:F,3,0)</f>
        <v>CLOSING_DATE</v>
      </c>
      <c r="F2279" s="6" t="str">
        <f>VLOOKUP(E2279,Collibra!D:F,3,0)</f>
        <v>Closing date</v>
      </c>
      <c r="G2279" s="6" t="str">
        <f>VLOOKUP(E2279,Collibra!D:F,2,0)</f>
        <v>Closing date provides the financial accounts year or interim ending date (Default: Latest available year)</v>
      </c>
      <c r="J2279" t="s">
        <v>28</v>
      </c>
      <c r="N2279" t="b">
        <v>0</v>
      </c>
      <c r="P2279" t="s">
        <v>29</v>
      </c>
      <c r="Q2279" t="s">
        <v>30</v>
      </c>
      <c r="R2279" t="b">
        <v>0</v>
      </c>
      <c r="Z2279">
        <v>1</v>
      </c>
    </row>
    <row r="2280" spans="1:26" x14ac:dyDescent="0.25">
      <c r="A2280">
        <v>2062</v>
      </c>
      <c r="B2280" t="s">
        <v>1366</v>
      </c>
      <c r="C2280" t="s">
        <v>221</v>
      </c>
      <c r="D2280" t="s">
        <v>222</v>
      </c>
      <c r="E2280" s="6" t="e">
        <f>VLOOKUP(B2280&amp;" - "&amp;D2280,OrbisGeneric_mapping!C:F,3,0)</f>
        <v>#N/A</v>
      </c>
      <c r="F2280" s="6" t="e">
        <f>VLOOKUP(E2280,Collibra!D:F,3,0)</f>
        <v>#N/A</v>
      </c>
      <c r="G2280" s="6" t="e">
        <f>VLOOKUP(E2280,Collibra!D:F,2,0)</f>
        <v>#N/A</v>
      </c>
      <c r="J2280" t="s">
        <v>28</v>
      </c>
      <c r="N2280" t="b">
        <v>0</v>
      </c>
      <c r="P2280" t="s">
        <v>29</v>
      </c>
      <c r="Q2280" t="s">
        <v>30</v>
      </c>
      <c r="R2280" t="b">
        <v>0</v>
      </c>
      <c r="Z2280">
        <v>1</v>
      </c>
    </row>
    <row r="2281" spans="1:26" x14ac:dyDescent="0.25">
      <c r="A2281">
        <v>2054</v>
      </c>
      <c r="B2281" t="s">
        <v>1366</v>
      </c>
      <c r="C2281" t="s">
        <v>223</v>
      </c>
      <c r="D2281" t="s">
        <v>224</v>
      </c>
      <c r="E2281" s="6" t="e">
        <f>VLOOKUP(B2281&amp;" - "&amp;D2281,OrbisGeneric_mapping!C:F,3,0)</f>
        <v>#N/A</v>
      </c>
      <c r="F2281" s="6" t="e">
        <f>VLOOKUP(E2281,Collibra!D:F,3,0)</f>
        <v>#N/A</v>
      </c>
      <c r="G2281" s="6" t="e">
        <f>VLOOKUP(E2281,Collibra!D:F,2,0)</f>
        <v>#N/A</v>
      </c>
      <c r="J2281" t="s">
        <v>28</v>
      </c>
      <c r="N2281" t="b">
        <v>0</v>
      </c>
      <c r="P2281" t="s">
        <v>29</v>
      </c>
      <c r="Q2281" t="s">
        <v>30</v>
      </c>
      <c r="R2281" t="b">
        <v>0</v>
      </c>
      <c r="Z2281">
        <v>1</v>
      </c>
    </row>
    <row r="2282" spans="1:26" x14ac:dyDescent="0.25">
      <c r="A2282">
        <v>2046</v>
      </c>
      <c r="B2282" t="s">
        <v>1366</v>
      </c>
      <c r="C2282" t="s">
        <v>225</v>
      </c>
      <c r="D2282" t="s">
        <v>226</v>
      </c>
      <c r="E2282" s="6" t="e">
        <f>VLOOKUP(B2282&amp;" - "&amp;D2282,OrbisGeneric_mapping!C:F,3,0)</f>
        <v>#N/A</v>
      </c>
      <c r="F2282" s="6" t="e">
        <f>VLOOKUP(E2282,Collibra!D:F,3,0)</f>
        <v>#N/A</v>
      </c>
      <c r="G2282" s="6" t="e">
        <f>VLOOKUP(E2282,Collibra!D:F,2,0)</f>
        <v>#N/A</v>
      </c>
      <c r="J2282" t="s">
        <v>28</v>
      </c>
      <c r="N2282" t="b">
        <v>0</v>
      </c>
      <c r="P2282" t="s">
        <v>29</v>
      </c>
      <c r="Q2282" t="s">
        <v>30</v>
      </c>
      <c r="R2282" t="b">
        <v>0</v>
      </c>
      <c r="Z2282">
        <v>1</v>
      </c>
    </row>
    <row r="2283" spans="1:26" x14ac:dyDescent="0.25">
      <c r="A2283">
        <v>2726</v>
      </c>
      <c r="B2283" t="s">
        <v>1366</v>
      </c>
      <c r="C2283" t="s">
        <v>1379</v>
      </c>
      <c r="D2283" t="s">
        <v>1380</v>
      </c>
      <c r="E2283" s="6">
        <f>VLOOKUP(B2283&amp;" - "&amp;D2283,OrbisGeneric_mapping!C:F,3,0)</f>
        <v>14027</v>
      </c>
      <c r="F2283" s="6" t="e">
        <f>VLOOKUP(E2283,Collibra!D:F,3,0)</f>
        <v>#N/A</v>
      </c>
      <c r="G2283" s="6" t="e">
        <f>VLOOKUP(E2283,Collibra!D:F,2,0)</f>
        <v>#N/A</v>
      </c>
      <c r="J2283" t="s">
        <v>28</v>
      </c>
      <c r="N2283" t="b">
        <v>0</v>
      </c>
      <c r="P2283" t="s">
        <v>29</v>
      </c>
      <c r="Q2283" t="s">
        <v>30</v>
      </c>
      <c r="R2283" t="b">
        <v>0</v>
      </c>
      <c r="Z2283">
        <v>1</v>
      </c>
    </row>
    <row r="2284" spans="1:26" x14ac:dyDescent="0.25">
      <c r="A2284">
        <v>2030</v>
      </c>
      <c r="B2284" t="s">
        <v>1366</v>
      </c>
      <c r="C2284" t="s">
        <v>452</v>
      </c>
      <c r="D2284" t="s">
        <v>453</v>
      </c>
      <c r="E2284" s="6" t="str">
        <f>VLOOKUP(B2284&amp;" - "&amp;D2284,OrbisGeneric_mapping!C:F,3,0)</f>
        <v>CONSOLIDATION_CODE</v>
      </c>
      <c r="F2284" s="6" t="str">
        <f>VLOOKUP(E2284,Collibra!D:F,3,0)</f>
        <v>Consolidation code</v>
      </c>
      <c r="G2284" s="6" t="str">
        <f>VLOOKUP(E2284,Collibra!D:F,2,0)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2284" t="s">
        <v>28</v>
      </c>
      <c r="N2284" t="b">
        <v>0</v>
      </c>
      <c r="P2284" t="s">
        <v>29</v>
      </c>
      <c r="Q2284" t="s">
        <v>30</v>
      </c>
      <c r="R2284" t="b">
        <v>0</v>
      </c>
      <c r="Z2284">
        <v>1</v>
      </c>
    </row>
    <row r="2285" spans="1:26" x14ac:dyDescent="0.25">
      <c r="A2285">
        <v>2886</v>
      </c>
      <c r="B2285" t="s">
        <v>1366</v>
      </c>
      <c r="C2285" t="s">
        <v>1381</v>
      </c>
      <c r="D2285" t="s">
        <v>1382</v>
      </c>
      <c r="E2285" s="6">
        <f>VLOOKUP(B2285&amp;" - "&amp;D2285,OrbisGeneric_mapping!C:F,3,0)</f>
        <v>22199</v>
      </c>
      <c r="F2285" s="6" t="e">
        <f>VLOOKUP(E2285,Collibra!D:F,3,0)</f>
        <v>#N/A</v>
      </c>
      <c r="G2285" s="6" t="e">
        <f>VLOOKUP(E2285,Collibra!D:F,2,0)</f>
        <v>#N/A</v>
      </c>
      <c r="J2285" t="s">
        <v>28</v>
      </c>
      <c r="N2285" t="b">
        <v>0</v>
      </c>
      <c r="P2285" t="s">
        <v>29</v>
      </c>
      <c r="Q2285" t="s">
        <v>30</v>
      </c>
      <c r="R2285" t="b">
        <v>0</v>
      </c>
      <c r="Z2285">
        <v>1</v>
      </c>
    </row>
    <row r="2286" spans="1:26" x14ac:dyDescent="0.25">
      <c r="A2286">
        <v>2526</v>
      </c>
      <c r="B2286" t="s">
        <v>1366</v>
      </c>
      <c r="C2286" t="s">
        <v>1383</v>
      </c>
      <c r="D2286" t="s">
        <v>1384</v>
      </c>
      <c r="E2286" s="6">
        <f>VLOOKUP(B2286&amp;" - "&amp;D2286,OrbisGeneric_mapping!C:F,3,0)</f>
        <v>14046</v>
      </c>
      <c r="F2286" s="6" t="e">
        <f>VLOOKUP(E2286,Collibra!D:F,3,0)</f>
        <v>#N/A</v>
      </c>
      <c r="G2286" s="6" t="e">
        <f>VLOOKUP(E2286,Collibra!D:F,2,0)</f>
        <v>#N/A</v>
      </c>
      <c r="J2286" t="s">
        <v>28</v>
      </c>
      <c r="N2286" t="b">
        <v>0</v>
      </c>
      <c r="P2286" t="s">
        <v>29</v>
      </c>
      <c r="Q2286" t="s">
        <v>30</v>
      </c>
      <c r="R2286" t="b">
        <v>0</v>
      </c>
      <c r="Z2286">
        <v>1</v>
      </c>
    </row>
    <row r="2287" spans="1:26" x14ac:dyDescent="0.25">
      <c r="A2287">
        <v>2518</v>
      </c>
      <c r="B2287" t="s">
        <v>1366</v>
      </c>
      <c r="C2287" t="s">
        <v>1385</v>
      </c>
      <c r="D2287" t="s">
        <v>1386</v>
      </c>
      <c r="E2287" s="6">
        <f>VLOOKUP(B2287&amp;" - "&amp;D2287,OrbisGeneric_mapping!C:F,3,0)</f>
        <v>14004</v>
      </c>
      <c r="F2287" s="6" t="e">
        <f>VLOOKUP(E2287,Collibra!D:F,3,0)</f>
        <v>#N/A</v>
      </c>
      <c r="G2287" s="6" t="e">
        <f>VLOOKUP(E2287,Collibra!D:F,2,0)</f>
        <v>#N/A</v>
      </c>
      <c r="J2287" t="s">
        <v>28</v>
      </c>
      <c r="N2287" t="b">
        <v>0</v>
      </c>
      <c r="P2287" t="s">
        <v>29</v>
      </c>
      <c r="Q2287" t="s">
        <v>30</v>
      </c>
      <c r="R2287" t="b">
        <v>0</v>
      </c>
      <c r="Z2287">
        <v>1</v>
      </c>
    </row>
    <row r="2288" spans="1:26" x14ac:dyDescent="0.25">
      <c r="A2288">
        <v>2622</v>
      </c>
      <c r="B2288" t="s">
        <v>1366</v>
      </c>
      <c r="C2288" t="s">
        <v>1387</v>
      </c>
      <c r="D2288" t="s">
        <v>1388</v>
      </c>
      <c r="E2288" s="6">
        <f>VLOOKUP(B2288&amp;" - "&amp;D2288,OrbisGeneric_mapping!C:F,3,0)</f>
        <v>21075</v>
      </c>
      <c r="F2288" s="6" t="e">
        <f>VLOOKUP(E2288,Collibra!D:F,3,0)</f>
        <v>#N/A</v>
      </c>
      <c r="G2288" s="6" t="e">
        <f>VLOOKUP(E2288,Collibra!D:F,2,0)</f>
        <v>#N/A</v>
      </c>
      <c r="J2288" t="s">
        <v>28</v>
      </c>
      <c r="N2288" t="b">
        <v>0</v>
      </c>
      <c r="P2288" t="s">
        <v>29</v>
      </c>
      <c r="Q2288" t="s">
        <v>30</v>
      </c>
      <c r="R2288" t="b">
        <v>0</v>
      </c>
      <c r="Z2288">
        <v>1</v>
      </c>
    </row>
    <row r="2289" spans="1:26" x14ac:dyDescent="0.25">
      <c r="A2289">
        <v>2214</v>
      </c>
      <c r="B2289" t="s">
        <v>1366</v>
      </c>
      <c r="C2289" t="s">
        <v>1389</v>
      </c>
      <c r="D2289" t="s">
        <v>1390</v>
      </c>
      <c r="E2289" s="6">
        <f>VLOOKUP(B2289&amp;" - "&amp;D2289,OrbisGeneric_mapping!C:F,3,0)</f>
        <v>20065</v>
      </c>
      <c r="F2289" s="6" t="e">
        <f>VLOOKUP(E2289,Collibra!D:F,3,0)</f>
        <v>#N/A</v>
      </c>
      <c r="G2289" s="6" t="e">
        <f>VLOOKUP(E2289,Collibra!D:F,2,0)</f>
        <v>#N/A</v>
      </c>
      <c r="J2289" t="s">
        <v>28</v>
      </c>
      <c r="N2289" t="b">
        <v>0</v>
      </c>
      <c r="P2289" t="s">
        <v>29</v>
      </c>
      <c r="Q2289" t="s">
        <v>30</v>
      </c>
      <c r="R2289" t="b">
        <v>0</v>
      </c>
      <c r="Z2289">
        <v>1</v>
      </c>
    </row>
    <row r="2290" spans="1:26" x14ac:dyDescent="0.25">
      <c r="A2290">
        <v>2678</v>
      </c>
      <c r="B2290" t="s">
        <v>1366</v>
      </c>
      <c r="C2290" t="s">
        <v>1391</v>
      </c>
      <c r="D2290" t="s">
        <v>1392</v>
      </c>
      <c r="E2290" s="6">
        <f>VLOOKUP(B2290&amp;" - "&amp;D2290,OrbisGeneric_mapping!C:F,3,0)</f>
        <v>21110</v>
      </c>
      <c r="F2290" s="6" t="e">
        <f>VLOOKUP(E2290,Collibra!D:F,3,0)</f>
        <v>#N/A</v>
      </c>
      <c r="G2290" s="6" t="e">
        <f>VLOOKUP(E2290,Collibra!D:F,2,0)</f>
        <v>#N/A</v>
      </c>
      <c r="J2290" t="s">
        <v>28</v>
      </c>
      <c r="N2290" t="b">
        <v>0</v>
      </c>
      <c r="P2290" t="s">
        <v>29</v>
      </c>
      <c r="Q2290" t="s">
        <v>30</v>
      </c>
      <c r="R2290" t="b">
        <v>0</v>
      </c>
      <c r="Z2290">
        <v>1</v>
      </c>
    </row>
    <row r="2291" spans="1:26" x14ac:dyDescent="0.25">
      <c r="A2291">
        <v>2662</v>
      </c>
      <c r="B2291" t="s">
        <v>1366</v>
      </c>
      <c r="C2291" t="s">
        <v>1064</v>
      </c>
      <c r="D2291" t="s">
        <v>1065</v>
      </c>
      <c r="E2291" s="6">
        <f>VLOOKUP(B2291&amp;" - "&amp;D2291,OrbisGeneric_mapping!C:F,3,0)</f>
        <v>21100</v>
      </c>
      <c r="F2291" s="6" t="e">
        <f>VLOOKUP(E2291,Collibra!D:F,3,0)</f>
        <v>#N/A</v>
      </c>
      <c r="G2291" s="6" t="e">
        <f>VLOOKUP(E2291,Collibra!D:F,2,0)</f>
        <v>#N/A</v>
      </c>
      <c r="J2291" t="s">
        <v>28</v>
      </c>
      <c r="N2291" t="b">
        <v>0</v>
      </c>
      <c r="P2291" t="s">
        <v>29</v>
      </c>
      <c r="Q2291" t="s">
        <v>30</v>
      </c>
      <c r="R2291" t="b">
        <v>0</v>
      </c>
      <c r="Z2291">
        <v>1</v>
      </c>
    </row>
    <row r="2292" spans="1:26" x14ac:dyDescent="0.25">
      <c r="A2292">
        <v>2926</v>
      </c>
      <c r="B2292" t="s">
        <v>1366</v>
      </c>
      <c r="C2292" t="s">
        <v>1068</v>
      </c>
      <c r="D2292" t="s">
        <v>1069</v>
      </c>
      <c r="E2292" s="6">
        <f>VLOOKUP(B2292&amp;" - "&amp;D2292,OrbisGeneric_mapping!C:F,3,0)</f>
        <v>13019</v>
      </c>
      <c r="F2292" s="6" t="e">
        <f>VLOOKUP(E2292,Collibra!D:F,3,0)</f>
        <v>#N/A</v>
      </c>
      <c r="G2292" s="6" t="e">
        <f>VLOOKUP(E2292,Collibra!D:F,2,0)</f>
        <v>#N/A</v>
      </c>
      <c r="J2292" t="s">
        <v>28</v>
      </c>
      <c r="N2292" t="b">
        <v>0</v>
      </c>
      <c r="P2292" t="s">
        <v>29</v>
      </c>
      <c r="Q2292" t="s">
        <v>30</v>
      </c>
      <c r="R2292" t="b">
        <v>0</v>
      </c>
      <c r="Z2292">
        <v>1</v>
      </c>
    </row>
    <row r="2293" spans="1:26" x14ac:dyDescent="0.25">
      <c r="A2293">
        <v>3070</v>
      </c>
      <c r="B2293" t="s">
        <v>1366</v>
      </c>
      <c r="C2293" t="s">
        <v>1393</v>
      </c>
      <c r="D2293" t="s">
        <v>1394</v>
      </c>
      <c r="E2293" s="6">
        <f>VLOOKUP(B2293&amp;" - "&amp;D2293,OrbisGeneric_mapping!C:F,3,0)</f>
        <v>13047</v>
      </c>
      <c r="F2293" s="6" t="e">
        <f>VLOOKUP(E2293,Collibra!D:F,3,0)</f>
        <v>#N/A</v>
      </c>
      <c r="G2293" s="6" t="e">
        <f>VLOOKUP(E2293,Collibra!D:F,2,0)</f>
        <v>#N/A</v>
      </c>
      <c r="J2293" t="s">
        <v>28</v>
      </c>
      <c r="N2293" t="b">
        <v>0</v>
      </c>
      <c r="P2293" t="s">
        <v>29</v>
      </c>
      <c r="Q2293" t="s">
        <v>30</v>
      </c>
      <c r="R2293" t="b">
        <v>0</v>
      </c>
      <c r="Z2293">
        <v>1</v>
      </c>
    </row>
    <row r="2294" spans="1:26" x14ac:dyDescent="0.25">
      <c r="A2294">
        <v>2582</v>
      </c>
      <c r="B2294" t="s">
        <v>1366</v>
      </c>
      <c r="C2294" t="s">
        <v>1395</v>
      </c>
      <c r="D2294" t="s">
        <v>1396</v>
      </c>
      <c r="E2294" s="6">
        <f>VLOOKUP(B2294&amp;" - "&amp;D2294,OrbisGeneric_mapping!C:F,3,0)</f>
        <v>21050</v>
      </c>
      <c r="F2294" s="6" t="e">
        <f>VLOOKUP(E2294,Collibra!D:F,3,0)</f>
        <v>#N/A</v>
      </c>
      <c r="G2294" s="6" t="e">
        <f>VLOOKUP(E2294,Collibra!D:F,2,0)</f>
        <v>#N/A</v>
      </c>
      <c r="J2294" t="s">
        <v>28</v>
      </c>
      <c r="N2294" t="b">
        <v>0</v>
      </c>
      <c r="P2294" t="s">
        <v>29</v>
      </c>
      <c r="Q2294" t="s">
        <v>30</v>
      </c>
      <c r="R2294" t="b">
        <v>0</v>
      </c>
      <c r="Z2294">
        <v>1</v>
      </c>
    </row>
    <row r="2295" spans="1:26" x14ac:dyDescent="0.25">
      <c r="A2295">
        <v>2182</v>
      </c>
      <c r="B2295" t="s">
        <v>1366</v>
      </c>
      <c r="C2295" t="s">
        <v>1397</v>
      </c>
      <c r="D2295" t="s">
        <v>1398</v>
      </c>
      <c r="E2295" s="6">
        <f>VLOOKUP(B2295&amp;" - "&amp;D2295,OrbisGeneric_mapping!C:F,3,0)</f>
        <v>20045</v>
      </c>
      <c r="F2295" s="6" t="e">
        <f>VLOOKUP(E2295,Collibra!D:F,3,0)</f>
        <v>#N/A</v>
      </c>
      <c r="G2295" s="6" t="e">
        <f>VLOOKUP(E2295,Collibra!D:F,2,0)</f>
        <v>#N/A</v>
      </c>
      <c r="J2295" t="s">
        <v>28</v>
      </c>
      <c r="N2295" t="b">
        <v>0</v>
      </c>
      <c r="P2295" t="s">
        <v>29</v>
      </c>
      <c r="Q2295" t="s">
        <v>30</v>
      </c>
      <c r="R2295" t="b">
        <v>0</v>
      </c>
      <c r="Z2295">
        <v>1</v>
      </c>
    </row>
    <row r="2296" spans="1:26" x14ac:dyDescent="0.25">
      <c r="A2296">
        <v>3014</v>
      </c>
      <c r="B2296" t="s">
        <v>1366</v>
      </c>
      <c r="C2296" t="s">
        <v>1399</v>
      </c>
      <c r="D2296" t="s">
        <v>1400</v>
      </c>
      <c r="E2296" s="6">
        <f>VLOOKUP(B2296&amp;" - "&amp;D2296,OrbisGeneric_mapping!C:F,3,0)</f>
        <v>13037</v>
      </c>
      <c r="F2296" s="6" t="e">
        <f>VLOOKUP(E2296,Collibra!D:F,3,0)</f>
        <v>#N/A</v>
      </c>
      <c r="G2296" s="6" t="e">
        <f>VLOOKUP(E2296,Collibra!D:F,2,0)</f>
        <v>#N/A</v>
      </c>
      <c r="J2296" t="s">
        <v>28</v>
      </c>
      <c r="N2296" t="b">
        <v>0</v>
      </c>
      <c r="P2296" t="s">
        <v>29</v>
      </c>
      <c r="Q2296" t="s">
        <v>30</v>
      </c>
      <c r="R2296" t="b">
        <v>0</v>
      </c>
      <c r="Z2296">
        <v>1</v>
      </c>
    </row>
    <row r="2297" spans="1:26" x14ac:dyDescent="0.25">
      <c r="A2297">
        <v>2958</v>
      </c>
      <c r="B2297" t="s">
        <v>1366</v>
      </c>
      <c r="C2297" t="s">
        <v>1401</v>
      </c>
      <c r="D2297" t="s">
        <v>1402</v>
      </c>
      <c r="E2297" s="6">
        <f>VLOOKUP(B2297&amp;" - "&amp;D2297,OrbisGeneric_mapping!C:F,3,0)</f>
        <v>13024</v>
      </c>
      <c r="F2297" s="6" t="e">
        <f>VLOOKUP(E2297,Collibra!D:F,3,0)</f>
        <v>#N/A</v>
      </c>
      <c r="G2297" s="6" t="e">
        <f>VLOOKUP(E2297,Collibra!D:F,2,0)</f>
        <v>#N/A</v>
      </c>
      <c r="J2297" t="s">
        <v>28</v>
      </c>
      <c r="N2297" t="b">
        <v>0</v>
      </c>
      <c r="P2297" t="s">
        <v>29</v>
      </c>
      <c r="Q2297" t="s">
        <v>30</v>
      </c>
      <c r="R2297" t="b">
        <v>0</v>
      </c>
      <c r="Z2297">
        <v>1</v>
      </c>
    </row>
    <row r="2298" spans="1:26" x14ac:dyDescent="0.25">
      <c r="A2298">
        <v>2998</v>
      </c>
      <c r="B2298" t="s">
        <v>1366</v>
      </c>
      <c r="C2298" t="s">
        <v>1403</v>
      </c>
      <c r="D2298" t="s">
        <v>1404</v>
      </c>
      <c r="E2298" s="6">
        <f>VLOOKUP(B2298&amp;" - "&amp;D2298,OrbisGeneric_mapping!C:F,3,0)</f>
        <v>13034</v>
      </c>
      <c r="F2298" s="6" t="e">
        <f>VLOOKUP(E2298,Collibra!D:F,3,0)</f>
        <v>#N/A</v>
      </c>
      <c r="G2298" s="6" t="e">
        <f>VLOOKUP(E2298,Collibra!D:F,2,0)</f>
        <v>#N/A</v>
      </c>
      <c r="J2298" t="s">
        <v>28</v>
      </c>
      <c r="N2298" t="b">
        <v>0</v>
      </c>
      <c r="P2298" t="s">
        <v>29</v>
      </c>
      <c r="Q2298" t="s">
        <v>30</v>
      </c>
      <c r="R2298" t="b">
        <v>0</v>
      </c>
      <c r="Z2298">
        <v>1</v>
      </c>
    </row>
    <row r="2299" spans="1:26" x14ac:dyDescent="0.25">
      <c r="A2299">
        <v>2910</v>
      </c>
      <c r="B2299" t="s">
        <v>1366</v>
      </c>
      <c r="C2299" t="s">
        <v>1405</v>
      </c>
      <c r="D2299" t="s">
        <v>1406</v>
      </c>
      <c r="E2299" s="6">
        <f>VLOOKUP(B2299&amp;" - "&amp;D2299,OrbisGeneric_mapping!C:F,3,0)</f>
        <v>13018</v>
      </c>
      <c r="F2299" s="6" t="e">
        <f>VLOOKUP(E2299,Collibra!D:F,3,0)</f>
        <v>#N/A</v>
      </c>
      <c r="G2299" s="6" t="e">
        <f>VLOOKUP(E2299,Collibra!D:F,2,0)</f>
        <v>#N/A</v>
      </c>
      <c r="J2299" t="s">
        <v>28</v>
      </c>
      <c r="N2299" t="b">
        <v>0</v>
      </c>
      <c r="P2299" t="s">
        <v>29</v>
      </c>
      <c r="Q2299" t="s">
        <v>30</v>
      </c>
      <c r="R2299" t="b">
        <v>0</v>
      </c>
      <c r="Z2299">
        <v>1</v>
      </c>
    </row>
    <row r="2300" spans="1:26" x14ac:dyDescent="0.25">
      <c r="A2300">
        <v>2830</v>
      </c>
      <c r="B2300" t="s">
        <v>1366</v>
      </c>
      <c r="C2300" t="s">
        <v>1407</v>
      </c>
      <c r="D2300" t="s">
        <v>1408</v>
      </c>
      <c r="E2300" s="6">
        <f>VLOOKUP(B2300&amp;" - "&amp;D2300,OrbisGeneric_mapping!C:F,3,0)</f>
        <v>21220</v>
      </c>
      <c r="F2300" s="6" t="e">
        <f>VLOOKUP(E2300,Collibra!D:F,3,0)</f>
        <v>#N/A</v>
      </c>
      <c r="G2300" s="6" t="e">
        <f>VLOOKUP(E2300,Collibra!D:F,2,0)</f>
        <v>#N/A</v>
      </c>
      <c r="J2300" t="s">
        <v>28</v>
      </c>
      <c r="N2300" t="b">
        <v>0</v>
      </c>
      <c r="P2300" t="s">
        <v>29</v>
      </c>
      <c r="Q2300" t="s">
        <v>30</v>
      </c>
      <c r="R2300" t="b">
        <v>0</v>
      </c>
      <c r="Z2300">
        <v>1</v>
      </c>
    </row>
    <row r="2301" spans="1:26" x14ac:dyDescent="0.25">
      <c r="A2301">
        <v>2446</v>
      </c>
      <c r="B2301" t="s">
        <v>1366</v>
      </c>
      <c r="C2301" t="s">
        <v>1409</v>
      </c>
      <c r="D2301" t="s">
        <v>1410</v>
      </c>
      <c r="E2301" s="6">
        <f>VLOOKUP(B2301&amp;" - "&amp;D2301,OrbisGeneric_mapping!C:F,3,0)</f>
        <v>20205</v>
      </c>
      <c r="F2301" s="6" t="e">
        <f>VLOOKUP(E2301,Collibra!D:F,3,0)</f>
        <v>#N/A</v>
      </c>
      <c r="G2301" s="6" t="e">
        <f>VLOOKUP(E2301,Collibra!D:F,2,0)</f>
        <v>#N/A</v>
      </c>
      <c r="J2301" t="s">
        <v>28</v>
      </c>
      <c r="N2301" t="b">
        <v>0</v>
      </c>
      <c r="P2301" t="s">
        <v>29</v>
      </c>
      <c r="Q2301" t="s">
        <v>30</v>
      </c>
      <c r="R2301" t="b">
        <v>0</v>
      </c>
      <c r="Z2301">
        <v>1</v>
      </c>
    </row>
    <row r="2302" spans="1:26" x14ac:dyDescent="0.25">
      <c r="A2302">
        <v>3038</v>
      </c>
      <c r="B2302" t="s">
        <v>1366</v>
      </c>
      <c r="C2302" t="s">
        <v>1411</v>
      </c>
      <c r="D2302" t="s">
        <v>1412</v>
      </c>
      <c r="E2302" s="6">
        <f>VLOOKUP(B2302&amp;" - "&amp;D2302,OrbisGeneric_mapping!C:F,3,0)</f>
        <v>13043</v>
      </c>
      <c r="F2302" s="6" t="e">
        <f>VLOOKUP(E2302,Collibra!D:F,3,0)</f>
        <v>#N/A</v>
      </c>
      <c r="G2302" s="6" t="e">
        <f>VLOOKUP(E2302,Collibra!D:F,2,0)</f>
        <v>#N/A</v>
      </c>
      <c r="J2302" t="s">
        <v>28</v>
      </c>
      <c r="N2302" t="b">
        <v>0</v>
      </c>
      <c r="P2302" t="s">
        <v>29</v>
      </c>
      <c r="Q2302" t="s">
        <v>30</v>
      </c>
      <c r="R2302" t="b">
        <v>0</v>
      </c>
      <c r="Z2302">
        <v>1</v>
      </c>
    </row>
    <row r="2303" spans="1:26" x14ac:dyDescent="0.25">
      <c r="A2303">
        <v>2974</v>
      </c>
      <c r="B2303" t="s">
        <v>1366</v>
      </c>
      <c r="C2303" t="s">
        <v>1413</v>
      </c>
      <c r="D2303" t="s">
        <v>1414</v>
      </c>
      <c r="E2303" s="6">
        <f>VLOOKUP(B2303&amp;" - "&amp;D2303,OrbisGeneric_mapping!C:F,3,0)</f>
        <v>13026</v>
      </c>
      <c r="F2303" s="6" t="e">
        <f>VLOOKUP(E2303,Collibra!D:F,3,0)</f>
        <v>#N/A</v>
      </c>
      <c r="G2303" s="6" t="e">
        <f>VLOOKUP(E2303,Collibra!D:F,2,0)</f>
        <v>#N/A</v>
      </c>
      <c r="J2303" t="s">
        <v>28</v>
      </c>
      <c r="N2303" t="b">
        <v>0</v>
      </c>
      <c r="P2303" t="s">
        <v>29</v>
      </c>
      <c r="Q2303" t="s">
        <v>30</v>
      </c>
      <c r="R2303" t="b">
        <v>0</v>
      </c>
      <c r="Z2303">
        <v>1</v>
      </c>
    </row>
    <row r="2304" spans="1:26" x14ac:dyDescent="0.25">
      <c r="A2304">
        <v>2982</v>
      </c>
      <c r="B2304" t="s">
        <v>1366</v>
      </c>
      <c r="C2304" t="s">
        <v>1415</v>
      </c>
      <c r="D2304" t="s">
        <v>1416</v>
      </c>
      <c r="E2304" s="6">
        <f>VLOOKUP(B2304&amp;" - "&amp;D2304,OrbisGeneric_mapping!C:F,3,0)</f>
        <v>13027</v>
      </c>
      <c r="F2304" s="6" t="e">
        <f>VLOOKUP(E2304,Collibra!D:F,3,0)</f>
        <v>#N/A</v>
      </c>
      <c r="G2304" s="6" t="e">
        <f>VLOOKUP(E2304,Collibra!D:F,2,0)</f>
        <v>#N/A</v>
      </c>
      <c r="J2304" t="s">
        <v>28</v>
      </c>
      <c r="N2304" t="b">
        <v>0</v>
      </c>
      <c r="P2304" t="s">
        <v>29</v>
      </c>
      <c r="Q2304" t="s">
        <v>30</v>
      </c>
      <c r="R2304" t="b">
        <v>0</v>
      </c>
      <c r="Z2304">
        <v>1</v>
      </c>
    </row>
    <row r="2305" spans="1:26" x14ac:dyDescent="0.25">
      <c r="A2305">
        <v>2966</v>
      </c>
      <c r="B2305" t="s">
        <v>1366</v>
      </c>
      <c r="C2305" t="s">
        <v>1417</v>
      </c>
      <c r="D2305" t="s">
        <v>1418</v>
      </c>
      <c r="E2305" s="6">
        <f>VLOOKUP(B2305&amp;" - "&amp;D2305,OrbisGeneric_mapping!C:F,3,0)</f>
        <v>13025</v>
      </c>
      <c r="F2305" s="6" t="e">
        <f>VLOOKUP(E2305,Collibra!D:F,3,0)</f>
        <v>#N/A</v>
      </c>
      <c r="G2305" s="6" t="e">
        <f>VLOOKUP(E2305,Collibra!D:F,2,0)</f>
        <v>#N/A</v>
      </c>
      <c r="J2305" t="s">
        <v>28</v>
      </c>
      <c r="N2305" t="b">
        <v>0</v>
      </c>
      <c r="P2305" t="s">
        <v>29</v>
      </c>
      <c r="Q2305" t="s">
        <v>30</v>
      </c>
      <c r="R2305" t="b">
        <v>0</v>
      </c>
      <c r="Z2305">
        <v>1</v>
      </c>
    </row>
    <row r="2306" spans="1:26" x14ac:dyDescent="0.25">
      <c r="A2306">
        <v>2150</v>
      </c>
      <c r="B2306" t="s">
        <v>1366</v>
      </c>
      <c r="C2306" t="s">
        <v>1419</v>
      </c>
      <c r="D2306" t="s">
        <v>1420</v>
      </c>
      <c r="E2306" s="6">
        <f>VLOOKUP(B2306&amp;" - "&amp;D2306,OrbisGeneric_mapping!C:F,3,0)</f>
        <v>20025</v>
      </c>
      <c r="F2306" s="6" t="e">
        <f>VLOOKUP(E2306,Collibra!D:F,3,0)</f>
        <v>#N/A</v>
      </c>
      <c r="G2306" s="6" t="e">
        <f>VLOOKUP(E2306,Collibra!D:F,2,0)</f>
        <v>#N/A</v>
      </c>
      <c r="J2306" t="s">
        <v>28</v>
      </c>
      <c r="N2306" t="b">
        <v>0</v>
      </c>
      <c r="P2306" t="s">
        <v>29</v>
      </c>
      <c r="Q2306" t="s">
        <v>30</v>
      </c>
      <c r="R2306" t="b">
        <v>0</v>
      </c>
      <c r="Z2306">
        <v>1</v>
      </c>
    </row>
    <row r="2307" spans="1:26" x14ac:dyDescent="0.25">
      <c r="A2307">
        <v>2246</v>
      </c>
      <c r="B2307" t="s">
        <v>1366</v>
      </c>
      <c r="C2307" t="s">
        <v>482</v>
      </c>
      <c r="D2307" t="s">
        <v>483</v>
      </c>
      <c r="E2307" s="6">
        <f>VLOOKUP(B2307&amp;" - "&amp;D2307,OrbisGeneric_mapping!C:F,3,0)</f>
        <v>20085</v>
      </c>
      <c r="F2307" s="6" t="e">
        <f>VLOOKUP(E2307,Collibra!D:F,3,0)</f>
        <v>#N/A</v>
      </c>
      <c r="G2307" s="6" t="e">
        <f>VLOOKUP(E2307,Collibra!D:F,2,0)</f>
        <v>#N/A</v>
      </c>
      <c r="J2307" t="s">
        <v>28</v>
      </c>
      <c r="N2307" t="b">
        <v>0</v>
      </c>
      <c r="P2307" t="s">
        <v>29</v>
      </c>
      <c r="Q2307" t="s">
        <v>30</v>
      </c>
      <c r="R2307" t="b">
        <v>0</v>
      </c>
      <c r="Z2307">
        <v>1</v>
      </c>
    </row>
    <row r="2308" spans="1:26" x14ac:dyDescent="0.25">
      <c r="A2308">
        <v>2422</v>
      </c>
      <c r="B2308" t="s">
        <v>1366</v>
      </c>
      <c r="C2308" t="s">
        <v>1421</v>
      </c>
      <c r="D2308" t="s">
        <v>1422</v>
      </c>
      <c r="E2308" s="6">
        <f>VLOOKUP(B2308&amp;" - "&amp;D2308,OrbisGeneric_mapping!C:F,3,0)</f>
        <v>13070</v>
      </c>
      <c r="F2308" s="6" t="e">
        <f>VLOOKUP(E2308,Collibra!D:F,3,0)</f>
        <v>#N/A</v>
      </c>
      <c r="G2308" s="6" t="e">
        <f>VLOOKUP(E2308,Collibra!D:F,2,0)</f>
        <v>#N/A</v>
      </c>
      <c r="J2308" t="s">
        <v>28</v>
      </c>
      <c r="N2308" t="b">
        <v>0</v>
      </c>
      <c r="P2308" t="s">
        <v>29</v>
      </c>
      <c r="Q2308" t="s">
        <v>30</v>
      </c>
      <c r="R2308" t="b">
        <v>0</v>
      </c>
      <c r="Z2308">
        <v>1</v>
      </c>
    </row>
    <row r="2309" spans="1:26" x14ac:dyDescent="0.25">
      <c r="A2309">
        <v>2854</v>
      </c>
      <c r="B2309" t="s">
        <v>1366</v>
      </c>
      <c r="C2309" t="s">
        <v>1423</v>
      </c>
      <c r="D2309" t="s">
        <v>1424</v>
      </c>
      <c r="E2309" s="6">
        <f>VLOOKUP(B2309&amp;" - "&amp;D2309,OrbisGeneric_mapping!C:F,3,0)</f>
        <v>13000</v>
      </c>
      <c r="F2309" s="6" t="e">
        <f>VLOOKUP(E2309,Collibra!D:F,3,0)</f>
        <v>#N/A</v>
      </c>
      <c r="G2309" s="6" t="e">
        <f>VLOOKUP(E2309,Collibra!D:F,2,0)</f>
        <v>#N/A</v>
      </c>
      <c r="J2309" t="s">
        <v>28</v>
      </c>
      <c r="N2309" t="b">
        <v>0</v>
      </c>
      <c r="P2309" t="s">
        <v>29</v>
      </c>
      <c r="Q2309" t="s">
        <v>30</v>
      </c>
      <c r="R2309" t="b">
        <v>0</v>
      </c>
      <c r="Z2309">
        <v>1</v>
      </c>
    </row>
    <row r="2310" spans="1:26" x14ac:dyDescent="0.25">
      <c r="A2310">
        <v>2566</v>
      </c>
      <c r="B2310" t="s">
        <v>1366</v>
      </c>
      <c r="C2310" t="s">
        <v>1425</v>
      </c>
      <c r="D2310" t="s">
        <v>1426</v>
      </c>
      <c r="E2310" s="6">
        <f>VLOOKUP(B2310&amp;" - "&amp;D2310,OrbisGeneric_mapping!C:F,3,0)</f>
        <v>21040</v>
      </c>
      <c r="F2310" s="6" t="e">
        <f>VLOOKUP(E2310,Collibra!D:F,3,0)</f>
        <v>#N/A</v>
      </c>
      <c r="G2310" s="6" t="e">
        <f>VLOOKUP(E2310,Collibra!D:F,2,0)</f>
        <v>#N/A</v>
      </c>
      <c r="J2310" t="s">
        <v>28</v>
      </c>
      <c r="N2310" t="b">
        <v>0</v>
      </c>
      <c r="P2310" t="s">
        <v>29</v>
      </c>
      <c r="Q2310" t="s">
        <v>30</v>
      </c>
      <c r="R2310" t="b">
        <v>0</v>
      </c>
      <c r="Z2310">
        <v>1</v>
      </c>
    </row>
    <row r="2311" spans="1:26" x14ac:dyDescent="0.25">
      <c r="A2311">
        <v>3006</v>
      </c>
      <c r="B2311" t="s">
        <v>1366</v>
      </c>
      <c r="C2311" t="s">
        <v>1427</v>
      </c>
      <c r="D2311" t="s">
        <v>1428</v>
      </c>
      <c r="E2311" s="6">
        <f>VLOOKUP(B2311&amp;" - "&amp;D2311,OrbisGeneric_mapping!C:F,3,0)</f>
        <v>13035</v>
      </c>
      <c r="F2311" s="6" t="e">
        <f>VLOOKUP(E2311,Collibra!D:F,3,0)</f>
        <v>#N/A</v>
      </c>
      <c r="G2311" s="6" t="e">
        <f>VLOOKUP(E2311,Collibra!D:F,2,0)</f>
        <v>#N/A</v>
      </c>
      <c r="J2311" t="s">
        <v>28</v>
      </c>
      <c r="N2311" t="b">
        <v>0</v>
      </c>
      <c r="P2311" t="s">
        <v>29</v>
      </c>
      <c r="Q2311" t="s">
        <v>30</v>
      </c>
      <c r="R2311" t="b">
        <v>0</v>
      </c>
      <c r="Z2311">
        <v>1</v>
      </c>
    </row>
    <row r="2312" spans="1:26" x14ac:dyDescent="0.25">
      <c r="A2312">
        <v>2414</v>
      </c>
      <c r="B2312" t="s">
        <v>1366</v>
      </c>
      <c r="C2312" t="s">
        <v>1429</v>
      </c>
      <c r="D2312" t="s">
        <v>1430</v>
      </c>
      <c r="E2312" s="6">
        <f>VLOOKUP(B2312&amp;" - "&amp;D2312,OrbisGeneric_mapping!C:F,3,0)</f>
        <v>20185</v>
      </c>
      <c r="F2312" s="6" t="e">
        <f>VLOOKUP(E2312,Collibra!D:F,3,0)</f>
        <v>#N/A</v>
      </c>
      <c r="G2312" s="6" t="e">
        <f>VLOOKUP(E2312,Collibra!D:F,2,0)</f>
        <v>#N/A</v>
      </c>
      <c r="J2312" t="s">
        <v>28</v>
      </c>
      <c r="N2312" t="b">
        <v>0</v>
      </c>
      <c r="P2312" t="s">
        <v>29</v>
      </c>
      <c r="Q2312" t="s">
        <v>30</v>
      </c>
      <c r="R2312" t="b">
        <v>0</v>
      </c>
      <c r="Z2312">
        <v>1</v>
      </c>
    </row>
    <row r="2313" spans="1:26" x14ac:dyDescent="0.25">
      <c r="A2313">
        <v>2158</v>
      </c>
      <c r="B2313" t="s">
        <v>1366</v>
      </c>
      <c r="C2313" t="s">
        <v>1431</v>
      </c>
      <c r="D2313" t="s">
        <v>1432</v>
      </c>
      <c r="E2313" s="6">
        <f>VLOOKUP(B2313&amp;" - "&amp;D2313,OrbisGeneric_mapping!C:F,3,0)</f>
        <v>20030</v>
      </c>
      <c r="F2313" s="6" t="e">
        <f>VLOOKUP(E2313,Collibra!D:F,3,0)</f>
        <v>#N/A</v>
      </c>
      <c r="G2313" s="6" t="e">
        <f>VLOOKUP(E2313,Collibra!D:F,2,0)</f>
        <v>#N/A</v>
      </c>
      <c r="J2313" t="s">
        <v>28</v>
      </c>
      <c r="N2313" t="b">
        <v>0</v>
      </c>
      <c r="P2313" t="s">
        <v>29</v>
      </c>
      <c r="Q2313" t="s">
        <v>30</v>
      </c>
      <c r="R2313" t="b">
        <v>0</v>
      </c>
      <c r="Z2313">
        <v>1</v>
      </c>
    </row>
    <row r="2314" spans="1:26" x14ac:dyDescent="0.25">
      <c r="A2314">
        <v>2478</v>
      </c>
      <c r="B2314" t="s">
        <v>1366</v>
      </c>
      <c r="C2314" t="s">
        <v>1433</v>
      </c>
      <c r="D2314" t="s">
        <v>1434</v>
      </c>
      <c r="E2314" s="6">
        <f>VLOOKUP(B2314&amp;" - "&amp;D2314,OrbisGeneric_mapping!C:F,3,0)</f>
        <v>20225</v>
      </c>
      <c r="F2314" s="6" t="e">
        <f>VLOOKUP(E2314,Collibra!D:F,3,0)</f>
        <v>#N/A</v>
      </c>
      <c r="G2314" s="6" t="e">
        <f>VLOOKUP(E2314,Collibra!D:F,2,0)</f>
        <v>#N/A</v>
      </c>
      <c r="J2314" t="s">
        <v>28</v>
      </c>
      <c r="N2314" t="b">
        <v>0</v>
      </c>
      <c r="P2314" t="s">
        <v>29</v>
      </c>
      <c r="Q2314" t="s">
        <v>30</v>
      </c>
      <c r="R2314" t="b">
        <v>0</v>
      </c>
      <c r="Z2314">
        <v>1</v>
      </c>
    </row>
    <row r="2315" spans="1:26" x14ac:dyDescent="0.25">
      <c r="A2315">
        <v>2462</v>
      </c>
      <c r="B2315" t="s">
        <v>1366</v>
      </c>
      <c r="C2315" t="s">
        <v>1435</v>
      </c>
      <c r="D2315" t="s">
        <v>1436</v>
      </c>
      <c r="E2315" s="6">
        <f>VLOOKUP(B2315&amp;" - "&amp;D2315,OrbisGeneric_mapping!C:F,3,0)</f>
        <v>20215</v>
      </c>
      <c r="F2315" s="6" t="e">
        <f>VLOOKUP(E2315,Collibra!D:F,3,0)</f>
        <v>#N/A</v>
      </c>
      <c r="G2315" s="6" t="e">
        <f>VLOOKUP(E2315,Collibra!D:F,2,0)</f>
        <v>#N/A</v>
      </c>
      <c r="J2315" t="s">
        <v>28</v>
      </c>
      <c r="N2315" t="b">
        <v>0</v>
      </c>
      <c r="P2315" t="s">
        <v>29</v>
      </c>
      <c r="Q2315" t="s">
        <v>30</v>
      </c>
      <c r="R2315" t="b">
        <v>0</v>
      </c>
      <c r="Z2315">
        <v>1</v>
      </c>
    </row>
    <row r="2316" spans="1:26" x14ac:dyDescent="0.25">
      <c r="A2316">
        <v>2262</v>
      </c>
      <c r="B2316" t="s">
        <v>1366</v>
      </c>
      <c r="C2316" t="s">
        <v>1437</v>
      </c>
      <c r="D2316" t="s">
        <v>1438</v>
      </c>
      <c r="E2316" s="6">
        <f>VLOOKUP(B2316&amp;" - "&amp;D2316,OrbisGeneric_mapping!C:F,3,0)</f>
        <v>20095</v>
      </c>
      <c r="F2316" s="6" t="e">
        <f>VLOOKUP(E2316,Collibra!D:F,3,0)</f>
        <v>#N/A</v>
      </c>
      <c r="G2316" s="6" t="e">
        <f>VLOOKUP(E2316,Collibra!D:F,2,0)</f>
        <v>#N/A</v>
      </c>
      <c r="J2316" t="s">
        <v>28</v>
      </c>
      <c r="N2316" t="b">
        <v>0</v>
      </c>
      <c r="P2316" t="s">
        <v>29</v>
      </c>
      <c r="Q2316" t="s">
        <v>30</v>
      </c>
      <c r="R2316" t="b">
        <v>0</v>
      </c>
      <c r="Z2316">
        <v>1</v>
      </c>
    </row>
    <row r="2317" spans="1:26" x14ac:dyDescent="0.25">
      <c r="A2317">
        <v>2630</v>
      </c>
      <c r="B2317" t="s">
        <v>1366</v>
      </c>
      <c r="C2317" t="s">
        <v>1439</v>
      </c>
      <c r="D2317" t="s">
        <v>1440</v>
      </c>
      <c r="E2317" s="6">
        <f>VLOOKUP(B2317&amp;" - "&amp;D2317,OrbisGeneric_mapping!C:F,3,0)</f>
        <v>14014</v>
      </c>
      <c r="F2317" s="6" t="e">
        <f>VLOOKUP(E2317,Collibra!D:F,3,0)</f>
        <v>#N/A</v>
      </c>
      <c r="G2317" s="6" t="e">
        <f>VLOOKUP(E2317,Collibra!D:F,2,0)</f>
        <v>#N/A</v>
      </c>
      <c r="J2317" t="s">
        <v>28</v>
      </c>
      <c r="N2317" t="b">
        <v>0</v>
      </c>
      <c r="P2317" t="s">
        <v>29</v>
      </c>
      <c r="Q2317" t="s">
        <v>30</v>
      </c>
      <c r="R2317" t="b">
        <v>0</v>
      </c>
      <c r="Z2317">
        <v>1</v>
      </c>
    </row>
    <row r="2318" spans="1:26" x14ac:dyDescent="0.25">
      <c r="A2318">
        <v>2358</v>
      </c>
      <c r="B2318" t="s">
        <v>1366</v>
      </c>
      <c r="C2318" t="s">
        <v>1441</v>
      </c>
      <c r="D2318" t="s">
        <v>1442</v>
      </c>
      <c r="E2318" s="6">
        <f>VLOOKUP(B2318&amp;" - "&amp;D2318,OrbisGeneric_mapping!C:F,3,0)</f>
        <v>20155</v>
      </c>
      <c r="F2318" s="6" t="e">
        <f>VLOOKUP(E2318,Collibra!D:F,3,0)</f>
        <v>#N/A</v>
      </c>
      <c r="G2318" s="6" t="e">
        <f>VLOOKUP(E2318,Collibra!D:F,2,0)</f>
        <v>#N/A</v>
      </c>
      <c r="J2318" t="s">
        <v>28</v>
      </c>
      <c r="N2318" t="b">
        <v>0</v>
      </c>
      <c r="P2318" t="s">
        <v>29</v>
      </c>
      <c r="Q2318" t="s">
        <v>30</v>
      </c>
      <c r="R2318" t="b">
        <v>0</v>
      </c>
      <c r="Z2318">
        <v>1</v>
      </c>
    </row>
    <row r="2319" spans="1:26" x14ac:dyDescent="0.25">
      <c r="A2319">
        <v>2366</v>
      </c>
      <c r="B2319" t="s">
        <v>1366</v>
      </c>
      <c r="C2319" t="s">
        <v>1443</v>
      </c>
      <c r="D2319" t="s">
        <v>1444</v>
      </c>
      <c r="E2319" s="6">
        <f>VLOOKUP(B2319&amp;" - "&amp;D2319,OrbisGeneric_mapping!C:F,3,0)</f>
        <v>20160</v>
      </c>
      <c r="F2319" s="6" t="e">
        <f>VLOOKUP(E2319,Collibra!D:F,3,0)</f>
        <v>#N/A</v>
      </c>
      <c r="G2319" s="6" t="e">
        <f>VLOOKUP(E2319,Collibra!D:F,2,0)</f>
        <v>#N/A</v>
      </c>
      <c r="J2319" t="s">
        <v>28</v>
      </c>
      <c r="N2319" t="b">
        <v>0</v>
      </c>
      <c r="P2319" t="s">
        <v>29</v>
      </c>
      <c r="Q2319" t="s">
        <v>30</v>
      </c>
      <c r="R2319" t="b">
        <v>0</v>
      </c>
      <c r="Z2319">
        <v>1</v>
      </c>
    </row>
    <row r="2320" spans="1:26" x14ac:dyDescent="0.25">
      <c r="A2320">
        <v>2510</v>
      </c>
      <c r="B2320" t="s">
        <v>1366</v>
      </c>
      <c r="C2320" t="s">
        <v>528</v>
      </c>
      <c r="D2320" t="s">
        <v>529</v>
      </c>
      <c r="E2320" s="6">
        <f>VLOOKUP(B2320&amp;" - "&amp;D2320,OrbisGeneric_mapping!C:F,3,0)</f>
        <v>21010</v>
      </c>
      <c r="F2320" s="6" t="e">
        <f>VLOOKUP(E2320,Collibra!D:F,3,0)</f>
        <v>#N/A</v>
      </c>
      <c r="G2320" s="6" t="e">
        <f>VLOOKUP(E2320,Collibra!D:F,2,0)</f>
        <v>#N/A</v>
      </c>
      <c r="J2320" t="s">
        <v>28</v>
      </c>
      <c r="N2320" t="b">
        <v>0</v>
      </c>
      <c r="P2320" t="s">
        <v>29</v>
      </c>
      <c r="Q2320" t="s">
        <v>30</v>
      </c>
      <c r="R2320" t="b">
        <v>0</v>
      </c>
      <c r="Z2320">
        <v>1</v>
      </c>
    </row>
    <row r="2321" spans="1:26" x14ac:dyDescent="0.25">
      <c r="A2321">
        <v>2470</v>
      </c>
      <c r="B2321" t="s">
        <v>1366</v>
      </c>
      <c r="C2321" t="s">
        <v>1445</v>
      </c>
      <c r="D2321" t="s">
        <v>1446</v>
      </c>
      <c r="E2321" s="6">
        <f>VLOOKUP(B2321&amp;" - "&amp;D2321,OrbisGeneric_mapping!C:F,3,0)</f>
        <v>20220</v>
      </c>
      <c r="F2321" s="6" t="e">
        <f>VLOOKUP(E2321,Collibra!D:F,3,0)</f>
        <v>#N/A</v>
      </c>
      <c r="G2321" s="6" t="e">
        <f>VLOOKUP(E2321,Collibra!D:F,2,0)</f>
        <v>#N/A</v>
      </c>
      <c r="J2321" t="s">
        <v>28</v>
      </c>
      <c r="N2321" t="b">
        <v>0</v>
      </c>
      <c r="P2321" t="s">
        <v>29</v>
      </c>
      <c r="Q2321" t="s">
        <v>30</v>
      </c>
      <c r="R2321" t="b">
        <v>0</v>
      </c>
      <c r="Z2321">
        <v>1</v>
      </c>
    </row>
    <row r="2322" spans="1:26" x14ac:dyDescent="0.25">
      <c r="A2322">
        <v>2454</v>
      </c>
      <c r="B2322" t="s">
        <v>1366</v>
      </c>
      <c r="C2322" t="s">
        <v>1447</v>
      </c>
      <c r="D2322" t="s">
        <v>1448</v>
      </c>
      <c r="E2322" s="6">
        <f>VLOOKUP(B2322&amp;" - "&amp;D2322,OrbisGeneric_mapping!C:F,3,0)</f>
        <v>20210</v>
      </c>
      <c r="F2322" s="6" t="e">
        <f>VLOOKUP(E2322,Collibra!D:F,3,0)</f>
        <v>#N/A</v>
      </c>
      <c r="G2322" s="6" t="e">
        <f>VLOOKUP(E2322,Collibra!D:F,2,0)</f>
        <v>#N/A</v>
      </c>
      <c r="J2322" t="s">
        <v>28</v>
      </c>
      <c r="N2322" t="b">
        <v>0</v>
      </c>
      <c r="P2322" t="s">
        <v>29</v>
      </c>
      <c r="Q2322" t="s">
        <v>30</v>
      </c>
      <c r="R2322" t="b">
        <v>0</v>
      </c>
      <c r="Z2322">
        <v>1</v>
      </c>
    </row>
    <row r="2323" spans="1:26" x14ac:dyDescent="0.25">
      <c r="A2323">
        <v>2694</v>
      </c>
      <c r="B2323" t="s">
        <v>1366</v>
      </c>
      <c r="C2323" t="s">
        <v>1449</v>
      </c>
      <c r="D2323" t="s">
        <v>1450</v>
      </c>
      <c r="E2323" s="6">
        <f>VLOOKUP(B2323&amp;" - "&amp;D2323,OrbisGeneric_mapping!C:F,3,0)</f>
        <v>14018</v>
      </c>
      <c r="F2323" s="6" t="e">
        <f>VLOOKUP(E2323,Collibra!D:F,3,0)</f>
        <v>#N/A</v>
      </c>
      <c r="G2323" s="6" t="e">
        <f>VLOOKUP(E2323,Collibra!D:F,2,0)</f>
        <v>#N/A</v>
      </c>
      <c r="J2323" t="s">
        <v>28</v>
      </c>
      <c r="N2323" t="b">
        <v>0</v>
      </c>
      <c r="P2323" t="s">
        <v>29</v>
      </c>
      <c r="Q2323" t="s">
        <v>30</v>
      </c>
      <c r="R2323" t="b">
        <v>0</v>
      </c>
      <c r="Z2323">
        <v>1</v>
      </c>
    </row>
    <row r="2324" spans="1:26" x14ac:dyDescent="0.25">
      <c r="A2324">
        <v>3022</v>
      </c>
      <c r="B2324" t="s">
        <v>1366</v>
      </c>
      <c r="C2324" t="s">
        <v>1451</v>
      </c>
      <c r="D2324" t="s">
        <v>1452</v>
      </c>
      <c r="E2324" s="6">
        <f>VLOOKUP(B2324&amp;" - "&amp;D2324,OrbisGeneric_mapping!C:F,3,0)</f>
        <v>13038</v>
      </c>
      <c r="F2324" s="6" t="e">
        <f>VLOOKUP(E2324,Collibra!D:F,3,0)</f>
        <v>#N/A</v>
      </c>
      <c r="G2324" s="6" t="e">
        <f>VLOOKUP(E2324,Collibra!D:F,2,0)</f>
        <v>#N/A</v>
      </c>
      <c r="J2324" t="s">
        <v>28</v>
      </c>
      <c r="N2324" t="b">
        <v>0</v>
      </c>
      <c r="P2324" t="s">
        <v>29</v>
      </c>
      <c r="Q2324" t="s">
        <v>30</v>
      </c>
      <c r="R2324" t="b">
        <v>0</v>
      </c>
      <c r="Z2324">
        <v>1</v>
      </c>
    </row>
    <row r="2325" spans="1:26" x14ac:dyDescent="0.25">
      <c r="A2325">
        <v>2166</v>
      </c>
      <c r="B2325" t="s">
        <v>1366</v>
      </c>
      <c r="C2325" t="s">
        <v>1453</v>
      </c>
      <c r="D2325" t="s">
        <v>1454</v>
      </c>
      <c r="E2325" s="6">
        <f>VLOOKUP(B2325&amp;" - "&amp;D2325,OrbisGeneric_mapping!C:F,3,0)</f>
        <v>13052</v>
      </c>
      <c r="F2325" s="6" t="e">
        <f>VLOOKUP(E2325,Collibra!D:F,3,0)</f>
        <v>#N/A</v>
      </c>
      <c r="G2325" s="6" t="e">
        <f>VLOOKUP(E2325,Collibra!D:F,2,0)</f>
        <v>#N/A</v>
      </c>
      <c r="J2325" t="s">
        <v>28</v>
      </c>
      <c r="N2325" t="b">
        <v>0</v>
      </c>
      <c r="P2325" t="s">
        <v>29</v>
      </c>
      <c r="Q2325" t="s">
        <v>30</v>
      </c>
      <c r="R2325" t="b">
        <v>0</v>
      </c>
      <c r="Z2325">
        <v>1</v>
      </c>
    </row>
    <row r="2326" spans="1:26" x14ac:dyDescent="0.25">
      <c r="A2326">
        <v>2814</v>
      </c>
      <c r="B2326" t="s">
        <v>1366</v>
      </c>
      <c r="C2326" t="s">
        <v>1455</v>
      </c>
      <c r="D2326" t="s">
        <v>1456</v>
      </c>
      <c r="E2326" s="6">
        <f>VLOOKUP(B2326&amp;" - "&amp;D2326,OrbisGeneric_mapping!C:F,3,0)</f>
        <v>21210</v>
      </c>
      <c r="F2326" s="6" t="e">
        <f>VLOOKUP(E2326,Collibra!D:F,3,0)</f>
        <v>#N/A</v>
      </c>
      <c r="G2326" s="6" t="e">
        <f>VLOOKUP(E2326,Collibra!D:F,2,0)</f>
        <v>#N/A</v>
      </c>
      <c r="J2326" t="s">
        <v>28</v>
      </c>
      <c r="N2326" t="b">
        <v>0</v>
      </c>
      <c r="P2326" t="s">
        <v>29</v>
      </c>
      <c r="Q2326" t="s">
        <v>30</v>
      </c>
      <c r="R2326" t="b">
        <v>0</v>
      </c>
      <c r="Z2326">
        <v>1</v>
      </c>
    </row>
    <row r="2327" spans="1:26" x14ac:dyDescent="0.25">
      <c r="A2327">
        <v>2302</v>
      </c>
      <c r="B2327" t="s">
        <v>1366</v>
      </c>
      <c r="C2327" t="s">
        <v>1457</v>
      </c>
      <c r="D2327" t="s">
        <v>1458</v>
      </c>
      <c r="E2327" s="6">
        <f>VLOOKUP(B2327&amp;" - "&amp;D2327,OrbisGeneric_mapping!C:F,3,0)</f>
        <v>20120</v>
      </c>
      <c r="F2327" s="6" t="e">
        <f>VLOOKUP(E2327,Collibra!D:F,3,0)</f>
        <v>#N/A</v>
      </c>
      <c r="G2327" s="6" t="e">
        <f>VLOOKUP(E2327,Collibra!D:F,2,0)</f>
        <v>#N/A</v>
      </c>
      <c r="J2327" t="s">
        <v>28</v>
      </c>
      <c r="N2327" t="b">
        <v>0</v>
      </c>
      <c r="P2327" t="s">
        <v>29</v>
      </c>
      <c r="Q2327" t="s">
        <v>30</v>
      </c>
      <c r="R2327" t="b">
        <v>0</v>
      </c>
      <c r="Z2327">
        <v>1</v>
      </c>
    </row>
    <row r="2328" spans="1:26" x14ac:dyDescent="0.25">
      <c r="A2328">
        <v>2822</v>
      </c>
      <c r="B2328" t="s">
        <v>1366</v>
      </c>
      <c r="C2328" t="s">
        <v>1459</v>
      </c>
      <c r="D2328" t="s">
        <v>1460</v>
      </c>
      <c r="E2328" s="6">
        <f>VLOOKUP(B2328&amp;" - "&amp;D2328,OrbisGeneric_mapping!C:F,3,0)</f>
        <v>21215</v>
      </c>
      <c r="F2328" s="6" t="e">
        <f>VLOOKUP(E2328,Collibra!D:F,3,0)</f>
        <v>#N/A</v>
      </c>
      <c r="G2328" s="6" t="e">
        <f>VLOOKUP(E2328,Collibra!D:F,2,0)</f>
        <v>#N/A</v>
      </c>
      <c r="J2328" t="s">
        <v>28</v>
      </c>
      <c r="N2328" t="b">
        <v>0</v>
      </c>
      <c r="P2328" t="s">
        <v>29</v>
      </c>
      <c r="Q2328" t="s">
        <v>30</v>
      </c>
      <c r="R2328" t="b">
        <v>0</v>
      </c>
      <c r="Z2328">
        <v>1</v>
      </c>
    </row>
    <row r="2329" spans="1:26" x14ac:dyDescent="0.25">
      <c r="A2329">
        <v>2374</v>
      </c>
      <c r="B2329" t="s">
        <v>1366</v>
      </c>
      <c r="C2329" t="s">
        <v>1461</v>
      </c>
      <c r="D2329" t="s">
        <v>1462</v>
      </c>
      <c r="E2329" s="6">
        <f>VLOOKUP(B2329&amp;" - "&amp;D2329,OrbisGeneric_mapping!C:F,3,0)</f>
        <v>20165</v>
      </c>
      <c r="F2329" s="6" t="e">
        <f>VLOOKUP(E2329,Collibra!D:F,3,0)</f>
        <v>#N/A</v>
      </c>
      <c r="G2329" s="6" t="e">
        <f>VLOOKUP(E2329,Collibra!D:F,2,0)</f>
        <v>#N/A</v>
      </c>
      <c r="J2329" t="s">
        <v>28</v>
      </c>
      <c r="N2329" t="b">
        <v>0</v>
      </c>
      <c r="P2329" t="s">
        <v>29</v>
      </c>
      <c r="Q2329" t="s">
        <v>30</v>
      </c>
      <c r="R2329" t="b">
        <v>0</v>
      </c>
      <c r="Z2329">
        <v>1</v>
      </c>
    </row>
    <row r="2330" spans="1:26" x14ac:dyDescent="0.25">
      <c r="A2330">
        <v>2398</v>
      </c>
      <c r="B2330" t="s">
        <v>1366</v>
      </c>
      <c r="C2330" t="s">
        <v>1463</v>
      </c>
      <c r="D2330" t="s">
        <v>1464</v>
      </c>
      <c r="E2330" s="6">
        <f>VLOOKUP(B2330&amp;" - "&amp;D2330,OrbisGeneric_mapping!C:F,3,0)</f>
        <v>20180</v>
      </c>
      <c r="F2330" s="6" t="e">
        <f>VLOOKUP(E2330,Collibra!D:F,3,0)</f>
        <v>#N/A</v>
      </c>
      <c r="G2330" s="6" t="e">
        <f>VLOOKUP(E2330,Collibra!D:F,2,0)</f>
        <v>#N/A</v>
      </c>
      <c r="J2330" t="s">
        <v>28</v>
      </c>
      <c r="N2330" t="b">
        <v>0</v>
      </c>
      <c r="P2330" t="s">
        <v>29</v>
      </c>
      <c r="Q2330" t="s">
        <v>30</v>
      </c>
      <c r="R2330" t="b">
        <v>0</v>
      </c>
      <c r="Z2330">
        <v>1</v>
      </c>
    </row>
    <row r="2331" spans="1:26" x14ac:dyDescent="0.25">
      <c r="A2331">
        <v>3054</v>
      </c>
      <c r="B2331" t="s">
        <v>1366</v>
      </c>
      <c r="C2331" t="s">
        <v>1465</v>
      </c>
      <c r="D2331" t="s">
        <v>1466</v>
      </c>
      <c r="E2331" s="6">
        <f>VLOOKUP(B2331&amp;" - "&amp;D2331,OrbisGeneric_mapping!C:F,3,0)</f>
        <v>13045</v>
      </c>
      <c r="F2331" s="6" t="e">
        <f>VLOOKUP(E2331,Collibra!D:F,3,0)</f>
        <v>#N/A</v>
      </c>
      <c r="G2331" s="6" t="e">
        <f>VLOOKUP(E2331,Collibra!D:F,2,0)</f>
        <v>#N/A</v>
      </c>
      <c r="J2331" t="s">
        <v>28</v>
      </c>
      <c r="N2331" t="b">
        <v>0</v>
      </c>
      <c r="P2331" t="s">
        <v>29</v>
      </c>
      <c r="Q2331" t="s">
        <v>30</v>
      </c>
      <c r="R2331" t="b">
        <v>0</v>
      </c>
      <c r="Z2331">
        <v>1</v>
      </c>
    </row>
    <row r="2332" spans="1:26" x14ac:dyDescent="0.25">
      <c r="A2332">
        <v>2254</v>
      </c>
      <c r="B2332" t="s">
        <v>1366</v>
      </c>
      <c r="C2332" t="s">
        <v>1467</v>
      </c>
      <c r="D2332" t="s">
        <v>1468</v>
      </c>
      <c r="E2332" s="6">
        <f>VLOOKUP(B2332&amp;" - "&amp;D2332,OrbisGeneric_mapping!C:F,3,0)</f>
        <v>13068</v>
      </c>
      <c r="F2332" s="6" t="e">
        <f>VLOOKUP(E2332,Collibra!D:F,3,0)</f>
        <v>#N/A</v>
      </c>
      <c r="G2332" s="6" t="e">
        <f>VLOOKUP(E2332,Collibra!D:F,2,0)</f>
        <v>#N/A</v>
      </c>
      <c r="J2332" t="s">
        <v>28</v>
      </c>
      <c r="N2332" t="b">
        <v>0</v>
      </c>
      <c r="P2332" t="s">
        <v>29</v>
      </c>
      <c r="Q2332" t="s">
        <v>30</v>
      </c>
      <c r="R2332" t="b">
        <v>0</v>
      </c>
      <c r="Z2332">
        <v>1</v>
      </c>
    </row>
    <row r="2333" spans="1:26" x14ac:dyDescent="0.25">
      <c r="A2333">
        <v>2870</v>
      </c>
      <c r="B2333" t="s">
        <v>1366</v>
      </c>
      <c r="C2333" t="s">
        <v>1469</v>
      </c>
      <c r="D2333" t="s">
        <v>1470</v>
      </c>
      <c r="E2333" s="6">
        <f>VLOOKUP(B2333&amp;" - "&amp;D2333,OrbisGeneric_mapping!C:F,3,0)</f>
        <v>13002</v>
      </c>
      <c r="F2333" s="6" t="e">
        <f>VLOOKUP(E2333,Collibra!D:F,3,0)</f>
        <v>#N/A</v>
      </c>
      <c r="G2333" s="6" t="e">
        <f>VLOOKUP(E2333,Collibra!D:F,2,0)</f>
        <v>#N/A</v>
      </c>
      <c r="J2333" t="s">
        <v>28</v>
      </c>
      <c r="N2333" t="b">
        <v>0</v>
      </c>
      <c r="P2333" t="s">
        <v>29</v>
      </c>
      <c r="Q2333" t="s">
        <v>30</v>
      </c>
      <c r="R2333" t="b">
        <v>0</v>
      </c>
      <c r="Z2333">
        <v>1</v>
      </c>
    </row>
    <row r="2334" spans="1:26" x14ac:dyDescent="0.25">
      <c r="A2334">
        <v>2126</v>
      </c>
      <c r="B2334" t="s">
        <v>1366</v>
      </c>
      <c r="C2334" t="s">
        <v>1471</v>
      </c>
      <c r="D2334" t="s">
        <v>1472</v>
      </c>
      <c r="E2334" s="6">
        <f>VLOOKUP(B2334&amp;" - "&amp;D2334,OrbisGeneric_mapping!C:F,3,0)</f>
        <v>20010</v>
      </c>
      <c r="F2334" s="6" t="e">
        <f>VLOOKUP(E2334,Collibra!D:F,3,0)</f>
        <v>#N/A</v>
      </c>
      <c r="G2334" s="6" t="e">
        <f>VLOOKUP(E2334,Collibra!D:F,2,0)</f>
        <v>#N/A</v>
      </c>
      <c r="J2334" t="s">
        <v>28</v>
      </c>
      <c r="N2334" t="b">
        <v>0</v>
      </c>
      <c r="P2334" t="s">
        <v>29</v>
      </c>
      <c r="Q2334" t="s">
        <v>30</v>
      </c>
      <c r="R2334" t="b">
        <v>0</v>
      </c>
      <c r="Z2334">
        <v>1</v>
      </c>
    </row>
    <row r="2335" spans="1:26" x14ac:dyDescent="0.25">
      <c r="A2335">
        <v>2278</v>
      </c>
      <c r="B2335" t="s">
        <v>1366</v>
      </c>
      <c r="C2335" t="s">
        <v>1473</v>
      </c>
      <c r="D2335" t="s">
        <v>1474</v>
      </c>
      <c r="E2335" s="6">
        <f>VLOOKUP(B2335&amp;" - "&amp;D2335,OrbisGeneric_mapping!C:F,3,0)</f>
        <v>20105</v>
      </c>
      <c r="F2335" s="6" t="e">
        <f>VLOOKUP(E2335,Collibra!D:F,3,0)</f>
        <v>#N/A</v>
      </c>
      <c r="G2335" s="6" t="e">
        <f>VLOOKUP(E2335,Collibra!D:F,2,0)</f>
        <v>#N/A</v>
      </c>
      <c r="J2335" t="s">
        <v>28</v>
      </c>
      <c r="N2335" t="b">
        <v>0</v>
      </c>
      <c r="P2335" t="s">
        <v>29</v>
      </c>
      <c r="Q2335" t="s">
        <v>30</v>
      </c>
      <c r="R2335" t="b">
        <v>0</v>
      </c>
      <c r="Z2335">
        <v>1</v>
      </c>
    </row>
    <row r="2336" spans="1:26" x14ac:dyDescent="0.25">
      <c r="A2336">
        <v>2326</v>
      </c>
      <c r="B2336" t="s">
        <v>1366</v>
      </c>
      <c r="C2336" t="s">
        <v>1475</v>
      </c>
      <c r="D2336" t="s">
        <v>1476</v>
      </c>
      <c r="E2336" s="6">
        <f>VLOOKUP(B2336&amp;" - "&amp;D2336,OrbisGeneric_mapping!C:F,3,0)</f>
        <v>20135</v>
      </c>
      <c r="F2336" s="6" t="e">
        <f>VLOOKUP(E2336,Collibra!D:F,3,0)</f>
        <v>#N/A</v>
      </c>
      <c r="G2336" s="6" t="e">
        <f>VLOOKUP(E2336,Collibra!D:F,2,0)</f>
        <v>#N/A</v>
      </c>
      <c r="J2336" t="s">
        <v>28</v>
      </c>
      <c r="N2336" t="b">
        <v>0</v>
      </c>
      <c r="P2336" t="s">
        <v>29</v>
      </c>
      <c r="Q2336" t="s">
        <v>30</v>
      </c>
      <c r="R2336" t="b">
        <v>0</v>
      </c>
      <c r="Z2336">
        <v>1</v>
      </c>
    </row>
    <row r="2337" spans="1:26" x14ac:dyDescent="0.25">
      <c r="A2337">
        <v>2350</v>
      </c>
      <c r="B2337" t="s">
        <v>1366</v>
      </c>
      <c r="C2337" t="s">
        <v>1477</v>
      </c>
      <c r="D2337" t="s">
        <v>1478</v>
      </c>
      <c r="E2337" s="6">
        <f>VLOOKUP(B2337&amp;" - "&amp;D2337,OrbisGeneric_mapping!C:F,3,0)</f>
        <v>20150</v>
      </c>
      <c r="F2337" s="6" t="e">
        <f>VLOOKUP(E2337,Collibra!D:F,3,0)</f>
        <v>#N/A</v>
      </c>
      <c r="G2337" s="6" t="e">
        <f>VLOOKUP(E2337,Collibra!D:F,2,0)</f>
        <v>#N/A</v>
      </c>
      <c r="J2337" t="s">
        <v>28</v>
      </c>
      <c r="N2337" t="b">
        <v>0</v>
      </c>
      <c r="P2337" t="s">
        <v>29</v>
      </c>
      <c r="Q2337" t="s">
        <v>30</v>
      </c>
      <c r="R2337" t="b">
        <v>0</v>
      </c>
      <c r="Z2337">
        <v>1</v>
      </c>
    </row>
    <row r="2338" spans="1:26" x14ac:dyDescent="0.25">
      <c r="A2338">
        <v>2598</v>
      </c>
      <c r="B2338" t="s">
        <v>1366</v>
      </c>
      <c r="C2338" t="s">
        <v>1479</v>
      </c>
      <c r="D2338" t="s">
        <v>1480</v>
      </c>
      <c r="E2338" s="6">
        <f>VLOOKUP(B2338&amp;" - "&amp;D2338,OrbisGeneric_mapping!C:F,3,0)</f>
        <v>21060</v>
      </c>
      <c r="F2338" s="6" t="e">
        <f>VLOOKUP(E2338,Collibra!D:F,3,0)</f>
        <v>#N/A</v>
      </c>
      <c r="G2338" s="6" t="e">
        <f>VLOOKUP(E2338,Collibra!D:F,2,0)</f>
        <v>#N/A</v>
      </c>
      <c r="J2338" t="s">
        <v>28</v>
      </c>
      <c r="N2338" t="b">
        <v>0</v>
      </c>
      <c r="P2338" t="s">
        <v>29</v>
      </c>
      <c r="Q2338" t="s">
        <v>30</v>
      </c>
      <c r="R2338" t="b">
        <v>0</v>
      </c>
      <c r="Z2338">
        <v>1</v>
      </c>
    </row>
    <row r="2339" spans="1:26" x14ac:dyDescent="0.25">
      <c r="A2339">
        <v>2838</v>
      </c>
      <c r="B2339" t="s">
        <v>1366</v>
      </c>
      <c r="C2339" t="s">
        <v>1481</v>
      </c>
      <c r="D2339" t="s">
        <v>1482</v>
      </c>
      <c r="E2339" s="6">
        <f>VLOOKUP(B2339&amp;" - "&amp;D2339,OrbisGeneric_mapping!C:F,3,0)</f>
        <v>23000</v>
      </c>
      <c r="F2339" s="6" t="e">
        <f>VLOOKUP(E2339,Collibra!D:F,3,0)</f>
        <v>#N/A</v>
      </c>
      <c r="G2339" s="6" t="e">
        <f>VLOOKUP(E2339,Collibra!D:F,2,0)</f>
        <v>#N/A</v>
      </c>
      <c r="J2339" t="s">
        <v>28</v>
      </c>
      <c r="N2339" t="b">
        <v>0</v>
      </c>
      <c r="P2339" t="s">
        <v>29</v>
      </c>
      <c r="Q2339" t="s">
        <v>30</v>
      </c>
      <c r="R2339" t="b">
        <v>0</v>
      </c>
      <c r="Z2339">
        <v>1</v>
      </c>
    </row>
    <row r="2340" spans="1:26" x14ac:dyDescent="0.25">
      <c r="A2340">
        <v>2070</v>
      </c>
      <c r="B2340" t="s">
        <v>1366</v>
      </c>
      <c r="C2340" t="s">
        <v>570</v>
      </c>
      <c r="D2340" t="s">
        <v>571</v>
      </c>
      <c r="E2340" s="6" t="str">
        <f>VLOOKUP(B2340&amp;" - "&amp;D2340,OrbisGeneric_mapping!C:F,3,0)</f>
        <v>NUMBER_MONTHS</v>
      </c>
      <c r="F2340" s="6" t="str">
        <f>VLOOKUP(E2340,Collibra!D:F,3,0)</f>
        <v>Number of months</v>
      </c>
      <c r="G2340" s="6" t="str">
        <f>VLOOKUP(E2340,Collibra!D:F,2,0)</f>
        <v>The number of months in a financial accounting period</v>
      </c>
      <c r="J2340" t="s">
        <v>28</v>
      </c>
      <c r="N2340" t="b">
        <v>0</v>
      </c>
      <c r="P2340" t="s">
        <v>29</v>
      </c>
      <c r="Q2340" t="s">
        <v>30</v>
      </c>
      <c r="R2340" t="b">
        <v>0</v>
      </c>
      <c r="Z2340">
        <v>1</v>
      </c>
    </row>
    <row r="2341" spans="1:26" x14ac:dyDescent="0.25">
      <c r="A2341">
        <v>2942</v>
      </c>
      <c r="B2341" t="s">
        <v>1366</v>
      </c>
      <c r="C2341" t="s">
        <v>1483</v>
      </c>
      <c r="D2341" t="s">
        <v>1484</v>
      </c>
      <c r="E2341" s="6">
        <f>VLOOKUP(B2341&amp;" - "&amp;D2341,OrbisGeneric_mapping!C:F,3,0)</f>
        <v>13022</v>
      </c>
      <c r="F2341" s="6" t="e">
        <f>VLOOKUP(E2341,Collibra!D:F,3,0)</f>
        <v>#N/A</v>
      </c>
      <c r="G2341" s="6" t="e">
        <f>VLOOKUP(E2341,Collibra!D:F,2,0)</f>
        <v>#N/A</v>
      </c>
      <c r="J2341" t="s">
        <v>28</v>
      </c>
      <c r="N2341" t="b">
        <v>0</v>
      </c>
      <c r="P2341" t="s">
        <v>29</v>
      </c>
      <c r="Q2341" t="s">
        <v>30</v>
      </c>
      <c r="R2341" t="b">
        <v>0</v>
      </c>
      <c r="Z2341">
        <v>1</v>
      </c>
    </row>
    <row r="2342" spans="1:26" x14ac:dyDescent="0.25">
      <c r="A2342">
        <v>3062</v>
      </c>
      <c r="B2342" t="s">
        <v>1366</v>
      </c>
      <c r="C2342" t="s">
        <v>1485</v>
      </c>
      <c r="D2342" t="s">
        <v>1486</v>
      </c>
      <c r="E2342" s="6">
        <f>VLOOKUP(B2342&amp;" - "&amp;D2342,OrbisGeneric_mapping!C:F,3,0)</f>
        <v>13046</v>
      </c>
      <c r="F2342" s="6" t="e">
        <f>VLOOKUP(E2342,Collibra!D:F,3,0)</f>
        <v>#N/A</v>
      </c>
      <c r="G2342" s="6" t="e">
        <f>VLOOKUP(E2342,Collibra!D:F,2,0)</f>
        <v>#N/A</v>
      </c>
      <c r="J2342" t="s">
        <v>28</v>
      </c>
      <c r="N2342" t="b">
        <v>0</v>
      </c>
      <c r="P2342" t="s">
        <v>29</v>
      </c>
      <c r="Q2342" t="s">
        <v>30</v>
      </c>
      <c r="R2342" t="b">
        <v>0</v>
      </c>
      <c r="Z2342">
        <v>1</v>
      </c>
    </row>
    <row r="2343" spans="1:26" x14ac:dyDescent="0.25">
      <c r="A2343">
        <v>2110</v>
      </c>
      <c r="B2343" t="s">
        <v>1366</v>
      </c>
      <c r="C2343" t="s">
        <v>576</v>
      </c>
      <c r="D2343" t="s">
        <v>577</v>
      </c>
      <c r="E2343" s="6" t="str">
        <f>VLOOKUP(B2343&amp;" - "&amp;D2343,OrbisGeneric_mapping!C:F,3,0)</f>
        <v>ORIGINAL_CURRENCY</v>
      </c>
      <c r="F2343" s="6">
        <f>VLOOKUP(E2343,Collibra!D:F,3,0)</f>
        <v>0</v>
      </c>
      <c r="G2343" s="6" t="str">
        <f>VLOOKUP(E2343,Collibra!D:F,2,0)</f>
        <v>The currency used for publishing the financial accounts</v>
      </c>
      <c r="J2343" t="s">
        <v>28</v>
      </c>
      <c r="N2343" t="b">
        <v>0</v>
      </c>
      <c r="P2343" t="s">
        <v>29</v>
      </c>
      <c r="Q2343" t="s">
        <v>30</v>
      </c>
      <c r="R2343" t="b">
        <v>0</v>
      </c>
      <c r="Z2343">
        <v>1</v>
      </c>
    </row>
    <row r="2344" spans="1:26" x14ac:dyDescent="0.25">
      <c r="A2344">
        <v>2102</v>
      </c>
      <c r="B2344" t="s">
        <v>1366</v>
      </c>
      <c r="C2344" t="s">
        <v>578</v>
      </c>
      <c r="D2344" t="s">
        <v>579</v>
      </c>
      <c r="E2344" s="6" t="str">
        <f>VLOOKUP(B2344&amp;" - "&amp;D2344,OrbisGeneric_mapping!C:F,3,0)</f>
        <v>ORIGINAL_UNIT</v>
      </c>
      <c r="F2344" s="6" t="str">
        <f>VLOOKUP(E2344,Collibra!D:F,3,0)</f>
        <v>Original unit</v>
      </c>
      <c r="G2344" s="6" t="str">
        <f>VLOOKUP(E2344,Collibra!D:F,2,0)</f>
        <v>Original units is the unit for a financial value used in spreading the financial accounts</v>
      </c>
      <c r="J2344" t="s">
        <v>28</v>
      </c>
      <c r="N2344" t="b">
        <v>0</v>
      </c>
      <c r="P2344" t="s">
        <v>29</v>
      </c>
      <c r="Q2344" t="s">
        <v>30</v>
      </c>
      <c r="R2344" t="b">
        <v>0</v>
      </c>
      <c r="Z2344">
        <v>1</v>
      </c>
    </row>
    <row r="2345" spans="1:26" x14ac:dyDescent="0.25">
      <c r="A2345">
        <v>2558</v>
      </c>
      <c r="B2345" t="s">
        <v>1366</v>
      </c>
      <c r="C2345" t="s">
        <v>1487</v>
      </c>
      <c r="D2345" t="s">
        <v>1488</v>
      </c>
      <c r="E2345" s="6">
        <f>VLOOKUP(B2345&amp;" - "&amp;D2345,OrbisGeneric_mapping!C:F,3,0)</f>
        <v>21035</v>
      </c>
      <c r="F2345" s="6" t="e">
        <f>VLOOKUP(E2345,Collibra!D:F,3,0)</f>
        <v>#N/A</v>
      </c>
      <c r="G2345" s="6" t="e">
        <f>VLOOKUP(E2345,Collibra!D:F,2,0)</f>
        <v>#N/A</v>
      </c>
      <c r="J2345" t="s">
        <v>28</v>
      </c>
      <c r="N2345" t="b">
        <v>0</v>
      </c>
      <c r="P2345" t="s">
        <v>29</v>
      </c>
      <c r="Q2345" t="s">
        <v>30</v>
      </c>
      <c r="R2345" t="b">
        <v>0</v>
      </c>
      <c r="Z2345">
        <v>1</v>
      </c>
    </row>
    <row r="2346" spans="1:26" x14ac:dyDescent="0.25">
      <c r="A2346">
        <v>2198</v>
      </c>
      <c r="B2346" t="s">
        <v>1366</v>
      </c>
      <c r="C2346" t="s">
        <v>1489</v>
      </c>
      <c r="D2346" t="s">
        <v>1490</v>
      </c>
      <c r="E2346" s="6">
        <f>VLOOKUP(B2346&amp;" - "&amp;D2346,OrbisGeneric_mapping!C:F,3,0)</f>
        <v>20055</v>
      </c>
      <c r="F2346" s="6" t="e">
        <f>VLOOKUP(E2346,Collibra!D:F,3,0)</f>
        <v>#N/A</v>
      </c>
      <c r="G2346" s="6" t="e">
        <f>VLOOKUP(E2346,Collibra!D:F,2,0)</f>
        <v>#N/A</v>
      </c>
      <c r="J2346" t="s">
        <v>28</v>
      </c>
      <c r="N2346" t="b">
        <v>0</v>
      </c>
      <c r="P2346" t="s">
        <v>29</v>
      </c>
      <c r="Q2346" t="s">
        <v>30</v>
      </c>
      <c r="R2346" t="b">
        <v>0</v>
      </c>
      <c r="Z2346">
        <v>1</v>
      </c>
    </row>
    <row r="2347" spans="1:26" x14ac:dyDescent="0.25">
      <c r="A2347">
        <v>2590</v>
      </c>
      <c r="B2347" t="s">
        <v>1366</v>
      </c>
      <c r="C2347" t="s">
        <v>1491</v>
      </c>
      <c r="D2347" t="s">
        <v>1492</v>
      </c>
      <c r="E2347" s="6">
        <f>VLOOKUP(B2347&amp;" - "&amp;D2347,OrbisGeneric_mapping!C:F,3,0)</f>
        <v>21055</v>
      </c>
      <c r="F2347" s="6" t="e">
        <f>VLOOKUP(E2347,Collibra!D:F,3,0)</f>
        <v>#N/A</v>
      </c>
      <c r="G2347" s="6" t="e">
        <f>VLOOKUP(E2347,Collibra!D:F,2,0)</f>
        <v>#N/A</v>
      </c>
      <c r="J2347" t="s">
        <v>28</v>
      </c>
      <c r="N2347" t="b">
        <v>0</v>
      </c>
      <c r="P2347" t="s">
        <v>29</v>
      </c>
      <c r="Q2347" t="s">
        <v>30</v>
      </c>
      <c r="R2347" t="b">
        <v>0</v>
      </c>
      <c r="Z2347">
        <v>1</v>
      </c>
    </row>
    <row r="2348" spans="1:26" x14ac:dyDescent="0.25">
      <c r="A2348">
        <v>2542</v>
      </c>
      <c r="B2348" t="s">
        <v>1366</v>
      </c>
      <c r="C2348" t="s">
        <v>1493</v>
      </c>
      <c r="D2348" t="s">
        <v>1494</v>
      </c>
      <c r="E2348" s="6">
        <f>VLOOKUP(B2348&amp;" - "&amp;D2348,OrbisGeneric_mapping!C:F,3,0)</f>
        <v>21025</v>
      </c>
      <c r="F2348" s="6" t="e">
        <f>VLOOKUP(E2348,Collibra!D:F,3,0)</f>
        <v>#N/A</v>
      </c>
      <c r="G2348" s="6" t="e">
        <f>VLOOKUP(E2348,Collibra!D:F,2,0)</f>
        <v>#N/A</v>
      </c>
      <c r="J2348" t="s">
        <v>28</v>
      </c>
      <c r="N2348" t="b">
        <v>0</v>
      </c>
      <c r="P2348" t="s">
        <v>29</v>
      </c>
      <c r="Q2348" t="s">
        <v>30</v>
      </c>
      <c r="R2348" t="b">
        <v>0</v>
      </c>
      <c r="Z2348">
        <v>1</v>
      </c>
    </row>
    <row r="2349" spans="1:26" x14ac:dyDescent="0.25">
      <c r="A2349">
        <v>2438</v>
      </c>
      <c r="B2349" t="s">
        <v>1366</v>
      </c>
      <c r="C2349" t="s">
        <v>1495</v>
      </c>
      <c r="D2349" t="s">
        <v>1496</v>
      </c>
      <c r="E2349" s="6">
        <f>VLOOKUP(B2349&amp;" - "&amp;D2349,OrbisGeneric_mapping!C:F,3,0)</f>
        <v>20200</v>
      </c>
      <c r="F2349" s="6" t="e">
        <f>VLOOKUP(E2349,Collibra!D:F,3,0)</f>
        <v>#N/A</v>
      </c>
      <c r="G2349" s="6" t="e">
        <f>VLOOKUP(E2349,Collibra!D:F,2,0)</f>
        <v>#N/A</v>
      </c>
      <c r="J2349" t="s">
        <v>28</v>
      </c>
      <c r="N2349" t="b">
        <v>0</v>
      </c>
      <c r="P2349" t="s">
        <v>29</v>
      </c>
      <c r="Q2349" t="s">
        <v>30</v>
      </c>
      <c r="R2349" t="b">
        <v>0</v>
      </c>
      <c r="Z2349">
        <v>1</v>
      </c>
    </row>
    <row r="2350" spans="1:26" x14ac:dyDescent="0.25">
      <c r="A2350">
        <v>2430</v>
      </c>
      <c r="B2350" t="s">
        <v>1366</v>
      </c>
      <c r="C2350" t="s">
        <v>1497</v>
      </c>
      <c r="D2350" t="s">
        <v>1498</v>
      </c>
      <c r="E2350" s="6">
        <f>VLOOKUP(B2350&amp;" - "&amp;D2350,OrbisGeneric_mapping!C:F,3,0)</f>
        <v>13071</v>
      </c>
      <c r="F2350" s="6" t="e">
        <f>VLOOKUP(E2350,Collibra!D:F,3,0)</f>
        <v>#N/A</v>
      </c>
      <c r="G2350" s="6" t="e">
        <f>VLOOKUP(E2350,Collibra!D:F,2,0)</f>
        <v>#N/A</v>
      </c>
      <c r="J2350" t="s">
        <v>28</v>
      </c>
      <c r="N2350" t="b">
        <v>0</v>
      </c>
      <c r="P2350" t="s">
        <v>29</v>
      </c>
      <c r="Q2350" t="s">
        <v>30</v>
      </c>
      <c r="R2350" t="b">
        <v>0</v>
      </c>
      <c r="Z2350">
        <v>1</v>
      </c>
    </row>
    <row r="2351" spans="1:26" x14ac:dyDescent="0.25">
      <c r="A2351">
        <v>2486</v>
      </c>
      <c r="B2351" t="s">
        <v>1366</v>
      </c>
      <c r="C2351" t="s">
        <v>1499</v>
      </c>
      <c r="D2351" t="s">
        <v>1500</v>
      </c>
      <c r="E2351" s="6">
        <f>VLOOKUP(B2351&amp;" - "&amp;D2351,OrbisGeneric_mapping!C:F,3,0)</f>
        <v>20230</v>
      </c>
      <c r="F2351" s="6" t="e">
        <f>VLOOKUP(E2351,Collibra!D:F,3,0)</f>
        <v>#N/A</v>
      </c>
      <c r="G2351" s="6" t="e">
        <f>VLOOKUP(E2351,Collibra!D:F,2,0)</f>
        <v>#N/A</v>
      </c>
      <c r="J2351" t="s">
        <v>28</v>
      </c>
      <c r="N2351" t="b">
        <v>0</v>
      </c>
      <c r="P2351" t="s">
        <v>29</v>
      </c>
      <c r="Q2351" t="s">
        <v>30</v>
      </c>
      <c r="R2351" t="b">
        <v>0</v>
      </c>
      <c r="Z2351">
        <v>1</v>
      </c>
    </row>
    <row r="2352" spans="1:26" x14ac:dyDescent="0.25">
      <c r="A2352">
        <v>2638</v>
      </c>
      <c r="B2352" t="s">
        <v>1366</v>
      </c>
      <c r="C2352" t="s">
        <v>1501</v>
      </c>
      <c r="D2352" t="s">
        <v>1502</v>
      </c>
      <c r="E2352" s="6">
        <f>VLOOKUP(B2352&amp;" - "&amp;D2352,OrbisGeneric_mapping!C:F,3,0)</f>
        <v>21085</v>
      </c>
      <c r="F2352" s="6" t="e">
        <f>VLOOKUP(E2352,Collibra!D:F,3,0)</f>
        <v>#N/A</v>
      </c>
      <c r="G2352" s="6" t="e">
        <f>VLOOKUP(E2352,Collibra!D:F,2,0)</f>
        <v>#N/A</v>
      </c>
      <c r="J2352" t="s">
        <v>28</v>
      </c>
      <c r="N2352" t="b">
        <v>0</v>
      </c>
      <c r="P2352" t="s">
        <v>29</v>
      </c>
      <c r="Q2352" t="s">
        <v>30</v>
      </c>
      <c r="R2352" t="b">
        <v>0</v>
      </c>
      <c r="Z2352">
        <v>1</v>
      </c>
    </row>
    <row r="2353" spans="1:26" x14ac:dyDescent="0.25">
      <c r="A2353">
        <v>2686</v>
      </c>
      <c r="B2353" t="s">
        <v>1366</v>
      </c>
      <c r="C2353" t="s">
        <v>1503</v>
      </c>
      <c r="D2353" t="s">
        <v>1504</v>
      </c>
      <c r="E2353" s="6">
        <f>VLOOKUP(B2353&amp;" - "&amp;D2353,OrbisGeneric_mapping!C:F,3,0)</f>
        <v>21115</v>
      </c>
      <c r="F2353" s="6" t="e">
        <f>VLOOKUP(E2353,Collibra!D:F,3,0)</f>
        <v>#N/A</v>
      </c>
      <c r="G2353" s="6" t="e">
        <f>VLOOKUP(E2353,Collibra!D:F,2,0)</f>
        <v>#N/A</v>
      </c>
      <c r="J2353" t="s">
        <v>28</v>
      </c>
      <c r="N2353" t="b">
        <v>0</v>
      </c>
      <c r="P2353" t="s">
        <v>29</v>
      </c>
      <c r="Q2353" t="s">
        <v>30</v>
      </c>
      <c r="R2353" t="b">
        <v>0</v>
      </c>
      <c r="Z2353">
        <v>1</v>
      </c>
    </row>
    <row r="2354" spans="1:26" x14ac:dyDescent="0.25">
      <c r="A2354">
        <v>2646</v>
      </c>
      <c r="B2354" t="s">
        <v>1366</v>
      </c>
      <c r="C2354" t="s">
        <v>1505</v>
      </c>
      <c r="D2354" t="s">
        <v>1506</v>
      </c>
      <c r="E2354" s="6">
        <f>VLOOKUP(B2354&amp;" - "&amp;D2354,OrbisGeneric_mapping!C:F,3,0)</f>
        <v>21090</v>
      </c>
      <c r="F2354" s="6" t="e">
        <f>VLOOKUP(E2354,Collibra!D:F,3,0)</f>
        <v>#N/A</v>
      </c>
      <c r="G2354" s="6" t="e">
        <f>VLOOKUP(E2354,Collibra!D:F,2,0)</f>
        <v>#N/A</v>
      </c>
      <c r="J2354" t="s">
        <v>28</v>
      </c>
      <c r="N2354" t="b">
        <v>0</v>
      </c>
      <c r="P2354" t="s">
        <v>29</v>
      </c>
      <c r="Q2354" t="s">
        <v>30</v>
      </c>
      <c r="R2354" t="b">
        <v>0</v>
      </c>
      <c r="Z2354">
        <v>1</v>
      </c>
    </row>
    <row r="2355" spans="1:26" x14ac:dyDescent="0.25">
      <c r="A2355">
        <v>2990</v>
      </c>
      <c r="B2355" t="s">
        <v>1366</v>
      </c>
      <c r="C2355" t="s">
        <v>1507</v>
      </c>
      <c r="D2355" t="s">
        <v>1508</v>
      </c>
      <c r="E2355" s="6">
        <f>VLOOKUP(B2355&amp;" - "&amp;D2355,OrbisGeneric_mapping!C:F,3,0)</f>
        <v>22080</v>
      </c>
      <c r="F2355" s="6" t="e">
        <f>VLOOKUP(E2355,Collibra!D:F,3,0)</f>
        <v>#N/A</v>
      </c>
      <c r="G2355" s="6" t="e">
        <f>VLOOKUP(E2355,Collibra!D:F,2,0)</f>
        <v>#N/A</v>
      </c>
      <c r="J2355" t="s">
        <v>28</v>
      </c>
      <c r="N2355" t="b">
        <v>0</v>
      </c>
      <c r="P2355" t="s">
        <v>29</v>
      </c>
      <c r="Q2355" t="s">
        <v>30</v>
      </c>
      <c r="R2355" t="b">
        <v>0</v>
      </c>
      <c r="Z2355">
        <v>1</v>
      </c>
    </row>
    <row r="2356" spans="1:26" x14ac:dyDescent="0.25">
      <c r="A2356">
        <v>2902</v>
      </c>
      <c r="B2356" t="s">
        <v>1366</v>
      </c>
      <c r="C2356" t="s">
        <v>1509</v>
      </c>
      <c r="D2356" t="s">
        <v>1510</v>
      </c>
      <c r="E2356" s="6">
        <f>VLOOKUP(B2356&amp;" - "&amp;D2356,OrbisGeneric_mapping!C:F,3,0)</f>
        <v>22035</v>
      </c>
      <c r="F2356" s="6" t="e">
        <f>VLOOKUP(E2356,Collibra!D:F,3,0)</f>
        <v>#N/A</v>
      </c>
      <c r="G2356" s="6" t="e">
        <f>VLOOKUP(E2356,Collibra!D:F,2,0)</f>
        <v>#N/A</v>
      </c>
      <c r="J2356" t="s">
        <v>28</v>
      </c>
      <c r="N2356" t="b">
        <v>0</v>
      </c>
      <c r="P2356" t="s">
        <v>29</v>
      </c>
      <c r="Q2356" t="s">
        <v>30</v>
      </c>
      <c r="R2356" t="b">
        <v>0</v>
      </c>
      <c r="Z2356">
        <v>1</v>
      </c>
    </row>
    <row r="2357" spans="1:26" x14ac:dyDescent="0.25">
      <c r="A2357">
        <v>3030</v>
      </c>
      <c r="B2357" t="s">
        <v>1366</v>
      </c>
      <c r="C2357" t="s">
        <v>1511</v>
      </c>
      <c r="D2357" t="s">
        <v>1512</v>
      </c>
      <c r="E2357" s="6">
        <f>VLOOKUP(B2357&amp;" - "&amp;D2357,OrbisGeneric_mapping!C:F,3,0)</f>
        <v>22115</v>
      </c>
      <c r="F2357" s="6" t="e">
        <f>VLOOKUP(E2357,Collibra!D:F,3,0)</f>
        <v>#N/A</v>
      </c>
      <c r="G2357" s="6" t="e">
        <f>VLOOKUP(E2357,Collibra!D:F,2,0)</f>
        <v>#N/A</v>
      </c>
      <c r="J2357" t="s">
        <v>28</v>
      </c>
      <c r="N2357" t="b">
        <v>0</v>
      </c>
      <c r="P2357" t="s">
        <v>29</v>
      </c>
      <c r="Q2357" t="s">
        <v>30</v>
      </c>
      <c r="R2357" t="b">
        <v>0</v>
      </c>
      <c r="Z2357">
        <v>1</v>
      </c>
    </row>
    <row r="2358" spans="1:26" x14ac:dyDescent="0.25">
      <c r="A2358">
        <v>2390</v>
      </c>
      <c r="B2358" t="s">
        <v>1366</v>
      </c>
      <c r="C2358" t="s">
        <v>1513</v>
      </c>
      <c r="D2358" t="s">
        <v>1514</v>
      </c>
      <c r="E2358" s="6">
        <f>VLOOKUP(B2358&amp;" - "&amp;D2358,OrbisGeneric_mapping!C:F,3,0)</f>
        <v>20175</v>
      </c>
      <c r="F2358" s="6" t="e">
        <f>VLOOKUP(E2358,Collibra!D:F,3,0)</f>
        <v>#N/A</v>
      </c>
      <c r="G2358" s="6" t="e">
        <f>VLOOKUP(E2358,Collibra!D:F,2,0)</f>
        <v>#N/A</v>
      </c>
      <c r="J2358" t="s">
        <v>28</v>
      </c>
      <c r="N2358" t="b">
        <v>0</v>
      </c>
      <c r="P2358" t="s">
        <v>29</v>
      </c>
      <c r="Q2358" t="s">
        <v>30</v>
      </c>
      <c r="R2358" t="b">
        <v>0</v>
      </c>
      <c r="Z2358">
        <v>1</v>
      </c>
    </row>
    <row r="2359" spans="1:26" x14ac:dyDescent="0.25">
      <c r="A2359">
        <v>2382</v>
      </c>
      <c r="B2359" t="s">
        <v>1366</v>
      </c>
      <c r="C2359" t="s">
        <v>1515</v>
      </c>
      <c r="D2359" t="s">
        <v>1516</v>
      </c>
      <c r="E2359" s="6">
        <f>VLOOKUP(B2359&amp;" - "&amp;D2359,OrbisGeneric_mapping!C:F,3,0)</f>
        <v>20170</v>
      </c>
      <c r="F2359" s="6" t="e">
        <f>VLOOKUP(E2359,Collibra!D:F,3,0)</f>
        <v>#N/A</v>
      </c>
      <c r="G2359" s="6" t="e">
        <f>VLOOKUP(E2359,Collibra!D:F,2,0)</f>
        <v>#N/A</v>
      </c>
      <c r="J2359" t="s">
        <v>28</v>
      </c>
      <c r="N2359" t="b">
        <v>0</v>
      </c>
      <c r="P2359" t="s">
        <v>29</v>
      </c>
      <c r="Q2359" t="s">
        <v>30</v>
      </c>
      <c r="R2359" t="b">
        <v>0</v>
      </c>
      <c r="Z2359">
        <v>1</v>
      </c>
    </row>
    <row r="2360" spans="1:26" x14ac:dyDescent="0.25">
      <c r="A2360">
        <v>2878</v>
      </c>
      <c r="B2360" t="s">
        <v>1366</v>
      </c>
      <c r="C2360" t="s">
        <v>1517</v>
      </c>
      <c r="D2360" t="s">
        <v>1518</v>
      </c>
      <c r="E2360" s="6">
        <f>VLOOKUP(B2360&amp;" - "&amp;D2360,OrbisGeneric_mapping!C:F,3,0)</f>
        <v>13003</v>
      </c>
      <c r="F2360" s="6" t="e">
        <f>VLOOKUP(E2360,Collibra!D:F,3,0)</f>
        <v>#N/A</v>
      </c>
      <c r="G2360" s="6" t="e">
        <f>VLOOKUP(E2360,Collibra!D:F,2,0)</f>
        <v>#N/A</v>
      </c>
      <c r="J2360" t="s">
        <v>28</v>
      </c>
      <c r="N2360" t="b">
        <v>0</v>
      </c>
      <c r="P2360" t="s">
        <v>29</v>
      </c>
      <c r="Q2360" t="s">
        <v>30</v>
      </c>
      <c r="R2360" t="b">
        <v>0</v>
      </c>
      <c r="Z2360">
        <v>1</v>
      </c>
    </row>
    <row r="2361" spans="1:26" x14ac:dyDescent="0.25">
      <c r="A2361">
        <v>2758</v>
      </c>
      <c r="B2361" t="s">
        <v>1366</v>
      </c>
      <c r="C2361" t="s">
        <v>1519</v>
      </c>
      <c r="D2361" t="s">
        <v>1520</v>
      </c>
      <c r="E2361" s="6">
        <f>VLOOKUP(B2361&amp;" - "&amp;D2361,OrbisGeneric_mapping!C:F,3,0)</f>
        <v>21160</v>
      </c>
      <c r="F2361" s="6" t="e">
        <f>VLOOKUP(E2361,Collibra!D:F,3,0)</f>
        <v>#N/A</v>
      </c>
      <c r="G2361" s="6" t="e">
        <f>VLOOKUP(E2361,Collibra!D:F,2,0)</f>
        <v>#N/A</v>
      </c>
      <c r="J2361" t="s">
        <v>28</v>
      </c>
      <c r="N2361" t="b">
        <v>0</v>
      </c>
      <c r="P2361" t="s">
        <v>29</v>
      </c>
      <c r="Q2361" t="s">
        <v>30</v>
      </c>
      <c r="R2361" t="b">
        <v>0</v>
      </c>
      <c r="Z2361">
        <v>1</v>
      </c>
    </row>
    <row r="2362" spans="1:26" x14ac:dyDescent="0.25">
      <c r="A2362">
        <v>2798</v>
      </c>
      <c r="B2362" t="s">
        <v>1366</v>
      </c>
      <c r="C2362" t="s">
        <v>1521</v>
      </c>
      <c r="D2362" t="s">
        <v>1522</v>
      </c>
      <c r="E2362" s="6">
        <f>VLOOKUP(B2362&amp;" - "&amp;D2362,OrbisGeneric_mapping!C:F,3,0)</f>
        <v>21185</v>
      </c>
      <c r="F2362" s="6" t="e">
        <f>VLOOKUP(E2362,Collibra!D:F,3,0)</f>
        <v>#N/A</v>
      </c>
      <c r="G2362" s="6" t="e">
        <f>VLOOKUP(E2362,Collibra!D:F,2,0)</f>
        <v>#N/A</v>
      </c>
      <c r="J2362" t="s">
        <v>28</v>
      </c>
      <c r="N2362" t="b">
        <v>0</v>
      </c>
      <c r="P2362" t="s">
        <v>29</v>
      </c>
      <c r="Q2362" t="s">
        <v>30</v>
      </c>
      <c r="R2362" t="b">
        <v>0</v>
      </c>
      <c r="Z2362">
        <v>1</v>
      </c>
    </row>
    <row r="2363" spans="1:26" x14ac:dyDescent="0.25">
      <c r="A2363">
        <v>2550</v>
      </c>
      <c r="B2363" t="s">
        <v>1366</v>
      </c>
      <c r="C2363" t="s">
        <v>1523</v>
      </c>
      <c r="D2363" t="s">
        <v>1524</v>
      </c>
      <c r="E2363" s="6">
        <f>VLOOKUP(B2363&amp;" - "&amp;D2363,OrbisGeneric_mapping!C:F,3,0)</f>
        <v>21030</v>
      </c>
      <c r="F2363" s="6" t="e">
        <f>VLOOKUP(E2363,Collibra!D:F,3,0)</f>
        <v>#N/A</v>
      </c>
      <c r="G2363" s="6" t="e">
        <f>VLOOKUP(E2363,Collibra!D:F,2,0)</f>
        <v>#N/A</v>
      </c>
      <c r="J2363" t="s">
        <v>28</v>
      </c>
      <c r="N2363" t="b">
        <v>0</v>
      </c>
      <c r="P2363" t="s">
        <v>29</v>
      </c>
      <c r="Q2363" t="s">
        <v>30</v>
      </c>
      <c r="R2363" t="b">
        <v>0</v>
      </c>
      <c r="Z2363">
        <v>1</v>
      </c>
    </row>
    <row r="2364" spans="1:26" x14ac:dyDescent="0.25">
      <c r="A2364">
        <v>2190</v>
      </c>
      <c r="B2364" t="s">
        <v>1366</v>
      </c>
      <c r="C2364" t="s">
        <v>1525</v>
      </c>
      <c r="D2364" t="s">
        <v>1526</v>
      </c>
      <c r="E2364" s="6">
        <f>VLOOKUP(B2364&amp;" - "&amp;D2364,OrbisGeneric_mapping!C:F,3,0)</f>
        <v>20050</v>
      </c>
      <c r="F2364" s="6" t="e">
        <f>VLOOKUP(E2364,Collibra!D:F,3,0)</f>
        <v>#N/A</v>
      </c>
      <c r="G2364" s="6" t="e">
        <f>VLOOKUP(E2364,Collibra!D:F,2,0)</f>
        <v>#N/A</v>
      </c>
      <c r="J2364" t="s">
        <v>28</v>
      </c>
      <c r="N2364" t="b">
        <v>0</v>
      </c>
      <c r="P2364" t="s">
        <v>29</v>
      </c>
      <c r="Q2364" t="s">
        <v>30</v>
      </c>
      <c r="R2364" t="b">
        <v>0</v>
      </c>
      <c r="Z2364">
        <v>1</v>
      </c>
    </row>
    <row r="2365" spans="1:26" x14ac:dyDescent="0.25">
      <c r="A2365">
        <v>2734</v>
      </c>
      <c r="B2365" t="s">
        <v>1366</v>
      </c>
      <c r="C2365" t="s">
        <v>1527</v>
      </c>
      <c r="D2365" t="s">
        <v>1528</v>
      </c>
      <c r="E2365" s="6">
        <f>VLOOKUP(B2365&amp;" - "&amp;D2365,OrbisGeneric_mapping!C:F,3,0)</f>
        <v>14029</v>
      </c>
      <c r="F2365" s="6" t="e">
        <f>VLOOKUP(E2365,Collibra!D:F,3,0)</f>
        <v>#N/A</v>
      </c>
      <c r="G2365" s="6" t="e">
        <f>VLOOKUP(E2365,Collibra!D:F,2,0)</f>
        <v>#N/A</v>
      </c>
      <c r="J2365" t="s">
        <v>28</v>
      </c>
      <c r="N2365" t="b">
        <v>0</v>
      </c>
      <c r="P2365" t="s">
        <v>29</v>
      </c>
      <c r="Q2365" t="s">
        <v>30</v>
      </c>
      <c r="R2365" t="b">
        <v>0</v>
      </c>
      <c r="Z2365">
        <v>1</v>
      </c>
    </row>
    <row r="2366" spans="1:26" x14ac:dyDescent="0.25">
      <c r="A2366">
        <v>2654</v>
      </c>
      <c r="B2366" t="s">
        <v>1366</v>
      </c>
      <c r="C2366" t="s">
        <v>1529</v>
      </c>
      <c r="D2366" t="s">
        <v>1530</v>
      </c>
      <c r="E2366" s="6">
        <f>VLOOKUP(B2366&amp;" - "&amp;D2366,OrbisGeneric_mapping!C:F,3,0)</f>
        <v>21095</v>
      </c>
      <c r="F2366" s="6" t="e">
        <f>VLOOKUP(E2366,Collibra!D:F,3,0)</f>
        <v>#N/A</v>
      </c>
      <c r="G2366" s="6" t="e">
        <f>VLOOKUP(E2366,Collibra!D:F,2,0)</f>
        <v>#N/A</v>
      </c>
      <c r="J2366" t="s">
        <v>28</v>
      </c>
      <c r="N2366" t="b">
        <v>0</v>
      </c>
      <c r="P2366" t="s">
        <v>29</v>
      </c>
      <c r="Q2366" t="s">
        <v>30</v>
      </c>
      <c r="R2366" t="b">
        <v>0</v>
      </c>
      <c r="Z2366">
        <v>1</v>
      </c>
    </row>
    <row r="2367" spans="1:26" x14ac:dyDescent="0.25">
      <c r="A2367">
        <v>2310</v>
      </c>
      <c r="B2367" t="s">
        <v>1366</v>
      </c>
      <c r="C2367" t="s">
        <v>1531</v>
      </c>
      <c r="D2367" t="s">
        <v>1532</v>
      </c>
      <c r="E2367" s="6">
        <f>VLOOKUP(B2367&amp;" - "&amp;D2367,OrbisGeneric_mapping!C:F,3,0)</f>
        <v>20125</v>
      </c>
      <c r="F2367" s="6" t="e">
        <f>VLOOKUP(E2367,Collibra!D:F,3,0)</f>
        <v>#N/A</v>
      </c>
      <c r="G2367" s="6" t="e">
        <f>VLOOKUP(E2367,Collibra!D:F,2,0)</f>
        <v>#N/A</v>
      </c>
      <c r="J2367" t="s">
        <v>28</v>
      </c>
      <c r="N2367" t="b">
        <v>0</v>
      </c>
      <c r="P2367" t="s">
        <v>29</v>
      </c>
      <c r="Q2367" t="s">
        <v>30</v>
      </c>
      <c r="R2367" t="b">
        <v>0</v>
      </c>
      <c r="Z2367">
        <v>1</v>
      </c>
    </row>
    <row r="2368" spans="1:26" x14ac:dyDescent="0.25">
      <c r="A2368">
        <v>2318</v>
      </c>
      <c r="B2368" t="s">
        <v>1366</v>
      </c>
      <c r="C2368" t="s">
        <v>1533</v>
      </c>
      <c r="D2368" t="s">
        <v>1534</v>
      </c>
      <c r="E2368" s="6">
        <f>VLOOKUP(B2368&amp;" - "&amp;D2368,OrbisGeneric_mapping!C:F,3,0)</f>
        <v>20130</v>
      </c>
      <c r="F2368" s="6" t="e">
        <f>VLOOKUP(E2368,Collibra!D:F,3,0)</f>
        <v>#N/A</v>
      </c>
      <c r="G2368" s="6" t="e">
        <f>VLOOKUP(E2368,Collibra!D:F,2,0)</f>
        <v>#N/A</v>
      </c>
      <c r="J2368" t="s">
        <v>28</v>
      </c>
      <c r="N2368" t="b">
        <v>0</v>
      </c>
      <c r="P2368" t="s">
        <v>29</v>
      </c>
      <c r="Q2368" t="s">
        <v>30</v>
      </c>
      <c r="R2368" t="b">
        <v>0</v>
      </c>
      <c r="Z2368">
        <v>1</v>
      </c>
    </row>
    <row r="2369" spans="1:26" x14ac:dyDescent="0.25">
      <c r="A2369">
        <v>3046</v>
      </c>
      <c r="B2369" t="s">
        <v>1366</v>
      </c>
      <c r="C2369" t="s">
        <v>1535</v>
      </c>
      <c r="D2369" t="s">
        <v>1536</v>
      </c>
      <c r="E2369" s="6">
        <f>VLOOKUP(B2369&amp;" - "&amp;D2369,OrbisGeneric_mapping!C:F,3,0)</f>
        <v>13044</v>
      </c>
      <c r="F2369" s="6" t="e">
        <f>VLOOKUP(E2369,Collibra!D:F,3,0)</f>
        <v>#N/A</v>
      </c>
      <c r="G2369" s="6" t="e">
        <f>VLOOKUP(E2369,Collibra!D:F,2,0)</f>
        <v>#N/A</v>
      </c>
      <c r="J2369" t="s">
        <v>28</v>
      </c>
      <c r="N2369" t="b">
        <v>0</v>
      </c>
      <c r="P2369" t="s">
        <v>29</v>
      </c>
      <c r="Q2369" t="s">
        <v>30</v>
      </c>
      <c r="R2369" t="b">
        <v>0</v>
      </c>
      <c r="Z2369">
        <v>1</v>
      </c>
    </row>
    <row r="2370" spans="1:26" x14ac:dyDescent="0.25">
      <c r="A2370">
        <v>2742</v>
      </c>
      <c r="B2370" t="s">
        <v>1366</v>
      </c>
      <c r="C2370" t="s">
        <v>1537</v>
      </c>
      <c r="D2370" t="s">
        <v>1538</v>
      </c>
      <c r="E2370" s="6">
        <f>VLOOKUP(B2370&amp;" - "&amp;D2370,OrbisGeneric_mapping!C:F,3,0)</f>
        <v>14026</v>
      </c>
      <c r="F2370" s="6" t="e">
        <f>VLOOKUP(E2370,Collibra!D:F,3,0)</f>
        <v>#N/A</v>
      </c>
      <c r="G2370" s="6" t="e">
        <f>VLOOKUP(E2370,Collibra!D:F,2,0)</f>
        <v>#N/A</v>
      </c>
      <c r="J2370" t="s">
        <v>28</v>
      </c>
      <c r="N2370" t="b">
        <v>0</v>
      </c>
      <c r="P2370" t="s">
        <v>29</v>
      </c>
      <c r="Q2370" t="s">
        <v>30</v>
      </c>
      <c r="R2370" t="b">
        <v>0</v>
      </c>
      <c r="Z2370">
        <v>1</v>
      </c>
    </row>
    <row r="2371" spans="1:26" x14ac:dyDescent="0.25">
      <c r="A2371">
        <v>2206</v>
      </c>
      <c r="B2371" t="s">
        <v>1366</v>
      </c>
      <c r="C2371" t="s">
        <v>1539</v>
      </c>
      <c r="D2371" t="s">
        <v>1540</v>
      </c>
      <c r="E2371" s="6">
        <f>VLOOKUP(B2371&amp;" - "&amp;D2371,OrbisGeneric_mapping!C:F,3,0)</f>
        <v>13054</v>
      </c>
      <c r="F2371" s="6" t="e">
        <f>VLOOKUP(E2371,Collibra!D:F,3,0)</f>
        <v>#N/A</v>
      </c>
      <c r="G2371" s="6" t="e">
        <f>VLOOKUP(E2371,Collibra!D:F,2,0)</f>
        <v>#N/A</v>
      </c>
      <c r="J2371" t="s">
        <v>28</v>
      </c>
      <c r="N2371" t="b">
        <v>0</v>
      </c>
      <c r="P2371" t="s">
        <v>29</v>
      </c>
      <c r="Q2371" t="s">
        <v>30</v>
      </c>
      <c r="R2371" t="b">
        <v>0</v>
      </c>
      <c r="Z2371">
        <v>1</v>
      </c>
    </row>
    <row r="2372" spans="1:26" x14ac:dyDescent="0.25">
      <c r="A2372">
        <v>2014</v>
      </c>
      <c r="B2372" t="s">
        <v>1366</v>
      </c>
      <c r="C2372" t="s">
        <v>57</v>
      </c>
      <c r="D2372" t="s">
        <v>57</v>
      </c>
      <c r="E2372" s="6" t="e">
        <f>VLOOKUP(B2372&amp;" - "&amp;D2372,OrbisGeneric_mapping!C:F,3,0)</f>
        <v>#N/A</v>
      </c>
      <c r="F2372" s="6" t="e">
        <f>VLOOKUP(E2372,Collibra!D:F,3,0)</f>
        <v>#N/A</v>
      </c>
      <c r="G2372" s="6" t="e">
        <f>VLOOKUP(E2372,Collibra!D:F,2,0)</f>
        <v>#N/A</v>
      </c>
      <c r="J2372" t="s">
        <v>28</v>
      </c>
      <c r="N2372" t="b">
        <v>0</v>
      </c>
      <c r="P2372" t="s">
        <v>29</v>
      </c>
      <c r="Q2372" t="s">
        <v>30</v>
      </c>
      <c r="R2372" t="b">
        <v>0</v>
      </c>
      <c r="Z2372">
        <v>1</v>
      </c>
    </row>
    <row r="2373" spans="1:26" x14ac:dyDescent="0.25">
      <c r="A2373">
        <v>2670</v>
      </c>
      <c r="B2373" t="s">
        <v>1366</v>
      </c>
      <c r="C2373" t="s">
        <v>1541</v>
      </c>
      <c r="D2373" t="s">
        <v>1542</v>
      </c>
      <c r="E2373" s="6">
        <f>VLOOKUP(B2373&amp;" - "&amp;D2373,OrbisGeneric_mapping!C:F,3,0)</f>
        <v>21105</v>
      </c>
      <c r="F2373" s="6" t="e">
        <f>VLOOKUP(E2373,Collibra!D:F,3,0)</f>
        <v>#N/A</v>
      </c>
      <c r="G2373" s="6" t="e">
        <f>VLOOKUP(E2373,Collibra!D:F,2,0)</f>
        <v>#N/A</v>
      </c>
      <c r="J2373" t="s">
        <v>28</v>
      </c>
      <c r="N2373" t="b">
        <v>0</v>
      </c>
      <c r="P2373" t="s">
        <v>29</v>
      </c>
      <c r="Q2373" t="s">
        <v>30</v>
      </c>
      <c r="R2373" t="b">
        <v>0</v>
      </c>
      <c r="Z2373">
        <v>1</v>
      </c>
    </row>
    <row r="2374" spans="1:26" x14ac:dyDescent="0.25">
      <c r="A2374">
        <v>2134</v>
      </c>
      <c r="B2374" t="s">
        <v>1366</v>
      </c>
      <c r="C2374" t="s">
        <v>1543</v>
      </c>
      <c r="D2374" t="s">
        <v>1544</v>
      </c>
      <c r="E2374" s="6">
        <f>VLOOKUP(B2374&amp;" - "&amp;D2374,OrbisGeneric_mapping!C:F,3,0)</f>
        <v>20015</v>
      </c>
      <c r="F2374" s="6" t="e">
        <f>VLOOKUP(E2374,Collibra!D:F,3,0)</f>
        <v>#N/A</v>
      </c>
      <c r="G2374" s="6" t="e">
        <f>VLOOKUP(E2374,Collibra!D:F,2,0)</f>
        <v>#N/A</v>
      </c>
      <c r="J2374" t="s">
        <v>28</v>
      </c>
      <c r="N2374" t="b">
        <v>0</v>
      </c>
      <c r="P2374" t="s">
        <v>29</v>
      </c>
      <c r="Q2374" t="s">
        <v>30</v>
      </c>
      <c r="R2374" t="b">
        <v>0</v>
      </c>
      <c r="Z2374">
        <v>1</v>
      </c>
    </row>
    <row r="2375" spans="1:26" x14ac:dyDescent="0.25">
      <c r="A2375">
        <v>2750</v>
      </c>
      <c r="B2375" t="s">
        <v>1366</v>
      </c>
      <c r="C2375" t="s">
        <v>1545</v>
      </c>
      <c r="D2375" t="s">
        <v>1546</v>
      </c>
      <c r="E2375" s="6">
        <f>VLOOKUP(B2375&amp;" - "&amp;D2375,OrbisGeneric_mapping!C:F,3,0)</f>
        <v>14025</v>
      </c>
      <c r="F2375" s="6" t="e">
        <f>VLOOKUP(E2375,Collibra!D:F,3,0)</f>
        <v>#N/A</v>
      </c>
      <c r="G2375" s="6" t="e">
        <f>VLOOKUP(E2375,Collibra!D:F,2,0)</f>
        <v>#N/A</v>
      </c>
      <c r="J2375" t="s">
        <v>28</v>
      </c>
      <c r="N2375" t="b">
        <v>0</v>
      </c>
      <c r="P2375" t="s">
        <v>29</v>
      </c>
      <c r="Q2375" t="s">
        <v>30</v>
      </c>
      <c r="R2375" t="b">
        <v>0</v>
      </c>
      <c r="Z2375">
        <v>1</v>
      </c>
    </row>
    <row r="2376" spans="1:26" x14ac:dyDescent="0.25">
      <c r="A2376">
        <v>2894</v>
      </c>
      <c r="B2376" t="s">
        <v>1366</v>
      </c>
      <c r="C2376" t="s">
        <v>1547</v>
      </c>
      <c r="D2376" t="s">
        <v>1548</v>
      </c>
      <c r="E2376" s="6">
        <f>VLOOKUP(B2376&amp;" - "&amp;D2376,OrbisGeneric_mapping!C:F,3,0)</f>
        <v>22020</v>
      </c>
      <c r="F2376" s="6" t="e">
        <f>VLOOKUP(E2376,Collibra!D:F,3,0)</f>
        <v>#N/A</v>
      </c>
      <c r="G2376" s="6" t="e">
        <f>VLOOKUP(E2376,Collibra!D:F,2,0)</f>
        <v>#N/A</v>
      </c>
      <c r="J2376" t="s">
        <v>28</v>
      </c>
      <c r="N2376" t="b">
        <v>0</v>
      </c>
      <c r="P2376" t="s">
        <v>29</v>
      </c>
      <c r="Q2376" t="s">
        <v>30</v>
      </c>
      <c r="R2376" t="b">
        <v>0</v>
      </c>
      <c r="Z2376">
        <v>1</v>
      </c>
    </row>
    <row r="2377" spans="1:26" x14ac:dyDescent="0.25">
      <c r="A2377">
        <v>2790</v>
      </c>
      <c r="B2377" t="s">
        <v>1366</v>
      </c>
      <c r="C2377" t="s">
        <v>1549</v>
      </c>
      <c r="D2377" t="s">
        <v>1550</v>
      </c>
      <c r="E2377" s="6">
        <f>VLOOKUP(B2377&amp;" - "&amp;D2377,OrbisGeneric_mapping!C:F,3,0)</f>
        <v>14036</v>
      </c>
      <c r="F2377" s="6" t="e">
        <f>VLOOKUP(E2377,Collibra!D:F,3,0)</f>
        <v>#N/A</v>
      </c>
      <c r="G2377" s="6" t="e">
        <f>VLOOKUP(E2377,Collibra!D:F,2,0)</f>
        <v>#N/A</v>
      </c>
      <c r="J2377" t="s">
        <v>28</v>
      </c>
      <c r="N2377" t="b">
        <v>0</v>
      </c>
      <c r="P2377" t="s">
        <v>29</v>
      </c>
      <c r="Q2377" t="s">
        <v>30</v>
      </c>
      <c r="R2377" t="b">
        <v>0</v>
      </c>
      <c r="Z2377">
        <v>1</v>
      </c>
    </row>
    <row r="2378" spans="1:26" x14ac:dyDescent="0.25">
      <c r="A2378">
        <v>2782</v>
      </c>
      <c r="B2378" t="s">
        <v>1366</v>
      </c>
      <c r="C2378" t="s">
        <v>1551</v>
      </c>
      <c r="D2378" t="s">
        <v>1552</v>
      </c>
      <c r="E2378" s="6">
        <f>VLOOKUP(B2378&amp;" - "&amp;D2378,OrbisGeneric_mapping!C:F,3,0)</f>
        <v>21175</v>
      </c>
      <c r="F2378" s="6" t="e">
        <f>VLOOKUP(E2378,Collibra!D:F,3,0)</f>
        <v>#N/A</v>
      </c>
      <c r="G2378" s="6" t="e">
        <f>VLOOKUP(E2378,Collibra!D:F,2,0)</f>
        <v>#N/A</v>
      </c>
      <c r="J2378" t="s">
        <v>28</v>
      </c>
      <c r="N2378" t="b">
        <v>0</v>
      </c>
      <c r="P2378" t="s">
        <v>29</v>
      </c>
      <c r="Q2378" t="s">
        <v>30</v>
      </c>
      <c r="R2378" t="b">
        <v>0</v>
      </c>
      <c r="Z2378">
        <v>1</v>
      </c>
    </row>
    <row r="2379" spans="1:26" x14ac:dyDescent="0.25">
      <c r="A2379">
        <v>3078</v>
      </c>
      <c r="B2379" t="s">
        <v>1366</v>
      </c>
      <c r="C2379" t="s">
        <v>72</v>
      </c>
      <c r="D2379" t="s">
        <v>72</v>
      </c>
      <c r="E2379" s="6" t="e">
        <f>VLOOKUP(B2379&amp;" - "&amp;D2379,OrbisGeneric_mapping!C:F,3,0)</f>
        <v>#N/A</v>
      </c>
      <c r="F2379" s="6" t="e">
        <f>VLOOKUP(E2379,Collibra!D:F,3,0)</f>
        <v>#N/A</v>
      </c>
      <c r="G2379" s="6" t="e">
        <f>VLOOKUP(E2379,Collibra!D:F,2,0)</f>
        <v>#N/A</v>
      </c>
      <c r="J2379" t="s">
        <v>73</v>
      </c>
      <c r="N2379" t="b">
        <v>0</v>
      </c>
      <c r="P2379" t="s">
        <v>29</v>
      </c>
      <c r="Q2379" t="s">
        <v>30</v>
      </c>
      <c r="R2379" t="b">
        <v>0</v>
      </c>
      <c r="Z2379">
        <v>1</v>
      </c>
    </row>
    <row r="2380" spans="1:26" x14ac:dyDescent="0.25">
      <c r="A2380">
        <v>2718</v>
      </c>
      <c r="B2380" t="s">
        <v>1366</v>
      </c>
      <c r="C2380" t="s">
        <v>1553</v>
      </c>
      <c r="D2380" t="s">
        <v>1554</v>
      </c>
      <c r="E2380" s="6">
        <f>VLOOKUP(B2380&amp;" - "&amp;D2380,OrbisGeneric_mapping!C:F,3,0)</f>
        <v>21135</v>
      </c>
      <c r="F2380" s="6" t="e">
        <f>VLOOKUP(E2380,Collibra!D:F,3,0)</f>
        <v>#N/A</v>
      </c>
      <c r="G2380" s="6" t="e">
        <f>VLOOKUP(E2380,Collibra!D:F,2,0)</f>
        <v>#N/A</v>
      </c>
      <c r="J2380" t="s">
        <v>28</v>
      </c>
      <c r="N2380" t="b">
        <v>0</v>
      </c>
      <c r="P2380" t="s">
        <v>29</v>
      </c>
      <c r="Q2380" t="s">
        <v>30</v>
      </c>
      <c r="R2380" t="b">
        <v>0</v>
      </c>
      <c r="Z2380">
        <v>1</v>
      </c>
    </row>
    <row r="2381" spans="1:26" x14ac:dyDescent="0.25">
      <c r="A2381">
        <v>2766</v>
      </c>
      <c r="B2381" t="s">
        <v>1366</v>
      </c>
      <c r="C2381" t="s">
        <v>1555</v>
      </c>
      <c r="D2381" t="s">
        <v>1556</v>
      </c>
      <c r="E2381" s="6">
        <f>VLOOKUP(B2381&amp;" - "&amp;D2381,OrbisGeneric_mapping!C:F,3,0)</f>
        <v>14032</v>
      </c>
      <c r="F2381" s="6" t="e">
        <f>VLOOKUP(E2381,Collibra!D:F,3,0)</f>
        <v>#N/A</v>
      </c>
      <c r="G2381" s="6" t="e">
        <f>VLOOKUP(E2381,Collibra!D:F,2,0)</f>
        <v>#N/A</v>
      </c>
      <c r="J2381" t="s">
        <v>28</v>
      </c>
      <c r="N2381" t="b">
        <v>0</v>
      </c>
      <c r="P2381" t="s">
        <v>29</v>
      </c>
      <c r="Q2381" t="s">
        <v>30</v>
      </c>
      <c r="R2381" t="b">
        <v>0</v>
      </c>
      <c r="Z2381">
        <v>1</v>
      </c>
    </row>
    <row r="2382" spans="1:26" x14ac:dyDescent="0.25">
      <c r="A2382">
        <v>2238</v>
      </c>
      <c r="B2382" t="s">
        <v>1366</v>
      </c>
      <c r="C2382" t="s">
        <v>1557</v>
      </c>
      <c r="D2382" t="s">
        <v>1558</v>
      </c>
      <c r="E2382" s="6">
        <f>VLOOKUP(B2382&amp;" - "&amp;D2382,OrbisGeneric_mapping!C:F,3,0)</f>
        <v>13051</v>
      </c>
      <c r="F2382" s="6" t="e">
        <f>VLOOKUP(E2382,Collibra!D:F,3,0)</f>
        <v>#N/A</v>
      </c>
      <c r="G2382" s="6" t="e">
        <f>VLOOKUP(E2382,Collibra!D:F,2,0)</f>
        <v>#N/A</v>
      </c>
      <c r="J2382" t="s">
        <v>28</v>
      </c>
      <c r="N2382" t="b">
        <v>0</v>
      </c>
      <c r="P2382" t="s">
        <v>29</v>
      </c>
      <c r="Q2382" t="s">
        <v>30</v>
      </c>
      <c r="R2382" t="b">
        <v>0</v>
      </c>
      <c r="Z2382">
        <v>1</v>
      </c>
    </row>
    <row r="2383" spans="1:26" x14ac:dyDescent="0.25">
      <c r="A2383">
        <v>2574</v>
      </c>
      <c r="B2383" t="s">
        <v>1366</v>
      </c>
      <c r="C2383" t="s">
        <v>1559</v>
      </c>
      <c r="D2383" t="s">
        <v>1560</v>
      </c>
      <c r="E2383" s="6">
        <f>VLOOKUP(B2383&amp;" - "&amp;D2383,OrbisGeneric_mapping!C:F,3,0)</f>
        <v>21045</v>
      </c>
      <c r="F2383" s="6" t="e">
        <f>VLOOKUP(E2383,Collibra!D:F,3,0)</f>
        <v>#N/A</v>
      </c>
      <c r="G2383" s="6" t="e">
        <f>VLOOKUP(E2383,Collibra!D:F,2,0)</f>
        <v>#N/A</v>
      </c>
      <c r="J2383" t="s">
        <v>28</v>
      </c>
      <c r="N2383" t="b">
        <v>0</v>
      </c>
      <c r="P2383" t="s">
        <v>29</v>
      </c>
      <c r="Q2383" t="s">
        <v>30</v>
      </c>
      <c r="R2383" t="b">
        <v>0</v>
      </c>
      <c r="Z2383">
        <v>1</v>
      </c>
    </row>
    <row r="2384" spans="1:26" x14ac:dyDescent="0.25">
      <c r="A2384">
        <v>2094</v>
      </c>
      <c r="B2384" t="s">
        <v>1366</v>
      </c>
      <c r="C2384" t="s">
        <v>1022</v>
      </c>
      <c r="D2384" t="s">
        <v>1023</v>
      </c>
      <c r="E2384" s="6" t="str">
        <f>VLOOKUP(B2384&amp;" - "&amp;D2384,OrbisGeneric_mapping!C:F,3,0)</f>
        <v>ACCOUNTS_SOURCE_CODE</v>
      </c>
      <c r="F2384" s="6" t="str">
        <f>VLOOKUP(E2384,Collibra!D:F,3,0)</f>
        <v>Source of financials</v>
      </c>
      <c r="G2384" s="6" t="str">
        <f>VLOOKUP(E2384,Collibra!D:F,2,0)</f>
        <v>The source of financials provides the source used for collecting the financial and non-financial information for an account. This can include annual reports, 10-K, regulatory source or any other information provider</v>
      </c>
      <c r="J2384" t="s">
        <v>28</v>
      </c>
      <c r="N2384" t="b">
        <v>0</v>
      </c>
      <c r="P2384" t="s">
        <v>29</v>
      </c>
      <c r="Q2384" t="s">
        <v>30</v>
      </c>
      <c r="R2384" t="b">
        <v>0</v>
      </c>
      <c r="Z2384">
        <v>1</v>
      </c>
    </row>
    <row r="2385" spans="1:26" x14ac:dyDescent="0.25">
      <c r="A2385">
        <v>2494</v>
      </c>
      <c r="B2385" t="s">
        <v>1366</v>
      </c>
      <c r="C2385" t="s">
        <v>642</v>
      </c>
      <c r="D2385" t="s">
        <v>643</v>
      </c>
      <c r="E2385" s="6">
        <f>VLOOKUP(B2385&amp;" - "&amp;D2385,OrbisGeneric_mapping!C:F,3,0)</f>
        <v>13077</v>
      </c>
      <c r="F2385" s="6" t="e">
        <f>VLOOKUP(E2385,Collibra!D:F,3,0)</f>
        <v>#N/A</v>
      </c>
      <c r="G2385" s="6" t="e">
        <f>VLOOKUP(E2385,Collibra!D:F,2,0)</f>
        <v>#N/A</v>
      </c>
      <c r="J2385" t="s">
        <v>28</v>
      </c>
      <c r="N2385" t="b">
        <v>0</v>
      </c>
      <c r="P2385" t="s">
        <v>29</v>
      </c>
      <c r="Q2385" t="s">
        <v>30</v>
      </c>
      <c r="R2385" t="b">
        <v>0</v>
      </c>
      <c r="Z2385">
        <v>1</v>
      </c>
    </row>
    <row r="2386" spans="1:26" x14ac:dyDescent="0.25">
      <c r="A2386">
        <v>2294</v>
      </c>
      <c r="B2386" t="s">
        <v>1366</v>
      </c>
      <c r="C2386" t="s">
        <v>1561</v>
      </c>
      <c r="D2386" t="s">
        <v>1562</v>
      </c>
      <c r="E2386" s="6">
        <f>VLOOKUP(B2386&amp;" - "&amp;D2386,OrbisGeneric_mapping!C:F,3,0)</f>
        <v>20115</v>
      </c>
      <c r="F2386" s="6" t="e">
        <f>VLOOKUP(E2386,Collibra!D:F,3,0)</f>
        <v>#N/A</v>
      </c>
      <c r="G2386" s="6" t="e">
        <f>VLOOKUP(E2386,Collibra!D:F,2,0)</f>
        <v>#N/A</v>
      </c>
      <c r="J2386" t="s">
        <v>28</v>
      </c>
      <c r="N2386" t="b">
        <v>0</v>
      </c>
      <c r="P2386" t="s">
        <v>29</v>
      </c>
      <c r="Q2386" t="s">
        <v>30</v>
      </c>
      <c r="R2386" t="b">
        <v>0</v>
      </c>
      <c r="Z2386">
        <v>1</v>
      </c>
    </row>
    <row r="2387" spans="1:26" x14ac:dyDescent="0.25">
      <c r="A2387">
        <v>2222</v>
      </c>
      <c r="B2387" t="s">
        <v>1366</v>
      </c>
      <c r="C2387" t="s">
        <v>1563</v>
      </c>
      <c r="D2387" t="s">
        <v>1564</v>
      </c>
      <c r="E2387" s="6">
        <f>VLOOKUP(B2387&amp;" - "&amp;D2387,OrbisGeneric_mapping!C:F,3,0)</f>
        <v>20070</v>
      </c>
      <c r="F2387" s="6" t="e">
        <f>VLOOKUP(E2387,Collibra!D:F,3,0)</f>
        <v>#N/A</v>
      </c>
      <c r="G2387" s="6" t="e">
        <f>VLOOKUP(E2387,Collibra!D:F,2,0)</f>
        <v>#N/A</v>
      </c>
      <c r="J2387" t="s">
        <v>28</v>
      </c>
      <c r="N2387" t="b">
        <v>0</v>
      </c>
      <c r="P2387" t="s">
        <v>29</v>
      </c>
      <c r="Q2387" t="s">
        <v>30</v>
      </c>
      <c r="R2387" t="b">
        <v>0</v>
      </c>
      <c r="Z2387">
        <v>1</v>
      </c>
    </row>
    <row r="2388" spans="1:26" x14ac:dyDescent="0.25">
      <c r="A2388">
        <v>2118</v>
      </c>
      <c r="B2388" t="s">
        <v>1366</v>
      </c>
      <c r="C2388" t="s">
        <v>1565</v>
      </c>
      <c r="D2388" t="s">
        <v>1566</v>
      </c>
      <c r="E2388" s="6">
        <f>VLOOKUP(B2388&amp;" - "&amp;D2388,OrbisGeneric_mapping!C:F,3,0)</f>
        <v>13061</v>
      </c>
      <c r="F2388" s="6" t="e">
        <f>VLOOKUP(E2388,Collibra!D:F,3,0)</f>
        <v>#N/A</v>
      </c>
      <c r="G2388" s="6" t="e">
        <f>VLOOKUP(E2388,Collibra!D:F,2,0)</f>
        <v>#N/A</v>
      </c>
      <c r="J2388" t="s">
        <v>28</v>
      </c>
      <c r="N2388" t="b">
        <v>0</v>
      </c>
      <c r="P2388" t="s">
        <v>29</v>
      </c>
      <c r="Q2388" t="s">
        <v>30</v>
      </c>
      <c r="R2388" t="b">
        <v>0</v>
      </c>
      <c r="Z2388">
        <v>1</v>
      </c>
    </row>
    <row r="2389" spans="1:26" x14ac:dyDescent="0.25">
      <c r="A2389">
        <v>2502</v>
      </c>
      <c r="B2389" t="s">
        <v>1366</v>
      </c>
      <c r="C2389" t="s">
        <v>1567</v>
      </c>
      <c r="D2389" t="s">
        <v>1568</v>
      </c>
      <c r="E2389" s="6">
        <f>VLOOKUP(B2389&amp;" - "&amp;D2389,OrbisGeneric_mapping!C:F,3,0)</f>
        <v>14011</v>
      </c>
      <c r="F2389" s="6" t="e">
        <f>VLOOKUP(E2389,Collibra!D:F,3,0)</f>
        <v>#N/A</v>
      </c>
      <c r="G2389" s="6" t="e">
        <f>VLOOKUP(E2389,Collibra!D:F,2,0)</f>
        <v>#N/A</v>
      </c>
      <c r="J2389" t="s">
        <v>28</v>
      </c>
      <c r="N2389" t="b">
        <v>0</v>
      </c>
      <c r="P2389" t="s">
        <v>29</v>
      </c>
      <c r="Q2389" t="s">
        <v>30</v>
      </c>
      <c r="R2389" t="b">
        <v>0</v>
      </c>
      <c r="Z2389">
        <v>1</v>
      </c>
    </row>
    <row r="2390" spans="1:26" x14ac:dyDescent="0.25">
      <c r="A2390">
        <v>2918</v>
      </c>
      <c r="B2390" t="s">
        <v>1366</v>
      </c>
      <c r="C2390" t="s">
        <v>1569</v>
      </c>
      <c r="D2390" t="s">
        <v>1570</v>
      </c>
      <c r="E2390" s="6">
        <f>VLOOKUP(B2390&amp;" - "&amp;D2390,OrbisGeneric_mapping!C:F,3,0)</f>
        <v>13021</v>
      </c>
      <c r="F2390" s="6" t="e">
        <f>VLOOKUP(E2390,Collibra!D:F,3,0)</f>
        <v>#N/A</v>
      </c>
      <c r="G2390" s="6" t="e">
        <f>VLOOKUP(E2390,Collibra!D:F,2,0)</f>
        <v>#N/A</v>
      </c>
      <c r="J2390" t="s">
        <v>28</v>
      </c>
      <c r="N2390" t="b">
        <v>0</v>
      </c>
      <c r="P2390" t="s">
        <v>29</v>
      </c>
      <c r="Q2390" t="s">
        <v>30</v>
      </c>
      <c r="R2390" t="b">
        <v>0</v>
      </c>
      <c r="Z2390">
        <v>1</v>
      </c>
    </row>
    <row r="2391" spans="1:26" x14ac:dyDescent="0.25">
      <c r="A2391">
        <v>2270</v>
      </c>
      <c r="B2391" t="s">
        <v>1366</v>
      </c>
      <c r="C2391" t="s">
        <v>1571</v>
      </c>
      <c r="D2391" t="s">
        <v>1572</v>
      </c>
      <c r="E2391" s="6">
        <f>VLOOKUP(B2391&amp;" - "&amp;D2391,OrbisGeneric_mapping!C:F,3,0)</f>
        <v>20100</v>
      </c>
      <c r="F2391" s="6" t="e">
        <f>VLOOKUP(E2391,Collibra!D:F,3,0)</f>
        <v>#N/A</v>
      </c>
      <c r="G2391" s="6" t="e">
        <f>VLOOKUP(E2391,Collibra!D:F,2,0)</f>
        <v>#N/A</v>
      </c>
      <c r="J2391" t="s">
        <v>28</v>
      </c>
      <c r="N2391" t="b">
        <v>0</v>
      </c>
      <c r="P2391" t="s">
        <v>29</v>
      </c>
      <c r="Q2391" t="s">
        <v>30</v>
      </c>
      <c r="R2391" t="b">
        <v>0</v>
      </c>
      <c r="Z2391">
        <v>1</v>
      </c>
    </row>
    <row r="2392" spans="1:26" x14ac:dyDescent="0.25">
      <c r="A2392">
        <v>2702</v>
      </c>
      <c r="B2392" t="s">
        <v>1366</v>
      </c>
      <c r="C2392" t="s">
        <v>1573</v>
      </c>
      <c r="D2392" t="s">
        <v>1574</v>
      </c>
      <c r="E2392" s="6">
        <f>VLOOKUP(B2392&amp;" - "&amp;D2392,OrbisGeneric_mapping!C:F,3,0)</f>
        <v>14022</v>
      </c>
      <c r="F2392" s="6" t="e">
        <f>VLOOKUP(E2392,Collibra!D:F,3,0)</f>
        <v>#N/A</v>
      </c>
      <c r="G2392" s="6" t="e">
        <f>VLOOKUP(E2392,Collibra!D:F,2,0)</f>
        <v>#N/A</v>
      </c>
      <c r="J2392" t="s">
        <v>28</v>
      </c>
      <c r="N2392" t="b">
        <v>0</v>
      </c>
      <c r="P2392" t="s">
        <v>29</v>
      </c>
      <c r="Q2392" t="s">
        <v>30</v>
      </c>
      <c r="R2392" t="b">
        <v>0</v>
      </c>
      <c r="Z2392">
        <v>1</v>
      </c>
    </row>
    <row r="2393" spans="1:26" x14ac:dyDescent="0.25">
      <c r="A2393">
        <v>2806</v>
      </c>
      <c r="B2393" t="s">
        <v>1366</v>
      </c>
      <c r="C2393" t="s">
        <v>1575</v>
      </c>
      <c r="D2393" t="s">
        <v>1576</v>
      </c>
      <c r="E2393" s="6">
        <f>VLOOKUP(B2393&amp;" - "&amp;D2393,OrbisGeneric_mapping!C:F,3,0)</f>
        <v>14042</v>
      </c>
      <c r="F2393" s="6" t="e">
        <f>VLOOKUP(E2393,Collibra!D:F,3,0)</f>
        <v>#N/A</v>
      </c>
      <c r="G2393" s="6" t="e">
        <f>VLOOKUP(E2393,Collibra!D:F,2,0)</f>
        <v>#N/A</v>
      </c>
      <c r="J2393" t="s">
        <v>28</v>
      </c>
      <c r="N2393" t="b">
        <v>0</v>
      </c>
      <c r="P2393" t="s">
        <v>29</v>
      </c>
      <c r="Q2393" t="s">
        <v>30</v>
      </c>
      <c r="R2393" t="b">
        <v>0</v>
      </c>
      <c r="Z2393">
        <v>1</v>
      </c>
    </row>
    <row r="2394" spans="1:26" x14ac:dyDescent="0.25">
      <c r="A2394">
        <v>2606</v>
      </c>
      <c r="B2394" t="s">
        <v>1366</v>
      </c>
      <c r="C2394" t="s">
        <v>1577</v>
      </c>
      <c r="D2394" t="s">
        <v>1578</v>
      </c>
      <c r="E2394" s="6">
        <f>VLOOKUP(B2394&amp;" - "&amp;D2394,OrbisGeneric_mapping!C:F,3,0)</f>
        <v>14016</v>
      </c>
      <c r="F2394" s="6" t="e">
        <f>VLOOKUP(E2394,Collibra!D:F,3,0)</f>
        <v>#N/A</v>
      </c>
      <c r="G2394" s="6" t="e">
        <f>VLOOKUP(E2394,Collibra!D:F,2,0)</f>
        <v>#N/A</v>
      </c>
      <c r="J2394" t="s">
        <v>28</v>
      </c>
      <c r="N2394" t="b">
        <v>0</v>
      </c>
      <c r="P2394" t="s">
        <v>29</v>
      </c>
      <c r="Q2394" t="s">
        <v>30</v>
      </c>
      <c r="R2394" t="b">
        <v>0</v>
      </c>
      <c r="Z2394">
        <v>1</v>
      </c>
    </row>
    <row r="2395" spans="1:26" x14ac:dyDescent="0.25">
      <c r="A2395">
        <v>2846</v>
      </c>
      <c r="B2395" t="s">
        <v>1366</v>
      </c>
      <c r="C2395" t="s">
        <v>1579</v>
      </c>
      <c r="D2395" t="s">
        <v>1580</v>
      </c>
      <c r="E2395" s="6">
        <f>VLOOKUP(B2395&amp;" - "&amp;D2395,OrbisGeneric_mapping!C:F,3,0)</f>
        <v>13004</v>
      </c>
      <c r="F2395" s="6" t="e">
        <f>VLOOKUP(E2395,Collibra!D:F,3,0)</f>
        <v>#N/A</v>
      </c>
      <c r="G2395" s="6" t="e">
        <f>VLOOKUP(E2395,Collibra!D:F,2,0)</f>
        <v>#N/A</v>
      </c>
      <c r="J2395" t="s">
        <v>28</v>
      </c>
      <c r="N2395" t="b">
        <v>0</v>
      </c>
      <c r="P2395" t="s">
        <v>29</v>
      </c>
      <c r="Q2395" t="s">
        <v>30</v>
      </c>
      <c r="R2395" t="b">
        <v>0</v>
      </c>
      <c r="Z2395">
        <v>1</v>
      </c>
    </row>
    <row r="2396" spans="1:26" x14ac:dyDescent="0.25">
      <c r="A2396">
        <v>2710</v>
      </c>
      <c r="B2396" t="s">
        <v>1366</v>
      </c>
      <c r="C2396" t="s">
        <v>1581</v>
      </c>
      <c r="D2396" t="s">
        <v>1582</v>
      </c>
      <c r="E2396" s="6">
        <f>VLOOKUP(B2396&amp;" - "&amp;D2396,OrbisGeneric_mapping!C:F,3,0)</f>
        <v>14041</v>
      </c>
      <c r="F2396" s="6" t="e">
        <f>VLOOKUP(E2396,Collibra!D:F,3,0)</f>
        <v>#N/A</v>
      </c>
      <c r="G2396" s="6" t="e">
        <f>VLOOKUP(E2396,Collibra!D:F,2,0)</f>
        <v>#N/A</v>
      </c>
      <c r="J2396" t="s">
        <v>28</v>
      </c>
      <c r="N2396" t="b">
        <v>0</v>
      </c>
      <c r="P2396" t="s">
        <v>29</v>
      </c>
      <c r="Q2396" t="s">
        <v>30</v>
      </c>
      <c r="R2396" t="b">
        <v>0</v>
      </c>
      <c r="Z2396">
        <v>1</v>
      </c>
    </row>
    <row r="2397" spans="1:26" x14ac:dyDescent="0.25">
      <c r="A2397">
        <v>2534</v>
      </c>
      <c r="B2397" t="s">
        <v>1366</v>
      </c>
      <c r="C2397" t="s">
        <v>1583</v>
      </c>
      <c r="D2397" t="s">
        <v>1584</v>
      </c>
      <c r="E2397" s="6">
        <f>VLOOKUP(B2397&amp;" - "&amp;D2397,OrbisGeneric_mapping!C:F,3,0)</f>
        <v>21020</v>
      </c>
      <c r="F2397" s="6" t="e">
        <f>VLOOKUP(E2397,Collibra!D:F,3,0)</f>
        <v>#N/A</v>
      </c>
      <c r="G2397" s="6" t="e">
        <f>VLOOKUP(E2397,Collibra!D:F,2,0)</f>
        <v>#N/A</v>
      </c>
      <c r="J2397" t="s">
        <v>28</v>
      </c>
      <c r="N2397" t="b">
        <v>0</v>
      </c>
      <c r="P2397" t="s">
        <v>29</v>
      </c>
      <c r="Q2397" t="s">
        <v>30</v>
      </c>
      <c r="R2397" t="b">
        <v>0</v>
      </c>
      <c r="Z2397">
        <v>1</v>
      </c>
    </row>
    <row r="2398" spans="1:26" x14ac:dyDescent="0.25">
      <c r="A2398">
        <v>2334</v>
      </c>
      <c r="B2398" t="s">
        <v>1366</v>
      </c>
      <c r="C2398" t="s">
        <v>1585</v>
      </c>
      <c r="D2398" t="s">
        <v>1586</v>
      </c>
      <c r="E2398" s="6">
        <f>VLOOKUP(B2398&amp;" - "&amp;D2398,OrbisGeneric_mapping!C:F,3,0)</f>
        <v>20140</v>
      </c>
      <c r="F2398" s="6" t="e">
        <f>VLOOKUP(E2398,Collibra!D:F,3,0)</f>
        <v>#N/A</v>
      </c>
      <c r="G2398" s="6" t="e">
        <f>VLOOKUP(E2398,Collibra!D:F,2,0)</f>
        <v>#N/A</v>
      </c>
      <c r="J2398" t="s">
        <v>28</v>
      </c>
      <c r="N2398" t="b">
        <v>0</v>
      </c>
      <c r="P2398" t="s">
        <v>29</v>
      </c>
      <c r="Q2398" t="s">
        <v>30</v>
      </c>
      <c r="R2398" t="b">
        <v>0</v>
      </c>
      <c r="Z2398">
        <v>1</v>
      </c>
    </row>
    <row r="2399" spans="1:26" x14ac:dyDescent="0.25">
      <c r="A2399">
        <v>2342</v>
      </c>
      <c r="B2399" t="s">
        <v>1366</v>
      </c>
      <c r="C2399" t="s">
        <v>1587</v>
      </c>
      <c r="D2399" t="s">
        <v>1588</v>
      </c>
      <c r="E2399" s="6">
        <f>VLOOKUP(B2399&amp;" - "&amp;D2399,OrbisGeneric_mapping!C:F,3,0)</f>
        <v>20145</v>
      </c>
      <c r="F2399" s="6" t="e">
        <f>VLOOKUP(E2399,Collibra!D:F,3,0)</f>
        <v>#N/A</v>
      </c>
      <c r="G2399" s="6" t="e">
        <f>VLOOKUP(E2399,Collibra!D:F,2,0)</f>
        <v>#N/A</v>
      </c>
      <c r="J2399" t="s">
        <v>28</v>
      </c>
      <c r="N2399" t="b">
        <v>0</v>
      </c>
      <c r="P2399" t="s">
        <v>29</v>
      </c>
      <c r="Q2399" t="s">
        <v>30</v>
      </c>
      <c r="R2399" t="b">
        <v>0</v>
      </c>
      <c r="Z2399">
        <v>1</v>
      </c>
    </row>
    <row r="2400" spans="1:26" x14ac:dyDescent="0.25">
      <c r="A2400">
        <v>2774</v>
      </c>
      <c r="B2400" t="s">
        <v>1366</v>
      </c>
      <c r="C2400" t="s">
        <v>1589</v>
      </c>
      <c r="D2400" t="s">
        <v>1590</v>
      </c>
      <c r="E2400" s="6">
        <f>VLOOKUP(B2400&amp;" - "&amp;D2400,OrbisGeneric_mapping!C:F,3,0)</f>
        <v>14030</v>
      </c>
      <c r="F2400" s="6" t="e">
        <f>VLOOKUP(E2400,Collibra!D:F,3,0)</f>
        <v>#N/A</v>
      </c>
      <c r="G2400" s="6" t="e">
        <f>VLOOKUP(E2400,Collibra!D:F,2,0)</f>
        <v>#N/A</v>
      </c>
      <c r="J2400" t="s">
        <v>28</v>
      </c>
      <c r="N2400" t="b">
        <v>0</v>
      </c>
      <c r="P2400" t="s">
        <v>29</v>
      </c>
      <c r="Q2400" t="s">
        <v>30</v>
      </c>
      <c r="R2400" t="b">
        <v>0</v>
      </c>
      <c r="Z2400">
        <v>1</v>
      </c>
    </row>
    <row r="2401" spans="1:26" x14ac:dyDescent="0.25">
      <c r="A2401">
        <v>2950</v>
      </c>
      <c r="B2401" t="s">
        <v>1366</v>
      </c>
      <c r="C2401" t="s">
        <v>1591</v>
      </c>
      <c r="D2401" t="s">
        <v>1592</v>
      </c>
      <c r="E2401" s="6">
        <f>VLOOKUP(B2401&amp;" - "&amp;D2401,OrbisGeneric_mapping!C:F,3,0)</f>
        <v>13023</v>
      </c>
      <c r="F2401" s="6" t="e">
        <f>VLOOKUP(E2401,Collibra!D:F,3,0)</f>
        <v>#N/A</v>
      </c>
      <c r="G2401" s="6" t="e">
        <f>VLOOKUP(E2401,Collibra!D:F,2,0)</f>
        <v>#N/A</v>
      </c>
      <c r="J2401" t="s">
        <v>28</v>
      </c>
      <c r="N2401" t="b">
        <v>0</v>
      </c>
      <c r="P2401" t="s">
        <v>29</v>
      </c>
      <c r="Q2401" t="s">
        <v>30</v>
      </c>
      <c r="R2401" t="b">
        <v>0</v>
      </c>
      <c r="Z2401">
        <v>1</v>
      </c>
    </row>
    <row r="2402" spans="1:26" x14ac:dyDescent="0.25">
      <c r="A2402">
        <v>2142</v>
      </c>
      <c r="B2402" t="s">
        <v>1366</v>
      </c>
      <c r="C2402" t="s">
        <v>1593</v>
      </c>
      <c r="D2402" t="s">
        <v>1594</v>
      </c>
      <c r="E2402" s="6">
        <f>VLOOKUP(B2402&amp;" - "&amp;D2402,OrbisGeneric_mapping!C:F,3,0)</f>
        <v>20020</v>
      </c>
      <c r="F2402" s="6" t="e">
        <f>VLOOKUP(E2402,Collibra!D:F,3,0)</f>
        <v>#N/A</v>
      </c>
      <c r="G2402" s="6" t="e">
        <f>VLOOKUP(E2402,Collibra!D:F,2,0)</f>
        <v>#N/A</v>
      </c>
      <c r="J2402" t="s">
        <v>28</v>
      </c>
      <c r="N2402" t="b">
        <v>0</v>
      </c>
      <c r="P2402" t="s">
        <v>29</v>
      </c>
      <c r="Q2402" t="s">
        <v>30</v>
      </c>
      <c r="R2402" t="b">
        <v>0</v>
      </c>
      <c r="Z2402">
        <v>1</v>
      </c>
    </row>
    <row r="2403" spans="1:26" x14ac:dyDescent="0.25">
      <c r="A2403">
        <v>3577</v>
      </c>
      <c r="B2403" t="s">
        <v>1595</v>
      </c>
      <c r="C2403" t="s">
        <v>440</v>
      </c>
      <c r="D2403" t="s">
        <v>441</v>
      </c>
      <c r="E2403" s="6" t="str">
        <f>VLOOKUP(SUBSTITUTE(B2403,"_eur","")&amp;" - "&amp;D2403,OrbisGeneric_mapping!C:F,3,0)</f>
        <v>ACCOUNTING_PRACTICE</v>
      </c>
      <c r="F2403" s="6" t="str">
        <f>VLOOKUP(E2403,Collibra!D:F,3,0)</f>
        <v>Accounting practice</v>
      </c>
      <c r="G2403" s="6" t="str">
        <f>VLOOKUP(E2403,Collibra!D:F,2,0)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2403" t="s">
        <v>28</v>
      </c>
      <c r="N2403" t="b">
        <v>0</v>
      </c>
      <c r="P2403" t="s">
        <v>29</v>
      </c>
      <c r="Q2403" t="s">
        <v>30</v>
      </c>
      <c r="R2403" t="b">
        <v>0</v>
      </c>
      <c r="Z2403">
        <v>1</v>
      </c>
    </row>
    <row r="2404" spans="1:26" x14ac:dyDescent="0.25">
      <c r="A2404">
        <v>3673</v>
      </c>
      <c r="B2404" t="s">
        <v>1595</v>
      </c>
      <c r="C2404" t="s">
        <v>1034</v>
      </c>
      <c r="D2404" t="s">
        <v>1035</v>
      </c>
      <c r="E2404" s="6">
        <f>VLOOKUP(SUBSTITUTE(B2404,"_eur","")&amp;" - "&amp;D2404,OrbisGeneric_mapping!C:F,3,0)</f>
        <v>20040</v>
      </c>
      <c r="F2404" s="6" t="e">
        <f>VLOOKUP(E2404,Collibra!D:F,3,0)</f>
        <v>#N/A</v>
      </c>
      <c r="G2404" s="6" t="e">
        <f>VLOOKUP(E2404,Collibra!D:F,2,0)</f>
        <v>#N/A</v>
      </c>
      <c r="J2404" t="s">
        <v>28</v>
      </c>
      <c r="N2404" t="b">
        <v>0</v>
      </c>
      <c r="P2404" t="s">
        <v>29</v>
      </c>
      <c r="Q2404" t="s">
        <v>30</v>
      </c>
      <c r="R2404" t="b">
        <v>0</v>
      </c>
      <c r="Z2404">
        <v>1</v>
      </c>
    </row>
    <row r="2405" spans="1:26" x14ac:dyDescent="0.25">
      <c r="A2405">
        <v>3905</v>
      </c>
      <c r="B2405" t="s">
        <v>1595</v>
      </c>
      <c r="C2405" t="s">
        <v>1367</v>
      </c>
      <c r="D2405" t="s">
        <v>1368</v>
      </c>
      <c r="E2405" s="6">
        <f>VLOOKUP(SUBSTITUTE(B2405,"_eur","")&amp;" - "&amp;D2405,OrbisGeneric_mapping!C:F,3,0)</f>
        <v>20184</v>
      </c>
      <c r="F2405" s="6" t="e">
        <f>VLOOKUP(E2405,Collibra!D:F,3,0)</f>
        <v>#N/A</v>
      </c>
      <c r="G2405" s="6" t="e">
        <f>VLOOKUP(E2405,Collibra!D:F,2,0)</f>
        <v>#N/A</v>
      </c>
      <c r="J2405" t="s">
        <v>28</v>
      </c>
      <c r="N2405" t="b">
        <v>0</v>
      </c>
      <c r="P2405" t="s">
        <v>29</v>
      </c>
      <c r="Q2405" t="s">
        <v>30</v>
      </c>
      <c r="R2405" t="b">
        <v>0</v>
      </c>
      <c r="Z2405">
        <v>1</v>
      </c>
    </row>
    <row r="2406" spans="1:26" x14ac:dyDescent="0.25">
      <c r="A2406">
        <v>4361</v>
      </c>
      <c r="B2406" t="s">
        <v>1595</v>
      </c>
      <c r="C2406" t="s">
        <v>1369</v>
      </c>
      <c r="D2406" t="s">
        <v>1370</v>
      </c>
      <c r="E2406" s="6">
        <f>VLOOKUP(SUBSTITUTE(B2406,"_eur","")&amp;" - "&amp;D2406,OrbisGeneric_mapping!C:F,3,0)</f>
        <v>13001</v>
      </c>
      <c r="F2406" s="6" t="e">
        <f>VLOOKUP(E2406,Collibra!D:F,3,0)</f>
        <v>#N/A</v>
      </c>
      <c r="G2406" s="6" t="e">
        <f>VLOOKUP(E2406,Collibra!D:F,2,0)</f>
        <v>#N/A</v>
      </c>
      <c r="J2406" t="s">
        <v>28</v>
      </c>
      <c r="N2406" t="b">
        <v>0</v>
      </c>
      <c r="P2406" t="s">
        <v>29</v>
      </c>
      <c r="Q2406" t="s">
        <v>30</v>
      </c>
      <c r="R2406" t="b">
        <v>0</v>
      </c>
      <c r="Z2406">
        <v>1</v>
      </c>
    </row>
    <row r="2407" spans="1:26" x14ac:dyDescent="0.25">
      <c r="A2407">
        <v>4433</v>
      </c>
      <c r="B2407" t="s">
        <v>1595</v>
      </c>
      <c r="C2407" t="s">
        <v>1371</v>
      </c>
      <c r="D2407" t="s">
        <v>1372</v>
      </c>
      <c r="E2407" s="6">
        <f>VLOOKUP(SUBSTITUTE(B2407,"_eur","")&amp;" - "&amp;D2407,OrbisGeneric_mapping!C:F,3,0)</f>
        <v>13020</v>
      </c>
      <c r="F2407" s="6" t="e">
        <f>VLOOKUP(E2407,Collibra!D:F,3,0)</f>
        <v>#N/A</v>
      </c>
      <c r="G2407" s="6" t="e">
        <f>VLOOKUP(E2407,Collibra!D:F,2,0)</f>
        <v>#N/A</v>
      </c>
      <c r="J2407" t="s">
        <v>28</v>
      </c>
      <c r="N2407" t="b">
        <v>0</v>
      </c>
      <c r="P2407" t="s">
        <v>29</v>
      </c>
      <c r="Q2407" t="s">
        <v>30</v>
      </c>
      <c r="R2407" t="b">
        <v>0</v>
      </c>
      <c r="Z2407">
        <v>1</v>
      </c>
    </row>
    <row r="2408" spans="1:26" x14ac:dyDescent="0.25">
      <c r="A2408">
        <v>3569</v>
      </c>
      <c r="B2408" t="s">
        <v>1595</v>
      </c>
      <c r="C2408" t="s">
        <v>442</v>
      </c>
      <c r="D2408" t="s">
        <v>443</v>
      </c>
      <c r="E2408" s="6" t="str">
        <f>VLOOKUP(SUBSTITUTE(B2408,"_eur","")&amp;" - "&amp;D2408,OrbisGeneric_mapping!C:F,3,0)</f>
        <v>AUDIT_STATUS</v>
      </c>
      <c r="F2408" s="6" t="str">
        <f>VLOOKUP(E2408,Collibra!D:F,3,0)</f>
        <v>Audit status</v>
      </c>
      <c r="G2408" s="6" t="str">
        <f>VLOOKUP(E2408,Collibra!D:F,2,0)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2408" t="s">
        <v>28</v>
      </c>
      <c r="N2408" t="b">
        <v>0</v>
      </c>
      <c r="P2408" t="s">
        <v>29</v>
      </c>
      <c r="Q2408" t="s">
        <v>30</v>
      </c>
      <c r="R2408" t="b">
        <v>0</v>
      </c>
      <c r="Z2408">
        <v>1</v>
      </c>
    </row>
    <row r="2409" spans="1:26" x14ac:dyDescent="0.25">
      <c r="A2409">
        <v>4113</v>
      </c>
      <c r="B2409" t="s">
        <v>1595</v>
      </c>
      <c r="C2409" t="s">
        <v>1373</v>
      </c>
      <c r="D2409" t="s">
        <v>1374</v>
      </c>
      <c r="E2409" s="6">
        <f>VLOOKUP(SUBSTITUTE(B2409,"_eur","")&amp;" - "&amp;D2409,OrbisGeneric_mapping!C:F,3,0)</f>
        <v>21070</v>
      </c>
      <c r="F2409" s="6" t="e">
        <f>VLOOKUP(E2409,Collibra!D:F,3,0)</f>
        <v>#N/A</v>
      </c>
      <c r="G2409" s="6" t="e">
        <f>VLOOKUP(E2409,Collibra!D:F,2,0)</f>
        <v>#N/A</v>
      </c>
      <c r="J2409" t="s">
        <v>28</v>
      </c>
      <c r="N2409" t="b">
        <v>0</v>
      </c>
      <c r="P2409" t="s">
        <v>29</v>
      </c>
      <c r="Q2409" t="s">
        <v>30</v>
      </c>
      <c r="R2409" t="b">
        <v>0</v>
      </c>
      <c r="Z2409">
        <v>1</v>
      </c>
    </row>
    <row r="2410" spans="1:26" x14ac:dyDescent="0.25">
      <c r="A2410">
        <v>3785</v>
      </c>
      <c r="B2410" t="s">
        <v>1595</v>
      </c>
      <c r="C2410" t="s">
        <v>1375</v>
      </c>
      <c r="D2410" t="s">
        <v>1376</v>
      </c>
      <c r="E2410" s="6">
        <f>VLOOKUP(SUBSTITUTE(B2410,"_eur","")&amp;" - "&amp;D2410,OrbisGeneric_mapping!C:F,3,0)</f>
        <v>20110</v>
      </c>
      <c r="F2410" s="6" t="e">
        <f>VLOOKUP(E2410,Collibra!D:F,3,0)</f>
        <v>#N/A</v>
      </c>
      <c r="G2410" s="6" t="e">
        <f>VLOOKUP(E2410,Collibra!D:F,2,0)</f>
        <v>#N/A</v>
      </c>
      <c r="J2410" t="s">
        <v>28</v>
      </c>
      <c r="N2410" t="b">
        <v>0</v>
      </c>
      <c r="P2410" t="s">
        <v>29</v>
      </c>
      <c r="Q2410" t="s">
        <v>30</v>
      </c>
      <c r="R2410" t="b">
        <v>0</v>
      </c>
      <c r="Z2410">
        <v>1</v>
      </c>
    </row>
    <row r="2411" spans="1:26" x14ac:dyDescent="0.25">
      <c r="A2411">
        <v>3513</v>
      </c>
      <c r="B2411" t="s">
        <v>1595</v>
      </c>
      <c r="C2411" t="s">
        <v>26</v>
      </c>
      <c r="D2411" t="s">
        <v>27</v>
      </c>
      <c r="E2411" s="6" t="str">
        <f>VLOOKUP(SUBSTITUTE(B2411,"_eur","")&amp;" - "&amp;D2411,OrbisGeneric_mapping!C:F,3,0)</f>
        <v>BVD_ID_NUMBER</v>
      </c>
      <c r="F2411" s="6" t="str">
        <f>VLOOKUP(E2411,Collibra!D:F,3,0)</f>
        <v>BvD ID number</v>
      </c>
      <c r="G2411" s="6" t="str">
        <f>VLOOKUP(E2411,Collibra!D:F,2,0)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411" t="s">
        <v>28</v>
      </c>
      <c r="N2411" t="b">
        <v>0</v>
      </c>
      <c r="P2411" t="s">
        <v>29</v>
      </c>
      <c r="Q2411" t="s">
        <v>30</v>
      </c>
      <c r="R2411" t="b">
        <v>0</v>
      </c>
      <c r="Z2411">
        <v>1</v>
      </c>
    </row>
    <row r="2412" spans="1:26" x14ac:dyDescent="0.25">
      <c r="A2412">
        <v>3729</v>
      </c>
      <c r="B2412" t="s">
        <v>1595</v>
      </c>
      <c r="C2412" t="s">
        <v>1377</v>
      </c>
      <c r="D2412" t="s">
        <v>1378</v>
      </c>
      <c r="E2412" s="6">
        <f>VLOOKUP(SUBSTITUTE(B2412,"_eur","")&amp;" - "&amp;D2412,OrbisGeneric_mapping!C:F,3,0)</f>
        <v>13050</v>
      </c>
      <c r="F2412" s="6" t="e">
        <f>VLOOKUP(E2412,Collibra!D:F,3,0)</f>
        <v>#N/A</v>
      </c>
      <c r="G2412" s="6" t="e">
        <f>VLOOKUP(E2412,Collibra!D:F,2,0)</f>
        <v>#N/A</v>
      </c>
      <c r="J2412" t="s">
        <v>28</v>
      </c>
      <c r="N2412" t="b">
        <v>0</v>
      </c>
      <c r="P2412" t="s">
        <v>29</v>
      </c>
      <c r="Q2412" t="s">
        <v>30</v>
      </c>
      <c r="R2412" t="b">
        <v>0</v>
      </c>
      <c r="Z2412">
        <v>1</v>
      </c>
    </row>
    <row r="2413" spans="1:26" x14ac:dyDescent="0.25">
      <c r="A2413">
        <v>3529</v>
      </c>
      <c r="B2413" t="s">
        <v>1595</v>
      </c>
      <c r="C2413" t="s">
        <v>219</v>
      </c>
      <c r="D2413" t="s">
        <v>220</v>
      </c>
      <c r="E2413" s="6" t="str">
        <f>VLOOKUP(SUBSTITUTE(B2413,"_eur","")&amp;" - "&amp;D2413,OrbisGeneric_mapping!C:F,3,0)</f>
        <v>CLOSING_DATE</v>
      </c>
      <c r="F2413" s="6" t="str">
        <f>VLOOKUP(E2413,Collibra!D:F,3,0)</f>
        <v>Closing date</v>
      </c>
      <c r="G2413" s="6" t="str">
        <f>VLOOKUP(E2413,Collibra!D:F,2,0)</f>
        <v>Closing date provides the financial accounts year or interim ending date (Default: Latest available year)</v>
      </c>
      <c r="J2413" t="s">
        <v>28</v>
      </c>
      <c r="N2413" t="b">
        <v>0</v>
      </c>
      <c r="P2413" t="s">
        <v>29</v>
      </c>
      <c r="Q2413" t="s">
        <v>30</v>
      </c>
      <c r="R2413" t="b">
        <v>0</v>
      </c>
      <c r="Z2413">
        <v>1</v>
      </c>
    </row>
    <row r="2414" spans="1:26" x14ac:dyDescent="0.25">
      <c r="A2414">
        <v>3553</v>
      </c>
      <c r="B2414" t="s">
        <v>1595</v>
      </c>
      <c r="C2414" t="s">
        <v>221</v>
      </c>
      <c r="D2414" t="s">
        <v>222</v>
      </c>
      <c r="E2414" s="6" t="e">
        <f>VLOOKUP(SUBSTITUTE(B2414,"_eur","")&amp;" - "&amp;D2414,OrbisGeneric_mapping!C:F,3,0)</f>
        <v>#N/A</v>
      </c>
      <c r="F2414" s="6" t="e">
        <f>VLOOKUP(E2414,Collibra!D:F,3,0)</f>
        <v>#N/A</v>
      </c>
      <c r="G2414" s="6" t="e">
        <f>VLOOKUP(E2414,Collibra!D:F,2,0)</f>
        <v>#N/A</v>
      </c>
      <c r="J2414" t="s">
        <v>28</v>
      </c>
      <c r="N2414" t="b">
        <v>0</v>
      </c>
      <c r="P2414" t="s">
        <v>29</v>
      </c>
      <c r="Q2414" t="s">
        <v>30</v>
      </c>
      <c r="R2414" t="b">
        <v>0</v>
      </c>
      <c r="Z2414">
        <v>1</v>
      </c>
    </row>
    <row r="2415" spans="1:26" x14ac:dyDescent="0.25">
      <c r="A2415">
        <v>3545</v>
      </c>
      <c r="B2415" t="s">
        <v>1595</v>
      </c>
      <c r="C2415" t="s">
        <v>223</v>
      </c>
      <c r="D2415" t="s">
        <v>224</v>
      </c>
      <c r="E2415" s="6" t="e">
        <f>VLOOKUP(SUBSTITUTE(B2415,"_eur","")&amp;" - "&amp;D2415,OrbisGeneric_mapping!C:F,3,0)</f>
        <v>#N/A</v>
      </c>
      <c r="F2415" s="6" t="e">
        <f>VLOOKUP(E2415,Collibra!D:F,3,0)</f>
        <v>#N/A</v>
      </c>
      <c r="G2415" s="6" t="e">
        <f>VLOOKUP(E2415,Collibra!D:F,2,0)</f>
        <v>#N/A</v>
      </c>
      <c r="J2415" t="s">
        <v>28</v>
      </c>
      <c r="N2415" t="b">
        <v>0</v>
      </c>
      <c r="P2415" t="s">
        <v>29</v>
      </c>
      <c r="Q2415" t="s">
        <v>30</v>
      </c>
      <c r="R2415" t="b">
        <v>0</v>
      </c>
      <c r="Z2415">
        <v>1</v>
      </c>
    </row>
    <row r="2416" spans="1:26" x14ac:dyDescent="0.25">
      <c r="A2416">
        <v>3537</v>
      </c>
      <c r="B2416" t="s">
        <v>1595</v>
      </c>
      <c r="C2416" t="s">
        <v>225</v>
      </c>
      <c r="D2416" t="s">
        <v>226</v>
      </c>
      <c r="E2416" s="6" t="e">
        <f>VLOOKUP(SUBSTITUTE(B2416,"_eur","")&amp;" - "&amp;D2416,OrbisGeneric_mapping!C:F,3,0)</f>
        <v>#N/A</v>
      </c>
      <c r="F2416" s="6" t="e">
        <f>VLOOKUP(E2416,Collibra!D:F,3,0)</f>
        <v>#N/A</v>
      </c>
      <c r="G2416" s="6" t="e">
        <f>VLOOKUP(E2416,Collibra!D:F,2,0)</f>
        <v>#N/A</v>
      </c>
      <c r="J2416" t="s">
        <v>28</v>
      </c>
      <c r="N2416" t="b">
        <v>0</v>
      </c>
      <c r="P2416" t="s">
        <v>29</v>
      </c>
      <c r="Q2416" t="s">
        <v>30</v>
      </c>
      <c r="R2416" t="b">
        <v>0</v>
      </c>
      <c r="Z2416">
        <v>1</v>
      </c>
    </row>
    <row r="2417" spans="1:26" x14ac:dyDescent="0.25">
      <c r="A2417">
        <v>4225</v>
      </c>
      <c r="B2417" t="s">
        <v>1595</v>
      </c>
      <c r="C2417" t="s">
        <v>1379</v>
      </c>
      <c r="D2417" t="s">
        <v>1380</v>
      </c>
      <c r="E2417" s="6">
        <f>VLOOKUP(SUBSTITUTE(B2417,"_eur","")&amp;" - "&amp;D2417,OrbisGeneric_mapping!C:F,3,0)</f>
        <v>14027</v>
      </c>
      <c r="F2417" s="6" t="e">
        <f>VLOOKUP(E2417,Collibra!D:F,3,0)</f>
        <v>#N/A</v>
      </c>
      <c r="G2417" s="6" t="e">
        <f>VLOOKUP(E2417,Collibra!D:F,2,0)</f>
        <v>#N/A</v>
      </c>
      <c r="J2417" t="s">
        <v>28</v>
      </c>
      <c r="N2417" t="b">
        <v>0</v>
      </c>
      <c r="P2417" t="s">
        <v>29</v>
      </c>
      <c r="Q2417" t="s">
        <v>30</v>
      </c>
      <c r="R2417" t="b">
        <v>0</v>
      </c>
      <c r="Z2417">
        <v>1</v>
      </c>
    </row>
    <row r="2418" spans="1:26" x14ac:dyDescent="0.25">
      <c r="A2418">
        <v>3521</v>
      </c>
      <c r="B2418" t="s">
        <v>1595</v>
      </c>
      <c r="C2418" t="s">
        <v>452</v>
      </c>
      <c r="D2418" t="s">
        <v>453</v>
      </c>
      <c r="E2418" s="6" t="str">
        <f>VLOOKUP(SUBSTITUTE(B2418,"_eur","")&amp;" - "&amp;D2418,OrbisGeneric_mapping!C:F,3,0)</f>
        <v>CONSOLIDATION_CODE</v>
      </c>
      <c r="F2418" s="6" t="str">
        <f>VLOOKUP(E2418,Collibra!D:F,3,0)</f>
        <v>Consolidation code</v>
      </c>
      <c r="G2418" s="6" t="str">
        <f>VLOOKUP(E2418,Collibra!D:F,2,0)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2418" t="s">
        <v>28</v>
      </c>
      <c r="N2418" t="b">
        <v>0</v>
      </c>
      <c r="P2418" t="s">
        <v>29</v>
      </c>
      <c r="Q2418" t="s">
        <v>30</v>
      </c>
      <c r="R2418" t="b">
        <v>0</v>
      </c>
      <c r="Z2418">
        <v>1</v>
      </c>
    </row>
    <row r="2419" spans="1:26" x14ac:dyDescent="0.25">
      <c r="A2419">
        <v>4385</v>
      </c>
      <c r="B2419" t="s">
        <v>1595</v>
      </c>
      <c r="C2419" t="s">
        <v>1381</v>
      </c>
      <c r="D2419" t="s">
        <v>1382</v>
      </c>
      <c r="E2419" s="6">
        <f>VLOOKUP(SUBSTITUTE(B2419,"_eur","")&amp;" - "&amp;D2419,OrbisGeneric_mapping!C:F,3,0)</f>
        <v>22199</v>
      </c>
      <c r="F2419" s="6" t="e">
        <f>VLOOKUP(E2419,Collibra!D:F,3,0)</f>
        <v>#N/A</v>
      </c>
      <c r="G2419" s="6" t="e">
        <f>VLOOKUP(E2419,Collibra!D:F,2,0)</f>
        <v>#N/A</v>
      </c>
      <c r="J2419" t="s">
        <v>28</v>
      </c>
      <c r="N2419" t="b">
        <v>0</v>
      </c>
      <c r="P2419" t="s">
        <v>29</v>
      </c>
      <c r="Q2419" t="s">
        <v>30</v>
      </c>
      <c r="R2419" t="b">
        <v>0</v>
      </c>
      <c r="Z2419">
        <v>1</v>
      </c>
    </row>
    <row r="2420" spans="1:26" x14ac:dyDescent="0.25">
      <c r="A2420">
        <v>4025</v>
      </c>
      <c r="B2420" t="s">
        <v>1595</v>
      </c>
      <c r="C2420" t="s">
        <v>1383</v>
      </c>
      <c r="D2420" t="s">
        <v>1384</v>
      </c>
      <c r="E2420" s="6">
        <f>VLOOKUP(SUBSTITUTE(B2420,"_eur","")&amp;" - "&amp;D2420,OrbisGeneric_mapping!C:F,3,0)</f>
        <v>14046</v>
      </c>
      <c r="F2420" s="6" t="e">
        <f>VLOOKUP(E2420,Collibra!D:F,3,0)</f>
        <v>#N/A</v>
      </c>
      <c r="G2420" s="6" t="e">
        <f>VLOOKUP(E2420,Collibra!D:F,2,0)</f>
        <v>#N/A</v>
      </c>
      <c r="J2420" t="s">
        <v>28</v>
      </c>
      <c r="N2420" t="b">
        <v>0</v>
      </c>
      <c r="P2420" t="s">
        <v>29</v>
      </c>
      <c r="Q2420" t="s">
        <v>30</v>
      </c>
      <c r="R2420" t="b">
        <v>0</v>
      </c>
      <c r="Z2420">
        <v>1</v>
      </c>
    </row>
    <row r="2421" spans="1:26" x14ac:dyDescent="0.25">
      <c r="A2421">
        <v>4017</v>
      </c>
      <c r="B2421" t="s">
        <v>1595</v>
      </c>
      <c r="C2421" t="s">
        <v>1385</v>
      </c>
      <c r="D2421" t="s">
        <v>1386</v>
      </c>
      <c r="E2421" s="6">
        <f>VLOOKUP(SUBSTITUTE(B2421,"_eur","")&amp;" - "&amp;D2421,OrbisGeneric_mapping!C:F,3,0)</f>
        <v>14004</v>
      </c>
      <c r="F2421" s="6" t="e">
        <f>VLOOKUP(E2421,Collibra!D:F,3,0)</f>
        <v>#N/A</v>
      </c>
      <c r="G2421" s="6" t="e">
        <f>VLOOKUP(E2421,Collibra!D:F,2,0)</f>
        <v>#N/A</v>
      </c>
      <c r="J2421" t="s">
        <v>28</v>
      </c>
      <c r="N2421" t="b">
        <v>0</v>
      </c>
      <c r="P2421" t="s">
        <v>29</v>
      </c>
      <c r="Q2421" t="s">
        <v>30</v>
      </c>
      <c r="R2421" t="b">
        <v>0</v>
      </c>
      <c r="Z2421">
        <v>1</v>
      </c>
    </row>
    <row r="2422" spans="1:26" x14ac:dyDescent="0.25">
      <c r="A2422">
        <v>4121</v>
      </c>
      <c r="B2422" t="s">
        <v>1595</v>
      </c>
      <c r="C2422" t="s">
        <v>1387</v>
      </c>
      <c r="D2422" t="s">
        <v>1388</v>
      </c>
      <c r="E2422" s="6">
        <f>VLOOKUP(SUBSTITUTE(B2422,"_eur","")&amp;" - "&amp;D2422,OrbisGeneric_mapping!C:F,3,0)</f>
        <v>21075</v>
      </c>
      <c r="F2422" s="6" t="e">
        <f>VLOOKUP(E2422,Collibra!D:F,3,0)</f>
        <v>#N/A</v>
      </c>
      <c r="G2422" s="6" t="e">
        <f>VLOOKUP(E2422,Collibra!D:F,2,0)</f>
        <v>#N/A</v>
      </c>
      <c r="J2422" t="s">
        <v>28</v>
      </c>
      <c r="N2422" t="b">
        <v>0</v>
      </c>
      <c r="P2422" t="s">
        <v>29</v>
      </c>
      <c r="Q2422" t="s">
        <v>30</v>
      </c>
      <c r="R2422" t="b">
        <v>0</v>
      </c>
      <c r="Z2422">
        <v>1</v>
      </c>
    </row>
    <row r="2423" spans="1:26" x14ac:dyDescent="0.25">
      <c r="A2423">
        <v>3713</v>
      </c>
      <c r="B2423" t="s">
        <v>1595</v>
      </c>
      <c r="C2423" t="s">
        <v>1389</v>
      </c>
      <c r="D2423" t="s">
        <v>1390</v>
      </c>
      <c r="E2423" s="6">
        <f>VLOOKUP(SUBSTITUTE(B2423,"_eur","")&amp;" - "&amp;D2423,OrbisGeneric_mapping!C:F,3,0)</f>
        <v>20065</v>
      </c>
      <c r="F2423" s="6" t="e">
        <f>VLOOKUP(E2423,Collibra!D:F,3,0)</f>
        <v>#N/A</v>
      </c>
      <c r="G2423" s="6" t="e">
        <f>VLOOKUP(E2423,Collibra!D:F,2,0)</f>
        <v>#N/A</v>
      </c>
      <c r="J2423" t="s">
        <v>28</v>
      </c>
      <c r="N2423" t="b">
        <v>0</v>
      </c>
      <c r="P2423" t="s">
        <v>29</v>
      </c>
      <c r="Q2423" t="s">
        <v>30</v>
      </c>
      <c r="R2423" t="b">
        <v>0</v>
      </c>
      <c r="Z2423">
        <v>1</v>
      </c>
    </row>
    <row r="2424" spans="1:26" x14ac:dyDescent="0.25">
      <c r="A2424">
        <v>4177</v>
      </c>
      <c r="B2424" t="s">
        <v>1595</v>
      </c>
      <c r="C2424" t="s">
        <v>1391</v>
      </c>
      <c r="D2424" t="s">
        <v>1392</v>
      </c>
      <c r="E2424" s="6">
        <f>VLOOKUP(SUBSTITUTE(B2424,"_eur","")&amp;" - "&amp;D2424,OrbisGeneric_mapping!C:F,3,0)</f>
        <v>21110</v>
      </c>
      <c r="F2424" s="6" t="e">
        <f>VLOOKUP(E2424,Collibra!D:F,3,0)</f>
        <v>#N/A</v>
      </c>
      <c r="G2424" s="6" t="e">
        <f>VLOOKUP(E2424,Collibra!D:F,2,0)</f>
        <v>#N/A</v>
      </c>
      <c r="J2424" t="s">
        <v>28</v>
      </c>
      <c r="N2424" t="b">
        <v>0</v>
      </c>
      <c r="P2424" t="s">
        <v>29</v>
      </c>
      <c r="Q2424" t="s">
        <v>30</v>
      </c>
      <c r="R2424" t="b">
        <v>0</v>
      </c>
      <c r="Z2424">
        <v>1</v>
      </c>
    </row>
    <row r="2425" spans="1:26" x14ac:dyDescent="0.25">
      <c r="A2425">
        <v>4161</v>
      </c>
      <c r="B2425" t="s">
        <v>1595</v>
      </c>
      <c r="C2425" t="s">
        <v>1064</v>
      </c>
      <c r="D2425" t="s">
        <v>1065</v>
      </c>
      <c r="E2425" s="6">
        <f>VLOOKUP(SUBSTITUTE(B2425,"_eur","")&amp;" - "&amp;D2425,OrbisGeneric_mapping!C:F,3,0)</f>
        <v>21100</v>
      </c>
      <c r="F2425" s="6" t="e">
        <f>VLOOKUP(E2425,Collibra!D:F,3,0)</f>
        <v>#N/A</v>
      </c>
      <c r="G2425" s="6" t="e">
        <f>VLOOKUP(E2425,Collibra!D:F,2,0)</f>
        <v>#N/A</v>
      </c>
      <c r="J2425" t="s">
        <v>28</v>
      </c>
      <c r="N2425" t="b">
        <v>0</v>
      </c>
      <c r="P2425" t="s">
        <v>29</v>
      </c>
      <c r="Q2425" t="s">
        <v>30</v>
      </c>
      <c r="R2425" t="b">
        <v>0</v>
      </c>
      <c r="Z2425">
        <v>1</v>
      </c>
    </row>
    <row r="2426" spans="1:26" x14ac:dyDescent="0.25">
      <c r="A2426">
        <v>4425</v>
      </c>
      <c r="B2426" t="s">
        <v>1595</v>
      </c>
      <c r="C2426" t="s">
        <v>1068</v>
      </c>
      <c r="D2426" t="s">
        <v>1069</v>
      </c>
      <c r="E2426" s="6">
        <f>VLOOKUP(SUBSTITUTE(B2426,"_eur","")&amp;" - "&amp;D2426,OrbisGeneric_mapping!C:F,3,0)</f>
        <v>13019</v>
      </c>
      <c r="F2426" s="6" t="e">
        <f>VLOOKUP(E2426,Collibra!D:F,3,0)</f>
        <v>#N/A</v>
      </c>
      <c r="G2426" s="6" t="e">
        <f>VLOOKUP(E2426,Collibra!D:F,2,0)</f>
        <v>#N/A</v>
      </c>
      <c r="J2426" t="s">
        <v>28</v>
      </c>
      <c r="N2426" t="b">
        <v>0</v>
      </c>
      <c r="P2426" t="s">
        <v>29</v>
      </c>
      <c r="Q2426" t="s">
        <v>30</v>
      </c>
      <c r="R2426" t="b">
        <v>0</v>
      </c>
      <c r="Z2426">
        <v>1</v>
      </c>
    </row>
    <row r="2427" spans="1:26" x14ac:dyDescent="0.25">
      <c r="A2427">
        <v>4569</v>
      </c>
      <c r="B2427" t="s">
        <v>1595</v>
      </c>
      <c r="C2427" t="s">
        <v>1393</v>
      </c>
      <c r="D2427" t="s">
        <v>1394</v>
      </c>
      <c r="E2427" s="6">
        <f>VLOOKUP(SUBSTITUTE(B2427,"_eur","")&amp;" - "&amp;D2427,OrbisGeneric_mapping!C:F,3,0)</f>
        <v>13047</v>
      </c>
      <c r="F2427" s="6" t="e">
        <f>VLOOKUP(E2427,Collibra!D:F,3,0)</f>
        <v>#N/A</v>
      </c>
      <c r="G2427" s="6" t="e">
        <f>VLOOKUP(E2427,Collibra!D:F,2,0)</f>
        <v>#N/A</v>
      </c>
      <c r="J2427" t="s">
        <v>28</v>
      </c>
      <c r="N2427" t="b">
        <v>0</v>
      </c>
      <c r="P2427" t="s">
        <v>29</v>
      </c>
      <c r="Q2427" t="s">
        <v>30</v>
      </c>
      <c r="R2427" t="b">
        <v>0</v>
      </c>
      <c r="Z2427">
        <v>1</v>
      </c>
    </row>
    <row r="2428" spans="1:26" x14ac:dyDescent="0.25">
      <c r="A2428">
        <v>4081</v>
      </c>
      <c r="B2428" t="s">
        <v>1595</v>
      </c>
      <c r="C2428" t="s">
        <v>1395</v>
      </c>
      <c r="D2428" t="s">
        <v>1396</v>
      </c>
      <c r="E2428" s="6">
        <f>VLOOKUP(SUBSTITUTE(B2428,"_eur","")&amp;" - "&amp;D2428,OrbisGeneric_mapping!C:F,3,0)</f>
        <v>21050</v>
      </c>
      <c r="F2428" s="6" t="e">
        <f>VLOOKUP(E2428,Collibra!D:F,3,0)</f>
        <v>#N/A</v>
      </c>
      <c r="G2428" s="6" t="e">
        <f>VLOOKUP(E2428,Collibra!D:F,2,0)</f>
        <v>#N/A</v>
      </c>
      <c r="J2428" t="s">
        <v>28</v>
      </c>
      <c r="N2428" t="b">
        <v>0</v>
      </c>
      <c r="P2428" t="s">
        <v>29</v>
      </c>
      <c r="Q2428" t="s">
        <v>30</v>
      </c>
      <c r="R2428" t="b">
        <v>0</v>
      </c>
      <c r="Z2428">
        <v>1</v>
      </c>
    </row>
    <row r="2429" spans="1:26" x14ac:dyDescent="0.25">
      <c r="A2429">
        <v>3681</v>
      </c>
      <c r="B2429" t="s">
        <v>1595</v>
      </c>
      <c r="C2429" t="s">
        <v>1397</v>
      </c>
      <c r="D2429" t="s">
        <v>1398</v>
      </c>
      <c r="E2429" s="6">
        <f>VLOOKUP(SUBSTITUTE(B2429,"_eur","")&amp;" - "&amp;D2429,OrbisGeneric_mapping!C:F,3,0)</f>
        <v>20045</v>
      </c>
      <c r="F2429" s="6" t="e">
        <f>VLOOKUP(E2429,Collibra!D:F,3,0)</f>
        <v>#N/A</v>
      </c>
      <c r="G2429" s="6" t="e">
        <f>VLOOKUP(E2429,Collibra!D:F,2,0)</f>
        <v>#N/A</v>
      </c>
      <c r="J2429" t="s">
        <v>28</v>
      </c>
      <c r="N2429" t="b">
        <v>0</v>
      </c>
      <c r="P2429" t="s">
        <v>29</v>
      </c>
      <c r="Q2429" t="s">
        <v>30</v>
      </c>
      <c r="R2429" t="b">
        <v>0</v>
      </c>
      <c r="Z2429">
        <v>1</v>
      </c>
    </row>
    <row r="2430" spans="1:26" x14ac:dyDescent="0.25">
      <c r="A2430">
        <v>4513</v>
      </c>
      <c r="B2430" t="s">
        <v>1595</v>
      </c>
      <c r="C2430" t="s">
        <v>1399</v>
      </c>
      <c r="D2430" t="s">
        <v>1400</v>
      </c>
      <c r="E2430" s="6">
        <f>VLOOKUP(SUBSTITUTE(B2430,"_eur","")&amp;" - "&amp;D2430,OrbisGeneric_mapping!C:F,3,0)</f>
        <v>13037</v>
      </c>
      <c r="F2430" s="6" t="e">
        <f>VLOOKUP(E2430,Collibra!D:F,3,0)</f>
        <v>#N/A</v>
      </c>
      <c r="G2430" s="6" t="e">
        <f>VLOOKUP(E2430,Collibra!D:F,2,0)</f>
        <v>#N/A</v>
      </c>
      <c r="J2430" t="s">
        <v>28</v>
      </c>
      <c r="N2430" t="b">
        <v>0</v>
      </c>
      <c r="P2430" t="s">
        <v>29</v>
      </c>
      <c r="Q2430" t="s">
        <v>30</v>
      </c>
      <c r="R2430" t="b">
        <v>0</v>
      </c>
      <c r="Z2430">
        <v>1</v>
      </c>
    </row>
    <row r="2431" spans="1:26" x14ac:dyDescent="0.25">
      <c r="A2431">
        <v>4457</v>
      </c>
      <c r="B2431" t="s">
        <v>1595</v>
      </c>
      <c r="C2431" t="s">
        <v>1401</v>
      </c>
      <c r="D2431" t="s">
        <v>1402</v>
      </c>
      <c r="E2431" s="6">
        <f>VLOOKUP(SUBSTITUTE(B2431,"_eur","")&amp;" - "&amp;D2431,OrbisGeneric_mapping!C:F,3,0)</f>
        <v>13024</v>
      </c>
      <c r="F2431" s="6" t="e">
        <f>VLOOKUP(E2431,Collibra!D:F,3,0)</f>
        <v>#N/A</v>
      </c>
      <c r="G2431" s="6" t="e">
        <f>VLOOKUP(E2431,Collibra!D:F,2,0)</f>
        <v>#N/A</v>
      </c>
      <c r="J2431" t="s">
        <v>28</v>
      </c>
      <c r="N2431" t="b">
        <v>0</v>
      </c>
      <c r="P2431" t="s">
        <v>29</v>
      </c>
      <c r="Q2431" t="s">
        <v>30</v>
      </c>
      <c r="R2431" t="b">
        <v>0</v>
      </c>
      <c r="Z2431">
        <v>1</v>
      </c>
    </row>
    <row r="2432" spans="1:26" x14ac:dyDescent="0.25">
      <c r="A2432">
        <v>4497</v>
      </c>
      <c r="B2432" t="s">
        <v>1595</v>
      </c>
      <c r="C2432" t="s">
        <v>1403</v>
      </c>
      <c r="D2432" t="s">
        <v>1404</v>
      </c>
      <c r="E2432" s="6">
        <f>VLOOKUP(SUBSTITUTE(B2432,"_eur","")&amp;" - "&amp;D2432,OrbisGeneric_mapping!C:F,3,0)</f>
        <v>13034</v>
      </c>
      <c r="F2432" s="6" t="e">
        <f>VLOOKUP(E2432,Collibra!D:F,3,0)</f>
        <v>#N/A</v>
      </c>
      <c r="G2432" s="6" t="e">
        <f>VLOOKUP(E2432,Collibra!D:F,2,0)</f>
        <v>#N/A</v>
      </c>
      <c r="J2432" t="s">
        <v>28</v>
      </c>
      <c r="N2432" t="b">
        <v>0</v>
      </c>
      <c r="P2432" t="s">
        <v>29</v>
      </c>
      <c r="Q2432" t="s">
        <v>30</v>
      </c>
      <c r="R2432" t="b">
        <v>0</v>
      </c>
      <c r="Z2432">
        <v>1</v>
      </c>
    </row>
    <row r="2433" spans="1:26" x14ac:dyDescent="0.25">
      <c r="A2433">
        <v>4409</v>
      </c>
      <c r="B2433" t="s">
        <v>1595</v>
      </c>
      <c r="C2433" t="s">
        <v>1405</v>
      </c>
      <c r="D2433" t="s">
        <v>1406</v>
      </c>
      <c r="E2433" s="6">
        <f>VLOOKUP(SUBSTITUTE(B2433,"_eur","")&amp;" - "&amp;D2433,OrbisGeneric_mapping!C:F,3,0)</f>
        <v>13018</v>
      </c>
      <c r="F2433" s="6" t="e">
        <f>VLOOKUP(E2433,Collibra!D:F,3,0)</f>
        <v>#N/A</v>
      </c>
      <c r="G2433" s="6" t="e">
        <f>VLOOKUP(E2433,Collibra!D:F,2,0)</f>
        <v>#N/A</v>
      </c>
      <c r="J2433" t="s">
        <v>28</v>
      </c>
      <c r="N2433" t="b">
        <v>0</v>
      </c>
      <c r="P2433" t="s">
        <v>29</v>
      </c>
      <c r="Q2433" t="s">
        <v>30</v>
      </c>
      <c r="R2433" t="b">
        <v>0</v>
      </c>
      <c r="Z2433">
        <v>1</v>
      </c>
    </row>
    <row r="2434" spans="1:26" x14ac:dyDescent="0.25">
      <c r="A2434">
        <v>4329</v>
      </c>
      <c r="B2434" t="s">
        <v>1595</v>
      </c>
      <c r="C2434" t="s">
        <v>1407</v>
      </c>
      <c r="D2434" t="s">
        <v>1408</v>
      </c>
      <c r="E2434" s="6">
        <f>VLOOKUP(SUBSTITUTE(B2434,"_eur","")&amp;" - "&amp;D2434,OrbisGeneric_mapping!C:F,3,0)</f>
        <v>21220</v>
      </c>
      <c r="F2434" s="6" t="e">
        <f>VLOOKUP(E2434,Collibra!D:F,3,0)</f>
        <v>#N/A</v>
      </c>
      <c r="G2434" s="6" t="e">
        <f>VLOOKUP(E2434,Collibra!D:F,2,0)</f>
        <v>#N/A</v>
      </c>
      <c r="J2434" t="s">
        <v>28</v>
      </c>
      <c r="N2434" t="b">
        <v>0</v>
      </c>
      <c r="P2434" t="s">
        <v>29</v>
      </c>
      <c r="Q2434" t="s">
        <v>30</v>
      </c>
      <c r="R2434" t="b">
        <v>0</v>
      </c>
      <c r="Z2434">
        <v>1</v>
      </c>
    </row>
    <row r="2435" spans="1:26" x14ac:dyDescent="0.25">
      <c r="A2435">
        <v>3609</v>
      </c>
      <c r="B2435" t="s">
        <v>1595</v>
      </c>
      <c r="C2435" t="s">
        <v>661</v>
      </c>
      <c r="D2435" t="s">
        <v>662</v>
      </c>
      <c r="E2435" s="6" t="str">
        <f>VLOOKUP(SUBSTITUTE(B2435,"_eur","")&amp;" - "&amp;D2435,OrbisGeneric_mapping!C:F,3,0)</f>
        <v>EXCHANGE_RATE</v>
      </c>
      <c r="F2435" s="6" t="str">
        <f>VLOOKUP(E2435,Collibra!D:F,3,0)</f>
        <v>Exchange rate from original currency</v>
      </c>
      <c r="G2435" s="6" t="str">
        <f>VLOOKUP(E2435,Collibra!D:F,2,0)</f>
        <v>Exchange rate from original currency gives the exchange rate against selected selected currency (Default: USD)</v>
      </c>
      <c r="J2435" t="s">
        <v>28</v>
      </c>
      <c r="N2435" t="b">
        <v>0</v>
      </c>
      <c r="P2435" t="s">
        <v>29</v>
      </c>
      <c r="Q2435" t="s">
        <v>30</v>
      </c>
      <c r="R2435" t="b">
        <v>0</v>
      </c>
      <c r="Z2435">
        <v>1</v>
      </c>
    </row>
    <row r="2436" spans="1:26" x14ac:dyDescent="0.25">
      <c r="A2436">
        <v>3945</v>
      </c>
      <c r="B2436" t="s">
        <v>1595</v>
      </c>
      <c r="C2436" t="s">
        <v>1409</v>
      </c>
      <c r="D2436" t="s">
        <v>1410</v>
      </c>
      <c r="E2436" s="6">
        <f>VLOOKUP(SUBSTITUTE(B2436,"_eur","")&amp;" - "&amp;D2436,OrbisGeneric_mapping!C:F,3,0)</f>
        <v>20205</v>
      </c>
      <c r="F2436" s="6" t="e">
        <f>VLOOKUP(E2436,Collibra!D:F,3,0)</f>
        <v>#N/A</v>
      </c>
      <c r="G2436" s="6" t="e">
        <f>VLOOKUP(E2436,Collibra!D:F,2,0)</f>
        <v>#N/A</v>
      </c>
      <c r="J2436" t="s">
        <v>28</v>
      </c>
      <c r="N2436" t="b">
        <v>0</v>
      </c>
      <c r="P2436" t="s">
        <v>29</v>
      </c>
      <c r="Q2436" t="s">
        <v>30</v>
      </c>
      <c r="R2436" t="b">
        <v>0</v>
      </c>
      <c r="Z2436">
        <v>1</v>
      </c>
    </row>
    <row r="2437" spans="1:26" x14ac:dyDescent="0.25">
      <c r="A2437">
        <v>4537</v>
      </c>
      <c r="B2437" t="s">
        <v>1595</v>
      </c>
      <c r="C2437" t="s">
        <v>1411</v>
      </c>
      <c r="D2437" t="s">
        <v>1412</v>
      </c>
      <c r="E2437" s="6">
        <f>VLOOKUP(SUBSTITUTE(B2437,"_eur","")&amp;" - "&amp;D2437,OrbisGeneric_mapping!C:F,3,0)</f>
        <v>13043</v>
      </c>
      <c r="F2437" s="6" t="e">
        <f>VLOOKUP(E2437,Collibra!D:F,3,0)</f>
        <v>#N/A</v>
      </c>
      <c r="G2437" s="6" t="e">
        <f>VLOOKUP(E2437,Collibra!D:F,2,0)</f>
        <v>#N/A</v>
      </c>
      <c r="J2437" t="s">
        <v>28</v>
      </c>
      <c r="N2437" t="b">
        <v>0</v>
      </c>
      <c r="P2437" t="s">
        <v>29</v>
      </c>
      <c r="Q2437" t="s">
        <v>30</v>
      </c>
      <c r="R2437" t="b">
        <v>0</v>
      </c>
      <c r="Z2437">
        <v>1</v>
      </c>
    </row>
    <row r="2438" spans="1:26" x14ac:dyDescent="0.25">
      <c r="A2438">
        <v>4473</v>
      </c>
      <c r="B2438" t="s">
        <v>1595</v>
      </c>
      <c r="C2438" t="s">
        <v>1413</v>
      </c>
      <c r="D2438" t="s">
        <v>1414</v>
      </c>
      <c r="E2438" s="6">
        <f>VLOOKUP(SUBSTITUTE(B2438,"_eur","")&amp;" - "&amp;D2438,OrbisGeneric_mapping!C:F,3,0)</f>
        <v>13026</v>
      </c>
      <c r="F2438" s="6" t="e">
        <f>VLOOKUP(E2438,Collibra!D:F,3,0)</f>
        <v>#N/A</v>
      </c>
      <c r="G2438" s="6" t="e">
        <f>VLOOKUP(E2438,Collibra!D:F,2,0)</f>
        <v>#N/A</v>
      </c>
      <c r="J2438" t="s">
        <v>28</v>
      </c>
      <c r="N2438" t="b">
        <v>0</v>
      </c>
      <c r="P2438" t="s">
        <v>29</v>
      </c>
      <c r="Q2438" t="s">
        <v>30</v>
      </c>
      <c r="R2438" t="b">
        <v>0</v>
      </c>
      <c r="Z2438">
        <v>1</v>
      </c>
    </row>
    <row r="2439" spans="1:26" x14ac:dyDescent="0.25">
      <c r="A2439">
        <v>4481</v>
      </c>
      <c r="B2439" t="s">
        <v>1595</v>
      </c>
      <c r="C2439" t="s">
        <v>1415</v>
      </c>
      <c r="D2439" t="s">
        <v>1416</v>
      </c>
      <c r="E2439" s="6">
        <f>VLOOKUP(SUBSTITUTE(B2439,"_eur","")&amp;" - "&amp;D2439,OrbisGeneric_mapping!C:F,3,0)</f>
        <v>13027</v>
      </c>
      <c r="F2439" s="6" t="e">
        <f>VLOOKUP(E2439,Collibra!D:F,3,0)</f>
        <v>#N/A</v>
      </c>
      <c r="G2439" s="6" t="e">
        <f>VLOOKUP(E2439,Collibra!D:F,2,0)</f>
        <v>#N/A</v>
      </c>
      <c r="J2439" t="s">
        <v>28</v>
      </c>
      <c r="N2439" t="b">
        <v>0</v>
      </c>
      <c r="P2439" t="s">
        <v>29</v>
      </c>
      <c r="Q2439" t="s">
        <v>30</v>
      </c>
      <c r="R2439" t="b">
        <v>0</v>
      </c>
      <c r="Z2439">
        <v>1</v>
      </c>
    </row>
    <row r="2440" spans="1:26" x14ac:dyDescent="0.25">
      <c r="A2440">
        <v>4465</v>
      </c>
      <c r="B2440" t="s">
        <v>1595</v>
      </c>
      <c r="C2440" t="s">
        <v>1417</v>
      </c>
      <c r="D2440" t="s">
        <v>1418</v>
      </c>
      <c r="E2440" s="6">
        <f>VLOOKUP(SUBSTITUTE(B2440,"_eur","")&amp;" - "&amp;D2440,OrbisGeneric_mapping!C:F,3,0)</f>
        <v>13025</v>
      </c>
      <c r="F2440" s="6" t="e">
        <f>VLOOKUP(E2440,Collibra!D:F,3,0)</f>
        <v>#N/A</v>
      </c>
      <c r="G2440" s="6" t="e">
        <f>VLOOKUP(E2440,Collibra!D:F,2,0)</f>
        <v>#N/A</v>
      </c>
      <c r="J2440" t="s">
        <v>28</v>
      </c>
      <c r="N2440" t="b">
        <v>0</v>
      </c>
      <c r="P2440" t="s">
        <v>29</v>
      </c>
      <c r="Q2440" t="s">
        <v>30</v>
      </c>
      <c r="R2440" t="b">
        <v>0</v>
      </c>
      <c r="Z2440">
        <v>1</v>
      </c>
    </row>
    <row r="2441" spans="1:26" x14ac:dyDescent="0.25">
      <c r="A2441">
        <v>3649</v>
      </c>
      <c r="B2441" t="s">
        <v>1595</v>
      </c>
      <c r="C2441" t="s">
        <v>1419</v>
      </c>
      <c r="D2441" t="s">
        <v>1420</v>
      </c>
      <c r="E2441" s="6">
        <f>VLOOKUP(SUBSTITUTE(B2441,"_eur","")&amp;" - "&amp;D2441,OrbisGeneric_mapping!C:F,3,0)</f>
        <v>20025</v>
      </c>
      <c r="F2441" s="6" t="e">
        <f>VLOOKUP(E2441,Collibra!D:F,3,0)</f>
        <v>#N/A</v>
      </c>
      <c r="G2441" s="6" t="e">
        <f>VLOOKUP(E2441,Collibra!D:F,2,0)</f>
        <v>#N/A</v>
      </c>
      <c r="J2441" t="s">
        <v>28</v>
      </c>
      <c r="N2441" t="b">
        <v>0</v>
      </c>
      <c r="P2441" t="s">
        <v>29</v>
      </c>
      <c r="Q2441" t="s">
        <v>30</v>
      </c>
      <c r="R2441" t="b">
        <v>0</v>
      </c>
      <c r="Z2441">
        <v>1</v>
      </c>
    </row>
    <row r="2442" spans="1:26" x14ac:dyDescent="0.25">
      <c r="A2442">
        <v>3745</v>
      </c>
      <c r="B2442" t="s">
        <v>1595</v>
      </c>
      <c r="C2442" t="s">
        <v>482</v>
      </c>
      <c r="D2442" t="s">
        <v>483</v>
      </c>
      <c r="E2442" s="6">
        <f>VLOOKUP(SUBSTITUTE(B2442,"_eur","")&amp;" - "&amp;D2442,OrbisGeneric_mapping!C:F,3,0)</f>
        <v>20085</v>
      </c>
      <c r="F2442" s="6" t="e">
        <f>VLOOKUP(E2442,Collibra!D:F,3,0)</f>
        <v>#N/A</v>
      </c>
      <c r="G2442" s="6" t="e">
        <f>VLOOKUP(E2442,Collibra!D:F,2,0)</f>
        <v>#N/A</v>
      </c>
      <c r="J2442" t="s">
        <v>28</v>
      </c>
      <c r="N2442" t="b">
        <v>0</v>
      </c>
      <c r="P2442" t="s">
        <v>29</v>
      </c>
      <c r="Q2442" t="s">
        <v>30</v>
      </c>
      <c r="R2442" t="b">
        <v>0</v>
      </c>
      <c r="Z2442">
        <v>1</v>
      </c>
    </row>
    <row r="2443" spans="1:26" x14ac:dyDescent="0.25">
      <c r="A2443">
        <v>3921</v>
      </c>
      <c r="B2443" t="s">
        <v>1595</v>
      </c>
      <c r="C2443" t="s">
        <v>1421</v>
      </c>
      <c r="D2443" t="s">
        <v>1422</v>
      </c>
      <c r="E2443" s="6">
        <f>VLOOKUP(SUBSTITUTE(B2443,"_eur","")&amp;" - "&amp;D2443,OrbisGeneric_mapping!C:F,3,0)</f>
        <v>13070</v>
      </c>
      <c r="F2443" s="6" t="e">
        <f>VLOOKUP(E2443,Collibra!D:F,3,0)</f>
        <v>#N/A</v>
      </c>
      <c r="G2443" s="6" t="e">
        <f>VLOOKUP(E2443,Collibra!D:F,2,0)</f>
        <v>#N/A</v>
      </c>
      <c r="J2443" t="s">
        <v>28</v>
      </c>
      <c r="N2443" t="b">
        <v>0</v>
      </c>
      <c r="P2443" t="s">
        <v>29</v>
      </c>
      <c r="Q2443" t="s">
        <v>30</v>
      </c>
      <c r="R2443" t="b">
        <v>0</v>
      </c>
      <c r="Z2443">
        <v>1</v>
      </c>
    </row>
    <row r="2444" spans="1:26" x14ac:dyDescent="0.25">
      <c r="A2444">
        <v>4353</v>
      </c>
      <c r="B2444" t="s">
        <v>1595</v>
      </c>
      <c r="C2444" t="s">
        <v>1423</v>
      </c>
      <c r="D2444" t="s">
        <v>1424</v>
      </c>
      <c r="E2444" s="6">
        <f>VLOOKUP(SUBSTITUTE(B2444,"_eur","")&amp;" - "&amp;D2444,OrbisGeneric_mapping!C:F,3,0)</f>
        <v>13000</v>
      </c>
      <c r="F2444" s="6" t="e">
        <f>VLOOKUP(E2444,Collibra!D:F,3,0)</f>
        <v>#N/A</v>
      </c>
      <c r="G2444" s="6" t="e">
        <f>VLOOKUP(E2444,Collibra!D:F,2,0)</f>
        <v>#N/A</v>
      </c>
      <c r="J2444" t="s">
        <v>28</v>
      </c>
      <c r="N2444" t="b">
        <v>0</v>
      </c>
      <c r="P2444" t="s">
        <v>29</v>
      </c>
      <c r="Q2444" t="s">
        <v>30</v>
      </c>
      <c r="R2444" t="b">
        <v>0</v>
      </c>
      <c r="Z2444">
        <v>1</v>
      </c>
    </row>
    <row r="2445" spans="1:26" x14ac:dyDescent="0.25">
      <c r="A2445">
        <v>4065</v>
      </c>
      <c r="B2445" t="s">
        <v>1595</v>
      </c>
      <c r="C2445" t="s">
        <v>1425</v>
      </c>
      <c r="D2445" t="s">
        <v>1426</v>
      </c>
      <c r="E2445" s="6">
        <f>VLOOKUP(SUBSTITUTE(B2445,"_eur","")&amp;" - "&amp;D2445,OrbisGeneric_mapping!C:F,3,0)</f>
        <v>21040</v>
      </c>
      <c r="F2445" s="6" t="e">
        <f>VLOOKUP(E2445,Collibra!D:F,3,0)</f>
        <v>#N/A</v>
      </c>
      <c r="G2445" s="6" t="e">
        <f>VLOOKUP(E2445,Collibra!D:F,2,0)</f>
        <v>#N/A</v>
      </c>
      <c r="J2445" t="s">
        <v>28</v>
      </c>
      <c r="N2445" t="b">
        <v>0</v>
      </c>
      <c r="P2445" t="s">
        <v>29</v>
      </c>
      <c r="Q2445" t="s">
        <v>30</v>
      </c>
      <c r="R2445" t="b">
        <v>0</v>
      </c>
      <c r="Z2445">
        <v>1</v>
      </c>
    </row>
    <row r="2446" spans="1:26" x14ac:dyDescent="0.25">
      <c r="A2446">
        <v>4505</v>
      </c>
      <c r="B2446" t="s">
        <v>1595</v>
      </c>
      <c r="C2446" t="s">
        <v>1427</v>
      </c>
      <c r="D2446" t="s">
        <v>1428</v>
      </c>
      <c r="E2446" s="6">
        <f>VLOOKUP(SUBSTITUTE(B2446,"_eur","")&amp;" - "&amp;D2446,OrbisGeneric_mapping!C:F,3,0)</f>
        <v>13035</v>
      </c>
      <c r="F2446" s="6" t="e">
        <f>VLOOKUP(E2446,Collibra!D:F,3,0)</f>
        <v>#N/A</v>
      </c>
      <c r="G2446" s="6" t="e">
        <f>VLOOKUP(E2446,Collibra!D:F,2,0)</f>
        <v>#N/A</v>
      </c>
      <c r="J2446" t="s">
        <v>28</v>
      </c>
      <c r="N2446" t="b">
        <v>0</v>
      </c>
      <c r="P2446" t="s">
        <v>29</v>
      </c>
      <c r="Q2446" t="s">
        <v>30</v>
      </c>
      <c r="R2446" t="b">
        <v>0</v>
      </c>
      <c r="Z2446">
        <v>1</v>
      </c>
    </row>
    <row r="2447" spans="1:26" x14ac:dyDescent="0.25">
      <c r="A2447">
        <v>3913</v>
      </c>
      <c r="B2447" t="s">
        <v>1595</v>
      </c>
      <c r="C2447" t="s">
        <v>1429</v>
      </c>
      <c r="D2447" t="s">
        <v>1430</v>
      </c>
      <c r="E2447" s="6">
        <f>VLOOKUP(SUBSTITUTE(B2447,"_eur","")&amp;" - "&amp;D2447,OrbisGeneric_mapping!C:F,3,0)</f>
        <v>20185</v>
      </c>
      <c r="F2447" s="6" t="e">
        <f>VLOOKUP(E2447,Collibra!D:F,3,0)</f>
        <v>#N/A</v>
      </c>
      <c r="G2447" s="6" t="e">
        <f>VLOOKUP(E2447,Collibra!D:F,2,0)</f>
        <v>#N/A</v>
      </c>
      <c r="J2447" t="s">
        <v>28</v>
      </c>
      <c r="N2447" t="b">
        <v>0</v>
      </c>
      <c r="P2447" t="s">
        <v>29</v>
      </c>
      <c r="Q2447" t="s">
        <v>30</v>
      </c>
      <c r="R2447" t="b">
        <v>0</v>
      </c>
      <c r="Z2447">
        <v>1</v>
      </c>
    </row>
    <row r="2448" spans="1:26" x14ac:dyDescent="0.25">
      <c r="A2448">
        <v>3657</v>
      </c>
      <c r="B2448" t="s">
        <v>1595</v>
      </c>
      <c r="C2448" t="s">
        <v>1431</v>
      </c>
      <c r="D2448" t="s">
        <v>1432</v>
      </c>
      <c r="E2448" s="6">
        <f>VLOOKUP(SUBSTITUTE(B2448,"_eur","")&amp;" - "&amp;D2448,OrbisGeneric_mapping!C:F,3,0)</f>
        <v>20030</v>
      </c>
      <c r="F2448" s="6" t="e">
        <f>VLOOKUP(E2448,Collibra!D:F,3,0)</f>
        <v>#N/A</v>
      </c>
      <c r="G2448" s="6" t="e">
        <f>VLOOKUP(E2448,Collibra!D:F,2,0)</f>
        <v>#N/A</v>
      </c>
      <c r="J2448" t="s">
        <v>28</v>
      </c>
      <c r="N2448" t="b">
        <v>0</v>
      </c>
      <c r="P2448" t="s">
        <v>29</v>
      </c>
      <c r="Q2448" t="s">
        <v>30</v>
      </c>
      <c r="R2448" t="b">
        <v>0</v>
      </c>
      <c r="Z2448">
        <v>1</v>
      </c>
    </row>
    <row r="2449" spans="1:26" x14ac:dyDescent="0.25">
      <c r="A2449">
        <v>3977</v>
      </c>
      <c r="B2449" t="s">
        <v>1595</v>
      </c>
      <c r="C2449" t="s">
        <v>1433</v>
      </c>
      <c r="D2449" t="s">
        <v>1434</v>
      </c>
      <c r="E2449" s="6">
        <f>VLOOKUP(SUBSTITUTE(B2449,"_eur","")&amp;" - "&amp;D2449,OrbisGeneric_mapping!C:F,3,0)</f>
        <v>20225</v>
      </c>
      <c r="F2449" s="6" t="e">
        <f>VLOOKUP(E2449,Collibra!D:F,3,0)</f>
        <v>#N/A</v>
      </c>
      <c r="G2449" s="6" t="e">
        <f>VLOOKUP(E2449,Collibra!D:F,2,0)</f>
        <v>#N/A</v>
      </c>
      <c r="J2449" t="s">
        <v>28</v>
      </c>
      <c r="N2449" t="b">
        <v>0</v>
      </c>
      <c r="P2449" t="s">
        <v>29</v>
      </c>
      <c r="Q2449" t="s">
        <v>30</v>
      </c>
      <c r="R2449" t="b">
        <v>0</v>
      </c>
      <c r="Z2449">
        <v>1</v>
      </c>
    </row>
    <row r="2450" spans="1:26" x14ac:dyDescent="0.25">
      <c r="A2450">
        <v>3961</v>
      </c>
      <c r="B2450" t="s">
        <v>1595</v>
      </c>
      <c r="C2450" t="s">
        <v>1435</v>
      </c>
      <c r="D2450" t="s">
        <v>1436</v>
      </c>
      <c r="E2450" s="6">
        <f>VLOOKUP(SUBSTITUTE(B2450,"_eur","")&amp;" - "&amp;D2450,OrbisGeneric_mapping!C:F,3,0)</f>
        <v>20215</v>
      </c>
      <c r="F2450" s="6" t="e">
        <f>VLOOKUP(E2450,Collibra!D:F,3,0)</f>
        <v>#N/A</v>
      </c>
      <c r="G2450" s="6" t="e">
        <f>VLOOKUP(E2450,Collibra!D:F,2,0)</f>
        <v>#N/A</v>
      </c>
      <c r="J2450" t="s">
        <v>28</v>
      </c>
      <c r="N2450" t="b">
        <v>0</v>
      </c>
      <c r="P2450" t="s">
        <v>29</v>
      </c>
      <c r="Q2450" t="s">
        <v>30</v>
      </c>
      <c r="R2450" t="b">
        <v>0</v>
      </c>
      <c r="Z2450">
        <v>1</v>
      </c>
    </row>
    <row r="2451" spans="1:26" x14ac:dyDescent="0.25">
      <c r="A2451">
        <v>3761</v>
      </c>
      <c r="B2451" t="s">
        <v>1595</v>
      </c>
      <c r="C2451" t="s">
        <v>1437</v>
      </c>
      <c r="D2451" t="s">
        <v>1438</v>
      </c>
      <c r="E2451" s="6">
        <f>VLOOKUP(SUBSTITUTE(B2451,"_eur","")&amp;" - "&amp;D2451,OrbisGeneric_mapping!C:F,3,0)</f>
        <v>20095</v>
      </c>
      <c r="F2451" s="6" t="e">
        <f>VLOOKUP(E2451,Collibra!D:F,3,0)</f>
        <v>#N/A</v>
      </c>
      <c r="G2451" s="6" t="e">
        <f>VLOOKUP(E2451,Collibra!D:F,2,0)</f>
        <v>#N/A</v>
      </c>
      <c r="J2451" t="s">
        <v>28</v>
      </c>
      <c r="N2451" t="b">
        <v>0</v>
      </c>
      <c r="P2451" t="s">
        <v>29</v>
      </c>
      <c r="Q2451" t="s">
        <v>30</v>
      </c>
      <c r="R2451" t="b">
        <v>0</v>
      </c>
      <c r="Z2451">
        <v>1</v>
      </c>
    </row>
    <row r="2452" spans="1:26" x14ac:dyDescent="0.25">
      <c r="A2452">
        <v>4129</v>
      </c>
      <c r="B2452" t="s">
        <v>1595</v>
      </c>
      <c r="C2452" t="s">
        <v>1439</v>
      </c>
      <c r="D2452" t="s">
        <v>1440</v>
      </c>
      <c r="E2452" s="6">
        <f>VLOOKUP(SUBSTITUTE(B2452,"_eur","")&amp;" - "&amp;D2452,OrbisGeneric_mapping!C:F,3,0)</f>
        <v>14014</v>
      </c>
      <c r="F2452" s="6" t="e">
        <f>VLOOKUP(E2452,Collibra!D:F,3,0)</f>
        <v>#N/A</v>
      </c>
      <c r="G2452" s="6" t="e">
        <f>VLOOKUP(E2452,Collibra!D:F,2,0)</f>
        <v>#N/A</v>
      </c>
      <c r="J2452" t="s">
        <v>28</v>
      </c>
      <c r="N2452" t="b">
        <v>0</v>
      </c>
      <c r="P2452" t="s">
        <v>29</v>
      </c>
      <c r="Q2452" t="s">
        <v>30</v>
      </c>
      <c r="R2452" t="b">
        <v>0</v>
      </c>
      <c r="Z2452">
        <v>1</v>
      </c>
    </row>
    <row r="2453" spans="1:26" x14ac:dyDescent="0.25">
      <c r="A2453">
        <v>3857</v>
      </c>
      <c r="B2453" t="s">
        <v>1595</v>
      </c>
      <c r="C2453" t="s">
        <v>1441</v>
      </c>
      <c r="D2453" t="s">
        <v>1442</v>
      </c>
      <c r="E2453" s="6">
        <f>VLOOKUP(SUBSTITUTE(B2453,"_eur","")&amp;" - "&amp;D2453,OrbisGeneric_mapping!C:F,3,0)</f>
        <v>20155</v>
      </c>
      <c r="F2453" s="6" t="e">
        <f>VLOOKUP(E2453,Collibra!D:F,3,0)</f>
        <v>#N/A</v>
      </c>
      <c r="G2453" s="6" t="e">
        <f>VLOOKUP(E2453,Collibra!D:F,2,0)</f>
        <v>#N/A</v>
      </c>
      <c r="J2453" t="s">
        <v>28</v>
      </c>
      <c r="N2453" t="b">
        <v>0</v>
      </c>
      <c r="P2453" t="s">
        <v>29</v>
      </c>
      <c r="Q2453" t="s">
        <v>30</v>
      </c>
      <c r="R2453" t="b">
        <v>0</v>
      </c>
      <c r="Z2453">
        <v>1</v>
      </c>
    </row>
    <row r="2454" spans="1:26" x14ac:dyDescent="0.25">
      <c r="A2454">
        <v>3865</v>
      </c>
      <c r="B2454" t="s">
        <v>1595</v>
      </c>
      <c r="C2454" t="s">
        <v>1443</v>
      </c>
      <c r="D2454" t="s">
        <v>1444</v>
      </c>
      <c r="E2454" s="6">
        <f>VLOOKUP(SUBSTITUTE(B2454,"_eur","")&amp;" - "&amp;D2454,OrbisGeneric_mapping!C:F,3,0)</f>
        <v>20160</v>
      </c>
      <c r="F2454" s="6" t="e">
        <f>VLOOKUP(E2454,Collibra!D:F,3,0)</f>
        <v>#N/A</v>
      </c>
      <c r="G2454" s="6" t="e">
        <f>VLOOKUP(E2454,Collibra!D:F,2,0)</f>
        <v>#N/A</v>
      </c>
      <c r="J2454" t="s">
        <v>28</v>
      </c>
      <c r="N2454" t="b">
        <v>0</v>
      </c>
      <c r="P2454" t="s">
        <v>29</v>
      </c>
      <c r="Q2454" t="s">
        <v>30</v>
      </c>
      <c r="R2454" t="b">
        <v>0</v>
      </c>
      <c r="Z2454">
        <v>1</v>
      </c>
    </row>
    <row r="2455" spans="1:26" x14ac:dyDescent="0.25">
      <c r="A2455">
        <v>4009</v>
      </c>
      <c r="B2455" t="s">
        <v>1595</v>
      </c>
      <c r="C2455" t="s">
        <v>528</v>
      </c>
      <c r="D2455" t="s">
        <v>529</v>
      </c>
      <c r="E2455" s="6">
        <f>VLOOKUP(SUBSTITUTE(B2455,"_eur","")&amp;" - "&amp;D2455,OrbisGeneric_mapping!C:F,3,0)</f>
        <v>21010</v>
      </c>
      <c r="F2455" s="6" t="e">
        <f>VLOOKUP(E2455,Collibra!D:F,3,0)</f>
        <v>#N/A</v>
      </c>
      <c r="G2455" s="6" t="e">
        <f>VLOOKUP(E2455,Collibra!D:F,2,0)</f>
        <v>#N/A</v>
      </c>
      <c r="J2455" t="s">
        <v>28</v>
      </c>
      <c r="N2455" t="b">
        <v>0</v>
      </c>
      <c r="P2455" t="s">
        <v>29</v>
      </c>
      <c r="Q2455" t="s">
        <v>30</v>
      </c>
      <c r="R2455" t="b">
        <v>0</v>
      </c>
      <c r="Z2455">
        <v>1</v>
      </c>
    </row>
    <row r="2456" spans="1:26" x14ac:dyDescent="0.25">
      <c r="A2456">
        <v>3969</v>
      </c>
      <c r="B2456" t="s">
        <v>1595</v>
      </c>
      <c r="C2456" t="s">
        <v>1445</v>
      </c>
      <c r="D2456" t="s">
        <v>1446</v>
      </c>
      <c r="E2456" s="6">
        <f>VLOOKUP(SUBSTITUTE(B2456,"_eur","")&amp;" - "&amp;D2456,OrbisGeneric_mapping!C:F,3,0)</f>
        <v>20220</v>
      </c>
      <c r="F2456" s="6" t="e">
        <f>VLOOKUP(E2456,Collibra!D:F,3,0)</f>
        <v>#N/A</v>
      </c>
      <c r="G2456" s="6" t="e">
        <f>VLOOKUP(E2456,Collibra!D:F,2,0)</f>
        <v>#N/A</v>
      </c>
      <c r="J2456" t="s">
        <v>28</v>
      </c>
      <c r="N2456" t="b">
        <v>0</v>
      </c>
      <c r="P2456" t="s">
        <v>29</v>
      </c>
      <c r="Q2456" t="s">
        <v>30</v>
      </c>
      <c r="R2456" t="b">
        <v>0</v>
      </c>
      <c r="Z2456">
        <v>1</v>
      </c>
    </row>
    <row r="2457" spans="1:26" x14ac:dyDescent="0.25">
      <c r="A2457">
        <v>3953</v>
      </c>
      <c r="B2457" t="s">
        <v>1595</v>
      </c>
      <c r="C2457" t="s">
        <v>1447</v>
      </c>
      <c r="D2457" t="s">
        <v>1448</v>
      </c>
      <c r="E2457" s="6">
        <f>VLOOKUP(SUBSTITUTE(B2457,"_eur","")&amp;" - "&amp;D2457,OrbisGeneric_mapping!C:F,3,0)</f>
        <v>20210</v>
      </c>
      <c r="F2457" s="6" t="e">
        <f>VLOOKUP(E2457,Collibra!D:F,3,0)</f>
        <v>#N/A</v>
      </c>
      <c r="G2457" s="6" t="e">
        <f>VLOOKUP(E2457,Collibra!D:F,2,0)</f>
        <v>#N/A</v>
      </c>
      <c r="J2457" t="s">
        <v>28</v>
      </c>
      <c r="N2457" t="b">
        <v>0</v>
      </c>
      <c r="P2457" t="s">
        <v>29</v>
      </c>
      <c r="Q2457" t="s">
        <v>30</v>
      </c>
      <c r="R2457" t="b">
        <v>0</v>
      </c>
      <c r="Z2457">
        <v>1</v>
      </c>
    </row>
    <row r="2458" spans="1:26" x14ac:dyDescent="0.25">
      <c r="A2458">
        <v>4193</v>
      </c>
      <c r="B2458" t="s">
        <v>1595</v>
      </c>
      <c r="C2458" t="s">
        <v>1449</v>
      </c>
      <c r="D2458" t="s">
        <v>1450</v>
      </c>
      <c r="E2458" s="6">
        <f>VLOOKUP(SUBSTITUTE(B2458,"_eur","")&amp;" - "&amp;D2458,OrbisGeneric_mapping!C:F,3,0)</f>
        <v>14018</v>
      </c>
      <c r="F2458" s="6" t="e">
        <f>VLOOKUP(E2458,Collibra!D:F,3,0)</f>
        <v>#N/A</v>
      </c>
      <c r="G2458" s="6" t="e">
        <f>VLOOKUP(E2458,Collibra!D:F,2,0)</f>
        <v>#N/A</v>
      </c>
      <c r="J2458" t="s">
        <v>28</v>
      </c>
      <c r="N2458" t="b">
        <v>0</v>
      </c>
      <c r="P2458" t="s">
        <v>29</v>
      </c>
      <c r="Q2458" t="s">
        <v>30</v>
      </c>
      <c r="R2458" t="b">
        <v>0</v>
      </c>
      <c r="Z2458">
        <v>1</v>
      </c>
    </row>
    <row r="2459" spans="1:26" x14ac:dyDescent="0.25">
      <c r="A2459">
        <v>4521</v>
      </c>
      <c r="B2459" t="s">
        <v>1595</v>
      </c>
      <c r="C2459" t="s">
        <v>1451</v>
      </c>
      <c r="D2459" t="s">
        <v>1452</v>
      </c>
      <c r="E2459" s="6">
        <f>VLOOKUP(SUBSTITUTE(B2459,"_eur","")&amp;" - "&amp;D2459,OrbisGeneric_mapping!C:F,3,0)</f>
        <v>13038</v>
      </c>
      <c r="F2459" s="6" t="e">
        <f>VLOOKUP(E2459,Collibra!D:F,3,0)</f>
        <v>#N/A</v>
      </c>
      <c r="G2459" s="6" t="e">
        <f>VLOOKUP(E2459,Collibra!D:F,2,0)</f>
        <v>#N/A</v>
      </c>
      <c r="J2459" t="s">
        <v>28</v>
      </c>
      <c r="N2459" t="b">
        <v>0</v>
      </c>
      <c r="P2459" t="s">
        <v>29</v>
      </c>
      <c r="Q2459" t="s">
        <v>30</v>
      </c>
      <c r="R2459" t="b">
        <v>0</v>
      </c>
      <c r="Z2459">
        <v>1</v>
      </c>
    </row>
    <row r="2460" spans="1:26" x14ac:dyDescent="0.25">
      <c r="A2460">
        <v>3665</v>
      </c>
      <c r="B2460" t="s">
        <v>1595</v>
      </c>
      <c r="C2460" t="s">
        <v>1453</v>
      </c>
      <c r="D2460" t="s">
        <v>1454</v>
      </c>
      <c r="E2460" s="6">
        <f>VLOOKUP(SUBSTITUTE(B2460,"_eur","")&amp;" - "&amp;D2460,OrbisGeneric_mapping!C:F,3,0)</f>
        <v>13052</v>
      </c>
      <c r="F2460" s="6" t="e">
        <f>VLOOKUP(E2460,Collibra!D:F,3,0)</f>
        <v>#N/A</v>
      </c>
      <c r="G2460" s="6" t="e">
        <f>VLOOKUP(E2460,Collibra!D:F,2,0)</f>
        <v>#N/A</v>
      </c>
      <c r="J2460" t="s">
        <v>28</v>
      </c>
      <c r="N2460" t="b">
        <v>0</v>
      </c>
      <c r="P2460" t="s">
        <v>29</v>
      </c>
      <c r="Q2460" t="s">
        <v>30</v>
      </c>
      <c r="R2460" t="b">
        <v>0</v>
      </c>
      <c r="Z2460">
        <v>1</v>
      </c>
    </row>
    <row r="2461" spans="1:26" x14ac:dyDescent="0.25">
      <c r="A2461">
        <v>4313</v>
      </c>
      <c r="B2461" t="s">
        <v>1595</v>
      </c>
      <c r="C2461" t="s">
        <v>1455</v>
      </c>
      <c r="D2461" t="s">
        <v>1456</v>
      </c>
      <c r="E2461" s="6">
        <f>VLOOKUP(SUBSTITUTE(B2461,"_eur","")&amp;" - "&amp;D2461,OrbisGeneric_mapping!C:F,3,0)</f>
        <v>21210</v>
      </c>
      <c r="F2461" s="6" t="e">
        <f>VLOOKUP(E2461,Collibra!D:F,3,0)</f>
        <v>#N/A</v>
      </c>
      <c r="G2461" s="6" t="e">
        <f>VLOOKUP(E2461,Collibra!D:F,2,0)</f>
        <v>#N/A</v>
      </c>
      <c r="J2461" t="s">
        <v>28</v>
      </c>
      <c r="N2461" t="b">
        <v>0</v>
      </c>
      <c r="P2461" t="s">
        <v>29</v>
      </c>
      <c r="Q2461" t="s">
        <v>30</v>
      </c>
      <c r="R2461" t="b">
        <v>0</v>
      </c>
      <c r="Z2461">
        <v>1</v>
      </c>
    </row>
    <row r="2462" spans="1:26" x14ac:dyDescent="0.25">
      <c r="A2462">
        <v>3801</v>
      </c>
      <c r="B2462" t="s">
        <v>1595</v>
      </c>
      <c r="C2462" t="s">
        <v>1457</v>
      </c>
      <c r="D2462" t="s">
        <v>1458</v>
      </c>
      <c r="E2462" s="6">
        <f>VLOOKUP(SUBSTITUTE(B2462,"_eur","")&amp;" - "&amp;D2462,OrbisGeneric_mapping!C:F,3,0)</f>
        <v>20120</v>
      </c>
      <c r="F2462" s="6" t="e">
        <f>VLOOKUP(E2462,Collibra!D:F,3,0)</f>
        <v>#N/A</v>
      </c>
      <c r="G2462" s="6" t="e">
        <f>VLOOKUP(E2462,Collibra!D:F,2,0)</f>
        <v>#N/A</v>
      </c>
      <c r="J2462" t="s">
        <v>28</v>
      </c>
      <c r="N2462" t="b">
        <v>0</v>
      </c>
      <c r="P2462" t="s">
        <v>29</v>
      </c>
      <c r="Q2462" t="s">
        <v>30</v>
      </c>
      <c r="R2462" t="b">
        <v>0</v>
      </c>
      <c r="Z2462">
        <v>1</v>
      </c>
    </row>
    <row r="2463" spans="1:26" x14ac:dyDescent="0.25">
      <c r="A2463">
        <v>4321</v>
      </c>
      <c r="B2463" t="s">
        <v>1595</v>
      </c>
      <c r="C2463" t="s">
        <v>1459</v>
      </c>
      <c r="D2463" t="s">
        <v>1460</v>
      </c>
      <c r="E2463" s="6">
        <f>VLOOKUP(SUBSTITUTE(B2463,"_eur","")&amp;" - "&amp;D2463,OrbisGeneric_mapping!C:F,3,0)</f>
        <v>21215</v>
      </c>
      <c r="F2463" s="6" t="e">
        <f>VLOOKUP(E2463,Collibra!D:F,3,0)</f>
        <v>#N/A</v>
      </c>
      <c r="G2463" s="6" t="e">
        <f>VLOOKUP(E2463,Collibra!D:F,2,0)</f>
        <v>#N/A</v>
      </c>
      <c r="J2463" t="s">
        <v>28</v>
      </c>
      <c r="N2463" t="b">
        <v>0</v>
      </c>
      <c r="P2463" t="s">
        <v>29</v>
      </c>
      <c r="Q2463" t="s">
        <v>30</v>
      </c>
      <c r="R2463" t="b">
        <v>0</v>
      </c>
      <c r="Z2463">
        <v>1</v>
      </c>
    </row>
    <row r="2464" spans="1:26" x14ac:dyDescent="0.25">
      <c r="A2464">
        <v>3873</v>
      </c>
      <c r="B2464" t="s">
        <v>1595</v>
      </c>
      <c r="C2464" t="s">
        <v>1461</v>
      </c>
      <c r="D2464" t="s">
        <v>1462</v>
      </c>
      <c r="E2464" s="6">
        <f>VLOOKUP(SUBSTITUTE(B2464,"_eur","")&amp;" - "&amp;D2464,OrbisGeneric_mapping!C:F,3,0)</f>
        <v>20165</v>
      </c>
      <c r="F2464" s="6" t="e">
        <f>VLOOKUP(E2464,Collibra!D:F,3,0)</f>
        <v>#N/A</v>
      </c>
      <c r="G2464" s="6" t="e">
        <f>VLOOKUP(E2464,Collibra!D:F,2,0)</f>
        <v>#N/A</v>
      </c>
      <c r="J2464" t="s">
        <v>28</v>
      </c>
      <c r="N2464" t="b">
        <v>0</v>
      </c>
      <c r="P2464" t="s">
        <v>29</v>
      </c>
      <c r="Q2464" t="s">
        <v>30</v>
      </c>
      <c r="R2464" t="b">
        <v>0</v>
      </c>
      <c r="Z2464">
        <v>1</v>
      </c>
    </row>
    <row r="2465" spans="1:26" x14ac:dyDescent="0.25">
      <c r="A2465">
        <v>3897</v>
      </c>
      <c r="B2465" t="s">
        <v>1595</v>
      </c>
      <c r="C2465" t="s">
        <v>1463</v>
      </c>
      <c r="D2465" t="s">
        <v>1464</v>
      </c>
      <c r="E2465" s="6">
        <f>VLOOKUP(SUBSTITUTE(B2465,"_eur","")&amp;" - "&amp;D2465,OrbisGeneric_mapping!C:F,3,0)</f>
        <v>20180</v>
      </c>
      <c r="F2465" s="6" t="e">
        <f>VLOOKUP(E2465,Collibra!D:F,3,0)</f>
        <v>#N/A</v>
      </c>
      <c r="G2465" s="6" t="e">
        <f>VLOOKUP(E2465,Collibra!D:F,2,0)</f>
        <v>#N/A</v>
      </c>
      <c r="J2465" t="s">
        <v>28</v>
      </c>
      <c r="N2465" t="b">
        <v>0</v>
      </c>
      <c r="P2465" t="s">
        <v>29</v>
      </c>
      <c r="Q2465" t="s">
        <v>30</v>
      </c>
      <c r="R2465" t="b">
        <v>0</v>
      </c>
      <c r="Z2465">
        <v>1</v>
      </c>
    </row>
    <row r="2466" spans="1:26" x14ac:dyDescent="0.25">
      <c r="A2466">
        <v>4553</v>
      </c>
      <c r="B2466" t="s">
        <v>1595</v>
      </c>
      <c r="C2466" t="s">
        <v>1465</v>
      </c>
      <c r="D2466" t="s">
        <v>1466</v>
      </c>
      <c r="E2466" s="6">
        <f>VLOOKUP(SUBSTITUTE(B2466,"_eur","")&amp;" - "&amp;D2466,OrbisGeneric_mapping!C:F,3,0)</f>
        <v>13045</v>
      </c>
      <c r="F2466" s="6" t="e">
        <f>VLOOKUP(E2466,Collibra!D:F,3,0)</f>
        <v>#N/A</v>
      </c>
      <c r="G2466" s="6" t="e">
        <f>VLOOKUP(E2466,Collibra!D:F,2,0)</f>
        <v>#N/A</v>
      </c>
      <c r="J2466" t="s">
        <v>28</v>
      </c>
      <c r="N2466" t="b">
        <v>0</v>
      </c>
      <c r="P2466" t="s">
        <v>29</v>
      </c>
      <c r="Q2466" t="s">
        <v>30</v>
      </c>
      <c r="R2466" t="b">
        <v>0</v>
      </c>
      <c r="Z2466">
        <v>1</v>
      </c>
    </row>
    <row r="2467" spans="1:26" x14ac:dyDescent="0.25">
      <c r="A2467">
        <v>3753</v>
      </c>
      <c r="B2467" t="s">
        <v>1595</v>
      </c>
      <c r="C2467" t="s">
        <v>1467</v>
      </c>
      <c r="D2467" t="s">
        <v>1468</v>
      </c>
      <c r="E2467" s="6">
        <f>VLOOKUP(SUBSTITUTE(B2467,"_eur","")&amp;" - "&amp;D2467,OrbisGeneric_mapping!C:F,3,0)</f>
        <v>13068</v>
      </c>
      <c r="F2467" s="6" t="e">
        <f>VLOOKUP(E2467,Collibra!D:F,3,0)</f>
        <v>#N/A</v>
      </c>
      <c r="G2467" s="6" t="e">
        <f>VLOOKUP(E2467,Collibra!D:F,2,0)</f>
        <v>#N/A</v>
      </c>
      <c r="J2467" t="s">
        <v>28</v>
      </c>
      <c r="N2467" t="b">
        <v>0</v>
      </c>
      <c r="P2467" t="s">
        <v>29</v>
      </c>
      <c r="Q2467" t="s">
        <v>30</v>
      </c>
      <c r="R2467" t="b">
        <v>0</v>
      </c>
      <c r="Z2467">
        <v>1</v>
      </c>
    </row>
    <row r="2468" spans="1:26" x14ac:dyDescent="0.25">
      <c r="A2468">
        <v>4369</v>
      </c>
      <c r="B2468" t="s">
        <v>1595</v>
      </c>
      <c r="C2468" t="s">
        <v>1469</v>
      </c>
      <c r="D2468" t="s">
        <v>1470</v>
      </c>
      <c r="E2468" s="6">
        <f>VLOOKUP(SUBSTITUTE(B2468,"_eur","")&amp;" - "&amp;D2468,OrbisGeneric_mapping!C:F,3,0)</f>
        <v>13002</v>
      </c>
      <c r="F2468" s="6" t="e">
        <f>VLOOKUP(E2468,Collibra!D:F,3,0)</f>
        <v>#N/A</v>
      </c>
      <c r="G2468" s="6" t="e">
        <f>VLOOKUP(E2468,Collibra!D:F,2,0)</f>
        <v>#N/A</v>
      </c>
      <c r="J2468" t="s">
        <v>28</v>
      </c>
      <c r="N2468" t="b">
        <v>0</v>
      </c>
      <c r="P2468" t="s">
        <v>29</v>
      </c>
      <c r="Q2468" t="s">
        <v>30</v>
      </c>
      <c r="R2468" t="b">
        <v>0</v>
      </c>
      <c r="Z2468">
        <v>1</v>
      </c>
    </row>
    <row r="2469" spans="1:26" x14ac:dyDescent="0.25">
      <c r="A2469">
        <v>3625</v>
      </c>
      <c r="B2469" t="s">
        <v>1595</v>
      </c>
      <c r="C2469" t="s">
        <v>1471</v>
      </c>
      <c r="D2469" t="s">
        <v>1472</v>
      </c>
      <c r="E2469" s="6">
        <f>VLOOKUP(SUBSTITUTE(B2469,"_eur","")&amp;" - "&amp;D2469,OrbisGeneric_mapping!C:F,3,0)</f>
        <v>20010</v>
      </c>
      <c r="F2469" s="6" t="e">
        <f>VLOOKUP(E2469,Collibra!D:F,3,0)</f>
        <v>#N/A</v>
      </c>
      <c r="G2469" s="6" t="e">
        <f>VLOOKUP(E2469,Collibra!D:F,2,0)</f>
        <v>#N/A</v>
      </c>
      <c r="J2469" t="s">
        <v>28</v>
      </c>
      <c r="N2469" t="b">
        <v>0</v>
      </c>
      <c r="P2469" t="s">
        <v>29</v>
      </c>
      <c r="Q2469" t="s">
        <v>30</v>
      </c>
      <c r="R2469" t="b">
        <v>0</v>
      </c>
      <c r="Z2469">
        <v>1</v>
      </c>
    </row>
    <row r="2470" spans="1:26" x14ac:dyDescent="0.25">
      <c r="A2470">
        <v>3777</v>
      </c>
      <c r="B2470" t="s">
        <v>1595</v>
      </c>
      <c r="C2470" t="s">
        <v>1473</v>
      </c>
      <c r="D2470" t="s">
        <v>1474</v>
      </c>
      <c r="E2470" s="6">
        <f>VLOOKUP(SUBSTITUTE(B2470,"_eur","")&amp;" - "&amp;D2470,OrbisGeneric_mapping!C:F,3,0)</f>
        <v>20105</v>
      </c>
      <c r="F2470" s="6" t="e">
        <f>VLOOKUP(E2470,Collibra!D:F,3,0)</f>
        <v>#N/A</v>
      </c>
      <c r="G2470" s="6" t="e">
        <f>VLOOKUP(E2470,Collibra!D:F,2,0)</f>
        <v>#N/A</v>
      </c>
      <c r="J2470" t="s">
        <v>28</v>
      </c>
      <c r="N2470" t="b">
        <v>0</v>
      </c>
      <c r="P2470" t="s">
        <v>29</v>
      </c>
      <c r="Q2470" t="s">
        <v>30</v>
      </c>
      <c r="R2470" t="b">
        <v>0</v>
      </c>
      <c r="Z2470">
        <v>1</v>
      </c>
    </row>
    <row r="2471" spans="1:26" x14ac:dyDescent="0.25">
      <c r="A2471">
        <v>3825</v>
      </c>
      <c r="B2471" t="s">
        <v>1595</v>
      </c>
      <c r="C2471" t="s">
        <v>1475</v>
      </c>
      <c r="D2471" t="s">
        <v>1476</v>
      </c>
      <c r="E2471" s="6">
        <f>VLOOKUP(SUBSTITUTE(B2471,"_eur","")&amp;" - "&amp;D2471,OrbisGeneric_mapping!C:F,3,0)</f>
        <v>20135</v>
      </c>
      <c r="F2471" s="6" t="e">
        <f>VLOOKUP(E2471,Collibra!D:F,3,0)</f>
        <v>#N/A</v>
      </c>
      <c r="G2471" s="6" t="e">
        <f>VLOOKUP(E2471,Collibra!D:F,2,0)</f>
        <v>#N/A</v>
      </c>
      <c r="J2471" t="s">
        <v>28</v>
      </c>
      <c r="N2471" t="b">
        <v>0</v>
      </c>
      <c r="P2471" t="s">
        <v>29</v>
      </c>
      <c r="Q2471" t="s">
        <v>30</v>
      </c>
      <c r="R2471" t="b">
        <v>0</v>
      </c>
      <c r="Z2471">
        <v>1</v>
      </c>
    </row>
    <row r="2472" spans="1:26" x14ac:dyDescent="0.25">
      <c r="A2472">
        <v>3849</v>
      </c>
      <c r="B2472" t="s">
        <v>1595</v>
      </c>
      <c r="C2472" t="s">
        <v>1477</v>
      </c>
      <c r="D2472" t="s">
        <v>1478</v>
      </c>
      <c r="E2472" s="6">
        <f>VLOOKUP(SUBSTITUTE(B2472,"_eur","")&amp;" - "&amp;D2472,OrbisGeneric_mapping!C:F,3,0)</f>
        <v>20150</v>
      </c>
      <c r="F2472" s="6" t="e">
        <f>VLOOKUP(E2472,Collibra!D:F,3,0)</f>
        <v>#N/A</v>
      </c>
      <c r="G2472" s="6" t="e">
        <f>VLOOKUP(E2472,Collibra!D:F,2,0)</f>
        <v>#N/A</v>
      </c>
      <c r="J2472" t="s">
        <v>28</v>
      </c>
      <c r="N2472" t="b">
        <v>0</v>
      </c>
      <c r="P2472" t="s">
        <v>29</v>
      </c>
      <c r="Q2472" t="s">
        <v>30</v>
      </c>
      <c r="R2472" t="b">
        <v>0</v>
      </c>
      <c r="Z2472">
        <v>1</v>
      </c>
    </row>
    <row r="2473" spans="1:26" x14ac:dyDescent="0.25">
      <c r="A2473">
        <v>4097</v>
      </c>
      <c r="B2473" t="s">
        <v>1595</v>
      </c>
      <c r="C2473" t="s">
        <v>1479</v>
      </c>
      <c r="D2473" t="s">
        <v>1480</v>
      </c>
      <c r="E2473" s="6">
        <f>VLOOKUP(SUBSTITUTE(B2473,"_eur","")&amp;" - "&amp;D2473,OrbisGeneric_mapping!C:F,3,0)</f>
        <v>21060</v>
      </c>
      <c r="F2473" s="6" t="e">
        <f>VLOOKUP(E2473,Collibra!D:F,3,0)</f>
        <v>#N/A</v>
      </c>
      <c r="G2473" s="6" t="e">
        <f>VLOOKUP(E2473,Collibra!D:F,2,0)</f>
        <v>#N/A</v>
      </c>
      <c r="J2473" t="s">
        <v>28</v>
      </c>
      <c r="N2473" t="b">
        <v>0</v>
      </c>
      <c r="P2473" t="s">
        <v>29</v>
      </c>
      <c r="Q2473" t="s">
        <v>30</v>
      </c>
      <c r="R2473" t="b">
        <v>0</v>
      </c>
      <c r="Z2473">
        <v>1</v>
      </c>
    </row>
    <row r="2474" spans="1:26" x14ac:dyDescent="0.25">
      <c r="A2474">
        <v>4337</v>
      </c>
      <c r="B2474" t="s">
        <v>1595</v>
      </c>
      <c r="C2474" t="s">
        <v>1481</v>
      </c>
      <c r="D2474" t="s">
        <v>1482</v>
      </c>
      <c r="E2474" s="6">
        <f>VLOOKUP(SUBSTITUTE(B2474,"_eur","")&amp;" - "&amp;D2474,OrbisGeneric_mapping!C:F,3,0)</f>
        <v>23000</v>
      </c>
      <c r="F2474" s="6" t="e">
        <f>VLOOKUP(E2474,Collibra!D:F,3,0)</f>
        <v>#N/A</v>
      </c>
      <c r="G2474" s="6" t="e">
        <f>VLOOKUP(E2474,Collibra!D:F,2,0)</f>
        <v>#N/A</v>
      </c>
      <c r="J2474" t="s">
        <v>28</v>
      </c>
      <c r="N2474" t="b">
        <v>0</v>
      </c>
      <c r="P2474" t="s">
        <v>29</v>
      </c>
      <c r="Q2474" t="s">
        <v>30</v>
      </c>
      <c r="R2474" t="b">
        <v>0</v>
      </c>
      <c r="Z2474">
        <v>1</v>
      </c>
    </row>
    <row r="2475" spans="1:26" x14ac:dyDescent="0.25">
      <c r="A2475">
        <v>3561</v>
      </c>
      <c r="B2475" t="s">
        <v>1595</v>
      </c>
      <c r="C2475" t="s">
        <v>570</v>
      </c>
      <c r="D2475" t="s">
        <v>571</v>
      </c>
      <c r="E2475" s="6" t="str">
        <f>VLOOKUP(SUBSTITUTE(B2475,"_eur","")&amp;" - "&amp;D2475,OrbisGeneric_mapping!C:F,3,0)</f>
        <v>NUMBER_MONTHS</v>
      </c>
      <c r="F2475" s="6" t="str">
        <f>VLOOKUP(E2475,Collibra!D:F,3,0)</f>
        <v>Number of months</v>
      </c>
      <c r="G2475" s="6" t="str">
        <f>VLOOKUP(E2475,Collibra!D:F,2,0)</f>
        <v>The number of months in a financial accounting period</v>
      </c>
      <c r="J2475" t="s">
        <v>28</v>
      </c>
      <c r="N2475" t="b">
        <v>0</v>
      </c>
      <c r="P2475" t="s">
        <v>29</v>
      </c>
      <c r="Q2475" t="s">
        <v>30</v>
      </c>
      <c r="R2475" t="b">
        <v>0</v>
      </c>
      <c r="Z2475">
        <v>1</v>
      </c>
    </row>
    <row r="2476" spans="1:26" x14ac:dyDescent="0.25">
      <c r="A2476">
        <v>4441</v>
      </c>
      <c r="B2476" t="s">
        <v>1595</v>
      </c>
      <c r="C2476" t="s">
        <v>1483</v>
      </c>
      <c r="D2476" t="s">
        <v>1484</v>
      </c>
      <c r="E2476" s="6">
        <f>VLOOKUP(SUBSTITUTE(B2476,"_eur","")&amp;" - "&amp;D2476,OrbisGeneric_mapping!C:F,3,0)</f>
        <v>13022</v>
      </c>
      <c r="F2476" s="6" t="e">
        <f>VLOOKUP(E2476,Collibra!D:F,3,0)</f>
        <v>#N/A</v>
      </c>
      <c r="G2476" s="6" t="e">
        <f>VLOOKUP(E2476,Collibra!D:F,2,0)</f>
        <v>#N/A</v>
      </c>
      <c r="J2476" t="s">
        <v>28</v>
      </c>
      <c r="N2476" t="b">
        <v>0</v>
      </c>
      <c r="P2476" t="s">
        <v>29</v>
      </c>
      <c r="Q2476" t="s">
        <v>30</v>
      </c>
      <c r="R2476" t="b">
        <v>0</v>
      </c>
      <c r="Z2476">
        <v>1</v>
      </c>
    </row>
    <row r="2477" spans="1:26" x14ac:dyDescent="0.25">
      <c r="A2477">
        <v>4561</v>
      </c>
      <c r="B2477" t="s">
        <v>1595</v>
      </c>
      <c r="C2477" t="s">
        <v>1485</v>
      </c>
      <c r="D2477" t="s">
        <v>1486</v>
      </c>
      <c r="E2477" s="6">
        <f>VLOOKUP(SUBSTITUTE(B2477,"_eur","")&amp;" - "&amp;D2477,OrbisGeneric_mapping!C:F,3,0)</f>
        <v>13046</v>
      </c>
      <c r="F2477" s="6" t="e">
        <f>VLOOKUP(E2477,Collibra!D:F,3,0)</f>
        <v>#N/A</v>
      </c>
      <c r="G2477" s="6" t="e">
        <f>VLOOKUP(E2477,Collibra!D:F,2,0)</f>
        <v>#N/A</v>
      </c>
      <c r="J2477" t="s">
        <v>28</v>
      </c>
      <c r="N2477" t="b">
        <v>0</v>
      </c>
      <c r="P2477" t="s">
        <v>29</v>
      </c>
      <c r="Q2477" t="s">
        <v>30</v>
      </c>
      <c r="R2477" t="b">
        <v>0</v>
      </c>
      <c r="Z2477">
        <v>1</v>
      </c>
    </row>
    <row r="2478" spans="1:26" x14ac:dyDescent="0.25">
      <c r="A2478">
        <v>3601</v>
      </c>
      <c r="B2478" t="s">
        <v>1595</v>
      </c>
      <c r="C2478" t="s">
        <v>576</v>
      </c>
      <c r="D2478" t="s">
        <v>577</v>
      </c>
      <c r="E2478" s="6" t="str">
        <f>VLOOKUP(SUBSTITUTE(B2478,"_eur","")&amp;" - "&amp;D2478,OrbisGeneric_mapping!C:F,3,0)</f>
        <v>ORIGINAL_CURRENCY</v>
      </c>
      <c r="F2478" s="6">
        <f>VLOOKUP(E2478,Collibra!D:F,3,0)</f>
        <v>0</v>
      </c>
      <c r="G2478" s="6" t="str">
        <f>VLOOKUP(E2478,Collibra!D:F,2,0)</f>
        <v>The currency used for publishing the financial accounts</v>
      </c>
      <c r="J2478" t="s">
        <v>28</v>
      </c>
      <c r="N2478" t="b">
        <v>0</v>
      </c>
      <c r="P2478" t="s">
        <v>29</v>
      </c>
      <c r="Q2478" t="s">
        <v>30</v>
      </c>
      <c r="R2478" t="b">
        <v>0</v>
      </c>
      <c r="Z2478">
        <v>1</v>
      </c>
    </row>
    <row r="2479" spans="1:26" x14ac:dyDescent="0.25">
      <c r="A2479">
        <v>3593</v>
      </c>
      <c r="B2479" t="s">
        <v>1595</v>
      </c>
      <c r="C2479" t="s">
        <v>578</v>
      </c>
      <c r="D2479" t="s">
        <v>579</v>
      </c>
      <c r="E2479" s="6" t="str">
        <f>VLOOKUP(SUBSTITUTE(B2479,"_eur","")&amp;" - "&amp;D2479,OrbisGeneric_mapping!C:F,3,0)</f>
        <v>ORIGINAL_UNIT</v>
      </c>
      <c r="F2479" s="6" t="str">
        <f>VLOOKUP(E2479,Collibra!D:F,3,0)</f>
        <v>Original unit</v>
      </c>
      <c r="G2479" s="6" t="str">
        <f>VLOOKUP(E2479,Collibra!D:F,2,0)</f>
        <v>Original units is the unit for a financial value used in spreading the financial accounts</v>
      </c>
      <c r="J2479" t="s">
        <v>28</v>
      </c>
      <c r="N2479" t="b">
        <v>0</v>
      </c>
      <c r="P2479" t="s">
        <v>29</v>
      </c>
      <c r="Q2479" t="s">
        <v>30</v>
      </c>
      <c r="R2479" t="b">
        <v>0</v>
      </c>
      <c r="Z2479">
        <v>1</v>
      </c>
    </row>
    <row r="2480" spans="1:26" x14ac:dyDescent="0.25">
      <c r="A2480">
        <v>4057</v>
      </c>
      <c r="B2480" t="s">
        <v>1595</v>
      </c>
      <c r="C2480" t="s">
        <v>1487</v>
      </c>
      <c r="D2480" t="s">
        <v>1488</v>
      </c>
      <c r="E2480" s="6">
        <f>VLOOKUP(SUBSTITUTE(B2480,"_eur","")&amp;" - "&amp;D2480,OrbisGeneric_mapping!C:F,3,0)</f>
        <v>21035</v>
      </c>
      <c r="F2480" s="6" t="e">
        <f>VLOOKUP(E2480,Collibra!D:F,3,0)</f>
        <v>#N/A</v>
      </c>
      <c r="G2480" s="6" t="e">
        <f>VLOOKUP(E2480,Collibra!D:F,2,0)</f>
        <v>#N/A</v>
      </c>
      <c r="J2480" t="s">
        <v>28</v>
      </c>
      <c r="N2480" t="b">
        <v>0</v>
      </c>
      <c r="P2480" t="s">
        <v>29</v>
      </c>
      <c r="Q2480" t="s">
        <v>30</v>
      </c>
      <c r="R2480" t="b">
        <v>0</v>
      </c>
      <c r="Z2480">
        <v>1</v>
      </c>
    </row>
    <row r="2481" spans="1:26" x14ac:dyDescent="0.25">
      <c r="A2481">
        <v>3697</v>
      </c>
      <c r="B2481" t="s">
        <v>1595</v>
      </c>
      <c r="C2481" t="s">
        <v>1489</v>
      </c>
      <c r="D2481" t="s">
        <v>1490</v>
      </c>
      <c r="E2481" s="6">
        <f>VLOOKUP(SUBSTITUTE(B2481,"_eur","")&amp;" - "&amp;D2481,OrbisGeneric_mapping!C:F,3,0)</f>
        <v>20055</v>
      </c>
      <c r="F2481" s="6" t="e">
        <f>VLOOKUP(E2481,Collibra!D:F,3,0)</f>
        <v>#N/A</v>
      </c>
      <c r="G2481" s="6" t="e">
        <f>VLOOKUP(E2481,Collibra!D:F,2,0)</f>
        <v>#N/A</v>
      </c>
      <c r="J2481" t="s">
        <v>28</v>
      </c>
      <c r="N2481" t="b">
        <v>0</v>
      </c>
      <c r="P2481" t="s">
        <v>29</v>
      </c>
      <c r="Q2481" t="s">
        <v>30</v>
      </c>
      <c r="R2481" t="b">
        <v>0</v>
      </c>
      <c r="Z2481">
        <v>1</v>
      </c>
    </row>
    <row r="2482" spans="1:26" x14ac:dyDescent="0.25">
      <c r="A2482">
        <v>4089</v>
      </c>
      <c r="B2482" t="s">
        <v>1595</v>
      </c>
      <c r="C2482" t="s">
        <v>1491</v>
      </c>
      <c r="D2482" t="s">
        <v>1492</v>
      </c>
      <c r="E2482" s="6">
        <f>VLOOKUP(SUBSTITUTE(B2482,"_eur","")&amp;" - "&amp;D2482,OrbisGeneric_mapping!C:F,3,0)</f>
        <v>21055</v>
      </c>
      <c r="F2482" s="6" t="e">
        <f>VLOOKUP(E2482,Collibra!D:F,3,0)</f>
        <v>#N/A</v>
      </c>
      <c r="G2482" s="6" t="e">
        <f>VLOOKUP(E2482,Collibra!D:F,2,0)</f>
        <v>#N/A</v>
      </c>
      <c r="J2482" t="s">
        <v>28</v>
      </c>
      <c r="N2482" t="b">
        <v>0</v>
      </c>
      <c r="P2482" t="s">
        <v>29</v>
      </c>
      <c r="Q2482" t="s">
        <v>30</v>
      </c>
      <c r="R2482" t="b">
        <v>0</v>
      </c>
      <c r="Z2482">
        <v>1</v>
      </c>
    </row>
    <row r="2483" spans="1:26" x14ac:dyDescent="0.25">
      <c r="A2483">
        <v>4041</v>
      </c>
      <c r="B2483" t="s">
        <v>1595</v>
      </c>
      <c r="C2483" t="s">
        <v>1493</v>
      </c>
      <c r="D2483" t="s">
        <v>1494</v>
      </c>
      <c r="E2483" s="6">
        <f>VLOOKUP(SUBSTITUTE(B2483,"_eur","")&amp;" - "&amp;D2483,OrbisGeneric_mapping!C:F,3,0)</f>
        <v>21025</v>
      </c>
      <c r="F2483" s="6" t="e">
        <f>VLOOKUP(E2483,Collibra!D:F,3,0)</f>
        <v>#N/A</v>
      </c>
      <c r="G2483" s="6" t="e">
        <f>VLOOKUP(E2483,Collibra!D:F,2,0)</f>
        <v>#N/A</v>
      </c>
      <c r="J2483" t="s">
        <v>28</v>
      </c>
      <c r="N2483" t="b">
        <v>0</v>
      </c>
      <c r="P2483" t="s">
        <v>29</v>
      </c>
      <c r="Q2483" t="s">
        <v>30</v>
      </c>
      <c r="R2483" t="b">
        <v>0</v>
      </c>
      <c r="Z2483">
        <v>1</v>
      </c>
    </row>
    <row r="2484" spans="1:26" x14ac:dyDescent="0.25">
      <c r="A2484">
        <v>3937</v>
      </c>
      <c r="B2484" t="s">
        <v>1595</v>
      </c>
      <c r="C2484" t="s">
        <v>1495</v>
      </c>
      <c r="D2484" t="s">
        <v>1496</v>
      </c>
      <c r="E2484" s="6">
        <f>VLOOKUP(SUBSTITUTE(B2484,"_eur","")&amp;" - "&amp;D2484,OrbisGeneric_mapping!C:F,3,0)</f>
        <v>20200</v>
      </c>
      <c r="F2484" s="6" t="e">
        <f>VLOOKUP(E2484,Collibra!D:F,3,0)</f>
        <v>#N/A</v>
      </c>
      <c r="G2484" s="6" t="e">
        <f>VLOOKUP(E2484,Collibra!D:F,2,0)</f>
        <v>#N/A</v>
      </c>
      <c r="J2484" t="s">
        <v>28</v>
      </c>
      <c r="N2484" t="b">
        <v>0</v>
      </c>
      <c r="P2484" t="s">
        <v>29</v>
      </c>
      <c r="Q2484" t="s">
        <v>30</v>
      </c>
      <c r="R2484" t="b">
        <v>0</v>
      </c>
      <c r="Z2484">
        <v>1</v>
      </c>
    </row>
    <row r="2485" spans="1:26" x14ac:dyDescent="0.25">
      <c r="A2485">
        <v>3929</v>
      </c>
      <c r="B2485" t="s">
        <v>1595</v>
      </c>
      <c r="C2485" t="s">
        <v>1497</v>
      </c>
      <c r="D2485" t="s">
        <v>1498</v>
      </c>
      <c r="E2485" s="6">
        <f>VLOOKUP(SUBSTITUTE(B2485,"_eur","")&amp;" - "&amp;D2485,OrbisGeneric_mapping!C:F,3,0)</f>
        <v>13071</v>
      </c>
      <c r="F2485" s="6" t="e">
        <f>VLOOKUP(E2485,Collibra!D:F,3,0)</f>
        <v>#N/A</v>
      </c>
      <c r="G2485" s="6" t="e">
        <f>VLOOKUP(E2485,Collibra!D:F,2,0)</f>
        <v>#N/A</v>
      </c>
      <c r="J2485" t="s">
        <v>28</v>
      </c>
      <c r="N2485" t="b">
        <v>0</v>
      </c>
      <c r="P2485" t="s">
        <v>29</v>
      </c>
      <c r="Q2485" t="s">
        <v>30</v>
      </c>
      <c r="R2485" t="b">
        <v>0</v>
      </c>
      <c r="Z2485">
        <v>1</v>
      </c>
    </row>
    <row r="2486" spans="1:26" x14ac:dyDescent="0.25">
      <c r="A2486">
        <v>3985</v>
      </c>
      <c r="B2486" t="s">
        <v>1595</v>
      </c>
      <c r="C2486" t="s">
        <v>1499</v>
      </c>
      <c r="D2486" t="s">
        <v>1500</v>
      </c>
      <c r="E2486" s="6">
        <f>VLOOKUP(SUBSTITUTE(B2486,"_eur","")&amp;" - "&amp;D2486,OrbisGeneric_mapping!C:F,3,0)</f>
        <v>20230</v>
      </c>
      <c r="F2486" s="6" t="e">
        <f>VLOOKUP(E2486,Collibra!D:F,3,0)</f>
        <v>#N/A</v>
      </c>
      <c r="G2486" s="6" t="e">
        <f>VLOOKUP(E2486,Collibra!D:F,2,0)</f>
        <v>#N/A</v>
      </c>
      <c r="J2486" t="s">
        <v>28</v>
      </c>
      <c r="N2486" t="b">
        <v>0</v>
      </c>
      <c r="P2486" t="s">
        <v>29</v>
      </c>
      <c r="Q2486" t="s">
        <v>30</v>
      </c>
      <c r="R2486" t="b">
        <v>0</v>
      </c>
      <c r="Z2486">
        <v>1</v>
      </c>
    </row>
    <row r="2487" spans="1:26" x14ac:dyDescent="0.25">
      <c r="A2487">
        <v>4137</v>
      </c>
      <c r="B2487" t="s">
        <v>1595</v>
      </c>
      <c r="C2487" t="s">
        <v>1501</v>
      </c>
      <c r="D2487" t="s">
        <v>1502</v>
      </c>
      <c r="E2487" s="6">
        <f>VLOOKUP(SUBSTITUTE(B2487,"_eur","")&amp;" - "&amp;D2487,OrbisGeneric_mapping!C:F,3,0)</f>
        <v>21085</v>
      </c>
      <c r="F2487" s="6" t="e">
        <f>VLOOKUP(E2487,Collibra!D:F,3,0)</f>
        <v>#N/A</v>
      </c>
      <c r="G2487" s="6" t="e">
        <f>VLOOKUP(E2487,Collibra!D:F,2,0)</f>
        <v>#N/A</v>
      </c>
      <c r="J2487" t="s">
        <v>28</v>
      </c>
      <c r="N2487" t="b">
        <v>0</v>
      </c>
      <c r="P2487" t="s">
        <v>29</v>
      </c>
      <c r="Q2487" t="s">
        <v>30</v>
      </c>
      <c r="R2487" t="b">
        <v>0</v>
      </c>
      <c r="Z2487">
        <v>1</v>
      </c>
    </row>
    <row r="2488" spans="1:26" x14ac:dyDescent="0.25">
      <c r="A2488">
        <v>4185</v>
      </c>
      <c r="B2488" t="s">
        <v>1595</v>
      </c>
      <c r="C2488" t="s">
        <v>1503</v>
      </c>
      <c r="D2488" t="s">
        <v>1504</v>
      </c>
      <c r="E2488" s="6">
        <f>VLOOKUP(SUBSTITUTE(B2488,"_eur","")&amp;" - "&amp;D2488,OrbisGeneric_mapping!C:F,3,0)</f>
        <v>21115</v>
      </c>
      <c r="F2488" s="6" t="e">
        <f>VLOOKUP(E2488,Collibra!D:F,3,0)</f>
        <v>#N/A</v>
      </c>
      <c r="G2488" s="6" t="e">
        <f>VLOOKUP(E2488,Collibra!D:F,2,0)</f>
        <v>#N/A</v>
      </c>
      <c r="J2488" t="s">
        <v>28</v>
      </c>
      <c r="N2488" t="b">
        <v>0</v>
      </c>
      <c r="P2488" t="s">
        <v>29</v>
      </c>
      <c r="Q2488" t="s">
        <v>30</v>
      </c>
      <c r="R2488" t="b">
        <v>0</v>
      </c>
      <c r="Z2488">
        <v>1</v>
      </c>
    </row>
    <row r="2489" spans="1:26" x14ac:dyDescent="0.25">
      <c r="A2489">
        <v>4145</v>
      </c>
      <c r="B2489" t="s">
        <v>1595</v>
      </c>
      <c r="C2489" t="s">
        <v>1505</v>
      </c>
      <c r="D2489" t="s">
        <v>1506</v>
      </c>
      <c r="E2489" s="6">
        <f>VLOOKUP(SUBSTITUTE(B2489,"_eur","")&amp;" - "&amp;D2489,OrbisGeneric_mapping!C:F,3,0)</f>
        <v>21090</v>
      </c>
      <c r="F2489" s="6" t="e">
        <f>VLOOKUP(E2489,Collibra!D:F,3,0)</f>
        <v>#N/A</v>
      </c>
      <c r="G2489" s="6" t="e">
        <f>VLOOKUP(E2489,Collibra!D:F,2,0)</f>
        <v>#N/A</v>
      </c>
      <c r="J2489" t="s">
        <v>28</v>
      </c>
      <c r="N2489" t="b">
        <v>0</v>
      </c>
      <c r="P2489" t="s">
        <v>29</v>
      </c>
      <c r="Q2489" t="s">
        <v>30</v>
      </c>
      <c r="R2489" t="b">
        <v>0</v>
      </c>
      <c r="Z2489">
        <v>1</v>
      </c>
    </row>
    <row r="2490" spans="1:26" x14ac:dyDescent="0.25">
      <c r="A2490">
        <v>4489</v>
      </c>
      <c r="B2490" t="s">
        <v>1595</v>
      </c>
      <c r="C2490" t="s">
        <v>1507</v>
      </c>
      <c r="D2490" t="s">
        <v>1508</v>
      </c>
      <c r="E2490" s="6">
        <f>VLOOKUP(SUBSTITUTE(B2490,"_eur","")&amp;" - "&amp;D2490,OrbisGeneric_mapping!C:F,3,0)</f>
        <v>22080</v>
      </c>
      <c r="F2490" s="6" t="e">
        <f>VLOOKUP(E2490,Collibra!D:F,3,0)</f>
        <v>#N/A</v>
      </c>
      <c r="G2490" s="6" t="e">
        <f>VLOOKUP(E2490,Collibra!D:F,2,0)</f>
        <v>#N/A</v>
      </c>
      <c r="J2490" t="s">
        <v>28</v>
      </c>
      <c r="N2490" t="b">
        <v>0</v>
      </c>
      <c r="P2490" t="s">
        <v>29</v>
      </c>
      <c r="Q2490" t="s">
        <v>30</v>
      </c>
      <c r="R2490" t="b">
        <v>0</v>
      </c>
      <c r="Z2490">
        <v>1</v>
      </c>
    </row>
    <row r="2491" spans="1:26" x14ac:dyDescent="0.25">
      <c r="A2491">
        <v>4401</v>
      </c>
      <c r="B2491" t="s">
        <v>1595</v>
      </c>
      <c r="C2491" t="s">
        <v>1509</v>
      </c>
      <c r="D2491" t="s">
        <v>1510</v>
      </c>
      <c r="E2491" s="6">
        <f>VLOOKUP(SUBSTITUTE(B2491,"_eur","")&amp;" - "&amp;D2491,OrbisGeneric_mapping!C:F,3,0)</f>
        <v>22035</v>
      </c>
      <c r="F2491" s="6" t="e">
        <f>VLOOKUP(E2491,Collibra!D:F,3,0)</f>
        <v>#N/A</v>
      </c>
      <c r="G2491" s="6" t="e">
        <f>VLOOKUP(E2491,Collibra!D:F,2,0)</f>
        <v>#N/A</v>
      </c>
      <c r="J2491" t="s">
        <v>28</v>
      </c>
      <c r="N2491" t="b">
        <v>0</v>
      </c>
      <c r="P2491" t="s">
        <v>29</v>
      </c>
      <c r="Q2491" t="s">
        <v>30</v>
      </c>
      <c r="R2491" t="b">
        <v>0</v>
      </c>
      <c r="Z2491">
        <v>1</v>
      </c>
    </row>
    <row r="2492" spans="1:26" x14ac:dyDescent="0.25">
      <c r="A2492">
        <v>4529</v>
      </c>
      <c r="B2492" t="s">
        <v>1595</v>
      </c>
      <c r="C2492" t="s">
        <v>1511</v>
      </c>
      <c r="D2492" t="s">
        <v>1512</v>
      </c>
      <c r="E2492" s="6">
        <f>VLOOKUP(SUBSTITUTE(B2492,"_eur","")&amp;" - "&amp;D2492,OrbisGeneric_mapping!C:F,3,0)</f>
        <v>22115</v>
      </c>
      <c r="F2492" s="6" t="e">
        <f>VLOOKUP(E2492,Collibra!D:F,3,0)</f>
        <v>#N/A</v>
      </c>
      <c r="G2492" s="6" t="e">
        <f>VLOOKUP(E2492,Collibra!D:F,2,0)</f>
        <v>#N/A</v>
      </c>
      <c r="J2492" t="s">
        <v>28</v>
      </c>
      <c r="N2492" t="b">
        <v>0</v>
      </c>
      <c r="P2492" t="s">
        <v>29</v>
      </c>
      <c r="Q2492" t="s">
        <v>30</v>
      </c>
      <c r="R2492" t="b">
        <v>0</v>
      </c>
      <c r="Z2492">
        <v>1</v>
      </c>
    </row>
    <row r="2493" spans="1:26" x14ac:dyDescent="0.25">
      <c r="A2493">
        <v>3889</v>
      </c>
      <c r="B2493" t="s">
        <v>1595</v>
      </c>
      <c r="C2493" t="s">
        <v>1513</v>
      </c>
      <c r="D2493" t="s">
        <v>1514</v>
      </c>
      <c r="E2493" s="6">
        <f>VLOOKUP(SUBSTITUTE(B2493,"_eur","")&amp;" - "&amp;D2493,OrbisGeneric_mapping!C:F,3,0)</f>
        <v>20175</v>
      </c>
      <c r="F2493" s="6" t="e">
        <f>VLOOKUP(E2493,Collibra!D:F,3,0)</f>
        <v>#N/A</v>
      </c>
      <c r="G2493" s="6" t="e">
        <f>VLOOKUP(E2493,Collibra!D:F,2,0)</f>
        <v>#N/A</v>
      </c>
      <c r="J2493" t="s">
        <v>28</v>
      </c>
      <c r="N2493" t="b">
        <v>0</v>
      </c>
      <c r="P2493" t="s">
        <v>29</v>
      </c>
      <c r="Q2493" t="s">
        <v>30</v>
      </c>
      <c r="R2493" t="b">
        <v>0</v>
      </c>
      <c r="Z2493">
        <v>1</v>
      </c>
    </row>
    <row r="2494" spans="1:26" x14ac:dyDescent="0.25">
      <c r="A2494">
        <v>3881</v>
      </c>
      <c r="B2494" t="s">
        <v>1595</v>
      </c>
      <c r="C2494" t="s">
        <v>1515</v>
      </c>
      <c r="D2494" t="s">
        <v>1516</v>
      </c>
      <c r="E2494" s="6">
        <f>VLOOKUP(SUBSTITUTE(B2494,"_eur","")&amp;" - "&amp;D2494,OrbisGeneric_mapping!C:F,3,0)</f>
        <v>20170</v>
      </c>
      <c r="F2494" s="6" t="e">
        <f>VLOOKUP(E2494,Collibra!D:F,3,0)</f>
        <v>#N/A</v>
      </c>
      <c r="G2494" s="6" t="e">
        <f>VLOOKUP(E2494,Collibra!D:F,2,0)</f>
        <v>#N/A</v>
      </c>
      <c r="J2494" t="s">
        <v>28</v>
      </c>
      <c r="N2494" t="b">
        <v>0</v>
      </c>
      <c r="P2494" t="s">
        <v>29</v>
      </c>
      <c r="Q2494" t="s">
        <v>30</v>
      </c>
      <c r="R2494" t="b">
        <v>0</v>
      </c>
      <c r="Z2494">
        <v>1</v>
      </c>
    </row>
    <row r="2495" spans="1:26" x14ac:dyDescent="0.25">
      <c r="A2495">
        <v>4377</v>
      </c>
      <c r="B2495" t="s">
        <v>1595</v>
      </c>
      <c r="C2495" t="s">
        <v>1517</v>
      </c>
      <c r="D2495" t="s">
        <v>1518</v>
      </c>
      <c r="E2495" s="6">
        <f>VLOOKUP(SUBSTITUTE(B2495,"_eur","")&amp;" - "&amp;D2495,OrbisGeneric_mapping!C:F,3,0)</f>
        <v>13003</v>
      </c>
      <c r="F2495" s="6" t="e">
        <f>VLOOKUP(E2495,Collibra!D:F,3,0)</f>
        <v>#N/A</v>
      </c>
      <c r="G2495" s="6" t="e">
        <f>VLOOKUP(E2495,Collibra!D:F,2,0)</f>
        <v>#N/A</v>
      </c>
      <c r="J2495" t="s">
        <v>28</v>
      </c>
      <c r="N2495" t="b">
        <v>0</v>
      </c>
      <c r="P2495" t="s">
        <v>29</v>
      </c>
      <c r="Q2495" t="s">
        <v>30</v>
      </c>
      <c r="R2495" t="b">
        <v>0</v>
      </c>
      <c r="Z2495">
        <v>1</v>
      </c>
    </row>
    <row r="2496" spans="1:26" x14ac:dyDescent="0.25">
      <c r="A2496">
        <v>4257</v>
      </c>
      <c r="B2496" t="s">
        <v>1595</v>
      </c>
      <c r="C2496" t="s">
        <v>1519</v>
      </c>
      <c r="D2496" t="s">
        <v>1520</v>
      </c>
      <c r="E2496" s="6">
        <f>VLOOKUP(SUBSTITUTE(B2496,"_eur","")&amp;" - "&amp;D2496,OrbisGeneric_mapping!C:F,3,0)</f>
        <v>21160</v>
      </c>
      <c r="F2496" s="6" t="e">
        <f>VLOOKUP(E2496,Collibra!D:F,3,0)</f>
        <v>#N/A</v>
      </c>
      <c r="G2496" s="6" t="e">
        <f>VLOOKUP(E2496,Collibra!D:F,2,0)</f>
        <v>#N/A</v>
      </c>
      <c r="J2496" t="s">
        <v>28</v>
      </c>
      <c r="N2496" t="b">
        <v>0</v>
      </c>
      <c r="P2496" t="s">
        <v>29</v>
      </c>
      <c r="Q2496" t="s">
        <v>30</v>
      </c>
      <c r="R2496" t="b">
        <v>0</v>
      </c>
      <c r="Z2496">
        <v>1</v>
      </c>
    </row>
    <row r="2497" spans="1:26" x14ac:dyDescent="0.25">
      <c r="A2497">
        <v>4297</v>
      </c>
      <c r="B2497" t="s">
        <v>1595</v>
      </c>
      <c r="C2497" t="s">
        <v>1521</v>
      </c>
      <c r="D2497" t="s">
        <v>1522</v>
      </c>
      <c r="E2497" s="6">
        <f>VLOOKUP(SUBSTITUTE(B2497,"_eur","")&amp;" - "&amp;D2497,OrbisGeneric_mapping!C:F,3,0)</f>
        <v>21185</v>
      </c>
      <c r="F2497" s="6" t="e">
        <f>VLOOKUP(E2497,Collibra!D:F,3,0)</f>
        <v>#N/A</v>
      </c>
      <c r="G2497" s="6" t="e">
        <f>VLOOKUP(E2497,Collibra!D:F,2,0)</f>
        <v>#N/A</v>
      </c>
      <c r="J2497" t="s">
        <v>28</v>
      </c>
      <c r="N2497" t="b">
        <v>0</v>
      </c>
      <c r="P2497" t="s">
        <v>29</v>
      </c>
      <c r="Q2497" t="s">
        <v>30</v>
      </c>
      <c r="R2497" t="b">
        <v>0</v>
      </c>
      <c r="Z2497">
        <v>1</v>
      </c>
    </row>
    <row r="2498" spans="1:26" x14ac:dyDescent="0.25">
      <c r="A2498">
        <v>4049</v>
      </c>
      <c r="B2498" t="s">
        <v>1595</v>
      </c>
      <c r="C2498" t="s">
        <v>1523</v>
      </c>
      <c r="D2498" t="s">
        <v>1524</v>
      </c>
      <c r="E2498" s="6">
        <f>VLOOKUP(SUBSTITUTE(B2498,"_eur","")&amp;" - "&amp;D2498,OrbisGeneric_mapping!C:F,3,0)</f>
        <v>21030</v>
      </c>
      <c r="F2498" s="6" t="e">
        <f>VLOOKUP(E2498,Collibra!D:F,3,0)</f>
        <v>#N/A</v>
      </c>
      <c r="G2498" s="6" t="e">
        <f>VLOOKUP(E2498,Collibra!D:F,2,0)</f>
        <v>#N/A</v>
      </c>
      <c r="J2498" t="s">
        <v>28</v>
      </c>
      <c r="N2498" t="b">
        <v>0</v>
      </c>
      <c r="P2498" t="s">
        <v>29</v>
      </c>
      <c r="Q2498" t="s">
        <v>30</v>
      </c>
      <c r="R2498" t="b">
        <v>0</v>
      </c>
      <c r="Z2498">
        <v>1</v>
      </c>
    </row>
    <row r="2499" spans="1:26" x14ac:dyDescent="0.25">
      <c r="A2499">
        <v>3689</v>
      </c>
      <c r="B2499" t="s">
        <v>1595</v>
      </c>
      <c r="C2499" t="s">
        <v>1525</v>
      </c>
      <c r="D2499" t="s">
        <v>1526</v>
      </c>
      <c r="E2499" s="6">
        <f>VLOOKUP(SUBSTITUTE(B2499,"_eur","")&amp;" - "&amp;D2499,OrbisGeneric_mapping!C:F,3,0)</f>
        <v>20050</v>
      </c>
      <c r="F2499" s="6" t="e">
        <f>VLOOKUP(E2499,Collibra!D:F,3,0)</f>
        <v>#N/A</v>
      </c>
      <c r="G2499" s="6" t="e">
        <f>VLOOKUP(E2499,Collibra!D:F,2,0)</f>
        <v>#N/A</v>
      </c>
      <c r="J2499" t="s">
        <v>28</v>
      </c>
      <c r="N2499" t="b">
        <v>0</v>
      </c>
      <c r="P2499" t="s">
        <v>29</v>
      </c>
      <c r="Q2499" t="s">
        <v>30</v>
      </c>
      <c r="R2499" t="b">
        <v>0</v>
      </c>
      <c r="Z2499">
        <v>1</v>
      </c>
    </row>
    <row r="2500" spans="1:26" x14ac:dyDescent="0.25">
      <c r="A2500">
        <v>4233</v>
      </c>
      <c r="B2500" t="s">
        <v>1595</v>
      </c>
      <c r="C2500" t="s">
        <v>1527</v>
      </c>
      <c r="D2500" t="s">
        <v>1528</v>
      </c>
      <c r="E2500" s="6">
        <f>VLOOKUP(SUBSTITUTE(B2500,"_eur","")&amp;" - "&amp;D2500,OrbisGeneric_mapping!C:F,3,0)</f>
        <v>14029</v>
      </c>
      <c r="F2500" s="6" t="e">
        <f>VLOOKUP(E2500,Collibra!D:F,3,0)</f>
        <v>#N/A</v>
      </c>
      <c r="G2500" s="6" t="e">
        <f>VLOOKUP(E2500,Collibra!D:F,2,0)</f>
        <v>#N/A</v>
      </c>
      <c r="J2500" t="s">
        <v>28</v>
      </c>
      <c r="N2500" t="b">
        <v>0</v>
      </c>
      <c r="P2500" t="s">
        <v>29</v>
      </c>
      <c r="Q2500" t="s">
        <v>30</v>
      </c>
      <c r="R2500" t="b">
        <v>0</v>
      </c>
      <c r="Z2500">
        <v>1</v>
      </c>
    </row>
    <row r="2501" spans="1:26" x14ac:dyDescent="0.25">
      <c r="A2501">
        <v>4153</v>
      </c>
      <c r="B2501" t="s">
        <v>1595</v>
      </c>
      <c r="C2501" t="s">
        <v>1529</v>
      </c>
      <c r="D2501" t="s">
        <v>1530</v>
      </c>
      <c r="E2501" s="6">
        <f>VLOOKUP(SUBSTITUTE(B2501,"_eur","")&amp;" - "&amp;D2501,OrbisGeneric_mapping!C:F,3,0)</f>
        <v>21095</v>
      </c>
      <c r="F2501" s="6" t="e">
        <f>VLOOKUP(E2501,Collibra!D:F,3,0)</f>
        <v>#N/A</v>
      </c>
      <c r="G2501" s="6" t="e">
        <f>VLOOKUP(E2501,Collibra!D:F,2,0)</f>
        <v>#N/A</v>
      </c>
      <c r="J2501" t="s">
        <v>28</v>
      </c>
      <c r="N2501" t="b">
        <v>0</v>
      </c>
      <c r="P2501" t="s">
        <v>29</v>
      </c>
      <c r="Q2501" t="s">
        <v>30</v>
      </c>
      <c r="R2501" t="b">
        <v>0</v>
      </c>
      <c r="Z2501">
        <v>1</v>
      </c>
    </row>
    <row r="2502" spans="1:26" x14ac:dyDescent="0.25">
      <c r="A2502">
        <v>3809</v>
      </c>
      <c r="B2502" t="s">
        <v>1595</v>
      </c>
      <c r="C2502" t="s">
        <v>1531</v>
      </c>
      <c r="D2502" t="s">
        <v>1532</v>
      </c>
      <c r="E2502" s="6">
        <f>VLOOKUP(SUBSTITUTE(B2502,"_eur","")&amp;" - "&amp;D2502,OrbisGeneric_mapping!C:F,3,0)</f>
        <v>20125</v>
      </c>
      <c r="F2502" s="6" t="e">
        <f>VLOOKUP(E2502,Collibra!D:F,3,0)</f>
        <v>#N/A</v>
      </c>
      <c r="G2502" s="6" t="e">
        <f>VLOOKUP(E2502,Collibra!D:F,2,0)</f>
        <v>#N/A</v>
      </c>
      <c r="J2502" t="s">
        <v>28</v>
      </c>
      <c r="N2502" t="b">
        <v>0</v>
      </c>
      <c r="P2502" t="s">
        <v>29</v>
      </c>
      <c r="Q2502" t="s">
        <v>30</v>
      </c>
      <c r="R2502" t="b">
        <v>0</v>
      </c>
      <c r="Z2502">
        <v>1</v>
      </c>
    </row>
    <row r="2503" spans="1:26" x14ac:dyDescent="0.25">
      <c r="A2503">
        <v>3817</v>
      </c>
      <c r="B2503" t="s">
        <v>1595</v>
      </c>
      <c r="C2503" t="s">
        <v>1533</v>
      </c>
      <c r="D2503" t="s">
        <v>1534</v>
      </c>
      <c r="E2503" s="6">
        <f>VLOOKUP(SUBSTITUTE(B2503,"_eur","")&amp;" - "&amp;D2503,OrbisGeneric_mapping!C:F,3,0)</f>
        <v>20130</v>
      </c>
      <c r="F2503" s="6" t="e">
        <f>VLOOKUP(E2503,Collibra!D:F,3,0)</f>
        <v>#N/A</v>
      </c>
      <c r="G2503" s="6" t="e">
        <f>VLOOKUP(E2503,Collibra!D:F,2,0)</f>
        <v>#N/A</v>
      </c>
      <c r="J2503" t="s">
        <v>28</v>
      </c>
      <c r="N2503" t="b">
        <v>0</v>
      </c>
      <c r="P2503" t="s">
        <v>29</v>
      </c>
      <c r="Q2503" t="s">
        <v>30</v>
      </c>
      <c r="R2503" t="b">
        <v>0</v>
      </c>
      <c r="Z2503">
        <v>1</v>
      </c>
    </row>
    <row r="2504" spans="1:26" x14ac:dyDescent="0.25">
      <c r="A2504">
        <v>4545</v>
      </c>
      <c r="B2504" t="s">
        <v>1595</v>
      </c>
      <c r="C2504" t="s">
        <v>1535</v>
      </c>
      <c r="D2504" t="s">
        <v>1536</v>
      </c>
      <c r="E2504" s="6">
        <f>VLOOKUP(SUBSTITUTE(B2504,"_eur","")&amp;" - "&amp;D2504,OrbisGeneric_mapping!C:F,3,0)</f>
        <v>13044</v>
      </c>
      <c r="F2504" s="6" t="e">
        <f>VLOOKUP(E2504,Collibra!D:F,3,0)</f>
        <v>#N/A</v>
      </c>
      <c r="G2504" s="6" t="e">
        <f>VLOOKUP(E2504,Collibra!D:F,2,0)</f>
        <v>#N/A</v>
      </c>
      <c r="J2504" t="s">
        <v>28</v>
      </c>
      <c r="N2504" t="b">
        <v>0</v>
      </c>
      <c r="P2504" t="s">
        <v>29</v>
      </c>
      <c r="Q2504" t="s">
        <v>30</v>
      </c>
      <c r="R2504" t="b">
        <v>0</v>
      </c>
      <c r="Z2504">
        <v>1</v>
      </c>
    </row>
    <row r="2505" spans="1:26" x14ac:dyDescent="0.25">
      <c r="A2505">
        <v>4241</v>
      </c>
      <c r="B2505" t="s">
        <v>1595</v>
      </c>
      <c r="C2505" t="s">
        <v>1537</v>
      </c>
      <c r="D2505" t="s">
        <v>1538</v>
      </c>
      <c r="E2505" s="6">
        <f>VLOOKUP(SUBSTITUTE(B2505,"_eur","")&amp;" - "&amp;D2505,OrbisGeneric_mapping!C:F,3,0)</f>
        <v>14026</v>
      </c>
      <c r="F2505" s="6" t="e">
        <f>VLOOKUP(E2505,Collibra!D:F,3,0)</f>
        <v>#N/A</v>
      </c>
      <c r="G2505" s="6" t="e">
        <f>VLOOKUP(E2505,Collibra!D:F,2,0)</f>
        <v>#N/A</v>
      </c>
      <c r="J2505" t="s">
        <v>28</v>
      </c>
      <c r="N2505" t="b">
        <v>0</v>
      </c>
      <c r="P2505" t="s">
        <v>29</v>
      </c>
      <c r="Q2505" t="s">
        <v>30</v>
      </c>
      <c r="R2505" t="b">
        <v>0</v>
      </c>
      <c r="Z2505">
        <v>1</v>
      </c>
    </row>
    <row r="2506" spans="1:26" x14ac:dyDescent="0.25">
      <c r="A2506">
        <v>3705</v>
      </c>
      <c r="B2506" t="s">
        <v>1595</v>
      </c>
      <c r="C2506" t="s">
        <v>1539</v>
      </c>
      <c r="D2506" t="s">
        <v>1540</v>
      </c>
      <c r="E2506" s="6">
        <f>VLOOKUP(SUBSTITUTE(B2506,"_eur","")&amp;" - "&amp;D2506,OrbisGeneric_mapping!C:F,3,0)</f>
        <v>13054</v>
      </c>
      <c r="F2506" s="6" t="e">
        <f>VLOOKUP(E2506,Collibra!D:F,3,0)</f>
        <v>#N/A</v>
      </c>
      <c r="G2506" s="6" t="e">
        <f>VLOOKUP(E2506,Collibra!D:F,2,0)</f>
        <v>#N/A</v>
      </c>
      <c r="J2506" t="s">
        <v>28</v>
      </c>
      <c r="N2506" t="b">
        <v>0</v>
      </c>
      <c r="P2506" t="s">
        <v>29</v>
      </c>
      <c r="Q2506" t="s">
        <v>30</v>
      </c>
      <c r="R2506" t="b">
        <v>0</v>
      </c>
      <c r="Z2506">
        <v>1</v>
      </c>
    </row>
    <row r="2507" spans="1:26" x14ac:dyDescent="0.25">
      <c r="A2507">
        <v>3505</v>
      </c>
      <c r="B2507" t="s">
        <v>1595</v>
      </c>
      <c r="C2507" t="s">
        <v>57</v>
      </c>
      <c r="D2507" t="s">
        <v>57</v>
      </c>
      <c r="E2507" s="6" t="e">
        <f>VLOOKUP(SUBSTITUTE(B2507,"_eur","")&amp;" - "&amp;D2507,OrbisGeneric_mapping!C:F,3,0)</f>
        <v>#N/A</v>
      </c>
      <c r="F2507" s="6" t="e">
        <f>VLOOKUP(E2507,Collibra!D:F,3,0)</f>
        <v>#N/A</v>
      </c>
      <c r="G2507" s="6" t="e">
        <f>VLOOKUP(E2507,Collibra!D:F,2,0)</f>
        <v>#N/A</v>
      </c>
      <c r="J2507" t="s">
        <v>28</v>
      </c>
      <c r="N2507" t="b">
        <v>0</v>
      </c>
      <c r="P2507" t="s">
        <v>29</v>
      </c>
      <c r="Q2507" t="s">
        <v>30</v>
      </c>
      <c r="R2507" t="b">
        <v>0</v>
      </c>
      <c r="Z2507">
        <v>1</v>
      </c>
    </row>
    <row r="2508" spans="1:26" x14ac:dyDescent="0.25">
      <c r="A2508">
        <v>4169</v>
      </c>
      <c r="B2508" t="s">
        <v>1595</v>
      </c>
      <c r="C2508" t="s">
        <v>1541</v>
      </c>
      <c r="D2508" t="s">
        <v>1542</v>
      </c>
      <c r="E2508" s="6">
        <f>VLOOKUP(SUBSTITUTE(B2508,"_eur","")&amp;" - "&amp;D2508,OrbisGeneric_mapping!C:F,3,0)</f>
        <v>21105</v>
      </c>
      <c r="F2508" s="6" t="e">
        <f>VLOOKUP(E2508,Collibra!D:F,3,0)</f>
        <v>#N/A</v>
      </c>
      <c r="G2508" s="6" t="e">
        <f>VLOOKUP(E2508,Collibra!D:F,2,0)</f>
        <v>#N/A</v>
      </c>
      <c r="J2508" t="s">
        <v>28</v>
      </c>
      <c r="N2508" t="b">
        <v>0</v>
      </c>
      <c r="P2508" t="s">
        <v>29</v>
      </c>
      <c r="Q2508" t="s">
        <v>30</v>
      </c>
      <c r="R2508" t="b">
        <v>0</v>
      </c>
      <c r="Z2508">
        <v>1</v>
      </c>
    </row>
    <row r="2509" spans="1:26" x14ac:dyDescent="0.25">
      <c r="A2509">
        <v>3633</v>
      </c>
      <c r="B2509" t="s">
        <v>1595</v>
      </c>
      <c r="C2509" t="s">
        <v>1543</v>
      </c>
      <c r="D2509" t="s">
        <v>1544</v>
      </c>
      <c r="E2509" s="6">
        <f>VLOOKUP(SUBSTITUTE(B2509,"_eur","")&amp;" - "&amp;D2509,OrbisGeneric_mapping!C:F,3,0)</f>
        <v>20015</v>
      </c>
      <c r="F2509" s="6" t="e">
        <f>VLOOKUP(E2509,Collibra!D:F,3,0)</f>
        <v>#N/A</v>
      </c>
      <c r="G2509" s="6" t="e">
        <f>VLOOKUP(E2509,Collibra!D:F,2,0)</f>
        <v>#N/A</v>
      </c>
      <c r="J2509" t="s">
        <v>28</v>
      </c>
      <c r="N2509" t="b">
        <v>0</v>
      </c>
      <c r="P2509" t="s">
        <v>29</v>
      </c>
      <c r="Q2509" t="s">
        <v>30</v>
      </c>
      <c r="R2509" t="b">
        <v>0</v>
      </c>
      <c r="Z2509">
        <v>1</v>
      </c>
    </row>
    <row r="2510" spans="1:26" x14ac:dyDescent="0.25">
      <c r="A2510">
        <v>4249</v>
      </c>
      <c r="B2510" t="s">
        <v>1595</v>
      </c>
      <c r="C2510" t="s">
        <v>1545</v>
      </c>
      <c r="D2510" t="s">
        <v>1546</v>
      </c>
      <c r="E2510" s="6">
        <f>VLOOKUP(SUBSTITUTE(B2510,"_eur","")&amp;" - "&amp;D2510,OrbisGeneric_mapping!C:F,3,0)</f>
        <v>14025</v>
      </c>
      <c r="F2510" s="6" t="e">
        <f>VLOOKUP(E2510,Collibra!D:F,3,0)</f>
        <v>#N/A</v>
      </c>
      <c r="G2510" s="6" t="e">
        <f>VLOOKUP(E2510,Collibra!D:F,2,0)</f>
        <v>#N/A</v>
      </c>
      <c r="J2510" t="s">
        <v>28</v>
      </c>
      <c r="N2510" t="b">
        <v>0</v>
      </c>
      <c r="P2510" t="s">
        <v>29</v>
      </c>
      <c r="Q2510" t="s">
        <v>30</v>
      </c>
      <c r="R2510" t="b">
        <v>0</v>
      </c>
      <c r="Z2510">
        <v>1</v>
      </c>
    </row>
    <row r="2511" spans="1:26" x14ac:dyDescent="0.25">
      <c r="A2511">
        <v>4393</v>
      </c>
      <c r="B2511" t="s">
        <v>1595</v>
      </c>
      <c r="C2511" t="s">
        <v>1547</v>
      </c>
      <c r="D2511" t="s">
        <v>1548</v>
      </c>
      <c r="E2511" s="6">
        <f>VLOOKUP(SUBSTITUTE(B2511,"_eur","")&amp;" - "&amp;D2511,OrbisGeneric_mapping!C:F,3,0)</f>
        <v>22020</v>
      </c>
      <c r="F2511" s="6" t="e">
        <f>VLOOKUP(E2511,Collibra!D:F,3,0)</f>
        <v>#N/A</v>
      </c>
      <c r="G2511" s="6" t="e">
        <f>VLOOKUP(E2511,Collibra!D:F,2,0)</f>
        <v>#N/A</v>
      </c>
      <c r="J2511" t="s">
        <v>28</v>
      </c>
      <c r="N2511" t="b">
        <v>0</v>
      </c>
      <c r="P2511" t="s">
        <v>29</v>
      </c>
      <c r="Q2511" t="s">
        <v>30</v>
      </c>
      <c r="R2511" t="b">
        <v>0</v>
      </c>
      <c r="Z2511">
        <v>1</v>
      </c>
    </row>
    <row r="2512" spans="1:26" x14ac:dyDescent="0.25">
      <c r="A2512">
        <v>4289</v>
      </c>
      <c r="B2512" t="s">
        <v>1595</v>
      </c>
      <c r="C2512" t="s">
        <v>1549</v>
      </c>
      <c r="D2512" t="s">
        <v>1550</v>
      </c>
      <c r="E2512" s="6">
        <f>VLOOKUP(SUBSTITUTE(B2512,"_eur","")&amp;" - "&amp;D2512,OrbisGeneric_mapping!C:F,3,0)</f>
        <v>14036</v>
      </c>
      <c r="F2512" s="6" t="e">
        <f>VLOOKUP(E2512,Collibra!D:F,3,0)</f>
        <v>#N/A</v>
      </c>
      <c r="G2512" s="6" t="e">
        <f>VLOOKUP(E2512,Collibra!D:F,2,0)</f>
        <v>#N/A</v>
      </c>
      <c r="J2512" t="s">
        <v>28</v>
      </c>
      <c r="N2512" t="b">
        <v>0</v>
      </c>
      <c r="P2512" t="s">
        <v>29</v>
      </c>
      <c r="Q2512" t="s">
        <v>30</v>
      </c>
      <c r="R2512" t="b">
        <v>0</v>
      </c>
      <c r="Z2512">
        <v>1</v>
      </c>
    </row>
    <row r="2513" spans="1:26" x14ac:dyDescent="0.25">
      <c r="A2513">
        <v>4281</v>
      </c>
      <c r="B2513" t="s">
        <v>1595</v>
      </c>
      <c r="C2513" t="s">
        <v>1551</v>
      </c>
      <c r="D2513" t="s">
        <v>1552</v>
      </c>
      <c r="E2513" s="6">
        <f>VLOOKUP(SUBSTITUTE(B2513,"_eur","")&amp;" - "&amp;D2513,OrbisGeneric_mapping!C:F,3,0)</f>
        <v>21175</v>
      </c>
      <c r="F2513" s="6" t="e">
        <f>VLOOKUP(E2513,Collibra!D:F,3,0)</f>
        <v>#N/A</v>
      </c>
      <c r="G2513" s="6" t="e">
        <f>VLOOKUP(E2513,Collibra!D:F,2,0)</f>
        <v>#N/A</v>
      </c>
      <c r="J2513" t="s">
        <v>28</v>
      </c>
      <c r="N2513" t="b">
        <v>0</v>
      </c>
      <c r="P2513" t="s">
        <v>29</v>
      </c>
      <c r="Q2513" t="s">
        <v>30</v>
      </c>
      <c r="R2513" t="b">
        <v>0</v>
      </c>
      <c r="Z2513">
        <v>1</v>
      </c>
    </row>
    <row r="2514" spans="1:26" x14ac:dyDescent="0.25">
      <c r="A2514">
        <v>4577</v>
      </c>
      <c r="B2514" t="s">
        <v>1595</v>
      </c>
      <c r="C2514" t="s">
        <v>72</v>
      </c>
      <c r="D2514" t="s">
        <v>72</v>
      </c>
      <c r="E2514" s="6" t="e">
        <f>VLOOKUP(SUBSTITUTE(B2514,"_eur","")&amp;" - "&amp;D2514,OrbisGeneric_mapping!C:F,3,0)</f>
        <v>#N/A</v>
      </c>
      <c r="F2514" s="6" t="e">
        <f>VLOOKUP(E2514,Collibra!D:F,3,0)</f>
        <v>#N/A</v>
      </c>
      <c r="G2514" s="6" t="e">
        <f>VLOOKUP(E2514,Collibra!D:F,2,0)</f>
        <v>#N/A</v>
      </c>
      <c r="J2514" t="s">
        <v>73</v>
      </c>
      <c r="N2514" t="b">
        <v>0</v>
      </c>
      <c r="P2514" t="s">
        <v>29</v>
      </c>
      <c r="Q2514" t="s">
        <v>30</v>
      </c>
      <c r="R2514" t="b">
        <v>0</v>
      </c>
      <c r="Z2514">
        <v>1</v>
      </c>
    </row>
    <row r="2515" spans="1:26" x14ac:dyDescent="0.25">
      <c r="A2515">
        <v>4217</v>
      </c>
      <c r="B2515" t="s">
        <v>1595</v>
      </c>
      <c r="C2515" t="s">
        <v>1553</v>
      </c>
      <c r="D2515" t="s">
        <v>1554</v>
      </c>
      <c r="E2515" s="6">
        <f>VLOOKUP(SUBSTITUTE(B2515,"_eur","")&amp;" - "&amp;D2515,OrbisGeneric_mapping!C:F,3,0)</f>
        <v>21135</v>
      </c>
      <c r="F2515" s="6" t="e">
        <f>VLOOKUP(E2515,Collibra!D:F,3,0)</f>
        <v>#N/A</v>
      </c>
      <c r="G2515" s="6" t="e">
        <f>VLOOKUP(E2515,Collibra!D:F,2,0)</f>
        <v>#N/A</v>
      </c>
      <c r="J2515" t="s">
        <v>28</v>
      </c>
      <c r="N2515" t="b">
        <v>0</v>
      </c>
      <c r="P2515" t="s">
        <v>29</v>
      </c>
      <c r="Q2515" t="s">
        <v>30</v>
      </c>
      <c r="R2515" t="b">
        <v>0</v>
      </c>
      <c r="Z2515">
        <v>1</v>
      </c>
    </row>
    <row r="2516" spans="1:26" x14ac:dyDescent="0.25">
      <c r="A2516">
        <v>4265</v>
      </c>
      <c r="B2516" t="s">
        <v>1595</v>
      </c>
      <c r="C2516" t="s">
        <v>1555</v>
      </c>
      <c r="D2516" t="s">
        <v>1556</v>
      </c>
      <c r="E2516" s="6">
        <f>VLOOKUP(SUBSTITUTE(B2516,"_eur","")&amp;" - "&amp;D2516,OrbisGeneric_mapping!C:F,3,0)</f>
        <v>14032</v>
      </c>
      <c r="F2516" s="6" t="e">
        <f>VLOOKUP(E2516,Collibra!D:F,3,0)</f>
        <v>#N/A</v>
      </c>
      <c r="G2516" s="6" t="e">
        <f>VLOOKUP(E2516,Collibra!D:F,2,0)</f>
        <v>#N/A</v>
      </c>
      <c r="J2516" t="s">
        <v>28</v>
      </c>
      <c r="N2516" t="b">
        <v>0</v>
      </c>
      <c r="P2516" t="s">
        <v>29</v>
      </c>
      <c r="Q2516" t="s">
        <v>30</v>
      </c>
      <c r="R2516" t="b">
        <v>0</v>
      </c>
      <c r="Z2516">
        <v>1</v>
      </c>
    </row>
    <row r="2517" spans="1:26" x14ac:dyDescent="0.25">
      <c r="A2517">
        <v>3737</v>
      </c>
      <c r="B2517" t="s">
        <v>1595</v>
      </c>
      <c r="C2517" t="s">
        <v>1557</v>
      </c>
      <c r="D2517" t="s">
        <v>1558</v>
      </c>
      <c r="E2517" s="6">
        <f>VLOOKUP(SUBSTITUTE(B2517,"_eur","")&amp;" - "&amp;D2517,OrbisGeneric_mapping!C:F,3,0)</f>
        <v>13051</v>
      </c>
      <c r="F2517" s="6" t="e">
        <f>VLOOKUP(E2517,Collibra!D:F,3,0)</f>
        <v>#N/A</v>
      </c>
      <c r="G2517" s="6" t="e">
        <f>VLOOKUP(E2517,Collibra!D:F,2,0)</f>
        <v>#N/A</v>
      </c>
      <c r="J2517" t="s">
        <v>28</v>
      </c>
      <c r="N2517" t="b">
        <v>0</v>
      </c>
      <c r="P2517" t="s">
        <v>29</v>
      </c>
      <c r="Q2517" t="s">
        <v>30</v>
      </c>
      <c r="R2517" t="b">
        <v>0</v>
      </c>
      <c r="Z2517">
        <v>1</v>
      </c>
    </row>
    <row r="2518" spans="1:26" x14ac:dyDescent="0.25">
      <c r="A2518">
        <v>4073</v>
      </c>
      <c r="B2518" t="s">
        <v>1595</v>
      </c>
      <c r="C2518" t="s">
        <v>1559</v>
      </c>
      <c r="D2518" t="s">
        <v>1560</v>
      </c>
      <c r="E2518" s="6">
        <f>VLOOKUP(SUBSTITUTE(B2518,"_eur","")&amp;" - "&amp;D2518,OrbisGeneric_mapping!C:F,3,0)</f>
        <v>21045</v>
      </c>
      <c r="F2518" s="6" t="e">
        <f>VLOOKUP(E2518,Collibra!D:F,3,0)</f>
        <v>#N/A</v>
      </c>
      <c r="G2518" s="6" t="e">
        <f>VLOOKUP(E2518,Collibra!D:F,2,0)</f>
        <v>#N/A</v>
      </c>
      <c r="J2518" t="s">
        <v>28</v>
      </c>
      <c r="N2518" t="b">
        <v>0</v>
      </c>
      <c r="P2518" t="s">
        <v>29</v>
      </c>
      <c r="Q2518" t="s">
        <v>30</v>
      </c>
      <c r="R2518" t="b">
        <v>0</v>
      </c>
      <c r="Z2518">
        <v>1</v>
      </c>
    </row>
    <row r="2519" spans="1:26" x14ac:dyDescent="0.25">
      <c r="A2519">
        <v>3585</v>
      </c>
      <c r="B2519" t="s">
        <v>1595</v>
      </c>
      <c r="C2519" t="s">
        <v>1022</v>
      </c>
      <c r="D2519" t="s">
        <v>1023</v>
      </c>
      <c r="E2519" s="6" t="str">
        <f>VLOOKUP(SUBSTITUTE(B2519,"_eur","")&amp;" - "&amp;D2519,OrbisGeneric_mapping!C:F,3,0)</f>
        <v>ACCOUNTS_SOURCE_CODE</v>
      </c>
      <c r="F2519" s="6" t="str">
        <f>VLOOKUP(E2519,Collibra!D:F,3,0)</f>
        <v>Source of financials</v>
      </c>
      <c r="G2519" s="6" t="str">
        <f>VLOOKUP(E2519,Collibra!D:F,2,0)</f>
        <v>The source of financials provides the source used for collecting the financial and non-financial information for an account. This can include annual reports, 10-K, regulatory source or any other information provider</v>
      </c>
      <c r="J2519" t="s">
        <v>28</v>
      </c>
      <c r="N2519" t="b">
        <v>0</v>
      </c>
      <c r="P2519" t="s">
        <v>29</v>
      </c>
      <c r="Q2519" t="s">
        <v>30</v>
      </c>
      <c r="R2519" t="b">
        <v>0</v>
      </c>
      <c r="Z2519">
        <v>1</v>
      </c>
    </row>
    <row r="2520" spans="1:26" x14ac:dyDescent="0.25">
      <c r="A2520">
        <v>3993</v>
      </c>
      <c r="B2520" t="s">
        <v>1595</v>
      </c>
      <c r="C2520" t="s">
        <v>642</v>
      </c>
      <c r="D2520" t="s">
        <v>643</v>
      </c>
      <c r="E2520" s="6">
        <f>VLOOKUP(SUBSTITUTE(B2520,"_eur","")&amp;" - "&amp;D2520,OrbisGeneric_mapping!C:F,3,0)</f>
        <v>13077</v>
      </c>
      <c r="F2520" s="6" t="e">
        <f>VLOOKUP(E2520,Collibra!D:F,3,0)</f>
        <v>#N/A</v>
      </c>
      <c r="G2520" s="6" t="e">
        <f>VLOOKUP(E2520,Collibra!D:F,2,0)</f>
        <v>#N/A</v>
      </c>
      <c r="J2520" t="s">
        <v>28</v>
      </c>
      <c r="N2520" t="b">
        <v>0</v>
      </c>
      <c r="P2520" t="s">
        <v>29</v>
      </c>
      <c r="Q2520" t="s">
        <v>30</v>
      </c>
      <c r="R2520" t="b">
        <v>0</v>
      </c>
      <c r="Z2520">
        <v>1</v>
      </c>
    </row>
    <row r="2521" spans="1:26" x14ac:dyDescent="0.25">
      <c r="A2521">
        <v>3793</v>
      </c>
      <c r="B2521" t="s">
        <v>1595</v>
      </c>
      <c r="C2521" t="s">
        <v>1561</v>
      </c>
      <c r="D2521" t="s">
        <v>1562</v>
      </c>
      <c r="E2521" s="6">
        <f>VLOOKUP(SUBSTITUTE(B2521,"_eur","")&amp;" - "&amp;D2521,OrbisGeneric_mapping!C:F,3,0)</f>
        <v>20115</v>
      </c>
      <c r="F2521" s="6" t="e">
        <f>VLOOKUP(E2521,Collibra!D:F,3,0)</f>
        <v>#N/A</v>
      </c>
      <c r="G2521" s="6" t="e">
        <f>VLOOKUP(E2521,Collibra!D:F,2,0)</f>
        <v>#N/A</v>
      </c>
      <c r="J2521" t="s">
        <v>28</v>
      </c>
      <c r="N2521" t="b">
        <v>0</v>
      </c>
      <c r="P2521" t="s">
        <v>29</v>
      </c>
      <c r="Q2521" t="s">
        <v>30</v>
      </c>
      <c r="R2521" t="b">
        <v>0</v>
      </c>
      <c r="Z2521">
        <v>1</v>
      </c>
    </row>
    <row r="2522" spans="1:26" x14ac:dyDescent="0.25">
      <c r="A2522">
        <v>3721</v>
      </c>
      <c r="B2522" t="s">
        <v>1595</v>
      </c>
      <c r="C2522" t="s">
        <v>1563</v>
      </c>
      <c r="D2522" t="s">
        <v>1564</v>
      </c>
      <c r="E2522" s="6">
        <f>VLOOKUP(SUBSTITUTE(B2522,"_eur","")&amp;" - "&amp;D2522,OrbisGeneric_mapping!C:F,3,0)</f>
        <v>20070</v>
      </c>
      <c r="F2522" s="6" t="e">
        <f>VLOOKUP(E2522,Collibra!D:F,3,0)</f>
        <v>#N/A</v>
      </c>
      <c r="G2522" s="6" t="e">
        <f>VLOOKUP(E2522,Collibra!D:F,2,0)</f>
        <v>#N/A</v>
      </c>
      <c r="J2522" t="s">
        <v>28</v>
      </c>
      <c r="N2522" t="b">
        <v>0</v>
      </c>
      <c r="P2522" t="s">
        <v>29</v>
      </c>
      <c r="Q2522" t="s">
        <v>30</v>
      </c>
      <c r="R2522" t="b">
        <v>0</v>
      </c>
      <c r="Z2522">
        <v>1</v>
      </c>
    </row>
    <row r="2523" spans="1:26" x14ac:dyDescent="0.25">
      <c r="A2523">
        <v>3617</v>
      </c>
      <c r="B2523" t="s">
        <v>1595</v>
      </c>
      <c r="C2523" t="s">
        <v>1565</v>
      </c>
      <c r="D2523" t="s">
        <v>1566</v>
      </c>
      <c r="E2523" s="6">
        <f>VLOOKUP(SUBSTITUTE(B2523,"_eur","")&amp;" - "&amp;D2523,OrbisGeneric_mapping!C:F,3,0)</f>
        <v>13061</v>
      </c>
      <c r="F2523" s="6" t="e">
        <f>VLOOKUP(E2523,Collibra!D:F,3,0)</f>
        <v>#N/A</v>
      </c>
      <c r="G2523" s="6" t="e">
        <f>VLOOKUP(E2523,Collibra!D:F,2,0)</f>
        <v>#N/A</v>
      </c>
      <c r="J2523" t="s">
        <v>28</v>
      </c>
      <c r="N2523" t="b">
        <v>0</v>
      </c>
      <c r="P2523" t="s">
        <v>29</v>
      </c>
      <c r="Q2523" t="s">
        <v>30</v>
      </c>
      <c r="R2523" t="b">
        <v>0</v>
      </c>
      <c r="Z2523">
        <v>1</v>
      </c>
    </row>
    <row r="2524" spans="1:26" x14ac:dyDescent="0.25">
      <c r="A2524">
        <v>4001</v>
      </c>
      <c r="B2524" t="s">
        <v>1595</v>
      </c>
      <c r="C2524" t="s">
        <v>1567</v>
      </c>
      <c r="D2524" t="s">
        <v>1568</v>
      </c>
      <c r="E2524" s="6">
        <f>VLOOKUP(SUBSTITUTE(B2524,"_eur","")&amp;" - "&amp;D2524,OrbisGeneric_mapping!C:F,3,0)</f>
        <v>14011</v>
      </c>
      <c r="F2524" s="6" t="e">
        <f>VLOOKUP(E2524,Collibra!D:F,3,0)</f>
        <v>#N/A</v>
      </c>
      <c r="G2524" s="6" t="e">
        <f>VLOOKUP(E2524,Collibra!D:F,2,0)</f>
        <v>#N/A</v>
      </c>
      <c r="J2524" t="s">
        <v>28</v>
      </c>
      <c r="N2524" t="b">
        <v>0</v>
      </c>
      <c r="P2524" t="s">
        <v>29</v>
      </c>
      <c r="Q2524" t="s">
        <v>30</v>
      </c>
      <c r="R2524" t="b">
        <v>0</v>
      </c>
      <c r="Z2524">
        <v>1</v>
      </c>
    </row>
    <row r="2525" spans="1:26" x14ac:dyDescent="0.25">
      <c r="A2525">
        <v>4417</v>
      </c>
      <c r="B2525" t="s">
        <v>1595</v>
      </c>
      <c r="C2525" t="s">
        <v>1569</v>
      </c>
      <c r="D2525" t="s">
        <v>1570</v>
      </c>
      <c r="E2525" s="6">
        <f>VLOOKUP(SUBSTITUTE(B2525,"_eur","")&amp;" - "&amp;D2525,OrbisGeneric_mapping!C:F,3,0)</f>
        <v>13021</v>
      </c>
      <c r="F2525" s="6" t="e">
        <f>VLOOKUP(E2525,Collibra!D:F,3,0)</f>
        <v>#N/A</v>
      </c>
      <c r="G2525" s="6" t="e">
        <f>VLOOKUP(E2525,Collibra!D:F,2,0)</f>
        <v>#N/A</v>
      </c>
      <c r="J2525" t="s">
        <v>28</v>
      </c>
      <c r="N2525" t="b">
        <v>0</v>
      </c>
      <c r="P2525" t="s">
        <v>29</v>
      </c>
      <c r="Q2525" t="s">
        <v>30</v>
      </c>
      <c r="R2525" t="b">
        <v>0</v>
      </c>
      <c r="Z2525">
        <v>1</v>
      </c>
    </row>
    <row r="2526" spans="1:26" x14ac:dyDescent="0.25">
      <c r="A2526">
        <v>3769</v>
      </c>
      <c r="B2526" t="s">
        <v>1595</v>
      </c>
      <c r="C2526" t="s">
        <v>1571</v>
      </c>
      <c r="D2526" t="s">
        <v>1572</v>
      </c>
      <c r="E2526" s="6">
        <f>VLOOKUP(SUBSTITUTE(B2526,"_eur","")&amp;" - "&amp;D2526,OrbisGeneric_mapping!C:F,3,0)</f>
        <v>20100</v>
      </c>
      <c r="F2526" s="6" t="e">
        <f>VLOOKUP(E2526,Collibra!D:F,3,0)</f>
        <v>#N/A</v>
      </c>
      <c r="G2526" s="6" t="e">
        <f>VLOOKUP(E2526,Collibra!D:F,2,0)</f>
        <v>#N/A</v>
      </c>
      <c r="J2526" t="s">
        <v>28</v>
      </c>
      <c r="N2526" t="b">
        <v>0</v>
      </c>
      <c r="P2526" t="s">
        <v>29</v>
      </c>
      <c r="Q2526" t="s">
        <v>30</v>
      </c>
      <c r="R2526" t="b">
        <v>0</v>
      </c>
      <c r="Z2526">
        <v>1</v>
      </c>
    </row>
    <row r="2527" spans="1:26" x14ac:dyDescent="0.25">
      <c r="A2527">
        <v>4201</v>
      </c>
      <c r="B2527" t="s">
        <v>1595</v>
      </c>
      <c r="C2527" t="s">
        <v>1573</v>
      </c>
      <c r="D2527" t="s">
        <v>1574</v>
      </c>
      <c r="E2527" s="6">
        <f>VLOOKUP(SUBSTITUTE(B2527,"_eur","")&amp;" - "&amp;D2527,OrbisGeneric_mapping!C:F,3,0)</f>
        <v>14022</v>
      </c>
      <c r="F2527" s="6" t="e">
        <f>VLOOKUP(E2527,Collibra!D:F,3,0)</f>
        <v>#N/A</v>
      </c>
      <c r="G2527" s="6" t="e">
        <f>VLOOKUP(E2527,Collibra!D:F,2,0)</f>
        <v>#N/A</v>
      </c>
      <c r="J2527" t="s">
        <v>28</v>
      </c>
      <c r="N2527" t="b">
        <v>0</v>
      </c>
      <c r="P2527" t="s">
        <v>29</v>
      </c>
      <c r="Q2527" t="s">
        <v>30</v>
      </c>
      <c r="R2527" t="b">
        <v>0</v>
      </c>
      <c r="Z2527">
        <v>1</v>
      </c>
    </row>
    <row r="2528" spans="1:26" x14ac:dyDescent="0.25">
      <c r="A2528">
        <v>4305</v>
      </c>
      <c r="B2528" t="s">
        <v>1595</v>
      </c>
      <c r="C2528" t="s">
        <v>1575</v>
      </c>
      <c r="D2528" t="s">
        <v>1576</v>
      </c>
      <c r="E2528" s="6">
        <f>VLOOKUP(SUBSTITUTE(B2528,"_eur","")&amp;" - "&amp;D2528,OrbisGeneric_mapping!C:F,3,0)</f>
        <v>14042</v>
      </c>
      <c r="F2528" s="6" t="e">
        <f>VLOOKUP(E2528,Collibra!D:F,3,0)</f>
        <v>#N/A</v>
      </c>
      <c r="G2528" s="6" t="e">
        <f>VLOOKUP(E2528,Collibra!D:F,2,0)</f>
        <v>#N/A</v>
      </c>
      <c r="J2528" t="s">
        <v>28</v>
      </c>
      <c r="N2528" t="b">
        <v>0</v>
      </c>
      <c r="P2528" t="s">
        <v>29</v>
      </c>
      <c r="Q2528" t="s">
        <v>30</v>
      </c>
      <c r="R2528" t="b">
        <v>0</v>
      </c>
      <c r="Z2528">
        <v>1</v>
      </c>
    </row>
    <row r="2529" spans="1:26" x14ac:dyDescent="0.25">
      <c r="A2529">
        <v>4105</v>
      </c>
      <c r="B2529" t="s">
        <v>1595</v>
      </c>
      <c r="C2529" t="s">
        <v>1577</v>
      </c>
      <c r="D2529" t="s">
        <v>1578</v>
      </c>
      <c r="E2529" s="6">
        <f>VLOOKUP(SUBSTITUTE(B2529,"_eur","")&amp;" - "&amp;D2529,OrbisGeneric_mapping!C:F,3,0)</f>
        <v>14016</v>
      </c>
      <c r="F2529" s="6" t="e">
        <f>VLOOKUP(E2529,Collibra!D:F,3,0)</f>
        <v>#N/A</v>
      </c>
      <c r="G2529" s="6" t="e">
        <f>VLOOKUP(E2529,Collibra!D:F,2,0)</f>
        <v>#N/A</v>
      </c>
      <c r="J2529" t="s">
        <v>28</v>
      </c>
      <c r="N2529" t="b">
        <v>0</v>
      </c>
      <c r="P2529" t="s">
        <v>29</v>
      </c>
      <c r="Q2529" t="s">
        <v>30</v>
      </c>
      <c r="R2529" t="b">
        <v>0</v>
      </c>
      <c r="Z2529">
        <v>1</v>
      </c>
    </row>
    <row r="2530" spans="1:26" x14ac:dyDescent="0.25">
      <c r="A2530">
        <v>4345</v>
      </c>
      <c r="B2530" t="s">
        <v>1595</v>
      </c>
      <c r="C2530" t="s">
        <v>1579</v>
      </c>
      <c r="D2530" t="s">
        <v>1580</v>
      </c>
      <c r="E2530" s="6">
        <f>VLOOKUP(SUBSTITUTE(B2530,"_eur","")&amp;" - "&amp;D2530,OrbisGeneric_mapping!C:F,3,0)</f>
        <v>13004</v>
      </c>
      <c r="F2530" s="6" t="e">
        <f>VLOOKUP(E2530,Collibra!D:F,3,0)</f>
        <v>#N/A</v>
      </c>
      <c r="G2530" s="6" t="e">
        <f>VLOOKUP(E2530,Collibra!D:F,2,0)</f>
        <v>#N/A</v>
      </c>
      <c r="J2530" t="s">
        <v>28</v>
      </c>
      <c r="N2530" t="b">
        <v>0</v>
      </c>
      <c r="P2530" t="s">
        <v>29</v>
      </c>
      <c r="Q2530" t="s">
        <v>30</v>
      </c>
      <c r="R2530" t="b">
        <v>0</v>
      </c>
      <c r="Z2530">
        <v>1</v>
      </c>
    </row>
    <row r="2531" spans="1:26" x14ac:dyDescent="0.25">
      <c r="A2531">
        <v>4209</v>
      </c>
      <c r="B2531" t="s">
        <v>1595</v>
      </c>
      <c r="C2531" t="s">
        <v>1581</v>
      </c>
      <c r="D2531" t="s">
        <v>1582</v>
      </c>
      <c r="E2531" s="6">
        <f>VLOOKUP(SUBSTITUTE(B2531,"_eur","")&amp;" - "&amp;D2531,OrbisGeneric_mapping!C:F,3,0)</f>
        <v>14041</v>
      </c>
      <c r="F2531" s="6" t="e">
        <f>VLOOKUP(E2531,Collibra!D:F,3,0)</f>
        <v>#N/A</v>
      </c>
      <c r="G2531" s="6" t="e">
        <f>VLOOKUP(E2531,Collibra!D:F,2,0)</f>
        <v>#N/A</v>
      </c>
      <c r="J2531" t="s">
        <v>28</v>
      </c>
      <c r="N2531" t="b">
        <v>0</v>
      </c>
      <c r="P2531" t="s">
        <v>29</v>
      </c>
      <c r="Q2531" t="s">
        <v>30</v>
      </c>
      <c r="R2531" t="b">
        <v>0</v>
      </c>
      <c r="Z2531">
        <v>1</v>
      </c>
    </row>
    <row r="2532" spans="1:26" x14ac:dyDescent="0.25">
      <c r="A2532">
        <v>4033</v>
      </c>
      <c r="B2532" t="s">
        <v>1595</v>
      </c>
      <c r="C2532" t="s">
        <v>1583</v>
      </c>
      <c r="D2532" t="s">
        <v>1584</v>
      </c>
      <c r="E2532" s="6">
        <f>VLOOKUP(SUBSTITUTE(B2532,"_eur","")&amp;" - "&amp;D2532,OrbisGeneric_mapping!C:F,3,0)</f>
        <v>21020</v>
      </c>
      <c r="F2532" s="6" t="e">
        <f>VLOOKUP(E2532,Collibra!D:F,3,0)</f>
        <v>#N/A</v>
      </c>
      <c r="G2532" s="6" t="e">
        <f>VLOOKUP(E2532,Collibra!D:F,2,0)</f>
        <v>#N/A</v>
      </c>
      <c r="J2532" t="s">
        <v>28</v>
      </c>
      <c r="N2532" t="b">
        <v>0</v>
      </c>
      <c r="P2532" t="s">
        <v>29</v>
      </c>
      <c r="Q2532" t="s">
        <v>30</v>
      </c>
      <c r="R2532" t="b">
        <v>0</v>
      </c>
      <c r="Z2532">
        <v>1</v>
      </c>
    </row>
    <row r="2533" spans="1:26" x14ac:dyDescent="0.25">
      <c r="A2533">
        <v>3833</v>
      </c>
      <c r="B2533" t="s">
        <v>1595</v>
      </c>
      <c r="C2533" t="s">
        <v>1585</v>
      </c>
      <c r="D2533" t="s">
        <v>1586</v>
      </c>
      <c r="E2533" s="6">
        <f>VLOOKUP(SUBSTITUTE(B2533,"_eur","")&amp;" - "&amp;D2533,OrbisGeneric_mapping!C:F,3,0)</f>
        <v>20140</v>
      </c>
      <c r="F2533" s="6" t="e">
        <f>VLOOKUP(E2533,Collibra!D:F,3,0)</f>
        <v>#N/A</v>
      </c>
      <c r="G2533" s="6" t="e">
        <f>VLOOKUP(E2533,Collibra!D:F,2,0)</f>
        <v>#N/A</v>
      </c>
      <c r="J2533" t="s">
        <v>28</v>
      </c>
      <c r="N2533" t="b">
        <v>0</v>
      </c>
      <c r="P2533" t="s">
        <v>29</v>
      </c>
      <c r="Q2533" t="s">
        <v>30</v>
      </c>
      <c r="R2533" t="b">
        <v>0</v>
      </c>
      <c r="Z2533">
        <v>1</v>
      </c>
    </row>
    <row r="2534" spans="1:26" x14ac:dyDescent="0.25">
      <c r="A2534">
        <v>3841</v>
      </c>
      <c r="B2534" t="s">
        <v>1595</v>
      </c>
      <c r="C2534" t="s">
        <v>1587</v>
      </c>
      <c r="D2534" t="s">
        <v>1588</v>
      </c>
      <c r="E2534" s="6">
        <f>VLOOKUP(SUBSTITUTE(B2534,"_eur","")&amp;" - "&amp;D2534,OrbisGeneric_mapping!C:F,3,0)</f>
        <v>20145</v>
      </c>
      <c r="F2534" s="6" t="e">
        <f>VLOOKUP(E2534,Collibra!D:F,3,0)</f>
        <v>#N/A</v>
      </c>
      <c r="G2534" s="6" t="e">
        <f>VLOOKUP(E2534,Collibra!D:F,2,0)</f>
        <v>#N/A</v>
      </c>
      <c r="J2534" t="s">
        <v>28</v>
      </c>
      <c r="N2534" t="b">
        <v>0</v>
      </c>
      <c r="P2534" t="s">
        <v>29</v>
      </c>
      <c r="Q2534" t="s">
        <v>30</v>
      </c>
      <c r="R2534" t="b">
        <v>0</v>
      </c>
      <c r="Z2534">
        <v>1</v>
      </c>
    </row>
    <row r="2535" spans="1:26" x14ac:dyDescent="0.25">
      <c r="A2535">
        <v>4273</v>
      </c>
      <c r="B2535" t="s">
        <v>1595</v>
      </c>
      <c r="C2535" t="s">
        <v>1589</v>
      </c>
      <c r="D2535" t="s">
        <v>1590</v>
      </c>
      <c r="E2535" s="6">
        <f>VLOOKUP(SUBSTITUTE(B2535,"_eur","")&amp;" - "&amp;D2535,OrbisGeneric_mapping!C:F,3,0)</f>
        <v>14030</v>
      </c>
      <c r="F2535" s="6" t="e">
        <f>VLOOKUP(E2535,Collibra!D:F,3,0)</f>
        <v>#N/A</v>
      </c>
      <c r="G2535" s="6" t="e">
        <f>VLOOKUP(E2535,Collibra!D:F,2,0)</f>
        <v>#N/A</v>
      </c>
      <c r="J2535" t="s">
        <v>28</v>
      </c>
      <c r="N2535" t="b">
        <v>0</v>
      </c>
      <c r="P2535" t="s">
        <v>29</v>
      </c>
      <c r="Q2535" t="s">
        <v>30</v>
      </c>
      <c r="R2535" t="b">
        <v>0</v>
      </c>
      <c r="Z2535">
        <v>1</v>
      </c>
    </row>
    <row r="2536" spans="1:26" x14ac:dyDescent="0.25">
      <c r="A2536">
        <v>4449</v>
      </c>
      <c r="B2536" t="s">
        <v>1595</v>
      </c>
      <c r="C2536" t="s">
        <v>1591</v>
      </c>
      <c r="D2536" t="s">
        <v>1592</v>
      </c>
      <c r="E2536" s="6">
        <f>VLOOKUP(SUBSTITUTE(B2536,"_eur","")&amp;" - "&amp;D2536,OrbisGeneric_mapping!C:F,3,0)</f>
        <v>13023</v>
      </c>
      <c r="F2536" s="6" t="e">
        <f>VLOOKUP(E2536,Collibra!D:F,3,0)</f>
        <v>#N/A</v>
      </c>
      <c r="G2536" s="6" t="e">
        <f>VLOOKUP(E2536,Collibra!D:F,2,0)</f>
        <v>#N/A</v>
      </c>
      <c r="J2536" t="s">
        <v>28</v>
      </c>
      <c r="N2536" t="b">
        <v>0</v>
      </c>
      <c r="P2536" t="s">
        <v>29</v>
      </c>
      <c r="Q2536" t="s">
        <v>30</v>
      </c>
      <c r="R2536" t="b">
        <v>0</v>
      </c>
      <c r="Z2536">
        <v>1</v>
      </c>
    </row>
    <row r="2537" spans="1:26" x14ac:dyDescent="0.25">
      <c r="A2537">
        <v>3641</v>
      </c>
      <c r="B2537" t="s">
        <v>1595</v>
      </c>
      <c r="C2537" t="s">
        <v>1593</v>
      </c>
      <c r="D2537" t="s">
        <v>1594</v>
      </c>
      <c r="E2537" s="6">
        <f>VLOOKUP(SUBSTITUTE(B2537,"_eur","")&amp;" - "&amp;D2537,OrbisGeneric_mapping!C:F,3,0)</f>
        <v>20020</v>
      </c>
      <c r="F2537" s="6" t="e">
        <f>VLOOKUP(E2537,Collibra!D:F,3,0)</f>
        <v>#N/A</v>
      </c>
      <c r="G2537" s="6" t="e">
        <f>VLOOKUP(E2537,Collibra!D:F,2,0)</f>
        <v>#N/A</v>
      </c>
      <c r="J2537" t="s">
        <v>28</v>
      </c>
      <c r="N2537" t="b">
        <v>0</v>
      </c>
      <c r="P2537" t="s">
        <v>29</v>
      </c>
      <c r="Q2537" t="s">
        <v>30</v>
      </c>
      <c r="R2537" t="b">
        <v>0</v>
      </c>
      <c r="Z2537">
        <v>1</v>
      </c>
    </row>
    <row r="2538" spans="1:26" x14ac:dyDescent="0.25">
      <c r="A2538">
        <v>420</v>
      </c>
      <c r="B2538" t="s">
        <v>1596</v>
      </c>
      <c r="C2538" t="s">
        <v>440</v>
      </c>
      <c r="D2538" t="s">
        <v>441</v>
      </c>
      <c r="E2538" s="6" t="str">
        <f>VLOOKUP(SUBSTITUTE(B2538,"_eur_interim","")&amp;" - "&amp;D2538,OrbisGeneric_mapping!C:F,3,0)</f>
        <v>ACCOUNTING_PRACTICE</v>
      </c>
      <c r="F2538" s="6" t="str">
        <f>VLOOKUP(E2538,Collibra!D:F,3,0)</f>
        <v>Accounting practice</v>
      </c>
      <c r="G2538" s="6" t="str">
        <f>VLOOKUP(E2538,Collibra!D:F,2,0)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2538" t="s">
        <v>28</v>
      </c>
      <c r="N2538" t="b">
        <v>0</v>
      </c>
      <c r="P2538" t="s">
        <v>29</v>
      </c>
      <c r="Q2538" t="s">
        <v>30</v>
      </c>
      <c r="R2538" t="b">
        <v>0</v>
      </c>
      <c r="Z2538">
        <v>1</v>
      </c>
    </row>
    <row r="2539" spans="1:26" x14ac:dyDescent="0.25">
      <c r="A2539">
        <v>516</v>
      </c>
      <c r="B2539" t="s">
        <v>1596</v>
      </c>
      <c r="C2539" t="s">
        <v>1034</v>
      </c>
      <c r="D2539" t="s">
        <v>1035</v>
      </c>
      <c r="E2539" s="6">
        <f>VLOOKUP(SUBSTITUTE(B2539,"_eur_interim","")&amp;" - "&amp;D2539,OrbisGeneric_mapping!C:F,3,0)</f>
        <v>20040</v>
      </c>
      <c r="F2539" s="6" t="e">
        <f>VLOOKUP(E2539,Collibra!D:F,3,0)</f>
        <v>#N/A</v>
      </c>
      <c r="G2539" s="6" t="e">
        <f>VLOOKUP(E2539,Collibra!D:F,2,0)</f>
        <v>#N/A</v>
      </c>
      <c r="J2539" t="s">
        <v>28</v>
      </c>
      <c r="N2539" t="b">
        <v>0</v>
      </c>
      <c r="P2539" t="s">
        <v>29</v>
      </c>
      <c r="Q2539" t="s">
        <v>30</v>
      </c>
      <c r="R2539" t="b">
        <v>0</v>
      </c>
      <c r="Z2539">
        <v>1</v>
      </c>
    </row>
    <row r="2540" spans="1:26" x14ac:dyDescent="0.25">
      <c r="A2540">
        <v>748</v>
      </c>
      <c r="B2540" t="s">
        <v>1596</v>
      </c>
      <c r="C2540" t="s">
        <v>1367</v>
      </c>
      <c r="D2540" t="s">
        <v>1368</v>
      </c>
      <c r="E2540" s="6">
        <f>VLOOKUP(SUBSTITUTE(B2540,"_eur_interim","")&amp;" - "&amp;D2540,OrbisGeneric_mapping!C:F,3,0)</f>
        <v>20184</v>
      </c>
      <c r="F2540" s="6" t="e">
        <f>VLOOKUP(E2540,Collibra!D:F,3,0)</f>
        <v>#N/A</v>
      </c>
      <c r="G2540" s="6" t="e">
        <f>VLOOKUP(E2540,Collibra!D:F,2,0)</f>
        <v>#N/A</v>
      </c>
      <c r="J2540" t="s">
        <v>28</v>
      </c>
      <c r="N2540" t="b">
        <v>0</v>
      </c>
      <c r="P2540" t="s">
        <v>29</v>
      </c>
      <c r="Q2540" t="s">
        <v>30</v>
      </c>
      <c r="R2540" t="b">
        <v>0</v>
      </c>
      <c r="Z2540">
        <v>1</v>
      </c>
    </row>
    <row r="2541" spans="1:26" x14ac:dyDescent="0.25">
      <c r="A2541">
        <v>1204</v>
      </c>
      <c r="B2541" t="s">
        <v>1596</v>
      </c>
      <c r="C2541" t="s">
        <v>1369</v>
      </c>
      <c r="D2541" t="s">
        <v>1370</v>
      </c>
      <c r="E2541" s="6">
        <f>VLOOKUP(SUBSTITUTE(B2541,"_eur_interim","")&amp;" - "&amp;D2541,OrbisGeneric_mapping!C:F,3,0)</f>
        <v>13001</v>
      </c>
      <c r="F2541" s="6" t="e">
        <f>VLOOKUP(E2541,Collibra!D:F,3,0)</f>
        <v>#N/A</v>
      </c>
      <c r="G2541" s="6" t="e">
        <f>VLOOKUP(E2541,Collibra!D:F,2,0)</f>
        <v>#N/A</v>
      </c>
      <c r="J2541" t="s">
        <v>28</v>
      </c>
      <c r="N2541" t="b">
        <v>0</v>
      </c>
      <c r="P2541" t="s">
        <v>29</v>
      </c>
      <c r="Q2541" t="s">
        <v>30</v>
      </c>
      <c r="R2541" t="b">
        <v>0</v>
      </c>
      <c r="Z2541">
        <v>1</v>
      </c>
    </row>
    <row r="2542" spans="1:26" x14ac:dyDescent="0.25">
      <c r="A2542">
        <v>1276</v>
      </c>
      <c r="B2542" t="s">
        <v>1596</v>
      </c>
      <c r="C2542" t="s">
        <v>1371</v>
      </c>
      <c r="D2542" t="s">
        <v>1372</v>
      </c>
      <c r="E2542" s="6">
        <f>VLOOKUP(SUBSTITUTE(B2542,"_eur_interim","")&amp;" - "&amp;D2542,OrbisGeneric_mapping!C:F,3,0)</f>
        <v>13020</v>
      </c>
      <c r="F2542" s="6" t="e">
        <f>VLOOKUP(E2542,Collibra!D:F,3,0)</f>
        <v>#N/A</v>
      </c>
      <c r="G2542" s="6" t="e">
        <f>VLOOKUP(E2542,Collibra!D:F,2,0)</f>
        <v>#N/A</v>
      </c>
      <c r="J2542" t="s">
        <v>28</v>
      </c>
      <c r="N2542" t="b">
        <v>0</v>
      </c>
      <c r="P2542" t="s">
        <v>29</v>
      </c>
      <c r="Q2542" t="s">
        <v>30</v>
      </c>
      <c r="R2542" t="b">
        <v>0</v>
      </c>
      <c r="Z2542">
        <v>1</v>
      </c>
    </row>
    <row r="2543" spans="1:26" x14ac:dyDescent="0.25">
      <c r="A2543">
        <v>412</v>
      </c>
      <c r="B2543" t="s">
        <v>1596</v>
      </c>
      <c r="C2543" t="s">
        <v>442</v>
      </c>
      <c r="D2543" t="s">
        <v>443</v>
      </c>
      <c r="E2543" s="6" t="str">
        <f>VLOOKUP(SUBSTITUTE(B2543,"_eur_interim","")&amp;" - "&amp;D2543,OrbisGeneric_mapping!C:F,3,0)</f>
        <v>AUDIT_STATUS</v>
      </c>
      <c r="F2543" s="6" t="str">
        <f>VLOOKUP(E2543,Collibra!D:F,3,0)</f>
        <v>Audit status</v>
      </c>
      <c r="G2543" s="6" t="str">
        <f>VLOOKUP(E2543,Collibra!D:F,2,0)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2543" t="s">
        <v>28</v>
      </c>
      <c r="N2543" t="b">
        <v>0</v>
      </c>
      <c r="P2543" t="s">
        <v>29</v>
      </c>
      <c r="Q2543" t="s">
        <v>30</v>
      </c>
      <c r="R2543" t="b">
        <v>0</v>
      </c>
      <c r="Z2543">
        <v>1</v>
      </c>
    </row>
    <row r="2544" spans="1:26" x14ac:dyDescent="0.25">
      <c r="A2544">
        <v>956</v>
      </c>
      <c r="B2544" t="s">
        <v>1596</v>
      </c>
      <c r="C2544" t="s">
        <v>1373</v>
      </c>
      <c r="D2544" t="s">
        <v>1374</v>
      </c>
      <c r="E2544" s="6">
        <f>VLOOKUP(SUBSTITUTE(B2544,"_eur_interim","")&amp;" - "&amp;D2544,OrbisGeneric_mapping!C:F,3,0)</f>
        <v>21070</v>
      </c>
      <c r="F2544" s="6" t="e">
        <f>VLOOKUP(E2544,Collibra!D:F,3,0)</f>
        <v>#N/A</v>
      </c>
      <c r="G2544" s="6" t="e">
        <f>VLOOKUP(E2544,Collibra!D:F,2,0)</f>
        <v>#N/A</v>
      </c>
      <c r="J2544" t="s">
        <v>28</v>
      </c>
      <c r="N2544" t="b">
        <v>0</v>
      </c>
      <c r="P2544" t="s">
        <v>29</v>
      </c>
      <c r="Q2544" t="s">
        <v>30</v>
      </c>
      <c r="R2544" t="b">
        <v>0</v>
      </c>
      <c r="Z2544">
        <v>1</v>
      </c>
    </row>
    <row r="2545" spans="1:26" x14ac:dyDescent="0.25">
      <c r="A2545">
        <v>628</v>
      </c>
      <c r="B2545" t="s">
        <v>1596</v>
      </c>
      <c r="C2545" t="s">
        <v>1375</v>
      </c>
      <c r="D2545" t="s">
        <v>1376</v>
      </c>
      <c r="E2545" s="6">
        <f>VLOOKUP(SUBSTITUTE(B2545,"_eur_interim","")&amp;" - "&amp;D2545,OrbisGeneric_mapping!C:F,3,0)</f>
        <v>20110</v>
      </c>
      <c r="F2545" s="6" t="e">
        <f>VLOOKUP(E2545,Collibra!D:F,3,0)</f>
        <v>#N/A</v>
      </c>
      <c r="G2545" s="6" t="e">
        <f>VLOOKUP(E2545,Collibra!D:F,2,0)</f>
        <v>#N/A</v>
      </c>
      <c r="J2545" t="s">
        <v>28</v>
      </c>
      <c r="N2545" t="b">
        <v>0</v>
      </c>
      <c r="P2545" t="s">
        <v>29</v>
      </c>
      <c r="Q2545" t="s">
        <v>30</v>
      </c>
      <c r="R2545" t="b">
        <v>0</v>
      </c>
      <c r="Z2545">
        <v>1</v>
      </c>
    </row>
    <row r="2546" spans="1:26" x14ac:dyDescent="0.25">
      <c r="A2546">
        <v>356</v>
      </c>
      <c r="B2546" t="s">
        <v>1596</v>
      </c>
      <c r="C2546" t="s">
        <v>26</v>
      </c>
      <c r="D2546" t="s">
        <v>27</v>
      </c>
      <c r="E2546" s="6" t="str">
        <f>VLOOKUP(SUBSTITUTE(B2546,"_eur_interim","")&amp;" - "&amp;D2546,OrbisGeneric_mapping!C:F,3,0)</f>
        <v>BVD_ID_NUMBER</v>
      </c>
      <c r="F2546" s="6" t="str">
        <f>VLOOKUP(E2546,Collibra!D:F,3,0)</f>
        <v>BvD ID number</v>
      </c>
      <c r="G2546" s="6" t="str">
        <f>VLOOKUP(E2546,Collibra!D:F,2,0)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546" t="s">
        <v>28</v>
      </c>
      <c r="N2546" t="b">
        <v>0</v>
      </c>
      <c r="P2546" t="s">
        <v>29</v>
      </c>
      <c r="Q2546" t="s">
        <v>30</v>
      </c>
      <c r="R2546" t="b">
        <v>0</v>
      </c>
      <c r="Z2546">
        <v>1</v>
      </c>
    </row>
    <row r="2547" spans="1:26" x14ac:dyDescent="0.25">
      <c r="A2547">
        <v>572</v>
      </c>
      <c r="B2547" t="s">
        <v>1596</v>
      </c>
      <c r="C2547" t="s">
        <v>1377</v>
      </c>
      <c r="D2547" t="s">
        <v>1378</v>
      </c>
      <c r="E2547" s="6">
        <f>VLOOKUP(SUBSTITUTE(B2547,"_eur_interim","")&amp;" - "&amp;D2547,OrbisGeneric_mapping!C:F,3,0)</f>
        <v>13050</v>
      </c>
      <c r="F2547" s="6" t="e">
        <f>VLOOKUP(E2547,Collibra!D:F,3,0)</f>
        <v>#N/A</v>
      </c>
      <c r="G2547" s="6" t="e">
        <f>VLOOKUP(E2547,Collibra!D:F,2,0)</f>
        <v>#N/A</v>
      </c>
      <c r="J2547" t="s">
        <v>28</v>
      </c>
      <c r="N2547" t="b">
        <v>0</v>
      </c>
      <c r="P2547" t="s">
        <v>29</v>
      </c>
      <c r="Q2547" t="s">
        <v>30</v>
      </c>
      <c r="R2547" t="b">
        <v>0</v>
      </c>
      <c r="Z2547">
        <v>1</v>
      </c>
    </row>
    <row r="2548" spans="1:26" x14ac:dyDescent="0.25">
      <c r="A2548">
        <v>372</v>
      </c>
      <c r="B2548" t="s">
        <v>1596</v>
      </c>
      <c r="C2548" t="s">
        <v>219</v>
      </c>
      <c r="D2548" t="s">
        <v>220</v>
      </c>
      <c r="E2548" s="6" t="str">
        <f>VLOOKUP(SUBSTITUTE(B2548,"_eur_interim","")&amp;" - "&amp;D2548,OrbisGeneric_mapping!C:F,3,0)</f>
        <v>CLOSING_DATE</v>
      </c>
      <c r="F2548" s="6" t="str">
        <f>VLOOKUP(E2548,Collibra!D:F,3,0)</f>
        <v>Closing date</v>
      </c>
      <c r="G2548" s="6" t="str">
        <f>VLOOKUP(E2548,Collibra!D:F,2,0)</f>
        <v>Closing date provides the financial accounts year or interim ending date (Default: Latest available year)</v>
      </c>
      <c r="J2548" t="s">
        <v>28</v>
      </c>
      <c r="N2548" t="b">
        <v>0</v>
      </c>
      <c r="P2548" t="s">
        <v>29</v>
      </c>
      <c r="Q2548" t="s">
        <v>30</v>
      </c>
      <c r="R2548" t="b">
        <v>0</v>
      </c>
      <c r="Z2548">
        <v>1</v>
      </c>
    </row>
    <row r="2549" spans="1:26" x14ac:dyDescent="0.25">
      <c r="A2549">
        <v>396</v>
      </c>
      <c r="B2549" t="s">
        <v>1596</v>
      </c>
      <c r="C2549" t="s">
        <v>221</v>
      </c>
      <c r="D2549" t="s">
        <v>222</v>
      </c>
      <c r="E2549" s="6" t="e">
        <f>VLOOKUP(SUBSTITUTE(B2549,"_eur_interim","")&amp;" - "&amp;D2549,OrbisGeneric_mapping!C:F,3,0)</f>
        <v>#N/A</v>
      </c>
      <c r="F2549" s="6" t="e">
        <f>VLOOKUP(E2549,Collibra!D:F,3,0)</f>
        <v>#N/A</v>
      </c>
      <c r="G2549" s="6" t="e">
        <f>VLOOKUP(E2549,Collibra!D:F,2,0)</f>
        <v>#N/A</v>
      </c>
      <c r="J2549" t="s">
        <v>28</v>
      </c>
      <c r="N2549" t="b">
        <v>0</v>
      </c>
      <c r="P2549" t="s">
        <v>29</v>
      </c>
      <c r="Q2549" t="s">
        <v>30</v>
      </c>
      <c r="R2549" t="b">
        <v>0</v>
      </c>
      <c r="Z2549">
        <v>1</v>
      </c>
    </row>
    <row r="2550" spans="1:26" x14ac:dyDescent="0.25">
      <c r="A2550">
        <v>388</v>
      </c>
      <c r="B2550" t="s">
        <v>1596</v>
      </c>
      <c r="C2550" t="s">
        <v>223</v>
      </c>
      <c r="D2550" t="s">
        <v>224</v>
      </c>
      <c r="E2550" s="6" t="e">
        <f>VLOOKUP(SUBSTITUTE(B2550,"_eur_interim","")&amp;" - "&amp;D2550,OrbisGeneric_mapping!C:F,3,0)</f>
        <v>#N/A</v>
      </c>
      <c r="F2550" s="6" t="e">
        <f>VLOOKUP(E2550,Collibra!D:F,3,0)</f>
        <v>#N/A</v>
      </c>
      <c r="G2550" s="6" t="e">
        <f>VLOOKUP(E2550,Collibra!D:F,2,0)</f>
        <v>#N/A</v>
      </c>
      <c r="J2550" t="s">
        <v>28</v>
      </c>
      <c r="N2550" t="b">
        <v>0</v>
      </c>
      <c r="P2550" t="s">
        <v>29</v>
      </c>
      <c r="Q2550" t="s">
        <v>30</v>
      </c>
      <c r="R2550" t="b">
        <v>0</v>
      </c>
      <c r="Z2550">
        <v>1</v>
      </c>
    </row>
    <row r="2551" spans="1:26" x14ac:dyDescent="0.25">
      <c r="A2551">
        <v>380</v>
      </c>
      <c r="B2551" t="s">
        <v>1596</v>
      </c>
      <c r="C2551" t="s">
        <v>225</v>
      </c>
      <c r="D2551" t="s">
        <v>226</v>
      </c>
      <c r="E2551" s="6" t="e">
        <f>VLOOKUP(SUBSTITUTE(B2551,"_eur_interim","")&amp;" - "&amp;D2551,OrbisGeneric_mapping!C:F,3,0)</f>
        <v>#N/A</v>
      </c>
      <c r="F2551" s="6" t="e">
        <f>VLOOKUP(E2551,Collibra!D:F,3,0)</f>
        <v>#N/A</v>
      </c>
      <c r="G2551" s="6" t="e">
        <f>VLOOKUP(E2551,Collibra!D:F,2,0)</f>
        <v>#N/A</v>
      </c>
      <c r="J2551" t="s">
        <v>28</v>
      </c>
      <c r="N2551" t="b">
        <v>0</v>
      </c>
      <c r="P2551" t="s">
        <v>29</v>
      </c>
      <c r="Q2551" t="s">
        <v>30</v>
      </c>
      <c r="R2551" t="b">
        <v>0</v>
      </c>
      <c r="Z2551">
        <v>1</v>
      </c>
    </row>
    <row r="2552" spans="1:26" x14ac:dyDescent="0.25">
      <c r="A2552">
        <v>1068</v>
      </c>
      <c r="B2552" t="s">
        <v>1596</v>
      </c>
      <c r="C2552" t="s">
        <v>1379</v>
      </c>
      <c r="D2552" t="s">
        <v>1380</v>
      </c>
      <c r="E2552" s="6">
        <f>VLOOKUP(SUBSTITUTE(B2552,"_eur_interim","")&amp;" - "&amp;D2552,OrbisGeneric_mapping!C:F,3,0)</f>
        <v>14027</v>
      </c>
      <c r="F2552" s="6" t="e">
        <f>VLOOKUP(E2552,Collibra!D:F,3,0)</f>
        <v>#N/A</v>
      </c>
      <c r="G2552" s="6" t="e">
        <f>VLOOKUP(E2552,Collibra!D:F,2,0)</f>
        <v>#N/A</v>
      </c>
      <c r="J2552" t="s">
        <v>28</v>
      </c>
      <c r="N2552" t="b">
        <v>0</v>
      </c>
      <c r="P2552" t="s">
        <v>29</v>
      </c>
      <c r="Q2552" t="s">
        <v>30</v>
      </c>
      <c r="R2552" t="b">
        <v>0</v>
      </c>
      <c r="Z2552">
        <v>1</v>
      </c>
    </row>
    <row r="2553" spans="1:26" x14ac:dyDescent="0.25">
      <c r="A2553">
        <v>364</v>
      </c>
      <c r="B2553" t="s">
        <v>1596</v>
      </c>
      <c r="C2553" t="s">
        <v>452</v>
      </c>
      <c r="D2553" t="s">
        <v>453</v>
      </c>
      <c r="E2553" s="6" t="str">
        <f>VLOOKUP(SUBSTITUTE(B2553,"_eur_interim","")&amp;" - "&amp;D2553,OrbisGeneric_mapping!C:F,3,0)</f>
        <v>CONSOLIDATION_CODE</v>
      </c>
      <c r="F2553" s="6" t="str">
        <f>VLOOKUP(E2553,Collibra!D:F,3,0)</f>
        <v>Consolidation code</v>
      </c>
      <c r="G2553" s="6" t="str">
        <f>VLOOKUP(E2553,Collibra!D:F,2,0)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2553" t="s">
        <v>28</v>
      </c>
      <c r="N2553" t="b">
        <v>0</v>
      </c>
      <c r="P2553" t="s">
        <v>29</v>
      </c>
      <c r="Q2553" t="s">
        <v>30</v>
      </c>
      <c r="R2553" t="b">
        <v>0</v>
      </c>
      <c r="Z2553">
        <v>1</v>
      </c>
    </row>
    <row r="2554" spans="1:26" x14ac:dyDescent="0.25">
      <c r="A2554">
        <v>1228</v>
      </c>
      <c r="B2554" t="s">
        <v>1596</v>
      </c>
      <c r="C2554" t="s">
        <v>1381</v>
      </c>
      <c r="D2554" t="s">
        <v>1382</v>
      </c>
      <c r="E2554" s="6">
        <f>VLOOKUP(SUBSTITUTE(B2554,"_eur_interim","")&amp;" - "&amp;D2554,OrbisGeneric_mapping!C:F,3,0)</f>
        <v>22199</v>
      </c>
      <c r="F2554" s="6" t="e">
        <f>VLOOKUP(E2554,Collibra!D:F,3,0)</f>
        <v>#N/A</v>
      </c>
      <c r="G2554" s="6" t="e">
        <f>VLOOKUP(E2554,Collibra!D:F,2,0)</f>
        <v>#N/A</v>
      </c>
      <c r="J2554" t="s">
        <v>28</v>
      </c>
      <c r="N2554" t="b">
        <v>0</v>
      </c>
      <c r="P2554" t="s">
        <v>29</v>
      </c>
      <c r="Q2554" t="s">
        <v>30</v>
      </c>
      <c r="R2554" t="b">
        <v>0</v>
      </c>
      <c r="Z2554">
        <v>1</v>
      </c>
    </row>
    <row r="2555" spans="1:26" x14ac:dyDescent="0.25">
      <c r="A2555">
        <v>868</v>
      </c>
      <c r="B2555" t="s">
        <v>1596</v>
      </c>
      <c r="C2555" t="s">
        <v>1383</v>
      </c>
      <c r="D2555" t="s">
        <v>1384</v>
      </c>
      <c r="E2555" s="6">
        <f>VLOOKUP(SUBSTITUTE(B2555,"_eur_interim","")&amp;" - "&amp;D2555,OrbisGeneric_mapping!C:F,3,0)</f>
        <v>14046</v>
      </c>
      <c r="F2555" s="6" t="e">
        <f>VLOOKUP(E2555,Collibra!D:F,3,0)</f>
        <v>#N/A</v>
      </c>
      <c r="G2555" s="6" t="e">
        <f>VLOOKUP(E2555,Collibra!D:F,2,0)</f>
        <v>#N/A</v>
      </c>
      <c r="J2555" t="s">
        <v>28</v>
      </c>
      <c r="N2555" t="b">
        <v>0</v>
      </c>
      <c r="P2555" t="s">
        <v>29</v>
      </c>
      <c r="Q2555" t="s">
        <v>30</v>
      </c>
      <c r="R2555" t="b">
        <v>0</v>
      </c>
      <c r="Z2555">
        <v>1</v>
      </c>
    </row>
    <row r="2556" spans="1:26" x14ac:dyDescent="0.25">
      <c r="A2556">
        <v>860</v>
      </c>
      <c r="B2556" t="s">
        <v>1596</v>
      </c>
      <c r="C2556" t="s">
        <v>1385</v>
      </c>
      <c r="D2556" t="s">
        <v>1386</v>
      </c>
      <c r="E2556" s="6">
        <f>VLOOKUP(SUBSTITUTE(B2556,"_eur_interim","")&amp;" - "&amp;D2556,OrbisGeneric_mapping!C:F,3,0)</f>
        <v>14004</v>
      </c>
      <c r="F2556" s="6" t="e">
        <f>VLOOKUP(E2556,Collibra!D:F,3,0)</f>
        <v>#N/A</v>
      </c>
      <c r="G2556" s="6" t="e">
        <f>VLOOKUP(E2556,Collibra!D:F,2,0)</f>
        <v>#N/A</v>
      </c>
      <c r="J2556" t="s">
        <v>28</v>
      </c>
      <c r="N2556" t="b">
        <v>0</v>
      </c>
      <c r="P2556" t="s">
        <v>29</v>
      </c>
      <c r="Q2556" t="s">
        <v>30</v>
      </c>
      <c r="R2556" t="b">
        <v>0</v>
      </c>
      <c r="Z2556">
        <v>1</v>
      </c>
    </row>
    <row r="2557" spans="1:26" x14ac:dyDescent="0.25">
      <c r="A2557">
        <v>964</v>
      </c>
      <c r="B2557" t="s">
        <v>1596</v>
      </c>
      <c r="C2557" t="s">
        <v>1387</v>
      </c>
      <c r="D2557" t="s">
        <v>1388</v>
      </c>
      <c r="E2557" s="6">
        <f>VLOOKUP(SUBSTITUTE(B2557,"_eur_interim","")&amp;" - "&amp;D2557,OrbisGeneric_mapping!C:F,3,0)</f>
        <v>21075</v>
      </c>
      <c r="F2557" s="6" t="e">
        <f>VLOOKUP(E2557,Collibra!D:F,3,0)</f>
        <v>#N/A</v>
      </c>
      <c r="G2557" s="6" t="e">
        <f>VLOOKUP(E2557,Collibra!D:F,2,0)</f>
        <v>#N/A</v>
      </c>
      <c r="J2557" t="s">
        <v>28</v>
      </c>
      <c r="N2557" t="b">
        <v>0</v>
      </c>
      <c r="P2557" t="s">
        <v>29</v>
      </c>
      <c r="Q2557" t="s">
        <v>30</v>
      </c>
      <c r="R2557" t="b">
        <v>0</v>
      </c>
      <c r="Z2557">
        <v>1</v>
      </c>
    </row>
    <row r="2558" spans="1:26" x14ac:dyDescent="0.25">
      <c r="A2558">
        <v>556</v>
      </c>
      <c r="B2558" t="s">
        <v>1596</v>
      </c>
      <c r="C2558" t="s">
        <v>1389</v>
      </c>
      <c r="D2558" t="s">
        <v>1390</v>
      </c>
      <c r="E2558" s="6">
        <f>VLOOKUP(SUBSTITUTE(B2558,"_eur_interim","")&amp;" - "&amp;D2558,OrbisGeneric_mapping!C:F,3,0)</f>
        <v>20065</v>
      </c>
      <c r="F2558" s="6" t="e">
        <f>VLOOKUP(E2558,Collibra!D:F,3,0)</f>
        <v>#N/A</v>
      </c>
      <c r="G2558" s="6" t="e">
        <f>VLOOKUP(E2558,Collibra!D:F,2,0)</f>
        <v>#N/A</v>
      </c>
      <c r="J2558" t="s">
        <v>28</v>
      </c>
      <c r="N2558" t="b">
        <v>0</v>
      </c>
      <c r="P2558" t="s">
        <v>29</v>
      </c>
      <c r="Q2558" t="s">
        <v>30</v>
      </c>
      <c r="R2558" t="b">
        <v>0</v>
      </c>
      <c r="Z2558">
        <v>1</v>
      </c>
    </row>
    <row r="2559" spans="1:26" x14ac:dyDescent="0.25">
      <c r="A2559">
        <v>1020</v>
      </c>
      <c r="B2559" t="s">
        <v>1596</v>
      </c>
      <c r="C2559" t="s">
        <v>1391</v>
      </c>
      <c r="D2559" t="s">
        <v>1392</v>
      </c>
      <c r="E2559" s="6">
        <f>VLOOKUP(SUBSTITUTE(B2559,"_eur_interim","")&amp;" - "&amp;D2559,OrbisGeneric_mapping!C:F,3,0)</f>
        <v>21110</v>
      </c>
      <c r="F2559" s="6" t="e">
        <f>VLOOKUP(E2559,Collibra!D:F,3,0)</f>
        <v>#N/A</v>
      </c>
      <c r="G2559" s="6" t="e">
        <f>VLOOKUP(E2559,Collibra!D:F,2,0)</f>
        <v>#N/A</v>
      </c>
      <c r="J2559" t="s">
        <v>28</v>
      </c>
      <c r="N2559" t="b">
        <v>0</v>
      </c>
      <c r="P2559" t="s">
        <v>29</v>
      </c>
      <c r="Q2559" t="s">
        <v>30</v>
      </c>
      <c r="R2559" t="b">
        <v>0</v>
      </c>
      <c r="Z2559">
        <v>1</v>
      </c>
    </row>
    <row r="2560" spans="1:26" x14ac:dyDescent="0.25">
      <c r="A2560">
        <v>1004</v>
      </c>
      <c r="B2560" t="s">
        <v>1596</v>
      </c>
      <c r="C2560" t="s">
        <v>1064</v>
      </c>
      <c r="D2560" t="s">
        <v>1065</v>
      </c>
      <c r="E2560" s="6">
        <f>VLOOKUP(SUBSTITUTE(B2560,"_eur_interim","")&amp;" - "&amp;D2560,OrbisGeneric_mapping!C:F,3,0)</f>
        <v>21100</v>
      </c>
      <c r="F2560" s="6" t="e">
        <f>VLOOKUP(E2560,Collibra!D:F,3,0)</f>
        <v>#N/A</v>
      </c>
      <c r="G2560" s="6" t="e">
        <f>VLOOKUP(E2560,Collibra!D:F,2,0)</f>
        <v>#N/A</v>
      </c>
      <c r="J2560" t="s">
        <v>28</v>
      </c>
      <c r="N2560" t="b">
        <v>0</v>
      </c>
      <c r="P2560" t="s">
        <v>29</v>
      </c>
      <c r="Q2560" t="s">
        <v>30</v>
      </c>
      <c r="R2560" t="b">
        <v>0</v>
      </c>
      <c r="Z2560">
        <v>1</v>
      </c>
    </row>
    <row r="2561" spans="1:26" x14ac:dyDescent="0.25">
      <c r="A2561">
        <v>1268</v>
      </c>
      <c r="B2561" t="s">
        <v>1596</v>
      </c>
      <c r="C2561" t="s">
        <v>1068</v>
      </c>
      <c r="D2561" t="s">
        <v>1069</v>
      </c>
      <c r="E2561" s="6">
        <f>VLOOKUP(SUBSTITUTE(B2561,"_eur_interim","")&amp;" - "&amp;D2561,OrbisGeneric_mapping!C:F,3,0)</f>
        <v>13019</v>
      </c>
      <c r="F2561" s="6" t="e">
        <f>VLOOKUP(E2561,Collibra!D:F,3,0)</f>
        <v>#N/A</v>
      </c>
      <c r="G2561" s="6" t="e">
        <f>VLOOKUP(E2561,Collibra!D:F,2,0)</f>
        <v>#N/A</v>
      </c>
      <c r="J2561" t="s">
        <v>28</v>
      </c>
      <c r="N2561" t="b">
        <v>0</v>
      </c>
      <c r="P2561" t="s">
        <v>29</v>
      </c>
      <c r="Q2561" t="s">
        <v>30</v>
      </c>
      <c r="R2561" t="b">
        <v>0</v>
      </c>
      <c r="Z2561">
        <v>1</v>
      </c>
    </row>
    <row r="2562" spans="1:26" x14ac:dyDescent="0.25">
      <c r="A2562">
        <v>1412</v>
      </c>
      <c r="B2562" t="s">
        <v>1596</v>
      </c>
      <c r="C2562" t="s">
        <v>1393</v>
      </c>
      <c r="D2562" t="s">
        <v>1394</v>
      </c>
      <c r="E2562" s="6">
        <f>VLOOKUP(SUBSTITUTE(B2562,"_eur_interim","")&amp;" - "&amp;D2562,OrbisGeneric_mapping!C:F,3,0)</f>
        <v>13047</v>
      </c>
      <c r="F2562" s="6" t="e">
        <f>VLOOKUP(E2562,Collibra!D:F,3,0)</f>
        <v>#N/A</v>
      </c>
      <c r="G2562" s="6" t="e">
        <f>VLOOKUP(E2562,Collibra!D:F,2,0)</f>
        <v>#N/A</v>
      </c>
      <c r="J2562" t="s">
        <v>28</v>
      </c>
      <c r="N2562" t="b">
        <v>0</v>
      </c>
      <c r="P2562" t="s">
        <v>29</v>
      </c>
      <c r="Q2562" t="s">
        <v>30</v>
      </c>
      <c r="R2562" t="b">
        <v>0</v>
      </c>
      <c r="Z2562">
        <v>1</v>
      </c>
    </row>
    <row r="2563" spans="1:26" x14ac:dyDescent="0.25">
      <c r="A2563">
        <v>924</v>
      </c>
      <c r="B2563" t="s">
        <v>1596</v>
      </c>
      <c r="C2563" t="s">
        <v>1395</v>
      </c>
      <c r="D2563" t="s">
        <v>1396</v>
      </c>
      <c r="E2563" s="6">
        <f>VLOOKUP(SUBSTITUTE(B2563,"_eur_interim","")&amp;" - "&amp;D2563,OrbisGeneric_mapping!C:F,3,0)</f>
        <v>21050</v>
      </c>
      <c r="F2563" s="6" t="e">
        <f>VLOOKUP(E2563,Collibra!D:F,3,0)</f>
        <v>#N/A</v>
      </c>
      <c r="G2563" s="6" t="e">
        <f>VLOOKUP(E2563,Collibra!D:F,2,0)</f>
        <v>#N/A</v>
      </c>
      <c r="J2563" t="s">
        <v>28</v>
      </c>
      <c r="N2563" t="b">
        <v>0</v>
      </c>
      <c r="P2563" t="s">
        <v>29</v>
      </c>
      <c r="Q2563" t="s">
        <v>30</v>
      </c>
      <c r="R2563" t="b">
        <v>0</v>
      </c>
      <c r="Z2563">
        <v>1</v>
      </c>
    </row>
    <row r="2564" spans="1:26" x14ac:dyDescent="0.25">
      <c r="A2564">
        <v>524</v>
      </c>
      <c r="B2564" t="s">
        <v>1596</v>
      </c>
      <c r="C2564" t="s">
        <v>1397</v>
      </c>
      <c r="D2564" t="s">
        <v>1398</v>
      </c>
      <c r="E2564" s="6">
        <f>VLOOKUP(SUBSTITUTE(B2564,"_eur_interim","")&amp;" - "&amp;D2564,OrbisGeneric_mapping!C:F,3,0)</f>
        <v>20045</v>
      </c>
      <c r="F2564" s="6" t="e">
        <f>VLOOKUP(E2564,Collibra!D:F,3,0)</f>
        <v>#N/A</v>
      </c>
      <c r="G2564" s="6" t="e">
        <f>VLOOKUP(E2564,Collibra!D:F,2,0)</f>
        <v>#N/A</v>
      </c>
      <c r="J2564" t="s">
        <v>28</v>
      </c>
      <c r="N2564" t="b">
        <v>0</v>
      </c>
      <c r="P2564" t="s">
        <v>29</v>
      </c>
      <c r="Q2564" t="s">
        <v>30</v>
      </c>
      <c r="R2564" t="b">
        <v>0</v>
      </c>
      <c r="Z2564">
        <v>1</v>
      </c>
    </row>
    <row r="2565" spans="1:26" x14ac:dyDescent="0.25">
      <c r="A2565">
        <v>1356</v>
      </c>
      <c r="B2565" t="s">
        <v>1596</v>
      </c>
      <c r="C2565" t="s">
        <v>1399</v>
      </c>
      <c r="D2565" t="s">
        <v>1400</v>
      </c>
      <c r="E2565" s="6">
        <f>VLOOKUP(SUBSTITUTE(B2565,"_eur_interim","")&amp;" - "&amp;D2565,OrbisGeneric_mapping!C:F,3,0)</f>
        <v>13037</v>
      </c>
      <c r="F2565" s="6" t="e">
        <f>VLOOKUP(E2565,Collibra!D:F,3,0)</f>
        <v>#N/A</v>
      </c>
      <c r="G2565" s="6" t="e">
        <f>VLOOKUP(E2565,Collibra!D:F,2,0)</f>
        <v>#N/A</v>
      </c>
      <c r="J2565" t="s">
        <v>28</v>
      </c>
      <c r="N2565" t="b">
        <v>0</v>
      </c>
      <c r="P2565" t="s">
        <v>29</v>
      </c>
      <c r="Q2565" t="s">
        <v>30</v>
      </c>
      <c r="R2565" t="b">
        <v>0</v>
      </c>
      <c r="Z2565">
        <v>1</v>
      </c>
    </row>
    <row r="2566" spans="1:26" x14ac:dyDescent="0.25">
      <c r="A2566">
        <v>1300</v>
      </c>
      <c r="B2566" t="s">
        <v>1596</v>
      </c>
      <c r="C2566" t="s">
        <v>1401</v>
      </c>
      <c r="D2566" t="s">
        <v>1402</v>
      </c>
      <c r="E2566" s="6">
        <f>VLOOKUP(SUBSTITUTE(B2566,"_eur_interim","")&amp;" - "&amp;D2566,OrbisGeneric_mapping!C:F,3,0)</f>
        <v>13024</v>
      </c>
      <c r="F2566" s="6" t="e">
        <f>VLOOKUP(E2566,Collibra!D:F,3,0)</f>
        <v>#N/A</v>
      </c>
      <c r="G2566" s="6" t="e">
        <f>VLOOKUP(E2566,Collibra!D:F,2,0)</f>
        <v>#N/A</v>
      </c>
      <c r="J2566" t="s">
        <v>28</v>
      </c>
      <c r="N2566" t="b">
        <v>0</v>
      </c>
      <c r="P2566" t="s">
        <v>29</v>
      </c>
      <c r="Q2566" t="s">
        <v>30</v>
      </c>
      <c r="R2566" t="b">
        <v>0</v>
      </c>
      <c r="Z2566">
        <v>1</v>
      </c>
    </row>
    <row r="2567" spans="1:26" x14ac:dyDescent="0.25">
      <c r="A2567">
        <v>1340</v>
      </c>
      <c r="B2567" t="s">
        <v>1596</v>
      </c>
      <c r="C2567" t="s">
        <v>1403</v>
      </c>
      <c r="D2567" t="s">
        <v>1404</v>
      </c>
      <c r="E2567" s="6">
        <f>VLOOKUP(SUBSTITUTE(B2567,"_eur_interim","")&amp;" - "&amp;D2567,OrbisGeneric_mapping!C:F,3,0)</f>
        <v>13034</v>
      </c>
      <c r="F2567" s="6" t="e">
        <f>VLOOKUP(E2567,Collibra!D:F,3,0)</f>
        <v>#N/A</v>
      </c>
      <c r="G2567" s="6" t="e">
        <f>VLOOKUP(E2567,Collibra!D:F,2,0)</f>
        <v>#N/A</v>
      </c>
      <c r="J2567" t="s">
        <v>28</v>
      </c>
      <c r="N2567" t="b">
        <v>0</v>
      </c>
      <c r="P2567" t="s">
        <v>29</v>
      </c>
      <c r="Q2567" t="s">
        <v>30</v>
      </c>
      <c r="R2567" t="b">
        <v>0</v>
      </c>
      <c r="Z2567">
        <v>1</v>
      </c>
    </row>
    <row r="2568" spans="1:26" x14ac:dyDescent="0.25">
      <c r="A2568">
        <v>1252</v>
      </c>
      <c r="B2568" t="s">
        <v>1596</v>
      </c>
      <c r="C2568" t="s">
        <v>1405</v>
      </c>
      <c r="D2568" t="s">
        <v>1406</v>
      </c>
      <c r="E2568" s="6">
        <f>VLOOKUP(SUBSTITUTE(B2568,"_eur_interim","")&amp;" - "&amp;D2568,OrbisGeneric_mapping!C:F,3,0)</f>
        <v>13018</v>
      </c>
      <c r="F2568" s="6" t="e">
        <f>VLOOKUP(E2568,Collibra!D:F,3,0)</f>
        <v>#N/A</v>
      </c>
      <c r="G2568" s="6" t="e">
        <f>VLOOKUP(E2568,Collibra!D:F,2,0)</f>
        <v>#N/A</v>
      </c>
      <c r="J2568" t="s">
        <v>28</v>
      </c>
      <c r="N2568" t="b">
        <v>0</v>
      </c>
      <c r="P2568" t="s">
        <v>29</v>
      </c>
      <c r="Q2568" t="s">
        <v>30</v>
      </c>
      <c r="R2568" t="b">
        <v>0</v>
      </c>
      <c r="Z2568">
        <v>1</v>
      </c>
    </row>
    <row r="2569" spans="1:26" x14ac:dyDescent="0.25">
      <c r="A2569">
        <v>1172</v>
      </c>
      <c r="B2569" t="s">
        <v>1596</v>
      </c>
      <c r="C2569" t="s">
        <v>1407</v>
      </c>
      <c r="D2569" t="s">
        <v>1408</v>
      </c>
      <c r="E2569" s="6">
        <f>VLOOKUP(SUBSTITUTE(B2569,"_eur_interim","")&amp;" - "&amp;D2569,OrbisGeneric_mapping!C:F,3,0)</f>
        <v>21220</v>
      </c>
      <c r="F2569" s="6" t="e">
        <f>VLOOKUP(E2569,Collibra!D:F,3,0)</f>
        <v>#N/A</v>
      </c>
      <c r="G2569" s="6" t="e">
        <f>VLOOKUP(E2569,Collibra!D:F,2,0)</f>
        <v>#N/A</v>
      </c>
      <c r="J2569" t="s">
        <v>28</v>
      </c>
      <c r="N2569" t="b">
        <v>0</v>
      </c>
      <c r="P2569" t="s">
        <v>29</v>
      </c>
      <c r="Q2569" t="s">
        <v>30</v>
      </c>
      <c r="R2569" t="b">
        <v>0</v>
      </c>
      <c r="Z2569">
        <v>1</v>
      </c>
    </row>
    <row r="2570" spans="1:26" x14ac:dyDescent="0.25">
      <c r="A2570">
        <v>452</v>
      </c>
      <c r="B2570" t="s">
        <v>1596</v>
      </c>
      <c r="C2570" t="s">
        <v>661</v>
      </c>
      <c r="D2570" t="s">
        <v>662</v>
      </c>
      <c r="E2570" s="6" t="str">
        <f>VLOOKUP(SUBSTITUTE(B2570,"_eur_interim","")&amp;" - "&amp;D2570,OrbisGeneric_mapping!C:F,3,0)</f>
        <v>EXCHANGE_RATE</v>
      </c>
      <c r="F2570" s="6" t="str">
        <f>VLOOKUP(E2570,Collibra!D:F,3,0)</f>
        <v>Exchange rate from original currency</v>
      </c>
      <c r="G2570" s="6" t="str">
        <f>VLOOKUP(E2570,Collibra!D:F,2,0)</f>
        <v>Exchange rate from original currency gives the exchange rate against selected selected currency (Default: USD)</v>
      </c>
      <c r="J2570" t="s">
        <v>28</v>
      </c>
      <c r="N2570" t="b">
        <v>0</v>
      </c>
      <c r="P2570" t="s">
        <v>29</v>
      </c>
      <c r="Q2570" t="s">
        <v>30</v>
      </c>
      <c r="R2570" t="b">
        <v>0</v>
      </c>
      <c r="Z2570">
        <v>1</v>
      </c>
    </row>
    <row r="2571" spans="1:26" x14ac:dyDescent="0.25">
      <c r="A2571">
        <v>788</v>
      </c>
      <c r="B2571" t="s">
        <v>1596</v>
      </c>
      <c r="C2571" t="s">
        <v>1409</v>
      </c>
      <c r="D2571" t="s">
        <v>1410</v>
      </c>
      <c r="E2571" s="6">
        <f>VLOOKUP(SUBSTITUTE(B2571,"_eur_interim","")&amp;" - "&amp;D2571,OrbisGeneric_mapping!C:F,3,0)</f>
        <v>20205</v>
      </c>
      <c r="F2571" s="6" t="e">
        <f>VLOOKUP(E2571,Collibra!D:F,3,0)</f>
        <v>#N/A</v>
      </c>
      <c r="G2571" s="6" t="e">
        <f>VLOOKUP(E2571,Collibra!D:F,2,0)</f>
        <v>#N/A</v>
      </c>
      <c r="J2571" t="s">
        <v>28</v>
      </c>
      <c r="N2571" t="b">
        <v>0</v>
      </c>
      <c r="P2571" t="s">
        <v>29</v>
      </c>
      <c r="Q2571" t="s">
        <v>30</v>
      </c>
      <c r="R2571" t="b">
        <v>0</v>
      </c>
      <c r="Z2571">
        <v>1</v>
      </c>
    </row>
    <row r="2572" spans="1:26" x14ac:dyDescent="0.25">
      <c r="A2572">
        <v>1380</v>
      </c>
      <c r="B2572" t="s">
        <v>1596</v>
      </c>
      <c r="C2572" t="s">
        <v>1411</v>
      </c>
      <c r="D2572" t="s">
        <v>1412</v>
      </c>
      <c r="E2572" s="6">
        <f>VLOOKUP(SUBSTITUTE(B2572,"_eur_interim","")&amp;" - "&amp;D2572,OrbisGeneric_mapping!C:F,3,0)</f>
        <v>13043</v>
      </c>
      <c r="F2572" s="6" t="e">
        <f>VLOOKUP(E2572,Collibra!D:F,3,0)</f>
        <v>#N/A</v>
      </c>
      <c r="G2572" s="6" t="e">
        <f>VLOOKUP(E2572,Collibra!D:F,2,0)</f>
        <v>#N/A</v>
      </c>
      <c r="J2572" t="s">
        <v>28</v>
      </c>
      <c r="N2572" t="b">
        <v>0</v>
      </c>
      <c r="P2572" t="s">
        <v>29</v>
      </c>
      <c r="Q2572" t="s">
        <v>30</v>
      </c>
      <c r="R2572" t="b">
        <v>0</v>
      </c>
      <c r="Z2572">
        <v>1</v>
      </c>
    </row>
    <row r="2573" spans="1:26" x14ac:dyDescent="0.25">
      <c r="A2573">
        <v>1316</v>
      </c>
      <c r="B2573" t="s">
        <v>1596</v>
      </c>
      <c r="C2573" t="s">
        <v>1413</v>
      </c>
      <c r="D2573" t="s">
        <v>1414</v>
      </c>
      <c r="E2573" s="6">
        <f>VLOOKUP(SUBSTITUTE(B2573,"_eur_interim","")&amp;" - "&amp;D2573,OrbisGeneric_mapping!C:F,3,0)</f>
        <v>13026</v>
      </c>
      <c r="F2573" s="6" t="e">
        <f>VLOOKUP(E2573,Collibra!D:F,3,0)</f>
        <v>#N/A</v>
      </c>
      <c r="G2573" s="6" t="e">
        <f>VLOOKUP(E2573,Collibra!D:F,2,0)</f>
        <v>#N/A</v>
      </c>
      <c r="J2573" t="s">
        <v>28</v>
      </c>
      <c r="N2573" t="b">
        <v>0</v>
      </c>
      <c r="P2573" t="s">
        <v>29</v>
      </c>
      <c r="Q2573" t="s">
        <v>30</v>
      </c>
      <c r="R2573" t="b">
        <v>0</v>
      </c>
      <c r="Z2573">
        <v>1</v>
      </c>
    </row>
    <row r="2574" spans="1:26" x14ac:dyDescent="0.25">
      <c r="A2574">
        <v>1324</v>
      </c>
      <c r="B2574" t="s">
        <v>1596</v>
      </c>
      <c r="C2574" t="s">
        <v>1415</v>
      </c>
      <c r="D2574" t="s">
        <v>1416</v>
      </c>
      <c r="E2574" s="6">
        <f>VLOOKUP(SUBSTITUTE(B2574,"_eur_interim","")&amp;" - "&amp;D2574,OrbisGeneric_mapping!C:F,3,0)</f>
        <v>13027</v>
      </c>
      <c r="F2574" s="6" t="e">
        <f>VLOOKUP(E2574,Collibra!D:F,3,0)</f>
        <v>#N/A</v>
      </c>
      <c r="G2574" s="6" t="e">
        <f>VLOOKUP(E2574,Collibra!D:F,2,0)</f>
        <v>#N/A</v>
      </c>
      <c r="J2574" t="s">
        <v>28</v>
      </c>
      <c r="N2574" t="b">
        <v>0</v>
      </c>
      <c r="P2574" t="s">
        <v>29</v>
      </c>
      <c r="Q2574" t="s">
        <v>30</v>
      </c>
      <c r="R2574" t="b">
        <v>0</v>
      </c>
      <c r="Z2574">
        <v>1</v>
      </c>
    </row>
    <row r="2575" spans="1:26" x14ac:dyDescent="0.25">
      <c r="A2575">
        <v>1308</v>
      </c>
      <c r="B2575" t="s">
        <v>1596</v>
      </c>
      <c r="C2575" t="s">
        <v>1417</v>
      </c>
      <c r="D2575" t="s">
        <v>1418</v>
      </c>
      <c r="E2575" s="6">
        <f>VLOOKUP(SUBSTITUTE(B2575,"_eur_interim","")&amp;" - "&amp;D2575,OrbisGeneric_mapping!C:F,3,0)</f>
        <v>13025</v>
      </c>
      <c r="F2575" s="6" t="e">
        <f>VLOOKUP(E2575,Collibra!D:F,3,0)</f>
        <v>#N/A</v>
      </c>
      <c r="G2575" s="6" t="e">
        <f>VLOOKUP(E2575,Collibra!D:F,2,0)</f>
        <v>#N/A</v>
      </c>
      <c r="J2575" t="s">
        <v>28</v>
      </c>
      <c r="N2575" t="b">
        <v>0</v>
      </c>
      <c r="P2575" t="s">
        <v>29</v>
      </c>
      <c r="Q2575" t="s">
        <v>30</v>
      </c>
      <c r="R2575" t="b">
        <v>0</v>
      </c>
      <c r="Z2575">
        <v>1</v>
      </c>
    </row>
    <row r="2576" spans="1:26" x14ac:dyDescent="0.25">
      <c r="A2576">
        <v>492</v>
      </c>
      <c r="B2576" t="s">
        <v>1596</v>
      </c>
      <c r="C2576" t="s">
        <v>1419</v>
      </c>
      <c r="D2576" t="s">
        <v>1420</v>
      </c>
      <c r="E2576" s="6">
        <f>VLOOKUP(SUBSTITUTE(B2576,"_eur_interim","")&amp;" - "&amp;D2576,OrbisGeneric_mapping!C:F,3,0)</f>
        <v>20025</v>
      </c>
      <c r="F2576" s="6" t="e">
        <f>VLOOKUP(E2576,Collibra!D:F,3,0)</f>
        <v>#N/A</v>
      </c>
      <c r="G2576" s="6" t="e">
        <f>VLOOKUP(E2576,Collibra!D:F,2,0)</f>
        <v>#N/A</v>
      </c>
      <c r="J2576" t="s">
        <v>28</v>
      </c>
      <c r="N2576" t="b">
        <v>0</v>
      </c>
      <c r="P2576" t="s">
        <v>29</v>
      </c>
      <c r="Q2576" t="s">
        <v>30</v>
      </c>
      <c r="R2576" t="b">
        <v>0</v>
      </c>
      <c r="Z2576">
        <v>1</v>
      </c>
    </row>
    <row r="2577" spans="1:26" x14ac:dyDescent="0.25">
      <c r="A2577">
        <v>588</v>
      </c>
      <c r="B2577" t="s">
        <v>1596</v>
      </c>
      <c r="C2577" t="s">
        <v>482</v>
      </c>
      <c r="D2577" t="s">
        <v>483</v>
      </c>
      <c r="E2577" s="6">
        <f>VLOOKUP(SUBSTITUTE(B2577,"_eur_interim","")&amp;" - "&amp;D2577,OrbisGeneric_mapping!C:F,3,0)</f>
        <v>20085</v>
      </c>
      <c r="F2577" s="6" t="e">
        <f>VLOOKUP(E2577,Collibra!D:F,3,0)</f>
        <v>#N/A</v>
      </c>
      <c r="G2577" s="6" t="e">
        <f>VLOOKUP(E2577,Collibra!D:F,2,0)</f>
        <v>#N/A</v>
      </c>
      <c r="J2577" t="s">
        <v>28</v>
      </c>
      <c r="N2577" t="b">
        <v>0</v>
      </c>
      <c r="P2577" t="s">
        <v>29</v>
      </c>
      <c r="Q2577" t="s">
        <v>30</v>
      </c>
      <c r="R2577" t="b">
        <v>0</v>
      </c>
      <c r="Z2577">
        <v>1</v>
      </c>
    </row>
    <row r="2578" spans="1:26" x14ac:dyDescent="0.25">
      <c r="A2578">
        <v>764</v>
      </c>
      <c r="B2578" t="s">
        <v>1596</v>
      </c>
      <c r="C2578" t="s">
        <v>1421</v>
      </c>
      <c r="D2578" t="s">
        <v>1422</v>
      </c>
      <c r="E2578" s="6">
        <f>VLOOKUP(SUBSTITUTE(B2578,"_eur_interim","")&amp;" - "&amp;D2578,OrbisGeneric_mapping!C:F,3,0)</f>
        <v>13070</v>
      </c>
      <c r="F2578" s="6" t="e">
        <f>VLOOKUP(E2578,Collibra!D:F,3,0)</f>
        <v>#N/A</v>
      </c>
      <c r="G2578" s="6" t="e">
        <f>VLOOKUP(E2578,Collibra!D:F,2,0)</f>
        <v>#N/A</v>
      </c>
      <c r="J2578" t="s">
        <v>28</v>
      </c>
      <c r="N2578" t="b">
        <v>0</v>
      </c>
      <c r="P2578" t="s">
        <v>29</v>
      </c>
      <c r="Q2578" t="s">
        <v>30</v>
      </c>
      <c r="R2578" t="b">
        <v>0</v>
      </c>
      <c r="Z2578">
        <v>1</v>
      </c>
    </row>
    <row r="2579" spans="1:26" x14ac:dyDescent="0.25">
      <c r="A2579">
        <v>1196</v>
      </c>
      <c r="B2579" t="s">
        <v>1596</v>
      </c>
      <c r="C2579" t="s">
        <v>1423</v>
      </c>
      <c r="D2579" t="s">
        <v>1424</v>
      </c>
      <c r="E2579" s="6">
        <f>VLOOKUP(SUBSTITUTE(B2579,"_eur_interim","")&amp;" - "&amp;D2579,OrbisGeneric_mapping!C:F,3,0)</f>
        <v>13000</v>
      </c>
      <c r="F2579" s="6" t="e">
        <f>VLOOKUP(E2579,Collibra!D:F,3,0)</f>
        <v>#N/A</v>
      </c>
      <c r="G2579" s="6" t="e">
        <f>VLOOKUP(E2579,Collibra!D:F,2,0)</f>
        <v>#N/A</v>
      </c>
      <c r="J2579" t="s">
        <v>28</v>
      </c>
      <c r="N2579" t="b">
        <v>0</v>
      </c>
      <c r="P2579" t="s">
        <v>29</v>
      </c>
      <c r="Q2579" t="s">
        <v>30</v>
      </c>
      <c r="R2579" t="b">
        <v>0</v>
      </c>
      <c r="Z2579">
        <v>1</v>
      </c>
    </row>
    <row r="2580" spans="1:26" x14ac:dyDescent="0.25">
      <c r="A2580">
        <v>908</v>
      </c>
      <c r="B2580" t="s">
        <v>1596</v>
      </c>
      <c r="C2580" t="s">
        <v>1425</v>
      </c>
      <c r="D2580" t="s">
        <v>1426</v>
      </c>
      <c r="E2580" s="6">
        <f>VLOOKUP(SUBSTITUTE(B2580,"_eur_interim","")&amp;" - "&amp;D2580,OrbisGeneric_mapping!C:F,3,0)</f>
        <v>21040</v>
      </c>
      <c r="F2580" s="6" t="e">
        <f>VLOOKUP(E2580,Collibra!D:F,3,0)</f>
        <v>#N/A</v>
      </c>
      <c r="G2580" s="6" t="e">
        <f>VLOOKUP(E2580,Collibra!D:F,2,0)</f>
        <v>#N/A</v>
      </c>
      <c r="J2580" t="s">
        <v>28</v>
      </c>
      <c r="N2580" t="b">
        <v>0</v>
      </c>
      <c r="P2580" t="s">
        <v>29</v>
      </c>
      <c r="Q2580" t="s">
        <v>30</v>
      </c>
      <c r="R2580" t="b">
        <v>0</v>
      </c>
      <c r="Z2580">
        <v>1</v>
      </c>
    </row>
    <row r="2581" spans="1:26" x14ac:dyDescent="0.25">
      <c r="A2581">
        <v>1348</v>
      </c>
      <c r="B2581" t="s">
        <v>1596</v>
      </c>
      <c r="C2581" t="s">
        <v>1427</v>
      </c>
      <c r="D2581" t="s">
        <v>1428</v>
      </c>
      <c r="E2581" s="6">
        <f>VLOOKUP(SUBSTITUTE(B2581,"_eur_interim","")&amp;" - "&amp;D2581,OrbisGeneric_mapping!C:F,3,0)</f>
        <v>13035</v>
      </c>
      <c r="F2581" s="6" t="e">
        <f>VLOOKUP(E2581,Collibra!D:F,3,0)</f>
        <v>#N/A</v>
      </c>
      <c r="G2581" s="6" t="e">
        <f>VLOOKUP(E2581,Collibra!D:F,2,0)</f>
        <v>#N/A</v>
      </c>
      <c r="J2581" t="s">
        <v>28</v>
      </c>
      <c r="N2581" t="b">
        <v>0</v>
      </c>
      <c r="P2581" t="s">
        <v>29</v>
      </c>
      <c r="Q2581" t="s">
        <v>30</v>
      </c>
      <c r="R2581" t="b">
        <v>0</v>
      </c>
      <c r="Z2581">
        <v>1</v>
      </c>
    </row>
    <row r="2582" spans="1:26" x14ac:dyDescent="0.25">
      <c r="A2582">
        <v>756</v>
      </c>
      <c r="B2582" t="s">
        <v>1596</v>
      </c>
      <c r="C2582" t="s">
        <v>1429</v>
      </c>
      <c r="D2582" t="s">
        <v>1430</v>
      </c>
      <c r="E2582" s="6">
        <f>VLOOKUP(SUBSTITUTE(B2582,"_eur_interim","")&amp;" - "&amp;D2582,OrbisGeneric_mapping!C:F,3,0)</f>
        <v>20185</v>
      </c>
      <c r="F2582" s="6" t="e">
        <f>VLOOKUP(E2582,Collibra!D:F,3,0)</f>
        <v>#N/A</v>
      </c>
      <c r="G2582" s="6" t="e">
        <f>VLOOKUP(E2582,Collibra!D:F,2,0)</f>
        <v>#N/A</v>
      </c>
      <c r="J2582" t="s">
        <v>28</v>
      </c>
      <c r="N2582" t="b">
        <v>0</v>
      </c>
      <c r="P2582" t="s">
        <v>29</v>
      </c>
      <c r="Q2582" t="s">
        <v>30</v>
      </c>
      <c r="R2582" t="b">
        <v>0</v>
      </c>
      <c r="Z2582">
        <v>1</v>
      </c>
    </row>
    <row r="2583" spans="1:26" x14ac:dyDescent="0.25">
      <c r="A2583">
        <v>500</v>
      </c>
      <c r="B2583" t="s">
        <v>1596</v>
      </c>
      <c r="C2583" t="s">
        <v>1431</v>
      </c>
      <c r="D2583" t="s">
        <v>1432</v>
      </c>
      <c r="E2583" s="6">
        <f>VLOOKUP(SUBSTITUTE(B2583,"_eur_interim","")&amp;" - "&amp;D2583,OrbisGeneric_mapping!C:F,3,0)</f>
        <v>20030</v>
      </c>
      <c r="F2583" s="6" t="e">
        <f>VLOOKUP(E2583,Collibra!D:F,3,0)</f>
        <v>#N/A</v>
      </c>
      <c r="G2583" s="6" t="e">
        <f>VLOOKUP(E2583,Collibra!D:F,2,0)</f>
        <v>#N/A</v>
      </c>
      <c r="J2583" t="s">
        <v>28</v>
      </c>
      <c r="N2583" t="b">
        <v>0</v>
      </c>
      <c r="P2583" t="s">
        <v>29</v>
      </c>
      <c r="Q2583" t="s">
        <v>30</v>
      </c>
      <c r="R2583" t="b">
        <v>0</v>
      </c>
      <c r="Z2583">
        <v>1</v>
      </c>
    </row>
    <row r="2584" spans="1:26" x14ac:dyDescent="0.25">
      <c r="A2584">
        <v>820</v>
      </c>
      <c r="B2584" t="s">
        <v>1596</v>
      </c>
      <c r="C2584" t="s">
        <v>1433</v>
      </c>
      <c r="D2584" t="s">
        <v>1434</v>
      </c>
      <c r="E2584" s="6">
        <f>VLOOKUP(SUBSTITUTE(B2584,"_eur_interim","")&amp;" - "&amp;D2584,OrbisGeneric_mapping!C:F,3,0)</f>
        <v>20225</v>
      </c>
      <c r="F2584" s="6" t="e">
        <f>VLOOKUP(E2584,Collibra!D:F,3,0)</f>
        <v>#N/A</v>
      </c>
      <c r="G2584" s="6" t="e">
        <f>VLOOKUP(E2584,Collibra!D:F,2,0)</f>
        <v>#N/A</v>
      </c>
      <c r="J2584" t="s">
        <v>28</v>
      </c>
      <c r="N2584" t="b">
        <v>0</v>
      </c>
      <c r="P2584" t="s">
        <v>29</v>
      </c>
      <c r="Q2584" t="s">
        <v>30</v>
      </c>
      <c r="R2584" t="b">
        <v>0</v>
      </c>
      <c r="Z2584">
        <v>1</v>
      </c>
    </row>
    <row r="2585" spans="1:26" x14ac:dyDescent="0.25">
      <c r="A2585">
        <v>804</v>
      </c>
      <c r="B2585" t="s">
        <v>1596</v>
      </c>
      <c r="C2585" t="s">
        <v>1435</v>
      </c>
      <c r="D2585" t="s">
        <v>1436</v>
      </c>
      <c r="E2585" s="6">
        <f>VLOOKUP(SUBSTITUTE(B2585,"_eur_interim","")&amp;" - "&amp;D2585,OrbisGeneric_mapping!C:F,3,0)</f>
        <v>20215</v>
      </c>
      <c r="F2585" s="6" t="e">
        <f>VLOOKUP(E2585,Collibra!D:F,3,0)</f>
        <v>#N/A</v>
      </c>
      <c r="G2585" s="6" t="e">
        <f>VLOOKUP(E2585,Collibra!D:F,2,0)</f>
        <v>#N/A</v>
      </c>
      <c r="J2585" t="s">
        <v>28</v>
      </c>
      <c r="N2585" t="b">
        <v>0</v>
      </c>
      <c r="P2585" t="s">
        <v>29</v>
      </c>
      <c r="Q2585" t="s">
        <v>30</v>
      </c>
      <c r="R2585" t="b">
        <v>0</v>
      </c>
      <c r="Z2585">
        <v>1</v>
      </c>
    </row>
    <row r="2586" spans="1:26" x14ac:dyDescent="0.25">
      <c r="A2586">
        <v>604</v>
      </c>
      <c r="B2586" t="s">
        <v>1596</v>
      </c>
      <c r="C2586" t="s">
        <v>1437</v>
      </c>
      <c r="D2586" t="s">
        <v>1438</v>
      </c>
      <c r="E2586" s="6">
        <f>VLOOKUP(SUBSTITUTE(B2586,"_eur_interim","")&amp;" - "&amp;D2586,OrbisGeneric_mapping!C:F,3,0)</f>
        <v>20095</v>
      </c>
      <c r="F2586" s="6" t="e">
        <f>VLOOKUP(E2586,Collibra!D:F,3,0)</f>
        <v>#N/A</v>
      </c>
      <c r="G2586" s="6" t="e">
        <f>VLOOKUP(E2586,Collibra!D:F,2,0)</f>
        <v>#N/A</v>
      </c>
      <c r="J2586" t="s">
        <v>28</v>
      </c>
      <c r="N2586" t="b">
        <v>0</v>
      </c>
      <c r="P2586" t="s">
        <v>29</v>
      </c>
      <c r="Q2586" t="s">
        <v>30</v>
      </c>
      <c r="R2586" t="b">
        <v>0</v>
      </c>
      <c r="Z2586">
        <v>1</v>
      </c>
    </row>
    <row r="2587" spans="1:26" x14ac:dyDescent="0.25">
      <c r="A2587">
        <v>972</v>
      </c>
      <c r="B2587" t="s">
        <v>1596</v>
      </c>
      <c r="C2587" t="s">
        <v>1439</v>
      </c>
      <c r="D2587" t="s">
        <v>1440</v>
      </c>
      <c r="E2587" s="6">
        <f>VLOOKUP(SUBSTITUTE(B2587,"_eur_interim","")&amp;" - "&amp;D2587,OrbisGeneric_mapping!C:F,3,0)</f>
        <v>14014</v>
      </c>
      <c r="F2587" s="6" t="e">
        <f>VLOOKUP(E2587,Collibra!D:F,3,0)</f>
        <v>#N/A</v>
      </c>
      <c r="G2587" s="6" t="e">
        <f>VLOOKUP(E2587,Collibra!D:F,2,0)</f>
        <v>#N/A</v>
      </c>
      <c r="J2587" t="s">
        <v>28</v>
      </c>
      <c r="N2587" t="b">
        <v>0</v>
      </c>
      <c r="P2587" t="s">
        <v>29</v>
      </c>
      <c r="Q2587" t="s">
        <v>30</v>
      </c>
      <c r="R2587" t="b">
        <v>0</v>
      </c>
      <c r="Z2587">
        <v>1</v>
      </c>
    </row>
    <row r="2588" spans="1:26" x14ac:dyDescent="0.25">
      <c r="A2588">
        <v>700</v>
      </c>
      <c r="B2588" t="s">
        <v>1596</v>
      </c>
      <c r="C2588" t="s">
        <v>1441</v>
      </c>
      <c r="D2588" t="s">
        <v>1442</v>
      </c>
      <c r="E2588" s="6">
        <f>VLOOKUP(SUBSTITUTE(B2588,"_eur_interim","")&amp;" - "&amp;D2588,OrbisGeneric_mapping!C:F,3,0)</f>
        <v>20155</v>
      </c>
      <c r="F2588" s="6" t="e">
        <f>VLOOKUP(E2588,Collibra!D:F,3,0)</f>
        <v>#N/A</v>
      </c>
      <c r="G2588" s="6" t="e">
        <f>VLOOKUP(E2588,Collibra!D:F,2,0)</f>
        <v>#N/A</v>
      </c>
      <c r="J2588" t="s">
        <v>28</v>
      </c>
      <c r="N2588" t="b">
        <v>0</v>
      </c>
      <c r="P2588" t="s">
        <v>29</v>
      </c>
      <c r="Q2588" t="s">
        <v>30</v>
      </c>
      <c r="R2588" t="b">
        <v>0</v>
      </c>
      <c r="Z2588">
        <v>1</v>
      </c>
    </row>
    <row r="2589" spans="1:26" x14ac:dyDescent="0.25">
      <c r="A2589">
        <v>708</v>
      </c>
      <c r="B2589" t="s">
        <v>1596</v>
      </c>
      <c r="C2589" t="s">
        <v>1443</v>
      </c>
      <c r="D2589" t="s">
        <v>1444</v>
      </c>
      <c r="E2589" s="6">
        <f>VLOOKUP(SUBSTITUTE(B2589,"_eur_interim","")&amp;" - "&amp;D2589,OrbisGeneric_mapping!C:F,3,0)</f>
        <v>20160</v>
      </c>
      <c r="F2589" s="6" t="e">
        <f>VLOOKUP(E2589,Collibra!D:F,3,0)</f>
        <v>#N/A</v>
      </c>
      <c r="G2589" s="6" t="e">
        <f>VLOOKUP(E2589,Collibra!D:F,2,0)</f>
        <v>#N/A</v>
      </c>
      <c r="J2589" t="s">
        <v>28</v>
      </c>
      <c r="N2589" t="b">
        <v>0</v>
      </c>
      <c r="P2589" t="s">
        <v>29</v>
      </c>
      <c r="Q2589" t="s">
        <v>30</v>
      </c>
      <c r="R2589" t="b">
        <v>0</v>
      </c>
      <c r="Z2589">
        <v>1</v>
      </c>
    </row>
    <row r="2590" spans="1:26" x14ac:dyDescent="0.25">
      <c r="A2590">
        <v>852</v>
      </c>
      <c r="B2590" t="s">
        <v>1596</v>
      </c>
      <c r="C2590" t="s">
        <v>528</v>
      </c>
      <c r="D2590" t="s">
        <v>529</v>
      </c>
      <c r="E2590" s="6">
        <f>VLOOKUP(SUBSTITUTE(B2590,"_eur_interim","")&amp;" - "&amp;D2590,OrbisGeneric_mapping!C:F,3,0)</f>
        <v>21010</v>
      </c>
      <c r="F2590" s="6" t="e">
        <f>VLOOKUP(E2590,Collibra!D:F,3,0)</f>
        <v>#N/A</v>
      </c>
      <c r="G2590" s="6" t="e">
        <f>VLOOKUP(E2590,Collibra!D:F,2,0)</f>
        <v>#N/A</v>
      </c>
      <c r="J2590" t="s">
        <v>28</v>
      </c>
      <c r="N2590" t="b">
        <v>0</v>
      </c>
      <c r="P2590" t="s">
        <v>29</v>
      </c>
      <c r="Q2590" t="s">
        <v>30</v>
      </c>
      <c r="R2590" t="b">
        <v>0</v>
      </c>
      <c r="Z2590">
        <v>1</v>
      </c>
    </row>
    <row r="2591" spans="1:26" x14ac:dyDescent="0.25">
      <c r="A2591">
        <v>812</v>
      </c>
      <c r="B2591" t="s">
        <v>1596</v>
      </c>
      <c r="C2591" t="s">
        <v>1445</v>
      </c>
      <c r="D2591" t="s">
        <v>1446</v>
      </c>
      <c r="E2591" s="6">
        <f>VLOOKUP(SUBSTITUTE(B2591,"_eur_interim","")&amp;" - "&amp;D2591,OrbisGeneric_mapping!C:F,3,0)</f>
        <v>20220</v>
      </c>
      <c r="F2591" s="6" t="e">
        <f>VLOOKUP(E2591,Collibra!D:F,3,0)</f>
        <v>#N/A</v>
      </c>
      <c r="G2591" s="6" t="e">
        <f>VLOOKUP(E2591,Collibra!D:F,2,0)</f>
        <v>#N/A</v>
      </c>
      <c r="J2591" t="s">
        <v>28</v>
      </c>
      <c r="N2591" t="b">
        <v>0</v>
      </c>
      <c r="P2591" t="s">
        <v>29</v>
      </c>
      <c r="Q2591" t="s">
        <v>30</v>
      </c>
      <c r="R2591" t="b">
        <v>0</v>
      </c>
      <c r="Z2591">
        <v>1</v>
      </c>
    </row>
    <row r="2592" spans="1:26" x14ac:dyDescent="0.25">
      <c r="A2592">
        <v>796</v>
      </c>
      <c r="B2592" t="s">
        <v>1596</v>
      </c>
      <c r="C2592" t="s">
        <v>1447</v>
      </c>
      <c r="D2592" t="s">
        <v>1448</v>
      </c>
      <c r="E2592" s="6">
        <f>VLOOKUP(SUBSTITUTE(B2592,"_eur_interim","")&amp;" - "&amp;D2592,OrbisGeneric_mapping!C:F,3,0)</f>
        <v>20210</v>
      </c>
      <c r="F2592" s="6" t="e">
        <f>VLOOKUP(E2592,Collibra!D:F,3,0)</f>
        <v>#N/A</v>
      </c>
      <c r="G2592" s="6" t="e">
        <f>VLOOKUP(E2592,Collibra!D:F,2,0)</f>
        <v>#N/A</v>
      </c>
      <c r="J2592" t="s">
        <v>28</v>
      </c>
      <c r="N2592" t="b">
        <v>0</v>
      </c>
      <c r="P2592" t="s">
        <v>29</v>
      </c>
      <c r="Q2592" t="s">
        <v>30</v>
      </c>
      <c r="R2592" t="b">
        <v>0</v>
      </c>
      <c r="Z2592">
        <v>1</v>
      </c>
    </row>
    <row r="2593" spans="1:26" x14ac:dyDescent="0.25">
      <c r="A2593">
        <v>1036</v>
      </c>
      <c r="B2593" t="s">
        <v>1596</v>
      </c>
      <c r="C2593" t="s">
        <v>1449</v>
      </c>
      <c r="D2593" t="s">
        <v>1450</v>
      </c>
      <c r="E2593" s="6">
        <f>VLOOKUP(SUBSTITUTE(B2593,"_eur_interim","")&amp;" - "&amp;D2593,OrbisGeneric_mapping!C:F,3,0)</f>
        <v>14018</v>
      </c>
      <c r="F2593" s="6" t="e">
        <f>VLOOKUP(E2593,Collibra!D:F,3,0)</f>
        <v>#N/A</v>
      </c>
      <c r="G2593" s="6" t="e">
        <f>VLOOKUP(E2593,Collibra!D:F,2,0)</f>
        <v>#N/A</v>
      </c>
      <c r="J2593" t="s">
        <v>28</v>
      </c>
      <c r="N2593" t="b">
        <v>0</v>
      </c>
      <c r="P2593" t="s">
        <v>29</v>
      </c>
      <c r="Q2593" t="s">
        <v>30</v>
      </c>
      <c r="R2593" t="b">
        <v>0</v>
      </c>
      <c r="Z2593">
        <v>1</v>
      </c>
    </row>
    <row r="2594" spans="1:26" x14ac:dyDescent="0.25">
      <c r="A2594">
        <v>1364</v>
      </c>
      <c r="B2594" t="s">
        <v>1596</v>
      </c>
      <c r="C2594" t="s">
        <v>1451</v>
      </c>
      <c r="D2594" t="s">
        <v>1452</v>
      </c>
      <c r="E2594" s="6">
        <f>VLOOKUP(SUBSTITUTE(B2594,"_eur_interim","")&amp;" - "&amp;D2594,OrbisGeneric_mapping!C:F,3,0)</f>
        <v>13038</v>
      </c>
      <c r="F2594" s="6" t="e">
        <f>VLOOKUP(E2594,Collibra!D:F,3,0)</f>
        <v>#N/A</v>
      </c>
      <c r="G2594" s="6" t="e">
        <f>VLOOKUP(E2594,Collibra!D:F,2,0)</f>
        <v>#N/A</v>
      </c>
      <c r="J2594" t="s">
        <v>28</v>
      </c>
      <c r="N2594" t="b">
        <v>0</v>
      </c>
      <c r="P2594" t="s">
        <v>29</v>
      </c>
      <c r="Q2594" t="s">
        <v>30</v>
      </c>
      <c r="R2594" t="b">
        <v>0</v>
      </c>
      <c r="Z2594">
        <v>1</v>
      </c>
    </row>
    <row r="2595" spans="1:26" x14ac:dyDescent="0.25">
      <c r="A2595">
        <v>508</v>
      </c>
      <c r="B2595" t="s">
        <v>1596</v>
      </c>
      <c r="C2595" t="s">
        <v>1453</v>
      </c>
      <c r="D2595" t="s">
        <v>1454</v>
      </c>
      <c r="E2595" s="6">
        <f>VLOOKUP(SUBSTITUTE(B2595,"_eur_interim","")&amp;" - "&amp;D2595,OrbisGeneric_mapping!C:F,3,0)</f>
        <v>13052</v>
      </c>
      <c r="F2595" s="6" t="e">
        <f>VLOOKUP(E2595,Collibra!D:F,3,0)</f>
        <v>#N/A</v>
      </c>
      <c r="G2595" s="6" t="e">
        <f>VLOOKUP(E2595,Collibra!D:F,2,0)</f>
        <v>#N/A</v>
      </c>
      <c r="J2595" t="s">
        <v>28</v>
      </c>
      <c r="N2595" t="b">
        <v>0</v>
      </c>
      <c r="P2595" t="s">
        <v>29</v>
      </c>
      <c r="Q2595" t="s">
        <v>30</v>
      </c>
      <c r="R2595" t="b">
        <v>0</v>
      </c>
      <c r="Z2595">
        <v>1</v>
      </c>
    </row>
    <row r="2596" spans="1:26" x14ac:dyDescent="0.25">
      <c r="A2596">
        <v>1156</v>
      </c>
      <c r="B2596" t="s">
        <v>1596</v>
      </c>
      <c r="C2596" t="s">
        <v>1455</v>
      </c>
      <c r="D2596" t="s">
        <v>1456</v>
      </c>
      <c r="E2596" s="6">
        <f>VLOOKUP(SUBSTITUTE(B2596,"_eur_interim","")&amp;" - "&amp;D2596,OrbisGeneric_mapping!C:F,3,0)</f>
        <v>21210</v>
      </c>
      <c r="F2596" s="6" t="e">
        <f>VLOOKUP(E2596,Collibra!D:F,3,0)</f>
        <v>#N/A</v>
      </c>
      <c r="G2596" s="6" t="e">
        <f>VLOOKUP(E2596,Collibra!D:F,2,0)</f>
        <v>#N/A</v>
      </c>
      <c r="J2596" t="s">
        <v>28</v>
      </c>
      <c r="N2596" t="b">
        <v>0</v>
      </c>
      <c r="P2596" t="s">
        <v>29</v>
      </c>
      <c r="Q2596" t="s">
        <v>30</v>
      </c>
      <c r="R2596" t="b">
        <v>0</v>
      </c>
      <c r="Z2596">
        <v>1</v>
      </c>
    </row>
    <row r="2597" spans="1:26" x14ac:dyDescent="0.25">
      <c r="A2597">
        <v>644</v>
      </c>
      <c r="B2597" t="s">
        <v>1596</v>
      </c>
      <c r="C2597" t="s">
        <v>1457</v>
      </c>
      <c r="D2597" t="s">
        <v>1458</v>
      </c>
      <c r="E2597" s="6">
        <f>VLOOKUP(SUBSTITUTE(B2597,"_eur_interim","")&amp;" - "&amp;D2597,OrbisGeneric_mapping!C:F,3,0)</f>
        <v>20120</v>
      </c>
      <c r="F2597" s="6" t="e">
        <f>VLOOKUP(E2597,Collibra!D:F,3,0)</f>
        <v>#N/A</v>
      </c>
      <c r="G2597" s="6" t="e">
        <f>VLOOKUP(E2597,Collibra!D:F,2,0)</f>
        <v>#N/A</v>
      </c>
      <c r="J2597" t="s">
        <v>28</v>
      </c>
      <c r="N2597" t="b">
        <v>0</v>
      </c>
      <c r="P2597" t="s">
        <v>29</v>
      </c>
      <c r="Q2597" t="s">
        <v>30</v>
      </c>
      <c r="R2597" t="b">
        <v>0</v>
      </c>
      <c r="Z2597">
        <v>1</v>
      </c>
    </row>
    <row r="2598" spans="1:26" x14ac:dyDescent="0.25">
      <c r="A2598">
        <v>1164</v>
      </c>
      <c r="B2598" t="s">
        <v>1596</v>
      </c>
      <c r="C2598" t="s">
        <v>1459</v>
      </c>
      <c r="D2598" t="s">
        <v>1460</v>
      </c>
      <c r="E2598" s="6">
        <f>VLOOKUP(SUBSTITUTE(B2598,"_eur_interim","")&amp;" - "&amp;D2598,OrbisGeneric_mapping!C:F,3,0)</f>
        <v>21215</v>
      </c>
      <c r="F2598" s="6" t="e">
        <f>VLOOKUP(E2598,Collibra!D:F,3,0)</f>
        <v>#N/A</v>
      </c>
      <c r="G2598" s="6" t="e">
        <f>VLOOKUP(E2598,Collibra!D:F,2,0)</f>
        <v>#N/A</v>
      </c>
      <c r="J2598" t="s">
        <v>28</v>
      </c>
      <c r="N2598" t="b">
        <v>0</v>
      </c>
      <c r="P2598" t="s">
        <v>29</v>
      </c>
      <c r="Q2598" t="s">
        <v>30</v>
      </c>
      <c r="R2598" t="b">
        <v>0</v>
      </c>
      <c r="Z2598">
        <v>1</v>
      </c>
    </row>
    <row r="2599" spans="1:26" x14ac:dyDescent="0.25">
      <c r="A2599">
        <v>716</v>
      </c>
      <c r="B2599" t="s">
        <v>1596</v>
      </c>
      <c r="C2599" t="s">
        <v>1461</v>
      </c>
      <c r="D2599" t="s">
        <v>1462</v>
      </c>
      <c r="E2599" s="6">
        <f>VLOOKUP(SUBSTITUTE(B2599,"_eur_interim","")&amp;" - "&amp;D2599,OrbisGeneric_mapping!C:F,3,0)</f>
        <v>20165</v>
      </c>
      <c r="F2599" s="6" t="e">
        <f>VLOOKUP(E2599,Collibra!D:F,3,0)</f>
        <v>#N/A</v>
      </c>
      <c r="G2599" s="6" t="e">
        <f>VLOOKUP(E2599,Collibra!D:F,2,0)</f>
        <v>#N/A</v>
      </c>
      <c r="J2599" t="s">
        <v>28</v>
      </c>
      <c r="N2599" t="b">
        <v>0</v>
      </c>
      <c r="P2599" t="s">
        <v>29</v>
      </c>
      <c r="Q2599" t="s">
        <v>30</v>
      </c>
      <c r="R2599" t="b">
        <v>0</v>
      </c>
      <c r="Z2599">
        <v>1</v>
      </c>
    </row>
    <row r="2600" spans="1:26" x14ac:dyDescent="0.25">
      <c r="A2600">
        <v>740</v>
      </c>
      <c r="B2600" t="s">
        <v>1596</v>
      </c>
      <c r="C2600" t="s">
        <v>1463</v>
      </c>
      <c r="D2600" t="s">
        <v>1464</v>
      </c>
      <c r="E2600" s="6">
        <f>VLOOKUP(SUBSTITUTE(B2600,"_eur_interim","")&amp;" - "&amp;D2600,OrbisGeneric_mapping!C:F,3,0)</f>
        <v>20180</v>
      </c>
      <c r="F2600" s="6" t="e">
        <f>VLOOKUP(E2600,Collibra!D:F,3,0)</f>
        <v>#N/A</v>
      </c>
      <c r="G2600" s="6" t="e">
        <f>VLOOKUP(E2600,Collibra!D:F,2,0)</f>
        <v>#N/A</v>
      </c>
      <c r="J2600" t="s">
        <v>28</v>
      </c>
      <c r="N2600" t="b">
        <v>0</v>
      </c>
      <c r="P2600" t="s">
        <v>29</v>
      </c>
      <c r="Q2600" t="s">
        <v>30</v>
      </c>
      <c r="R2600" t="b">
        <v>0</v>
      </c>
      <c r="Z2600">
        <v>1</v>
      </c>
    </row>
    <row r="2601" spans="1:26" x14ac:dyDescent="0.25">
      <c r="A2601">
        <v>1396</v>
      </c>
      <c r="B2601" t="s">
        <v>1596</v>
      </c>
      <c r="C2601" t="s">
        <v>1465</v>
      </c>
      <c r="D2601" t="s">
        <v>1466</v>
      </c>
      <c r="E2601" s="6">
        <f>VLOOKUP(SUBSTITUTE(B2601,"_eur_interim","")&amp;" - "&amp;D2601,OrbisGeneric_mapping!C:F,3,0)</f>
        <v>13045</v>
      </c>
      <c r="F2601" s="6" t="e">
        <f>VLOOKUP(E2601,Collibra!D:F,3,0)</f>
        <v>#N/A</v>
      </c>
      <c r="G2601" s="6" t="e">
        <f>VLOOKUP(E2601,Collibra!D:F,2,0)</f>
        <v>#N/A</v>
      </c>
      <c r="J2601" t="s">
        <v>28</v>
      </c>
      <c r="N2601" t="b">
        <v>0</v>
      </c>
      <c r="P2601" t="s">
        <v>29</v>
      </c>
      <c r="Q2601" t="s">
        <v>30</v>
      </c>
      <c r="R2601" t="b">
        <v>0</v>
      </c>
      <c r="Z2601">
        <v>1</v>
      </c>
    </row>
    <row r="2602" spans="1:26" x14ac:dyDescent="0.25">
      <c r="A2602">
        <v>596</v>
      </c>
      <c r="B2602" t="s">
        <v>1596</v>
      </c>
      <c r="C2602" t="s">
        <v>1467</v>
      </c>
      <c r="D2602" t="s">
        <v>1468</v>
      </c>
      <c r="E2602" s="6">
        <f>VLOOKUP(SUBSTITUTE(B2602,"_eur_interim","")&amp;" - "&amp;D2602,OrbisGeneric_mapping!C:F,3,0)</f>
        <v>13068</v>
      </c>
      <c r="F2602" s="6" t="e">
        <f>VLOOKUP(E2602,Collibra!D:F,3,0)</f>
        <v>#N/A</v>
      </c>
      <c r="G2602" s="6" t="e">
        <f>VLOOKUP(E2602,Collibra!D:F,2,0)</f>
        <v>#N/A</v>
      </c>
      <c r="J2602" t="s">
        <v>28</v>
      </c>
      <c r="N2602" t="b">
        <v>0</v>
      </c>
      <c r="P2602" t="s">
        <v>29</v>
      </c>
      <c r="Q2602" t="s">
        <v>30</v>
      </c>
      <c r="R2602" t="b">
        <v>0</v>
      </c>
      <c r="Z2602">
        <v>1</v>
      </c>
    </row>
    <row r="2603" spans="1:26" x14ac:dyDescent="0.25">
      <c r="A2603">
        <v>1212</v>
      </c>
      <c r="B2603" t="s">
        <v>1596</v>
      </c>
      <c r="C2603" t="s">
        <v>1469</v>
      </c>
      <c r="D2603" t="s">
        <v>1470</v>
      </c>
      <c r="E2603" s="6">
        <f>VLOOKUP(SUBSTITUTE(B2603,"_eur_interim","")&amp;" - "&amp;D2603,OrbisGeneric_mapping!C:F,3,0)</f>
        <v>13002</v>
      </c>
      <c r="F2603" s="6" t="e">
        <f>VLOOKUP(E2603,Collibra!D:F,3,0)</f>
        <v>#N/A</v>
      </c>
      <c r="G2603" s="6" t="e">
        <f>VLOOKUP(E2603,Collibra!D:F,2,0)</f>
        <v>#N/A</v>
      </c>
      <c r="J2603" t="s">
        <v>28</v>
      </c>
      <c r="N2603" t="b">
        <v>0</v>
      </c>
      <c r="P2603" t="s">
        <v>29</v>
      </c>
      <c r="Q2603" t="s">
        <v>30</v>
      </c>
      <c r="R2603" t="b">
        <v>0</v>
      </c>
      <c r="Z2603">
        <v>1</v>
      </c>
    </row>
    <row r="2604" spans="1:26" x14ac:dyDescent="0.25">
      <c r="A2604">
        <v>468</v>
      </c>
      <c r="B2604" t="s">
        <v>1596</v>
      </c>
      <c r="C2604" t="s">
        <v>1471</v>
      </c>
      <c r="D2604" t="s">
        <v>1472</v>
      </c>
      <c r="E2604" s="6">
        <f>VLOOKUP(SUBSTITUTE(B2604,"_eur_interim","")&amp;" - "&amp;D2604,OrbisGeneric_mapping!C:F,3,0)</f>
        <v>20010</v>
      </c>
      <c r="F2604" s="6" t="e">
        <f>VLOOKUP(E2604,Collibra!D:F,3,0)</f>
        <v>#N/A</v>
      </c>
      <c r="G2604" s="6" t="e">
        <f>VLOOKUP(E2604,Collibra!D:F,2,0)</f>
        <v>#N/A</v>
      </c>
      <c r="J2604" t="s">
        <v>28</v>
      </c>
      <c r="N2604" t="b">
        <v>0</v>
      </c>
      <c r="P2604" t="s">
        <v>29</v>
      </c>
      <c r="Q2604" t="s">
        <v>30</v>
      </c>
      <c r="R2604" t="b">
        <v>0</v>
      </c>
      <c r="Z2604">
        <v>1</v>
      </c>
    </row>
    <row r="2605" spans="1:26" x14ac:dyDescent="0.25">
      <c r="A2605">
        <v>620</v>
      </c>
      <c r="B2605" t="s">
        <v>1596</v>
      </c>
      <c r="C2605" t="s">
        <v>1473</v>
      </c>
      <c r="D2605" t="s">
        <v>1474</v>
      </c>
      <c r="E2605" s="6">
        <f>VLOOKUP(SUBSTITUTE(B2605,"_eur_interim","")&amp;" - "&amp;D2605,OrbisGeneric_mapping!C:F,3,0)</f>
        <v>20105</v>
      </c>
      <c r="F2605" s="6" t="e">
        <f>VLOOKUP(E2605,Collibra!D:F,3,0)</f>
        <v>#N/A</v>
      </c>
      <c r="G2605" s="6" t="e">
        <f>VLOOKUP(E2605,Collibra!D:F,2,0)</f>
        <v>#N/A</v>
      </c>
      <c r="J2605" t="s">
        <v>28</v>
      </c>
      <c r="N2605" t="b">
        <v>0</v>
      </c>
      <c r="P2605" t="s">
        <v>29</v>
      </c>
      <c r="Q2605" t="s">
        <v>30</v>
      </c>
      <c r="R2605" t="b">
        <v>0</v>
      </c>
      <c r="Z2605">
        <v>1</v>
      </c>
    </row>
    <row r="2606" spans="1:26" x14ac:dyDescent="0.25">
      <c r="A2606">
        <v>668</v>
      </c>
      <c r="B2606" t="s">
        <v>1596</v>
      </c>
      <c r="C2606" t="s">
        <v>1475</v>
      </c>
      <c r="D2606" t="s">
        <v>1476</v>
      </c>
      <c r="E2606" s="6">
        <f>VLOOKUP(SUBSTITUTE(B2606,"_eur_interim","")&amp;" - "&amp;D2606,OrbisGeneric_mapping!C:F,3,0)</f>
        <v>20135</v>
      </c>
      <c r="F2606" s="6" t="e">
        <f>VLOOKUP(E2606,Collibra!D:F,3,0)</f>
        <v>#N/A</v>
      </c>
      <c r="G2606" s="6" t="e">
        <f>VLOOKUP(E2606,Collibra!D:F,2,0)</f>
        <v>#N/A</v>
      </c>
      <c r="J2606" t="s">
        <v>28</v>
      </c>
      <c r="N2606" t="b">
        <v>0</v>
      </c>
      <c r="P2606" t="s">
        <v>29</v>
      </c>
      <c r="Q2606" t="s">
        <v>30</v>
      </c>
      <c r="R2606" t="b">
        <v>0</v>
      </c>
      <c r="Z2606">
        <v>1</v>
      </c>
    </row>
    <row r="2607" spans="1:26" x14ac:dyDescent="0.25">
      <c r="A2607">
        <v>692</v>
      </c>
      <c r="B2607" t="s">
        <v>1596</v>
      </c>
      <c r="C2607" t="s">
        <v>1477</v>
      </c>
      <c r="D2607" t="s">
        <v>1478</v>
      </c>
      <c r="E2607" s="6">
        <f>VLOOKUP(SUBSTITUTE(B2607,"_eur_interim","")&amp;" - "&amp;D2607,OrbisGeneric_mapping!C:F,3,0)</f>
        <v>20150</v>
      </c>
      <c r="F2607" s="6" t="e">
        <f>VLOOKUP(E2607,Collibra!D:F,3,0)</f>
        <v>#N/A</v>
      </c>
      <c r="G2607" s="6" t="e">
        <f>VLOOKUP(E2607,Collibra!D:F,2,0)</f>
        <v>#N/A</v>
      </c>
      <c r="J2607" t="s">
        <v>28</v>
      </c>
      <c r="N2607" t="b">
        <v>0</v>
      </c>
      <c r="P2607" t="s">
        <v>29</v>
      </c>
      <c r="Q2607" t="s">
        <v>30</v>
      </c>
      <c r="R2607" t="b">
        <v>0</v>
      </c>
      <c r="Z2607">
        <v>1</v>
      </c>
    </row>
    <row r="2608" spans="1:26" x14ac:dyDescent="0.25">
      <c r="A2608">
        <v>940</v>
      </c>
      <c r="B2608" t="s">
        <v>1596</v>
      </c>
      <c r="C2608" t="s">
        <v>1479</v>
      </c>
      <c r="D2608" t="s">
        <v>1480</v>
      </c>
      <c r="E2608" s="6">
        <f>VLOOKUP(SUBSTITUTE(B2608,"_eur_interim","")&amp;" - "&amp;D2608,OrbisGeneric_mapping!C:F,3,0)</f>
        <v>21060</v>
      </c>
      <c r="F2608" s="6" t="e">
        <f>VLOOKUP(E2608,Collibra!D:F,3,0)</f>
        <v>#N/A</v>
      </c>
      <c r="G2608" s="6" t="e">
        <f>VLOOKUP(E2608,Collibra!D:F,2,0)</f>
        <v>#N/A</v>
      </c>
      <c r="J2608" t="s">
        <v>28</v>
      </c>
      <c r="N2608" t="b">
        <v>0</v>
      </c>
      <c r="P2608" t="s">
        <v>29</v>
      </c>
      <c r="Q2608" t="s">
        <v>30</v>
      </c>
      <c r="R2608" t="b">
        <v>0</v>
      </c>
      <c r="Z2608">
        <v>1</v>
      </c>
    </row>
    <row r="2609" spans="1:26" x14ac:dyDescent="0.25">
      <c r="A2609">
        <v>1180</v>
      </c>
      <c r="B2609" t="s">
        <v>1596</v>
      </c>
      <c r="C2609" t="s">
        <v>1481</v>
      </c>
      <c r="D2609" t="s">
        <v>1482</v>
      </c>
      <c r="E2609" s="6">
        <f>VLOOKUP(SUBSTITUTE(B2609,"_eur_interim","")&amp;" - "&amp;D2609,OrbisGeneric_mapping!C:F,3,0)</f>
        <v>23000</v>
      </c>
      <c r="F2609" s="6" t="e">
        <f>VLOOKUP(E2609,Collibra!D:F,3,0)</f>
        <v>#N/A</v>
      </c>
      <c r="G2609" s="6" t="e">
        <f>VLOOKUP(E2609,Collibra!D:F,2,0)</f>
        <v>#N/A</v>
      </c>
      <c r="J2609" t="s">
        <v>28</v>
      </c>
      <c r="N2609" t="b">
        <v>0</v>
      </c>
      <c r="P2609" t="s">
        <v>29</v>
      </c>
      <c r="Q2609" t="s">
        <v>30</v>
      </c>
      <c r="R2609" t="b">
        <v>0</v>
      </c>
      <c r="Z2609">
        <v>1</v>
      </c>
    </row>
    <row r="2610" spans="1:26" x14ac:dyDescent="0.25">
      <c r="A2610">
        <v>404</v>
      </c>
      <c r="B2610" t="s">
        <v>1596</v>
      </c>
      <c r="C2610" t="s">
        <v>570</v>
      </c>
      <c r="D2610" t="s">
        <v>571</v>
      </c>
      <c r="E2610" s="6" t="str">
        <f>VLOOKUP(SUBSTITUTE(B2610,"_eur_interim","")&amp;" - "&amp;D2610,OrbisGeneric_mapping!C:F,3,0)</f>
        <v>NUMBER_MONTHS</v>
      </c>
      <c r="F2610" s="6" t="str">
        <f>VLOOKUP(E2610,Collibra!D:F,3,0)</f>
        <v>Number of months</v>
      </c>
      <c r="G2610" s="6" t="str">
        <f>VLOOKUP(E2610,Collibra!D:F,2,0)</f>
        <v>The number of months in a financial accounting period</v>
      </c>
      <c r="J2610" t="s">
        <v>28</v>
      </c>
      <c r="N2610" t="b">
        <v>0</v>
      </c>
      <c r="P2610" t="s">
        <v>29</v>
      </c>
      <c r="Q2610" t="s">
        <v>30</v>
      </c>
      <c r="R2610" t="b">
        <v>0</v>
      </c>
      <c r="Z2610">
        <v>1</v>
      </c>
    </row>
    <row r="2611" spans="1:26" x14ac:dyDescent="0.25">
      <c r="A2611">
        <v>1284</v>
      </c>
      <c r="B2611" t="s">
        <v>1596</v>
      </c>
      <c r="C2611" t="s">
        <v>1483</v>
      </c>
      <c r="D2611" t="s">
        <v>1484</v>
      </c>
      <c r="E2611" s="6">
        <f>VLOOKUP(SUBSTITUTE(B2611,"_eur_interim","")&amp;" - "&amp;D2611,OrbisGeneric_mapping!C:F,3,0)</f>
        <v>13022</v>
      </c>
      <c r="F2611" s="6" t="e">
        <f>VLOOKUP(E2611,Collibra!D:F,3,0)</f>
        <v>#N/A</v>
      </c>
      <c r="G2611" s="6" t="e">
        <f>VLOOKUP(E2611,Collibra!D:F,2,0)</f>
        <v>#N/A</v>
      </c>
      <c r="J2611" t="s">
        <v>28</v>
      </c>
      <c r="N2611" t="b">
        <v>0</v>
      </c>
      <c r="P2611" t="s">
        <v>29</v>
      </c>
      <c r="Q2611" t="s">
        <v>30</v>
      </c>
      <c r="R2611" t="b">
        <v>0</v>
      </c>
      <c r="Z2611">
        <v>1</v>
      </c>
    </row>
    <row r="2612" spans="1:26" x14ac:dyDescent="0.25">
      <c r="A2612">
        <v>1404</v>
      </c>
      <c r="B2612" t="s">
        <v>1596</v>
      </c>
      <c r="C2612" t="s">
        <v>1485</v>
      </c>
      <c r="D2612" t="s">
        <v>1486</v>
      </c>
      <c r="E2612" s="6">
        <f>VLOOKUP(SUBSTITUTE(B2612,"_eur_interim","")&amp;" - "&amp;D2612,OrbisGeneric_mapping!C:F,3,0)</f>
        <v>13046</v>
      </c>
      <c r="F2612" s="6" t="e">
        <f>VLOOKUP(E2612,Collibra!D:F,3,0)</f>
        <v>#N/A</v>
      </c>
      <c r="G2612" s="6" t="e">
        <f>VLOOKUP(E2612,Collibra!D:F,2,0)</f>
        <v>#N/A</v>
      </c>
      <c r="J2612" t="s">
        <v>28</v>
      </c>
      <c r="N2612" t="b">
        <v>0</v>
      </c>
      <c r="P2612" t="s">
        <v>29</v>
      </c>
      <c r="Q2612" t="s">
        <v>30</v>
      </c>
      <c r="R2612" t="b">
        <v>0</v>
      </c>
      <c r="Z2612">
        <v>1</v>
      </c>
    </row>
    <row r="2613" spans="1:26" x14ac:dyDescent="0.25">
      <c r="A2613">
        <v>444</v>
      </c>
      <c r="B2613" t="s">
        <v>1596</v>
      </c>
      <c r="C2613" t="s">
        <v>576</v>
      </c>
      <c r="D2613" t="s">
        <v>577</v>
      </c>
      <c r="E2613" s="6" t="str">
        <f>VLOOKUP(SUBSTITUTE(B2613,"_eur_interim","")&amp;" - "&amp;D2613,OrbisGeneric_mapping!C:F,3,0)</f>
        <v>ORIGINAL_CURRENCY</v>
      </c>
      <c r="F2613" s="6">
        <f>VLOOKUP(E2613,Collibra!D:F,3,0)</f>
        <v>0</v>
      </c>
      <c r="G2613" s="6" t="str">
        <f>VLOOKUP(E2613,Collibra!D:F,2,0)</f>
        <v>The currency used for publishing the financial accounts</v>
      </c>
      <c r="J2613" t="s">
        <v>28</v>
      </c>
      <c r="N2613" t="b">
        <v>0</v>
      </c>
      <c r="P2613" t="s">
        <v>29</v>
      </c>
      <c r="Q2613" t="s">
        <v>30</v>
      </c>
      <c r="R2613" t="b">
        <v>0</v>
      </c>
      <c r="Z2613">
        <v>1</v>
      </c>
    </row>
    <row r="2614" spans="1:26" x14ac:dyDescent="0.25">
      <c r="A2614">
        <v>436</v>
      </c>
      <c r="B2614" t="s">
        <v>1596</v>
      </c>
      <c r="C2614" t="s">
        <v>578</v>
      </c>
      <c r="D2614" t="s">
        <v>579</v>
      </c>
      <c r="E2614" s="6" t="str">
        <f>VLOOKUP(SUBSTITUTE(B2614,"_eur_interim","")&amp;" - "&amp;D2614,OrbisGeneric_mapping!C:F,3,0)</f>
        <v>ORIGINAL_UNIT</v>
      </c>
      <c r="F2614" s="6" t="str">
        <f>VLOOKUP(E2614,Collibra!D:F,3,0)</f>
        <v>Original unit</v>
      </c>
      <c r="G2614" s="6" t="str">
        <f>VLOOKUP(E2614,Collibra!D:F,2,0)</f>
        <v>Original units is the unit for a financial value used in spreading the financial accounts</v>
      </c>
      <c r="J2614" t="s">
        <v>28</v>
      </c>
      <c r="N2614" t="b">
        <v>0</v>
      </c>
      <c r="P2614" t="s">
        <v>29</v>
      </c>
      <c r="Q2614" t="s">
        <v>30</v>
      </c>
      <c r="R2614" t="b">
        <v>0</v>
      </c>
      <c r="Z2614">
        <v>1</v>
      </c>
    </row>
    <row r="2615" spans="1:26" x14ac:dyDescent="0.25">
      <c r="A2615">
        <v>900</v>
      </c>
      <c r="B2615" t="s">
        <v>1596</v>
      </c>
      <c r="C2615" t="s">
        <v>1487</v>
      </c>
      <c r="D2615" t="s">
        <v>1488</v>
      </c>
      <c r="E2615" s="6">
        <f>VLOOKUP(SUBSTITUTE(B2615,"_eur_interim","")&amp;" - "&amp;D2615,OrbisGeneric_mapping!C:F,3,0)</f>
        <v>21035</v>
      </c>
      <c r="F2615" s="6" t="e">
        <f>VLOOKUP(E2615,Collibra!D:F,3,0)</f>
        <v>#N/A</v>
      </c>
      <c r="G2615" s="6" t="e">
        <f>VLOOKUP(E2615,Collibra!D:F,2,0)</f>
        <v>#N/A</v>
      </c>
      <c r="J2615" t="s">
        <v>28</v>
      </c>
      <c r="N2615" t="b">
        <v>0</v>
      </c>
      <c r="P2615" t="s">
        <v>29</v>
      </c>
      <c r="Q2615" t="s">
        <v>30</v>
      </c>
      <c r="R2615" t="b">
        <v>0</v>
      </c>
      <c r="Z2615">
        <v>1</v>
      </c>
    </row>
    <row r="2616" spans="1:26" x14ac:dyDescent="0.25">
      <c r="A2616">
        <v>540</v>
      </c>
      <c r="B2616" t="s">
        <v>1596</v>
      </c>
      <c r="C2616" t="s">
        <v>1489</v>
      </c>
      <c r="D2616" t="s">
        <v>1490</v>
      </c>
      <c r="E2616" s="6">
        <f>VLOOKUP(SUBSTITUTE(B2616,"_eur_interim","")&amp;" - "&amp;D2616,OrbisGeneric_mapping!C:F,3,0)</f>
        <v>20055</v>
      </c>
      <c r="F2616" s="6" t="e">
        <f>VLOOKUP(E2616,Collibra!D:F,3,0)</f>
        <v>#N/A</v>
      </c>
      <c r="G2616" s="6" t="e">
        <f>VLOOKUP(E2616,Collibra!D:F,2,0)</f>
        <v>#N/A</v>
      </c>
      <c r="J2616" t="s">
        <v>28</v>
      </c>
      <c r="N2616" t="b">
        <v>0</v>
      </c>
      <c r="P2616" t="s">
        <v>29</v>
      </c>
      <c r="Q2616" t="s">
        <v>30</v>
      </c>
      <c r="R2616" t="b">
        <v>0</v>
      </c>
      <c r="Z2616">
        <v>1</v>
      </c>
    </row>
    <row r="2617" spans="1:26" x14ac:dyDescent="0.25">
      <c r="A2617">
        <v>932</v>
      </c>
      <c r="B2617" t="s">
        <v>1596</v>
      </c>
      <c r="C2617" t="s">
        <v>1491</v>
      </c>
      <c r="D2617" t="s">
        <v>1492</v>
      </c>
      <c r="E2617" s="6">
        <f>VLOOKUP(SUBSTITUTE(B2617,"_eur_interim","")&amp;" - "&amp;D2617,OrbisGeneric_mapping!C:F,3,0)</f>
        <v>21055</v>
      </c>
      <c r="F2617" s="6" t="e">
        <f>VLOOKUP(E2617,Collibra!D:F,3,0)</f>
        <v>#N/A</v>
      </c>
      <c r="G2617" s="6" t="e">
        <f>VLOOKUP(E2617,Collibra!D:F,2,0)</f>
        <v>#N/A</v>
      </c>
      <c r="J2617" t="s">
        <v>28</v>
      </c>
      <c r="N2617" t="b">
        <v>0</v>
      </c>
      <c r="P2617" t="s">
        <v>29</v>
      </c>
      <c r="Q2617" t="s">
        <v>30</v>
      </c>
      <c r="R2617" t="b">
        <v>0</v>
      </c>
      <c r="Z2617">
        <v>1</v>
      </c>
    </row>
    <row r="2618" spans="1:26" x14ac:dyDescent="0.25">
      <c r="A2618">
        <v>884</v>
      </c>
      <c r="B2618" t="s">
        <v>1596</v>
      </c>
      <c r="C2618" t="s">
        <v>1493</v>
      </c>
      <c r="D2618" t="s">
        <v>1494</v>
      </c>
      <c r="E2618" s="6">
        <f>VLOOKUP(SUBSTITUTE(B2618,"_eur_interim","")&amp;" - "&amp;D2618,OrbisGeneric_mapping!C:F,3,0)</f>
        <v>21025</v>
      </c>
      <c r="F2618" s="6" t="e">
        <f>VLOOKUP(E2618,Collibra!D:F,3,0)</f>
        <v>#N/A</v>
      </c>
      <c r="G2618" s="6" t="e">
        <f>VLOOKUP(E2618,Collibra!D:F,2,0)</f>
        <v>#N/A</v>
      </c>
      <c r="J2618" t="s">
        <v>28</v>
      </c>
      <c r="N2618" t="b">
        <v>0</v>
      </c>
      <c r="P2618" t="s">
        <v>29</v>
      </c>
      <c r="Q2618" t="s">
        <v>30</v>
      </c>
      <c r="R2618" t="b">
        <v>0</v>
      </c>
      <c r="Z2618">
        <v>1</v>
      </c>
    </row>
    <row r="2619" spans="1:26" x14ac:dyDescent="0.25">
      <c r="A2619">
        <v>780</v>
      </c>
      <c r="B2619" t="s">
        <v>1596</v>
      </c>
      <c r="C2619" t="s">
        <v>1495</v>
      </c>
      <c r="D2619" t="s">
        <v>1496</v>
      </c>
      <c r="E2619" s="6">
        <f>VLOOKUP(SUBSTITUTE(B2619,"_eur_interim","")&amp;" - "&amp;D2619,OrbisGeneric_mapping!C:F,3,0)</f>
        <v>20200</v>
      </c>
      <c r="F2619" s="6" t="e">
        <f>VLOOKUP(E2619,Collibra!D:F,3,0)</f>
        <v>#N/A</v>
      </c>
      <c r="G2619" s="6" t="e">
        <f>VLOOKUP(E2619,Collibra!D:F,2,0)</f>
        <v>#N/A</v>
      </c>
      <c r="J2619" t="s">
        <v>28</v>
      </c>
      <c r="N2619" t="b">
        <v>0</v>
      </c>
      <c r="P2619" t="s">
        <v>29</v>
      </c>
      <c r="Q2619" t="s">
        <v>30</v>
      </c>
      <c r="R2619" t="b">
        <v>0</v>
      </c>
      <c r="Z2619">
        <v>1</v>
      </c>
    </row>
    <row r="2620" spans="1:26" x14ac:dyDescent="0.25">
      <c r="A2620">
        <v>772</v>
      </c>
      <c r="B2620" t="s">
        <v>1596</v>
      </c>
      <c r="C2620" t="s">
        <v>1497</v>
      </c>
      <c r="D2620" t="s">
        <v>1498</v>
      </c>
      <c r="E2620" s="6">
        <f>VLOOKUP(SUBSTITUTE(B2620,"_eur_interim","")&amp;" - "&amp;D2620,OrbisGeneric_mapping!C:F,3,0)</f>
        <v>13071</v>
      </c>
      <c r="F2620" s="6" t="e">
        <f>VLOOKUP(E2620,Collibra!D:F,3,0)</f>
        <v>#N/A</v>
      </c>
      <c r="G2620" s="6" t="e">
        <f>VLOOKUP(E2620,Collibra!D:F,2,0)</f>
        <v>#N/A</v>
      </c>
      <c r="J2620" t="s">
        <v>28</v>
      </c>
      <c r="N2620" t="b">
        <v>0</v>
      </c>
      <c r="P2620" t="s">
        <v>29</v>
      </c>
      <c r="Q2620" t="s">
        <v>30</v>
      </c>
      <c r="R2620" t="b">
        <v>0</v>
      </c>
      <c r="Z2620">
        <v>1</v>
      </c>
    </row>
    <row r="2621" spans="1:26" x14ac:dyDescent="0.25">
      <c r="A2621">
        <v>828</v>
      </c>
      <c r="B2621" t="s">
        <v>1596</v>
      </c>
      <c r="C2621" t="s">
        <v>1499</v>
      </c>
      <c r="D2621" t="s">
        <v>1500</v>
      </c>
      <c r="E2621" s="6">
        <f>VLOOKUP(SUBSTITUTE(B2621,"_eur_interim","")&amp;" - "&amp;D2621,OrbisGeneric_mapping!C:F,3,0)</f>
        <v>20230</v>
      </c>
      <c r="F2621" s="6" t="e">
        <f>VLOOKUP(E2621,Collibra!D:F,3,0)</f>
        <v>#N/A</v>
      </c>
      <c r="G2621" s="6" t="e">
        <f>VLOOKUP(E2621,Collibra!D:F,2,0)</f>
        <v>#N/A</v>
      </c>
      <c r="J2621" t="s">
        <v>28</v>
      </c>
      <c r="N2621" t="b">
        <v>0</v>
      </c>
      <c r="P2621" t="s">
        <v>29</v>
      </c>
      <c r="Q2621" t="s">
        <v>30</v>
      </c>
      <c r="R2621" t="b">
        <v>0</v>
      </c>
      <c r="Z2621">
        <v>1</v>
      </c>
    </row>
    <row r="2622" spans="1:26" x14ac:dyDescent="0.25">
      <c r="A2622">
        <v>980</v>
      </c>
      <c r="B2622" t="s">
        <v>1596</v>
      </c>
      <c r="C2622" t="s">
        <v>1501</v>
      </c>
      <c r="D2622" t="s">
        <v>1502</v>
      </c>
      <c r="E2622" s="6">
        <f>VLOOKUP(SUBSTITUTE(B2622,"_eur_interim","")&amp;" - "&amp;D2622,OrbisGeneric_mapping!C:F,3,0)</f>
        <v>21085</v>
      </c>
      <c r="F2622" s="6" t="e">
        <f>VLOOKUP(E2622,Collibra!D:F,3,0)</f>
        <v>#N/A</v>
      </c>
      <c r="G2622" s="6" t="e">
        <f>VLOOKUP(E2622,Collibra!D:F,2,0)</f>
        <v>#N/A</v>
      </c>
      <c r="J2622" t="s">
        <v>28</v>
      </c>
      <c r="N2622" t="b">
        <v>0</v>
      </c>
      <c r="P2622" t="s">
        <v>29</v>
      </c>
      <c r="Q2622" t="s">
        <v>30</v>
      </c>
      <c r="R2622" t="b">
        <v>0</v>
      </c>
      <c r="Z2622">
        <v>1</v>
      </c>
    </row>
    <row r="2623" spans="1:26" x14ac:dyDescent="0.25">
      <c r="A2623">
        <v>1028</v>
      </c>
      <c r="B2623" t="s">
        <v>1596</v>
      </c>
      <c r="C2623" t="s">
        <v>1503</v>
      </c>
      <c r="D2623" t="s">
        <v>1504</v>
      </c>
      <c r="E2623" s="6">
        <f>VLOOKUP(SUBSTITUTE(B2623,"_eur_interim","")&amp;" - "&amp;D2623,OrbisGeneric_mapping!C:F,3,0)</f>
        <v>21115</v>
      </c>
      <c r="F2623" s="6" t="e">
        <f>VLOOKUP(E2623,Collibra!D:F,3,0)</f>
        <v>#N/A</v>
      </c>
      <c r="G2623" s="6" t="e">
        <f>VLOOKUP(E2623,Collibra!D:F,2,0)</f>
        <v>#N/A</v>
      </c>
      <c r="J2623" t="s">
        <v>28</v>
      </c>
      <c r="N2623" t="b">
        <v>0</v>
      </c>
      <c r="P2623" t="s">
        <v>29</v>
      </c>
      <c r="Q2623" t="s">
        <v>30</v>
      </c>
      <c r="R2623" t="b">
        <v>0</v>
      </c>
      <c r="Z2623">
        <v>1</v>
      </c>
    </row>
    <row r="2624" spans="1:26" x14ac:dyDescent="0.25">
      <c r="A2624">
        <v>988</v>
      </c>
      <c r="B2624" t="s">
        <v>1596</v>
      </c>
      <c r="C2624" t="s">
        <v>1505</v>
      </c>
      <c r="D2624" t="s">
        <v>1506</v>
      </c>
      <c r="E2624" s="6">
        <f>VLOOKUP(SUBSTITUTE(B2624,"_eur_interim","")&amp;" - "&amp;D2624,OrbisGeneric_mapping!C:F,3,0)</f>
        <v>21090</v>
      </c>
      <c r="F2624" s="6" t="e">
        <f>VLOOKUP(E2624,Collibra!D:F,3,0)</f>
        <v>#N/A</v>
      </c>
      <c r="G2624" s="6" t="e">
        <f>VLOOKUP(E2624,Collibra!D:F,2,0)</f>
        <v>#N/A</v>
      </c>
      <c r="J2624" t="s">
        <v>28</v>
      </c>
      <c r="N2624" t="b">
        <v>0</v>
      </c>
      <c r="P2624" t="s">
        <v>29</v>
      </c>
      <c r="Q2624" t="s">
        <v>30</v>
      </c>
      <c r="R2624" t="b">
        <v>0</v>
      </c>
      <c r="Z2624">
        <v>1</v>
      </c>
    </row>
    <row r="2625" spans="1:26" x14ac:dyDescent="0.25">
      <c r="A2625">
        <v>1332</v>
      </c>
      <c r="B2625" t="s">
        <v>1596</v>
      </c>
      <c r="C2625" t="s">
        <v>1507</v>
      </c>
      <c r="D2625" t="s">
        <v>1508</v>
      </c>
      <c r="E2625" s="6">
        <f>VLOOKUP(SUBSTITUTE(B2625,"_eur_interim","")&amp;" - "&amp;D2625,OrbisGeneric_mapping!C:F,3,0)</f>
        <v>22080</v>
      </c>
      <c r="F2625" s="6" t="e">
        <f>VLOOKUP(E2625,Collibra!D:F,3,0)</f>
        <v>#N/A</v>
      </c>
      <c r="G2625" s="6" t="e">
        <f>VLOOKUP(E2625,Collibra!D:F,2,0)</f>
        <v>#N/A</v>
      </c>
      <c r="J2625" t="s">
        <v>28</v>
      </c>
      <c r="N2625" t="b">
        <v>0</v>
      </c>
      <c r="P2625" t="s">
        <v>29</v>
      </c>
      <c r="Q2625" t="s">
        <v>30</v>
      </c>
      <c r="R2625" t="b">
        <v>0</v>
      </c>
      <c r="Z2625">
        <v>1</v>
      </c>
    </row>
    <row r="2626" spans="1:26" x14ac:dyDescent="0.25">
      <c r="A2626">
        <v>1244</v>
      </c>
      <c r="B2626" t="s">
        <v>1596</v>
      </c>
      <c r="C2626" t="s">
        <v>1509</v>
      </c>
      <c r="D2626" t="s">
        <v>1510</v>
      </c>
      <c r="E2626" s="6">
        <f>VLOOKUP(SUBSTITUTE(B2626,"_eur_interim","")&amp;" - "&amp;D2626,OrbisGeneric_mapping!C:F,3,0)</f>
        <v>22035</v>
      </c>
      <c r="F2626" s="6" t="e">
        <f>VLOOKUP(E2626,Collibra!D:F,3,0)</f>
        <v>#N/A</v>
      </c>
      <c r="G2626" s="6" t="e">
        <f>VLOOKUP(E2626,Collibra!D:F,2,0)</f>
        <v>#N/A</v>
      </c>
      <c r="J2626" t="s">
        <v>28</v>
      </c>
      <c r="N2626" t="b">
        <v>0</v>
      </c>
      <c r="P2626" t="s">
        <v>29</v>
      </c>
      <c r="Q2626" t="s">
        <v>30</v>
      </c>
      <c r="R2626" t="b">
        <v>0</v>
      </c>
      <c r="Z2626">
        <v>1</v>
      </c>
    </row>
    <row r="2627" spans="1:26" x14ac:dyDescent="0.25">
      <c r="A2627">
        <v>1372</v>
      </c>
      <c r="B2627" t="s">
        <v>1596</v>
      </c>
      <c r="C2627" t="s">
        <v>1511</v>
      </c>
      <c r="D2627" t="s">
        <v>1512</v>
      </c>
      <c r="E2627" s="6">
        <f>VLOOKUP(SUBSTITUTE(B2627,"_eur_interim","")&amp;" - "&amp;D2627,OrbisGeneric_mapping!C:F,3,0)</f>
        <v>22115</v>
      </c>
      <c r="F2627" s="6" t="e">
        <f>VLOOKUP(E2627,Collibra!D:F,3,0)</f>
        <v>#N/A</v>
      </c>
      <c r="G2627" s="6" t="e">
        <f>VLOOKUP(E2627,Collibra!D:F,2,0)</f>
        <v>#N/A</v>
      </c>
      <c r="J2627" t="s">
        <v>28</v>
      </c>
      <c r="N2627" t="b">
        <v>0</v>
      </c>
      <c r="P2627" t="s">
        <v>29</v>
      </c>
      <c r="Q2627" t="s">
        <v>30</v>
      </c>
      <c r="R2627" t="b">
        <v>0</v>
      </c>
      <c r="Z2627">
        <v>1</v>
      </c>
    </row>
    <row r="2628" spans="1:26" x14ac:dyDescent="0.25">
      <c r="A2628">
        <v>732</v>
      </c>
      <c r="B2628" t="s">
        <v>1596</v>
      </c>
      <c r="C2628" t="s">
        <v>1513</v>
      </c>
      <c r="D2628" t="s">
        <v>1514</v>
      </c>
      <c r="E2628" s="6">
        <f>VLOOKUP(SUBSTITUTE(B2628,"_eur_interim","")&amp;" - "&amp;D2628,OrbisGeneric_mapping!C:F,3,0)</f>
        <v>20175</v>
      </c>
      <c r="F2628" s="6" t="e">
        <f>VLOOKUP(E2628,Collibra!D:F,3,0)</f>
        <v>#N/A</v>
      </c>
      <c r="G2628" s="6" t="e">
        <f>VLOOKUP(E2628,Collibra!D:F,2,0)</f>
        <v>#N/A</v>
      </c>
      <c r="J2628" t="s">
        <v>28</v>
      </c>
      <c r="N2628" t="b">
        <v>0</v>
      </c>
      <c r="P2628" t="s">
        <v>29</v>
      </c>
      <c r="Q2628" t="s">
        <v>30</v>
      </c>
      <c r="R2628" t="b">
        <v>0</v>
      </c>
      <c r="Z2628">
        <v>1</v>
      </c>
    </row>
    <row r="2629" spans="1:26" x14ac:dyDescent="0.25">
      <c r="A2629">
        <v>724</v>
      </c>
      <c r="B2629" t="s">
        <v>1596</v>
      </c>
      <c r="C2629" t="s">
        <v>1515</v>
      </c>
      <c r="D2629" t="s">
        <v>1516</v>
      </c>
      <c r="E2629" s="6">
        <f>VLOOKUP(SUBSTITUTE(B2629,"_eur_interim","")&amp;" - "&amp;D2629,OrbisGeneric_mapping!C:F,3,0)</f>
        <v>20170</v>
      </c>
      <c r="F2629" s="6" t="e">
        <f>VLOOKUP(E2629,Collibra!D:F,3,0)</f>
        <v>#N/A</v>
      </c>
      <c r="G2629" s="6" t="e">
        <f>VLOOKUP(E2629,Collibra!D:F,2,0)</f>
        <v>#N/A</v>
      </c>
      <c r="J2629" t="s">
        <v>28</v>
      </c>
      <c r="N2629" t="b">
        <v>0</v>
      </c>
      <c r="P2629" t="s">
        <v>29</v>
      </c>
      <c r="Q2629" t="s">
        <v>30</v>
      </c>
      <c r="R2629" t="b">
        <v>0</v>
      </c>
      <c r="Z2629">
        <v>1</v>
      </c>
    </row>
    <row r="2630" spans="1:26" x14ac:dyDescent="0.25">
      <c r="A2630">
        <v>1220</v>
      </c>
      <c r="B2630" t="s">
        <v>1596</v>
      </c>
      <c r="C2630" t="s">
        <v>1517</v>
      </c>
      <c r="D2630" t="s">
        <v>1518</v>
      </c>
      <c r="E2630" s="6">
        <f>VLOOKUP(SUBSTITUTE(B2630,"_eur_interim","")&amp;" - "&amp;D2630,OrbisGeneric_mapping!C:F,3,0)</f>
        <v>13003</v>
      </c>
      <c r="F2630" s="6" t="e">
        <f>VLOOKUP(E2630,Collibra!D:F,3,0)</f>
        <v>#N/A</v>
      </c>
      <c r="G2630" s="6" t="e">
        <f>VLOOKUP(E2630,Collibra!D:F,2,0)</f>
        <v>#N/A</v>
      </c>
      <c r="J2630" t="s">
        <v>28</v>
      </c>
      <c r="N2630" t="b">
        <v>0</v>
      </c>
      <c r="P2630" t="s">
        <v>29</v>
      </c>
      <c r="Q2630" t="s">
        <v>30</v>
      </c>
      <c r="R2630" t="b">
        <v>0</v>
      </c>
      <c r="Z2630">
        <v>1</v>
      </c>
    </row>
    <row r="2631" spans="1:26" x14ac:dyDescent="0.25">
      <c r="A2631">
        <v>1100</v>
      </c>
      <c r="B2631" t="s">
        <v>1596</v>
      </c>
      <c r="C2631" t="s">
        <v>1519</v>
      </c>
      <c r="D2631" t="s">
        <v>1520</v>
      </c>
      <c r="E2631" s="6">
        <f>VLOOKUP(SUBSTITUTE(B2631,"_eur_interim","")&amp;" - "&amp;D2631,OrbisGeneric_mapping!C:F,3,0)</f>
        <v>21160</v>
      </c>
      <c r="F2631" s="6" t="e">
        <f>VLOOKUP(E2631,Collibra!D:F,3,0)</f>
        <v>#N/A</v>
      </c>
      <c r="G2631" s="6" t="e">
        <f>VLOOKUP(E2631,Collibra!D:F,2,0)</f>
        <v>#N/A</v>
      </c>
      <c r="J2631" t="s">
        <v>28</v>
      </c>
      <c r="N2631" t="b">
        <v>0</v>
      </c>
      <c r="P2631" t="s">
        <v>29</v>
      </c>
      <c r="Q2631" t="s">
        <v>30</v>
      </c>
      <c r="R2631" t="b">
        <v>0</v>
      </c>
      <c r="Z2631">
        <v>1</v>
      </c>
    </row>
    <row r="2632" spans="1:26" x14ac:dyDescent="0.25">
      <c r="A2632">
        <v>1140</v>
      </c>
      <c r="B2632" t="s">
        <v>1596</v>
      </c>
      <c r="C2632" t="s">
        <v>1521</v>
      </c>
      <c r="D2632" t="s">
        <v>1522</v>
      </c>
      <c r="E2632" s="6">
        <f>VLOOKUP(SUBSTITUTE(B2632,"_eur_interim","")&amp;" - "&amp;D2632,OrbisGeneric_mapping!C:F,3,0)</f>
        <v>21185</v>
      </c>
      <c r="F2632" s="6" t="e">
        <f>VLOOKUP(E2632,Collibra!D:F,3,0)</f>
        <v>#N/A</v>
      </c>
      <c r="G2632" s="6" t="e">
        <f>VLOOKUP(E2632,Collibra!D:F,2,0)</f>
        <v>#N/A</v>
      </c>
      <c r="J2632" t="s">
        <v>28</v>
      </c>
      <c r="N2632" t="b">
        <v>0</v>
      </c>
      <c r="P2632" t="s">
        <v>29</v>
      </c>
      <c r="Q2632" t="s">
        <v>30</v>
      </c>
      <c r="R2632" t="b">
        <v>0</v>
      </c>
      <c r="Z2632">
        <v>1</v>
      </c>
    </row>
    <row r="2633" spans="1:26" x14ac:dyDescent="0.25">
      <c r="A2633">
        <v>892</v>
      </c>
      <c r="B2633" t="s">
        <v>1596</v>
      </c>
      <c r="C2633" t="s">
        <v>1523</v>
      </c>
      <c r="D2633" t="s">
        <v>1524</v>
      </c>
      <c r="E2633" s="6">
        <f>VLOOKUP(SUBSTITUTE(B2633,"_eur_interim","")&amp;" - "&amp;D2633,OrbisGeneric_mapping!C:F,3,0)</f>
        <v>21030</v>
      </c>
      <c r="F2633" s="6" t="e">
        <f>VLOOKUP(E2633,Collibra!D:F,3,0)</f>
        <v>#N/A</v>
      </c>
      <c r="G2633" s="6" t="e">
        <f>VLOOKUP(E2633,Collibra!D:F,2,0)</f>
        <v>#N/A</v>
      </c>
      <c r="J2633" t="s">
        <v>28</v>
      </c>
      <c r="N2633" t="b">
        <v>0</v>
      </c>
      <c r="P2633" t="s">
        <v>29</v>
      </c>
      <c r="Q2633" t="s">
        <v>30</v>
      </c>
      <c r="R2633" t="b">
        <v>0</v>
      </c>
      <c r="Z2633">
        <v>1</v>
      </c>
    </row>
    <row r="2634" spans="1:26" x14ac:dyDescent="0.25">
      <c r="A2634">
        <v>532</v>
      </c>
      <c r="B2634" t="s">
        <v>1596</v>
      </c>
      <c r="C2634" t="s">
        <v>1525</v>
      </c>
      <c r="D2634" t="s">
        <v>1526</v>
      </c>
      <c r="E2634" s="6">
        <f>VLOOKUP(SUBSTITUTE(B2634,"_eur_interim","")&amp;" - "&amp;D2634,OrbisGeneric_mapping!C:F,3,0)</f>
        <v>20050</v>
      </c>
      <c r="F2634" s="6" t="e">
        <f>VLOOKUP(E2634,Collibra!D:F,3,0)</f>
        <v>#N/A</v>
      </c>
      <c r="G2634" s="6" t="e">
        <f>VLOOKUP(E2634,Collibra!D:F,2,0)</f>
        <v>#N/A</v>
      </c>
      <c r="J2634" t="s">
        <v>28</v>
      </c>
      <c r="N2634" t="b">
        <v>0</v>
      </c>
      <c r="P2634" t="s">
        <v>29</v>
      </c>
      <c r="Q2634" t="s">
        <v>30</v>
      </c>
      <c r="R2634" t="b">
        <v>0</v>
      </c>
      <c r="Z2634">
        <v>1</v>
      </c>
    </row>
    <row r="2635" spans="1:26" x14ac:dyDescent="0.25">
      <c r="A2635">
        <v>1076</v>
      </c>
      <c r="B2635" t="s">
        <v>1596</v>
      </c>
      <c r="C2635" t="s">
        <v>1527</v>
      </c>
      <c r="D2635" t="s">
        <v>1528</v>
      </c>
      <c r="E2635" s="6">
        <f>VLOOKUP(SUBSTITUTE(B2635,"_eur_interim","")&amp;" - "&amp;D2635,OrbisGeneric_mapping!C:F,3,0)</f>
        <v>14029</v>
      </c>
      <c r="F2635" s="6" t="e">
        <f>VLOOKUP(E2635,Collibra!D:F,3,0)</f>
        <v>#N/A</v>
      </c>
      <c r="G2635" s="6" t="e">
        <f>VLOOKUP(E2635,Collibra!D:F,2,0)</f>
        <v>#N/A</v>
      </c>
      <c r="J2635" t="s">
        <v>28</v>
      </c>
      <c r="N2635" t="b">
        <v>0</v>
      </c>
      <c r="P2635" t="s">
        <v>29</v>
      </c>
      <c r="Q2635" t="s">
        <v>30</v>
      </c>
      <c r="R2635" t="b">
        <v>0</v>
      </c>
      <c r="Z2635">
        <v>1</v>
      </c>
    </row>
    <row r="2636" spans="1:26" x14ac:dyDescent="0.25">
      <c r="A2636">
        <v>996</v>
      </c>
      <c r="B2636" t="s">
        <v>1596</v>
      </c>
      <c r="C2636" t="s">
        <v>1529</v>
      </c>
      <c r="D2636" t="s">
        <v>1530</v>
      </c>
      <c r="E2636" s="6">
        <f>VLOOKUP(SUBSTITUTE(B2636,"_eur_interim","")&amp;" - "&amp;D2636,OrbisGeneric_mapping!C:F,3,0)</f>
        <v>21095</v>
      </c>
      <c r="F2636" s="6" t="e">
        <f>VLOOKUP(E2636,Collibra!D:F,3,0)</f>
        <v>#N/A</v>
      </c>
      <c r="G2636" s="6" t="e">
        <f>VLOOKUP(E2636,Collibra!D:F,2,0)</f>
        <v>#N/A</v>
      </c>
      <c r="J2636" t="s">
        <v>28</v>
      </c>
      <c r="N2636" t="b">
        <v>0</v>
      </c>
      <c r="P2636" t="s">
        <v>29</v>
      </c>
      <c r="Q2636" t="s">
        <v>30</v>
      </c>
      <c r="R2636" t="b">
        <v>0</v>
      </c>
      <c r="Z2636">
        <v>1</v>
      </c>
    </row>
    <row r="2637" spans="1:26" x14ac:dyDescent="0.25">
      <c r="A2637">
        <v>652</v>
      </c>
      <c r="B2637" t="s">
        <v>1596</v>
      </c>
      <c r="C2637" t="s">
        <v>1531</v>
      </c>
      <c r="D2637" t="s">
        <v>1532</v>
      </c>
      <c r="E2637" s="6">
        <f>VLOOKUP(SUBSTITUTE(B2637,"_eur_interim","")&amp;" - "&amp;D2637,OrbisGeneric_mapping!C:F,3,0)</f>
        <v>20125</v>
      </c>
      <c r="F2637" s="6" t="e">
        <f>VLOOKUP(E2637,Collibra!D:F,3,0)</f>
        <v>#N/A</v>
      </c>
      <c r="G2637" s="6" t="e">
        <f>VLOOKUP(E2637,Collibra!D:F,2,0)</f>
        <v>#N/A</v>
      </c>
      <c r="J2637" t="s">
        <v>28</v>
      </c>
      <c r="N2637" t="b">
        <v>0</v>
      </c>
      <c r="P2637" t="s">
        <v>29</v>
      </c>
      <c r="Q2637" t="s">
        <v>30</v>
      </c>
      <c r="R2637" t="b">
        <v>0</v>
      </c>
      <c r="Z2637">
        <v>1</v>
      </c>
    </row>
    <row r="2638" spans="1:26" x14ac:dyDescent="0.25">
      <c r="A2638">
        <v>660</v>
      </c>
      <c r="B2638" t="s">
        <v>1596</v>
      </c>
      <c r="C2638" t="s">
        <v>1533</v>
      </c>
      <c r="D2638" t="s">
        <v>1534</v>
      </c>
      <c r="E2638" s="6">
        <f>VLOOKUP(SUBSTITUTE(B2638,"_eur_interim","")&amp;" - "&amp;D2638,OrbisGeneric_mapping!C:F,3,0)</f>
        <v>20130</v>
      </c>
      <c r="F2638" s="6" t="e">
        <f>VLOOKUP(E2638,Collibra!D:F,3,0)</f>
        <v>#N/A</v>
      </c>
      <c r="G2638" s="6" t="e">
        <f>VLOOKUP(E2638,Collibra!D:F,2,0)</f>
        <v>#N/A</v>
      </c>
      <c r="J2638" t="s">
        <v>28</v>
      </c>
      <c r="N2638" t="b">
        <v>0</v>
      </c>
      <c r="P2638" t="s">
        <v>29</v>
      </c>
      <c r="Q2638" t="s">
        <v>30</v>
      </c>
      <c r="R2638" t="b">
        <v>0</v>
      </c>
      <c r="Z2638">
        <v>1</v>
      </c>
    </row>
    <row r="2639" spans="1:26" x14ac:dyDescent="0.25">
      <c r="A2639">
        <v>1388</v>
      </c>
      <c r="B2639" t="s">
        <v>1596</v>
      </c>
      <c r="C2639" t="s">
        <v>1535</v>
      </c>
      <c r="D2639" t="s">
        <v>1536</v>
      </c>
      <c r="E2639" s="6">
        <f>VLOOKUP(SUBSTITUTE(B2639,"_eur_interim","")&amp;" - "&amp;D2639,OrbisGeneric_mapping!C:F,3,0)</f>
        <v>13044</v>
      </c>
      <c r="F2639" s="6" t="e">
        <f>VLOOKUP(E2639,Collibra!D:F,3,0)</f>
        <v>#N/A</v>
      </c>
      <c r="G2639" s="6" t="e">
        <f>VLOOKUP(E2639,Collibra!D:F,2,0)</f>
        <v>#N/A</v>
      </c>
      <c r="J2639" t="s">
        <v>28</v>
      </c>
      <c r="N2639" t="b">
        <v>0</v>
      </c>
      <c r="P2639" t="s">
        <v>29</v>
      </c>
      <c r="Q2639" t="s">
        <v>30</v>
      </c>
      <c r="R2639" t="b">
        <v>0</v>
      </c>
      <c r="Z2639">
        <v>1</v>
      </c>
    </row>
    <row r="2640" spans="1:26" x14ac:dyDescent="0.25">
      <c r="A2640">
        <v>1084</v>
      </c>
      <c r="B2640" t="s">
        <v>1596</v>
      </c>
      <c r="C2640" t="s">
        <v>1537</v>
      </c>
      <c r="D2640" t="s">
        <v>1538</v>
      </c>
      <c r="E2640" s="6">
        <f>VLOOKUP(SUBSTITUTE(B2640,"_eur_interim","")&amp;" - "&amp;D2640,OrbisGeneric_mapping!C:F,3,0)</f>
        <v>14026</v>
      </c>
      <c r="F2640" s="6" t="e">
        <f>VLOOKUP(E2640,Collibra!D:F,3,0)</f>
        <v>#N/A</v>
      </c>
      <c r="G2640" s="6" t="e">
        <f>VLOOKUP(E2640,Collibra!D:F,2,0)</f>
        <v>#N/A</v>
      </c>
      <c r="J2640" t="s">
        <v>28</v>
      </c>
      <c r="N2640" t="b">
        <v>0</v>
      </c>
      <c r="P2640" t="s">
        <v>29</v>
      </c>
      <c r="Q2640" t="s">
        <v>30</v>
      </c>
      <c r="R2640" t="b">
        <v>0</v>
      </c>
      <c r="Z2640">
        <v>1</v>
      </c>
    </row>
    <row r="2641" spans="1:26" x14ac:dyDescent="0.25">
      <c r="A2641">
        <v>548</v>
      </c>
      <c r="B2641" t="s">
        <v>1596</v>
      </c>
      <c r="C2641" t="s">
        <v>1539</v>
      </c>
      <c r="D2641" t="s">
        <v>1540</v>
      </c>
      <c r="E2641" s="6">
        <f>VLOOKUP(SUBSTITUTE(B2641,"_eur_interim","")&amp;" - "&amp;D2641,OrbisGeneric_mapping!C:F,3,0)</f>
        <v>13054</v>
      </c>
      <c r="F2641" s="6" t="e">
        <f>VLOOKUP(E2641,Collibra!D:F,3,0)</f>
        <v>#N/A</v>
      </c>
      <c r="G2641" s="6" t="e">
        <f>VLOOKUP(E2641,Collibra!D:F,2,0)</f>
        <v>#N/A</v>
      </c>
      <c r="J2641" t="s">
        <v>28</v>
      </c>
      <c r="N2641" t="b">
        <v>0</v>
      </c>
      <c r="P2641" t="s">
        <v>29</v>
      </c>
      <c r="Q2641" t="s">
        <v>30</v>
      </c>
      <c r="R2641" t="b">
        <v>0</v>
      </c>
      <c r="Z2641">
        <v>1</v>
      </c>
    </row>
    <row r="2642" spans="1:26" x14ac:dyDescent="0.25">
      <c r="A2642">
        <v>348</v>
      </c>
      <c r="B2642" t="s">
        <v>1596</v>
      </c>
      <c r="C2642" t="s">
        <v>57</v>
      </c>
      <c r="D2642" t="s">
        <v>57</v>
      </c>
      <c r="E2642" s="6" t="e">
        <f>VLOOKUP(SUBSTITUTE(B2642,"_eur_interim","")&amp;" - "&amp;D2642,OrbisGeneric_mapping!C:F,3,0)</f>
        <v>#N/A</v>
      </c>
      <c r="F2642" s="6" t="e">
        <f>VLOOKUP(E2642,Collibra!D:F,3,0)</f>
        <v>#N/A</v>
      </c>
      <c r="G2642" s="6" t="e">
        <f>VLOOKUP(E2642,Collibra!D:F,2,0)</f>
        <v>#N/A</v>
      </c>
      <c r="J2642" t="s">
        <v>28</v>
      </c>
      <c r="N2642" t="b">
        <v>0</v>
      </c>
      <c r="P2642" t="s">
        <v>29</v>
      </c>
      <c r="Q2642" t="s">
        <v>30</v>
      </c>
      <c r="R2642" t="b">
        <v>0</v>
      </c>
      <c r="Z2642">
        <v>1</v>
      </c>
    </row>
    <row r="2643" spans="1:26" x14ac:dyDescent="0.25">
      <c r="A2643">
        <v>340</v>
      </c>
      <c r="B2643" t="s">
        <v>1596</v>
      </c>
      <c r="C2643" t="s">
        <v>58</v>
      </c>
      <c r="D2643" t="s">
        <v>58</v>
      </c>
      <c r="E2643" s="6" t="e">
        <f>VLOOKUP(SUBSTITUTE(B2643,"_eur_interim","")&amp;" - "&amp;D2643,OrbisGeneric_mapping!C:F,3,0)</f>
        <v>#N/A</v>
      </c>
      <c r="F2643" s="6" t="e">
        <f>VLOOKUP(E2643,Collibra!D:F,3,0)</f>
        <v>#N/A</v>
      </c>
      <c r="G2643" s="6" t="e">
        <f>VLOOKUP(E2643,Collibra!D:F,2,0)</f>
        <v>#N/A</v>
      </c>
      <c r="J2643" t="s">
        <v>59</v>
      </c>
      <c r="N2643" t="b">
        <v>0</v>
      </c>
      <c r="P2643" t="s">
        <v>29</v>
      </c>
      <c r="Q2643" t="s">
        <v>30</v>
      </c>
      <c r="R2643" t="b">
        <v>0</v>
      </c>
      <c r="Z2643">
        <v>1</v>
      </c>
    </row>
    <row r="2644" spans="1:26" x14ac:dyDescent="0.25">
      <c r="A2644">
        <v>1012</v>
      </c>
      <c r="B2644" t="s">
        <v>1596</v>
      </c>
      <c r="C2644" t="s">
        <v>1541</v>
      </c>
      <c r="D2644" t="s">
        <v>1542</v>
      </c>
      <c r="E2644" s="6">
        <f>VLOOKUP(SUBSTITUTE(B2644,"_eur_interim","")&amp;" - "&amp;D2644,OrbisGeneric_mapping!C:F,3,0)</f>
        <v>21105</v>
      </c>
      <c r="F2644" s="6" t="e">
        <f>VLOOKUP(E2644,Collibra!D:F,3,0)</f>
        <v>#N/A</v>
      </c>
      <c r="G2644" s="6" t="e">
        <f>VLOOKUP(E2644,Collibra!D:F,2,0)</f>
        <v>#N/A</v>
      </c>
      <c r="J2644" t="s">
        <v>28</v>
      </c>
      <c r="N2644" t="b">
        <v>0</v>
      </c>
      <c r="P2644" t="s">
        <v>29</v>
      </c>
      <c r="Q2644" t="s">
        <v>30</v>
      </c>
      <c r="R2644" t="b">
        <v>0</v>
      </c>
      <c r="Z2644">
        <v>1</v>
      </c>
    </row>
    <row r="2645" spans="1:26" x14ac:dyDescent="0.25">
      <c r="A2645">
        <v>476</v>
      </c>
      <c r="B2645" t="s">
        <v>1596</v>
      </c>
      <c r="C2645" t="s">
        <v>1543</v>
      </c>
      <c r="D2645" t="s">
        <v>1544</v>
      </c>
      <c r="E2645" s="6">
        <f>VLOOKUP(SUBSTITUTE(B2645,"_eur_interim","")&amp;" - "&amp;D2645,OrbisGeneric_mapping!C:F,3,0)</f>
        <v>20015</v>
      </c>
      <c r="F2645" s="6" t="e">
        <f>VLOOKUP(E2645,Collibra!D:F,3,0)</f>
        <v>#N/A</v>
      </c>
      <c r="G2645" s="6" t="e">
        <f>VLOOKUP(E2645,Collibra!D:F,2,0)</f>
        <v>#N/A</v>
      </c>
      <c r="J2645" t="s">
        <v>28</v>
      </c>
      <c r="N2645" t="b">
        <v>0</v>
      </c>
      <c r="P2645" t="s">
        <v>29</v>
      </c>
      <c r="Q2645" t="s">
        <v>30</v>
      </c>
      <c r="R2645" t="b">
        <v>0</v>
      </c>
      <c r="Z2645">
        <v>1</v>
      </c>
    </row>
    <row r="2646" spans="1:26" x14ac:dyDescent="0.25">
      <c r="A2646">
        <v>1092</v>
      </c>
      <c r="B2646" t="s">
        <v>1596</v>
      </c>
      <c r="C2646" t="s">
        <v>1545</v>
      </c>
      <c r="D2646" t="s">
        <v>1546</v>
      </c>
      <c r="E2646" s="6">
        <f>VLOOKUP(SUBSTITUTE(B2646,"_eur_interim","")&amp;" - "&amp;D2646,OrbisGeneric_mapping!C:F,3,0)</f>
        <v>14025</v>
      </c>
      <c r="F2646" s="6" t="e">
        <f>VLOOKUP(E2646,Collibra!D:F,3,0)</f>
        <v>#N/A</v>
      </c>
      <c r="G2646" s="6" t="e">
        <f>VLOOKUP(E2646,Collibra!D:F,2,0)</f>
        <v>#N/A</v>
      </c>
      <c r="J2646" t="s">
        <v>28</v>
      </c>
      <c r="N2646" t="b">
        <v>0</v>
      </c>
      <c r="P2646" t="s">
        <v>29</v>
      </c>
      <c r="Q2646" t="s">
        <v>30</v>
      </c>
      <c r="R2646" t="b">
        <v>0</v>
      </c>
      <c r="Z2646">
        <v>1</v>
      </c>
    </row>
    <row r="2647" spans="1:26" x14ac:dyDescent="0.25">
      <c r="A2647">
        <v>1236</v>
      </c>
      <c r="B2647" t="s">
        <v>1596</v>
      </c>
      <c r="C2647" t="s">
        <v>1547</v>
      </c>
      <c r="D2647" t="s">
        <v>1548</v>
      </c>
      <c r="E2647" s="6">
        <f>VLOOKUP(SUBSTITUTE(B2647,"_eur_interim","")&amp;" - "&amp;D2647,OrbisGeneric_mapping!C:F,3,0)</f>
        <v>22020</v>
      </c>
      <c r="F2647" s="6" t="e">
        <f>VLOOKUP(E2647,Collibra!D:F,3,0)</f>
        <v>#N/A</v>
      </c>
      <c r="G2647" s="6" t="e">
        <f>VLOOKUP(E2647,Collibra!D:F,2,0)</f>
        <v>#N/A</v>
      </c>
      <c r="J2647" t="s">
        <v>28</v>
      </c>
      <c r="N2647" t="b">
        <v>0</v>
      </c>
      <c r="P2647" t="s">
        <v>29</v>
      </c>
      <c r="Q2647" t="s">
        <v>30</v>
      </c>
      <c r="R2647" t="b">
        <v>0</v>
      </c>
      <c r="Z2647">
        <v>1</v>
      </c>
    </row>
    <row r="2648" spans="1:26" x14ac:dyDescent="0.25">
      <c r="A2648">
        <v>1132</v>
      </c>
      <c r="B2648" t="s">
        <v>1596</v>
      </c>
      <c r="C2648" t="s">
        <v>1549</v>
      </c>
      <c r="D2648" t="s">
        <v>1550</v>
      </c>
      <c r="E2648" s="6">
        <f>VLOOKUP(SUBSTITUTE(B2648,"_eur_interim","")&amp;" - "&amp;D2648,OrbisGeneric_mapping!C:F,3,0)</f>
        <v>14036</v>
      </c>
      <c r="F2648" s="6" t="e">
        <f>VLOOKUP(E2648,Collibra!D:F,3,0)</f>
        <v>#N/A</v>
      </c>
      <c r="G2648" s="6" t="e">
        <f>VLOOKUP(E2648,Collibra!D:F,2,0)</f>
        <v>#N/A</v>
      </c>
      <c r="J2648" t="s">
        <v>28</v>
      </c>
      <c r="N2648" t="b">
        <v>0</v>
      </c>
      <c r="P2648" t="s">
        <v>29</v>
      </c>
      <c r="Q2648" t="s">
        <v>30</v>
      </c>
      <c r="R2648" t="b">
        <v>0</v>
      </c>
      <c r="Z2648">
        <v>1</v>
      </c>
    </row>
    <row r="2649" spans="1:26" x14ac:dyDescent="0.25">
      <c r="A2649">
        <v>1124</v>
      </c>
      <c r="B2649" t="s">
        <v>1596</v>
      </c>
      <c r="C2649" t="s">
        <v>1551</v>
      </c>
      <c r="D2649" t="s">
        <v>1552</v>
      </c>
      <c r="E2649" s="6">
        <f>VLOOKUP(SUBSTITUTE(B2649,"_eur_interim","")&amp;" - "&amp;D2649,OrbisGeneric_mapping!C:F,3,0)</f>
        <v>21175</v>
      </c>
      <c r="F2649" s="6" t="e">
        <f>VLOOKUP(E2649,Collibra!D:F,3,0)</f>
        <v>#N/A</v>
      </c>
      <c r="G2649" s="6" t="e">
        <f>VLOOKUP(E2649,Collibra!D:F,2,0)</f>
        <v>#N/A</v>
      </c>
      <c r="J2649" t="s">
        <v>28</v>
      </c>
      <c r="N2649" t="b">
        <v>0</v>
      </c>
      <c r="P2649" t="s">
        <v>29</v>
      </c>
      <c r="Q2649" t="s">
        <v>30</v>
      </c>
      <c r="R2649" t="b">
        <v>0</v>
      </c>
      <c r="Z2649">
        <v>1</v>
      </c>
    </row>
    <row r="2650" spans="1:26" x14ac:dyDescent="0.25">
      <c r="A2650">
        <v>1420</v>
      </c>
      <c r="B2650" t="s">
        <v>1596</v>
      </c>
      <c r="C2650" t="s">
        <v>72</v>
      </c>
      <c r="D2650" t="s">
        <v>72</v>
      </c>
      <c r="E2650" s="6" t="e">
        <f>VLOOKUP(SUBSTITUTE(B2650,"_eur_interim","")&amp;" - "&amp;D2650,OrbisGeneric_mapping!C:F,3,0)</f>
        <v>#N/A</v>
      </c>
      <c r="F2650" s="6" t="e">
        <f>VLOOKUP(E2650,Collibra!D:F,3,0)</f>
        <v>#N/A</v>
      </c>
      <c r="G2650" s="6" t="e">
        <f>VLOOKUP(E2650,Collibra!D:F,2,0)</f>
        <v>#N/A</v>
      </c>
      <c r="J2650" t="s">
        <v>73</v>
      </c>
      <c r="N2650" t="b">
        <v>0</v>
      </c>
      <c r="P2650" t="s">
        <v>29</v>
      </c>
      <c r="Q2650" t="s">
        <v>30</v>
      </c>
      <c r="R2650" t="b">
        <v>0</v>
      </c>
      <c r="Z2650">
        <v>1</v>
      </c>
    </row>
    <row r="2651" spans="1:26" x14ac:dyDescent="0.25">
      <c r="A2651">
        <v>1060</v>
      </c>
      <c r="B2651" t="s">
        <v>1596</v>
      </c>
      <c r="C2651" t="s">
        <v>1553</v>
      </c>
      <c r="D2651" t="s">
        <v>1554</v>
      </c>
      <c r="E2651" s="6">
        <f>VLOOKUP(SUBSTITUTE(B2651,"_eur_interim","")&amp;" - "&amp;D2651,OrbisGeneric_mapping!C:F,3,0)</f>
        <v>21135</v>
      </c>
      <c r="F2651" s="6" t="e">
        <f>VLOOKUP(E2651,Collibra!D:F,3,0)</f>
        <v>#N/A</v>
      </c>
      <c r="G2651" s="6" t="e">
        <f>VLOOKUP(E2651,Collibra!D:F,2,0)</f>
        <v>#N/A</v>
      </c>
      <c r="J2651" t="s">
        <v>28</v>
      </c>
      <c r="N2651" t="b">
        <v>0</v>
      </c>
      <c r="P2651" t="s">
        <v>29</v>
      </c>
      <c r="Q2651" t="s">
        <v>30</v>
      </c>
      <c r="R2651" t="b">
        <v>0</v>
      </c>
      <c r="Z2651">
        <v>1</v>
      </c>
    </row>
    <row r="2652" spans="1:26" x14ac:dyDescent="0.25">
      <c r="A2652">
        <v>1108</v>
      </c>
      <c r="B2652" t="s">
        <v>1596</v>
      </c>
      <c r="C2652" t="s">
        <v>1555</v>
      </c>
      <c r="D2652" t="s">
        <v>1556</v>
      </c>
      <c r="E2652" s="6">
        <f>VLOOKUP(SUBSTITUTE(B2652,"_eur_interim","")&amp;" - "&amp;D2652,OrbisGeneric_mapping!C:F,3,0)</f>
        <v>14032</v>
      </c>
      <c r="F2652" s="6" t="e">
        <f>VLOOKUP(E2652,Collibra!D:F,3,0)</f>
        <v>#N/A</v>
      </c>
      <c r="G2652" s="6" t="e">
        <f>VLOOKUP(E2652,Collibra!D:F,2,0)</f>
        <v>#N/A</v>
      </c>
      <c r="J2652" t="s">
        <v>28</v>
      </c>
      <c r="N2652" t="b">
        <v>0</v>
      </c>
      <c r="P2652" t="s">
        <v>29</v>
      </c>
      <c r="Q2652" t="s">
        <v>30</v>
      </c>
      <c r="R2652" t="b">
        <v>0</v>
      </c>
      <c r="Z2652">
        <v>1</v>
      </c>
    </row>
    <row r="2653" spans="1:26" x14ac:dyDescent="0.25">
      <c r="A2653">
        <v>580</v>
      </c>
      <c r="B2653" t="s">
        <v>1596</v>
      </c>
      <c r="C2653" t="s">
        <v>1557</v>
      </c>
      <c r="D2653" t="s">
        <v>1558</v>
      </c>
      <c r="E2653" s="6">
        <f>VLOOKUP(SUBSTITUTE(B2653,"_eur_interim","")&amp;" - "&amp;D2653,OrbisGeneric_mapping!C:F,3,0)</f>
        <v>13051</v>
      </c>
      <c r="F2653" s="6" t="e">
        <f>VLOOKUP(E2653,Collibra!D:F,3,0)</f>
        <v>#N/A</v>
      </c>
      <c r="G2653" s="6" t="e">
        <f>VLOOKUP(E2653,Collibra!D:F,2,0)</f>
        <v>#N/A</v>
      </c>
      <c r="J2653" t="s">
        <v>28</v>
      </c>
      <c r="N2653" t="b">
        <v>0</v>
      </c>
      <c r="P2653" t="s">
        <v>29</v>
      </c>
      <c r="Q2653" t="s">
        <v>30</v>
      </c>
      <c r="R2653" t="b">
        <v>0</v>
      </c>
      <c r="Z2653">
        <v>1</v>
      </c>
    </row>
    <row r="2654" spans="1:26" x14ac:dyDescent="0.25">
      <c r="A2654">
        <v>916</v>
      </c>
      <c r="B2654" t="s">
        <v>1596</v>
      </c>
      <c r="C2654" t="s">
        <v>1559</v>
      </c>
      <c r="D2654" t="s">
        <v>1560</v>
      </c>
      <c r="E2654" s="6">
        <f>VLOOKUP(SUBSTITUTE(B2654,"_eur_interim","")&amp;" - "&amp;D2654,OrbisGeneric_mapping!C:F,3,0)</f>
        <v>21045</v>
      </c>
      <c r="F2654" s="6" t="e">
        <f>VLOOKUP(E2654,Collibra!D:F,3,0)</f>
        <v>#N/A</v>
      </c>
      <c r="G2654" s="6" t="e">
        <f>VLOOKUP(E2654,Collibra!D:F,2,0)</f>
        <v>#N/A</v>
      </c>
      <c r="J2654" t="s">
        <v>28</v>
      </c>
      <c r="N2654" t="b">
        <v>0</v>
      </c>
      <c r="P2654" t="s">
        <v>29</v>
      </c>
      <c r="Q2654" t="s">
        <v>30</v>
      </c>
      <c r="R2654" t="b">
        <v>0</v>
      </c>
      <c r="Z2654">
        <v>1</v>
      </c>
    </row>
    <row r="2655" spans="1:26" x14ac:dyDescent="0.25">
      <c r="A2655">
        <v>428</v>
      </c>
      <c r="B2655" t="s">
        <v>1596</v>
      </c>
      <c r="C2655" t="s">
        <v>1022</v>
      </c>
      <c r="D2655" t="s">
        <v>1023</v>
      </c>
      <c r="E2655" s="6" t="str">
        <f>VLOOKUP(SUBSTITUTE(B2655,"_eur_interim","")&amp;" - "&amp;D2655,OrbisGeneric_mapping!C:F,3,0)</f>
        <v>ACCOUNTS_SOURCE_CODE</v>
      </c>
      <c r="F2655" s="6" t="str">
        <f>VLOOKUP(E2655,Collibra!D:F,3,0)</f>
        <v>Source of financials</v>
      </c>
      <c r="G2655" s="6" t="str">
        <f>VLOOKUP(E2655,Collibra!D:F,2,0)</f>
        <v>The source of financials provides the source used for collecting the financial and non-financial information for an account. This can include annual reports, 10-K, regulatory source or any other information provider</v>
      </c>
      <c r="J2655" t="s">
        <v>28</v>
      </c>
      <c r="N2655" t="b">
        <v>0</v>
      </c>
      <c r="P2655" t="s">
        <v>29</v>
      </c>
      <c r="Q2655" t="s">
        <v>30</v>
      </c>
      <c r="R2655" t="b">
        <v>0</v>
      </c>
      <c r="Z2655">
        <v>1</v>
      </c>
    </row>
    <row r="2656" spans="1:26" x14ac:dyDescent="0.25">
      <c r="A2656">
        <v>836</v>
      </c>
      <c r="B2656" t="s">
        <v>1596</v>
      </c>
      <c r="C2656" t="s">
        <v>642</v>
      </c>
      <c r="D2656" t="s">
        <v>643</v>
      </c>
      <c r="E2656" s="6">
        <f>VLOOKUP(SUBSTITUTE(B2656,"_eur_interim","")&amp;" - "&amp;D2656,OrbisGeneric_mapping!C:F,3,0)</f>
        <v>13077</v>
      </c>
      <c r="F2656" s="6" t="e">
        <f>VLOOKUP(E2656,Collibra!D:F,3,0)</f>
        <v>#N/A</v>
      </c>
      <c r="G2656" s="6" t="e">
        <f>VLOOKUP(E2656,Collibra!D:F,2,0)</f>
        <v>#N/A</v>
      </c>
      <c r="J2656" t="s">
        <v>28</v>
      </c>
      <c r="N2656" t="b">
        <v>0</v>
      </c>
      <c r="P2656" t="s">
        <v>29</v>
      </c>
      <c r="Q2656" t="s">
        <v>30</v>
      </c>
      <c r="R2656" t="b">
        <v>0</v>
      </c>
      <c r="Z2656">
        <v>1</v>
      </c>
    </row>
    <row r="2657" spans="1:26" x14ac:dyDescent="0.25">
      <c r="A2657">
        <v>636</v>
      </c>
      <c r="B2657" t="s">
        <v>1596</v>
      </c>
      <c r="C2657" t="s">
        <v>1561</v>
      </c>
      <c r="D2657" t="s">
        <v>1562</v>
      </c>
      <c r="E2657" s="6">
        <f>VLOOKUP(SUBSTITUTE(B2657,"_eur_interim","")&amp;" - "&amp;D2657,OrbisGeneric_mapping!C:F,3,0)</f>
        <v>20115</v>
      </c>
      <c r="F2657" s="6" t="e">
        <f>VLOOKUP(E2657,Collibra!D:F,3,0)</f>
        <v>#N/A</v>
      </c>
      <c r="G2657" s="6" t="e">
        <f>VLOOKUP(E2657,Collibra!D:F,2,0)</f>
        <v>#N/A</v>
      </c>
      <c r="J2657" t="s">
        <v>28</v>
      </c>
      <c r="N2657" t="b">
        <v>0</v>
      </c>
      <c r="P2657" t="s">
        <v>29</v>
      </c>
      <c r="Q2657" t="s">
        <v>30</v>
      </c>
      <c r="R2657" t="b">
        <v>0</v>
      </c>
      <c r="Z2657">
        <v>1</v>
      </c>
    </row>
    <row r="2658" spans="1:26" x14ac:dyDescent="0.25">
      <c r="A2658">
        <v>564</v>
      </c>
      <c r="B2658" t="s">
        <v>1596</v>
      </c>
      <c r="C2658" t="s">
        <v>1563</v>
      </c>
      <c r="D2658" t="s">
        <v>1564</v>
      </c>
      <c r="E2658" s="6">
        <f>VLOOKUP(SUBSTITUTE(B2658,"_eur_interim","")&amp;" - "&amp;D2658,OrbisGeneric_mapping!C:F,3,0)</f>
        <v>20070</v>
      </c>
      <c r="F2658" s="6" t="e">
        <f>VLOOKUP(E2658,Collibra!D:F,3,0)</f>
        <v>#N/A</v>
      </c>
      <c r="G2658" s="6" t="e">
        <f>VLOOKUP(E2658,Collibra!D:F,2,0)</f>
        <v>#N/A</v>
      </c>
      <c r="J2658" t="s">
        <v>28</v>
      </c>
      <c r="N2658" t="b">
        <v>0</v>
      </c>
      <c r="P2658" t="s">
        <v>29</v>
      </c>
      <c r="Q2658" t="s">
        <v>30</v>
      </c>
      <c r="R2658" t="b">
        <v>0</v>
      </c>
      <c r="Z2658">
        <v>1</v>
      </c>
    </row>
    <row r="2659" spans="1:26" x14ac:dyDescent="0.25">
      <c r="A2659">
        <v>460</v>
      </c>
      <c r="B2659" t="s">
        <v>1596</v>
      </c>
      <c r="C2659" t="s">
        <v>1565</v>
      </c>
      <c r="D2659" t="s">
        <v>1566</v>
      </c>
      <c r="E2659" s="6">
        <f>VLOOKUP(SUBSTITUTE(B2659,"_eur_interim","")&amp;" - "&amp;D2659,OrbisGeneric_mapping!C:F,3,0)</f>
        <v>13061</v>
      </c>
      <c r="F2659" s="6" t="e">
        <f>VLOOKUP(E2659,Collibra!D:F,3,0)</f>
        <v>#N/A</v>
      </c>
      <c r="G2659" s="6" t="e">
        <f>VLOOKUP(E2659,Collibra!D:F,2,0)</f>
        <v>#N/A</v>
      </c>
      <c r="J2659" t="s">
        <v>28</v>
      </c>
      <c r="N2659" t="b">
        <v>0</v>
      </c>
      <c r="P2659" t="s">
        <v>29</v>
      </c>
      <c r="Q2659" t="s">
        <v>30</v>
      </c>
      <c r="R2659" t="b">
        <v>0</v>
      </c>
      <c r="Z2659">
        <v>1</v>
      </c>
    </row>
    <row r="2660" spans="1:26" x14ac:dyDescent="0.25">
      <c r="A2660">
        <v>844</v>
      </c>
      <c r="B2660" t="s">
        <v>1596</v>
      </c>
      <c r="C2660" t="s">
        <v>1567</v>
      </c>
      <c r="D2660" t="s">
        <v>1568</v>
      </c>
      <c r="E2660" s="6">
        <f>VLOOKUP(SUBSTITUTE(B2660,"_eur_interim","")&amp;" - "&amp;D2660,OrbisGeneric_mapping!C:F,3,0)</f>
        <v>14011</v>
      </c>
      <c r="F2660" s="6" t="e">
        <f>VLOOKUP(E2660,Collibra!D:F,3,0)</f>
        <v>#N/A</v>
      </c>
      <c r="G2660" s="6" t="e">
        <f>VLOOKUP(E2660,Collibra!D:F,2,0)</f>
        <v>#N/A</v>
      </c>
      <c r="J2660" t="s">
        <v>28</v>
      </c>
      <c r="N2660" t="b">
        <v>0</v>
      </c>
      <c r="P2660" t="s">
        <v>29</v>
      </c>
      <c r="Q2660" t="s">
        <v>30</v>
      </c>
      <c r="R2660" t="b">
        <v>0</v>
      </c>
      <c r="Z2660">
        <v>1</v>
      </c>
    </row>
    <row r="2661" spans="1:26" x14ac:dyDescent="0.25">
      <c r="A2661">
        <v>1260</v>
      </c>
      <c r="B2661" t="s">
        <v>1596</v>
      </c>
      <c r="C2661" t="s">
        <v>1569</v>
      </c>
      <c r="D2661" t="s">
        <v>1570</v>
      </c>
      <c r="E2661" s="6">
        <f>VLOOKUP(SUBSTITUTE(B2661,"_eur_interim","")&amp;" - "&amp;D2661,OrbisGeneric_mapping!C:F,3,0)</f>
        <v>13021</v>
      </c>
      <c r="F2661" s="6" t="e">
        <f>VLOOKUP(E2661,Collibra!D:F,3,0)</f>
        <v>#N/A</v>
      </c>
      <c r="G2661" s="6" t="e">
        <f>VLOOKUP(E2661,Collibra!D:F,2,0)</f>
        <v>#N/A</v>
      </c>
      <c r="J2661" t="s">
        <v>28</v>
      </c>
      <c r="N2661" t="b">
        <v>0</v>
      </c>
      <c r="P2661" t="s">
        <v>29</v>
      </c>
      <c r="Q2661" t="s">
        <v>30</v>
      </c>
      <c r="R2661" t="b">
        <v>0</v>
      </c>
      <c r="Z2661">
        <v>1</v>
      </c>
    </row>
    <row r="2662" spans="1:26" x14ac:dyDescent="0.25">
      <c r="A2662">
        <v>612</v>
      </c>
      <c r="B2662" t="s">
        <v>1596</v>
      </c>
      <c r="C2662" t="s">
        <v>1571</v>
      </c>
      <c r="D2662" t="s">
        <v>1572</v>
      </c>
      <c r="E2662" s="6">
        <f>VLOOKUP(SUBSTITUTE(B2662,"_eur_interim","")&amp;" - "&amp;D2662,OrbisGeneric_mapping!C:F,3,0)</f>
        <v>20100</v>
      </c>
      <c r="F2662" s="6" t="e">
        <f>VLOOKUP(E2662,Collibra!D:F,3,0)</f>
        <v>#N/A</v>
      </c>
      <c r="G2662" s="6" t="e">
        <f>VLOOKUP(E2662,Collibra!D:F,2,0)</f>
        <v>#N/A</v>
      </c>
      <c r="J2662" t="s">
        <v>28</v>
      </c>
      <c r="N2662" t="b">
        <v>0</v>
      </c>
      <c r="P2662" t="s">
        <v>29</v>
      </c>
      <c r="Q2662" t="s">
        <v>30</v>
      </c>
      <c r="R2662" t="b">
        <v>0</v>
      </c>
      <c r="Z2662">
        <v>1</v>
      </c>
    </row>
    <row r="2663" spans="1:26" x14ac:dyDescent="0.25">
      <c r="A2663">
        <v>1044</v>
      </c>
      <c r="B2663" t="s">
        <v>1596</v>
      </c>
      <c r="C2663" t="s">
        <v>1573</v>
      </c>
      <c r="D2663" t="s">
        <v>1574</v>
      </c>
      <c r="E2663" s="6">
        <f>VLOOKUP(SUBSTITUTE(B2663,"_eur_interim","")&amp;" - "&amp;D2663,OrbisGeneric_mapping!C:F,3,0)</f>
        <v>14022</v>
      </c>
      <c r="F2663" s="6" t="e">
        <f>VLOOKUP(E2663,Collibra!D:F,3,0)</f>
        <v>#N/A</v>
      </c>
      <c r="G2663" s="6" t="e">
        <f>VLOOKUP(E2663,Collibra!D:F,2,0)</f>
        <v>#N/A</v>
      </c>
      <c r="J2663" t="s">
        <v>28</v>
      </c>
      <c r="N2663" t="b">
        <v>0</v>
      </c>
      <c r="P2663" t="s">
        <v>29</v>
      </c>
      <c r="Q2663" t="s">
        <v>30</v>
      </c>
      <c r="R2663" t="b">
        <v>0</v>
      </c>
      <c r="Z2663">
        <v>1</v>
      </c>
    </row>
    <row r="2664" spans="1:26" x14ac:dyDescent="0.25">
      <c r="A2664">
        <v>1148</v>
      </c>
      <c r="B2664" t="s">
        <v>1596</v>
      </c>
      <c r="C2664" t="s">
        <v>1575</v>
      </c>
      <c r="D2664" t="s">
        <v>1576</v>
      </c>
      <c r="E2664" s="6">
        <f>VLOOKUP(SUBSTITUTE(B2664,"_eur_interim","")&amp;" - "&amp;D2664,OrbisGeneric_mapping!C:F,3,0)</f>
        <v>14042</v>
      </c>
      <c r="F2664" s="6" t="e">
        <f>VLOOKUP(E2664,Collibra!D:F,3,0)</f>
        <v>#N/A</v>
      </c>
      <c r="G2664" s="6" t="e">
        <f>VLOOKUP(E2664,Collibra!D:F,2,0)</f>
        <v>#N/A</v>
      </c>
      <c r="J2664" t="s">
        <v>28</v>
      </c>
      <c r="N2664" t="b">
        <v>0</v>
      </c>
      <c r="P2664" t="s">
        <v>29</v>
      </c>
      <c r="Q2664" t="s">
        <v>30</v>
      </c>
      <c r="R2664" t="b">
        <v>0</v>
      </c>
      <c r="Z2664">
        <v>1</v>
      </c>
    </row>
    <row r="2665" spans="1:26" x14ac:dyDescent="0.25">
      <c r="A2665">
        <v>948</v>
      </c>
      <c r="B2665" t="s">
        <v>1596</v>
      </c>
      <c r="C2665" t="s">
        <v>1577</v>
      </c>
      <c r="D2665" t="s">
        <v>1578</v>
      </c>
      <c r="E2665" s="6">
        <f>VLOOKUP(SUBSTITUTE(B2665,"_eur_interim","")&amp;" - "&amp;D2665,OrbisGeneric_mapping!C:F,3,0)</f>
        <v>14016</v>
      </c>
      <c r="F2665" s="6" t="e">
        <f>VLOOKUP(E2665,Collibra!D:F,3,0)</f>
        <v>#N/A</v>
      </c>
      <c r="G2665" s="6" t="e">
        <f>VLOOKUP(E2665,Collibra!D:F,2,0)</f>
        <v>#N/A</v>
      </c>
      <c r="J2665" t="s">
        <v>28</v>
      </c>
      <c r="N2665" t="b">
        <v>0</v>
      </c>
      <c r="P2665" t="s">
        <v>29</v>
      </c>
      <c r="Q2665" t="s">
        <v>30</v>
      </c>
      <c r="R2665" t="b">
        <v>0</v>
      </c>
      <c r="Z2665">
        <v>1</v>
      </c>
    </row>
    <row r="2666" spans="1:26" x14ac:dyDescent="0.25">
      <c r="A2666">
        <v>1188</v>
      </c>
      <c r="B2666" t="s">
        <v>1596</v>
      </c>
      <c r="C2666" t="s">
        <v>1579</v>
      </c>
      <c r="D2666" t="s">
        <v>1580</v>
      </c>
      <c r="E2666" s="6">
        <f>VLOOKUP(SUBSTITUTE(B2666,"_eur_interim","")&amp;" - "&amp;D2666,OrbisGeneric_mapping!C:F,3,0)</f>
        <v>13004</v>
      </c>
      <c r="F2666" s="6" t="e">
        <f>VLOOKUP(E2666,Collibra!D:F,3,0)</f>
        <v>#N/A</v>
      </c>
      <c r="G2666" s="6" t="e">
        <f>VLOOKUP(E2666,Collibra!D:F,2,0)</f>
        <v>#N/A</v>
      </c>
      <c r="J2666" t="s">
        <v>28</v>
      </c>
      <c r="N2666" t="b">
        <v>0</v>
      </c>
      <c r="P2666" t="s">
        <v>29</v>
      </c>
      <c r="Q2666" t="s">
        <v>30</v>
      </c>
      <c r="R2666" t="b">
        <v>0</v>
      </c>
      <c r="Z2666">
        <v>1</v>
      </c>
    </row>
    <row r="2667" spans="1:26" x14ac:dyDescent="0.25">
      <c r="A2667">
        <v>1052</v>
      </c>
      <c r="B2667" t="s">
        <v>1596</v>
      </c>
      <c r="C2667" t="s">
        <v>1581</v>
      </c>
      <c r="D2667" t="s">
        <v>1582</v>
      </c>
      <c r="E2667" s="6">
        <f>VLOOKUP(SUBSTITUTE(B2667,"_eur_interim","")&amp;" - "&amp;D2667,OrbisGeneric_mapping!C:F,3,0)</f>
        <v>14041</v>
      </c>
      <c r="F2667" s="6" t="e">
        <f>VLOOKUP(E2667,Collibra!D:F,3,0)</f>
        <v>#N/A</v>
      </c>
      <c r="G2667" s="6" t="e">
        <f>VLOOKUP(E2667,Collibra!D:F,2,0)</f>
        <v>#N/A</v>
      </c>
      <c r="J2667" t="s">
        <v>28</v>
      </c>
      <c r="N2667" t="b">
        <v>0</v>
      </c>
      <c r="P2667" t="s">
        <v>29</v>
      </c>
      <c r="Q2667" t="s">
        <v>30</v>
      </c>
      <c r="R2667" t="b">
        <v>0</v>
      </c>
      <c r="Z2667">
        <v>1</v>
      </c>
    </row>
    <row r="2668" spans="1:26" x14ac:dyDescent="0.25">
      <c r="A2668">
        <v>876</v>
      </c>
      <c r="B2668" t="s">
        <v>1596</v>
      </c>
      <c r="C2668" t="s">
        <v>1583</v>
      </c>
      <c r="D2668" t="s">
        <v>1584</v>
      </c>
      <c r="E2668" s="6">
        <f>VLOOKUP(SUBSTITUTE(B2668,"_eur_interim","")&amp;" - "&amp;D2668,OrbisGeneric_mapping!C:F,3,0)</f>
        <v>21020</v>
      </c>
      <c r="F2668" s="6" t="e">
        <f>VLOOKUP(E2668,Collibra!D:F,3,0)</f>
        <v>#N/A</v>
      </c>
      <c r="G2668" s="6" t="e">
        <f>VLOOKUP(E2668,Collibra!D:F,2,0)</f>
        <v>#N/A</v>
      </c>
      <c r="J2668" t="s">
        <v>28</v>
      </c>
      <c r="N2668" t="b">
        <v>0</v>
      </c>
      <c r="P2668" t="s">
        <v>29</v>
      </c>
      <c r="Q2668" t="s">
        <v>30</v>
      </c>
      <c r="R2668" t="b">
        <v>0</v>
      </c>
      <c r="Z2668">
        <v>1</v>
      </c>
    </row>
    <row r="2669" spans="1:26" x14ac:dyDescent="0.25">
      <c r="A2669">
        <v>676</v>
      </c>
      <c r="B2669" t="s">
        <v>1596</v>
      </c>
      <c r="C2669" t="s">
        <v>1585</v>
      </c>
      <c r="D2669" t="s">
        <v>1586</v>
      </c>
      <c r="E2669" s="6">
        <f>VLOOKUP(SUBSTITUTE(B2669,"_eur_interim","")&amp;" - "&amp;D2669,OrbisGeneric_mapping!C:F,3,0)</f>
        <v>20140</v>
      </c>
      <c r="F2669" s="6" t="e">
        <f>VLOOKUP(E2669,Collibra!D:F,3,0)</f>
        <v>#N/A</v>
      </c>
      <c r="G2669" s="6" t="e">
        <f>VLOOKUP(E2669,Collibra!D:F,2,0)</f>
        <v>#N/A</v>
      </c>
      <c r="J2669" t="s">
        <v>28</v>
      </c>
      <c r="N2669" t="b">
        <v>0</v>
      </c>
      <c r="P2669" t="s">
        <v>29</v>
      </c>
      <c r="Q2669" t="s">
        <v>30</v>
      </c>
      <c r="R2669" t="b">
        <v>0</v>
      </c>
      <c r="Z2669">
        <v>1</v>
      </c>
    </row>
    <row r="2670" spans="1:26" x14ac:dyDescent="0.25">
      <c r="A2670">
        <v>684</v>
      </c>
      <c r="B2670" t="s">
        <v>1596</v>
      </c>
      <c r="C2670" t="s">
        <v>1587</v>
      </c>
      <c r="D2670" t="s">
        <v>1588</v>
      </c>
      <c r="E2670" s="6">
        <f>VLOOKUP(SUBSTITUTE(B2670,"_eur_interim","")&amp;" - "&amp;D2670,OrbisGeneric_mapping!C:F,3,0)</f>
        <v>20145</v>
      </c>
      <c r="F2670" s="6" t="e">
        <f>VLOOKUP(E2670,Collibra!D:F,3,0)</f>
        <v>#N/A</v>
      </c>
      <c r="G2670" s="6" t="e">
        <f>VLOOKUP(E2670,Collibra!D:F,2,0)</f>
        <v>#N/A</v>
      </c>
      <c r="J2670" t="s">
        <v>28</v>
      </c>
      <c r="N2670" t="b">
        <v>0</v>
      </c>
      <c r="P2670" t="s">
        <v>29</v>
      </c>
      <c r="Q2670" t="s">
        <v>30</v>
      </c>
      <c r="R2670" t="b">
        <v>0</v>
      </c>
      <c r="Z2670">
        <v>1</v>
      </c>
    </row>
    <row r="2671" spans="1:26" x14ac:dyDescent="0.25">
      <c r="A2671">
        <v>1116</v>
      </c>
      <c r="B2671" t="s">
        <v>1596</v>
      </c>
      <c r="C2671" t="s">
        <v>1589</v>
      </c>
      <c r="D2671" t="s">
        <v>1590</v>
      </c>
      <c r="E2671" s="6">
        <f>VLOOKUP(SUBSTITUTE(B2671,"_eur_interim","")&amp;" - "&amp;D2671,OrbisGeneric_mapping!C:F,3,0)</f>
        <v>14030</v>
      </c>
      <c r="F2671" s="6" t="e">
        <f>VLOOKUP(E2671,Collibra!D:F,3,0)</f>
        <v>#N/A</v>
      </c>
      <c r="G2671" s="6" t="e">
        <f>VLOOKUP(E2671,Collibra!D:F,2,0)</f>
        <v>#N/A</v>
      </c>
      <c r="J2671" t="s">
        <v>28</v>
      </c>
      <c r="N2671" t="b">
        <v>0</v>
      </c>
      <c r="P2671" t="s">
        <v>29</v>
      </c>
      <c r="Q2671" t="s">
        <v>30</v>
      </c>
      <c r="R2671" t="b">
        <v>0</v>
      </c>
      <c r="Z2671">
        <v>1</v>
      </c>
    </row>
    <row r="2672" spans="1:26" x14ac:dyDescent="0.25">
      <c r="A2672">
        <v>1292</v>
      </c>
      <c r="B2672" t="s">
        <v>1596</v>
      </c>
      <c r="C2672" t="s">
        <v>1591</v>
      </c>
      <c r="D2672" t="s">
        <v>1592</v>
      </c>
      <c r="E2672" s="6">
        <f>VLOOKUP(SUBSTITUTE(B2672,"_eur_interim","")&amp;" - "&amp;D2672,OrbisGeneric_mapping!C:F,3,0)</f>
        <v>13023</v>
      </c>
      <c r="F2672" s="6" t="e">
        <f>VLOOKUP(E2672,Collibra!D:F,3,0)</f>
        <v>#N/A</v>
      </c>
      <c r="G2672" s="6" t="e">
        <f>VLOOKUP(E2672,Collibra!D:F,2,0)</f>
        <v>#N/A</v>
      </c>
      <c r="J2672" t="s">
        <v>28</v>
      </c>
      <c r="N2672" t="b">
        <v>0</v>
      </c>
      <c r="P2672" t="s">
        <v>29</v>
      </c>
      <c r="Q2672" t="s">
        <v>30</v>
      </c>
      <c r="R2672" t="b">
        <v>0</v>
      </c>
      <c r="Z2672">
        <v>1</v>
      </c>
    </row>
    <row r="2673" spans="1:26" x14ac:dyDescent="0.25">
      <c r="A2673">
        <v>484</v>
      </c>
      <c r="B2673" t="s">
        <v>1596</v>
      </c>
      <c r="C2673" t="s">
        <v>1593</v>
      </c>
      <c r="D2673" t="s">
        <v>1594</v>
      </c>
      <c r="E2673" s="6">
        <f>VLOOKUP(SUBSTITUTE(B2673,"_eur_interim","")&amp;" - "&amp;D2673,OrbisGeneric_mapping!C:F,3,0)</f>
        <v>20020</v>
      </c>
      <c r="F2673" s="6" t="e">
        <f>VLOOKUP(E2673,Collibra!D:F,3,0)</f>
        <v>#N/A</v>
      </c>
      <c r="G2673" s="6" t="e">
        <f>VLOOKUP(E2673,Collibra!D:F,2,0)</f>
        <v>#N/A</v>
      </c>
      <c r="J2673" t="s">
        <v>28</v>
      </c>
      <c r="N2673" t="b">
        <v>0</v>
      </c>
      <c r="P2673" t="s">
        <v>29</v>
      </c>
      <c r="Q2673" t="s">
        <v>30</v>
      </c>
      <c r="R2673" t="b">
        <v>0</v>
      </c>
      <c r="Z2673">
        <v>1</v>
      </c>
    </row>
    <row r="2674" spans="1:26" x14ac:dyDescent="0.25">
      <c r="A2674">
        <v>3904</v>
      </c>
      <c r="B2674" t="s">
        <v>1597</v>
      </c>
      <c r="C2674" t="s">
        <v>440</v>
      </c>
      <c r="D2674" t="s">
        <v>441</v>
      </c>
      <c r="E2674" s="6" t="str">
        <f>VLOOKUP(SUBSTITUTE(B2674,"_interim","")&amp;" - "&amp;D2674,OrbisGeneric_mapping!C:F,3,0)</f>
        <v>ACCOUNTING_PRACTICE</v>
      </c>
      <c r="F2674" s="6" t="str">
        <f>VLOOKUP(E2674,Collibra!D:F,3,0)</f>
        <v>Accounting practice</v>
      </c>
      <c r="G2674" s="6" t="str">
        <f>VLOOKUP(E2674,Collibra!D:F,2,0)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2674" t="s">
        <v>28</v>
      </c>
      <c r="N2674" t="b">
        <v>0</v>
      </c>
      <c r="P2674" t="s">
        <v>29</v>
      </c>
      <c r="Q2674" t="s">
        <v>30</v>
      </c>
      <c r="R2674" t="b">
        <v>0</v>
      </c>
      <c r="Z2674">
        <v>1</v>
      </c>
    </row>
    <row r="2675" spans="1:26" x14ac:dyDescent="0.25">
      <c r="A2675">
        <v>3992</v>
      </c>
      <c r="B2675" t="s">
        <v>1597</v>
      </c>
      <c r="C2675" t="s">
        <v>1034</v>
      </c>
      <c r="D2675" t="s">
        <v>1035</v>
      </c>
      <c r="E2675" s="6">
        <f>VLOOKUP(SUBSTITUTE(B2675,"_interim","")&amp;" - "&amp;D2675,OrbisGeneric_mapping!C:F,3,0)</f>
        <v>20040</v>
      </c>
      <c r="F2675" s="6" t="e">
        <f>VLOOKUP(E2675,Collibra!D:F,3,0)</f>
        <v>#N/A</v>
      </c>
      <c r="G2675" s="6" t="e">
        <f>VLOOKUP(E2675,Collibra!D:F,2,0)</f>
        <v>#N/A</v>
      </c>
      <c r="J2675" t="s">
        <v>28</v>
      </c>
      <c r="N2675" t="b">
        <v>0</v>
      </c>
      <c r="P2675" t="s">
        <v>29</v>
      </c>
      <c r="Q2675" t="s">
        <v>30</v>
      </c>
      <c r="R2675" t="b">
        <v>0</v>
      </c>
      <c r="Z2675">
        <v>1</v>
      </c>
    </row>
    <row r="2676" spans="1:26" x14ac:dyDescent="0.25">
      <c r="A2676">
        <v>4224</v>
      </c>
      <c r="B2676" t="s">
        <v>1597</v>
      </c>
      <c r="C2676" t="s">
        <v>1367</v>
      </c>
      <c r="D2676" t="s">
        <v>1368</v>
      </c>
      <c r="E2676" s="6">
        <f>VLOOKUP(SUBSTITUTE(B2676,"_interim","")&amp;" - "&amp;D2676,OrbisGeneric_mapping!C:F,3,0)</f>
        <v>20184</v>
      </c>
      <c r="F2676" s="6" t="e">
        <f>VLOOKUP(E2676,Collibra!D:F,3,0)</f>
        <v>#N/A</v>
      </c>
      <c r="G2676" s="6" t="e">
        <f>VLOOKUP(E2676,Collibra!D:F,2,0)</f>
        <v>#N/A</v>
      </c>
      <c r="J2676" t="s">
        <v>28</v>
      </c>
      <c r="N2676" t="b">
        <v>0</v>
      </c>
      <c r="P2676" t="s">
        <v>29</v>
      </c>
      <c r="Q2676" t="s">
        <v>30</v>
      </c>
      <c r="R2676" t="b">
        <v>0</v>
      </c>
      <c r="Z2676">
        <v>1</v>
      </c>
    </row>
    <row r="2677" spans="1:26" x14ac:dyDescent="0.25">
      <c r="A2677">
        <v>4680</v>
      </c>
      <c r="B2677" t="s">
        <v>1597</v>
      </c>
      <c r="C2677" t="s">
        <v>1369</v>
      </c>
      <c r="D2677" t="s">
        <v>1370</v>
      </c>
      <c r="E2677" s="6">
        <f>VLOOKUP(SUBSTITUTE(B2677,"_interim","")&amp;" - "&amp;D2677,OrbisGeneric_mapping!C:F,3,0)</f>
        <v>13001</v>
      </c>
      <c r="F2677" s="6" t="e">
        <f>VLOOKUP(E2677,Collibra!D:F,3,0)</f>
        <v>#N/A</v>
      </c>
      <c r="G2677" s="6" t="e">
        <f>VLOOKUP(E2677,Collibra!D:F,2,0)</f>
        <v>#N/A</v>
      </c>
      <c r="J2677" t="s">
        <v>28</v>
      </c>
      <c r="N2677" t="b">
        <v>0</v>
      </c>
      <c r="P2677" t="s">
        <v>29</v>
      </c>
      <c r="Q2677" t="s">
        <v>30</v>
      </c>
      <c r="R2677" t="b">
        <v>0</v>
      </c>
      <c r="Z2677">
        <v>1</v>
      </c>
    </row>
    <row r="2678" spans="1:26" x14ac:dyDescent="0.25">
      <c r="A2678">
        <v>4752</v>
      </c>
      <c r="B2678" t="s">
        <v>1597</v>
      </c>
      <c r="C2678" t="s">
        <v>1371</v>
      </c>
      <c r="D2678" t="s">
        <v>1372</v>
      </c>
      <c r="E2678" s="6">
        <f>VLOOKUP(SUBSTITUTE(B2678,"_interim","")&amp;" - "&amp;D2678,OrbisGeneric_mapping!C:F,3,0)</f>
        <v>13020</v>
      </c>
      <c r="F2678" s="6" t="e">
        <f>VLOOKUP(E2678,Collibra!D:F,3,0)</f>
        <v>#N/A</v>
      </c>
      <c r="G2678" s="6" t="e">
        <f>VLOOKUP(E2678,Collibra!D:F,2,0)</f>
        <v>#N/A</v>
      </c>
      <c r="J2678" t="s">
        <v>28</v>
      </c>
      <c r="N2678" t="b">
        <v>0</v>
      </c>
      <c r="P2678" t="s">
        <v>29</v>
      </c>
      <c r="Q2678" t="s">
        <v>30</v>
      </c>
      <c r="R2678" t="b">
        <v>0</v>
      </c>
      <c r="Z2678">
        <v>1</v>
      </c>
    </row>
    <row r="2679" spans="1:26" x14ac:dyDescent="0.25">
      <c r="A2679">
        <v>3896</v>
      </c>
      <c r="B2679" t="s">
        <v>1597</v>
      </c>
      <c r="C2679" t="s">
        <v>442</v>
      </c>
      <c r="D2679" t="s">
        <v>443</v>
      </c>
      <c r="E2679" s="6" t="str">
        <f>VLOOKUP(SUBSTITUTE(B2679,"_interim","")&amp;" - "&amp;D2679,OrbisGeneric_mapping!C:F,3,0)</f>
        <v>AUDIT_STATUS</v>
      </c>
      <c r="F2679" s="6" t="str">
        <f>VLOOKUP(E2679,Collibra!D:F,3,0)</f>
        <v>Audit status</v>
      </c>
      <c r="G2679" s="6" t="str">
        <f>VLOOKUP(E2679,Collibra!D:F,2,0)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2679" t="s">
        <v>28</v>
      </c>
      <c r="N2679" t="b">
        <v>0</v>
      </c>
      <c r="P2679" t="s">
        <v>29</v>
      </c>
      <c r="Q2679" t="s">
        <v>30</v>
      </c>
      <c r="R2679" t="b">
        <v>0</v>
      </c>
      <c r="Z2679">
        <v>1</v>
      </c>
    </row>
    <row r="2680" spans="1:26" x14ac:dyDescent="0.25">
      <c r="A2680">
        <v>4432</v>
      </c>
      <c r="B2680" t="s">
        <v>1597</v>
      </c>
      <c r="C2680" t="s">
        <v>1373</v>
      </c>
      <c r="D2680" t="s">
        <v>1374</v>
      </c>
      <c r="E2680" s="6">
        <f>VLOOKUP(SUBSTITUTE(B2680,"_interim","")&amp;" - "&amp;D2680,OrbisGeneric_mapping!C:F,3,0)</f>
        <v>21070</v>
      </c>
      <c r="F2680" s="6" t="e">
        <f>VLOOKUP(E2680,Collibra!D:F,3,0)</f>
        <v>#N/A</v>
      </c>
      <c r="G2680" s="6" t="e">
        <f>VLOOKUP(E2680,Collibra!D:F,2,0)</f>
        <v>#N/A</v>
      </c>
      <c r="J2680" t="s">
        <v>28</v>
      </c>
      <c r="N2680" t="b">
        <v>0</v>
      </c>
      <c r="P2680" t="s">
        <v>29</v>
      </c>
      <c r="Q2680" t="s">
        <v>30</v>
      </c>
      <c r="R2680" t="b">
        <v>0</v>
      </c>
      <c r="Z2680">
        <v>1</v>
      </c>
    </row>
    <row r="2681" spans="1:26" x14ac:dyDescent="0.25">
      <c r="A2681">
        <v>4104</v>
      </c>
      <c r="B2681" t="s">
        <v>1597</v>
      </c>
      <c r="C2681" t="s">
        <v>1375</v>
      </c>
      <c r="D2681" t="s">
        <v>1376</v>
      </c>
      <c r="E2681" s="6">
        <f>VLOOKUP(SUBSTITUTE(B2681,"_interim","")&amp;" - "&amp;D2681,OrbisGeneric_mapping!C:F,3,0)</f>
        <v>20110</v>
      </c>
      <c r="F2681" s="6" t="e">
        <f>VLOOKUP(E2681,Collibra!D:F,3,0)</f>
        <v>#N/A</v>
      </c>
      <c r="G2681" s="6" t="e">
        <f>VLOOKUP(E2681,Collibra!D:F,2,0)</f>
        <v>#N/A</v>
      </c>
      <c r="J2681" t="s">
        <v>28</v>
      </c>
      <c r="N2681" t="b">
        <v>0</v>
      </c>
      <c r="P2681" t="s">
        <v>29</v>
      </c>
      <c r="Q2681" t="s">
        <v>30</v>
      </c>
      <c r="R2681" t="b">
        <v>0</v>
      </c>
      <c r="Z2681">
        <v>1</v>
      </c>
    </row>
    <row r="2682" spans="1:26" x14ac:dyDescent="0.25">
      <c r="A2682">
        <v>3840</v>
      </c>
      <c r="B2682" t="s">
        <v>1597</v>
      </c>
      <c r="C2682" t="s">
        <v>26</v>
      </c>
      <c r="D2682" t="s">
        <v>27</v>
      </c>
      <c r="E2682" s="6" t="str">
        <f>VLOOKUP(SUBSTITUTE(B2682,"_interim","")&amp;" - "&amp;D2682,OrbisGeneric_mapping!C:F,3,0)</f>
        <v>BVD_ID_NUMBER</v>
      </c>
      <c r="F2682" s="6" t="str">
        <f>VLOOKUP(E2682,Collibra!D:F,3,0)</f>
        <v>BvD ID number</v>
      </c>
      <c r="G2682" s="6" t="str">
        <f>VLOOKUP(E2682,Collibra!D:F,2,0)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682" t="s">
        <v>28</v>
      </c>
      <c r="N2682" t="b">
        <v>0</v>
      </c>
      <c r="P2682" t="s">
        <v>29</v>
      </c>
      <c r="Q2682" t="s">
        <v>30</v>
      </c>
      <c r="R2682" t="b">
        <v>0</v>
      </c>
      <c r="Z2682">
        <v>1</v>
      </c>
    </row>
    <row r="2683" spans="1:26" x14ac:dyDescent="0.25">
      <c r="A2683">
        <v>4048</v>
      </c>
      <c r="B2683" t="s">
        <v>1597</v>
      </c>
      <c r="C2683" t="s">
        <v>1377</v>
      </c>
      <c r="D2683" t="s">
        <v>1378</v>
      </c>
      <c r="E2683" s="6">
        <f>VLOOKUP(SUBSTITUTE(B2683,"_interim","")&amp;" - "&amp;D2683,OrbisGeneric_mapping!C:F,3,0)</f>
        <v>13050</v>
      </c>
      <c r="F2683" s="6" t="e">
        <f>VLOOKUP(E2683,Collibra!D:F,3,0)</f>
        <v>#N/A</v>
      </c>
      <c r="G2683" s="6" t="e">
        <f>VLOOKUP(E2683,Collibra!D:F,2,0)</f>
        <v>#N/A</v>
      </c>
      <c r="J2683" t="s">
        <v>28</v>
      </c>
      <c r="N2683" t="b">
        <v>0</v>
      </c>
      <c r="P2683" t="s">
        <v>29</v>
      </c>
      <c r="Q2683" t="s">
        <v>30</v>
      </c>
      <c r="R2683" t="b">
        <v>0</v>
      </c>
      <c r="Z2683">
        <v>1</v>
      </c>
    </row>
    <row r="2684" spans="1:26" x14ac:dyDescent="0.25">
      <c r="A2684">
        <v>3856</v>
      </c>
      <c r="B2684" t="s">
        <v>1597</v>
      </c>
      <c r="C2684" t="s">
        <v>219</v>
      </c>
      <c r="D2684" t="s">
        <v>220</v>
      </c>
      <c r="E2684" s="6" t="str">
        <f>VLOOKUP(SUBSTITUTE(B2684,"_interim","")&amp;" - "&amp;D2684,OrbisGeneric_mapping!C:F,3,0)</f>
        <v>CLOSING_DATE</v>
      </c>
      <c r="F2684" s="6" t="str">
        <f>VLOOKUP(E2684,Collibra!D:F,3,0)</f>
        <v>Closing date</v>
      </c>
      <c r="G2684" s="6" t="str">
        <f>VLOOKUP(E2684,Collibra!D:F,2,0)</f>
        <v>Closing date provides the financial accounts year or interim ending date (Default: Latest available year)</v>
      </c>
      <c r="J2684" t="s">
        <v>28</v>
      </c>
      <c r="N2684" t="b">
        <v>0</v>
      </c>
      <c r="P2684" t="s">
        <v>29</v>
      </c>
      <c r="Q2684" t="s">
        <v>30</v>
      </c>
      <c r="R2684" t="b">
        <v>0</v>
      </c>
      <c r="Z2684">
        <v>1</v>
      </c>
    </row>
    <row r="2685" spans="1:26" x14ac:dyDescent="0.25">
      <c r="A2685">
        <v>3880</v>
      </c>
      <c r="B2685" t="s">
        <v>1597</v>
      </c>
      <c r="C2685" t="s">
        <v>221</v>
      </c>
      <c r="D2685" t="s">
        <v>222</v>
      </c>
      <c r="E2685" s="6" t="e">
        <f>VLOOKUP(SUBSTITUTE(B2685,"_interim","")&amp;" - "&amp;D2685,OrbisGeneric_mapping!C:F,3,0)</f>
        <v>#N/A</v>
      </c>
      <c r="F2685" s="6" t="e">
        <f>VLOOKUP(E2685,Collibra!D:F,3,0)</f>
        <v>#N/A</v>
      </c>
      <c r="G2685" s="6" t="e">
        <f>VLOOKUP(E2685,Collibra!D:F,2,0)</f>
        <v>#N/A</v>
      </c>
      <c r="J2685" t="s">
        <v>28</v>
      </c>
      <c r="N2685" t="b">
        <v>0</v>
      </c>
      <c r="P2685" t="s">
        <v>29</v>
      </c>
      <c r="Q2685" t="s">
        <v>30</v>
      </c>
      <c r="R2685" t="b">
        <v>0</v>
      </c>
      <c r="Z2685">
        <v>1</v>
      </c>
    </row>
    <row r="2686" spans="1:26" x14ac:dyDescent="0.25">
      <c r="A2686">
        <v>3872</v>
      </c>
      <c r="B2686" t="s">
        <v>1597</v>
      </c>
      <c r="C2686" t="s">
        <v>223</v>
      </c>
      <c r="D2686" t="s">
        <v>224</v>
      </c>
      <c r="E2686" s="6" t="e">
        <f>VLOOKUP(SUBSTITUTE(B2686,"_interim","")&amp;" - "&amp;D2686,OrbisGeneric_mapping!C:F,3,0)</f>
        <v>#N/A</v>
      </c>
      <c r="F2686" s="6" t="e">
        <f>VLOOKUP(E2686,Collibra!D:F,3,0)</f>
        <v>#N/A</v>
      </c>
      <c r="G2686" s="6" t="e">
        <f>VLOOKUP(E2686,Collibra!D:F,2,0)</f>
        <v>#N/A</v>
      </c>
      <c r="J2686" t="s">
        <v>28</v>
      </c>
      <c r="N2686" t="b">
        <v>0</v>
      </c>
      <c r="P2686" t="s">
        <v>29</v>
      </c>
      <c r="Q2686" t="s">
        <v>30</v>
      </c>
      <c r="R2686" t="b">
        <v>0</v>
      </c>
      <c r="Z2686">
        <v>1</v>
      </c>
    </row>
    <row r="2687" spans="1:26" x14ac:dyDescent="0.25">
      <c r="A2687">
        <v>3864</v>
      </c>
      <c r="B2687" t="s">
        <v>1597</v>
      </c>
      <c r="C2687" t="s">
        <v>225</v>
      </c>
      <c r="D2687" t="s">
        <v>226</v>
      </c>
      <c r="E2687" s="6" t="e">
        <f>VLOOKUP(SUBSTITUTE(B2687,"_interim","")&amp;" - "&amp;D2687,OrbisGeneric_mapping!C:F,3,0)</f>
        <v>#N/A</v>
      </c>
      <c r="F2687" s="6" t="e">
        <f>VLOOKUP(E2687,Collibra!D:F,3,0)</f>
        <v>#N/A</v>
      </c>
      <c r="G2687" s="6" t="e">
        <f>VLOOKUP(E2687,Collibra!D:F,2,0)</f>
        <v>#N/A</v>
      </c>
      <c r="J2687" t="s">
        <v>28</v>
      </c>
      <c r="N2687" t="b">
        <v>0</v>
      </c>
      <c r="P2687" t="s">
        <v>29</v>
      </c>
      <c r="Q2687" t="s">
        <v>30</v>
      </c>
      <c r="R2687" t="b">
        <v>0</v>
      </c>
      <c r="Z2687">
        <v>1</v>
      </c>
    </row>
    <row r="2688" spans="1:26" x14ac:dyDescent="0.25">
      <c r="A2688">
        <v>4544</v>
      </c>
      <c r="B2688" t="s">
        <v>1597</v>
      </c>
      <c r="C2688" t="s">
        <v>1379</v>
      </c>
      <c r="D2688" t="s">
        <v>1380</v>
      </c>
      <c r="E2688" s="6">
        <f>VLOOKUP(SUBSTITUTE(B2688,"_interim","")&amp;" - "&amp;D2688,OrbisGeneric_mapping!C:F,3,0)</f>
        <v>14027</v>
      </c>
      <c r="F2688" s="6" t="e">
        <f>VLOOKUP(E2688,Collibra!D:F,3,0)</f>
        <v>#N/A</v>
      </c>
      <c r="G2688" s="6" t="e">
        <f>VLOOKUP(E2688,Collibra!D:F,2,0)</f>
        <v>#N/A</v>
      </c>
      <c r="J2688" t="s">
        <v>28</v>
      </c>
      <c r="N2688" t="b">
        <v>0</v>
      </c>
      <c r="P2688" t="s">
        <v>29</v>
      </c>
      <c r="Q2688" t="s">
        <v>30</v>
      </c>
      <c r="R2688" t="b">
        <v>0</v>
      </c>
      <c r="Z2688">
        <v>1</v>
      </c>
    </row>
    <row r="2689" spans="1:26" x14ac:dyDescent="0.25">
      <c r="A2689">
        <v>3848</v>
      </c>
      <c r="B2689" t="s">
        <v>1597</v>
      </c>
      <c r="C2689" t="s">
        <v>452</v>
      </c>
      <c r="D2689" t="s">
        <v>453</v>
      </c>
      <c r="E2689" s="6" t="str">
        <f>VLOOKUP(SUBSTITUTE(B2689,"_interim","")&amp;" - "&amp;D2689,OrbisGeneric_mapping!C:F,3,0)</f>
        <v>CONSOLIDATION_CODE</v>
      </c>
      <c r="F2689" s="6" t="str">
        <f>VLOOKUP(E2689,Collibra!D:F,3,0)</f>
        <v>Consolidation code</v>
      </c>
      <c r="G2689" s="6" t="str">
        <f>VLOOKUP(E2689,Collibra!D:F,2,0)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2689" t="s">
        <v>28</v>
      </c>
      <c r="N2689" t="b">
        <v>0</v>
      </c>
      <c r="P2689" t="s">
        <v>29</v>
      </c>
      <c r="Q2689" t="s">
        <v>30</v>
      </c>
      <c r="R2689" t="b">
        <v>0</v>
      </c>
      <c r="Z2689">
        <v>1</v>
      </c>
    </row>
    <row r="2690" spans="1:26" x14ac:dyDescent="0.25">
      <c r="A2690">
        <v>4704</v>
      </c>
      <c r="B2690" t="s">
        <v>1597</v>
      </c>
      <c r="C2690" t="s">
        <v>1381</v>
      </c>
      <c r="D2690" t="s">
        <v>1382</v>
      </c>
      <c r="E2690" s="6">
        <f>VLOOKUP(SUBSTITUTE(B2690,"_interim","")&amp;" - "&amp;D2690,OrbisGeneric_mapping!C:F,3,0)</f>
        <v>22199</v>
      </c>
      <c r="F2690" s="6" t="e">
        <f>VLOOKUP(E2690,Collibra!D:F,3,0)</f>
        <v>#N/A</v>
      </c>
      <c r="G2690" s="6" t="e">
        <f>VLOOKUP(E2690,Collibra!D:F,2,0)</f>
        <v>#N/A</v>
      </c>
      <c r="J2690" t="s">
        <v>28</v>
      </c>
      <c r="N2690" t="b">
        <v>0</v>
      </c>
      <c r="P2690" t="s">
        <v>29</v>
      </c>
      <c r="Q2690" t="s">
        <v>30</v>
      </c>
      <c r="R2690" t="b">
        <v>0</v>
      </c>
      <c r="Z2690">
        <v>1</v>
      </c>
    </row>
    <row r="2691" spans="1:26" x14ac:dyDescent="0.25">
      <c r="A2691">
        <v>4344</v>
      </c>
      <c r="B2691" t="s">
        <v>1597</v>
      </c>
      <c r="C2691" t="s">
        <v>1383</v>
      </c>
      <c r="D2691" t="s">
        <v>1384</v>
      </c>
      <c r="E2691" s="6">
        <f>VLOOKUP(SUBSTITUTE(B2691,"_interim","")&amp;" - "&amp;D2691,OrbisGeneric_mapping!C:F,3,0)</f>
        <v>14046</v>
      </c>
      <c r="F2691" s="6" t="e">
        <f>VLOOKUP(E2691,Collibra!D:F,3,0)</f>
        <v>#N/A</v>
      </c>
      <c r="G2691" s="6" t="e">
        <f>VLOOKUP(E2691,Collibra!D:F,2,0)</f>
        <v>#N/A</v>
      </c>
      <c r="J2691" t="s">
        <v>28</v>
      </c>
      <c r="N2691" t="b">
        <v>0</v>
      </c>
      <c r="P2691" t="s">
        <v>29</v>
      </c>
      <c r="Q2691" t="s">
        <v>30</v>
      </c>
      <c r="R2691" t="b">
        <v>0</v>
      </c>
      <c r="Z2691">
        <v>1</v>
      </c>
    </row>
    <row r="2692" spans="1:26" x14ac:dyDescent="0.25">
      <c r="A2692">
        <v>4336</v>
      </c>
      <c r="B2692" t="s">
        <v>1597</v>
      </c>
      <c r="C2692" t="s">
        <v>1385</v>
      </c>
      <c r="D2692" t="s">
        <v>1386</v>
      </c>
      <c r="E2692" s="6">
        <f>VLOOKUP(SUBSTITUTE(B2692,"_interim","")&amp;" - "&amp;D2692,OrbisGeneric_mapping!C:F,3,0)</f>
        <v>14004</v>
      </c>
      <c r="F2692" s="6" t="e">
        <f>VLOOKUP(E2692,Collibra!D:F,3,0)</f>
        <v>#N/A</v>
      </c>
      <c r="G2692" s="6" t="e">
        <f>VLOOKUP(E2692,Collibra!D:F,2,0)</f>
        <v>#N/A</v>
      </c>
      <c r="J2692" t="s">
        <v>28</v>
      </c>
      <c r="N2692" t="b">
        <v>0</v>
      </c>
      <c r="P2692" t="s">
        <v>29</v>
      </c>
      <c r="Q2692" t="s">
        <v>30</v>
      </c>
      <c r="R2692" t="b">
        <v>0</v>
      </c>
      <c r="Z2692">
        <v>1</v>
      </c>
    </row>
    <row r="2693" spans="1:26" x14ac:dyDescent="0.25">
      <c r="A2693">
        <v>4440</v>
      </c>
      <c r="B2693" t="s">
        <v>1597</v>
      </c>
      <c r="C2693" t="s">
        <v>1387</v>
      </c>
      <c r="D2693" t="s">
        <v>1388</v>
      </c>
      <c r="E2693" s="6">
        <f>VLOOKUP(SUBSTITUTE(B2693,"_interim","")&amp;" - "&amp;D2693,OrbisGeneric_mapping!C:F,3,0)</f>
        <v>21075</v>
      </c>
      <c r="F2693" s="6" t="e">
        <f>VLOOKUP(E2693,Collibra!D:F,3,0)</f>
        <v>#N/A</v>
      </c>
      <c r="G2693" s="6" t="e">
        <f>VLOOKUP(E2693,Collibra!D:F,2,0)</f>
        <v>#N/A</v>
      </c>
      <c r="J2693" t="s">
        <v>28</v>
      </c>
      <c r="N2693" t="b">
        <v>0</v>
      </c>
      <c r="P2693" t="s">
        <v>29</v>
      </c>
      <c r="Q2693" t="s">
        <v>30</v>
      </c>
      <c r="R2693" t="b">
        <v>0</v>
      </c>
      <c r="Z2693">
        <v>1</v>
      </c>
    </row>
    <row r="2694" spans="1:26" x14ac:dyDescent="0.25">
      <c r="A2694">
        <v>4032</v>
      </c>
      <c r="B2694" t="s">
        <v>1597</v>
      </c>
      <c r="C2694" t="s">
        <v>1389</v>
      </c>
      <c r="D2694" t="s">
        <v>1390</v>
      </c>
      <c r="E2694" s="6">
        <f>VLOOKUP(SUBSTITUTE(B2694,"_interim","")&amp;" - "&amp;D2694,OrbisGeneric_mapping!C:F,3,0)</f>
        <v>20065</v>
      </c>
      <c r="F2694" s="6" t="e">
        <f>VLOOKUP(E2694,Collibra!D:F,3,0)</f>
        <v>#N/A</v>
      </c>
      <c r="G2694" s="6" t="e">
        <f>VLOOKUP(E2694,Collibra!D:F,2,0)</f>
        <v>#N/A</v>
      </c>
      <c r="J2694" t="s">
        <v>28</v>
      </c>
      <c r="N2694" t="b">
        <v>0</v>
      </c>
      <c r="P2694" t="s">
        <v>29</v>
      </c>
      <c r="Q2694" t="s">
        <v>30</v>
      </c>
      <c r="R2694" t="b">
        <v>0</v>
      </c>
      <c r="Z2694">
        <v>1</v>
      </c>
    </row>
    <row r="2695" spans="1:26" x14ac:dyDescent="0.25">
      <c r="A2695">
        <v>4496</v>
      </c>
      <c r="B2695" t="s">
        <v>1597</v>
      </c>
      <c r="C2695" t="s">
        <v>1391</v>
      </c>
      <c r="D2695" t="s">
        <v>1392</v>
      </c>
      <c r="E2695" s="6">
        <f>VLOOKUP(SUBSTITUTE(B2695,"_interim","")&amp;" - "&amp;D2695,OrbisGeneric_mapping!C:F,3,0)</f>
        <v>21110</v>
      </c>
      <c r="F2695" s="6" t="e">
        <f>VLOOKUP(E2695,Collibra!D:F,3,0)</f>
        <v>#N/A</v>
      </c>
      <c r="G2695" s="6" t="e">
        <f>VLOOKUP(E2695,Collibra!D:F,2,0)</f>
        <v>#N/A</v>
      </c>
      <c r="J2695" t="s">
        <v>28</v>
      </c>
      <c r="N2695" t="b">
        <v>0</v>
      </c>
      <c r="P2695" t="s">
        <v>29</v>
      </c>
      <c r="Q2695" t="s">
        <v>30</v>
      </c>
      <c r="R2695" t="b">
        <v>0</v>
      </c>
      <c r="Z2695">
        <v>1</v>
      </c>
    </row>
    <row r="2696" spans="1:26" x14ac:dyDescent="0.25">
      <c r="A2696">
        <v>4480</v>
      </c>
      <c r="B2696" t="s">
        <v>1597</v>
      </c>
      <c r="C2696" t="s">
        <v>1064</v>
      </c>
      <c r="D2696" t="s">
        <v>1065</v>
      </c>
      <c r="E2696" s="6">
        <f>VLOOKUP(SUBSTITUTE(B2696,"_interim","")&amp;" - "&amp;D2696,OrbisGeneric_mapping!C:F,3,0)</f>
        <v>21100</v>
      </c>
      <c r="F2696" s="6" t="e">
        <f>VLOOKUP(E2696,Collibra!D:F,3,0)</f>
        <v>#N/A</v>
      </c>
      <c r="G2696" s="6" t="e">
        <f>VLOOKUP(E2696,Collibra!D:F,2,0)</f>
        <v>#N/A</v>
      </c>
      <c r="J2696" t="s">
        <v>28</v>
      </c>
      <c r="N2696" t="b">
        <v>0</v>
      </c>
      <c r="P2696" t="s">
        <v>29</v>
      </c>
      <c r="Q2696" t="s">
        <v>30</v>
      </c>
      <c r="R2696" t="b">
        <v>0</v>
      </c>
      <c r="Z2696">
        <v>1</v>
      </c>
    </row>
    <row r="2697" spans="1:26" x14ac:dyDescent="0.25">
      <c r="A2697">
        <v>4744</v>
      </c>
      <c r="B2697" t="s">
        <v>1597</v>
      </c>
      <c r="C2697" t="s">
        <v>1068</v>
      </c>
      <c r="D2697" t="s">
        <v>1069</v>
      </c>
      <c r="E2697" s="6">
        <f>VLOOKUP(SUBSTITUTE(B2697,"_interim","")&amp;" - "&amp;D2697,OrbisGeneric_mapping!C:F,3,0)</f>
        <v>13019</v>
      </c>
      <c r="F2697" s="6" t="e">
        <f>VLOOKUP(E2697,Collibra!D:F,3,0)</f>
        <v>#N/A</v>
      </c>
      <c r="G2697" s="6" t="e">
        <f>VLOOKUP(E2697,Collibra!D:F,2,0)</f>
        <v>#N/A</v>
      </c>
      <c r="J2697" t="s">
        <v>28</v>
      </c>
      <c r="N2697" t="b">
        <v>0</v>
      </c>
      <c r="P2697" t="s">
        <v>29</v>
      </c>
      <c r="Q2697" t="s">
        <v>30</v>
      </c>
      <c r="R2697" t="b">
        <v>0</v>
      </c>
      <c r="Z2697">
        <v>1</v>
      </c>
    </row>
    <row r="2698" spans="1:26" x14ac:dyDescent="0.25">
      <c r="A2698">
        <v>4888</v>
      </c>
      <c r="B2698" t="s">
        <v>1597</v>
      </c>
      <c r="C2698" t="s">
        <v>1393</v>
      </c>
      <c r="D2698" t="s">
        <v>1394</v>
      </c>
      <c r="E2698" s="6">
        <f>VLOOKUP(SUBSTITUTE(B2698,"_interim","")&amp;" - "&amp;D2698,OrbisGeneric_mapping!C:F,3,0)</f>
        <v>13047</v>
      </c>
      <c r="F2698" s="6" t="e">
        <f>VLOOKUP(E2698,Collibra!D:F,3,0)</f>
        <v>#N/A</v>
      </c>
      <c r="G2698" s="6" t="e">
        <f>VLOOKUP(E2698,Collibra!D:F,2,0)</f>
        <v>#N/A</v>
      </c>
      <c r="J2698" t="s">
        <v>28</v>
      </c>
      <c r="N2698" t="b">
        <v>0</v>
      </c>
      <c r="P2698" t="s">
        <v>29</v>
      </c>
      <c r="Q2698" t="s">
        <v>30</v>
      </c>
      <c r="R2698" t="b">
        <v>0</v>
      </c>
      <c r="Z2698">
        <v>1</v>
      </c>
    </row>
    <row r="2699" spans="1:26" x14ac:dyDescent="0.25">
      <c r="A2699">
        <v>4400</v>
      </c>
      <c r="B2699" t="s">
        <v>1597</v>
      </c>
      <c r="C2699" t="s">
        <v>1395</v>
      </c>
      <c r="D2699" t="s">
        <v>1396</v>
      </c>
      <c r="E2699" s="6">
        <f>VLOOKUP(SUBSTITUTE(B2699,"_interim","")&amp;" - "&amp;D2699,OrbisGeneric_mapping!C:F,3,0)</f>
        <v>21050</v>
      </c>
      <c r="F2699" s="6" t="e">
        <f>VLOOKUP(E2699,Collibra!D:F,3,0)</f>
        <v>#N/A</v>
      </c>
      <c r="G2699" s="6" t="e">
        <f>VLOOKUP(E2699,Collibra!D:F,2,0)</f>
        <v>#N/A</v>
      </c>
      <c r="J2699" t="s">
        <v>28</v>
      </c>
      <c r="N2699" t="b">
        <v>0</v>
      </c>
      <c r="P2699" t="s">
        <v>29</v>
      </c>
      <c r="Q2699" t="s">
        <v>30</v>
      </c>
      <c r="R2699" t="b">
        <v>0</v>
      </c>
      <c r="Z2699">
        <v>1</v>
      </c>
    </row>
    <row r="2700" spans="1:26" x14ac:dyDescent="0.25">
      <c r="A2700">
        <v>4000</v>
      </c>
      <c r="B2700" t="s">
        <v>1597</v>
      </c>
      <c r="C2700" t="s">
        <v>1397</v>
      </c>
      <c r="D2700" t="s">
        <v>1398</v>
      </c>
      <c r="E2700" s="6">
        <f>VLOOKUP(SUBSTITUTE(B2700,"_interim","")&amp;" - "&amp;D2700,OrbisGeneric_mapping!C:F,3,0)</f>
        <v>20045</v>
      </c>
      <c r="F2700" s="6" t="e">
        <f>VLOOKUP(E2700,Collibra!D:F,3,0)</f>
        <v>#N/A</v>
      </c>
      <c r="G2700" s="6" t="e">
        <f>VLOOKUP(E2700,Collibra!D:F,2,0)</f>
        <v>#N/A</v>
      </c>
      <c r="J2700" t="s">
        <v>28</v>
      </c>
      <c r="N2700" t="b">
        <v>0</v>
      </c>
      <c r="P2700" t="s">
        <v>29</v>
      </c>
      <c r="Q2700" t="s">
        <v>30</v>
      </c>
      <c r="R2700" t="b">
        <v>0</v>
      </c>
      <c r="Z2700">
        <v>1</v>
      </c>
    </row>
    <row r="2701" spans="1:26" x14ac:dyDescent="0.25">
      <c r="A2701">
        <v>4832</v>
      </c>
      <c r="B2701" t="s">
        <v>1597</v>
      </c>
      <c r="C2701" t="s">
        <v>1399</v>
      </c>
      <c r="D2701" t="s">
        <v>1400</v>
      </c>
      <c r="E2701" s="6">
        <f>VLOOKUP(SUBSTITUTE(B2701,"_interim","")&amp;" - "&amp;D2701,OrbisGeneric_mapping!C:F,3,0)</f>
        <v>13037</v>
      </c>
      <c r="F2701" s="6" t="e">
        <f>VLOOKUP(E2701,Collibra!D:F,3,0)</f>
        <v>#N/A</v>
      </c>
      <c r="G2701" s="6" t="e">
        <f>VLOOKUP(E2701,Collibra!D:F,2,0)</f>
        <v>#N/A</v>
      </c>
      <c r="J2701" t="s">
        <v>28</v>
      </c>
      <c r="N2701" t="b">
        <v>0</v>
      </c>
      <c r="P2701" t="s">
        <v>29</v>
      </c>
      <c r="Q2701" t="s">
        <v>30</v>
      </c>
      <c r="R2701" t="b">
        <v>0</v>
      </c>
      <c r="Z2701">
        <v>1</v>
      </c>
    </row>
    <row r="2702" spans="1:26" x14ac:dyDescent="0.25">
      <c r="A2702">
        <v>4776</v>
      </c>
      <c r="B2702" t="s">
        <v>1597</v>
      </c>
      <c r="C2702" t="s">
        <v>1401</v>
      </c>
      <c r="D2702" t="s">
        <v>1402</v>
      </c>
      <c r="E2702" s="6">
        <f>VLOOKUP(SUBSTITUTE(B2702,"_interim","")&amp;" - "&amp;D2702,OrbisGeneric_mapping!C:F,3,0)</f>
        <v>13024</v>
      </c>
      <c r="F2702" s="6" t="e">
        <f>VLOOKUP(E2702,Collibra!D:F,3,0)</f>
        <v>#N/A</v>
      </c>
      <c r="G2702" s="6" t="e">
        <f>VLOOKUP(E2702,Collibra!D:F,2,0)</f>
        <v>#N/A</v>
      </c>
      <c r="J2702" t="s">
        <v>28</v>
      </c>
      <c r="N2702" t="b">
        <v>0</v>
      </c>
      <c r="P2702" t="s">
        <v>29</v>
      </c>
      <c r="Q2702" t="s">
        <v>30</v>
      </c>
      <c r="R2702" t="b">
        <v>0</v>
      </c>
      <c r="Z2702">
        <v>1</v>
      </c>
    </row>
    <row r="2703" spans="1:26" x14ac:dyDescent="0.25">
      <c r="A2703">
        <v>4816</v>
      </c>
      <c r="B2703" t="s">
        <v>1597</v>
      </c>
      <c r="C2703" t="s">
        <v>1403</v>
      </c>
      <c r="D2703" t="s">
        <v>1404</v>
      </c>
      <c r="E2703" s="6">
        <f>VLOOKUP(SUBSTITUTE(B2703,"_interim","")&amp;" - "&amp;D2703,OrbisGeneric_mapping!C:F,3,0)</f>
        <v>13034</v>
      </c>
      <c r="F2703" s="6" t="e">
        <f>VLOOKUP(E2703,Collibra!D:F,3,0)</f>
        <v>#N/A</v>
      </c>
      <c r="G2703" s="6" t="e">
        <f>VLOOKUP(E2703,Collibra!D:F,2,0)</f>
        <v>#N/A</v>
      </c>
      <c r="J2703" t="s">
        <v>28</v>
      </c>
      <c r="N2703" t="b">
        <v>0</v>
      </c>
      <c r="P2703" t="s">
        <v>29</v>
      </c>
      <c r="Q2703" t="s">
        <v>30</v>
      </c>
      <c r="R2703" t="b">
        <v>0</v>
      </c>
      <c r="Z2703">
        <v>1</v>
      </c>
    </row>
    <row r="2704" spans="1:26" x14ac:dyDescent="0.25">
      <c r="A2704">
        <v>4728</v>
      </c>
      <c r="B2704" t="s">
        <v>1597</v>
      </c>
      <c r="C2704" t="s">
        <v>1405</v>
      </c>
      <c r="D2704" t="s">
        <v>1406</v>
      </c>
      <c r="E2704" s="6">
        <f>VLOOKUP(SUBSTITUTE(B2704,"_interim","")&amp;" - "&amp;D2704,OrbisGeneric_mapping!C:F,3,0)</f>
        <v>13018</v>
      </c>
      <c r="F2704" s="6" t="e">
        <f>VLOOKUP(E2704,Collibra!D:F,3,0)</f>
        <v>#N/A</v>
      </c>
      <c r="G2704" s="6" t="e">
        <f>VLOOKUP(E2704,Collibra!D:F,2,0)</f>
        <v>#N/A</v>
      </c>
      <c r="J2704" t="s">
        <v>28</v>
      </c>
      <c r="N2704" t="b">
        <v>0</v>
      </c>
      <c r="P2704" t="s">
        <v>29</v>
      </c>
      <c r="Q2704" t="s">
        <v>30</v>
      </c>
      <c r="R2704" t="b">
        <v>0</v>
      </c>
      <c r="Z2704">
        <v>1</v>
      </c>
    </row>
    <row r="2705" spans="1:26" x14ac:dyDescent="0.25">
      <c r="A2705">
        <v>4648</v>
      </c>
      <c r="B2705" t="s">
        <v>1597</v>
      </c>
      <c r="C2705" t="s">
        <v>1407</v>
      </c>
      <c r="D2705" t="s">
        <v>1408</v>
      </c>
      <c r="E2705" s="6">
        <f>VLOOKUP(SUBSTITUTE(B2705,"_interim","")&amp;" - "&amp;D2705,OrbisGeneric_mapping!C:F,3,0)</f>
        <v>21220</v>
      </c>
      <c r="F2705" s="6" t="e">
        <f>VLOOKUP(E2705,Collibra!D:F,3,0)</f>
        <v>#N/A</v>
      </c>
      <c r="G2705" s="6" t="e">
        <f>VLOOKUP(E2705,Collibra!D:F,2,0)</f>
        <v>#N/A</v>
      </c>
      <c r="J2705" t="s">
        <v>28</v>
      </c>
      <c r="N2705" t="b">
        <v>0</v>
      </c>
      <c r="P2705" t="s">
        <v>29</v>
      </c>
      <c r="Q2705" t="s">
        <v>30</v>
      </c>
      <c r="R2705" t="b">
        <v>0</v>
      </c>
      <c r="Z2705">
        <v>1</v>
      </c>
    </row>
    <row r="2706" spans="1:26" x14ac:dyDescent="0.25">
      <c r="A2706">
        <v>4264</v>
      </c>
      <c r="B2706" t="s">
        <v>1597</v>
      </c>
      <c r="C2706" t="s">
        <v>1409</v>
      </c>
      <c r="D2706" t="s">
        <v>1410</v>
      </c>
      <c r="E2706" s="6">
        <f>VLOOKUP(SUBSTITUTE(B2706,"_interim","")&amp;" - "&amp;D2706,OrbisGeneric_mapping!C:F,3,0)</f>
        <v>20205</v>
      </c>
      <c r="F2706" s="6" t="e">
        <f>VLOOKUP(E2706,Collibra!D:F,3,0)</f>
        <v>#N/A</v>
      </c>
      <c r="G2706" s="6" t="e">
        <f>VLOOKUP(E2706,Collibra!D:F,2,0)</f>
        <v>#N/A</v>
      </c>
      <c r="J2706" t="s">
        <v>28</v>
      </c>
      <c r="N2706" t="b">
        <v>0</v>
      </c>
      <c r="P2706" t="s">
        <v>29</v>
      </c>
      <c r="Q2706" t="s">
        <v>30</v>
      </c>
      <c r="R2706" t="b">
        <v>0</v>
      </c>
      <c r="Z2706">
        <v>1</v>
      </c>
    </row>
    <row r="2707" spans="1:26" x14ac:dyDescent="0.25">
      <c r="A2707">
        <v>4856</v>
      </c>
      <c r="B2707" t="s">
        <v>1597</v>
      </c>
      <c r="C2707" t="s">
        <v>1411</v>
      </c>
      <c r="D2707" t="s">
        <v>1412</v>
      </c>
      <c r="E2707" s="6">
        <f>VLOOKUP(SUBSTITUTE(B2707,"_interim","")&amp;" - "&amp;D2707,OrbisGeneric_mapping!C:F,3,0)</f>
        <v>13043</v>
      </c>
      <c r="F2707" s="6" t="e">
        <f>VLOOKUP(E2707,Collibra!D:F,3,0)</f>
        <v>#N/A</v>
      </c>
      <c r="G2707" s="6" t="e">
        <f>VLOOKUP(E2707,Collibra!D:F,2,0)</f>
        <v>#N/A</v>
      </c>
      <c r="J2707" t="s">
        <v>28</v>
      </c>
      <c r="N2707" t="b">
        <v>0</v>
      </c>
      <c r="P2707" t="s">
        <v>29</v>
      </c>
      <c r="Q2707" t="s">
        <v>30</v>
      </c>
      <c r="R2707" t="b">
        <v>0</v>
      </c>
      <c r="Z2707">
        <v>1</v>
      </c>
    </row>
    <row r="2708" spans="1:26" x14ac:dyDescent="0.25">
      <c r="A2708">
        <v>4792</v>
      </c>
      <c r="B2708" t="s">
        <v>1597</v>
      </c>
      <c r="C2708" t="s">
        <v>1413</v>
      </c>
      <c r="D2708" t="s">
        <v>1414</v>
      </c>
      <c r="E2708" s="6">
        <f>VLOOKUP(SUBSTITUTE(B2708,"_interim","")&amp;" - "&amp;D2708,OrbisGeneric_mapping!C:F,3,0)</f>
        <v>13026</v>
      </c>
      <c r="F2708" s="6" t="e">
        <f>VLOOKUP(E2708,Collibra!D:F,3,0)</f>
        <v>#N/A</v>
      </c>
      <c r="G2708" s="6" t="e">
        <f>VLOOKUP(E2708,Collibra!D:F,2,0)</f>
        <v>#N/A</v>
      </c>
      <c r="J2708" t="s">
        <v>28</v>
      </c>
      <c r="N2708" t="b">
        <v>0</v>
      </c>
      <c r="P2708" t="s">
        <v>29</v>
      </c>
      <c r="Q2708" t="s">
        <v>30</v>
      </c>
      <c r="R2708" t="b">
        <v>0</v>
      </c>
      <c r="Z2708">
        <v>1</v>
      </c>
    </row>
    <row r="2709" spans="1:26" x14ac:dyDescent="0.25">
      <c r="A2709">
        <v>4800</v>
      </c>
      <c r="B2709" t="s">
        <v>1597</v>
      </c>
      <c r="C2709" t="s">
        <v>1415</v>
      </c>
      <c r="D2709" t="s">
        <v>1416</v>
      </c>
      <c r="E2709" s="6">
        <f>VLOOKUP(SUBSTITUTE(B2709,"_interim","")&amp;" - "&amp;D2709,OrbisGeneric_mapping!C:F,3,0)</f>
        <v>13027</v>
      </c>
      <c r="F2709" s="6" t="e">
        <f>VLOOKUP(E2709,Collibra!D:F,3,0)</f>
        <v>#N/A</v>
      </c>
      <c r="G2709" s="6" t="e">
        <f>VLOOKUP(E2709,Collibra!D:F,2,0)</f>
        <v>#N/A</v>
      </c>
      <c r="J2709" t="s">
        <v>28</v>
      </c>
      <c r="N2709" t="b">
        <v>0</v>
      </c>
      <c r="P2709" t="s">
        <v>29</v>
      </c>
      <c r="Q2709" t="s">
        <v>30</v>
      </c>
      <c r="R2709" t="b">
        <v>0</v>
      </c>
      <c r="Z2709">
        <v>1</v>
      </c>
    </row>
    <row r="2710" spans="1:26" x14ac:dyDescent="0.25">
      <c r="A2710">
        <v>4784</v>
      </c>
      <c r="B2710" t="s">
        <v>1597</v>
      </c>
      <c r="C2710" t="s">
        <v>1417</v>
      </c>
      <c r="D2710" t="s">
        <v>1418</v>
      </c>
      <c r="E2710" s="6">
        <f>VLOOKUP(SUBSTITUTE(B2710,"_interim","")&amp;" - "&amp;D2710,OrbisGeneric_mapping!C:F,3,0)</f>
        <v>13025</v>
      </c>
      <c r="F2710" s="6" t="e">
        <f>VLOOKUP(E2710,Collibra!D:F,3,0)</f>
        <v>#N/A</v>
      </c>
      <c r="G2710" s="6" t="e">
        <f>VLOOKUP(E2710,Collibra!D:F,2,0)</f>
        <v>#N/A</v>
      </c>
      <c r="J2710" t="s">
        <v>28</v>
      </c>
      <c r="N2710" t="b">
        <v>0</v>
      </c>
      <c r="P2710" t="s">
        <v>29</v>
      </c>
      <c r="Q2710" t="s">
        <v>30</v>
      </c>
      <c r="R2710" t="b">
        <v>0</v>
      </c>
      <c r="Z2710">
        <v>1</v>
      </c>
    </row>
    <row r="2711" spans="1:26" x14ac:dyDescent="0.25">
      <c r="A2711">
        <v>3968</v>
      </c>
      <c r="B2711" t="s">
        <v>1597</v>
      </c>
      <c r="C2711" t="s">
        <v>1419</v>
      </c>
      <c r="D2711" t="s">
        <v>1420</v>
      </c>
      <c r="E2711" s="6">
        <f>VLOOKUP(SUBSTITUTE(B2711,"_interim","")&amp;" - "&amp;D2711,OrbisGeneric_mapping!C:F,3,0)</f>
        <v>20025</v>
      </c>
      <c r="F2711" s="6" t="e">
        <f>VLOOKUP(E2711,Collibra!D:F,3,0)</f>
        <v>#N/A</v>
      </c>
      <c r="G2711" s="6" t="e">
        <f>VLOOKUP(E2711,Collibra!D:F,2,0)</f>
        <v>#N/A</v>
      </c>
      <c r="J2711" t="s">
        <v>28</v>
      </c>
      <c r="N2711" t="b">
        <v>0</v>
      </c>
      <c r="P2711" t="s">
        <v>29</v>
      </c>
      <c r="Q2711" t="s">
        <v>30</v>
      </c>
      <c r="R2711" t="b">
        <v>0</v>
      </c>
      <c r="Z2711">
        <v>1</v>
      </c>
    </row>
    <row r="2712" spans="1:26" x14ac:dyDescent="0.25">
      <c r="A2712">
        <v>4064</v>
      </c>
      <c r="B2712" t="s">
        <v>1597</v>
      </c>
      <c r="C2712" t="s">
        <v>482</v>
      </c>
      <c r="D2712" t="s">
        <v>483</v>
      </c>
      <c r="E2712" s="6">
        <f>VLOOKUP(SUBSTITUTE(B2712,"_interim","")&amp;" - "&amp;D2712,OrbisGeneric_mapping!C:F,3,0)</f>
        <v>20085</v>
      </c>
      <c r="F2712" s="6" t="e">
        <f>VLOOKUP(E2712,Collibra!D:F,3,0)</f>
        <v>#N/A</v>
      </c>
      <c r="G2712" s="6" t="e">
        <f>VLOOKUP(E2712,Collibra!D:F,2,0)</f>
        <v>#N/A</v>
      </c>
      <c r="J2712" t="s">
        <v>28</v>
      </c>
      <c r="N2712" t="b">
        <v>0</v>
      </c>
      <c r="P2712" t="s">
        <v>29</v>
      </c>
      <c r="Q2712" t="s">
        <v>30</v>
      </c>
      <c r="R2712" t="b">
        <v>0</v>
      </c>
      <c r="Z2712">
        <v>1</v>
      </c>
    </row>
    <row r="2713" spans="1:26" x14ac:dyDescent="0.25">
      <c r="A2713">
        <v>4240</v>
      </c>
      <c r="B2713" t="s">
        <v>1597</v>
      </c>
      <c r="C2713" t="s">
        <v>1421</v>
      </c>
      <c r="D2713" t="s">
        <v>1422</v>
      </c>
      <c r="E2713" s="6">
        <f>VLOOKUP(SUBSTITUTE(B2713,"_interim","")&amp;" - "&amp;D2713,OrbisGeneric_mapping!C:F,3,0)</f>
        <v>13070</v>
      </c>
      <c r="F2713" s="6" t="e">
        <f>VLOOKUP(E2713,Collibra!D:F,3,0)</f>
        <v>#N/A</v>
      </c>
      <c r="G2713" s="6" t="e">
        <f>VLOOKUP(E2713,Collibra!D:F,2,0)</f>
        <v>#N/A</v>
      </c>
      <c r="J2713" t="s">
        <v>28</v>
      </c>
      <c r="N2713" t="b">
        <v>0</v>
      </c>
      <c r="P2713" t="s">
        <v>29</v>
      </c>
      <c r="Q2713" t="s">
        <v>30</v>
      </c>
      <c r="R2713" t="b">
        <v>0</v>
      </c>
      <c r="Z2713">
        <v>1</v>
      </c>
    </row>
    <row r="2714" spans="1:26" x14ac:dyDescent="0.25">
      <c r="A2714">
        <v>4672</v>
      </c>
      <c r="B2714" t="s">
        <v>1597</v>
      </c>
      <c r="C2714" t="s">
        <v>1423</v>
      </c>
      <c r="D2714" t="s">
        <v>1424</v>
      </c>
      <c r="E2714" s="6">
        <f>VLOOKUP(SUBSTITUTE(B2714,"_interim","")&amp;" - "&amp;D2714,OrbisGeneric_mapping!C:F,3,0)</f>
        <v>13000</v>
      </c>
      <c r="F2714" s="6" t="e">
        <f>VLOOKUP(E2714,Collibra!D:F,3,0)</f>
        <v>#N/A</v>
      </c>
      <c r="G2714" s="6" t="e">
        <f>VLOOKUP(E2714,Collibra!D:F,2,0)</f>
        <v>#N/A</v>
      </c>
      <c r="J2714" t="s">
        <v>28</v>
      </c>
      <c r="N2714" t="b">
        <v>0</v>
      </c>
      <c r="P2714" t="s">
        <v>29</v>
      </c>
      <c r="Q2714" t="s">
        <v>30</v>
      </c>
      <c r="R2714" t="b">
        <v>0</v>
      </c>
      <c r="Z2714">
        <v>1</v>
      </c>
    </row>
    <row r="2715" spans="1:26" x14ac:dyDescent="0.25">
      <c r="A2715">
        <v>4384</v>
      </c>
      <c r="B2715" t="s">
        <v>1597</v>
      </c>
      <c r="C2715" t="s">
        <v>1425</v>
      </c>
      <c r="D2715" t="s">
        <v>1426</v>
      </c>
      <c r="E2715" s="6">
        <f>VLOOKUP(SUBSTITUTE(B2715,"_interim","")&amp;" - "&amp;D2715,OrbisGeneric_mapping!C:F,3,0)</f>
        <v>21040</v>
      </c>
      <c r="F2715" s="6" t="e">
        <f>VLOOKUP(E2715,Collibra!D:F,3,0)</f>
        <v>#N/A</v>
      </c>
      <c r="G2715" s="6" t="e">
        <f>VLOOKUP(E2715,Collibra!D:F,2,0)</f>
        <v>#N/A</v>
      </c>
      <c r="J2715" t="s">
        <v>28</v>
      </c>
      <c r="N2715" t="b">
        <v>0</v>
      </c>
      <c r="P2715" t="s">
        <v>29</v>
      </c>
      <c r="Q2715" t="s">
        <v>30</v>
      </c>
      <c r="R2715" t="b">
        <v>0</v>
      </c>
      <c r="Z2715">
        <v>1</v>
      </c>
    </row>
    <row r="2716" spans="1:26" x14ac:dyDescent="0.25">
      <c r="A2716">
        <v>4824</v>
      </c>
      <c r="B2716" t="s">
        <v>1597</v>
      </c>
      <c r="C2716" t="s">
        <v>1427</v>
      </c>
      <c r="D2716" t="s">
        <v>1428</v>
      </c>
      <c r="E2716" s="6">
        <f>VLOOKUP(SUBSTITUTE(B2716,"_interim","")&amp;" - "&amp;D2716,OrbisGeneric_mapping!C:F,3,0)</f>
        <v>13035</v>
      </c>
      <c r="F2716" s="6" t="e">
        <f>VLOOKUP(E2716,Collibra!D:F,3,0)</f>
        <v>#N/A</v>
      </c>
      <c r="G2716" s="6" t="e">
        <f>VLOOKUP(E2716,Collibra!D:F,2,0)</f>
        <v>#N/A</v>
      </c>
      <c r="J2716" t="s">
        <v>28</v>
      </c>
      <c r="N2716" t="b">
        <v>0</v>
      </c>
      <c r="P2716" t="s">
        <v>29</v>
      </c>
      <c r="Q2716" t="s">
        <v>30</v>
      </c>
      <c r="R2716" t="b">
        <v>0</v>
      </c>
      <c r="Z2716">
        <v>1</v>
      </c>
    </row>
    <row r="2717" spans="1:26" x14ac:dyDescent="0.25">
      <c r="A2717">
        <v>4232</v>
      </c>
      <c r="B2717" t="s">
        <v>1597</v>
      </c>
      <c r="C2717" t="s">
        <v>1429</v>
      </c>
      <c r="D2717" t="s">
        <v>1430</v>
      </c>
      <c r="E2717" s="6">
        <f>VLOOKUP(SUBSTITUTE(B2717,"_interim","")&amp;" - "&amp;D2717,OrbisGeneric_mapping!C:F,3,0)</f>
        <v>20185</v>
      </c>
      <c r="F2717" s="6" t="e">
        <f>VLOOKUP(E2717,Collibra!D:F,3,0)</f>
        <v>#N/A</v>
      </c>
      <c r="G2717" s="6" t="e">
        <f>VLOOKUP(E2717,Collibra!D:F,2,0)</f>
        <v>#N/A</v>
      </c>
      <c r="J2717" t="s">
        <v>28</v>
      </c>
      <c r="N2717" t="b">
        <v>0</v>
      </c>
      <c r="P2717" t="s">
        <v>29</v>
      </c>
      <c r="Q2717" t="s">
        <v>30</v>
      </c>
      <c r="R2717" t="b">
        <v>0</v>
      </c>
      <c r="Z2717">
        <v>1</v>
      </c>
    </row>
    <row r="2718" spans="1:26" x14ac:dyDescent="0.25">
      <c r="A2718">
        <v>3976</v>
      </c>
      <c r="B2718" t="s">
        <v>1597</v>
      </c>
      <c r="C2718" t="s">
        <v>1431</v>
      </c>
      <c r="D2718" t="s">
        <v>1432</v>
      </c>
      <c r="E2718" s="6">
        <f>VLOOKUP(SUBSTITUTE(B2718,"_interim","")&amp;" - "&amp;D2718,OrbisGeneric_mapping!C:F,3,0)</f>
        <v>20030</v>
      </c>
      <c r="F2718" s="6" t="e">
        <f>VLOOKUP(E2718,Collibra!D:F,3,0)</f>
        <v>#N/A</v>
      </c>
      <c r="G2718" s="6" t="e">
        <f>VLOOKUP(E2718,Collibra!D:F,2,0)</f>
        <v>#N/A</v>
      </c>
      <c r="J2718" t="s">
        <v>28</v>
      </c>
      <c r="N2718" t="b">
        <v>0</v>
      </c>
      <c r="P2718" t="s">
        <v>29</v>
      </c>
      <c r="Q2718" t="s">
        <v>30</v>
      </c>
      <c r="R2718" t="b">
        <v>0</v>
      </c>
      <c r="Z2718">
        <v>1</v>
      </c>
    </row>
    <row r="2719" spans="1:26" x14ac:dyDescent="0.25">
      <c r="A2719">
        <v>4296</v>
      </c>
      <c r="B2719" t="s">
        <v>1597</v>
      </c>
      <c r="C2719" t="s">
        <v>1433</v>
      </c>
      <c r="D2719" t="s">
        <v>1434</v>
      </c>
      <c r="E2719" s="6">
        <f>VLOOKUP(SUBSTITUTE(B2719,"_interim","")&amp;" - "&amp;D2719,OrbisGeneric_mapping!C:F,3,0)</f>
        <v>20225</v>
      </c>
      <c r="F2719" s="6" t="e">
        <f>VLOOKUP(E2719,Collibra!D:F,3,0)</f>
        <v>#N/A</v>
      </c>
      <c r="G2719" s="6" t="e">
        <f>VLOOKUP(E2719,Collibra!D:F,2,0)</f>
        <v>#N/A</v>
      </c>
      <c r="J2719" t="s">
        <v>28</v>
      </c>
      <c r="N2719" t="b">
        <v>0</v>
      </c>
      <c r="P2719" t="s">
        <v>29</v>
      </c>
      <c r="Q2719" t="s">
        <v>30</v>
      </c>
      <c r="R2719" t="b">
        <v>0</v>
      </c>
      <c r="Z2719">
        <v>1</v>
      </c>
    </row>
    <row r="2720" spans="1:26" x14ac:dyDescent="0.25">
      <c r="A2720">
        <v>4280</v>
      </c>
      <c r="B2720" t="s">
        <v>1597</v>
      </c>
      <c r="C2720" t="s">
        <v>1435</v>
      </c>
      <c r="D2720" t="s">
        <v>1436</v>
      </c>
      <c r="E2720" s="6">
        <f>VLOOKUP(SUBSTITUTE(B2720,"_interim","")&amp;" - "&amp;D2720,OrbisGeneric_mapping!C:F,3,0)</f>
        <v>20215</v>
      </c>
      <c r="F2720" s="6" t="e">
        <f>VLOOKUP(E2720,Collibra!D:F,3,0)</f>
        <v>#N/A</v>
      </c>
      <c r="G2720" s="6" t="e">
        <f>VLOOKUP(E2720,Collibra!D:F,2,0)</f>
        <v>#N/A</v>
      </c>
      <c r="J2720" t="s">
        <v>28</v>
      </c>
      <c r="N2720" t="b">
        <v>0</v>
      </c>
      <c r="P2720" t="s">
        <v>29</v>
      </c>
      <c r="Q2720" t="s">
        <v>30</v>
      </c>
      <c r="R2720" t="b">
        <v>0</v>
      </c>
      <c r="Z2720">
        <v>1</v>
      </c>
    </row>
    <row r="2721" spans="1:26" x14ac:dyDescent="0.25">
      <c r="A2721">
        <v>4080</v>
      </c>
      <c r="B2721" t="s">
        <v>1597</v>
      </c>
      <c r="C2721" t="s">
        <v>1437</v>
      </c>
      <c r="D2721" t="s">
        <v>1438</v>
      </c>
      <c r="E2721" s="6">
        <f>VLOOKUP(SUBSTITUTE(B2721,"_interim","")&amp;" - "&amp;D2721,OrbisGeneric_mapping!C:F,3,0)</f>
        <v>20095</v>
      </c>
      <c r="F2721" s="6" t="e">
        <f>VLOOKUP(E2721,Collibra!D:F,3,0)</f>
        <v>#N/A</v>
      </c>
      <c r="G2721" s="6" t="e">
        <f>VLOOKUP(E2721,Collibra!D:F,2,0)</f>
        <v>#N/A</v>
      </c>
      <c r="J2721" t="s">
        <v>28</v>
      </c>
      <c r="N2721" t="b">
        <v>0</v>
      </c>
      <c r="P2721" t="s">
        <v>29</v>
      </c>
      <c r="Q2721" t="s">
        <v>30</v>
      </c>
      <c r="R2721" t="b">
        <v>0</v>
      </c>
      <c r="Z2721">
        <v>1</v>
      </c>
    </row>
    <row r="2722" spans="1:26" x14ac:dyDescent="0.25">
      <c r="A2722">
        <v>4448</v>
      </c>
      <c r="B2722" t="s">
        <v>1597</v>
      </c>
      <c r="C2722" t="s">
        <v>1439</v>
      </c>
      <c r="D2722" t="s">
        <v>1440</v>
      </c>
      <c r="E2722" s="6">
        <f>VLOOKUP(SUBSTITUTE(B2722,"_interim","")&amp;" - "&amp;D2722,OrbisGeneric_mapping!C:F,3,0)</f>
        <v>14014</v>
      </c>
      <c r="F2722" s="6" t="e">
        <f>VLOOKUP(E2722,Collibra!D:F,3,0)</f>
        <v>#N/A</v>
      </c>
      <c r="G2722" s="6" t="e">
        <f>VLOOKUP(E2722,Collibra!D:F,2,0)</f>
        <v>#N/A</v>
      </c>
      <c r="J2722" t="s">
        <v>28</v>
      </c>
      <c r="N2722" t="b">
        <v>0</v>
      </c>
      <c r="P2722" t="s">
        <v>29</v>
      </c>
      <c r="Q2722" t="s">
        <v>30</v>
      </c>
      <c r="R2722" t="b">
        <v>0</v>
      </c>
      <c r="Z2722">
        <v>1</v>
      </c>
    </row>
    <row r="2723" spans="1:26" x14ac:dyDescent="0.25">
      <c r="A2723">
        <v>4176</v>
      </c>
      <c r="B2723" t="s">
        <v>1597</v>
      </c>
      <c r="C2723" t="s">
        <v>1441</v>
      </c>
      <c r="D2723" t="s">
        <v>1442</v>
      </c>
      <c r="E2723" s="6">
        <f>VLOOKUP(SUBSTITUTE(B2723,"_interim","")&amp;" - "&amp;D2723,OrbisGeneric_mapping!C:F,3,0)</f>
        <v>20155</v>
      </c>
      <c r="F2723" s="6" t="e">
        <f>VLOOKUP(E2723,Collibra!D:F,3,0)</f>
        <v>#N/A</v>
      </c>
      <c r="G2723" s="6" t="e">
        <f>VLOOKUP(E2723,Collibra!D:F,2,0)</f>
        <v>#N/A</v>
      </c>
      <c r="J2723" t="s">
        <v>28</v>
      </c>
      <c r="N2723" t="b">
        <v>0</v>
      </c>
      <c r="P2723" t="s">
        <v>29</v>
      </c>
      <c r="Q2723" t="s">
        <v>30</v>
      </c>
      <c r="R2723" t="b">
        <v>0</v>
      </c>
      <c r="Z2723">
        <v>1</v>
      </c>
    </row>
    <row r="2724" spans="1:26" x14ac:dyDescent="0.25">
      <c r="A2724">
        <v>4184</v>
      </c>
      <c r="B2724" t="s">
        <v>1597</v>
      </c>
      <c r="C2724" t="s">
        <v>1443</v>
      </c>
      <c r="D2724" t="s">
        <v>1444</v>
      </c>
      <c r="E2724" s="6">
        <f>VLOOKUP(SUBSTITUTE(B2724,"_interim","")&amp;" - "&amp;D2724,OrbisGeneric_mapping!C:F,3,0)</f>
        <v>20160</v>
      </c>
      <c r="F2724" s="6" t="e">
        <f>VLOOKUP(E2724,Collibra!D:F,3,0)</f>
        <v>#N/A</v>
      </c>
      <c r="G2724" s="6" t="e">
        <f>VLOOKUP(E2724,Collibra!D:F,2,0)</f>
        <v>#N/A</v>
      </c>
      <c r="J2724" t="s">
        <v>28</v>
      </c>
      <c r="N2724" t="b">
        <v>0</v>
      </c>
      <c r="P2724" t="s">
        <v>29</v>
      </c>
      <c r="Q2724" t="s">
        <v>30</v>
      </c>
      <c r="R2724" t="b">
        <v>0</v>
      </c>
      <c r="Z2724">
        <v>1</v>
      </c>
    </row>
    <row r="2725" spans="1:26" x14ac:dyDescent="0.25">
      <c r="A2725">
        <v>4328</v>
      </c>
      <c r="B2725" t="s">
        <v>1597</v>
      </c>
      <c r="C2725" t="s">
        <v>528</v>
      </c>
      <c r="D2725" t="s">
        <v>529</v>
      </c>
      <c r="E2725" s="6">
        <f>VLOOKUP(SUBSTITUTE(B2725,"_interim","")&amp;" - "&amp;D2725,OrbisGeneric_mapping!C:F,3,0)</f>
        <v>21010</v>
      </c>
      <c r="F2725" s="6" t="e">
        <f>VLOOKUP(E2725,Collibra!D:F,3,0)</f>
        <v>#N/A</v>
      </c>
      <c r="G2725" s="6" t="e">
        <f>VLOOKUP(E2725,Collibra!D:F,2,0)</f>
        <v>#N/A</v>
      </c>
      <c r="J2725" t="s">
        <v>28</v>
      </c>
      <c r="N2725" t="b">
        <v>0</v>
      </c>
      <c r="P2725" t="s">
        <v>29</v>
      </c>
      <c r="Q2725" t="s">
        <v>30</v>
      </c>
      <c r="R2725" t="b">
        <v>0</v>
      </c>
      <c r="Z2725">
        <v>1</v>
      </c>
    </row>
    <row r="2726" spans="1:26" x14ac:dyDescent="0.25">
      <c r="A2726">
        <v>4288</v>
      </c>
      <c r="B2726" t="s">
        <v>1597</v>
      </c>
      <c r="C2726" t="s">
        <v>1445</v>
      </c>
      <c r="D2726" t="s">
        <v>1446</v>
      </c>
      <c r="E2726" s="6">
        <f>VLOOKUP(SUBSTITUTE(B2726,"_interim","")&amp;" - "&amp;D2726,OrbisGeneric_mapping!C:F,3,0)</f>
        <v>20220</v>
      </c>
      <c r="F2726" s="6" t="e">
        <f>VLOOKUP(E2726,Collibra!D:F,3,0)</f>
        <v>#N/A</v>
      </c>
      <c r="G2726" s="6" t="e">
        <f>VLOOKUP(E2726,Collibra!D:F,2,0)</f>
        <v>#N/A</v>
      </c>
      <c r="J2726" t="s">
        <v>28</v>
      </c>
      <c r="N2726" t="b">
        <v>0</v>
      </c>
      <c r="P2726" t="s">
        <v>29</v>
      </c>
      <c r="Q2726" t="s">
        <v>30</v>
      </c>
      <c r="R2726" t="b">
        <v>0</v>
      </c>
      <c r="Z2726">
        <v>1</v>
      </c>
    </row>
    <row r="2727" spans="1:26" x14ac:dyDescent="0.25">
      <c r="A2727">
        <v>4272</v>
      </c>
      <c r="B2727" t="s">
        <v>1597</v>
      </c>
      <c r="C2727" t="s">
        <v>1447</v>
      </c>
      <c r="D2727" t="s">
        <v>1448</v>
      </c>
      <c r="E2727" s="6">
        <f>VLOOKUP(SUBSTITUTE(B2727,"_interim","")&amp;" - "&amp;D2727,OrbisGeneric_mapping!C:F,3,0)</f>
        <v>20210</v>
      </c>
      <c r="F2727" s="6" t="e">
        <f>VLOOKUP(E2727,Collibra!D:F,3,0)</f>
        <v>#N/A</v>
      </c>
      <c r="G2727" s="6" t="e">
        <f>VLOOKUP(E2727,Collibra!D:F,2,0)</f>
        <v>#N/A</v>
      </c>
      <c r="J2727" t="s">
        <v>28</v>
      </c>
      <c r="N2727" t="b">
        <v>0</v>
      </c>
      <c r="P2727" t="s">
        <v>29</v>
      </c>
      <c r="Q2727" t="s">
        <v>30</v>
      </c>
      <c r="R2727" t="b">
        <v>0</v>
      </c>
      <c r="Z2727">
        <v>1</v>
      </c>
    </row>
    <row r="2728" spans="1:26" x14ac:dyDescent="0.25">
      <c r="A2728">
        <v>4512</v>
      </c>
      <c r="B2728" t="s">
        <v>1597</v>
      </c>
      <c r="C2728" t="s">
        <v>1449</v>
      </c>
      <c r="D2728" t="s">
        <v>1450</v>
      </c>
      <c r="E2728" s="6">
        <f>VLOOKUP(SUBSTITUTE(B2728,"_interim","")&amp;" - "&amp;D2728,OrbisGeneric_mapping!C:F,3,0)</f>
        <v>14018</v>
      </c>
      <c r="F2728" s="6" t="e">
        <f>VLOOKUP(E2728,Collibra!D:F,3,0)</f>
        <v>#N/A</v>
      </c>
      <c r="G2728" s="6" t="e">
        <f>VLOOKUP(E2728,Collibra!D:F,2,0)</f>
        <v>#N/A</v>
      </c>
      <c r="J2728" t="s">
        <v>28</v>
      </c>
      <c r="N2728" t="b">
        <v>0</v>
      </c>
      <c r="P2728" t="s">
        <v>29</v>
      </c>
      <c r="Q2728" t="s">
        <v>30</v>
      </c>
      <c r="R2728" t="b">
        <v>0</v>
      </c>
      <c r="Z2728">
        <v>1</v>
      </c>
    </row>
    <row r="2729" spans="1:26" x14ac:dyDescent="0.25">
      <c r="A2729">
        <v>4840</v>
      </c>
      <c r="B2729" t="s">
        <v>1597</v>
      </c>
      <c r="C2729" t="s">
        <v>1451</v>
      </c>
      <c r="D2729" t="s">
        <v>1452</v>
      </c>
      <c r="E2729" s="6">
        <f>VLOOKUP(SUBSTITUTE(B2729,"_interim","")&amp;" - "&amp;D2729,OrbisGeneric_mapping!C:F,3,0)</f>
        <v>13038</v>
      </c>
      <c r="F2729" s="6" t="e">
        <f>VLOOKUP(E2729,Collibra!D:F,3,0)</f>
        <v>#N/A</v>
      </c>
      <c r="G2729" s="6" t="e">
        <f>VLOOKUP(E2729,Collibra!D:F,2,0)</f>
        <v>#N/A</v>
      </c>
      <c r="J2729" t="s">
        <v>28</v>
      </c>
      <c r="N2729" t="b">
        <v>0</v>
      </c>
      <c r="P2729" t="s">
        <v>29</v>
      </c>
      <c r="Q2729" t="s">
        <v>30</v>
      </c>
      <c r="R2729" t="b">
        <v>0</v>
      </c>
      <c r="Z2729">
        <v>1</v>
      </c>
    </row>
    <row r="2730" spans="1:26" x14ac:dyDescent="0.25">
      <c r="A2730">
        <v>3984</v>
      </c>
      <c r="B2730" t="s">
        <v>1597</v>
      </c>
      <c r="C2730" t="s">
        <v>1453</v>
      </c>
      <c r="D2730" t="s">
        <v>1454</v>
      </c>
      <c r="E2730" s="6">
        <f>VLOOKUP(SUBSTITUTE(B2730,"_interim","")&amp;" - "&amp;D2730,OrbisGeneric_mapping!C:F,3,0)</f>
        <v>13052</v>
      </c>
      <c r="F2730" s="6" t="e">
        <f>VLOOKUP(E2730,Collibra!D:F,3,0)</f>
        <v>#N/A</v>
      </c>
      <c r="G2730" s="6" t="e">
        <f>VLOOKUP(E2730,Collibra!D:F,2,0)</f>
        <v>#N/A</v>
      </c>
      <c r="J2730" t="s">
        <v>28</v>
      </c>
      <c r="N2730" t="b">
        <v>0</v>
      </c>
      <c r="P2730" t="s">
        <v>29</v>
      </c>
      <c r="Q2730" t="s">
        <v>30</v>
      </c>
      <c r="R2730" t="b">
        <v>0</v>
      </c>
      <c r="Z2730">
        <v>1</v>
      </c>
    </row>
    <row r="2731" spans="1:26" x14ac:dyDescent="0.25">
      <c r="A2731">
        <v>4632</v>
      </c>
      <c r="B2731" t="s">
        <v>1597</v>
      </c>
      <c r="C2731" t="s">
        <v>1455</v>
      </c>
      <c r="D2731" t="s">
        <v>1456</v>
      </c>
      <c r="E2731" s="6">
        <f>VLOOKUP(SUBSTITUTE(B2731,"_interim","")&amp;" - "&amp;D2731,OrbisGeneric_mapping!C:F,3,0)</f>
        <v>21210</v>
      </c>
      <c r="F2731" s="6" t="e">
        <f>VLOOKUP(E2731,Collibra!D:F,3,0)</f>
        <v>#N/A</v>
      </c>
      <c r="G2731" s="6" t="e">
        <f>VLOOKUP(E2731,Collibra!D:F,2,0)</f>
        <v>#N/A</v>
      </c>
      <c r="J2731" t="s">
        <v>28</v>
      </c>
      <c r="N2731" t="b">
        <v>0</v>
      </c>
      <c r="P2731" t="s">
        <v>29</v>
      </c>
      <c r="Q2731" t="s">
        <v>30</v>
      </c>
      <c r="R2731" t="b">
        <v>0</v>
      </c>
      <c r="Z2731">
        <v>1</v>
      </c>
    </row>
    <row r="2732" spans="1:26" x14ac:dyDescent="0.25">
      <c r="A2732">
        <v>4120</v>
      </c>
      <c r="B2732" t="s">
        <v>1597</v>
      </c>
      <c r="C2732" t="s">
        <v>1457</v>
      </c>
      <c r="D2732" t="s">
        <v>1458</v>
      </c>
      <c r="E2732" s="6">
        <f>VLOOKUP(SUBSTITUTE(B2732,"_interim","")&amp;" - "&amp;D2732,OrbisGeneric_mapping!C:F,3,0)</f>
        <v>20120</v>
      </c>
      <c r="F2732" s="6" t="e">
        <f>VLOOKUP(E2732,Collibra!D:F,3,0)</f>
        <v>#N/A</v>
      </c>
      <c r="G2732" s="6" t="e">
        <f>VLOOKUP(E2732,Collibra!D:F,2,0)</f>
        <v>#N/A</v>
      </c>
      <c r="J2732" t="s">
        <v>28</v>
      </c>
      <c r="N2732" t="b">
        <v>0</v>
      </c>
      <c r="P2732" t="s">
        <v>29</v>
      </c>
      <c r="Q2732" t="s">
        <v>30</v>
      </c>
      <c r="R2732" t="b">
        <v>0</v>
      </c>
      <c r="Z2732">
        <v>1</v>
      </c>
    </row>
    <row r="2733" spans="1:26" x14ac:dyDescent="0.25">
      <c r="A2733">
        <v>4640</v>
      </c>
      <c r="B2733" t="s">
        <v>1597</v>
      </c>
      <c r="C2733" t="s">
        <v>1459</v>
      </c>
      <c r="D2733" t="s">
        <v>1460</v>
      </c>
      <c r="E2733" s="6">
        <f>VLOOKUP(SUBSTITUTE(B2733,"_interim","")&amp;" - "&amp;D2733,OrbisGeneric_mapping!C:F,3,0)</f>
        <v>21215</v>
      </c>
      <c r="F2733" s="6" t="e">
        <f>VLOOKUP(E2733,Collibra!D:F,3,0)</f>
        <v>#N/A</v>
      </c>
      <c r="G2733" s="6" t="e">
        <f>VLOOKUP(E2733,Collibra!D:F,2,0)</f>
        <v>#N/A</v>
      </c>
      <c r="J2733" t="s">
        <v>28</v>
      </c>
      <c r="N2733" t="b">
        <v>0</v>
      </c>
      <c r="P2733" t="s">
        <v>29</v>
      </c>
      <c r="Q2733" t="s">
        <v>30</v>
      </c>
      <c r="R2733" t="b">
        <v>0</v>
      </c>
      <c r="Z2733">
        <v>1</v>
      </c>
    </row>
    <row r="2734" spans="1:26" x14ac:dyDescent="0.25">
      <c r="A2734">
        <v>4192</v>
      </c>
      <c r="B2734" t="s">
        <v>1597</v>
      </c>
      <c r="C2734" t="s">
        <v>1461</v>
      </c>
      <c r="D2734" t="s">
        <v>1462</v>
      </c>
      <c r="E2734" s="6">
        <f>VLOOKUP(SUBSTITUTE(B2734,"_interim","")&amp;" - "&amp;D2734,OrbisGeneric_mapping!C:F,3,0)</f>
        <v>20165</v>
      </c>
      <c r="F2734" s="6" t="e">
        <f>VLOOKUP(E2734,Collibra!D:F,3,0)</f>
        <v>#N/A</v>
      </c>
      <c r="G2734" s="6" t="e">
        <f>VLOOKUP(E2734,Collibra!D:F,2,0)</f>
        <v>#N/A</v>
      </c>
      <c r="J2734" t="s">
        <v>28</v>
      </c>
      <c r="N2734" t="b">
        <v>0</v>
      </c>
      <c r="P2734" t="s">
        <v>29</v>
      </c>
      <c r="Q2734" t="s">
        <v>30</v>
      </c>
      <c r="R2734" t="b">
        <v>0</v>
      </c>
      <c r="Z2734">
        <v>1</v>
      </c>
    </row>
    <row r="2735" spans="1:26" x14ac:dyDescent="0.25">
      <c r="A2735">
        <v>4216</v>
      </c>
      <c r="B2735" t="s">
        <v>1597</v>
      </c>
      <c r="C2735" t="s">
        <v>1463</v>
      </c>
      <c r="D2735" t="s">
        <v>1464</v>
      </c>
      <c r="E2735" s="6">
        <f>VLOOKUP(SUBSTITUTE(B2735,"_interim","")&amp;" - "&amp;D2735,OrbisGeneric_mapping!C:F,3,0)</f>
        <v>20180</v>
      </c>
      <c r="F2735" s="6" t="e">
        <f>VLOOKUP(E2735,Collibra!D:F,3,0)</f>
        <v>#N/A</v>
      </c>
      <c r="G2735" s="6" t="e">
        <f>VLOOKUP(E2735,Collibra!D:F,2,0)</f>
        <v>#N/A</v>
      </c>
      <c r="J2735" t="s">
        <v>28</v>
      </c>
      <c r="N2735" t="b">
        <v>0</v>
      </c>
      <c r="P2735" t="s">
        <v>29</v>
      </c>
      <c r="Q2735" t="s">
        <v>30</v>
      </c>
      <c r="R2735" t="b">
        <v>0</v>
      </c>
      <c r="Z2735">
        <v>1</v>
      </c>
    </row>
    <row r="2736" spans="1:26" x14ac:dyDescent="0.25">
      <c r="A2736">
        <v>4872</v>
      </c>
      <c r="B2736" t="s">
        <v>1597</v>
      </c>
      <c r="C2736" t="s">
        <v>1465</v>
      </c>
      <c r="D2736" t="s">
        <v>1466</v>
      </c>
      <c r="E2736" s="6">
        <f>VLOOKUP(SUBSTITUTE(B2736,"_interim","")&amp;" - "&amp;D2736,OrbisGeneric_mapping!C:F,3,0)</f>
        <v>13045</v>
      </c>
      <c r="F2736" s="6" t="e">
        <f>VLOOKUP(E2736,Collibra!D:F,3,0)</f>
        <v>#N/A</v>
      </c>
      <c r="G2736" s="6" t="e">
        <f>VLOOKUP(E2736,Collibra!D:F,2,0)</f>
        <v>#N/A</v>
      </c>
      <c r="J2736" t="s">
        <v>28</v>
      </c>
      <c r="N2736" t="b">
        <v>0</v>
      </c>
      <c r="P2736" t="s">
        <v>29</v>
      </c>
      <c r="Q2736" t="s">
        <v>30</v>
      </c>
      <c r="R2736" t="b">
        <v>0</v>
      </c>
      <c r="Z2736">
        <v>1</v>
      </c>
    </row>
    <row r="2737" spans="1:26" x14ac:dyDescent="0.25">
      <c r="A2737">
        <v>4072</v>
      </c>
      <c r="B2737" t="s">
        <v>1597</v>
      </c>
      <c r="C2737" t="s">
        <v>1467</v>
      </c>
      <c r="D2737" t="s">
        <v>1468</v>
      </c>
      <c r="E2737" s="6">
        <f>VLOOKUP(SUBSTITUTE(B2737,"_interim","")&amp;" - "&amp;D2737,OrbisGeneric_mapping!C:F,3,0)</f>
        <v>13068</v>
      </c>
      <c r="F2737" s="6" t="e">
        <f>VLOOKUP(E2737,Collibra!D:F,3,0)</f>
        <v>#N/A</v>
      </c>
      <c r="G2737" s="6" t="e">
        <f>VLOOKUP(E2737,Collibra!D:F,2,0)</f>
        <v>#N/A</v>
      </c>
      <c r="J2737" t="s">
        <v>28</v>
      </c>
      <c r="N2737" t="b">
        <v>0</v>
      </c>
      <c r="P2737" t="s">
        <v>29</v>
      </c>
      <c r="Q2737" t="s">
        <v>30</v>
      </c>
      <c r="R2737" t="b">
        <v>0</v>
      </c>
      <c r="Z2737">
        <v>1</v>
      </c>
    </row>
    <row r="2738" spans="1:26" x14ac:dyDescent="0.25">
      <c r="A2738">
        <v>4688</v>
      </c>
      <c r="B2738" t="s">
        <v>1597</v>
      </c>
      <c r="C2738" t="s">
        <v>1469</v>
      </c>
      <c r="D2738" t="s">
        <v>1470</v>
      </c>
      <c r="E2738" s="6">
        <f>VLOOKUP(SUBSTITUTE(B2738,"_interim","")&amp;" - "&amp;D2738,OrbisGeneric_mapping!C:F,3,0)</f>
        <v>13002</v>
      </c>
      <c r="F2738" s="6" t="e">
        <f>VLOOKUP(E2738,Collibra!D:F,3,0)</f>
        <v>#N/A</v>
      </c>
      <c r="G2738" s="6" t="e">
        <f>VLOOKUP(E2738,Collibra!D:F,2,0)</f>
        <v>#N/A</v>
      </c>
      <c r="J2738" t="s">
        <v>28</v>
      </c>
      <c r="N2738" t="b">
        <v>0</v>
      </c>
      <c r="P2738" t="s">
        <v>29</v>
      </c>
      <c r="Q2738" t="s">
        <v>30</v>
      </c>
      <c r="R2738" t="b">
        <v>0</v>
      </c>
      <c r="Z2738">
        <v>1</v>
      </c>
    </row>
    <row r="2739" spans="1:26" x14ac:dyDescent="0.25">
      <c r="A2739">
        <v>3944</v>
      </c>
      <c r="B2739" t="s">
        <v>1597</v>
      </c>
      <c r="C2739" t="s">
        <v>1471</v>
      </c>
      <c r="D2739" t="s">
        <v>1472</v>
      </c>
      <c r="E2739" s="6">
        <f>VLOOKUP(SUBSTITUTE(B2739,"_interim","")&amp;" - "&amp;D2739,OrbisGeneric_mapping!C:F,3,0)</f>
        <v>20010</v>
      </c>
      <c r="F2739" s="6" t="e">
        <f>VLOOKUP(E2739,Collibra!D:F,3,0)</f>
        <v>#N/A</v>
      </c>
      <c r="G2739" s="6" t="e">
        <f>VLOOKUP(E2739,Collibra!D:F,2,0)</f>
        <v>#N/A</v>
      </c>
      <c r="J2739" t="s">
        <v>28</v>
      </c>
      <c r="N2739" t="b">
        <v>0</v>
      </c>
      <c r="P2739" t="s">
        <v>29</v>
      </c>
      <c r="Q2739" t="s">
        <v>30</v>
      </c>
      <c r="R2739" t="b">
        <v>0</v>
      </c>
      <c r="Z2739">
        <v>1</v>
      </c>
    </row>
    <row r="2740" spans="1:26" x14ac:dyDescent="0.25">
      <c r="A2740">
        <v>4096</v>
      </c>
      <c r="B2740" t="s">
        <v>1597</v>
      </c>
      <c r="C2740" t="s">
        <v>1473</v>
      </c>
      <c r="D2740" t="s">
        <v>1474</v>
      </c>
      <c r="E2740" s="6">
        <f>VLOOKUP(SUBSTITUTE(B2740,"_interim","")&amp;" - "&amp;D2740,OrbisGeneric_mapping!C:F,3,0)</f>
        <v>20105</v>
      </c>
      <c r="F2740" s="6" t="e">
        <f>VLOOKUP(E2740,Collibra!D:F,3,0)</f>
        <v>#N/A</v>
      </c>
      <c r="G2740" s="6" t="e">
        <f>VLOOKUP(E2740,Collibra!D:F,2,0)</f>
        <v>#N/A</v>
      </c>
      <c r="J2740" t="s">
        <v>28</v>
      </c>
      <c r="N2740" t="b">
        <v>0</v>
      </c>
      <c r="P2740" t="s">
        <v>29</v>
      </c>
      <c r="Q2740" t="s">
        <v>30</v>
      </c>
      <c r="R2740" t="b">
        <v>0</v>
      </c>
      <c r="Z2740">
        <v>1</v>
      </c>
    </row>
    <row r="2741" spans="1:26" x14ac:dyDescent="0.25">
      <c r="A2741">
        <v>4144</v>
      </c>
      <c r="B2741" t="s">
        <v>1597</v>
      </c>
      <c r="C2741" t="s">
        <v>1475</v>
      </c>
      <c r="D2741" t="s">
        <v>1476</v>
      </c>
      <c r="E2741" s="6">
        <f>VLOOKUP(SUBSTITUTE(B2741,"_interim","")&amp;" - "&amp;D2741,OrbisGeneric_mapping!C:F,3,0)</f>
        <v>20135</v>
      </c>
      <c r="F2741" s="6" t="e">
        <f>VLOOKUP(E2741,Collibra!D:F,3,0)</f>
        <v>#N/A</v>
      </c>
      <c r="G2741" s="6" t="e">
        <f>VLOOKUP(E2741,Collibra!D:F,2,0)</f>
        <v>#N/A</v>
      </c>
      <c r="J2741" t="s">
        <v>28</v>
      </c>
      <c r="N2741" t="b">
        <v>0</v>
      </c>
      <c r="P2741" t="s">
        <v>29</v>
      </c>
      <c r="Q2741" t="s">
        <v>30</v>
      </c>
      <c r="R2741" t="b">
        <v>0</v>
      </c>
      <c r="Z2741">
        <v>1</v>
      </c>
    </row>
    <row r="2742" spans="1:26" x14ac:dyDescent="0.25">
      <c r="A2742">
        <v>4168</v>
      </c>
      <c r="B2742" t="s">
        <v>1597</v>
      </c>
      <c r="C2742" t="s">
        <v>1477</v>
      </c>
      <c r="D2742" t="s">
        <v>1478</v>
      </c>
      <c r="E2742" s="6">
        <f>VLOOKUP(SUBSTITUTE(B2742,"_interim","")&amp;" - "&amp;D2742,OrbisGeneric_mapping!C:F,3,0)</f>
        <v>20150</v>
      </c>
      <c r="F2742" s="6" t="e">
        <f>VLOOKUP(E2742,Collibra!D:F,3,0)</f>
        <v>#N/A</v>
      </c>
      <c r="G2742" s="6" t="e">
        <f>VLOOKUP(E2742,Collibra!D:F,2,0)</f>
        <v>#N/A</v>
      </c>
      <c r="J2742" t="s">
        <v>28</v>
      </c>
      <c r="N2742" t="b">
        <v>0</v>
      </c>
      <c r="P2742" t="s">
        <v>29</v>
      </c>
      <c r="Q2742" t="s">
        <v>30</v>
      </c>
      <c r="R2742" t="b">
        <v>0</v>
      </c>
      <c r="Z2742">
        <v>1</v>
      </c>
    </row>
    <row r="2743" spans="1:26" x14ac:dyDescent="0.25">
      <c r="A2743">
        <v>4416</v>
      </c>
      <c r="B2743" t="s">
        <v>1597</v>
      </c>
      <c r="C2743" t="s">
        <v>1479</v>
      </c>
      <c r="D2743" t="s">
        <v>1480</v>
      </c>
      <c r="E2743" s="6">
        <f>VLOOKUP(SUBSTITUTE(B2743,"_interim","")&amp;" - "&amp;D2743,OrbisGeneric_mapping!C:F,3,0)</f>
        <v>21060</v>
      </c>
      <c r="F2743" s="6" t="e">
        <f>VLOOKUP(E2743,Collibra!D:F,3,0)</f>
        <v>#N/A</v>
      </c>
      <c r="G2743" s="6" t="e">
        <f>VLOOKUP(E2743,Collibra!D:F,2,0)</f>
        <v>#N/A</v>
      </c>
      <c r="J2743" t="s">
        <v>28</v>
      </c>
      <c r="N2743" t="b">
        <v>0</v>
      </c>
      <c r="P2743" t="s">
        <v>29</v>
      </c>
      <c r="Q2743" t="s">
        <v>30</v>
      </c>
      <c r="R2743" t="b">
        <v>0</v>
      </c>
      <c r="Z2743">
        <v>1</v>
      </c>
    </row>
    <row r="2744" spans="1:26" x14ac:dyDescent="0.25">
      <c r="A2744">
        <v>4656</v>
      </c>
      <c r="B2744" t="s">
        <v>1597</v>
      </c>
      <c r="C2744" t="s">
        <v>1481</v>
      </c>
      <c r="D2744" t="s">
        <v>1482</v>
      </c>
      <c r="E2744" s="6">
        <f>VLOOKUP(SUBSTITUTE(B2744,"_interim","")&amp;" - "&amp;D2744,OrbisGeneric_mapping!C:F,3,0)</f>
        <v>23000</v>
      </c>
      <c r="F2744" s="6" t="e">
        <f>VLOOKUP(E2744,Collibra!D:F,3,0)</f>
        <v>#N/A</v>
      </c>
      <c r="G2744" s="6" t="e">
        <f>VLOOKUP(E2744,Collibra!D:F,2,0)</f>
        <v>#N/A</v>
      </c>
      <c r="J2744" t="s">
        <v>28</v>
      </c>
      <c r="N2744" t="b">
        <v>0</v>
      </c>
      <c r="P2744" t="s">
        <v>29</v>
      </c>
      <c r="Q2744" t="s">
        <v>30</v>
      </c>
      <c r="R2744" t="b">
        <v>0</v>
      </c>
      <c r="Z2744">
        <v>1</v>
      </c>
    </row>
    <row r="2745" spans="1:26" x14ac:dyDescent="0.25">
      <c r="A2745">
        <v>3888</v>
      </c>
      <c r="B2745" t="s">
        <v>1597</v>
      </c>
      <c r="C2745" t="s">
        <v>570</v>
      </c>
      <c r="D2745" t="s">
        <v>571</v>
      </c>
      <c r="E2745" s="6" t="str">
        <f>VLOOKUP(SUBSTITUTE(B2745,"_interim","")&amp;" - "&amp;D2745,OrbisGeneric_mapping!C:F,3,0)</f>
        <v>NUMBER_MONTHS</v>
      </c>
      <c r="F2745" s="6" t="str">
        <f>VLOOKUP(E2745,Collibra!D:F,3,0)</f>
        <v>Number of months</v>
      </c>
      <c r="G2745" s="6" t="str">
        <f>VLOOKUP(E2745,Collibra!D:F,2,0)</f>
        <v>The number of months in a financial accounting period</v>
      </c>
      <c r="J2745" t="s">
        <v>28</v>
      </c>
      <c r="N2745" t="b">
        <v>0</v>
      </c>
      <c r="P2745" t="s">
        <v>29</v>
      </c>
      <c r="Q2745" t="s">
        <v>30</v>
      </c>
      <c r="R2745" t="b">
        <v>0</v>
      </c>
      <c r="Z2745">
        <v>1</v>
      </c>
    </row>
    <row r="2746" spans="1:26" x14ac:dyDescent="0.25">
      <c r="A2746">
        <v>4760</v>
      </c>
      <c r="B2746" t="s">
        <v>1597</v>
      </c>
      <c r="C2746" t="s">
        <v>1483</v>
      </c>
      <c r="D2746" t="s">
        <v>1484</v>
      </c>
      <c r="E2746" s="6">
        <f>VLOOKUP(SUBSTITUTE(B2746,"_interim","")&amp;" - "&amp;D2746,OrbisGeneric_mapping!C:F,3,0)</f>
        <v>13022</v>
      </c>
      <c r="F2746" s="6" t="e">
        <f>VLOOKUP(E2746,Collibra!D:F,3,0)</f>
        <v>#N/A</v>
      </c>
      <c r="G2746" s="6" t="e">
        <f>VLOOKUP(E2746,Collibra!D:F,2,0)</f>
        <v>#N/A</v>
      </c>
      <c r="J2746" t="s">
        <v>28</v>
      </c>
      <c r="N2746" t="b">
        <v>0</v>
      </c>
      <c r="P2746" t="s">
        <v>29</v>
      </c>
      <c r="Q2746" t="s">
        <v>30</v>
      </c>
      <c r="R2746" t="b">
        <v>0</v>
      </c>
      <c r="Z2746">
        <v>1</v>
      </c>
    </row>
    <row r="2747" spans="1:26" x14ac:dyDescent="0.25">
      <c r="A2747">
        <v>4880</v>
      </c>
      <c r="B2747" t="s">
        <v>1597</v>
      </c>
      <c r="C2747" t="s">
        <v>1485</v>
      </c>
      <c r="D2747" t="s">
        <v>1486</v>
      </c>
      <c r="E2747" s="6">
        <f>VLOOKUP(SUBSTITUTE(B2747,"_interim","")&amp;" - "&amp;D2747,OrbisGeneric_mapping!C:F,3,0)</f>
        <v>13046</v>
      </c>
      <c r="F2747" s="6" t="e">
        <f>VLOOKUP(E2747,Collibra!D:F,3,0)</f>
        <v>#N/A</v>
      </c>
      <c r="G2747" s="6" t="e">
        <f>VLOOKUP(E2747,Collibra!D:F,2,0)</f>
        <v>#N/A</v>
      </c>
      <c r="J2747" t="s">
        <v>28</v>
      </c>
      <c r="N2747" t="b">
        <v>0</v>
      </c>
      <c r="P2747" t="s">
        <v>29</v>
      </c>
      <c r="Q2747" t="s">
        <v>30</v>
      </c>
      <c r="R2747" t="b">
        <v>0</v>
      </c>
      <c r="Z2747">
        <v>1</v>
      </c>
    </row>
    <row r="2748" spans="1:26" x14ac:dyDescent="0.25">
      <c r="A2748">
        <v>3928</v>
      </c>
      <c r="B2748" t="s">
        <v>1597</v>
      </c>
      <c r="C2748" t="s">
        <v>576</v>
      </c>
      <c r="D2748" t="s">
        <v>577</v>
      </c>
      <c r="E2748" s="6" t="str">
        <f>VLOOKUP(SUBSTITUTE(B2748,"_interim","")&amp;" - "&amp;D2748,OrbisGeneric_mapping!C:F,3,0)</f>
        <v>ORIGINAL_CURRENCY</v>
      </c>
      <c r="F2748" s="6">
        <f>VLOOKUP(E2748,Collibra!D:F,3,0)</f>
        <v>0</v>
      </c>
      <c r="G2748" s="6" t="str">
        <f>VLOOKUP(E2748,Collibra!D:F,2,0)</f>
        <v>The currency used for publishing the financial accounts</v>
      </c>
      <c r="J2748" t="s">
        <v>28</v>
      </c>
      <c r="N2748" t="b">
        <v>0</v>
      </c>
      <c r="P2748" t="s">
        <v>29</v>
      </c>
      <c r="Q2748" t="s">
        <v>30</v>
      </c>
      <c r="R2748" t="b">
        <v>0</v>
      </c>
      <c r="Z2748">
        <v>1</v>
      </c>
    </row>
    <row r="2749" spans="1:26" x14ac:dyDescent="0.25">
      <c r="A2749">
        <v>3920</v>
      </c>
      <c r="B2749" t="s">
        <v>1597</v>
      </c>
      <c r="C2749" t="s">
        <v>578</v>
      </c>
      <c r="D2749" t="s">
        <v>579</v>
      </c>
      <c r="E2749" s="6" t="str">
        <f>VLOOKUP(SUBSTITUTE(B2749,"_interim","")&amp;" - "&amp;D2749,OrbisGeneric_mapping!C:F,3,0)</f>
        <v>ORIGINAL_UNIT</v>
      </c>
      <c r="F2749" s="6" t="str">
        <f>VLOOKUP(E2749,Collibra!D:F,3,0)</f>
        <v>Original unit</v>
      </c>
      <c r="G2749" s="6" t="str">
        <f>VLOOKUP(E2749,Collibra!D:F,2,0)</f>
        <v>Original units is the unit for a financial value used in spreading the financial accounts</v>
      </c>
      <c r="J2749" t="s">
        <v>28</v>
      </c>
      <c r="N2749" t="b">
        <v>0</v>
      </c>
      <c r="P2749" t="s">
        <v>29</v>
      </c>
      <c r="Q2749" t="s">
        <v>30</v>
      </c>
      <c r="R2749" t="b">
        <v>0</v>
      </c>
      <c r="Z2749">
        <v>1</v>
      </c>
    </row>
    <row r="2750" spans="1:26" x14ac:dyDescent="0.25">
      <c r="A2750">
        <v>4376</v>
      </c>
      <c r="B2750" t="s">
        <v>1597</v>
      </c>
      <c r="C2750" t="s">
        <v>1487</v>
      </c>
      <c r="D2750" t="s">
        <v>1488</v>
      </c>
      <c r="E2750" s="6">
        <f>VLOOKUP(SUBSTITUTE(B2750,"_interim","")&amp;" - "&amp;D2750,OrbisGeneric_mapping!C:F,3,0)</f>
        <v>21035</v>
      </c>
      <c r="F2750" s="6" t="e">
        <f>VLOOKUP(E2750,Collibra!D:F,3,0)</f>
        <v>#N/A</v>
      </c>
      <c r="G2750" s="6" t="e">
        <f>VLOOKUP(E2750,Collibra!D:F,2,0)</f>
        <v>#N/A</v>
      </c>
      <c r="J2750" t="s">
        <v>28</v>
      </c>
      <c r="N2750" t="b">
        <v>0</v>
      </c>
      <c r="P2750" t="s">
        <v>29</v>
      </c>
      <c r="Q2750" t="s">
        <v>30</v>
      </c>
      <c r="R2750" t="b">
        <v>0</v>
      </c>
      <c r="Z2750">
        <v>1</v>
      </c>
    </row>
    <row r="2751" spans="1:26" x14ac:dyDescent="0.25">
      <c r="A2751">
        <v>4016</v>
      </c>
      <c r="B2751" t="s">
        <v>1597</v>
      </c>
      <c r="C2751" t="s">
        <v>1489</v>
      </c>
      <c r="D2751" t="s">
        <v>1490</v>
      </c>
      <c r="E2751" s="6">
        <f>VLOOKUP(SUBSTITUTE(B2751,"_interim","")&amp;" - "&amp;D2751,OrbisGeneric_mapping!C:F,3,0)</f>
        <v>20055</v>
      </c>
      <c r="F2751" s="6" t="e">
        <f>VLOOKUP(E2751,Collibra!D:F,3,0)</f>
        <v>#N/A</v>
      </c>
      <c r="G2751" s="6" t="e">
        <f>VLOOKUP(E2751,Collibra!D:F,2,0)</f>
        <v>#N/A</v>
      </c>
      <c r="J2751" t="s">
        <v>28</v>
      </c>
      <c r="N2751" t="b">
        <v>0</v>
      </c>
      <c r="P2751" t="s">
        <v>29</v>
      </c>
      <c r="Q2751" t="s">
        <v>30</v>
      </c>
      <c r="R2751" t="b">
        <v>0</v>
      </c>
      <c r="Z2751">
        <v>1</v>
      </c>
    </row>
    <row r="2752" spans="1:26" x14ac:dyDescent="0.25">
      <c r="A2752">
        <v>4408</v>
      </c>
      <c r="B2752" t="s">
        <v>1597</v>
      </c>
      <c r="C2752" t="s">
        <v>1491</v>
      </c>
      <c r="D2752" t="s">
        <v>1492</v>
      </c>
      <c r="E2752" s="6">
        <f>VLOOKUP(SUBSTITUTE(B2752,"_interim","")&amp;" - "&amp;D2752,OrbisGeneric_mapping!C:F,3,0)</f>
        <v>21055</v>
      </c>
      <c r="F2752" s="6" t="e">
        <f>VLOOKUP(E2752,Collibra!D:F,3,0)</f>
        <v>#N/A</v>
      </c>
      <c r="G2752" s="6" t="e">
        <f>VLOOKUP(E2752,Collibra!D:F,2,0)</f>
        <v>#N/A</v>
      </c>
      <c r="J2752" t="s">
        <v>28</v>
      </c>
      <c r="N2752" t="b">
        <v>0</v>
      </c>
      <c r="P2752" t="s">
        <v>29</v>
      </c>
      <c r="Q2752" t="s">
        <v>30</v>
      </c>
      <c r="R2752" t="b">
        <v>0</v>
      </c>
      <c r="Z2752">
        <v>1</v>
      </c>
    </row>
    <row r="2753" spans="1:26" x14ac:dyDescent="0.25">
      <c r="A2753">
        <v>4360</v>
      </c>
      <c r="B2753" t="s">
        <v>1597</v>
      </c>
      <c r="C2753" t="s">
        <v>1493</v>
      </c>
      <c r="D2753" t="s">
        <v>1494</v>
      </c>
      <c r="E2753" s="6">
        <f>VLOOKUP(SUBSTITUTE(B2753,"_interim","")&amp;" - "&amp;D2753,OrbisGeneric_mapping!C:F,3,0)</f>
        <v>21025</v>
      </c>
      <c r="F2753" s="6" t="e">
        <f>VLOOKUP(E2753,Collibra!D:F,3,0)</f>
        <v>#N/A</v>
      </c>
      <c r="G2753" s="6" t="e">
        <f>VLOOKUP(E2753,Collibra!D:F,2,0)</f>
        <v>#N/A</v>
      </c>
      <c r="J2753" t="s">
        <v>28</v>
      </c>
      <c r="N2753" t="b">
        <v>0</v>
      </c>
      <c r="P2753" t="s">
        <v>29</v>
      </c>
      <c r="Q2753" t="s">
        <v>30</v>
      </c>
      <c r="R2753" t="b">
        <v>0</v>
      </c>
      <c r="Z2753">
        <v>1</v>
      </c>
    </row>
    <row r="2754" spans="1:26" x14ac:dyDescent="0.25">
      <c r="A2754">
        <v>4256</v>
      </c>
      <c r="B2754" t="s">
        <v>1597</v>
      </c>
      <c r="C2754" t="s">
        <v>1495</v>
      </c>
      <c r="D2754" t="s">
        <v>1496</v>
      </c>
      <c r="E2754" s="6">
        <f>VLOOKUP(SUBSTITUTE(B2754,"_interim","")&amp;" - "&amp;D2754,OrbisGeneric_mapping!C:F,3,0)</f>
        <v>20200</v>
      </c>
      <c r="F2754" s="6" t="e">
        <f>VLOOKUP(E2754,Collibra!D:F,3,0)</f>
        <v>#N/A</v>
      </c>
      <c r="G2754" s="6" t="e">
        <f>VLOOKUP(E2754,Collibra!D:F,2,0)</f>
        <v>#N/A</v>
      </c>
      <c r="J2754" t="s">
        <v>28</v>
      </c>
      <c r="N2754" t="b">
        <v>0</v>
      </c>
      <c r="P2754" t="s">
        <v>29</v>
      </c>
      <c r="Q2754" t="s">
        <v>30</v>
      </c>
      <c r="R2754" t="b">
        <v>0</v>
      </c>
      <c r="Z2754">
        <v>1</v>
      </c>
    </row>
    <row r="2755" spans="1:26" x14ac:dyDescent="0.25">
      <c r="A2755">
        <v>4248</v>
      </c>
      <c r="B2755" t="s">
        <v>1597</v>
      </c>
      <c r="C2755" t="s">
        <v>1497</v>
      </c>
      <c r="D2755" t="s">
        <v>1498</v>
      </c>
      <c r="E2755" s="6">
        <f>VLOOKUP(SUBSTITUTE(B2755,"_interim","")&amp;" - "&amp;D2755,OrbisGeneric_mapping!C:F,3,0)</f>
        <v>13071</v>
      </c>
      <c r="F2755" s="6" t="e">
        <f>VLOOKUP(E2755,Collibra!D:F,3,0)</f>
        <v>#N/A</v>
      </c>
      <c r="G2755" s="6" t="e">
        <f>VLOOKUP(E2755,Collibra!D:F,2,0)</f>
        <v>#N/A</v>
      </c>
      <c r="J2755" t="s">
        <v>28</v>
      </c>
      <c r="N2755" t="b">
        <v>0</v>
      </c>
      <c r="P2755" t="s">
        <v>29</v>
      </c>
      <c r="Q2755" t="s">
        <v>30</v>
      </c>
      <c r="R2755" t="b">
        <v>0</v>
      </c>
      <c r="Z2755">
        <v>1</v>
      </c>
    </row>
    <row r="2756" spans="1:26" x14ac:dyDescent="0.25">
      <c r="A2756">
        <v>4304</v>
      </c>
      <c r="B2756" t="s">
        <v>1597</v>
      </c>
      <c r="C2756" t="s">
        <v>1499</v>
      </c>
      <c r="D2756" t="s">
        <v>1500</v>
      </c>
      <c r="E2756" s="6">
        <f>VLOOKUP(SUBSTITUTE(B2756,"_interim","")&amp;" - "&amp;D2756,OrbisGeneric_mapping!C:F,3,0)</f>
        <v>20230</v>
      </c>
      <c r="F2756" s="6" t="e">
        <f>VLOOKUP(E2756,Collibra!D:F,3,0)</f>
        <v>#N/A</v>
      </c>
      <c r="G2756" s="6" t="e">
        <f>VLOOKUP(E2756,Collibra!D:F,2,0)</f>
        <v>#N/A</v>
      </c>
      <c r="J2756" t="s">
        <v>28</v>
      </c>
      <c r="N2756" t="b">
        <v>0</v>
      </c>
      <c r="P2756" t="s">
        <v>29</v>
      </c>
      <c r="Q2756" t="s">
        <v>30</v>
      </c>
      <c r="R2756" t="b">
        <v>0</v>
      </c>
      <c r="Z2756">
        <v>1</v>
      </c>
    </row>
    <row r="2757" spans="1:26" x14ac:dyDescent="0.25">
      <c r="A2757">
        <v>4456</v>
      </c>
      <c r="B2757" t="s">
        <v>1597</v>
      </c>
      <c r="C2757" t="s">
        <v>1501</v>
      </c>
      <c r="D2757" t="s">
        <v>1502</v>
      </c>
      <c r="E2757" s="6">
        <f>VLOOKUP(SUBSTITUTE(B2757,"_interim","")&amp;" - "&amp;D2757,OrbisGeneric_mapping!C:F,3,0)</f>
        <v>21085</v>
      </c>
      <c r="F2757" s="6" t="e">
        <f>VLOOKUP(E2757,Collibra!D:F,3,0)</f>
        <v>#N/A</v>
      </c>
      <c r="G2757" s="6" t="e">
        <f>VLOOKUP(E2757,Collibra!D:F,2,0)</f>
        <v>#N/A</v>
      </c>
      <c r="J2757" t="s">
        <v>28</v>
      </c>
      <c r="N2757" t="b">
        <v>0</v>
      </c>
      <c r="P2757" t="s">
        <v>29</v>
      </c>
      <c r="Q2757" t="s">
        <v>30</v>
      </c>
      <c r="R2757" t="b">
        <v>0</v>
      </c>
      <c r="Z2757">
        <v>1</v>
      </c>
    </row>
    <row r="2758" spans="1:26" x14ac:dyDescent="0.25">
      <c r="A2758">
        <v>4504</v>
      </c>
      <c r="B2758" t="s">
        <v>1597</v>
      </c>
      <c r="C2758" t="s">
        <v>1503</v>
      </c>
      <c r="D2758" t="s">
        <v>1504</v>
      </c>
      <c r="E2758" s="6">
        <f>VLOOKUP(SUBSTITUTE(B2758,"_interim","")&amp;" - "&amp;D2758,OrbisGeneric_mapping!C:F,3,0)</f>
        <v>21115</v>
      </c>
      <c r="F2758" s="6" t="e">
        <f>VLOOKUP(E2758,Collibra!D:F,3,0)</f>
        <v>#N/A</v>
      </c>
      <c r="G2758" s="6" t="e">
        <f>VLOOKUP(E2758,Collibra!D:F,2,0)</f>
        <v>#N/A</v>
      </c>
      <c r="J2758" t="s">
        <v>28</v>
      </c>
      <c r="N2758" t="b">
        <v>0</v>
      </c>
      <c r="P2758" t="s">
        <v>29</v>
      </c>
      <c r="Q2758" t="s">
        <v>30</v>
      </c>
      <c r="R2758" t="b">
        <v>0</v>
      </c>
      <c r="Z2758">
        <v>1</v>
      </c>
    </row>
    <row r="2759" spans="1:26" x14ac:dyDescent="0.25">
      <c r="A2759">
        <v>4464</v>
      </c>
      <c r="B2759" t="s">
        <v>1597</v>
      </c>
      <c r="C2759" t="s">
        <v>1505</v>
      </c>
      <c r="D2759" t="s">
        <v>1506</v>
      </c>
      <c r="E2759" s="6">
        <f>VLOOKUP(SUBSTITUTE(B2759,"_interim","")&amp;" - "&amp;D2759,OrbisGeneric_mapping!C:F,3,0)</f>
        <v>21090</v>
      </c>
      <c r="F2759" s="6" t="e">
        <f>VLOOKUP(E2759,Collibra!D:F,3,0)</f>
        <v>#N/A</v>
      </c>
      <c r="G2759" s="6" t="e">
        <f>VLOOKUP(E2759,Collibra!D:F,2,0)</f>
        <v>#N/A</v>
      </c>
      <c r="J2759" t="s">
        <v>28</v>
      </c>
      <c r="N2759" t="b">
        <v>0</v>
      </c>
      <c r="P2759" t="s">
        <v>29</v>
      </c>
      <c r="Q2759" t="s">
        <v>30</v>
      </c>
      <c r="R2759" t="b">
        <v>0</v>
      </c>
      <c r="Z2759">
        <v>1</v>
      </c>
    </row>
    <row r="2760" spans="1:26" x14ac:dyDescent="0.25">
      <c r="A2760">
        <v>4808</v>
      </c>
      <c r="B2760" t="s">
        <v>1597</v>
      </c>
      <c r="C2760" t="s">
        <v>1507</v>
      </c>
      <c r="D2760" t="s">
        <v>1508</v>
      </c>
      <c r="E2760" s="6">
        <f>VLOOKUP(SUBSTITUTE(B2760,"_interim","")&amp;" - "&amp;D2760,OrbisGeneric_mapping!C:F,3,0)</f>
        <v>22080</v>
      </c>
      <c r="F2760" s="6" t="e">
        <f>VLOOKUP(E2760,Collibra!D:F,3,0)</f>
        <v>#N/A</v>
      </c>
      <c r="G2760" s="6" t="e">
        <f>VLOOKUP(E2760,Collibra!D:F,2,0)</f>
        <v>#N/A</v>
      </c>
      <c r="J2760" t="s">
        <v>28</v>
      </c>
      <c r="N2760" t="b">
        <v>0</v>
      </c>
      <c r="P2760" t="s">
        <v>29</v>
      </c>
      <c r="Q2760" t="s">
        <v>30</v>
      </c>
      <c r="R2760" t="b">
        <v>0</v>
      </c>
      <c r="Z2760">
        <v>1</v>
      </c>
    </row>
    <row r="2761" spans="1:26" x14ac:dyDescent="0.25">
      <c r="A2761">
        <v>4720</v>
      </c>
      <c r="B2761" t="s">
        <v>1597</v>
      </c>
      <c r="C2761" t="s">
        <v>1509</v>
      </c>
      <c r="D2761" t="s">
        <v>1510</v>
      </c>
      <c r="E2761" s="6">
        <f>VLOOKUP(SUBSTITUTE(B2761,"_interim","")&amp;" - "&amp;D2761,OrbisGeneric_mapping!C:F,3,0)</f>
        <v>22035</v>
      </c>
      <c r="F2761" s="6" t="e">
        <f>VLOOKUP(E2761,Collibra!D:F,3,0)</f>
        <v>#N/A</v>
      </c>
      <c r="G2761" s="6" t="e">
        <f>VLOOKUP(E2761,Collibra!D:F,2,0)</f>
        <v>#N/A</v>
      </c>
      <c r="J2761" t="s">
        <v>28</v>
      </c>
      <c r="N2761" t="b">
        <v>0</v>
      </c>
      <c r="P2761" t="s">
        <v>29</v>
      </c>
      <c r="Q2761" t="s">
        <v>30</v>
      </c>
      <c r="R2761" t="b">
        <v>0</v>
      </c>
      <c r="Z2761">
        <v>1</v>
      </c>
    </row>
    <row r="2762" spans="1:26" x14ac:dyDescent="0.25">
      <c r="A2762">
        <v>4848</v>
      </c>
      <c r="B2762" t="s">
        <v>1597</v>
      </c>
      <c r="C2762" t="s">
        <v>1511</v>
      </c>
      <c r="D2762" t="s">
        <v>1512</v>
      </c>
      <c r="E2762" s="6">
        <f>VLOOKUP(SUBSTITUTE(B2762,"_interim","")&amp;" - "&amp;D2762,OrbisGeneric_mapping!C:F,3,0)</f>
        <v>22115</v>
      </c>
      <c r="F2762" s="6" t="e">
        <f>VLOOKUP(E2762,Collibra!D:F,3,0)</f>
        <v>#N/A</v>
      </c>
      <c r="G2762" s="6" t="e">
        <f>VLOOKUP(E2762,Collibra!D:F,2,0)</f>
        <v>#N/A</v>
      </c>
      <c r="J2762" t="s">
        <v>28</v>
      </c>
      <c r="N2762" t="b">
        <v>0</v>
      </c>
      <c r="P2762" t="s">
        <v>29</v>
      </c>
      <c r="Q2762" t="s">
        <v>30</v>
      </c>
      <c r="R2762" t="b">
        <v>0</v>
      </c>
      <c r="Z2762">
        <v>1</v>
      </c>
    </row>
    <row r="2763" spans="1:26" x14ac:dyDescent="0.25">
      <c r="A2763">
        <v>4208</v>
      </c>
      <c r="B2763" t="s">
        <v>1597</v>
      </c>
      <c r="C2763" t="s">
        <v>1513</v>
      </c>
      <c r="D2763" t="s">
        <v>1514</v>
      </c>
      <c r="E2763" s="6">
        <f>VLOOKUP(SUBSTITUTE(B2763,"_interim","")&amp;" - "&amp;D2763,OrbisGeneric_mapping!C:F,3,0)</f>
        <v>20175</v>
      </c>
      <c r="F2763" s="6" t="e">
        <f>VLOOKUP(E2763,Collibra!D:F,3,0)</f>
        <v>#N/A</v>
      </c>
      <c r="G2763" s="6" t="e">
        <f>VLOOKUP(E2763,Collibra!D:F,2,0)</f>
        <v>#N/A</v>
      </c>
      <c r="J2763" t="s">
        <v>28</v>
      </c>
      <c r="N2763" t="b">
        <v>0</v>
      </c>
      <c r="P2763" t="s">
        <v>29</v>
      </c>
      <c r="Q2763" t="s">
        <v>30</v>
      </c>
      <c r="R2763" t="b">
        <v>0</v>
      </c>
      <c r="Z2763">
        <v>1</v>
      </c>
    </row>
    <row r="2764" spans="1:26" x14ac:dyDescent="0.25">
      <c r="A2764">
        <v>4200</v>
      </c>
      <c r="B2764" t="s">
        <v>1597</v>
      </c>
      <c r="C2764" t="s">
        <v>1515</v>
      </c>
      <c r="D2764" t="s">
        <v>1516</v>
      </c>
      <c r="E2764" s="6">
        <f>VLOOKUP(SUBSTITUTE(B2764,"_interim","")&amp;" - "&amp;D2764,OrbisGeneric_mapping!C:F,3,0)</f>
        <v>20170</v>
      </c>
      <c r="F2764" s="6" t="e">
        <f>VLOOKUP(E2764,Collibra!D:F,3,0)</f>
        <v>#N/A</v>
      </c>
      <c r="G2764" s="6" t="e">
        <f>VLOOKUP(E2764,Collibra!D:F,2,0)</f>
        <v>#N/A</v>
      </c>
      <c r="J2764" t="s">
        <v>28</v>
      </c>
      <c r="N2764" t="b">
        <v>0</v>
      </c>
      <c r="P2764" t="s">
        <v>29</v>
      </c>
      <c r="Q2764" t="s">
        <v>30</v>
      </c>
      <c r="R2764" t="b">
        <v>0</v>
      </c>
      <c r="Z2764">
        <v>1</v>
      </c>
    </row>
    <row r="2765" spans="1:26" x14ac:dyDescent="0.25">
      <c r="A2765">
        <v>4696</v>
      </c>
      <c r="B2765" t="s">
        <v>1597</v>
      </c>
      <c r="C2765" t="s">
        <v>1517</v>
      </c>
      <c r="D2765" t="s">
        <v>1518</v>
      </c>
      <c r="E2765" s="6">
        <f>VLOOKUP(SUBSTITUTE(B2765,"_interim","")&amp;" - "&amp;D2765,OrbisGeneric_mapping!C:F,3,0)</f>
        <v>13003</v>
      </c>
      <c r="F2765" s="6" t="e">
        <f>VLOOKUP(E2765,Collibra!D:F,3,0)</f>
        <v>#N/A</v>
      </c>
      <c r="G2765" s="6" t="e">
        <f>VLOOKUP(E2765,Collibra!D:F,2,0)</f>
        <v>#N/A</v>
      </c>
      <c r="J2765" t="s">
        <v>28</v>
      </c>
      <c r="N2765" t="b">
        <v>0</v>
      </c>
      <c r="P2765" t="s">
        <v>29</v>
      </c>
      <c r="Q2765" t="s">
        <v>30</v>
      </c>
      <c r="R2765" t="b">
        <v>0</v>
      </c>
      <c r="Z2765">
        <v>1</v>
      </c>
    </row>
    <row r="2766" spans="1:26" x14ac:dyDescent="0.25">
      <c r="A2766">
        <v>4576</v>
      </c>
      <c r="B2766" t="s">
        <v>1597</v>
      </c>
      <c r="C2766" t="s">
        <v>1519</v>
      </c>
      <c r="D2766" t="s">
        <v>1520</v>
      </c>
      <c r="E2766" s="6">
        <f>VLOOKUP(SUBSTITUTE(B2766,"_interim","")&amp;" - "&amp;D2766,OrbisGeneric_mapping!C:F,3,0)</f>
        <v>21160</v>
      </c>
      <c r="F2766" s="6" t="e">
        <f>VLOOKUP(E2766,Collibra!D:F,3,0)</f>
        <v>#N/A</v>
      </c>
      <c r="G2766" s="6" t="e">
        <f>VLOOKUP(E2766,Collibra!D:F,2,0)</f>
        <v>#N/A</v>
      </c>
      <c r="J2766" t="s">
        <v>28</v>
      </c>
      <c r="N2766" t="b">
        <v>0</v>
      </c>
      <c r="P2766" t="s">
        <v>29</v>
      </c>
      <c r="Q2766" t="s">
        <v>30</v>
      </c>
      <c r="R2766" t="b">
        <v>0</v>
      </c>
      <c r="Z2766">
        <v>1</v>
      </c>
    </row>
    <row r="2767" spans="1:26" x14ac:dyDescent="0.25">
      <c r="A2767">
        <v>4616</v>
      </c>
      <c r="B2767" t="s">
        <v>1597</v>
      </c>
      <c r="C2767" t="s">
        <v>1521</v>
      </c>
      <c r="D2767" t="s">
        <v>1522</v>
      </c>
      <c r="E2767" s="6">
        <f>VLOOKUP(SUBSTITUTE(B2767,"_interim","")&amp;" - "&amp;D2767,OrbisGeneric_mapping!C:F,3,0)</f>
        <v>21185</v>
      </c>
      <c r="F2767" s="6" t="e">
        <f>VLOOKUP(E2767,Collibra!D:F,3,0)</f>
        <v>#N/A</v>
      </c>
      <c r="G2767" s="6" t="e">
        <f>VLOOKUP(E2767,Collibra!D:F,2,0)</f>
        <v>#N/A</v>
      </c>
      <c r="J2767" t="s">
        <v>28</v>
      </c>
      <c r="N2767" t="b">
        <v>0</v>
      </c>
      <c r="P2767" t="s">
        <v>29</v>
      </c>
      <c r="Q2767" t="s">
        <v>30</v>
      </c>
      <c r="R2767" t="b">
        <v>0</v>
      </c>
      <c r="Z2767">
        <v>1</v>
      </c>
    </row>
    <row r="2768" spans="1:26" x14ac:dyDescent="0.25">
      <c r="A2768">
        <v>4368</v>
      </c>
      <c r="B2768" t="s">
        <v>1597</v>
      </c>
      <c r="C2768" t="s">
        <v>1523</v>
      </c>
      <c r="D2768" t="s">
        <v>1524</v>
      </c>
      <c r="E2768" s="6">
        <f>VLOOKUP(SUBSTITUTE(B2768,"_interim","")&amp;" - "&amp;D2768,OrbisGeneric_mapping!C:F,3,0)</f>
        <v>21030</v>
      </c>
      <c r="F2768" s="6" t="e">
        <f>VLOOKUP(E2768,Collibra!D:F,3,0)</f>
        <v>#N/A</v>
      </c>
      <c r="G2768" s="6" t="e">
        <f>VLOOKUP(E2768,Collibra!D:F,2,0)</f>
        <v>#N/A</v>
      </c>
      <c r="J2768" t="s">
        <v>28</v>
      </c>
      <c r="N2768" t="b">
        <v>0</v>
      </c>
      <c r="P2768" t="s">
        <v>29</v>
      </c>
      <c r="Q2768" t="s">
        <v>30</v>
      </c>
      <c r="R2768" t="b">
        <v>0</v>
      </c>
      <c r="Z2768">
        <v>1</v>
      </c>
    </row>
    <row r="2769" spans="1:26" x14ac:dyDescent="0.25">
      <c r="A2769">
        <v>4008</v>
      </c>
      <c r="B2769" t="s">
        <v>1597</v>
      </c>
      <c r="C2769" t="s">
        <v>1525</v>
      </c>
      <c r="D2769" t="s">
        <v>1526</v>
      </c>
      <c r="E2769" s="6">
        <f>VLOOKUP(SUBSTITUTE(B2769,"_interim","")&amp;" - "&amp;D2769,OrbisGeneric_mapping!C:F,3,0)</f>
        <v>20050</v>
      </c>
      <c r="F2769" s="6" t="e">
        <f>VLOOKUP(E2769,Collibra!D:F,3,0)</f>
        <v>#N/A</v>
      </c>
      <c r="G2769" s="6" t="e">
        <f>VLOOKUP(E2769,Collibra!D:F,2,0)</f>
        <v>#N/A</v>
      </c>
      <c r="J2769" t="s">
        <v>28</v>
      </c>
      <c r="N2769" t="b">
        <v>0</v>
      </c>
      <c r="P2769" t="s">
        <v>29</v>
      </c>
      <c r="Q2769" t="s">
        <v>30</v>
      </c>
      <c r="R2769" t="b">
        <v>0</v>
      </c>
      <c r="Z2769">
        <v>1</v>
      </c>
    </row>
    <row r="2770" spans="1:26" x14ac:dyDescent="0.25">
      <c r="A2770">
        <v>4552</v>
      </c>
      <c r="B2770" t="s">
        <v>1597</v>
      </c>
      <c r="C2770" t="s">
        <v>1527</v>
      </c>
      <c r="D2770" t="s">
        <v>1528</v>
      </c>
      <c r="E2770" s="6">
        <f>VLOOKUP(SUBSTITUTE(B2770,"_interim","")&amp;" - "&amp;D2770,OrbisGeneric_mapping!C:F,3,0)</f>
        <v>14029</v>
      </c>
      <c r="F2770" s="6" t="e">
        <f>VLOOKUP(E2770,Collibra!D:F,3,0)</f>
        <v>#N/A</v>
      </c>
      <c r="G2770" s="6" t="e">
        <f>VLOOKUP(E2770,Collibra!D:F,2,0)</f>
        <v>#N/A</v>
      </c>
      <c r="J2770" t="s">
        <v>28</v>
      </c>
      <c r="N2770" t="b">
        <v>0</v>
      </c>
      <c r="P2770" t="s">
        <v>29</v>
      </c>
      <c r="Q2770" t="s">
        <v>30</v>
      </c>
      <c r="R2770" t="b">
        <v>0</v>
      </c>
      <c r="Z2770">
        <v>1</v>
      </c>
    </row>
    <row r="2771" spans="1:26" x14ac:dyDescent="0.25">
      <c r="A2771">
        <v>4472</v>
      </c>
      <c r="B2771" t="s">
        <v>1597</v>
      </c>
      <c r="C2771" t="s">
        <v>1529</v>
      </c>
      <c r="D2771" t="s">
        <v>1530</v>
      </c>
      <c r="E2771" s="6">
        <f>VLOOKUP(SUBSTITUTE(B2771,"_interim","")&amp;" - "&amp;D2771,OrbisGeneric_mapping!C:F,3,0)</f>
        <v>21095</v>
      </c>
      <c r="F2771" s="6" t="e">
        <f>VLOOKUP(E2771,Collibra!D:F,3,0)</f>
        <v>#N/A</v>
      </c>
      <c r="G2771" s="6" t="e">
        <f>VLOOKUP(E2771,Collibra!D:F,2,0)</f>
        <v>#N/A</v>
      </c>
      <c r="J2771" t="s">
        <v>28</v>
      </c>
      <c r="N2771" t="b">
        <v>0</v>
      </c>
      <c r="P2771" t="s">
        <v>29</v>
      </c>
      <c r="Q2771" t="s">
        <v>30</v>
      </c>
      <c r="R2771" t="b">
        <v>0</v>
      </c>
      <c r="Z2771">
        <v>1</v>
      </c>
    </row>
    <row r="2772" spans="1:26" x14ac:dyDescent="0.25">
      <c r="A2772">
        <v>4128</v>
      </c>
      <c r="B2772" t="s">
        <v>1597</v>
      </c>
      <c r="C2772" t="s">
        <v>1531</v>
      </c>
      <c r="D2772" t="s">
        <v>1532</v>
      </c>
      <c r="E2772" s="6">
        <f>VLOOKUP(SUBSTITUTE(B2772,"_interim","")&amp;" - "&amp;D2772,OrbisGeneric_mapping!C:F,3,0)</f>
        <v>20125</v>
      </c>
      <c r="F2772" s="6" t="e">
        <f>VLOOKUP(E2772,Collibra!D:F,3,0)</f>
        <v>#N/A</v>
      </c>
      <c r="G2772" s="6" t="e">
        <f>VLOOKUP(E2772,Collibra!D:F,2,0)</f>
        <v>#N/A</v>
      </c>
      <c r="J2772" t="s">
        <v>28</v>
      </c>
      <c r="N2772" t="b">
        <v>0</v>
      </c>
      <c r="P2772" t="s">
        <v>29</v>
      </c>
      <c r="Q2772" t="s">
        <v>30</v>
      </c>
      <c r="R2772" t="b">
        <v>0</v>
      </c>
      <c r="Z2772">
        <v>1</v>
      </c>
    </row>
    <row r="2773" spans="1:26" x14ac:dyDescent="0.25">
      <c r="A2773">
        <v>4136</v>
      </c>
      <c r="B2773" t="s">
        <v>1597</v>
      </c>
      <c r="C2773" t="s">
        <v>1533</v>
      </c>
      <c r="D2773" t="s">
        <v>1534</v>
      </c>
      <c r="E2773" s="6">
        <f>VLOOKUP(SUBSTITUTE(B2773,"_interim","")&amp;" - "&amp;D2773,OrbisGeneric_mapping!C:F,3,0)</f>
        <v>20130</v>
      </c>
      <c r="F2773" s="6" t="e">
        <f>VLOOKUP(E2773,Collibra!D:F,3,0)</f>
        <v>#N/A</v>
      </c>
      <c r="G2773" s="6" t="e">
        <f>VLOOKUP(E2773,Collibra!D:F,2,0)</f>
        <v>#N/A</v>
      </c>
      <c r="J2773" t="s">
        <v>28</v>
      </c>
      <c r="N2773" t="b">
        <v>0</v>
      </c>
      <c r="P2773" t="s">
        <v>29</v>
      </c>
      <c r="Q2773" t="s">
        <v>30</v>
      </c>
      <c r="R2773" t="b">
        <v>0</v>
      </c>
      <c r="Z2773">
        <v>1</v>
      </c>
    </row>
    <row r="2774" spans="1:26" x14ac:dyDescent="0.25">
      <c r="A2774">
        <v>4864</v>
      </c>
      <c r="B2774" t="s">
        <v>1597</v>
      </c>
      <c r="C2774" t="s">
        <v>1535</v>
      </c>
      <c r="D2774" t="s">
        <v>1536</v>
      </c>
      <c r="E2774" s="6">
        <f>VLOOKUP(SUBSTITUTE(B2774,"_interim","")&amp;" - "&amp;D2774,OrbisGeneric_mapping!C:F,3,0)</f>
        <v>13044</v>
      </c>
      <c r="F2774" s="6" t="e">
        <f>VLOOKUP(E2774,Collibra!D:F,3,0)</f>
        <v>#N/A</v>
      </c>
      <c r="G2774" s="6" t="e">
        <f>VLOOKUP(E2774,Collibra!D:F,2,0)</f>
        <v>#N/A</v>
      </c>
      <c r="J2774" t="s">
        <v>28</v>
      </c>
      <c r="N2774" t="b">
        <v>0</v>
      </c>
      <c r="P2774" t="s">
        <v>29</v>
      </c>
      <c r="Q2774" t="s">
        <v>30</v>
      </c>
      <c r="R2774" t="b">
        <v>0</v>
      </c>
      <c r="Z2774">
        <v>1</v>
      </c>
    </row>
    <row r="2775" spans="1:26" x14ac:dyDescent="0.25">
      <c r="A2775">
        <v>4560</v>
      </c>
      <c r="B2775" t="s">
        <v>1597</v>
      </c>
      <c r="C2775" t="s">
        <v>1537</v>
      </c>
      <c r="D2775" t="s">
        <v>1538</v>
      </c>
      <c r="E2775" s="6">
        <f>VLOOKUP(SUBSTITUTE(B2775,"_interim","")&amp;" - "&amp;D2775,OrbisGeneric_mapping!C:F,3,0)</f>
        <v>14026</v>
      </c>
      <c r="F2775" s="6" t="e">
        <f>VLOOKUP(E2775,Collibra!D:F,3,0)</f>
        <v>#N/A</v>
      </c>
      <c r="G2775" s="6" t="e">
        <f>VLOOKUP(E2775,Collibra!D:F,2,0)</f>
        <v>#N/A</v>
      </c>
      <c r="J2775" t="s">
        <v>28</v>
      </c>
      <c r="N2775" t="b">
        <v>0</v>
      </c>
      <c r="P2775" t="s">
        <v>29</v>
      </c>
      <c r="Q2775" t="s">
        <v>30</v>
      </c>
      <c r="R2775" t="b">
        <v>0</v>
      </c>
      <c r="Z2775">
        <v>1</v>
      </c>
    </row>
    <row r="2776" spans="1:26" x14ac:dyDescent="0.25">
      <c r="A2776">
        <v>4024</v>
      </c>
      <c r="B2776" t="s">
        <v>1597</v>
      </c>
      <c r="C2776" t="s">
        <v>1539</v>
      </c>
      <c r="D2776" t="s">
        <v>1540</v>
      </c>
      <c r="E2776" s="6">
        <f>VLOOKUP(SUBSTITUTE(B2776,"_interim","")&amp;" - "&amp;D2776,OrbisGeneric_mapping!C:F,3,0)</f>
        <v>13054</v>
      </c>
      <c r="F2776" s="6" t="e">
        <f>VLOOKUP(E2776,Collibra!D:F,3,0)</f>
        <v>#N/A</v>
      </c>
      <c r="G2776" s="6" t="e">
        <f>VLOOKUP(E2776,Collibra!D:F,2,0)</f>
        <v>#N/A</v>
      </c>
      <c r="J2776" t="s">
        <v>28</v>
      </c>
      <c r="N2776" t="b">
        <v>0</v>
      </c>
      <c r="P2776" t="s">
        <v>29</v>
      </c>
      <c r="Q2776" t="s">
        <v>30</v>
      </c>
      <c r="R2776" t="b">
        <v>0</v>
      </c>
      <c r="Z2776">
        <v>1</v>
      </c>
    </row>
    <row r="2777" spans="1:26" x14ac:dyDescent="0.25">
      <c r="A2777">
        <v>3832</v>
      </c>
      <c r="B2777" t="s">
        <v>1597</v>
      </c>
      <c r="C2777" t="s">
        <v>57</v>
      </c>
      <c r="D2777" t="s">
        <v>57</v>
      </c>
      <c r="E2777" s="6" t="e">
        <f>VLOOKUP(SUBSTITUTE(B2777,"_interim","")&amp;" - "&amp;D2777,OrbisGeneric_mapping!C:F,3,0)</f>
        <v>#N/A</v>
      </c>
      <c r="F2777" s="6" t="e">
        <f>VLOOKUP(E2777,Collibra!D:F,3,0)</f>
        <v>#N/A</v>
      </c>
      <c r="G2777" s="6" t="e">
        <f>VLOOKUP(E2777,Collibra!D:F,2,0)</f>
        <v>#N/A</v>
      </c>
      <c r="J2777" t="s">
        <v>28</v>
      </c>
      <c r="N2777" t="b">
        <v>0</v>
      </c>
      <c r="P2777" t="s">
        <v>29</v>
      </c>
      <c r="Q2777" t="s">
        <v>30</v>
      </c>
      <c r="R2777" t="b">
        <v>0</v>
      </c>
      <c r="Z2777">
        <v>1</v>
      </c>
    </row>
    <row r="2778" spans="1:26" x14ac:dyDescent="0.25">
      <c r="A2778">
        <v>3824</v>
      </c>
      <c r="B2778" t="s">
        <v>1597</v>
      </c>
      <c r="C2778" t="s">
        <v>58</v>
      </c>
      <c r="D2778" t="s">
        <v>58</v>
      </c>
      <c r="E2778" s="6" t="e">
        <f>VLOOKUP(SUBSTITUTE(B2778,"_interim","")&amp;" - "&amp;D2778,OrbisGeneric_mapping!C:F,3,0)</f>
        <v>#N/A</v>
      </c>
      <c r="F2778" s="6" t="e">
        <f>VLOOKUP(E2778,Collibra!D:F,3,0)</f>
        <v>#N/A</v>
      </c>
      <c r="G2778" s="6" t="e">
        <f>VLOOKUP(E2778,Collibra!D:F,2,0)</f>
        <v>#N/A</v>
      </c>
      <c r="J2778" t="s">
        <v>59</v>
      </c>
      <c r="N2778" t="b">
        <v>0</v>
      </c>
      <c r="P2778" t="s">
        <v>29</v>
      </c>
      <c r="Q2778" t="s">
        <v>30</v>
      </c>
      <c r="R2778" t="b">
        <v>0</v>
      </c>
      <c r="Z2778">
        <v>1</v>
      </c>
    </row>
    <row r="2779" spans="1:26" x14ac:dyDescent="0.25">
      <c r="A2779">
        <v>4488</v>
      </c>
      <c r="B2779" t="s">
        <v>1597</v>
      </c>
      <c r="C2779" t="s">
        <v>1541</v>
      </c>
      <c r="D2779" t="s">
        <v>1542</v>
      </c>
      <c r="E2779" s="6">
        <f>VLOOKUP(SUBSTITUTE(B2779,"_interim","")&amp;" - "&amp;D2779,OrbisGeneric_mapping!C:F,3,0)</f>
        <v>21105</v>
      </c>
      <c r="F2779" s="6" t="e">
        <f>VLOOKUP(E2779,Collibra!D:F,3,0)</f>
        <v>#N/A</v>
      </c>
      <c r="G2779" s="6" t="e">
        <f>VLOOKUP(E2779,Collibra!D:F,2,0)</f>
        <v>#N/A</v>
      </c>
      <c r="J2779" t="s">
        <v>28</v>
      </c>
      <c r="N2779" t="b">
        <v>0</v>
      </c>
      <c r="P2779" t="s">
        <v>29</v>
      </c>
      <c r="Q2779" t="s">
        <v>30</v>
      </c>
      <c r="R2779" t="b">
        <v>0</v>
      </c>
      <c r="Z2779">
        <v>1</v>
      </c>
    </row>
    <row r="2780" spans="1:26" x14ac:dyDescent="0.25">
      <c r="A2780">
        <v>3952</v>
      </c>
      <c r="B2780" t="s">
        <v>1597</v>
      </c>
      <c r="C2780" t="s">
        <v>1543</v>
      </c>
      <c r="D2780" t="s">
        <v>1544</v>
      </c>
      <c r="E2780" s="6">
        <f>VLOOKUP(SUBSTITUTE(B2780,"_interim","")&amp;" - "&amp;D2780,OrbisGeneric_mapping!C:F,3,0)</f>
        <v>20015</v>
      </c>
      <c r="F2780" s="6" t="e">
        <f>VLOOKUP(E2780,Collibra!D:F,3,0)</f>
        <v>#N/A</v>
      </c>
      <c r="G2780" s="6" t="e">
        <f>VLOOKUP(E2780,Collibra!D:F,2,0)</f>
        <v>#N/A</v>
      </c>
      <c r="J2780" t="s">
        <v>28</v>
      </c>
      <c r="N2780" t="b">
        <v>0</v>
      </c>
      <c r="P2780" t="s">
        <v>29</v>
      </c>
      <c r="Q2780" t="s">
        <v>30</v>
      </c>
      <c r="R2780" t="b">
        <v>0</v>
      </c>
      <c r="Z2780">
        <v>1</v>
      </c>
    </row>
    <row r="2781" spans="1:26" x14ac:dyDescent="0.25">
      <c r="A2781">
        <v>4568</v>
      </c>
      <c r="B2781" t="s">
        <v>1597</v>
      </c>
      <c r="C2781" t="s">
        <v>1545</v>
      </c>
      <c r="D2781" t="s">
        <v>1546</v>
      </c>
      <c r="E2781" s="6">
        <f>VLOOKUP(SUBSTITUTE(B2781,"_interim","")&amp;" - "&amp;D2781,OrbisGeneric_mapping!C:F,3,0)</f>
        <v>14025</v>
      </c>
      <c r="F2781" s="6" t="e">
        <f>VLOOKUP(E2781,Collibra!D:F,3,0)</f>
        <v>#N/A</v>
      </c>
      <c r="G2781" s="6" t="e">
        <f>VLOOKUP(E2781,Collibra!D:F,2,0)</f>
        <v>#N/A</v>
      </c>
      <c r="J2781" t="s">
        <v>28</v>
      </c>
      <c r="N2781" t="b">
        <v>0</v>
      </c>
      <c r="P2781" t="s">
        <v>29</v>
      </c>
      <c r="Q2781" t="s">
        <v>30</v>
      </c>
      <c r="R2781" t="b">
        <v>0</v>
      </c>
      <c r="Z2781">
        <v>1</v>
      </c>
    </row>
    <row r="2782" spans="1:26" x14ac:dyDescent="0.25">
      <c r="A2782">
        <v>4712</v>
      </c>
      <c r="B2782" t="s">
        <v>1597</v>
      </c>
      <c r="C2782" t="s">
        <v>1547</v>
      </c>
      <c r="D2782" t="s">
        <v>1548</v>
      </c>
      <c r="E2782" s="6">
        <f>VLOOKUP(SUBSTITUTE(B2782,"_interim","")&amp;" - "&amp;D2782,OrbisGeneric_mapping!C:F,3,0)</f>
        <v>22020</v>
      </c>
      <c r="F2782" s="6" t="e">
        <f>VLOOKUP(E2782,Collibra!D:F,3,0)</f>
        <v>#N/A</v>
      </c>
      <c r="G2782" s="6" t="e">
        <f>VLOOKUP(E2782,Collibra!D:F,2,0)</f>
        <v>#N/A</v>
      </c>
      <c r="J2782" t="s">
        <v>28</v>
      </c>
      <c r="N2782" t="b">
        <v>0</v>
      </c>
      <c r="P2782" t="s">
        <v>29</v>
      </c>
      <c r="Q2782" t="s">
        <v>30</v>
      </c>
      <c r="R2782" t="b">
        <v>0</v>
      </c>
      <c r="Z2782">
        <v>1</v>
      </c>
    </row>
    <row r="2783" spans="1:26" x14ac:dyDescent="0.25">
      <c r="A2783">
        <v>4608</v>
      </c>
      <c r="B2783" t="s">
        <v>1597</v>
      </c>
      <c r="C2783" t="s">
        <v>1549</v>
      </c>
      <c r="D2783" t="s">
        <v>1550</v>
      </c>
      <c r="E2783" s="6">
        <f>VLOOKUP(SUBSTITUTE(B2783,"_interim","")&amp;" - "&amp;D2783,OrbisGeneric_mapping!C:F,3,0)</f>
        <v>14036</v>
      </c>
      <c r="F2783" s="6" t="e">
        <f>VLOOKUP(E2783,Collibra!D:F,3,0)</f>
        <v>#N/A</v>
      </c>
      <c r="G2783" s="6" t="e">
        <f>VLOOKUP(E2783,Collibra!D:F,2,0)</f>
        <v>#N/A</v>
      </c>
      <c r="J2783" t="s">
        <v>28</v>
      </c>
      <c r="N2783" t="b">
        <v>0</v>
      </c>
      <c r="P2783" t="s">
        <v>29</v>
      </c>
      <c r="Q2783" t="s">
        <v>30</v>
      </c>
      <c r="R2783" t="b">
        <v>0</v>
      </c>
      <c r="Z2783">
        <v>1</v>
      </c>
    </row>
    <row r="2784" spans="1:26" x14ac:dyDescent="0.25">
      <c r="A2784">
        <v>4600</v>
      </c>
      <c r="B2784" t="s">
        <v>1597</v>
      </c>
      <c r="C2784" t="s">
        <v>1551</v>
      </c>
      <c r="D2784" t="s">
        <v>1552</v>
      </c>
      <c r="E2784" s="6">
        <f>VLOOKUP(SUBSTITUTE(B2784,"_interim","")&amp;" - "&amp;D2784,OrbisGeneric_mapping!C:F,3,0)</f>
        <v>21175</v>
      </c>
      <c r="F2784" s="6" t="e">
        <f>VLOOKUP(E2784,Collibra!D:F,3,0)</f>
        <v>#N/A</v>
      </c>
      <c r="G2784" s="6" t="e">
        <f>VLOOKUP(E2784,Collibra!D:F,2,0)</f>
        <v>#N/A</v>
      </c>
      <c r="J2784" t="s">
        <v>28</v>
      </c>
      <c r="N2784" t="b">
        <v>0</v>
      </c>
      <c r="P2784" t="s">
        <v>29</v>
      </c>
      <c r="Q2784" t="s">
        <v>30</v>
      </c>
      <c r="R2784" t="b">
        <v>0</v>
      </c>
      <c r="Z2784">
        <v>1</v>
      </c>
    </row>
    <row r="2785" spans="1:26" x14ac:dyDescent="0.25">
      <c r="A2785">
        <v>4896</v>
      </c>
      <c r="B2785" t="s">
        <v>1597</v>
      </c>
      <c r="C2785" t="s">
        <v>72</v>
      </c>
      <c r="D2785" t="s">
        <v>72</v>
      </c>
      <c r="E2785" s="6" t="e">
        <f>VLOOKUP(SUBSTITUTE(B2785,"_interim","")&amp;" - "&amp;D2785,OrbisGeneric_mapping!C:F,3,0)</f>
        <v>#N/A</v>
      </c>
      <c r="F2785" s="6" t="e">
        <f>VLOOKUP(E2785,Collibra!D:F,3,0)</f>
        <v>#N/A</v>
      </c>
      <c r="G2785" s="6" t="e">
        <f>VLOOKUP(E2785,Collibra!D:F,2,0)</f>
        <v>#N/A</v>
      </c>
      <c r="J2785" t="s">
        <v>73</v>
      </c>
      <c r="N2785" t="b">
        <v>0</v>
      </c>
      <c r="P2785" t="s">
        <v>29</v>
      </c>
      <c r="Q2785" t="s">
        <v>30</v>
      </c>
      <c r="R2785" t="b">
        <v>0</v>
      </c>
      <c r="Z2785">
        <v>1</v>
      </c>
    </row>
    <row r="2786" spans="1:26" x14ac:dyDescent="0.25">
      <c r="A2786">
        <v>4536</v>
      </c>
      <c r="B2786" t="s">
        <v>1597</v>
      </c>
      <c r="C2786" t="s">
        <v>1553</v>
      </c>
      <c r="D2786" t="s">
        <v>1554</v>
      </c>
      <c r="E2786" s="6">
        <f>VLOOKUP(SUBSTITUTE(B2786,"_interim","")&amp;" - "&amp;D2786,OrbisGeneric_mapping!C:F,3,0)</f>
        <v>21135</v>
      </c>
      <c r="F2786" s="6" t="e">
        <f>VLOOKUP(E2786,Collibra!D:F,3,0)</f>
        <v>#N/A</v>
      </c>
      <c r="G2786" s="6" t="e">
        <f>VLOOKUP(E2786,Collibra!D:F,2,0)</f>
        <v>#N/A</v>
      </c>
      <c r="J2786" t="s">
        <v>28</v>
      </c>
      <c r="N2786" t="b">
        <v>0</v>
      </c>
      <c r="P2786" t="s">
        <v>29</v>
      </c>
      <c r="Q2786" t="s">
        <v>30</v>
      </c>
      <c r="R2786" t="b">
        <v>0</v>
      </c>
      <c r="Z2786">
        <v>1</v>
      </c>
    </row>
    <row r="2787" spans="1:26" x14ac:dyDescent="0.25">
      <c r="A2787">
        <v>4584</v>
      </c>
      <c r="B2787" t="s">
        <v>1597</v>
      </c>
      <c r="C2787" t="s">
        <v>1555</v>
      </c>
      <c r="D2787" t="s">
        <v>1556</v>
      </c>
      <c r="E2787" s="6">
        <f>VLOOKUP(SUBSTITUTE(B2787,"_interim","")&amp;" - "&amp;D2787,OrbisGeneric_mapping!C:F,3,0)</f>
        <v>14032</v>
      </c>
      <c r="F2787" s="6" t="e">
        <f>VLOOKUP(E2787,Collibra!D:F,3,0)</f>
        <v>#N/A</v>
      </c>
      <c r="G2787" s="6" t="e">
        <f>VLOOKUP(E2787,Collibra!D:F,2,0)</f>
        <v>#N/A</v>
      </c>
      <c r="J2787" t="s">
        <v>28</v>
      </c>
      <c r="N2787" t="b">
        <v>0</v>
      </c>
      <c r="P2787" t="s">
        <v>29</v>
      </c>
      <c r="Q2787" t="s">
        <v>30</v>
      </c>
      <c r="R2787" t="b">
        <v>0</v>
      </c>
      <c r="Z2787">
        <v>1</v>
      </c>
    </row>
    <row r="2788" spans="1:26" x14ac:dyDescent="0.25">
      <c r="A2788">
        <v>4056</v>
      </c>
      <c r="B2788" t="s">
        <v>1597</v>
      </c>
      <c r="C2788" t="s">
        <v>1557</v>
      </c>
      <c r="D2788" t="s">
        <v>1558</v>
      </c>
      <c r="E2788" s="6">
        <f>VLOOKUP(SUBSTITUTE(B2788,"_interim","")&amp;" - "&amp;D2788,OrbisGeneric_mapping!C:F,3,0)</f>
        <v>13051</v>
      </c>
      <c r="F2788" s="6" t="e">
        <f>VLOOKUP(E2788,Collibra!D:F,3,0)</f>
        <v>#N/A</v>
      </c>
      <c r="G2788" s="6" t="e">
        <f>VLOOKUP(E2788,Collibra!D:F,2,0)</f>
        <v>#N/A</v>
      </c>
      <c r="J2788" t="s">
        <v>28</v>
      </c>
      <c r="N2788" t="b">
        <v>0</v>
      </c>
      <c r="P2788" t="s">
        <v>29</v>
      </c>
      <c r="Q2788" t="s">
        <v>30</v>
      </c>
      <c r="R2788" t="b">
        <v>0</v>
      </c>
      <c r="Z2788">
        <v>1</v>
      </c>
    </row>
    <row r="2789" spans="1:26" x14ac:dyDescent="0.25">
      <c r="A2789">
        <v>4392</v>
      </c>
      <c r="B2789" t="s">
        <v>1597</v>
      </c>
      <c r="C2789" t="s">
        <v>1559</v>
      </c>
      <c r="D2789" t="s">
        <v>1560</v>
      </c>
      <c r="E2789" s="6">
        <f>VLOOKUP(SUBSTITUTE(B2789,"_interim","")&amp;" - "&amp;D2789,OrbisGeneric_mapping!C:F,3,0)</f>
        <v>21045</v>
      </c>
      <c r="F2789" s="6" t="e">
        <f>VLOOKUP(E2789,Collibra!D:F,3,0)</f>
        <v>#N/A</v>
      </c>
      <c r="G2789" s="6" t="e">
        <f>VLOOKUP(E2789,Collibra!D:F,2,0)</f>
        <v>#N/A</v>
      </c>
      <c r="J2789" t="s">
        <v>28</v>
      </c>
      <c r="N2789" t="b">
        <v>0</v>
      </c>
      <c r="P2789" t="s">
        <v>29</v>
      </c>
      <c r="Q2789" t="s">
        <v>30</v>
      </c>
      <c r="R2789" t="b">
        <v>0</v>
      </c>
      <c r="Z2789">
        <v>1</v>
      </c>
    </row>
    <row r="2790" spans="1:26" x14ac:dyDescent="0.25">
      <c r="A2790">
        <v>3912</v>
      </c>
      <c r="B2790" t="s">
        <v>1597</v>
      </c>
      <c r="C2790" t="s">
        <v>1022</v>
      </c>
      <c r="D2790" t="s">
        <v>1023</v>
      </c>
      <c r="E2790" s="6" t="str">
        <f>VLOOKUP(SUBSTITUTE(B2790,"_interim","")&amp;" - "&amp;D2790,OrbisGeneric_mapping!C:F,3,0)</f>
        <v>ACCOUNTS_SOURCE_CODE</v>
      </c>
      <c r="F2790" s="6" t="str">
        <f>VLOOKUP(E2790,Collibra!D:F,3,0)</f>
        <v>Source of financials</v>
      </c>
      <c r="G2790" s="6" t="str">
        <f>VLOOKUP(E2790,Collibra!D:F,2,0)</f>
        <v>The source of financials provides the source used for collecting the financial and non-financial information for an account. This can include annual reports, 10-K, regulatory source or any other information provider</v>
      </c>
      <c r="J2790" t="s">
        <v>28</v>
      </c>
      <c r="N2790" t="b">
        <v>0</v>
      </c>
      <c r="P2790" t="s">
        <v>29</v>
      </c>
      <c r="Q2790" t="s">
        <v>30</v>
      </c>
      <c r="R2790" t="b">
        <v>0</v>
      </c>
      <c r="Z2790">
        <v>1</v>
      </c>
    </row>
    <row r="2791" spans="1:26" x14ac:dyDescent="0.25">
      <c r="A2791">
        <v>4312</v>
      </c>
      <c r="B2791" t="s">
        <v>1597</v>
      </c>
      <c r="C2791" t="s">
        <v>642</v>
      </c>
      <c r="D2791" t="s">
        <v>643</v>
      </c>
      <c r="E2791" s="6">
        <f>VLOOKUP(SUBSTITUTE(B2791,"_interim","")&amp;" - "&amp;D2791,OrbisGeneric_mapping!C:F,3,0)</f>
        <v>13077</v>
      </c>
      <c r="F2791" s="6" t="e">
        <f>VLOOKUP(E2791,Collibra!D:F,3,0)</f>
        <v>#N/A</v>
      </c>
      <c r="G2791" s="6" t="e">
        <f>VLOOKUP(E2791,Collibra!D:F,2,0)</f>
        <v>#N/A</v>
      </c>
      <c r="J2791" t="s">
        <v>28</v>
      </c>
      <c r="N2791" t="b">
        <v>0</v>
      </c>
      <c r="P2791" t="s">
        <v>29</v>
      </c>
      <c r="Q2791" t="s">
        <v>30</v>
      </c>
      <c r="R2791" t="b">
        <v>0</v>
      </c>
      <c r="Z2791">
        <v>1</v>
      </c>
    </row>
    <row r="2792" spans="1:26" x14ac:dyDescent="0.25">
      <c r="A2792">
        <v>4112</v>
      </c>
      <c r="B2792" t="s">
        <v>1597</v>
      </c>
      <c r="C2792" t="s">
        <v>1561</v>
      </c>
      <c r="D2792" t="s">
        <v>1562</v>
      </c>
      <c r="E2792" s="6">
        <f>VLOOKUP(SUBSTITUTE(B2792,"_interim","")&amp;" - "&amp;D2792,OrbisGeneric_mapping!C:F,3,0)</f>
        <v>20115</v>
      </c>
      <c r="F2792" s="6" t="e">
        <f>VLOOKUP(E2792,Collibra!D:F,3,0)</f>
        <v>#N/A</v>
      </c>
      <c r="G2792" s="6" t="e">
        <f>VLOOKUP(E2792,Collibra!D:F,2,0)</f>
        <v>#N/A</v>
      </c>
      <c r="J2792" t="s">
        <v>28</v>
      </c>
      <c r="N2792" t="b">
        <v>0</v>
      </c>
      <c r="P2792" t="s">
        <v>29</v>
      </c>
      <c r="Q2792" t="s">
        <v>30</v>
      </c>
      <c r="R2792" t="b">
        <v>0</v>
      </c>
      <c r="Z2792">
        <v>1</v>
      </c>
    </row>
    <row r="2793" spans="1:26" x14ac:dyDescent="0.25">
      <c r="A2793">
        <v>4040</v>
      </c>
      <c r="B2793" t="s">
        <v>1597</v>
      </c>
      <c r="C2793" t="s">
        <v>1563</v>
      </c>
      <c r="D2793" t="s">
        <v>1564</v>
      </c>
      <c r="E2793" s="6">
        <f>VLOOKUP(SUBSTITUTE(B2793,"_interim","")&amp;" - "&amp;D2793,OrbisGeneric_mapping!C:F,3,0)</f>
        <v>20070</v>
      </c>
      <c r="F2793" s="6" t="e">
        <f>VLOOKUP(E2793,Collibra!D:F,3,0)</f>
        <v>#N/A</v>
      </c>
      <c r="G2793" s="6" t="e">
        <f>VLOOKUP(E2793,Collibra!D:F,2,0)</f>
        <v>#N/A</v>
      </c>
      <c r="J2793" t="s">
        <v>28</v>
      </c>
      <c r="N2793" t="b">
        <v>0</v>
      </c>
      <c r="P2793" t="s">
        <v>29</v>
      </c>
      <c r="Q2793" t="s">
        <v>30</v>
      </c>
      <c r="R2793" t="b">
        <v>0</v>
      </c>
      <c r="Z2793">
        <v>1</v>
      </c>
    </row>
    <row r="2794" spans="1:26" x14ac:dyDescent="0.25">
      <c r="A2794">
        <v>3936</v>
      </c>
      <c r="B2794" t="s">
        <v>1597</v>
      </c>
      <c r="C2794" t="s">
        <v>1565</v>
      </c>
      <c r="D2794" t="s">
        <v>1566</v>
      </c>
      <c r="E2794" s="6">
        <f>VLOOKUP(SUBSTITUTE(B2794,"_interim","")&amp;" - "&amp;D2794,OrbisGeneric_mapping!C:F,3,0)</f>
        <v>13061</v>
      </c>
      <c r="F2794" s="6" t="e">
        <f>VLOOKUP(E2794,Collibra!D:F,3,0)</f>
        <v>#N/A</v>
      </c>
      <c r="G2794" s="6" t="e">
        <f>VLOOKUP(E2794,Collibra!D:F,2,0)</f>
        <v>#N/A</v>
      </c>
      <c r="J2794" t="s">
        <v>28</v>
      </c>
      <c r="N2794" t="b">
        <v>0</v>
      </c>
      <c r="P2794" t="s">
        <v>29</v>
      </c>
      <c r="Q2794" t="s">
        <v>30</v>
      </c>
      <c r="R2794" t="b">
        <v>0</v>
      </c>
      <c r="Z2794">
        <v>1</v>
      </c>
    </row>
    <row r="2795" spans="1:26" x14ac:dyDescent="0.25">
      <c r="A2795">
        <v>4320</v>
      </c>
      <c r="B2795" t="s">
        <v>1597</v>
      </c>
      <c r="C2795" t="s">
        <v>1567</v>
      </c>
      <c r="D2795" t="s">
        <v>1568</v>
      </c>
      <c r="E2795" s="6">
        <f>VLOOKUP(SUBSTITUTE(B2795,"_interim","")&amp;" - "&amp;D2795,OrbisGeneric_mapping!C:F,3,0)</f>
        <v>14011</v>
      </c>
      <c r="F2795" s="6" t="e">
        <f>VLOOKUP(E2795,Collibra!D:F,3,0)</f>
        <v>#N/A</v>
      </c>
      <c r="G2795" s="6" t="e">
        <f>VLOOKUP(E2795,Collibra!D:F,2,0)</f>
        <v>#N/A</v>
      </c>
      <c r="J2795" t="s">
        <v>28</v>
      </c>
      <c r="N2795" t="b">
        <v>0</v>
      </c>
      <c r="P2795" t="s">
        <v>29</v>
      </c>
      <c r="Q2795" t="s">
        <v>30</v>
      </c>
      <c r="R2795" t="b">
        <v>0</v>
      </c>
      <c r="Z2795">
        <v>1</v>
      </c>
    </row>
    <row r="2796" spans="1:26" x14ac:dyDescent="0.25">
      <c r="A2796">
        <v>4736</v>
      </c>
      <c r="B2796" t="s">
        <v>1597</v>
      </c>
      <c r="C2796" t="s">
        <v>1569</v>
      </c>
      <c r="D2796" t="s">
        <v>1570</v>
      </c>
      <c r="E2796" s="6">
        <f>VLOOKUP(SUBSTITUTE(B2796,"_interim","")&amp;" - "&amp;D2796,OrbisGeneric_mapping!C:F,3,0)</f>
        <v>13021</v>
      </c>
      <c r="F2796" s="6" t="e">
        <f>VLOOKUP(E2796,Collibra!D:F,3,0)</f>
        <v>#N/A</v>
      </c>
      <c r="G2796" s="6" t="e">
        <f>VLOOKUP(E2796,Collibra!D:F,2,0)</f>
        <v>#N/A</v>
      </c>
      <c r="J2796" t="s">
        <v>28</v>
      </c>
      <c r="N2796" t="b">
        <v>0</v>
      </c>
      <c r="P2796" t="s">
        <v>29</v>
      </c>
      <c r="Q2796" t="s">
        <v>30</v>
      </c>
      <c r="R2796" t="b">
        <v>0</v>
      </c>
      <c r="Z2796">
        <v>1</v>
      </c>
    </row>
    <row r="2797" spans="1:26" x14ac:dyDescent="0.25">
      <c r="A2797">
        <v>4088</v>
      </c>
      <c r="B2797" t="s">
        <v>1597</v>
      </c>
      <c r="C2797" t="s">
        <v>1571</v>
      </c>
      <c r="D2797" t="s">
        <v>1572</v>
      </c>
      <c r="E2797" s="6">
        <f>VLOOKUP(SUBSTITUTE(B2797,"_interim","")&amp;" - "&amp;D2797,OrbisGeneric_mapping!C:F,3,0)</f>
        <v>20100</v>
      </c>
      <c r="F2797" s="6" t="e">
        <f>VLOOKUP(E2797,Collibra!D:F,3,0)</f>
        <v>#N/A</v>
      </c>
      <c r="G2797" s="6" t="e">
        <f>VLOOKUP(E2797,Collibra!D:F,2,0)</f>
        <v>#N/A</v>
      </c>
      <c r="J2797" t="s">
        <v>28</v>
      </c>
      <c r="N2797" t="b">
        <v>0</v>
      </c>
      <c r="P2797" t="s">
        <v>29</v>
      </c>
      <c r="Q2797" t="s">
        <v>30</v>
      </c>
      <c r="R2797" t="b">
        <v>0</v>
      </c>
      <c r="Z2797">
        <v>1</v>
      </c>
    </row>
    <row r="2798" spans="1:26" x14ac:dyDescent="0.25">
      <c r="A2798">
        <v>4520</v>
      </c>
      <c r="B2798" t="s">
        <v>1597</v>
      </c>
      <c r="C2798" t="s">
        <v>1573</v>
      </c>
      <c r="D2798" t="s">
        <v>1574</v>
      </c>
      <c r="E2798" s="6">
        <f>VLOOKUP(SUBSTITUTE(B2798,"_interim","")&amp;" - "&amp;D2798,OrbisGeneric_mapping!C:F,3,0)</f>
        <v>14022</v>
      </c>
      <c r="F2798" s="6" t="e">
        <f>VLOOKUP(E2798,Collibra!D:F,3,0)</f>
        <v>#N/A</v>
      </c>
      <c r="G2798" s="6" t="e">
        <f>VLOOKUP(E2798,Collibra!D:F,2,0)</f>
        <v>#N/A</v>
      </c>
      <c r="J2798" t="s">
        <v>28</v>
      </c>
      <c r="N2798" t="b">
        <v>0</v>
      </c>
      <c r="P2798" t="s">
        <v>29</v>
      </c>
      <c r="Q2798" t="s">
        <v>30</v>
      </c>
      <c r="R2798" t="b">
        <v>0</v>
      </c>
      <c r="Z2798">
        <v>1</v>
      </c>
    </row>
    <row r="2799" spans="1:26" x14ac:dyDescent="0.25">
      <c r="A2799">
        <v>4624</v>
      </c>
      <c r="B2799" t="s">
        <v>1597</v>
      </c>
      <c r="C2799" t="s">
        <v>1575</v>
      </c>
      <c r="D2799" t="s">
        <v>1576</v>
      </c>
      <c r="E2799" s="6">
        <f>VLOOKUP(SUBSTITUTE(B2799,"_interim","")&amp;" - "&amp;D2799,OrbisGeneric_mapping!C:F,3,0)</f>
        <v>14042</v>
      </c>
      <c r="F2799" s="6" t="e">
        <f>VLOOKUP(E2799,Collibra!D:F,3,0)</f>
        <v>#N/A</v>
      </c>
      <c r="G2799" s="6" t="e">
        <f>VLOOKUP(E2799,Collibra!D:F,2,0)</f>
        <v>#N/A</v>
      </c>
      <c r="J2799" t="s">
        <v>28</v>
      </c>
      <c r="N2799" t="b">
        <v>0</v>
      </c>
      <c r="P2799" t="s">
        <v>29</v>
      </c>
      <c r="Q2799" t="s">
        <v>30</v>
      </c>
      <c r="R2799" t="b">
        <v>0</v>
      </c>
      <c r="Z2799">
        <v>1</v>
      </c>
    </row>
    <row r="2800" spans="1:26" x14ac:dyDescent="0.25">
      <c r="A2800">
        <v>4424</v>
      </c>
      <c r="B2800" t="s">
        <v>1597</v>
      </c>
      <c r="C2800" t="s">
        <v>1577</v>
      </c>
      <c r="D2800" t="s">
        <v>1578</v>
      </c>
      <c r="E2800" s="6">
        <f>VLOOKUP(SUBSTITUTE(B2800,"_interim","")&amp;" - "&amp;D2800,OrbisGeneric_mapping!C:F,3,0)</f>
        <v>14016</v>
      </c>
      <c r="F2800" s="6" t="e">
        <f>VLOOKUP(E2800,Collibra!D:F,3,0)</f>
        <v>#N/A</v>
      </c>
      <c r="G2800" s="6" t="e">
        <f>VLOOKUP(E2800,Collibra!D:F,2,0)</f>
        <v>#N/A</v>
      </c>
      <c r="J2800" t="s">
        <v>28</v>
      </c>
      <c r="N2800" t="b">
        <v>0</v>
      </c>
      <c r="P2800" t="s">
        <v>29</v>
      </c>
      <c r="Q2800" t="s">
        <v>30</v>
      </c>
      <c r="R2800" t="b">
        <v>0</v>
      </c>
      <c r="Z2800">
        <v>1</v>
      </c>
    </row>
    <row r="2801" spans="1:26" x14ac:dyDescent="0.25">
      <c r="A2801">
        <v>4664</v>
      </c>
      <c r="B2801" t="s">
        <v>1597</v>
      </c>
      <c r="C2801" t="s">
        <v>1579</v>
      </c>
      <c r="D2801" t="s">
        <v>1580</v>
      </c>
      <c r="E2801" s="6">
        <f>VLOOKUP(SUBSTITUTE(B2801,"_interim","")&amp;" - "&amp;D2801,OrbisGeneric_mapping!C:F,3,0)</f>
        <v>13004</v>
      </c>
      <c r="F2801" s="6" t="e">
        <f>VLOOKUP(E2801,Collibra!D:F,3,0)</f>
        <v>#N/A</v>
      </c>
      <c r="G2801" s="6" t="e">
        <f>VLOOKUP(E2801,Collibra!D:F,2,0)</f>
        <v>#N/A</v>
      </c>
      <c r="J2801" t="s">
        <v>28</v>
      </c>
      <c r="N2801" t="b">
        <v>0</v>
      </c>
      <c r="P2801" t="s">
        <v>29</v>
      </c>
      <c r="Q2801" t="s">
        <v>30</v>
      </c>
      <c r="R2801" t="b">
        <v>0</v>
      </c>
      <c r="Z2801">
        <v>1</v>
      </c>
    </row>
    <row r="2802" spans="1:26" x14ac:dyDescent="0.25">
      <c r="A2802">
        <v>4528</v>
      </c>
      <c r="B2802" t="s">
        <v>1597</v>
      </c>
      <c r="C2802" t="s">
        <v>1581</v>
      </c>
      <c r="D2802" t="s">
        <v>1582</v>
      </c>
      <c r="E2802" s="6">
        <f>VLOOKUP(SUBSTITUTE(B2802,"_interim","")&amp;" - "&amp;D2802,OrbisGeneric_mapping!C:F,3,0)</f>
        <v>14041</v>
      </c>
      <c r="F2802" s="6" t="e">
        <f>VLOOKUP(E2802,Collibra!D:F,3,0)</f>
        <v>#N/A</v>
      </c>
      <c r="G2802" s="6" t="e">
        <f>VLOOKUP(E2802,Collibra!D:F,2,0)</f>
        <v>#N/A</v>
      </c>
      <c r="J2802" t="s">
        <v>28</v>
      </c>
      <c r="N2802" t="b">
        <v>0</v>
      </c>
      <c r="P2802" t="s">
        <v>29</v>
      </c>
      <c r="Q2802" t="s">
        <v>30</v>
      </c>
      <c r="R2802" t="b">
        <v>0</v>
      </c>
      <c r="Z2802">
        <v>1</v>
      </c>
    </row>
    <row r="2803" spans="1:26" x14ac:dyDescent="0.25">
      <c r="A2803">
        <v>4352</v>
      </c>
      <c r="B2803" t="s">
        <v>1597</v>
      </c>
      <c r="C2803" t="s">
        <v>1583</v>
      </c>
      <c r="D2803" t="s">
        <v>1584</v>
      </c>
      <c r="E2803" s="6">
        <f>VLOOKUP(SUBSTITUTE(B2803,"_interim","")&amp;" - "&amp;D2803,OrbisGeneric_mapping!C:F,3,0)</f>
        <v>21020</v>
      </c>
      <c r="F2803" s="6" t="e">
        <f>VLOOKUP(E2803,Collibra!D:F,3,0)</f>
        <v>#N/A</v>
      </c>
      <c r="G2803" s="6" t="e">
        <f>VLOOKUP(E2803,Collibra!D:F,2,0)</f>
        <v>#N/A</v>
      </c>
      <c r="J2803" t="s">
        <v>28</v>
      </c>
      <c r="N2803" t="b">
        <v>0</v>
      </c>
      <c r="P2803" t="s">
        <v>29</v>
      </c>
      <c r="Q2803" t="s">
        <v>30</v>
      </c>
      <c r="R2803" t="b">
        <v>0</v>
      </c>
      <c r="Z2803">
        <v>1</v>
      </c>
    </row>
    <row r="2804" spans="1:26" x14ac:dyDescent="0.25">
      <c r="A2804">
        <v>4152</v>
      </c>
      <c r="B2804" t="s">
        <v>1597</v>
      </c>
      <c r="C2804" t="s">
        <v>1585</v>
      </c>
      <c r="D2804" t="s">
        <v>1586</v>
      </c>
      <c r="E2804" s="6">
        <f>VLOOKUP(SUBSTITUTE(B2804,"_interim","")&amp;" - "&amp;D2804,OrbisGeneric_mapping!C:F,3,0)</f>
        <v>20140</v>
      </c>
      <c r="F2804" s="6" t="e">
        <f>VLOOKUP(E2804,Collibra!D:F,3,0)</f>
        <v>#N/A</v>
      </c>
      <c r="G2804" s="6" t="e">
        <f>VLOOKUP(E2804,Collibra!D:F,2,0)</f>
        <v>#N/A</v>
      </c>
      <c r="J2804" t="s">
        <v>28</v>
      </c>
      <c r="N2804" t="b">
        <v>0</v>
      </c>
      <c r="P2804" t="s">
        <v>29</v>
      </c>
      <c r="Q2804" t="s">
        <v>30</v>
      </c>
      <c r="R2804" t="b">
        <v>0</v>
      </c>
      <c r="Z2804">
        <v>1</v>
      </c>
    </row>
    <row r="2805" spans="1:26" x14ac:dyDescent="0.25">
      <c r="A2805">
        <v>4160</v>
      </c>
      <c r="B2805" t="s">
        <v>1597</v>
      </c>
      <c r="C2805" t="s">
        <v>1587</v>
      </c>
      <c r="D2805" t="s">
        <v>1588</v>
      </c>
      <c r="E2805" s="6">
        <f>VLOOKUP(SUBSTITUTE(B2805,"_interim","")&amp;" - "&amp;D2805,OrbisGeneric_mapping!C:F,3,0)</f>
        <v>20145</v>
      </c>
      <c r="F2805" s="6" t="e">
        <f>VLOOKUP(E2805,Collibra!D:F,3,0)</f>
        <v>#N/A</v>
      </c>
      <c r="G2805" s="6" t="e">
        <f>VLOOKUP(E2805,Collibra!D:F,2,0)</f>
        <v>#N/A</v>
      </c>
      <c r="J2805" t="s">
        <v>28</v>
      </c>
      <c r="N2805" t="b">
        <v>0</v>
      </c>
      <c r="P2805" t="s">
        <v>29</v>
      </c>
      <c r="Q2805" t="s">
        <v>30</v>
      </c>
      <c r="R2805" t="b">
        <v>0</v>
      </c>
      <c r="Z2805">
        <v>1</v>
      </c>
    </row>
    <row r="2806" spans="1:26" x14ac:dyDescent="0.25">
      <c r="A2806">
        <v>4592</v>
      </c>
      <c r="B2806" t="s">
        <v>1597</v>
      </c>
      <c r="C2806" t="s">
        <v>1589</v>
      </c>
      <c r="D2806" t="s">
        <v>1590</v>
      </c>
      <c r="E2806" s="6">
        <f>VLOOKUP(SUBSTITUTE(B2806,"_interim","")&amp;" - "&amp;D2806,OrbisGeneric_mapping!C:F,3,0)</f>
        <v>14030</v>
      </c>
      <c r="F2806" s="6" t="e">
        <f>VLOOKUP(E2806,Collibra!D:F,3,0)</f>
        <v>#N/A</v>
      </c>
      <c r="G2806" s="6" t="e">
        <f>VLOOKUP(E2806,Collibra!D:F,2,0)</f>
        <v>#N/A</v>
      </c>
      <c r="J2806" t="s">
        <v>28</v>
      </c>
      <c r="N2806" t="b">
        <v>0</v>
      </c>
      <c r="P2806" t="s">
        <v>29</v>
      </c>
      <c r="Q2806" t="s">
        <v>30</v>
      </c>
      <c r="R2806" t="b">
        <v>0</v>
      </c>
      <c r="Z2806">
        <v>1</v>
      </c>
    </row>
    <row r="2807" spans="1:26" x14ac:dyDescent="0.25">
      <c r="A2807">
        <v>4768</v>
      </c>
      <c r="B2807" t="s">
        <v>1597</v>
      </c>
      <c r="C2807" t="s">
        <v>1591</v>
      </c>
      <c r="D2807" t="s">
        <v>1592</v>
      </c>
      <c r="E2807" s="6">
        <f>VLOOKUP(SUBSTITUTE(B2807,"_interim","")&amp;" - "&amp;D2807,OrbisGeneric_mapping!C:F,3,0)</f>
        <v>13023</v>
      </c>
      <c r="F2807" s="6" t="e">
        <f>VLOOKUP(E2807,Collibra!D:F,3,0)</f>
        <v>#N/A</v>
      </c>
      <c r="G2807" s="6" t="e">
        <f>VLOOKUP(E2807,Collibra!D:F,2,0)</f>
        <v>#N/A</v>
      </c>
      <c r="J2807" t="s">
        <v>28</v>
      </c>
      <c r="N2807" t="b">
        <v>0</v>
      </c>
      <c r="P2807" t="s">
        <v>29</v>
      </c>
      <c r="Q2807" t="s">
        <v>30</v>
      </c>
      <c r="R2807" t="b">
        <v>0</v>
      </c>
      <c r="Z2807">
        <v>1</v>
      </c>
    </row>
    <row r="2808" spans="1:26" x14ac:dyDescent="0.25">
      <c r="A2808">
        <v>3960</v>
      </c>
      <c r="B2808" t="s">
        <v>1597</v>
      </c>
      <c r="C2808" t="s">
        <v>1593</v>
      </c>
      <c r="D2808" t="s">
        <v>1594</v>
      </c>
      <c r="E2808" s="6">
        <f>VLOOKUP(SUBSTITUTE(B2808,"_interim","")&amp;" - "&amp;D2808,OrbisGeneric_mapping!C:F,3,0)</f>
        <v>20020</v>
      </c>
      <c r="F2808" s="6" t="e">
        <f>VLOOKUP(E2808,Collibra!D:F,3,0)</f>
        <v>#N/A</v>
      </c>
      <c r="G2808" s="6" t="e">
        <f>VLOOKUP(E2808,Collibra!D:F,2,0)</f>
        <v>#N/A</v>
      </c>
      <c r="J2808" t="s">
        <v>28</v>
      </c>
      <c r="N2808" t="b">
        <v>0</v>
      </c>
      <c r="P2808" t="s">
        <v>29</v>
      </c>
      <c r="Q2808" t="s">
        <v>30</v>
      </c>
      <c r="R2808" t="b">
        <v>0</v>
      </c>
      <c r="Z2808">
        <v>1</v>
      </c>
    </row>
    <row r="2809" spans="1:26" x14ac:dyDescent="0.25">
      <c r="A2809">
        <v>2247</v>
      </c>
      <c r="B2809" t="s">
        <v>1598</v>
      </c>
      <c r="C2809" t="s">
        <v>440</v>
      </c>
      <c r="D2809" t="s">
        <v>441</v>
      </c>
      <c r="E2809" s="6" t="str">
        <f>VLOOKUP(SUBSTITUTE(B2809,"_usd","")&amp;" - "&amp;D2809,OrbisGeneric_mapping!C:F,3,0)</f>
        <v>ACCOUNTING_PRACTICE</v>
      </c>
      <c r="F2809" s="6" t="str">
        <f>VLOOKUP(E2809,Collibra!D:F,3,0)</f>
        <v>Accounting practice</v>
      </c>
      <c r="G2809" s="6" t="str">
        <f>VLOOKUP(E2809,Collibra!D:F,2,0)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2809" t="s">
        <v>28</v>
      </c>
      <c r="N2809" t="b">
        <v>0</v>
      </c>
      <c r="P2809" t="s">
        <v>29</v>
      </c>
      <c r="Q2809" t="s">
        <v>30</v>
      </c>
      <c r="R2809" t="b">
        <v>0</v>
      </c>
      <c r="Z2809">
        <v>1</v>
      </c>
    </row>
    <row r="2810" spans="1:26" x14ac:dyDescent="0.25">
      <c r="A2810">
        <v>2343</v>
      </c>
      <c r="B2810" t="s">
        <v>1598</v>
      </c>
      <c r="C2810" t="s">
        <v>1034</v>
      </c>
      <c r="D2810" t="s">
        <v>1035</v>
      </c>
      <c r="E2810" s="6">
        <f>VLOOKUP(SUBSTITUTE(B2810,"_usd","")&amp;" - "&amp;D2810,OrbisGeneric_mapping!C:F,3,0)</f>
        <v>20040</v>
      </c>
      <c r="F2810" s="6" t="e">
        <f>VLOOKUP(E2810,Collibra!D:F,3,0)</f>
        <v>#N/A</v>
      </c>
      <c r="G2810" s="6" t="e">
        <f>VLOOKUP(E2810,Collibra!D:F,2,0)</f>
        <v>#N/A</v>
      </c>
      <c r="J2810" t="s">
        <v>28</v>
      </c>
      <c r="N2810" t="b">
        <v>0</v>
      </c>
      <c r="P2810" t="s">
        <v>29</v>
      </c>
      <c r="Q2810" t="s">
        <v>30</v>
      </c>
      <c r="R2810" t="b">
        <v>0</v>
      </c>
      <c r="Z2810">
        <v>1</v>
      </c>
    </row>
    <row r="2811" spans="1:26" x14ac:dyDescent="0.25">
      <c r="A2811">
        <v>2575</v>
      </c>
      <c r="B2811" t="s">
        <v>1598</v>
      </c>
      <c r="C2811" t="s">
        <v>1367</v>
      </c>
      <c r="D2811" t="s">
        <v>1368</v>
      </c>
      <c r="E2811" s="6">
        <f>VLOOKUP(SUBSTITUTE(B2811,"_usd","")&amp;" - "&amp;D2811,OrbisGeneric_mapping!C:F,3,0)</f>
        <v>20184</v>
      </c>
      <c r="F2811" s="6" t="e">
        <f>VLOOKUP(E2811,Collibra!D:F,3,0)</f>
        <v>#N/A</v>
      </c>
      <c r="G2811" s="6" t="e">
        <f>VLOOKUP(E2811,Collibra!D:F,2,0)</f>
        <v>#N/A</v>
      </c>
      <c r="J2811" t="s">
        <v>28</v>
      </c>
      <c r="N2811" t="b">
        <v>0</v>
      </c>
      <c r="P2811" t="s">
        <v>29</v>
      </c>
      <c r="Q2811" t="s">
        <v>30</v>
      </c>
      <c r="R2811" t="b">
        <v>0</v>
      </c>
      <c r="Z2811">
        <v>1</v>
      </c>
    </row>
    <row r="2812" spans="1:26" x14ac:dyDescent="0.25">
      <c r="A2812">
        <v>3031</v>
      </c>
      <c r="B2812" t="s">
        <v>1598</v>
      </c>
      <c r="C2812" t="s">
        <v>1369</v>
      </c>
      <c r="D2812" t="s">
        <v>1370</v>
      </c>
      <c r="E2812" s="6">
        <f>VLOOKUP(SUBSTITUTE(B2812,"_usd","")&amp;" - "&amp;D2812,OrbisGeneric_mapping!C:F,3,0)</f>
        <v>13001</v>
      </c>
      <c r="F2812" s="6" t="e">
        <f>VLOOKUP(E2812,Collibra!D:F,3,0)</f>
        <v>#N/A</v>
      </c>
      <c r="G2812" s="6" t="e">
        <f>VLOOKUP(E2812,Collibra!D:F,2,0)</f>
        <v>#N/A</v>
      </c>
      <c r="J2812" t="s">
        <v>28</v>
      </c>
      <c r="N2812" t="b">
        <v>0</v>
      </c>
      <c r="P2812" t="s">
        <v>29</v>
      </c>
      <c r="Q2812" t="s">
        <v>30</v>
      </c>
      <c r="R2812" t="b">
        <v>0</v>
      </c>
      <c r="Z2812">
        <v>1</v>
      </c>
    </row>
    <row r="2813" spans="1:26" x14ac:dyDescent="0.25">
      <c r="A2813">
        <v>3103</v>
      </c>
      <c r="B2813" t="s">
        <v>1598</v>
      </c>
      <c r="C2813" t="s">
        <v>1371</v>
      </c>
      <c r="D2813" t="s">
        <v>1372</v>
      </c>
      <c r="E2813" s="6">
        <f>VLOOKUP(SUBSTITUTE(B2813,"_usd","")&amp;" - "&amp;D2813,OrbisGeneric_mapping!C:F,3,0)</f>
        <v>13020</v>
      </c>
      <c r="F2813" s="6" t="e">
        <f>VLOOKUP(E2813,Collibra!D:F,3,0)</f>
        <v>#N/A</v>
      </c>
      <c r="G2813" s="6" t="e">
        <f>VLOOKUP(E2813,Collibra!D:F,2,0)</f>
        <v>#N/A</v>
      </c>
      <c r="J2813" t="s">
        <v>28</v>
      </c>
      <c r="N2813" t="b">
        <v>0</v>
      </c>
      <c r="P2813" t="s">
        <v>29</v>
      </c>
      <c r="Q2813" t="s">
        <v>30</v>
      </c>
      <c r="R2813" t="b">
        <v>0</v>
      </c>
      <c r="Z2813">
        <v>1</v>
      </c>
    </row>
    <row r="2814" spans="1:26" x14ac:dyDescent="0.25">
      <c r="A2814">
        <v>2239</v>
      </c>
      <c r="B2814" t="s">
        <v>1598</v>
      </c>
      <c r="C2814" t="s">
        <v>442</v>
      </c>
      <c r="D2814" t="s">
        <v>443</v>
      </c>
      <c r="E2814" s="6" t="str">
        <f>VLOOKUP(SUBSTITUTE(B2814,"_usd","")&amp;" - "&amp;D2814,OrbisGeneric_mapping!C:F,3,0)</f>
        <v>AUDIT_STATUS</v>
      </c>
      <c r="F2814" s="6" t="str">
        <f>VLOOKUP(E2814,Collibra!D:F,3,0)</f>
        <v>Audit status</v>
      </c>
      <c r="G2814" s="6" t="str">
        <f>VLOOKUP(E2814,Collibra!D:F,2,0)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2814" t="s">
        <v>28</v>
      </c>
      <c r="N2814" t="b">
        <v>0</v>
      </c>
      <c r="P2814" t="s">
        <v>29</v>
      </c>
      <c r="Q2814" t="s">
        <v>30</v>
      </c>
      <c r="R2814" t="b">
        <v>0</v>
      </c>
      <c r="Z2814">
        <v>1</v>
      </c>
    </row>
    <row r="2815" spans="1:26" x14ac:dyDescent="0.25">
      <c r="A2815">
        <v>2783</v>
      </c>
      <c r="B2815" t="s">
        <v>1598</v>
      </c>
      <c r="C2815" t="s">
        <v>1373</v>
      </c>
      <c r="D2815" t="s">
        <v>1374</v>
      </c>
      <c r="E2815" s="6">
        <f>VLOOKUP(SUBSTITUTE(B2815,"_usd","")&amp;" - "&amp;D2815,OrbisGeneric_mapping!C:F,3,0)</f>
        <v>21070</v>
      </c>
      <c r="F2815" s="6" t="e">
        <f>VLOOKUP(E2815,Collibra!D:F,3,0)</f>
        <v>#N/A</v>
      </c>
      <c r="G2815" s="6" t="e">
        <f>VLOOKUP(E2815,Collibra!D:F,2,0)</f>
        <v>#N/A</v>
      </c>
      <c r="J2815" t="s">
        <v>28</v>
      </c>
      <c r="N2815" t="b">
        <v>0</v>
      </c>
      <c r="P2815" t="s">
        <v>29</v>
      </c>
      <c r="Q2815" t="s">
        <v>30</v>
      </c>
      <c r="R2815" t="b">
        <v>0</v>
      </c>
      <c r="Z2815">
        <v>1</v>
      </c>
    </row>
    <row r="2816" spans="1:26" x14ac:dyDescent="0.25">
      <c r="A2816">
        <v>2455</v>
      </c>
      <c r="B2816" t="s">
        <v>1598</v>
      </c>
      <c r="C2816" t="s">
        <v>1375</v>
      </c>
      <c r="D2816" t="s">
        <v>1376</v>
      </c>
      <c r="E2816" s="6">
        <f>VLOOKUP(SUBSTITUTE(B2816,"_usd","")&amp;" - "&amp;D2816,OrbisGeneric_mapping!C:F,3,0)</f>
        <v>20110</v>
      </c>
      <c r="F2816" s="6" t="e">
        <f>VLOOKUP(E2816,Collibra!D:F,3,0)</f>
        <v>#N/A</v>
      </c>
      <c r="G2816" s="6" t="e">
        <f>VLOOKUP(E2816,Collibra!D:F,2,0)</f>
        <v>#N/A</v>
      </c>
      <c r="J2816" t="s">
        <v>28</v>
      </c>
      <c r="N2816" t="b">
        <v>0</v>
      </c>
      <c r="P2816" t="s">
        <v>29</v>
      </c>
      <c r="Q2816" t="s">
        <v>30</v>
      </c>
      <c r="R2816" t="b">
        <v>0</v>
      </c>
      <c r="Z2816">
        <v>1</v>
      </c>
    </row>
    <row r="2817" spans="1:26" x14ac:dyDescent="0.25">
      <c r="A2817">
        <v>2183</v>
      </c>
      <c r="B2817" t="s">
        <v>1598</v>
      </c>
      <c r="C2817" t="s">
        <v>26</v>
      </c>
      <c r="D2817" t="s">
        <v>27</v>
      </c>
      <c r="E2817" s="6" t="str">
        <f>VLOOKUP(SUBSTITUTE(B2817,"_usd","")&amp;" - "&amp;D2817,OrbisGeneric_mapping!C:F,3,0)</f>
        <v>BVD_ID_NUMBER</v>
      </c>
      <c r="F2817" s="6" t="str">
        <f>VLOOKUP(E2817,Collibra!D:F,3,0)</f>
        <v>BvD ID number</v>
      </c>
      <c r="G2817" s="6" t="str">
        <f>VLOOKUP(E2817,Collibra!D:F,2,0)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817" t="s">
        <v>28</v>
      </c>
      <c r="N2817" t="b">
        <v>0</v>
      </c>
      <c r="P2817" t="s">
        <v>29</v>
      </c>
      <c r="Q2817" t="s">
        <v>30</v>
      </c>
      <c r="R2817" t="b">
        <v>0</v>
      </c>
      <c r="Z2817">
        <v>1</v>
      </c>
    </row>
    <row r="2818" spans="1:26" x14ac:dyDescent="0.25">
      <c r="A2818">
        <v>2399</v>
      </c>
      <c r="B2818" t="s">
        <v>1598</v>
      </c>
      <c r="C2818" t="s">
        <v>1377</v>
      </c>
      <c r="D2818" t="s">
        <v>1378</v>
      </c>
      <c r="E2818" s="6">
        <f>VLOOKUP(SUBSTITUTE(B2818,"_usd","")&amp;" - "&amp;D2818,OrbisGeneric_mapping!C:F,3,0)</f>
        <v>13050</v>
      </c>
      <c r="F2818" s="6" t="e">
        <f>VLOOKUP(E2818,Collibra!D:F,3,0)</f>
        <v>#N/A</v>
      </c>
      <c r="G2818" s="6" t="e">
        <f>VLOOKUP(E2818,Collibra!D:F,2,0)</f>
        <v>#N/A</v>
      </c>
      <c r="J2818" t="s">
        <v>28</v>
      </c>
      <c r="N2818" t="b">
        <v>0</v>
      </c>
      <c r="P2818" t="s">
        <v>29</v>
      </c>
      <c r="Q2818" t="s">
        <v>30</v>
      </c>
      <c r="R2818" t="b">
        <v>0</v>
      </c>
      <c r="Z2818">
        <v>1</v>
      </c>
    </row>
    <row r="2819" spans="1:26" x14ac:dyDescent="0.25">
      <c r="A2819">
        <v>2199</v>
      </c>
      <c r="B2819" t="s">
        <v>1598</v>
      </c>
      <c r="C2819" t="s">
        <v>219</v>
      </c>
      <c r="D2819" t="s">
        <v>220</v>
      </c>
      <c r="E2819" s="6" t="str">
        <f>VLOOKUP(SUBSTITUTE(B2819,"_usd","")&amp;" - "&amp;D2819,OrbisGeneric_mapping!C:F,3,0)</f>
        <v>CLOSING_DATE</v>
      </c>
      <c r="F2819" s="6" t="str">
        <f>VLOOKUP(E2819,Collibra!D:F,3,0)</f>
        <v>Closing date</v>
      </c>
      <c r="G2819" s="6" t="str">
        <f>VLOOKUP(E2819,Collibra!D:F,2,0)</f>
        <v>Closing date provides the financial accounts year or interim ending date (Default: Latest available year)</v>
      </c>
      <c r="J2819" t="s">
        <v>28</v>
      </c>
      <c r="N2819" t="b">
        <v>0</v>
      </c>
      <c r="P2819" t="s">
        <v>29</v>
      </c>
      <c r="Q2819" t="s">
        <v>30</v>
      </c>
      <c r="R2819" t="b">
        <v>0</v>
      </c>
      <c r="Z2819">
        <v>1</v>
      </c>
    </row>
    <row r="2820" spans="1:26" x14ac:dyDescent="0.25">
      <c r="A2820">
        <v>2223</v>
      </c>
      <c r="B2820" t="s">
        <v>1598</v>
      </c>
      <c r="C2820" t="s">
        <v>221</v>
      </c>
      <c r="D2820" t="s">
        <v>222</v>
      </c>
      <c r="E2820" s="6" t="e">
        <f>VLOOKUP(SUBSTITUTE(B2820,"_usd","")&amp;" - "&amp;D2820,OrbisGeneric_mapping!C:F,3,0)</f>
        <v>#N/A</v>
      </c>
      <c r="F2820" s="6" t="e">
        <f>VLOOKUP(E2820,Collibra!D:F,3,0)</f>
        <v>#N/A</v>
      </c>
      <c r="G2820" s="6" t="e">
        <f>VLOOKUP(E2820,Collibra!D:F,2,0)</f>
        <v>#N/A</v>
      </c>
      <c r="J2820" t="s">
        <v>28</v>
      </c>
      <c r="N2820" t="b">
        <v>0</v>
      </c>
      <c r="P2820" t="s">
        <v>29</v>
      </c>
      <c r="Q2820" t="s">
        <v>30</v>
      </c>
      <c r="R2820" t="b">
        <v>0</v>
      </c>
      <c r="Z2820">
        <v>1</v>
      </c>
    </row>
    <row r="2821" spans="1:26" x14ac:dyDescent="0.25">
      <c r="A2821">
        <v>2215</v>
      </c>
      <c r="B2821" t="s">
        <v>1598</v>
      </c>
      <c r="C2821" t="s">
        <v>223</v>
      </c>
      <c r="D2821" t="s">
        <v>224</v>
      </c>
      <c r="E2821" s="6" t="e">
        <f>VLOOKUP(SUBSTITUTE(B2821,"_usd","")&amp;" - "&amp;D2821,OrbisGeneric_mapping!C:F,3,0)</f>
        <v>#N/A</v>
      </c>
      <c r="F2821" s="6" t="e">
        <f>VLOOKUP(E2821,Collibra!D:F,3,0)</f>
        <v>#N/A</v>
      </c>
      <c r="G2821" s="6" t="e">
        <f>VLOOKUP(E2821,Collibra!D:F,2,0)</f>
        <v>#N/A</v>
      </c>
      <c r="J2821" t="s">
        <v>28</v>
      </c>
      <c r="N2821" t="b">
        <v>0</v>
      </c>
      <c r="P2821" t="s">
        <v>29</v>
      </c>
      <c r="Q2821" t="s">
        <v>30</v>
      </c>
      <c r="R2821" t="b">
        <v>0</v>
      </c>
      <c r="Z2821">
        <v>1</v>
      </c>
    </row>
    <row r="2822" spans="1:26" x14ac:dyDescent="0.25">
      <c r="A2822">
        <v>2207</v>
      </c>
      <c r="B2822" t="s">
        <v>1598</v>
      </c>
      <c r="C2822" t="s">
        <v>225</v>
      </c>
      <c r="D2822" t="s">
        <v>226</v>
      </c>
      <c r="E2822" s="6" t="e">
        <f>VLOOKUP(SUBSTITUTE(B2822,"_usd","")&amp;" - "&amp;D2822,OrbisGeneric_mapping!C:F,3,0)</f>
        <v>#N/A</v>
      </c>
      <c r="F2822" s="6" t="e">
        <f>VLOOKUP(E2822,Collibra!D:F,3,0)</f>
        <v>#N/A</v>
      </c>
      <c r="G2822" s="6" t="e">
        <f>VLOOKUP(E2822,Collibra!D:F,2,0)</f>
        <v>#N/A</v>
      </c>
      <c r="J2822" t="s">
        <v>28</v>
      </c>
      <c r="N2822" t="b">
        <v>0</v>
      </c>
      <c r="P2822" t="s">
        <v>29</v>
      </c>
      <c r="Q2822" t="s">
        <v>30</v>
      </c>
      <c r="R2822" t="b">
        <v>0</v>
      </c>
      <c r="Z2822">
        <v>1</v>
      </c>
    </row>
    <row r="2823" spans="1:26" x14ac:dyDescent="0.25">
      <c r="A2823">
        <v>2895</v>
      </c>
      <c r="B2823" t="s">
        <v>1598</v>
      </c>
      <c r="C2823" t="s">
        <v>1379</v>
      </c>
      <c r="D2823" t="s">
        <v>1380</v>
      </c>
      <c r="E2823" s="6">
        <f>VLOOKUP(SUBSTITUTE(B2823,"_usd","")&amp;" - "&amp;D2823,OrbisGeneric_mapping!C:F,3,0)</f>
        <v>14027</v>
      </c>
      <c r="F2823" s="6" t="e">
        <f>VLOOKUP(E2823,Collibra!D:F,3,0)</f>
        <v>#N/A</v>
      </c>
      <c r="G2823" s="6" t="e">
        <f>VLOOKUP(E2823,Collibra!D:F,2,0)</f>
        <v>#N/A</v>
      </c>
      <c r="J2823" t="s">
        <v>28</v>
      </c>
      <c r="N2823" t="b">
        <v>0</v>
      </c>
      <c r="P2823" t="s">
        <v>29</v>
      </c>
      <c r="Q2823" t="s">
        <v>30</v>
      </c>
      <c r="R2823" t="b">
        <v>0</v>
      </c>
      <c r="Z2823">
        <v>1</v>
      </c>
    </row>
    <row r="2824" spans="1:26" x14ac:dyDescent="0.25">
      <c r="A2824">
        <v>2191</v>
      </c>
      <c r="B2824" t="s">
        <v>1598</v>
      </c>
      <c r="C2824" t="s">
        <v>452</v>
      </c>
      <c r="D2824" t="s">
        <v>453</v>
      </c>
      <c r="E2824" s="6" t="str">
        <f>VLOOKUP(SUBSTITUTE(B2824,"_usd","")&amp;" - "&amp;D2824,OrbisGeneric_mapping!C:F,3,0)</f>
        <v>CONSOLIDATION_CODE</v>
      </c>
      <c r="F2824" s="6" t="str">
        <f>VLOOKUP(E2824,Collibra!D:F,3,0)</f>
        <v>Consolidation code</v>
      </c>
      <c r="G2824" s="6" t="str">
        <f>VLOOKUP(E2824,Collibra!D:F,2,0)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2824" t="s">
        <v>28</v>
      </c>
      <c r="N2824" t="b">
        <v>0</v>
      </c>
      <c r="P2824" t="s">
        <v>29</v>
      </c>
      <c r="Q2824" t="s">
        <v>30</v>
      </c>
      <c r="R2824" t="b">
        <v>0</v>
      </c>
      <c r="Z2824">
        <v>1</v>
      </c>
    </row>
    <row r="2825" spans="1:26" x14ac:dyDescent="0.25">
      <c r="A2825">
        <v>3055</v>
      </c>
      <c r="B2825" t="s">
        <v>1598</v>
      </c>
      <c r="C2825" t="s">
        <v>1381</v>
      </c>
      <c r="D2825" t="s">
        <v>1382</v>
      </c>
      <c r="E2825" s="6">
        <f>VLOOKUP(SUBSTITUTE(B2825,"_usd","")&amp;" - "&amp;D2825,OrbisGeneric_mapping!C:F,3,0)</f>
        <v>22199</v>
      </c>
      <c r="F2825" s="6" t="e">
        <f>VLOOKUP(E2825,Collibra!D:F,3,0)</f>
        <v>#N/A</v>
      </c>
      <c r="G2825" s="6" t="e">
        <f>VLOOKUP(E2825,Collibra!D:F,2,0)</f>
        <v>#N/A</v>
      </c>
      <c r="J2825" t="s">
        <v>28</v>
      </c>
      <c r="N2825" t="b">
        <v>0</v>
      </c>
      <c r="P2825" t="s">
        <v>29</v>
      </c>
      <c r="Q2825" t="s">
        <v>30</v>
      </c>
      <c r="R2825" t="b">
        <v>0</v>
      </c>
      <c r="Z2825">
        <v>1</v>
      </c>
    </row>
    <row r="2826" spans="1:26" x14ac:dyDescent="0.25">
      <c r="A2826">
        <v>2695</v>
      </c>
      <c r="B2826" t="s">
        <v>1598</v>
      </c>
      <c r="C2826" t="s">
        <v>1383</v>
      </c>
      <c r="D2826" t="s">
        <v>1384</v>
      </c>
      <c r="E2826" s="6">
        <f>VLOOKUP(SUBSTITUTE(B2826,"_usd","")&amp;" - "&amp;D2826,OrbisGeneric_mapping!C:F,3,0)</f>
        <v>14046</v>
      </c>
      <c r="F2826" s="6" t="e">
        <f>VLOOKUP(E2826,Collibra!D:F,3,0)</f>
        <v>#N/A</v>
      </c>
      <c r="G2826" s="6" t="e">
        <f>VLOOKUP(E2826,Collibra!D:F,2,0)</f>
        <v>#N/A</v>
      </c>
      <c r="J2826" t="s">
        <v>28</v>
      </c>
      <c r="N2826" t="b">
        <v>0</v>
      </c>
      <c r="P2826" t="s">
        <v>29</v>
      </c>
      <c r="Q2826" t="s">
        <v>30</v>
      </c>
      <c r="R2826" t="b">
        <v>0</v>
      </c>
      <c r="Z2826">
        <v>1</v>
      </c>
    </row>
    <row r="2827" spans="1:26" x14ac:dyDescent="0.25">
      <c r="A2827">
        <v>2687</v>
      </c>
      <c r="B2827" t="s">
        <v>1598</v>
      </c>
      <c r="C2827" t="s">
        <v>1385</v>
      </c>
      <c r="D2827" t="s">
        <v>1386</v>
      </c>
      <c r="E2827" s="6">
        <f>VLOOKUP(SUBSTITUTE(B2827,"_usd","")&amp;" - "&amp;D2827,OrbisGeneric_mapping!C:F,3,0)</f>
        <v>14004</v>
      </c>
      <c r="F2827" s="6" t="e">
        <f>VLOOKUP(E2827,Collibra!D:F,3,0)</f>
        <v>#N/A</v>
      </c>
      <c r="G2827" s="6" t="e">
        <f>VLOOKUP(E2827,Collibra!D:F,2,0)</f>
        <v>#N/A</v>
      </c>
      <c r="J2827" t="s">
        <v>28</v>
      </c>
      <c r="N2827" t="b">
        <v>0</v>
      </c>
      <c r="P2827" t="s">
        <v>29</v>
      </c>
      <c r="Q2827" t="s">
        <v>30</v>
      </c>
      <c r="R2827" t="b">
        <v>0</v>
      </c>
      <c r="Z2827">
        <v>1</v>
      </c>
    </row>
    <row r="2828" spans="1:26" x14ac:dyDescent="0.25">
      <c r="A2828">
        <v>2791</v>
      </c>
      <c r="B2828" t="s">
        <v>1598</v>
      </c>
      <c r="C2828" t="s">
        <v>1387</v>
      </c>
      <c r="D2828" t="s">
        <v>1388</v>
      </c>
      <c r="E2828" s="6">
        <f>VLOOKUP(SUBSTITUTE(B2828,"_usd","")&amp;" - "&amp;D2828,OrbisGeneric_mapping!C:F,3,0)</f>
        <v>21075</v>
      </c>
      <c r="F2828" s="6" t="e">
        <f>VLOOKUP(E2828,Collibra!D:F,3,0)</f>
        <v>#N/A</v>
      </c>
      <c r="G2828" s="6" t="e">
        <f>VLOOKUP(E2828,Collibra!D:F,2,0)</f>
        <v>#N/A</v>
      </c>
      <c r="J2828" t="s">
        <v>28</v>
      </c>
      <c r="N2828" t="b">
        <v>0</v>
      </c>
      <c r="P2828" t="s">
        <v>29</v>
      </c>
      <c r="Q2828" t="s">
        <v>30</v>
      </c>
      <c r="R2828" t="b">
        <v>0</v>
      </c>
      <c r="Z2828">
        <v>1</v>
      </c>
    </row>
    <row r="2829" spans="1:26" x14ac:dyDescent="0.25">
      <c r="A2829">
        <v>2383</v>
      </c>
      <c r="B2829" t="s">
        <v>1598</v>
      </c>
      <c r="C2829" t="s">
        <v>1389</v>
      </c>
      <c r="D2829" t="s">
        <v>1390</v>
      </c>
      <c r="E2829" s="6">
        <f>VLOOKUP(SUBSTITUTE(B2829,"_usd","")&amp;" - "&amp;D2829,OrbisGeneric_mapping!C:F,3,0)</f>
        <v>20065</v>
      </c>
      <c r="F2829" s="6" t="e">
        <f>VLOOKUP(E2829,Collibra!D:F,3,0)</f>
        <v>#N/A</v>
      </c>
      <c r="G2829" s="6" t="e">
        <f>VLOOKUP(E2829,Collibra!D:F,2,0)</f>
        <v>#N/A</v>
      </c>
      <c r="J2829" t="s">
        <v>28</v>
      </c>
      <c r="N2829" t="b">
        <v>0</v>
      </c>
      <c r="P2829" t="s">
        <v>29</v>
      </c>
      <c r="Q2829" t="s">
        <v>30</v>
      </c>
      <c r="R2829" t="b">
        <v>0</v>
      </c>
      <c r="Z2829">
        <v>1</v>
      </c>
    </row>
    <row r="2830" spans="1:26" x14ac:dyDescent="0.25">
      <c r="A2830">
        <v>2847</v>
      </c>
      <c r="B2830" t="s">
        <v>1598</v>
      </c>
      <c r="C2830" t="s">
        <v>1391</v>
      </c>
      <c r="D2830" t="s">
        <v>1392</v>
      </c>
      <c r="E2830" s="6">
        <f>VLOOKUP(SUBSTITUTE(B2830,"_usd","")&amp;" - "&amp;D2830,OrbisGeneric_mapping!C:F,3,0)</f>
        <v>21110</v>
      </c>
      <c r="F2830" s="6" t="e">
        <f>VLOOKUP(E2830,Collibra!D:F,3,0)</f>
        <v>#N/A</v>
      </c>
      <c r="G2830" s="6" t="e">
        <f>VLOOKUP(E2830,Collibra!D:F,2,0)</f>
        <v>#N/A</v>
      </c>
      <c r="J2830" t="s">
        <v>28</v>
      </c>
      <c r="N2830" t="b">
        <v>0</v>
      </c>
      <c r="P2830" t="s">
        <v>29</v>
      </c>
      <c r="Q2830" t="s">
        <v>30</v>
      </c>
      <c r="R2830" t="b">
        <v>0</v>
      </c>
      <c r="Z2830">
        <v>1</v>
      </c>
    </row>
    <row r="2831" spans="1:26" x14ac:dyDescent="0.25">
      <c r="A2831">
        <v>2831</v>
      </c>
      <c r="B2831" t="s">
        <v>1598</v>
      </c>
      <c r="C2831" t="s">
        <v>1064</v>
      </c>
      <c r="D2831" t="s">
        <v>1065</v>
      </c>
      <c r="E2831" s="6">
        <f>VLOOKUP(SUBSTITUTE(B2831,"_usd","")&amp;" - "&amp;D2831,OrbisGeneric_mapping!C:F,3,0)</f>
        <v>21100</v>
      </c>
      <c r="F2831" s="6" t="e">
        <f>VLOOKUP(E2831,Collibra!D:F,3,0)</f>
        <v>#N/A</v>
      </c>
      <c r="G2831" s="6" t="e">
        <f>VLOOKUP(E2831,Collibra!D:F,2,0)</f>
        <v>#N/A</v>
      </c>
      <c r="J2831" t="s">
        <v>28</v>
      </c>
      <c r="N2831" t="b">
        <v>0</v>
      </c>
      <c r="P2831" t="s">
        <v>29</v>
      </c>
      <c r="Q2831" t="s">
        <v>30</v>
      </c>
      <c r="R2831" t="b">
        <v>0</v>
      </c>
      <c r="Z2831">
        <v>1</v>
      </c>
    </row>
    <row r="2832" spans="1:26" x14ac:dyDescent="0.25">
      <c r="A2832">
        <v>3095</v>
      </c>
      <c r="B2832" t="s">
        <v>1598</v>
      </c>
      <c r="C2832" t="s">
        <v>1068</v>
      </c>
      <c r="D2832" t="s">
        <v>1069</v>
      </c>
      <c r="E2832" s="6">
        <f>VLOOKUP(SUBSTITUTE(B2832,"_usd","")&amp;" - "&amp;D2832,OrbisGeneric_mapping!C:F,3,0)</f>
        <v>13019</v>
      </c>
      <c r="F2832" s="6" t="e">
        <f>VLOOKUP(E2832,Collibra!D:F,3,0)</f>
        <v>#N/A</v>
      </c>
      <c r="G2832" s="6" t="e">
        <f>VLOOKUP(E2832,Collibra!D:F,2,0)</f>
        <v>#N/A</v>
      </c>
      <c r="J2832" t="s">
        <v>28</v>
      </c>
      <c r="N2832" t="b">
        <v>0</v>
      </c>
      <c r="P2832" t="s">
        <v>29</v>
      </c>
      <c r="Q2832" t="s">
        <v>30</v>
      </c>
      <c r="R2832" t="b">
        <v>0</v>
      </c>
      <c r="Z2832">
        <v>1</v>
      </c>
    </row>
    <row r="2833" spans="1:26" x14ac:dyDescent="0.25">
      <c r="A2833">
        <v>3239</v>
      </c>
      <c r="B2833" t="s">
        <v>1598</v>
      </c>
      <c r="C2833" t="s">
        <v>1393</v>
      </c>
      <c r="D2833" t="s">
        <v>1394</v>
      </c>
      <c r="E2833" s="6">
        <f>VLOOKUP(SUBSTITUTE(B2833,"_usd","")&amp;" - "&amp;D2833,OrbisGeneric_mapping!C:F,3,0)</f>
        <v>13047</v>
      </c>
      <c r="F2833" s="6" t="e">
        <f>VLOOKUP(E2833,Collibra!D:F,3,0)</f>
        <v>#N/A</v>
      </c>
      <c r="G2833" s="6" t="e">
        <f>VLOOKUP(E2833,Collibra!D:F,2,0)</f>
        <v>#N/A</v>
      </c>
      <c r="J2833" t="s">
        <v>28</v>
      </c>
      <c r="N2833" t="b">
        <v>0</v>
      </c>
      <c r="P2833" t="s">
        <v>29</v>
      </c>
      <c r="Q2833" t="s">
        <v>30</v>
      </c>
      <c r="R2833" t="b">
        <v>0</v>
      </c>
      <c r="Z2833">
        <v>1</v>
      </c>
    </row>
    <row r="2834" spans="1:26" x14ac:dyDescent="0.25">
      <c r="A2834">
        <v>2751</v>
      </c>
      <c r="B2834" t="s">
        <v>1598</v>
      </c>
      <c r="C2834" t="s">
        <v>1395</v>
      </c>
      <c r="D2834" t="s">
        <v>1396</v>
      </c>
      <c r="E2834" s="6">
        <f>VLOOKUP(SUBSTITUTE(B2834,"_usd","")&amp;" - "&amp;D2834,OrbisGeneric_mapping!C:F,3,0)</f>
        <v>21050</v>
      </c>
      <c r="F2834" s="6" t="e">
        <f>VLOOKUP(E2834,Collibra!D:F,3,0)</f>
        <v>#N/A</v>
      </c>
      <c r="G2834" s="6" t="e">
        <f>VLOOKUP(E2834,Collibra!D:F,2,0)</f>
        <v>#N/A</v>
      </c>
      <c r="J2834" t="s">
        <v>28</v>
      </c>
      <c r="N2834" t="b">
        <v>0</v>
      </c>
      <c r="P2834" t="s">
        <v>29</v>
      </c>
      <c r="Q2834" t="s">
        <v>30</v>
      </c>
      <c r="R2834" t="b">
        <v>0</v>
      </c>
      <c r="Z2834">
        <v>1</v>
      </c>
    </row>
    <row r="2835" spans="1:26" x14ac:dyDescent="0.25">
      <c r="A2835">
        <v>2351</v>
      </c>
      <c r="B2835" t="s">
        <v>1598</v>
      </c>
      <c r="C2835" t="s">
        <v>1397</v>
      </c>
      <c r="D2835" t="s">
        <v>1398</v>
      </c>
      <c r="E2835" s="6">
        <f>VLOOKUP(SUBSTITUTE(B2835,"_usd","")&amp;" - "&amp;D2835,OrbisGeneric_mapping!C:F,3,0)</f>
        <v>20045</v>
      </c>
      <c r="F2835" s="6" t="e">
        <f>VLOOKUP(E2835,Collibra!D:F,3,0)</f>
        <v>#N/A</v>
      </c>
      <c r="G2835" s="6" t="e">
        <f>VLOOKUP(E2835,Collibra!D:F,2,0)</f>
        <v>#N/A</v>
      </c>
      <c r="J2835" t="s">
        <v>28</v>
      </c>
      <c r="N2835" t="b">
        <v>0</v>
      </c>
      <c r="P2835" t="s">
        <v>29</v>
      </c>
      <c r="Q2835" t="s">
        <v>30</v>
      </c>
      <c r="R2835" t="b">
        <v>0</v>
      </c>
      <c r="Z2835">
        <v>1</v>
      </c>
    </row>
    <row r="2836" spans="1:26" x14ac:dyDescent="0.25">
      <c r="A2836">
        <v>3183</v>
      </c>
      <c r="B2836" t="s">
        <v>1598</v>
      </c>
      <c r="C2836" t="s">
        <v>1399</v>
      </c>
      <c r="D2836" t="s">
        <v>1400</v>
      </c>
      <c r="E2836" s="6">
        <f>VLOOKUP(SUBSTITUTE(B2836,"_usd","")&amp;" - "&amp;D2836,OrbisGeneric_mapping!C:F,3,0)</f>
        <v>13037</v>
      </c>
      <c r="F2836" s="6" t="e">
        <f>VLOOKUP(E2836,Collibra!D:F,3,0)</f>
        <v>#N/A</v>
      </c>
      <c r="G2836" s="6" t="e">
        <f>VLOOKUP(E2836,Collibra!D:F,2,0)</f>
        <v>#N/A</v>
      </c>
      <c r="J2836" t="s">
        <v>28</v>
      </c>
      <c r="N2836" t="b">
        <v>0</v>
      </c>
      <c r="P2836" t="s">
        <v>29</v>
      </c>
      <c r="Q2836" t="s">
        <v>30</v>
      </c>
      <c r="R2836" t="b">
        <v>0</v>
      </c>
      <c r="Z2836">
        <v>1</v>
      </c>
    </row>
    <row r="2837" spans="1:26" x14ac:dyDescent="0.25">
      <c r="A2837">
        <v>3127</v>
      </c>
      <c r="B2837" t="s">
        <v>1598</v>
      </c>
      <c r="C2837" t="s">
        <v>1401</v>
      </c>
      <c r="D2837" t="s">
        <v>1402</v>
      </c>
      <c r="E2837" s="6">
        <f>VLOOKUP(SUBSTITUTE(B2837,"_usd","")&amp;" - "&amp;D2837,OrbisGeneric_mapping!C:F,3,0)</f>
        <v>13024</v>
      </c>
      <c r="F2837" s="6" t="e">
        <f>VLOOKUP(E2837,Collibra!D:F,3,0)</f>
        <v>#N/A</v>
      </c>
      <c r="G2837" s="6" t="e">
        <f>VLOOKUP(E2837,Collibra!D:F,2,0)</f>
        <v>#N/A</v>
      </c>
      <c r="J2837" t="s">
        <v>28</v>
      </c>
      <c r="N2837" t="b">
        <v>0</v>
      </c>
      <c r="P2837" t="s">
        <v>29</v>
      </c>
      <c r="Q2837" t="s">
        <v>30</v>
      </c>
      <c r="R2837" t="b">
        <v>0</v>
      </c>
      <c r="Z2837">
        <v>1</v>
      </c>
    </row>
    <row r="2838" spans="1:26" x14ac:dyDescent="0.25">
      <c r="A2838">
        <v>3167</v>
      </c>
      <c r="B2838" t="s">
        <v>1598</v>
      </c>
      <c r="C2838" t="s">
        <v>1403</v>
      </c>
      <c r="D2838" t="s">
        <v>1404</v>
      </c>
      <c r="E2838" s="6">
        <f>VLOOKUP(SUBSTITUTE(B2838,"_usd","")&amp;" - "&amp;D2838,OrbisGeneric_mapping!C:F,3,0)</f>
        <v>13034</v>
      </c>
      <c r="F2838" s="6" t="e">
        <f>VLOOKUP(E2838,Collibra!D:F,3,0)</f>
        <v>#N/A</v>
      </c>
      <c r="G2838" s="6" t="e">
        <f>VLOOKUP(E2838,Collibra!D:F,2,0)</f>
        <v>#N/A</v>
      </c>
      <c r="J2838" t="s">
        <v>28</v>
      </c>
      <c r="N2838" t="b">
        <v>0</v>
      </c>
      <c r="P2838" t="s">
        <v>29</v>
      </c>
      <c r="Q2838" t="s">
        <v>30</v>
      </c>
      <c r="R2838" t="b">
        <v>0</v>
      </c>
      <c r="Z2838">
        <v>1</v>
      </c>
    </row>
    <row r="2839" spans="1:26" x14ac:dyDescent="0.25">
      <c r="A2839">
        <v>3079</v>
      </c>
      <c r="B2839" t="s">
        <v>1598</v>
      </c>
      <c r="C2839" t="s">
        <v>1405</v>
      </c>
      <c r="D2839" t="s">
        <v>1406</v>
      </c>
      <c r="E2839" s="6">
        <f>VLOOKUP(SUBSTITUTE(B2839,"_usd","")&amp;" - "&amp;D2839,OrbisGeneric_mapping!C:F,3,0)</f>
        <v>13018</v>
      </c>
      <c r="F2839" s="6" t="e">
        <f>VLOOKUP(E2839,Collibra!D:F,3,0)</f>
        <v>#N/A</v>
      </c>
      <c r="G2839" s="6" t="e">
        <f>VLOOKUP(E2839,Collibra!D:F,2,0)</f>
        <v>#N/A</v>
      </c>
      <c r="J2839" t="s">
        <v>28</v>
      </c>
      <c r="N2839" t="b">
        <v>0</v>
      </c>
      <c r="P2839" t="s">
        <v>29</v>
      </c>
      <c r="Q2839" t="s">
        <v>30</v>
      </c>
      <c r="R2839" t="b">
        <v>0</v>
      </c>
      <c r="Z2839">
        <v>1</v>
      </c>
    </row>
    <row r="2840" spans="1:26" x14ac:dyDescent="0.25">
      <c r="A2840">
        <v>2999</v>
      </c>
      <c r="B2840" t="s">
        <v>1598</v>
      </c>
      <c r="C2840" t="s">
        <v>1407</v>
      </c>
      <c r="D2840" t="s">
        <v>1408</v>
      </c>
      <c r="E2840" s="6">
        <f>VLOOKUP(SUBSTITUTE(B2840,"_usd","")&amp;" - "&amp;D2840,OrbisGeneric_mapping!C:F,3,0)</f>
        <v>21220</v>
      </c>
      <c r="F2840" s="6" t="e">
        <f>VLOOKUP(E2840,Collibra!D:F,3,0)</f>
        <v>#N/A</v>
      </c>
      <c r="G2840" s="6" t="e">
        <f>VLOOKUP(E2840,Collibra!D:F,2,0)</f>
        <v>#N/A</v>
      </c>
      <c r="J2840" t="s">
        <v>28</v>
      </c>
      <c r="N2840" t="b">
        <v>0</v>
      </c>
      <c r="P2840" t="s">
        <v>29</v>
      </c>
      <c r="Q2840" t="s">
        <v>30</v>
      </c>
      <c r="R2840" t="b">
        <v>0</v>
      </c>
      <c r="Z2840">
        <v>1</v>
      </c>
    </row>
    <row r="2841" spans="1:26" x14ac:dyDescent="0.25">
      <c r="A2841">
        <v>2279</v>
      </c>
      <c r="B2841" t="s">
        <v>1598</v>
      </c>
      <c r="C2841" t="s">
        <v>661</v>
      </c>
      <c r="D2841" t="s">
        <v>662</v>
      </c>
      <c r="E2841" s="6" t="str">
        <f>VLOOKUP(SUBSTITUTE(B2841,"_usd","")&amp;" - "&amp;D2841,OrbisGeneric_mapping!C:F,3,0)</f>
        <v>EXCHANGE_RATE</v>
      </c>
      <c r="F2841" s="6" t="str">
        <f>VLOOKUP(E2841,Collibra!D:F,3,0)</f>
        <v>Exchange rate from original currency</v>
      </c>
      <c r="G2841" s="6" t="str">
        <f>VLOOKUP(E2841,Collibra!D:F,2,0)</f>
        <v>Exchange rate from original currency gives the exchange rate against selected selected currency (Default: USD)</v>
      </c>
      <c r="J2841" t="s">
        <v>28</v>
      </c>
      <c r="N2841" t="b">
        <v>0</v>
      </c>
      <c r="P2841" t="s">
        <v>29</v>
      </c>
      <c r="Q2841" t="s">
        <v>30</v>
      </c>
      <c r="R2841" t="b">
        <v>0</v>
      </c>
      <c r="Z2841">
        <v>1</v>
      </c>
    </row>
    <row r="2842" spans="1:26" x14ac:dyDescent="0.25">
      <c r="A2842">
        <v>2615</v>
      </c>
      <c r="B2842" t="s">
        <v>1598</v>
      </c>
      <c r="C2842" t="s">
        <v>1409</v>
      </c>
      <c r="D2842" t="s">
        <v>1410</v>
      </c>
      <c r="E2842" s="6">
        <f>VLOOKUP(SUBSTITUTE(B2842,"_usd","")&amp;" - "&amp;D2842,OrbisGeneric_mapping!C:F,3,0)</f>
        <v>20205</v>
      </c>
      <c r="F2842" s="6" t="e">
        <f>VLOOKUP(E2842,Collibra!D:F,3,0)</f>
        <v>#N/A</v>
      </c>
      <c r="G2842" s="6" t="e">
        <f>VLOOKUP(E2842,Collibra!D:F,2,0)</f>
        <v>#N/A</v>
      </c>
      <c r="J2842" t="s">
        <v>28</v>
      </c>
      <c r="N2842" t="b">
        <v>0</v>
      </c>
      <c r="P2842" t="s">
        <v>29</v>
      </c>
      <c r="Q2842" t="s">
        <v>30</v>
      </c>
      <c r="R2842" t="b">
        <v>0</v>
      </c>
      <c r="Z2842">
        <v>1</v>
      </c>
    </row>
    <row r="2843" spans="1:26" x14ac:dyDescent="0.25">
      <c r="A2843">
        <v>3207</v>
      </c>
      <c r="B2843" t="s">
        <v>1598</v>
      </c>
      <c r="C2843" t="s">
        <v>1411</v>
      </c>
      <c r="D2843" t="s">
        <v>1412</v>
      </c>
      <c r="E2843" s="6">
        <f>VLOOKUP(SUBSTITUTE(B2843,"_usd","")&amp;" - "&amp;D2843,OrbisGeneric_mapping!C:F,3,0)</f>
        <v>13043</v>
      </c>
      <c r="F2843" s="6" t="e">
        <f>VLOOKUP(E2843,Collibra!D:F,3,0)</f>
        <v>#N/A</v>
      </c>
      <c r="G2843" s="6" t="e">
        <f>VLOOKUP(E2843,Collibra!D:F,2,0)</f>
        <v>#N/A</v>
      </c>
      <c r="J2843" t="s">
        <v>28</v>
      </c>
      <c r="N2843" t="b">
        <v>0</v>
      </c>
      <c r="P2843" t="s">
        <v>29</v>
      </c>
      <c r="Q2843" t="s">
        <v>30</v>
      </c>
      <c r="R2843" t="b">
        <v>0</v>
      </c>
      <c r="Z2843">
        <v>1</v>
      </c>
    </row>
    <row r="2844" spans="1:26" x14ac:dyDescent="0.25">
      <c r="A2844">
        <v>3143</v>
      </c>
      <c r="B2844" t="s">
        <v>1598</v>
      </c>
      <c r="C2844" t="s">
        <v>1413</v>
      </c>
      <c r="D2844" t="s">
        <v>1414</v>
      </c>
      <c r="E2844" s="6">
        <f>VLOOKUP(SUBSTITUTE(B2844,"_usd","")&amp;" - "&amp;D2844,OrbisGeneric_mapping!C:F,3,0)</f>
        <v>13026</v>
      </c>
      <c r="F2844" s="6" t="e">
        <f>VLOOKUP(E2844,Collibra!D:F,3,0)</f>
        <v>#N/A</v>
      </c>
      <c r="G2844" s="6" t="e">
        <f>VLOOKUP(E2844,Collibra!D:F,2,0)</f>
        <v>#N/A</v>
      </c>
      <c r="J2844" t="s">
        <v>28</v>
      </c>
      <c r="N2844" t="b">
        <v>0</v>
      </c>
      <c r="P2844" t="s">
        <v>29</v>
      </c>
      <c r="Q2844" t="s">
        <v>30</v>
      </c>
      <c r="R2844" t="b">
        <v>0</v>
      </c>
      <c r="Z2844">
        <v>1</v>
      </c>
    </row>
    <row r="2845" spans="1:26" x14ac:dyDescent="0.25">
      <c r="A2845">
        <v>3151</v>
      </c>
      <c r="B2845" t="s">
        <v>1598</v>
      </c>
      <c r="C2845" t="s">
        <v>1415</v>
      </c>
      <c r="D2845" t="s">
        <v>1416</v>
      </c>
      <c r="E2845" s="6">
        <f>VLOOKUP(SUBSTITUTE(B2845,"_usd","")&amp;" - "&amp;D2845,OrbisGeneric_mapping!C:F,3,0)</f>
        <v>13027</v>
      </c>
      <c r="F2845" s="6" t="e">
        <f>VLOOKUP(E2845,Collibra!D:F,3,0)</f>
        <v>#N/A</v>
      </c>
      <c r="G2845" s="6" t="e">
        <f>VLOOKUP(E2845,Collibra!D:F,2,0)</f>
        <v>#N/A</v>
      </c>
      <c r="J2845" t="s">
        <v>28</v>
      </c>
      <c r="N2845" t="b">
        <v>0</v>
      </c>
      <c r="P2845" t="s">
        <v>29</v>
      </c>
      <c r="Q2845" t="s">
        <v>30</v>
      </c>
      <c r="R2845" t="b">
        <v>0</v>
      </c>
      <c r="Z2845">
        <v>1</v>
      </c>
    </row>
    <row r="2846" spans="1:26" x14ac:dyDescent="0.25">
      <c r="A2846">
        <v>3135</v>
      </c>
      <c r="B2846" t="s">
        <v>1598</v>
      </c>
      <c r="C2846" t="s">
        <v>1417</v>
      </c>
      <c r="D2846" t="s">
        <v>1418</v>
      </c>
      <c r="E2846" s="6">
        <f>VLOOKUP(SUBSTITUTE(B2846,"_usd","")&amp;" - "&amp;D2846,OrbisGeneric_mapping!C:F,3,0)</f>
        <v>13025</v>
      </c>
      <c r="F2846" s="6" t="e">
        <f>VLOOKUP(E2846,Collibra!D:F,3,0)</f>
        <v>#N/A</v>
      </c>
      <c r="G2846" s="6" t="e">
        <f>VLOOKUP(E2846,Collibra!D:F,2,0)</f>
        <v>#N/A</v>
      </c>
      <c r="J2846" t="s">
        <v>28</v>
      </c>
      <c r="N2846" t="b">
        <v>0</v>
      </c>
      <c r="P2846" t="s">
        <v>29</v>
      </c>
      <c r="Q2846" t="s">
        <v>30</v>
      </c>
      <c r="R2846" t="b">
        <v>0</v>
      </c>
      <c r="Z2846">
        <v>1</v>
      </c>
    </row>
    <row r="2847" spans="1:26" x14ac:dyDescent="0.25">
      <c r="A2847">
        <v>2319</v>
      </c>
      <c r="B2847" t="s">
        <v>1598</v>
      </c>
      <c r="C2847" t="s">
        <v>1419</v>
      </c>
      <c r="D2847" t="s">
        <v>1420</v>
      </c>
      <c r="E2847" s="6">
        <f>VLOOKUP(SUBSTITUTE(B2847,"_usd","")&amp;" - "&amp;D2847,OrbisGeneric_mapping!C:F,3,0)</f>
        <v>20025</v>
      </c>
      <c r="F2847" s="6" t="e">
        <f>VLOOKUP(E2847,Collibra!D:F,3,0)</f>
        <v>#N/A</v>
      </c>
      <c r="G2847" s="6" t="e">
        <f>VLOOKUP(E2847,Collibra!D:F,2,0)</f>
        <v>#N/A</v>
      </c>
      <c r="J2847" t="s">
        <v>28</v>
      </c>
      <c r="N2847" t="b">
        <v>0</v>
      </c>
      <c r="P2847" t="s">
        <v>29</v>
      </c>
      <c r="Q2847" t="s">
        <v>30</v>
      </c>
      <c r="R2847" t="b">
        <v>0</v>
      </c>
      <c r="Z2847">
        <v>1</v>
      </c>
    </row>
    <row r="2848" spans="1:26" x14ac:dyDescent="0.25">
      <c r="A2848">
        <v>2415</v>
      </c>
      <c r="B2848" t="s">
        <v>1598</v>
      </c>
      <c r="C2848" t="s">
        <v>482</v>
      </c>
      <c r="D2848" t="s">
        <v>483</v>
      </c>
      <c r="E2848" s="6">
        <f>VLOOKUP(SUBSTITUTE(B2848,"_usd","")&amp;" - "&amp;D2848,OrbisGeneric_mapping!C:F,3,0)</f>
        <v>20085</v>
      </c>
      <c r="F2848" s="6" t="e">
        <f>VLOOKUP(E2848,Collibra!D:F,3,0)</f>
        <v>#N/A</v>
      </c>
      <c r="G2848" s="6" t="e">
        <f>VLOOKUP(E2848,Collibra!D:F,2,0)</f>
        <v>#N/A</v>
      </c>
      <c r="J2848" t="s">
        <v>28</v>
      </c>
      <c r="N2848" t="b">
        <v>0</v>
      </c>
      <c r="P2848" t="s">
        <v>29</v>
      </c>
      <c r="Q2848" t="s">
        <v>30</v>
      </c>
      <c r="R2848" t="b">
        <v>0</v>
      </c>
      <c r="Z2848">
        <v>1</v>
      </c>
    </row>
    <row r="2849" spans="1:26" x14ac:dyDescent="0.25">
      <c r="A2849">
        <v>2591</v>
      </c>
      <c r="B2849" t="s">
        <v>1598</v>
      </c>
      <c r="C2849" t="s">
        <v>1421</v>
      </c>
      <c r="D2849" t="s">
        <v>1422</v>
      </c>
      <c r="E2849" s="6">
        <f>VLOOKUP(SUBSTITUTE(B2849,"_usd","")&amp;" - "&amp;D2849,OrbisGeneric_mapping!C:F,3,0)</f>
        <v>13070</v>
      </c>
      <c r="F2849" s="6" t="e">
        <f>VLOOKUP(E2849,Collibra!D:F,3,0)</f>
        <v>#N/A</v>
      </c>
      <c r="G2849" s="6" t="e">
        <f>VLOOKUP(E2849,Collibra!D:F,2,0)</f>
        <v>#N/A</v>
      </c>
      <c r="J2849" t="s">
        <v>28</v>
      </c>
      <c r="N2849" t="b">
        <v>0</v>
      </c>
      <c r="P2849" t="s">
        <v>29</v>
      </c>
      <c r="Q2849" t="s">
        <v>30</v>
      </c>
      <c r="R2849" t="b">
        <v>0</v>
      </c>
      <c r="Z2849">
        <v>1</v>
      </c>
    </row>
    <row r="2850" spans="1:26" x14ac:dyDescent="0.25">
      <c r="A2850">
        <v>3023</v>
      </c>
      <c r="B2850" t="s">
        <v>1598</v>
      </c>
      <c r="C2850" t="s">
        <v>1423</v>
      </c>
      <c r="D2850" t="s">
        <v>1424</v>
      </c>
      <c r="E2850" s="6">
        <f>VLOOKUP(SUBSTITUTE(B2850,"_usd","")&amp;" - "&amp;D2850,OrbisGeneric_mapping!C:F,3,0)</f>
        <v>13000</v>
      </c>
      <c r="F2850" s="6" t="e">
        <f>VLOOKUP(E2850,Collibra!D:F,3,0)</f>
        <v>#N/A</v>
      </c>
      <c r="G2850" s="6" t="e">
        <f>VLOOKUP(E2850,Collibra!D:F,2,0)</f>
        <v>#N/A</v>
      </c>
      <c r="J2850" t="s">
        <v>28</v>
      </c>
      <c r="N2850" t="b">
        <v>0</v>
      </c>
      <c r="P2850" t="s">
        <v>29</v>
      </c>
      <c r="Q2850" t="s">
        <v>30</v>
      </c>
      <c r="R2850" t="b">
        <v>0</v>
      </c>
      <c r="Z2850">
        <v>1</v>
      </c>
    </row>
    <row r="2851" spans="1:26" x14ac:dyDescent="0.25">
      <c r="A2851">
        <v>2735</v>
      </c>
      <c r="B2851" t="s">
        <v>1598</v>
      </c>
      <c r="C2851" t="s">
        <v>1425</v>
      </c>
      <c r="D2851" t="s">
        <v>1426</v>
      </c>
      <c r="E2851" s="6">
        <f>VLOOKUP(SUBSTITUTE(B2851,"_usd","")&amp;" - "&amp;D2851,OrbisGeneric_mapping!C:F,3,0)</f>
        <v>21040</v>
      </c>
      <c r="F2851" s="6" t="e">
        <f>VLOOKUP(E2851,Collibra!D:F,3,0)</f>
        <v>#N/A</v>
      </c>
      <c r="G2851" s="6" t="e">
        <f>VLOOKUP(E2851,Collibra!D:F,2,0)</f>
        <v>#N/A</v>
      </c>
      <c r="J2851" t="s">
        <v>28</v>
      </c>
      <c r="N2851" t="b">
        <v>0</v>
      </c>
      <c r="P2851" t="s">
        <v>29</v>
      </c>
      <c r="Q2851" t="s">
        <v>30</v>
      </c>
      <c r="R2851" t="b">
        <v>0</v>
      </c>
      <c r="Z2851">
        <v>1</v>
      </c>
    </row>
    <row r="2852" spans="1:26" x14ac:dyDescent="0.25">
      <c r="A2852">
        <v>3175</v>
      </c>
      <c r="B2852" t="s">
        <v>1598</v>
      </c>
      <c r="C2852" t="s">
        <v>1427</v>
      </c>
      <c r="D2852" t="s">
        <v>1428</v>
      </c>
      <c r="E2852" s="6">
        <f>VLOOKUP(SUBSTITUTE(B2852,"_usd","")&amp;" - "&amp;D2852,OrbisGeneric_mapping!C:F,3,0)</f>
        <v>13035</v>
      </c>
      <c r="F2852" s="6" t="e">
        <f>VLOOKUP(E2852,Collibra!D:F,3,0)</f>
        <v>#N/A</v>
      </c>
      <c r="G2852" s="6" t="e">
        <f>VLOOKUP(E2852,Collibra!D:F,2,0)</f>
        <v>#N/A</v>
      </c>
      <c r="J2852" t="s">
        <v>28</v>
      </c>
      <c r="N2852" t="b">
        <v>0</v>
      </c>
      <c r="P2852" t="s">
        <v>29</v>
      </c>
      <c r="Q2852" t="s">
        <v>30</v>
      </c>
      <c r="R2852" t="b">
        <v>0</v>
      </c>
      <c r="Z2852">
        <v>1</v>
      </c>
    </row>
    <row r="2853" spans="1:26" x14ac:dyDescent="0.25">
      <c r="A2853">
        <v>2583</v>
      </c>
      <c r="B2853" t="s">
        <v>1598</v>
      </c>
      <c r="C2853" t="s">
        <v>1429</v>
      </c>
      <c r="D2853" t="s">
        <v>1430</v>
      </c>
      <c r="E2853" s="6">
        <f>VLOOKUP(SUBSTITUTE(B2853,"_usd","")&amp;" - "&amp;D2853,OrbisGeneric_mapping!C:F,3,0)</f>
        <v>20185</v>
      </c>
      <c r="F2853" s="6" t="e">
        <f>VLOOKUP(E2853,Collibra!D:F,3,0)</f>
        <v>#N/A</v>
      </c>
      <c r="G2853" s="6" t="e">
        <f>VLOOKUP(E2853,Collibra!D:F,2,0)</f>
        <v>#N/A</v>
      </c>
      <c r="J2853" t="s">
        <v>28</v>
      </c>
      <c r="N2853" t="b">
        <v>0</v>
      </c>
      <c r="P2853" t="s">
        <v>29</v>
      </c>
      <c r="Q2853" t="s">
        <v>30</v>
      </c>
      <c r="R2853" t="b">
        <v>0</v>
      </c>
      <c r="Z2853">
        <v>1</v>
      </c>
    </row>
    <row r="2854" spans="1:26" x14ac:dyDescent="0.25">
      <c r="A2854">
        <v>2327</v>
      </c>
      <c r="B2854" t="s">
        <v>1598</v>
      </c>
      <c r="C2854" t="s">
        <v>1431</v>
      </c>
      <c r="D2854" t="s">
        <v>1432</v>
      </c>
      <c r="E2854" s="6">
        <f>VLOOKUP(SUBSTITUTE(B2854,"_usd","")&amp;" - "&amp;D2854,OrbisGeneric_mapping!C:F,3,0)</f>
        <v>20030</v>
      </c>
      <c r="F2854" s="6" t="e">
        <f>VLOOKUP(E2854,Collibra!D:F,3,0)</f>
        <v>#N/A</v>
      </c>
      <c r="G2854" s="6" t="e">
        <f>VLOOKUP(E2854,Collibra!D:F,2,0)</f>
        <v>#N/A</v>
      </c>
      <c r="J2854" t="s">
        <v>28</v>
      </c>
      <c r="N2854" t="b">
        <v>0</v>
      </c>
      <c r="P2854" t="s">
        <v>29</v>
      </c>
      <c r="Q2854" t="s">
        <v>30</v>
      </c>
      <c r="R2854" t="b">
        <v>0</v>
      </c>
      <c r="Z2854">
        <v>1</v>
      </c>
    </row>
    <row r="2855" spans="1:26" x14ac:dyDescent="0.25">
      <c r="A2855">
        <v>2647</v>
      </c>
      <c r="B2855" t="s">
        <v>1598</v>
      </c>
      <c r="C2855" t="s">
        <v>1433</v>
      </c>
      <c r="D2855" t="s">
        <v>1434</v>
      </c>
      <c r="E2855" s="6">
        <f>VLOOKUP(SUBSTITUTE(B2855,"_usd","")&amp;" - "&amp;D2855,OrbisGeneric_mapping!C:F,3,0)</f>
        <v>20225</v>
      </c>
      <c r="F2855" s="6" t="e">
        <f>VLOOKUP(E2855,Collibra!D:F,3,0)</f>
        <v>#N/A</v>
      </c>
      <c r="G2855" s="6" t="e">
        <f>VLOOKUP(E2855,Collibra!D:F,2,0)</f>
        <v>#N/A</v>
      </c>
      <c r="J2855" t="s">
        <v>28</v>
      </c>
      <c r="N2855" t="b">
        <v>0</v>
      </c>
      <c r="P2855" t="s">
        <v>29</v>
      </c>
      <c r="Q2855" t="s">
        <v>30</v>
      </c>
      <c r="R2855" t="b">
        <v>0</v>
      </c>
      <c r="Z2855">
        <v>1</v>
      </c>
    </row>
    <row r="2856" spans="1:26" x14ac:dyDescent="0.25">
      <c r="A2856">
        <v>2631</v>
      </c>
      <c r="B2856" t="s">
        <v>1598</v>
      </c>
      <c r="C2856" t="s">
        <v>1435</v>
      </c>
      <c r="D2856" t="s">
        <v>1436</v>
      </c>
      <c r="E2856" s="6">
        <f>VLOOKUP(SUBSTITUTE(B2856,"_usd","")&amp;" - "&amp;D2856,OrbisGeneric_mapping!C:F,3,0)</f>
        <v>20215</v>
      </c>
      <c r="F2856" s="6" t="e">
        <f>VLOOKUP(E2856,Collibra!D:F,3,0)</f>
        <v>#N/A</v>
      </c>
      <c r="G2856" s="6" t="e">
        <f>VLOOKUP(E2856,Collibra!D:F,2,0)</f>
        <v>#N/A</v>
      </c>
      <c r="J2856" t="s">
        <v>28</v>
      </c>
      <c r="N2856" t="b">
        <v>0</v>
      </c>
      <c r="P2856" t="s">
        <v>29</v>
      </c>
      <c r="Q2856" t="s">
        <v>30</v>
      </c>
      <c r="R2856" t="b">
        <v>0</v>
      </c>
      <c r="Z2856">
        <v>1</v>
      </c>
    </row>
    <row r="2857" spans="1:26" x14ac:dyDescent="0.25">
      <c r="A2857">
        <v>2431</v>
      </c>
      <c r="B2857" t="s">
        <v>1598</v>
      </c>
      <c r="C2857" t="s">
        <v>1437</v>
      </c>
      <c r="D2857" t="s">
        <v>1438</v>
      </c>
      <c r="E2857" s="6">
        <f>VLOOKUP(SUBSTITUTE(B2857,"_usd","")&amp;" - "&amp;D2857,OrbisGeneric_mapping!C:F,3,0)</f>
        <v>20095</v>
      </c>
      <c r="F2857" s="6" t="e">
        <f>VLOOKUP(E2857,Collibra!D:F,3,0)</f>
        <v>#N/A</v>
      </c>
      <c r="G2857" s="6" t="e">
        <f>VLOOKUP(E2857,Collibra!D:F,2,0)</f>
        <v>#N/A</v>
      </c>
      <c r="J2857" t="s">
        <v>28</v>
      </c>
      <c r="N2857" t="b">
        <v>0</v>
      </c>
      <c r="P2857" t="s">
        <v>29</v>
      </c>
      <c r="Q2857" t="s">
        <v>30</v>
      </c>
      <c r="R2857" t="b">
        <v>0</v>
      </c>
      <c r="Z2857">
        <v>1</v>
      </c>
    </row>
    <row r="2858" spans="1:26" x14ac:dyDescent="0.25">
      <c r="A2858">
        <v>2799</v>
      </c>
      <c r="B2858" t="s">
        <v>1598</v>
      </c>
      <c r="C2858" t="s">
        <v>1439</v>
      </c>
      <c r="D2858" t="s">
        <v>1440</v>
      </c>
      <c r="E2858" s="6">
        <f>VLOOKUP(SUBSTITUTE(B2858,"_usd","")&amp;" - "&amp;D2858,OrbisGeneric_mapping!C:F,3,0)</f>
        <v>14014</v>
      </c>
      <c r="F2858" s="6" t="e">
        <f>VLOOKUP(E2858,Collibra!D:F,3,0)</f>
        <v>#N/A</v>
      </c>
      <c r="G2858" s="6" t="e">
        <f>VLOOKUP(E2858,Collibra!D:F,2,0)</f>
        <v>#N/A</v>
      </c>
      <c r="J2858" t="s">
        <v>28</v>
      </c>
      <c r="N2858" t="b">
        <v>0</v>
      </c>
      <c r="P2858" t="s">
        <v>29</v>
      </c>
      <c r="Q2858" t="s">
        <v>30</v>
      </c>
      <c r="R2858" t="b">
        <v>0</v>
      </c>
      <c r="Z2858">
        <v>1</v>
      </c>
    </row>
    <row r="2859" spans="1:26" x14ac:dyDescent="0.25">
      <c r="A2859">
        <v>2527</v>
      </c>
      <c r="B2859" t="s">
        <v>1598</v>
      </c>
      <c r="C2859" t="s">
        <v>1441</v>
      </c>
      <c r="D2859" t="s">
        <v>1442</v>
      </c>
      <c r="E2859" s="6">
        <f>VLOOKUP(SUBSTITUTE(B2859,"_usd","")&amp;" - "&amp;D2859,OrbisGeneric_mapping!C:F,3,0)</f>
        <v>20155</v>
      </c>
      <c r="F2859" s="6" t="e">
        <f>VLOOKUP(E2859,Collibra!D:F,3,0)</f>
        <v>#N/A</v>
      </c>
      <c r="G2859" s="6" t="e">
        <f>VLOOKUP(E2859,Collibra!D:F,2,0)</f>
        <v>#N/A</v>
      </c>
      <c r="J2859" t="s">
        <v>28</v>
      </c>
      <c r="N2859" t="b">
        <v>0</v>
      </c>
      <c r="P2859" t="s">
        <v>29</v>
      </c>
      <c r="Q2859" t="s">
        <v>30</v>
      </c>
      <c r="R2859" t="b">
        <v>0</v>
      </c>
      <c r="Z2859">
        <v>1</v>
      </c>
    </row>
    <row r="2860" spans="1:26" x14ac:dyDescent="0.25">
      <c r="A2860">
        <v>2535</v>
      </c>
      <c r="B2860" t="s">
        <v>1598</v>
      </c>
      <c r="C2860" t="s">
        <v>1443</v>
      </c>
      <c r="D2860" t="s">
        <v>1444</v>
      </c>
      <c r="E2860" s="6">
        <f>VLOOKUP(SUBSTITUTE(B2860,"_usd","")&amp;" - "&amp;D2860,OrbisGeneric_mapping!C:F,3,0)</f>
        <v>20160</v>
      </c>
      <c r="F2860" s="6" t="e">
        <f>VLOOKUP(E2860,Collibra!D:F,3,0)</f>
        <v>#N/A</v>
      </c>
      <c r="G2860" s="6" t="e">
        <f>VLOOKUP(E2860,Collibra!D:F,2,0)</f>
        <v>#N/A</v>
      </c>
      <c r="J2860" t="s">
        <v>28</v>
      </c>
      <c r="N2860" t="b">
        <v>0</v>
      </c>
      <c r="P2860" t="s">
        <v>29</v>
      </c>
      <c r="Q2860" t="s">
        <v>30</v>
      </c>
      <c r="R2860" t="b">
        <v>0</v>
      </c>
      <c r="Z2860">
        <v>1</v>
      </c>
    </row>
    <row r="2861" spans="1:26" x14ac:dyDescent="0.25">
      <c r="A2861">
        <v>2679</v>
      </c>
      <c r="B2861" t="s">
        <v>1598</v>
      </c>
      <c r="C2861" t="s">
        <v>528</v>
      </c>
      <c r="D2861" t="s">
        <v>529</v>
      </c>
      <c r="E2861" s="6">
        <f>VLOOKUP(SUBSTITUTE(B2861,"_usd","")&amp;" - "&amp;D2861,OrbisGeneric_mapping!C:F,3,0)</f>
        <v>21010</v>
      </c>
      <c r="F2861" s="6" t="e">
        <f>VLOOKUP(E2861,Collibra!D:F,3,0)</f>
        <v>#N/A</v>
      </c>
      <c r="G2861" s="6" t="e">
        <f>VLOOKUP(E2861,Collibra!D:F,2,0)</f>
        <v>#N/A</v>
      </c>
      <c r="J2861" t="s">
        <v>28</v>
      </c>
      <c r="N2861" t="b">
        <v>0</v>
      </c>
      <c r="P2861" t="s">
        <v>29</v>
      </c>
      <c r="Q2861" t="s">
        <v>30</v>
      </c>
      <c r="R2861" t="b">
        <v>0</v>
      </c>
      <c r="Z2861">
        <v>1</v>
      </c>
    </row>
    <row r="2862" spans="1:26" x14ac:dyDescent="0.25">
      <c r="A2862">
        <v>2639</v>
      </c>
      <c r="B2862" t="s">
        <v>1598</v>
      </c>
      <c r="C2862" t="s">
        <v>1445</v>
      </c>
      <c r="D2862" t="s">
        <v>1446</v>
      </c>
      <c r="E2862" s="6">
        <f>VLOOKUP(SUBSTITUTE(B2862,"_usd","")&amp;" - "&amp;D2862,OrbisGeneric_mapping!C:F,3,0)</f>
        <v>20220</v>
      </c>
      <c r="F2862" s="6" t="e">
        <f>VLOOKUP(E2862,Collibra!D:F,3,0)</f>
        <v>#N/A</v>
      </c>
      <c r="G2862" s="6" t="e">
        <f>VLOOKUP(E2862,Collibra!D:F,2,0)</f>
        <v>#N/A</v>
      </c>
      <c r="J2862" t="s">
        <v>28</v>
      </c>
      <c r="N2862" t="b">
        <v>0</v>
      </c>
      <c r="P2862" t="s">
        <v>29</v>
      </c>
      <c r="Q2862" t="s">
        <v>30</v>
      </c>
      <c r="R2862" t="b">
        <v>0</v>
      </c>
      <c r="Z2862">
        <v>1</v>
      </c>
    </row>
    <row r="2863" spans="1:26" x14ac:dyDescent="0.25">
      <c r="A2863">
        <v>2623</v>
      </c>
      <c r="B2863" t="s">
        <v>1598</v>
      </c>
      <c r="C2863" t="s">
        <v>1447</v>
      </c>
      <c r="D2863" t="s">
        <v>1448</v>
      </c>
      <c r="E2863" s="6">
        <f>VLOOKUP(SUBSTITUTE(B2863,"_usd","")&amp;" - "&amp;D2863,OrbisGeneric_mapping!C:F,3,0)</f>
        <v>20210</v>
      </c>
      <c r="F2863" s="6" t="e">
        <f>VLOOKUP(E2863,Collibra!D:F,3,0)</f>
        <v>#N/A</v>
      </c>
      <c r="G2863" s="6" t="e">
        <f>VLOOKUP(E2863,Collibra!D:F,2,0)</f>
        <v>#N/A</v>
      </c>
      <c r="J2863" t="s">
        <v>28</v>
      </c>
      <c r="N2863" t="b">
        <v>0</v>
      </c>
      <c r="P2863" t="s">
        <v>29</v>
      </c>
      <c r="Q2863" t="s">
        <v>30</v>
      </c>
      <c r="R2863" t="b">
        <v>0</v>
      </c>
      <c r="Z2863">
        <v>1</v>
      </c>
    </row>
    <row r="2864" spans="1:26" x14ac:dyDescent="0.25">
      <c r="A2864">
        <v>2863</v>
      </c>
      <c r="B2864" t="s">
        <v>1598</v>
      </c>
      <c r="C2864" t="s">
        <v>1449</v>
      </c>
      <c r="D2864" t="s">
        <v>1450</v>
      </c>
      <c r="E2864" s="6">
        <f>VLOOKUP(SUBSTITUTE(B2864,"_usd","")&amp;" - "&amp;D2864,OrbisGeneric_mapping!C:F,3,0)</f>
        <v>14018</v>
      </c>
      <c r="F2864" s="6" t="e">
        <f>VLOOKUP(E2864,Collibra!D:F,3,0)</f>
        <v>#N/A</v>
      </c>
      <c r="G2864" s="6" t="e">
        <f>VLOOKUP(E2864,Collibra!D:F,2,0)</f>
        <v>#N/A</v>
      </c>
      <c r="J2864" t="s">
        <v>28</v>
      </c>
      <c r="N2864" t="b">
        <v>0</v>
      </c>
      <c r="P2864" t="s">
        <v>29</v>
      </c>
      <c r="Q2864" t="s">
        <v>30</v>
      </c>
      <c r="R2864" t="b">
        <v>0</v>
      </c>
      <c r="Z2864">
        <v>1</v>
      </c>
    </row>
    <row r="2865" spans="1:26" x14ac:dyDescent="0.25">
      <c r="A2865">
        <v>3191</v>
      </c>
      <c r="B2865" t="s">
        <v>1598</v>
      </c>
      <c r="C2865" t="s">
        <v>1451</v>
      </c>
      <c r="D2865" t="s">
        <v>1452</v>
      </c>
      <c r="E2865" s="6">
        <f>VLOOKUP(SUBSTITUTE(B2865,"_usd","")&amp;" - "&amp;D2865,OrbisGeneric_mapping!C:F,3,0)</f>
        <v>13038</v>
      </c>
      <c r="F2865" s="6" t="e">
        <f>VLOOKUP(E2865,Collibra!D:F,3,0)</f>
        <v>#N/A</v>
      </c>
      <c r="G2865" s="6" t="e">
        <f>VLOOKUP(E2865,Collibra!D:F,2,0)</f>
        <v>#N/A</v>
      </c>
      <c r="J2865" t="s">
        <v>28</v>
      </c>
      <c r="N2865" t="b">
        <v>0</v>
      </c>
      <c r="P2865" t="s">
        <v>29</v>
      </c>
      <c r="Q2865" t="s">
        <v>30</v>
      </c>
      <c r="R2865" t="b">
        <v>0</v>
      </c>
      <c r="Z2865">
        <v>1</v>
      </c>
    </row>
    <row r="2866" spans="1:26" x14ac:dyDescent="0.25">
      <c r="A2866">
        <v>2335</v>
      </c>
      <c r="B2866" t="s">
        <v>1598</v>
      </c>
      <c r="C2866" t="s">
        <v>1453</v>
      </c>
      <c r="D2866" t="s">
        <v>1454</v>
      </c>
      <c r="E2866" s="6">
        <f>VLOOKUP(SUBSTITUTE(B2866,"_usd","")&amp;" - "&amp;D2866,OrbisGeneric_mapping!C:F,3,0)</f>
        <v>13052</v>
      </c>
      <c r="F2866" s="6" t="e">
        <f>VLOOKUP(E2866,Collibra!D:F,3,0)</f>
        <v>#N/A</v>
      </c>
      <c r="G2866" s="6" t="e">
        <f>VLOOKUP(E2866,Collibra!D:F,2,0)</f>
        <v>#N/A</v>
      </c>
      <c r="J2866" t="s">
        <v>28</v>
      </c>
      <c r="N2866" t="b">
        <v>0</v>
      </c>
      <c r="P2866" t="s">
        <v>29</v>
      </c>
      <c r="Q2866" t="s">
        <v>30</v>
      </c>
      <c r="R2866" t="b">
        <v>0</v>
      </c>
      <c r="Z2866">
        <v>1</v>
      </c>
    </row>
    <row r="2867" spans="1:26" x14ac:dyDescent="0.25">
      <c r="A2867">
        <v>2983</v>
      </c>
      <c r="B2867" t="s">
        <v>1598</v>
      </c>
      <c r="C2867" t="s">
        <v>1455</v>
      </c>
      <c r="D2867" t="s">
        <v>1456</v>
      </c>
      <c r="E2867" s="6">
        <f>VLOOKUP(SUBSTITUTE(B2867,"_usd","")&amp;" - "&amp;D2867,OrbisGeneric_mapping!C:F,3,0)</f>
        <v>21210</v>
      </c>
      <c r="F2867" s="6" t="e">
        <f>VLOOKUP(E2867,Collibra!D:F,3,0)</f>
        <v>#N/A</v>
      </c>
      <c r="G2867" s="6" t="e">
        <f>VLOOKUP(E2867,Collibra!D:F,2,0)</f>
        <v>#N/A</v>
      </c>
      <c r="J2867" t="s">
        <v>28</v>
      </c>
      <c r="N2867" t="b">
        <v>0</v>
      </c>
      <c r="P2867" t="s">
        <v>29</v>
      </c>
      <c r="Q2867" t="s">
        <v>30</v>
      </c>
      <c r="R2867" t="b">
        <v>0</v>
      </c>
      <c r="Z2867">
        <v>1</v>
      </c>
    </row>
    <row r="2868" spans="1:26" x14ac:dyDescent="0.25">
      <c r="A2868">
        <v>2471</v>
      </c>
      <c r="B2868" t="s">
        <v>1598</v>
      </c>
      <c r="C2868" t="s">
        <v>1457</v>
      </c>
      <c r="D2868" t="s">
        <v>1458</v>
      </c>
      <c r="E2868" s="6">
        <f>VLOOKUP(SUBSTITUTE(B2868,"_usd","")&amp;" - "&amp;D2868,OrbisGeneric_mapping!C:F,3,0)</f>
        <v>20120</v>
      </c>
      <c r="F2868" s="6" t="e">
        <f>VLOOKUP(E2868,Collibra!D:F,3,0)</f>
        <v>#N/A</v>
      </c>
      <c r="G2868" s="6" t="e">
        <f>VLOOKUP(E2868,Collibra!D:F,2,0)</f>
        <v>#N/A</v>
      </c>
      <c r="J2868" t="s">
        <v>28</v>
      </c>
      <c r="N2868" t="b">
        <v>0</v>
      </c>
      <c r="P2868" t="s">
        <v>29</v>
      </c>
      <c r="Q2868" t="s">
        <v>30</v>
      </c>
      <c r="R2868" t="b">
        <v>0</v>
      </c>
      <c r="Z2868">
        <v>1</v>
      </c>
    </row>
    <row r="2869" spans="1:26" x14ac:dyDescent="0.25">
      <c r="A2869">
        <v>2991</v>
      </c>
      <c r="B2869" t="s">
        <v>1598</v>
      </c>
      <c r="C2869" t="s">
        <v>1459</v>
      </c>
      <c r="D2869" t="s">
        <v>1460</v>
      </c>
      <c r="E2869" s="6">
        <f>VLOOKUP(SUBSTITUTE(B2869,"_usd","")&amp;" - "&amp;D2869,OrbisGeneric_mapping!C:F,3,0)</f>
        <v>21215</v>
      </c>
      <c r="F2869" s="6" t="e">
        <f>VLOOKUP(E2869,Collibra!D:F,3,0)</f>
        <v>#N/A</v>
      </c>
      <c r="G2869" s="6" t="e">
        <f>VLOOKUP(E2869,Collibra!D:F,2,0)</f>
        <v>#N/A</v>
      </c>
      <c r="J2869" t="s">
        <v>28</v>
      </c>
      <c r="N2869" t="b">
        <v>0</v>
      </c>
      <c r="P2869" t="s">
        <v>29</v>
      </c>
      <c r="Q2869" t="s">
        <v>30</v>
      </c>
      <c r="R2869" t="b">
        <v>0</v>
      </c>
      <c r="Z2869">
        <v>1</v>
      </c>
    </row>
    <row r="2870" spans="1:26" x14ac:dyDescent="0.25">
      <c r="A2870">
        <v>2543</v>
      </c>
      <c r="B2870" t="s">
        <v>1598</v>
      </c>
      <c r="C2870" t="s">
        <v>1461</v>
      </c>
      <c r="D2870" t="s">
        <v>1462</v>
      </c>
      <c r="E2870" s="6">
        <f>VLOOKUP(SUBSTITUTE(B2870,"_usd","")&amp;" - "&amp;D2870,OrbisGeneric_mapping!C:F,3,0)</f>
        <v>20165</v>
      </c>
      <c r="F2870" s="6" t="e">
        <f>VLOOKUP(E2870,Collibra!D:F,3,0)</f>
        <v>#N/A</v>
      </c>
      <c r="G2870" s="6" t="e">
        <f>VLOOKUP(E2870,Collibra!D:F,2,0)</f>
        <v>#N/A</v>
      </c>
      <c r="J2870" t="s">
        <v>28</v>
      </c>
      <c r="N2870" t="b">
        <v>0</v>
      </c>
      <c r="P2870" t="s">
        <v>29</v>
      </c>
      <c r="Q2870" t="s">
        <v>30</v>
      </c>
      <c r="R2870" t="b">
        <v>0</v>
      </c>
      <c r="Z2870">
        <v>1</v>
      </c>
    </row>
    <row r="2871" spans="1:26" x14ac:dyDescent="0.25">
      <c r="A2871">
        <v>2567</v>
      </c>
      <c r="B2871" t="s">
        <v>1598</v>
      </c>
      <c r="C2871" t="s">
        <v>1463</v>
      </c>
      <c r="D2871" t="s">
        <v>1464</v>
      </c>
      <c r="E2871" s="6">
        <f>VLOOKUP(SUBSTITUTE(B2871,"_usd","")&amp;" - "&amp;D2871,OrbisGeneric_mapping!C:F,3,0)</f>
        <v>20180</v>
      </c>
      <c r="F2871" s="6" t="e">
        <f>VLOOKUP(E2871,Collibra!D:F,3,0)</f>
        <v>#N/A</v>
      </c>
      <c r="G2871" s="6" t="e">
        <f>VLOOKUP(E2871,Collibra!D:F,2,0)</f>
        <v>#N/A</v>
      </c>
      <c r="J2871" t="s">
        <v>28</v>
      </c>
      <c r="N2871" t="b">
        <v>0</v>
      </c>
      <c r="P2871" t="s">
        <v>29</v>
      </c>
      <c r="Q2871" t="s">
        <v>30</v>
      </c>
      <c r="R2871" t="b">
        <v>0</v>
      </c>
      <c r="Z2871">
        <v>1</v>
      </c>
    </row>
    <row r="2872" spans="1:26" x14ac:dyDescent="0.25">
      <c r="A2872">
        <v>3223</v>
      </c>
      <c r="B2872" t="s">
        <v>1598</v>
      </c>
      <c r="C2872" t="s">
        <v>1465</v>
      </c>
      <c r="D2872" t="s">
        <v>1466</v>
      </c>
      <c r="E2872" s="6">
        <f>VLOOKUP(SUBSTITUTE(B2872,"_usd","")&amp;" - "&amp;D2872,OrbisGeneric_mapping!C:F,3,0)</f>
        <v>13045</v>
      </c>
      <c r="F2872" s="6" t="e">
        <f>VLOOKUP(E2872,Collibra!D:F,3,0)</f>
        <v>#N/A</v>
      </c>
      <c r="G2872" s="6" t="e">
        <f>VLOOKUP(E2872,Collibra!D:F,2,0)</f>
        <v>#N/A</v>
      </c>
      <c r="J2872" t="s">
        <v>28</v>
      </c>
      <c r="N2872" t="b">
        <v>0</v>
      </c>
      <c r="P2872" t="s">
        <v>29</v>
      </c>
      <c r="Q2872" t="s">
        <v>30</v>
      </c>
      <c r="R2872" t="b">
        <v>0</v>
      </c>
      <c r="Z2872">
        <v>1</v>
      </c>
    </row>
    <row r="2873" spans="1:26" x14ac:dyDescent="0.25">
      <c r="A2873">
        <v>2423</v>
      </c>
      <c r="B2873" t="s">
        <v>1598</v>
      </c>
      <c r="C2873" t="s">
        <v>1467</v>
      </c>
      <c r="D2873" t="s">
        <v>1468</v>
      </c>
      <c r="E2873" s="6">
        <f>VLOOKUP(SUBSTITUTE(B2873,"_usd","")&amp;" - "&amp;D2873,OrbisGeneric_mapping!C:F,3,0)</f>
        <v>13068</v>
      </c>
      <c r="F2873" s="6" t="e">
        <f>VLOOKUP(E2873,Collibra!D:F,3,0)</f>
        <v>#N/A</v>
      </c>
      <c r="G2873" s="6" t="e">
        <f>VLOOKUP(E2873,Collibra!D:F,2,0)</f>
        <v>#N/A</v>
      </c>
      <c r="J2873" t="s">
        <v>28</v>
      </c>
      <c r="N2873" t="b">
        <v>0</v>
      </c>
      <c r="P2873" t="s">
        <v>29</v>
      </c>
      <c r="Q2873" t="s">
        <v>30</v>
      </c>
      <c r="R2873" t="b">
        <v>0</v>
      </c>
      <c r="Z2873">
        <v>1</v>
      </c>
    </row>
    <row r="2874" spans="1:26" x14ac:dyDescent="0.25">
      <c r="A2874">
        <v>3039</v>
      </c>
      <c r="B2874" t="s">
        <v>1598</v>
      </c>
      <c r="C2874" t="s">
        <v>1469</v>
      </c>
      <c r="D2874" t="s">
        <v>1470</v>
      </c>
      <c r="E2874" s="6">
        <f>VLOOKUP(SUBSTITUTE(B2874,"_usd","")&amp;" - "&amp;D2874,OrbisGeneric_mapping!C:F,3,0)</f>
        <v>13002</v>
      </c>
      <c r="F2874" s="6" t="e">
        <f>VLOOKUP(E2874,Collibra!D:F,3,0)</f>
        <v>#N/A</v>
      </c>
      <c r="G2874" s="6" t="e">
        <f>VLOOKUP(E2874,Collibra!D:F,2,0)</f>
        <v>#N/A</v>
      </c>
      <c r="J2874" t="s">
        <v>28</v>
      </c>
      <c r="N2874" t="b">
        <v>0</v>
      </c>
      <c r="P2874" t="s">
        <v>29</v>
      </c>
      <c r="Q2874" t="s">
        <v>30</v>
      </c>
      <c r="R2874" t="b">
        <v>0</v>
      </c>
      <c r="Z2874">
        <v>1</v>
      </c>
    </row>
    <row r="2875" spans="1:26" x14ac:dyDescent="0.25">
      <c r="A2875">
        <v>2295</v>
      </c>
      <c r="B2875" t="s">
        <v>1598</v>
      </c>
      <c r="C2875" t="s">
        <v>1471</v>
      </c>
      <c r="D2875" t="s">
        <v>1472</v>
      </c>
      <c r="E2875" s="6">
        <f>VLOOKUP(SUBSTITUTE(B2875,"_usd","")&amp;" - "&amp;D2875,OrbisGeneric_mapping!C:F,3,0)</f>
        <v>20010</v>
      </c>
      <c r="F2875" s="6" t="e">
        <f>VLOOKUP(E2875,Collibra!D:F,3,0)</f>
        <v>#N/A</v>
      </c>
      <c r="G2875" s="6" t="e">
        <f>VLOOKUP(E2875,Collibra!D:F,2,0)</f>
        <v>#N/A</v>
      </c>
      <c r="J2875" t="s">
        <v>28</v>
      </c>
      <c r="N2875" t="b">
        <v>0</v>
      </c>
      <c r="P2875" t="s">
        <v>29</v>
      </c>
      <c r="Q2875" t="s">
        <v>30</v>
      </c>
      <c r="R2875" t="b">
        <v>0</v>
      </c>
      <c r="Z2875">
        <v>1</v>
      </c>
    </row>
    <row r="2876" spans="1:26" x14ac:dyDescent="0.25">
      <c r="A2876">
        <v>2447</v>
      </c>
      <c r="B2876" t="s">
        <v>1598</v>
      </c>
      <c r="C2876" t="s">
        <v>1473</v>
      </c>
      <c r="D2876" t="s">
        <v>1474</v>
      </c>
      <c r="E2876" s="6">
        <f>VLOOKUP(SUBSTITUTE(B2876,"_usd","")&amp;" - "&amp;D2876,OrbisGeneric_mapping!C:F,3,0)</f>
        <v>20105</v>
      </c>
      <c r="F2876" s="6" t="e">
        <f>VLOOKUP(E2876,Collibra!D:F,3,0)</f>
        <v>#N/A</v>
      </c>
      <c r="G2876" s="6" t="e">
        <f>VLOOKUP(E2876,Collibra!D:F,2,0)</f>
        <v>#N/A</v>
      </c>
      <c r="J2876" t="s">
        <v>28</v>
      </c>
      <c r="N2876" t="b">
        <v>0</v>
      </c>
      <c r="P2876" t="s">
        <v>29</v>
      </c>
      <c r="Q2876" t="s">
        <v>30</v>
      </c>
      <c r="R2876" t="b">
        <v>0</v>
      </c>
      <c r="Z2876">
        <v>1</v>
      </c>
    </row>
    <row r="2877" spans="1:26" x14ac:dyDescent="0.25">
      <c r="A2877">
        <v>2495</v>
      </c>
      <c r="B2877" t="s">
        <v>1598</v>
      </c>
      <c r="C2877" t="s">
        <v>1475</v>
      </c>
      <c r="D2877" t="s">
        <v>1476</v>
      </c>
      <c r="E2877" s="6">
        <f>VLOOKUP(SUBSTITUTE(B2877,"_usd","")&amp;" - "&amp;D2877,OrbisGeneric_mapping!C:F,3,0)</f>
        <v>20135</v>
      </c>
      <c r="F2877" s="6" t="e">
        <f>VLOOKUP(E2877,Collibra!D:F,3,0)</f>
        <v>#N/A</v>
      </c>
      <c r="G2877" s="6" t="e">
        <f>VLOOKUP(E2877,Collibra!D:F,2,0)</f>
        <v>#N/A</v>
      </c>
      <c r="J2877" t="s">
        <v>28</v>
      </c>
      <c r="N2877" t="b">
        <v>0</v>
      </c>
      <c r="P2877" t="s">
        <v>29</v>
      </c>
      <c r="Q2877" t="s">
        <v>30</v>
      </c>
      <c r="R2877" t="b">
        <v>0</v>
      </c>
      <c r="Z2877">
        <v>1</v>
      </c>
    </row>
    <row r="2878" spans="1:26" x14ac:dyDescent="0.25">
      <c r="A2878">
        <v>2519</v>
      </c>
      <c r="B2878" t="s">
        <v>1598</v>
      </c>
      <c r="C2878" t="s">
        <v>1477</v>
      </c>
      <c r="D2878" t="s">
        <v>1478</v>
      </c>
      <c r="E2878" s="6">
        <f>VLOOKUP(SUBSTITUTE(B2878,"_usd","")&amp;" - "&amp;D2878,OrbisGeneric_mapping!C:F,3,0)</f>
        <v>20150</v>
      </c>
      <c r="F2878" s="6" t="e">
        <f>VLOOKUP(E2878,Collibra!D:F,3,0)</f>
        <v>#N/A</v>
      </c>
      <c r="G2878" s="6" t="e">
        <f>VLOOKUP(E2878,Collibra!D:F,2,0)</f>
        <v>#N/A</v>
      </c>
      <c r="J2878" t="s">
        <v>28</v>
      </c>
      <c r="N2878" t="b">
        <v>0</v>
      </c>
      <c r="P2878" t="s">
        <v>29</v>
      </c>
      <c r="Q2878" t="s">
        <v>30</v>
      </c>
      <c r="R2878" t="b">
        <v>0</v>
      </c>
      <c r="Z2878">
        <v>1</v>
      </c>
    </row>
    <row r="2879" spans="1:26" x14ac:dyDescent="0.25">
      <c r="A2879">
        <v>2767</v>
      </c>
      <c r="B2879" t="s">
        <v>1598</v>
      </c>
      <c r="C2879" t="s">
        <v>1479</v>
      </c>
      <c r="D2879" t="s">
        <v>1480</v>
      </c>
      <c r="E2879" s="6">
        <f>VLOOKUP(SUBSTITUTE(B2879,"_usd","")&amp;" - "&amp;D2879,OrbisGeneric_mapping!C:F,3,0)</f>
        <v>21060</v>
      </c>
      <c r="F2879" s="6" t="e">
        <f>VLOOKUP(E2879,Collibra!D:F,3,0)</f>
        <v>#N/A</v>
      </c>
      <c r="G2879" s="6" t="e">
        <f>VLOOKUP(E2879,Collibra!D:F,2,0)</f>
        <v>#N/A</v>
      </c>
      <c r="J2879" t="s">
        <v>28</v>
      </c>
      <c r="N2879" t="b">
        <v>0</v>
      </c>
      <c r="P2879" t="s">
        <v>29</v>
      </c>
      <c r="Q2879" t="s">
        <v>30</v>
      </c>
      <c r="R2879" t="b">
        <v>0</v>
      </c>
      <c r="Z2879">
        <v>1</v>
      </c>
    </row>
    <row r="2880" spans="1:26" x14ac:dyDescent="0.25">
      <c r="A2880">
        <v>3007</v>
      </c>
      <c r="B2880" t="s">
        <v>1598</v>
      </c>
      <c r="C2880" t="s">
        <v>1481</v>
      </c>
      <c r="D2880" t="s">
        <v>1482</v>
      </c>
      <c r="E2880" s="6">
        <f>VLOOKUP(SUBSTITUTE(B2880,"_usd","")&amp;" - "&amp;D2880,OrbisGeneric_mapping!C:F,3,0)</f>
        <v>23000</v>
      </c>
      <c r="F2880" s="6" t="e">
        <f>VLOOKUP(E2880,Collibra!D:F,3,0)</f>
        <v>#N/A</v>
      </c>
      <c r="G2880" s="6" t="e">
        <f>VLOOKUP(E2880,Collibra!D:F,2,0)</f>
        <v>#N/A</v>
      </c>
      <c r="J2880" t="s">
        <v>28</v>
      </c>
      <c r="N2880" t="b">
        <v>0</v>
      </c>
      <c r="P2880" t="s">
        <v>29</v>
      </c>
      <c r="Q2880" t="s">
        <v>30</v>
      </c>
      <c r="R2880" t="b">
        <v>0</v>
      </c>
      <c r="Z2880">
        <v>1</v>
      </c>
    </row>
    <row r="2881" spans="1:26" x14ac:dyDescent="0.25">
      <c r="A2881">
        <v>2231</v>
      </c>
      <c r="B2881" t="s">
        <v>1598</v>
      </c>
      <c r="C2881" t="s">
        <v>570</v>
      </c>
      <c r="D2881" t="s">
        <v>571</v>
      </c>
      <c r="E2881" s="6" t="str">
        <f>VLOOKUP(SUBSTITUTE(B2881,"_usd","")&amp;" - "&amp;D2881,OrbisGeneric_mapping!C:F,3,0)</f>
        <v>NUMBER_MONTHS</v>
      </c>
      <c r="F2881" s="6" t="str">
        <f>VLOOKUP(E2881,Collibra!D:F,3,0)</f>
        <v>Number of months</v>
      </c>
      <c r="G2881" s="6" t="str">
        <f>VLOOKUP(E2881,Collibra!D:F,2,0)</f>
        <v>The number of months in a financial accounting period</v>
      </c>
      <c r="J2881" t="s">
        <v>28</v>
      </c>
      <c r="N2881" t="b">
        <v>0</v>
      </c>
      <c r="P2881" t="s">
        <v>29</v>
      </c>
      <c r="Q2881" t="s">
        <v>30</v>
      </c>
      <c r="R2881" t="b">
        <v>0</v>
      </c>
      <c r="Z2881">
        <v>1</v>
      </c>
    </row>
    <row r="2882" spans="1:26" x14ac:dyDescent="0.25">
      <c r="A2882">
        <v>3111</v>
      </c>
      <c r="B2882" t="s">
        <v>1598</v>
      </c>
      <c r="C2882" t="s">
        <v>1483</v>
      </c>
      <c r="D2882" t="s">
        <v>1484</v>
      </c>
      <c r="E2882" s="6">
        <f>VLOOKUP(SUBSTITUTE(B2882,"_usd","")&amp;" - "&amp;D2882,OrbisGeneric_mapping!C:F,3,0)</f>
        <v>13022</v>
      </c>
      <c r="F2882" s="6" t="e">
        <f>VLOOKUP(E2882,Collibra!D:F,3,0)</f>
        <v>#N/A</v>
      </c>
      <c r="G2882" s="6" t="e">
        <f>VLOOKUP(E2882,Collibra!D:F,2,0)</f>
        <v>#N/A</v>
      </c>
      <c r="J2882" t="s">
        <v>28</v>
      </c>
      <c r="N2882" t="b">
        <v>0</v>
      </c>
      <c r="P2882" t="s">
        <v>29</v>
      </c>
      <c r="Q2882" t="s">
        <v>30</v>
      </c>
      <c r="R2882" t="b">
        <v>0</v>
      </c>
      <c r="Z2882">
        <v>1</v>
      </c>
    </row>
    <row r="2883" spans="1:26" x14ac:dyDescent="0.25">
      <c r="A2883">
        <v>3231</v>
      </c>
      <c r="B2883" t="s">
        <v>1598</v>
      </c>
      <c r="C2883" t="s">
        <v>1485</v>
      </c>
      <c r="D2883" t="s">
        <v>1486</v>
      </c>
      <c r="E2883" s="6">
        <f>VLOOKUP(SUBSTITUTE(B2883,"_usd","")&amp;" - "&amp;D2883,OrbisGeneric_mapping!C:F,3,0)</f>
        <v>13046</v>
      </c>
      <c r="F2883" s="6" t="e">
        <f>VLOOKUP(E2883,Collibra!D:F,3,0)</f>
        <v>#N/A</v>
      </c>
      <c r="G2883" s="6" t="e">
        <f>VLOOKUP(E2883,Collibra!D:F,2,0)</f>
        <v>#N/A</v>
      </c>
      <c r="J2883" t="s">
        <v>28</v>
      </c>
      <c r="N2883" t="b">
        <v>0</v>
      </c>
      <c r="P2883" t="s">
        <v>29</v>
      </c>
      <c r="Q2883" t="s">
        <v>30</v>
      </c>
      <c r="R2883" t="b">
        <v>0</v>
      </c>
      <c r="Z2883">
        <v>1</v>
      </c>
    </row>
    <row r="2884" spans="1:26" x14ac:dyDescent="0.25">
      <c r="A2884">
        <v>2271</v>
      </c>
      <c r="B2884" t="s">
        <v>1598</v>
      </c>
      <c r="C2884" t="s">
        <v>576</v>
      </c>
      <c r="D2884" t="s">
        <v>577</v>
      </c>
      <c r="E2884" s="6" t="str">
        <f>VLOOKUP(SUBSTITUTE(B2884,"_usd","")&amp;" - "&amp;D2884,OrbisGeneric_mapping!C:F,3,0)</f>
        <v>ORIGINAL_CURRENCY</v>
      </c>
      <c r="F2884" s="6">
        <f>VLOOKUP(E2884,Collibra!D:F,3,0)</f>
        <v>0</v>
      </c>
      <c r="G2884" s="6" t="str">
        <f>VLOOKUP(E2884,Collibra!D:F,2,0)</f>
        <v>The currency used for publishing the financial accounts</v>
      </c>
      <c r="J2884" t="s">
        <v>28</v>
      </c>
      <c r="N2884" t="b">
        <v>0</v>
      </c>
      <c r="P2884" t="s">
        <v>29</v>
      </c>
      <c r="Q2884" t="s">
        <v>30</v>
      </c>
      <c r="R2884" t="b">
        <v>0</v>
      </c>
      <c r="Z2884">
        <v>1</v>
      </c>
    </row>
    <row r="2885" spans="1:26" x14ac:dyDescent="0.25">
      <c r="A2885">
        <v>2263</v>
      </c>
      <c r="B2885" t="s">
        <v>1598</v>
      </c>
      <c r="C2885" t="s">
        <v>578</v>
      </c>
      <c r="D2885" t="s">
        <v>579</v>
      </c>
      <c r="E2885" s="6" t="str">
        <f>VLOOKUP(SUBSTITUTE(B2885,"_usd","")&amp;" - "&amp;D2885,OrbisGeneric_mapping!C:F,3,0)</f>
        <v>ORIGINAL_UNIT</v>
      </c>
      <c r="F2885" s="6" t="str">
        <f>VLOOKUP(E2885,Collibra!D:F,3,0)</f>
        <v>Original unit</v>
      </c>
      <c r="G2885" s="6" t="str">
        <f>VLOOKUP(E2885,Collibra!D:F,2,0)</f>
        <v>Original units is the unit for a financial value used in spreading the financial accounts</v>
      </c>
      <c r="J2885" t="s">
        <v>28</v>
      </c>
      <c r="N2885" t="b">
        <v>0</v>
      </c>
      <c r="P2885" t="s">
        <v>29</v>
      </c>
      <c r="Q2885" t="s">
        <v>30</v>
      </c>
      <c r="R2885" t="b">
        <v>0</v>
      </c>
      <c r="Z2885">
        <v>1</v>
      </c>
    </row>
    <row r="2886" spans="1:26" x14ac:dyDescent="0.25">
      <c r="A2886">
        <v>2727</v>
      </c>
      <c r="B2886" t="s">
        <v>1598</v>
      </c>
      <c r="C2886" t="s">
        <v>1487</v>
      </c>
      <c r="D2886" t="s">
        <v>1488</v>
      </c>
      <c r="E2886" s="6">
        <f>VLOOKUP(SUBSTITUTE(B2886,"_usd","")&amp;" - "&amp;D2886,OrbisGeneric_mapping!C:F,3,0)</f>
        <v>21035</v>
      </c>
      <c r="F2886" s="6" t="e">
        <f>VLOOKUP(E2886,Collibra!D:F,3,0)</f>
        <v>#N/A</v>
      </c>
      <c r="G2886" s="6" t="e">
        <f>VLOOKUP(E2886,Collibra!D:F,2,0)</f>
        <v>#N/A</v>
      </c>
      <c r="J2886" t="s">
        <v>28</v>
      </c>
      <c r="N2886" t="b">
        <v>0</v>
      </c>
      <c r="P2886" t="s">
        <v>29</v>
      </c>
      <c r="Q2886" t="s">
        <v>30</v>
      </c>
      <c r="R2886" t="b">
        <v>0</v>
      </c>
      <c r="Z2886">
        <v>1</v>
      </c>
    </row>
    <row r="2887" spans="1:26" x14ac:dyDescent="0.25">
      <c r="A2887">
        <v>2367</v>
      </c>
      <c r="B2887" t="s">
        <v>1598</v>
      </c>
      <c r="C2887" t="s">
        <v>1489</v>
      </c>
      <c r="D2887" t="s">
        <v>1490</v>
      </c>
      <c r="E2887" s="6">
        <f>VLOOKUP(SUBSTITUTE(B2887,"_usd","")&amp;" - "&amp;D2887,OrbisGeneric_mapping!C:F,3,0)</f>
        <v>20055</v>
      </c>
      <c r="F2887" s="6" t="e">
        <f>VLOOKUP(E2887,Collibra!D:F,3,0)</f>
        <v>#N/A</v>
      </c>
      <c r="G2887" s="6" t="e">
        <f>VLOOKUP(E2887,Collibra!D:F,2,0)</f>
        <v>#N/A</v>
      </c>
      <c r="J2887" t="s">
        <v>28</v>
      </c>
      <c r="N2887" t="b">
        <v>0</v>
      </c>
      <c r="P2887" t="s">
        <v>29</v>
      </c>
      <c r="Q2887" t="s">
        <v>30</v>
      </c>
      <c r="R2887" t="b">
        <v>0</v>
      </c>
      <c r="Z2887">
        <v>1</v>
      </c>
    </row>
    <row r="2888" spans="1:26" x14ac:dyDescent="0.25">
      <c r="A2888">
        <v>2759</v>
      </c>
      <c r="B2888" t="s">
        <v>1598</v>
      </c>
      <c r="C2888" t="s">
        <v>1491</v>
      </c>
      <c r="D2888" t="s">
        <v>1492</v>
      </c>
      <c r="E2888" s="6">
        <f>VLOOKUP(SUBSTITUTE(B2888,"_usd","")&amp;" - "&amp;D2888,OrbisGeneric_mapping!C:F,3,0)</f>
        <v>21055</v>
      </c>
      <c r="F2888" s="6" t="e">
        <f>VLOOKUP(E2888,Collibra!D:F,3,0)</f>
        <v>#N/A</v>
      </c>
      <c r="G2888" s="6" t="e">
        <f>VLOOKUP(E2888,Collibra!D:F,2,0)</f>
        <v>#N/A</v>
      </c>
      <c r="J2888" t="s">
        <v>28</v>
      </c>
      <c r="N2888" t="b">
        <v>0</v>
      </c>
      <c r="P2888" t="s">
        <v>29</v>
      </c>
      <c r="Q2888" t="s">
        <v>30</v>
      </c>
      <c r="R2888" t="b">
        <v>0</v>
      </c>
      <c r="Z2888">
        <v>1</v>
      </c>
    </row>
    <row r="2889" spans="1:26" x14ac:dyDescent="0.25">
      <c r="A2889">
        <v>2711</v>
      </c>
      <c r="B2889" t="s">
        <v>1598</v>
      </c>
      <c r="C2889" t="s">
        <v>1493</v>
      </c>
      <c r="D2889" t="s">
        <v>1494</v>
      </c>
      <c r="E2889" s="6">
        <f>VLOOKUP(SUBSTITUTE(B2889,"_usd","")&amp;" - "&amp;D2889,OrbisGeneric_mapping!C:F,3,0)</f>
        <v>21025</v>
      </c>
      <c r="F2889" s="6" t="e">
        <f>VLOOKUP(E2889,Collibra!D:F,3,0)</f>
        <v>#N/A</v>
      </c>
      <c r="G2889" s="6" t="e">
        <f>VLOOKUP(E2889,Collibra!D:F,2,0)</f>
        <v>#N/A</v>
      </c>
      <c r="J2889" t="s">
        <v>28</v>
      </c>
      <c r="N2889" t="b">
        <v>0</v>
      </c>
      <c r="P2889" t="s">
        <v>29</v>
      </c>
      <c r="Q2889" t="s">
        <v>30</v>
      </c>
      <c r="R2889" t="b">
        <v>0</v>
      </c>
      <c r="Z2889">
        <v>1</v>
      </c>
    </row>
    <row r="2890" spans="1:26" x14ac:dyDescent="0.25">
      <c r="A2890">
        <v>2607</v>
      </c>
      <c r="B2890" t="s">
        <v>1598</v>
      </c>
      <c r="C2890" t="s">
        <v>1495</v>
      </c>
      <c r="D2890" t="s">
        <v>1496</v>
      </c>
      <c r="E2890" s="6">
        <f>VLOOKUP(SUBSTITUTE(B2890,"_usd","")&amp;" - "&amp;D2890,OrbisGeneric_mapping!C:F,3,0)</f>
        <v>20200</v>
      </c>
      <c r="F2890" s="6" t="e">
        <f>VLOOKUP(E2890,Collibra!D:F,3,0)</f>
        <v>#N/A</v>
      </c>
      <c r="G2890" s="6" t="e">
        <f>VLOOKUP(E2890,Collibra!D:F,2,0)</f>
        <v>#N/A</v>
      </c>
      <c r="J2890" t="s">
        <v>28</v>
      </c>
      <c r="N2890" t="b">
        <v>0</v>
      </c>
      <c r="P2890" t="s">
        <v>29</v>
      </c>
      <c r="Q2890" t="s">
        <v>30</v>
      </c>
      <c r="R2890" t="b">
        <v>0</v>
      </c>
      <c r="Z2890">
        <v>1</v>
      </c>
    </row>
    <row r="2891" spans="1:26" x14ac:dyDescent="0.25">
      <c r="A2891">
        <v>2599</v>
      </c>
      <c r="B2891" t="s">
        <v>1598</v>
      </c>
      <c r="C2891" t="s">
        <v>1497</v>
      </c>
      <c r="D2891" t="s">
        <v>1498</v>
      </c>
      <c r="E2891" s="6">
        <f>VLOOKUP(SUBSTITUTE(B2891,"_usd","")&amp;" - "&amp;D2891,OrbisGeneric_mapping!C:F,3,0)</f>
        <v>13071</v>
      </c>
      <c r="F2891" s="6" t="e">
        <f>VLOOKUP(E2891,Collibra!D:F,3,0)</f>
        <v>#N/A</v>
      </c>
      <c r="G2891" s="6" t="e">
        <f>VLOOKUP(E2891,Collibra!D:F,2,0)</f>
        <v>#N/A</v>
      </c>
      <c r="J2891" t="s">
        <v>28</v>
      </c>
      <c r="N2891" t="b">
        <v>0</v>
      </c>
      <c r="P2891" t="s">
        <v>29</v>
      </c>
      <c r="Q2891" t="s">
        <v>30</v>
      </c>
      <c r="R2891" t="b">
        <v>0</v>
      </c>
      <c r="Z2891">
        <v>1</v>
      </c>
    </row>
    <row r="2892" spans="1:26" x14ac:dyDescent="0.25">
      <c r="A2892">
        <v>2655</v>
      </c>
      <c r="B2892" t="s">
        <v>1598</v>
      </c>
      <c r="C2892" t="s">
        <v>1499</v>
      </c>
      <c r="D2892" t="s">
        <v>1500</v>
      </c>
      <c r="E2892" s="6">
        <f>VLOOKUP(SUBSTITUTE(B2892,"_usd","")&amp;" - "&amp;D2892,OrbisGeneric_mapping!C:F,3,0)</f>
        <v>20230</v>
      </c>
      <c r="F2892" s="6" t="e">
        <f>VLOOKUP(E2892,Collibra!D:F,3,0)</f>
        <v>#N/A</v>
      </c>
      <c r="G2892" s="6" t="e">
        <f>VLOOKUP(E2892,Collibra!D:F,2,0)</f>
        <v>#N/A</v>
      </c>
      <c r="J2892" t="s">
        <v>28</v>
      </c>
      <c r="N2892" t="b">
        <v>0</v>
      </c>
      <c r="P2892" t="s">
        <v>29</v>
      </c>
      <c r="Q2892" t="s">
        <v>30</v>
      </c>
      <c r="R2892" t="b">
        <v>0</v>
      </c>
      <c r="Z2892">
        <v>1</v>
      </c>
    </row>
    <row r="2893" spans="1:26" x14ac:dyDescent="0.25">
      <c r="A2893">
        <v>2807</v>
      </c>
      <c r="B2893" t="s">
        <v>1598</v>
      </c>
      <c r="C2893" t="s">
        <v>1501</v>
      </c>
      <c r="D2893" t="s">
        <v>1502</v>
      </c>
      <c r="E2893" s="6">
        <f>VLOOKUP(SUBSTITUTE(B2893,"_usd","")&amp;" - "&amp;D2893,OrbisGeneric_mapping!C:F,3,0)</f>
        <v>21085</v>
      </c>
      <c r="F2893" s="6" t="e">
        <f>VLOOKUP(E2893,Collibra!D:F,3,0)</f>
        <v>#N/A</v>
      </c>
      <c r="G2893" s="6" t="e">
        <f>VLOOKUP(E2893,Collibra!D:F,2,0)</f>
        <v>#N/A</v>
      </c>
      <c r="J2893" t="s">
        <v>28</v>
      </c>
      <c r="N2893" t="b">
        <v>0</v>
      </c>
      <c r="P2893" t="s">
        <v>29</v>
      </c>
      <c r="Q2893" t="s">
        <v>30</v>
      </c>
      <c r="R2893" t="b">
        <v>0</v>
      </c>
      <c r="Z2893">
        <v>1</v>
      </c>
    </row>
    <row r="2894" spans="1:26" x14ac:dyDescent="0.25">
      <c r="A2894">
        <v>2855</v>
      </c>
      <c r="B2894" t="s">
        <v>1598</v>
      </c>
      <c r="C2894" t="s">
        <v>1503</v>
      </c>
      <c r="D2894" t="s">
        <v>1504</v>
      </c>
      <c r="E2894" s="6">
        <f>VLOOKUP(SUBSTITUTE(B2894,"_usd","")&amp;" - "&amp;D2894,OrbisGeneric_mapping!C:F,3,0)</f>
        <v>21115</v>
      </c>
      <c r="F2894" s="6" t="e">
        <f>VLOOKUP(E2894,Collibra!D:F,3,0)</f>
        <v>#N/A</v>
      </c>
      <c r="G2894" s="6" t="e">
        <f>VLOOKUP(E2894,Collibra!D:F,2,0)</f>
        <v>#N/A</v>
      </c>
      <c r="J2894" t="s">
        <v>28</v>
      </c>
      <c r="N2894" t="b">
        <v>0</v>
      </c>
      <c r="P2894" t="s">
        <v>29</v>
      </c>
      <c r="Q2894" t="s">
        <v>30</v>
      </c>
      <c r="R2894" t="b">
        <v>0</v>
      </c>
      <c r="Z2894">
        <v>1</v>
      </c>
    </row>
    <row r="2895" spans="1:26" x14ac:dyDescent="0.25">
      <c r="A2895">
        <v>2815</v>
      </c>
      <c r="B2895" t="s">
        <v>1598</v>
      </c>
      <c r="C2895" t="s">
        <v>1505</v>
      </c>
      <c r="D2895" t="s">
        <v>1506</v>
      </c>
      <c r="E2895" s="6">
        <f>VLOOKUP(SUBSTITUTE(B2895,"_usd","")&amp;" - "&amp;D2895,OrbisGeneric_mapping!C:F,3,0)</f>
        <v>21090</v>
      </c>
      <c r="F2895" s="6" t="e">
        <f>VLOOKUP(E2895,Collibra!D:F,3,0)</f>
        <v>#N/A</v>
      </c>
      <c r="G2895" s="6" t="e">
        <f>VLOOKUP(E2895,Collibra!D:F,2,0)</f>
        <v>#N/A</v>
      </c>
      <c r="J2895" t="s">
        <v>28</v>
      </c>
      <c r="N2895" t="b">
        <v>0</v>
      </c>
      <c r="P2895" t="s">
        <v>29</v>
      </c>
      <c r="Q2895" t="s">
        <v>30</v>
      </c>
      <c r="R2895" t="b">
        <v>0</v>
      </c>
      <c r="Z2895">
        <v>1</v>
      </c>
    </row>
    <row r="2896" spans="1:26" x14ac:dyDescent="0.25">
      <c r="A2896">
        <v>3159</v>
      </c>
      <c r="B2896" t="s">
        <v>1598</v>
      </c>
      <c r="C2896" t="s">
        <v>1507</v>
      </c>
      <c r="D2896" t="s">
        <v>1508</v>
      </c>
      <c r="E2896" s="6">
        <f>VLOOKUP(SUBSTITUTE(B2896,"_usd","")&amp;" - "&amp;D2896,OrbisGeneric_mapping!C:F,3,0)</f>
        <v>22080</v>
      </c>
      <c r="F2896" s="6" t="e">
        <f>VLOOKUP(E2896,Collibra!D:F,3,0)</f>
        <v>#N/A</v>
      </c>
      <c r="G2896" s="6" t="e">
        <f>VLOOKUP(E2896,Collibra!D:F,2,0)</f>
        <v>#N/A</v>
      </c>
      <c r="J2896" t="s">
        <v>28</v>
      </c>
      <c r="N2896" t="b">
        <v>0</v>
      </c>
      <c r="P2896" t="s">
        <v>29</v>
      </c>
      <c r="Q2896" t="s">
        <v>30</v>
      </c>
      <c r="R2896" t="b">
        <v>0</v>
      </c>
      <c r="Z2896">
        <v>1</v>
      </c>
    </row>
    <row r="2897" spans="1:26" x14ac:dyDescent="0.25">
      <c r="A2897">
        <v>3071</v>
      </c>
      <c r="B2897" t="s">
        <v>1598</v>
      </c>
      <c r="C2897" t="s">
        <v>1509</v>
      </c>
      <c r="D2897" t="s">
        <v>1510</v>
      </c>
      <c r="E2897" s="6">
        <f>VLOOKUP(SUBSTITUTE(B2897,"_usd","")&amp;" - "&amp;D2897,OrbisGeneric_mapping!C:F,3,0)</f>
        <v>22035</v>
      </c>
      <c r="F2897" s="6" t="e">
        <f>VLOOKUP(E2897,Collibra!D:F,3,0)</f>
        <v>#N/A</v>
      </c>
      <c r="G2897" s="6" t="e">
        <f>VLOOKUP(E2897,Collibra!D:F,2,0)</f>
        <v>#N/A</v>
      </c>
      <c r="J2897" t="s">
        <v>28</v>
      </c>
      <c r="N2897" t="b">
        <v>0</v>
      </c>
      <c r="P2897" t="s">
        <v>29</v>
      </c>
      <c r="Q2897" t="s">
        <v>30</v>
      </c>
      <c r="R2897" t="b">
        <v>0</v>
      </c>
      <c r="Z2897">
        <v>1</v>
      </c>
    </row>
    <row r="2898" spans="1:26" x14ac:dyDescent="0.25">
      <c r="A2898">
        <v>3199</v>
      </c>
      <c r="B2898" t="s">
        <v>1598</v>
      </c>
      <c r="C2898" t="s">
        <v>1511</v>
      </c>
      <c r="D2898" t="s">
        <v>1512</v>
      </c>
      <c r="E2898" s="6">
        <f>VLOOKUP(SUBSTITUTE(B2898,"_usd","")&amp;" - "&amp;D2898,OrbisGeneric_mapping!C:F,3,0)</f>
        <v>22115</v>
      </c>
      <c r="F2898" s="6" t="e">
        <f>VLOOKUP(E2898,Collibra!D:F,3,0)</f>
        <v>#N/A</v>
      </c>
      <c r="G2898" s="6" t="e">
        <f>VLOOKUP(E2898,Collibra!D:F,2,0)</f>
        <v>#N/A</v>
      </c>
      <c r="J2898" t="s">
        <v>28</v>
      </c>
      <c r="N2898" t="b">
        <v>0</v>
      </c>
      <c r="P2898" t="s">
        <v>29</v>
      </c>
      <c r="Q2898" t="s">
        <v>30</v>
      </c>
      <c r="R2898" t="b">
        <v>0</v>
      </c>
      <c r="Z2898">
        <v>1</v>
      </c>
    </row>
    <row r="2899" spans="1:26" x14ac:dyDescent="0.25">
      <c r="A2899">
        <v>2559</v>
      </c>
      <c r="B2899" t="s">
        <v>1598</v>
      </c>
      <c r="C2899" t="s">
        <v>1513</v>
      </c>
      <c r="D2899" t="s">
        <v>1514</v>
      </c>
      <c r="E2899" s="6">
        <f>VLOOKUP(SUBSTITUTE(B2899,"_usd","")&amp;" - "&amp;D2899,OrbisGeneric_mapping!C:F,3,0)</f>
        <v>20175</v>
      </c>
      <c r="F2899" s="6" t="e">
        <f>VLOOKUP(E2899,Collibra!D:F,3,0)</f>
        <v>#N/A</v>
      </c>
      <c r="G2899" s="6" t="e">
        <f>VLOOKUP(E2899,Collibra!D:F,2,0)</f>
        <v>#N/A</v>
      </c>
      <c r="J2899" t="s">
        <v>28</v>
      </c>
      <c r="N2899" t="b">
        <v>0</v>
      </c>
      <c r="P2899" t="s">
        <v>29</v>
      </c>
      <c r="Q2899" t="s">
        <v>30</v>
      </c>
      <c r="R2899" t="b">
        <v>0</v>
      </c>
      <c r="Z2899">
        <v>1</v>
      </c>
    </row>
    <row r="2900" spans="1:26" x14ac:dyDescent="0.25">
      <c r="A2900">
        <v>2551</v>
      </c>
      <c r="B2900" t="s">
        <v>1598</v>
      </c>
      <c r="C2900" t="s">
        <v>1515</v>
      </c>
      <c r="D2900" t="s">
        <v>1516</v>
      </c>
      <c r="E2900" s="6">
        <f>VLOOKUP(SUBSTITUTE(B2900,"_usd","")&amp;" - "&amp;D2900,OrbisGeneric_mapping!C:F,3,0)</f>
        <v>20170</v>
      </c>
      <c r="F2900" s="6" t="e">
        <f>VLOOKUP(E2900,Collibra!D:F,3,0)</f>
        <v>#N/A</v>
      </c>
      <c r="G2900" s="6" t="e">
        <f>VLOOKUP(E2900,Collibra!D:F,2,0)</f>
        <v>#N/A</v>
      </c>
      <c r="J2900" t="s">
        <v>28</v>
      </c>
      <c r="N2900" t="b">
        <v>0</v>
      </c>
      <c r="P2900" t="s">
        <v>29</v>
      </c>
      <c r="Q2900" t="s">
        <v>30</v>
      </c>
      <c r="R2900" t="b">
        <v>0</v>
      </c>
      <c r="Z2900">
        <v>1</v>
      </c>
    </row>
    <row r="2901" spans="1:26" x14ac:dyDescent="0.25">
      <c r="A2901">
        <v>3047</v>
      </c>
      <c r="B2901" t="s">
        <v>1598</v>
      </c>
      <c r="C2901" t="s">
        <v>1517</v>
      </c>
      <c r="D2901" t="s">
        <v>1518</v>
      </c>
      <c r="E2901" s="6">
        <f>VLOOKUP(SUBSTITUTE(B2901,"_usd","")&amp;" - "&amp;D2901,OrbisGeneric_mapping!C:F,3,0)</f>
        <v>13003</v>
      </c>
      <c r="F2901" s="6" t="e">
        <f>VLOOKUP(E2901,Collibra!D:F,3,0)</f>
        <v>#N/A</v>
      </c>
      <c r="G2901" s="6" t="e">
        <f>VLOOKUP(E2901,Collibra!D:F,2,0)</f>
        <v>#N/A</v>
      </c>
      <c r="J2901" t="s">
        <v>28</v>
      </c>
      <c r="N2901" t="b">
        <v>0</v>
      </c>
      <c r="P2901" t="s">
        <v>29</v>
      </c>
      <c r="Q2901" t="s">
        <v>30</v>
      </c>
      <c r="R2901" t="b">
        <v>0</v>
      </c>
      <c r="Z2901">
        <v>1</v>
      </c>
    </row>
    <row r="2902" spans="1:26" x14ac:dyDescent="0.25">
      <c r="A2902">
        <v>2927</v>
      </c>
      <c r="B2902" t="s">
        <v>1598</v>
      </c>
      <c r="C2902" t="s">
        <v>1519</v>
      </c>
      <c r="D2902" t="s">
        <v>1520</v>
      </c>
      <c r="E2902" s="6">
        <f>VLOOKUP(SUBSTITUTE(B2902,"_usd","")&amp;" - "&amp;D2902,OrbisGeneric_mapping!C:F,3,0)</f>
        <v>21160</v>
      </c>
      <c r="F2902" s="6" t="e">
        <f>VLOOKUP(E2902,Collibra!D:F,3,0)</f>
        <v>#N/A</v>
      </c>
      <c r="G2902" s="6" t="e">
        <f>VLOOKUP(E2902,Collibra!D:F,2,0)</f>
        <v>#N/A</v>
      </c>
      <c r="J2902" t="s">
        <v>28</v>
      </c>
      <c r="N2902" t="b">
        <v>0</v>
      </c>
      <c r="P2902" t="s">
        <v>29</v>
      </c>
      <c r="Q2902" t="s">
        <v>30</v>
      </c>
      <c r="R2902" t="b">
        <v>0</v>
      </c>
      <c r="Z2902">
        <v>1</v>
      </c>
    </row>
    <row r="2903" spans="1:26" x14ac:dyDescent="0.25">
      <c r="A2903">
        <v>2967</v>
      </c>
      <c r="B2903" t="s">
        <v>1598</v>
      </c>
      <c r="C2903" t="s">
        <v>1521</v>
      </c>
      <c r="D2903" t="s">
        <v>1522</v>
      </c>
      <c r="E2903" s="6">
        <f>VLOOKUP(SUBSTITUTE(B2903,"_usd","")&amp;" - "&amp;D2903,OrbisGeneric_mapping!C:F,3,0)</f>
        <v>21185</v>
      </c>
      <c r="F2903" s="6" t="e">
        <f>VLOOKUP(E2903,Collibra!D:F,3,0)</f>
        <v>#N/A</v>
      </c>
      <c r="G2903" s="6" t="e">
        <f>VLOOKUP(E2903,Collibra!D:F,2,0)</f>
        <v>#N/A</v>
      </c>
      <c r="J2903" t="s">
        <v>28</v>
      </c>
      <c r="N2903" t="b">
        <v>0</v>
      </c>
      <c r="P2903" t="s">
        <v>29</v>
      </c>
      <c r="Q2903" t="s">
        <v>30</v>
      </c>
      <c r="R2903" t="b">
        <v>0</v>
      </c>
      <c r="Z2903">
        <v>1</v>
      </c>
    </row>
    <row r="2904" spans="1:26" x14ac:dyDescent="0.25">
      <c r="A2904">
        <v>2719</v>
      </c>
      <c r="B2904" t="s">
        <v>1598</v>
      </c>
      <c r="C2904" t="s">
        <v>1523</v>
      </c>
      <c r="D2904" t="s">
        <v>1524</v>
      </c>
      <c r="E2904" s="6">
        <f>VLOOKUP(SUBSTITUTE(B2904,"_usd","")&amp;" - "&amp;D2904,OrbisGeneric_mapping!C:F,3,0)</f>
        <v>21030</v>
      </c>
      <c r="F2904" s="6" t="e">
        <f>VLOOKUP(E2904,Collibra!D:F,3,0)</f>
        <v>#N/A</v>
      </c>
      <c r="G2904" s="6" t="e">
        <f>VLOOKUP(E2904,Collibra!D:F,2,0)</f>
        <v>#N/A</v>
      </c>
      <c r="J2904" t="s">
        <v>28</v>
      </c>
      <c r="N2904" t="b">
        <v>0</v>
      </c>
      <c r="P2904" t="s">
        <v>29</v>
      </c>
      <c r="Q2904" t="s">
        <v>30</v>
      </c>
      <c r="R2904" t="b">
        <v>0</v>
      </c>
      <c r="Z2904">
        <v>1</v>
      </c>
    </row>
    <row r="2905" spans="1:26" x14ac:dyDescent="0.25">
      <c r="A2905">
        <v>2359</v>
      </c>
      <c r="B2905" t="s">
        <v>1598</v>
      </c>
      <c r="C2905" t="s">
        <v>1525</v>
      </c>
      <c r="D2905" t="s">
        <v>1526</v>
      </c>
      <c r="E2905" s="6">
        <f>VLOOKUP(SUBSTITUTE(B2905,"_usd","")&amp;" - "&amp;D2905,OrbisGeneric_mapping!C:F,3,0)</f>
        <v>20050</v>
      </c>
      <c r="F2905" s="6" t="e">
        <f>VLOOKUP(E2905,Collibra!D:F,3,0)</f>
        <v>#N/A</v>
      </c>
      <c r="G2905" s="6" t="e">
        <f>VLOOKUP(E2905,Collibra!D:F,2,0)</f>
        <v>#N/A</v>
      </c>
      <c r="J2905" t="s">
        <v>28</v>
      </c>
      <c r="N2905" t="b">
        <v>0</v>
      </c>
      <c r="P2905" t="s">
        <v>29</v>
      </c>
      <c r="Q2905" t="s">
        <v>30</v>
      </c>
      <c r="R2905" t="b">
        <v>0</v>
      </c>
      <c r="Z2905">
        <v>1</v>
      </c>
    </row>
    <row r="2906" spans="1:26" x14ac:dyDescent="0.25">
      <c r="A2906">
        <v>2903</v>
      </c>
      <c r="B2906" t="s">
        <v>1598</v>
      </c>
      <c r="C2906" t="s">
        <v>1527</v>
      </c>
      <c r="D2906" t="s">
        <v>1528</v>
      </c>
      <c r="E2906" s="6">
        <f>VLOOKUP(SUBSTITUTE(B2906,"_usd","")&amp;" - "&amp;D2906,OrbisGeneric_mapping!C:F,3,0)</f>
        <v>14029</v>
      </c>
      <c r="F2906" s="6" t="e">
        <f>VLOOKUP(E2906,Collibra!D:F,3,0)</f>
        <v>#N/A</v>
      </c>
      <c r="G2906" s="6" t="e">
        <f>VLOOKUP(E2906,Collibra!D:F,2,0)</f>
        <v>#N/A</v>
      </c>
      <c r="J2906" t="s">
        <v>28</v>
      </c>
      <c r="N2906" t="b">
        <v>0</v>
      </c>
      <c r="P2906" t="s">
        <v>29</v>
      </c>
      <c r="Q2906" t="s">
        <v>30</v>
      </c>
      <c r="R2906" t="b">
        <v>0</v>
      </c>
      <c r="Z2906">
        <v>1</v>
      </c>
    </row>
    <row r="2907" spans="1:26" x14ac:dyDescent="0.25">
      <c r="A2907">
        <v>2823</v>
      </c>
      <c r="B2907" t="s">
        <v>1598</v>
      </c>
      <c r="C2907" t="s">
        <v>1529</v>
      </c>
      <c r="D2907" t="s">
        <v>1530</v>
      </c>
      <c r="E2907" s="6">
        <f>VLOOKUP(SUBSTITUTE(B2907,"_usd","")&amp;" - "&amp;D2907,OrbisGeneric_mapping!C:F,3,0)</f>
        <v>21095</v>
      </c>
      <c r="F2907" s="6" t="e">
        <f>VLOOKUP(E2907,Collibra!D:F,3,0)</f>
        <v>#N/A</v>
      </c>
      <c r="G2907" s="6" t="e">
        <f>VLOOKUP(E2907,Collibra!D:F,2,0)</f>
        <v>#N/A</v>
      </c>
      <c r="J2907" t="s">
        <v>28</v>
      </c>
      <c r="N2907" t="b">
        <v>0</v>
      </c>
      <c r="P2907" t="s">
        <v>29</v>
      </c>
      <c r="Q2907" t="s">
        <v>30</v>
      </c>
      <c r="R2907" t="b">
        <v>0</v>
      </c>
      <c r="Z2907">
        <v>1</v>
      </c>
    </row>
    <row r="2908" spans="1:26" x14ac:dyDescent="0.25">
      <c r="A2908">
        <v>2479</v>
      </c>
      <c r="B2908" t="s">
        <v>1598</v>
      </c>
      <c r="C2908" t="s">
        <v>1531</v>
      </c>
      <c r="D2908" t="s">
        <v>1532</v>
      </c>
      <c r="E2908" s="6">
        <f>VLOOKUP(SUBSTITUTE(B2908,"_usd","")&amp;" - "&amp;D2908,OrbisGeneric_mapping!C:F,3,0)</f>
        <v>20125</v>
      </c>
      <c r="F2908" s="6" t="e">
        <f>VLOOKUP(E2908,Collibra!D:F,3,0)</f>
        <v>#N/A</v>
      </c>
      <c r="G2908" s="6" t="e">
        <f>VLOOKUP(E2908,Collibra!D:F,2,0)</f>
        <v>#N/A</v>
      </c>
      <c r="J2908" t="s">
        <v>28</v>
      </c>
      <c r="N2908" t="b">
        <v>0</v>
      </c>
      <c r="P2908" t="s">
        <v>29</v>
      </c>
      <c r="Q2908" t="s">
        <v>30</v>
      </c>
      <c r="R2908" t="b">
        <v>0</v>
      </c>
      <c r="Z2908">
        <v>1</v>
      </c>
    </row>
    <row r="2909" spans="1:26" x14ac:dyDescent="0.25">
      <c r="A2909">
        <v>2487</v>
      </c>
      <c r="B2909" t="s">
        <v>1598</v>
      </c>
      <c r="C2909" t="s">
        <v>1533</v>
      </c>
      <c r="D2909" t="s">
        <v>1534</v>
      </c>
      <c r="E2909" s="6">
        <f>VLOOKUP(SUBSTITUTE(B2909,"_usd","")&amp;" - "&amp;D2909,OrbisGeneric_mapping!C:F,3,0)</f>
        <v>20130</v>
      </c>
      <c r="F2909" s="6" t="e">
        <f>VLOOKUP(E2909,Collibra!D:F,3,0)</f>
        <v>#N/A</v>
      </c>
      <c r="G2909" s="6" t="e">
        <f>VLOOKUP(E2909,Collibra!D:F,2,0)</f>
        <v>#N/A</v>
      </c>
      <c r="J2909" t="s">
        <v>28</v>
      </c>
      <c r="N2909" t="b">
        <v>0</v>
      </c>
      <c r="P2909" t="s">
        <v>29</v>
      </c>
      <c r="Q2909" t="s">
        <v>30</v>
      </c>
      <c r="R2909" t="b">
        <v>0</v>
      </c>
      <c r="Z2909">
        <v>1</v>
      </c>
    </row>
    <row r="2910" spans="1:26" x14ac:dyDescent="0.25">
      <c r="A2910">
        <v>3215</v>
      </c>
      <c r="B2910" t="s">
        <v>1598</v>
      </c>
      <c r="C2910" t="s">
        <v>1535</v>
      </c>
      <c r="D2910" t="s">
        <v>1536</v>
      </c>
      <c r="E2910" s="6">
        <f>VLOOKUP(SUBSTITUTE(B2910,"_usd","")&amp;" - "&amp;D2910,OrbisGeneric_mapping!C:F,3,0)</f>
        <v>13044</v>
      </c>
      <c r="F2910" s="6" t="e">
        <f>VLOOKUP(E2910,Collibra!D:F,3,0)</f>
        <v>#N/A</v>
      </c>
      <c r="G2910" s="6" t="e">
        <f>VLOOKUP(E2910,Collibra!D:F,2,0)</f>
        <v>#N/A</v>
      </c>
      <c r="J2910" t="s">
        <v>28</v>
      </c>
      <c r="N2910" t="b">
        <v>0</v>
      </c>
      <c r="P2910" t="s">
        <v>29</v>
      </c>
      <c r="Q2910" t="s">
        <v>30</v>
      </c>
      <c r="R2910" t="b">
        <v>0</v>
      </c>
      <c r="Z2910">
        <v>1</v>
      </c>
    </row>
    <row r="2911" spans="1:26" x14ac:dyDescent="0.25">
      <c r="A2911">
        <v>2911</v>
      </c>
      <c r="B2911" t="s">
        <v>1598</v>
      </c>
      <c r="C2911" t="s">
        <v>1537</v>
      </c>
      <c r="D2911" t="s">
        <v>1538</v>
      </c>
      <c r="E2911" s="6">
        <f>VLOOKUP(SUBSTITUTE(B2911,"_usd","")&amp;" - "&amp;D2911,OrbisGeneric_mapping!C:F,3,0)</f>
        <v>14026</v>
      </c>
      <c r="F2911" s="6" t="e">
        <f>VLOOKUP(E2911,Collibra!D:F,3,0)</f>
        <v>#N/A</v>
      </c>
      <c r="G2911" s="6" t="e">
        <f>VLOOKUP(E2911,Collibra!D:F,2,0)</f>
        <v>#N/A</v>
      </c>
      <c r="J2911" t="s">
        <v>28</v>
      </c>
      <c r="N2911" t="b">
        <v>0</v>
      </c>
      <c r="P2911" t="s">
        <v>29</v>
      </c>
      <c r="Q2911" t="s">
        <v>30</v>
      </c>
      <c r="R2911" t="b">
        <v>0</v>
      </c>
      <c r="Z2911">
        <v>1</v>
      </c>
    </row>
    <row r="2912" spans="1:26" x14ac:dyDescent="0.25">
      <c r="A2912">
        <v>2375</v>
      </c>
      <c r="B2912" t="s">
        <v>1598</v>
      </c>
      <c r="C2912" t="s">
        <v>1539</v>
      </c>
      <c r="D2912" t="s">
        <v>1540</v>
      </c>
      <c r="E2912" s="6">
        <f>VLOOKUP(SUBSTITUTE(B2912,"_usd","")&amp;" - "&amp;D2912,OrbisGeneric_mapping!C:F,3,0)</f>
        <v>13054</v>
      </c>
      <c r="F2912" s="6" t="e">
        <f>VLOOKUP(E2912,Collibra!D:F,3,0)</f>
        <v>#N/A</v>
      </c>
      <c r="G2912" s="6" t="e">
        <f>VLOOKUP(E2912,Collibra!D:F,2,0)</f>
        <v>#N/A</v>
      </c>
      <c r="J2912" t="s">
        <v>28</v>
      </c>
      <c r="N2912" t="b">
        <v>0</v>
      </c>
      <c r="P2912" t="s">
        <v>29</v>
      </c>
      <c r="Q2912" t="s">
        <v>30</v>
      </c>
      <c r="R2912" t="b">
        <v>0</v>
      </c>
      <c r="Z2912">
        <v>1</v>
      </c>
    </row>
    <row r="2913" spans="1:26" x14ac:dyDescent="0.25">
      <c r="A2913">
        <v>2175</v>
      </c>
      <c r="B2913" t="s">
        <v>1598</v>
      </c>
      <c r="C2913" t="s">
        <v>57</v>
      </c>
      <c r="D2913" t="s">
        <v>57</v>
      </c>
      <c r="E2913" s="6" t="e">
        <f>VLOOKUP(SUBSTITUTE(B2913,"_usd","")&amp;" - "&amp;D2913,OrbisGeneric_mapping!C:F,3,0)</f>
        <v>#N/A</v>
      </c>
      <c r="F2913" s="6" t="e">
        <f>VLOOKUP(E2913,Collibra!D:F,3,0)</f>
        <v>#N/A</v>
      </c>
      <c r="G2913" s="6" t="e">
        <f>VLOOKUP(E2913,Collibra!D:F,2,0)</f>
        <v>#N/A</v>
      </c>
      <c r="J2913" t="s">
        <v>28</v>
      </c>
      <c r="N2913" t="b">
        <v>0</v>
      </c>
      <c r="P2913" t="s">
        <v>29</v>
      </c>
      <c r="Q2913" t="s">
        <v>30</v>
      </c>
      <c r="R2913" t="b">
        <v>0</v>
      </c>
      <c r="Z2913">
        <v>1</v>
      </c>
    </row>
    <row r="2914" spans="1:26" x14ac:dyDescent="0.25">
      <c r="A2914">
        <v>2839</v>
      </c>
      <c r="B2914" t="s">
        <v>1598</v>
      </c>
      <c r="C2914" t="s">
        <v>1541</v>
      </c>
      <c r="D2914" t="s">
        <v>1542</v>
      </c>
      <c r="E2914" s="6">
        <f>VLOOKUP(SUBSTITUTE(B2914,"_usd","")&amp;" - "&amp;D2914,OrbisGeneric_mapping!C:F,3,0)</f>
        <v>21105</v>
      </c>
      <c r="F2914" s="6" t="e">
        <f>VLOOKUP(E2914,Collibra!D:F,3,0)</f>
        <v>#N/A</v>
      </c>
      <c r="G2914" s="6" t="e">
        <f>VLOOKUP(E2914,Collibra!D:F,2,0)</f>
        <v>#N/A</v>
      </c>
      <c r="J2914" t="s">
        <v>28</v>
      </c>
      <c r="N2914" t="b">
        <v>0</v>
      </c>
      <c r="P2914" t="s">
        <v>29</v>
      </c>
      <c r="Q2914" t="s">
        <v>30</v>
      </c>
      <c r="R2914" t="b">
        <v>0</v>
      </c>
      <c r="Z2914">
        <v>1</v>
      </c>
    </row>
    <row r="2915" spans="1:26" x14ac:dyDescent="0.25">
      <c r="A2915">
        <v>2303</v>
      </c>
      <c r="B2915" t="s">
        <v>1598</v>
      </c>
      <c r="C2915" t="s">
        <v>1543</v>
      </c>
      <c r="D2915" t="s">
        <v>1544</v>
      </c>
      <c r="E2915" s="6">
        <f>VLOOKUP(SUBSTITUTE(B2915,"_usd","")&amp;" - "&amp;D2915,OrbisGeneric_mapping!C:F,3,0)</f>
        <v>20015</v>
      </c>
      <c r="F2915" s="6" t="e">
        <f>VLOOKUP(E2915,Collibra!D:F,3,0)</f>
        <v>#N/A</v>
      </c>
      <c r="G2915" s="6" t="e">
        <f>VLOOKUP(E2915,Collibra!D:F,2,0)</f>
        <v>#N/A</v>
      </c>
      <c r="J2915" t="s">
        <v>28</v>
      </c>
      <c r="N2915" t="b">
        <v>0</v>
      </c>
      <c r="P2915" t="s">
        <v>29</v>
      </c>
      <c r="Q2915" t="s">
        <v>30</v>
      </c>
      <c r="R2915" t="b">
        <v>0</v>
      </c>
      <c r="Z2915">
        <v>1</v>
      </c>
    </row>
    <row r="2916" spans="1:26" x14ac:dyDescent="0.25">
      <c r="A2916">
        <v>2919</v>
      </c>
      <c r="B2916" t="s">
        <v>1598</v>
      </c>
      <c r="C2916" t="s">
        <v>1545</v>
      </c>
      <c r="D2916" t="s">
        <v>1546</v>
      </c>
      <c r="E2916" s="6">
        <f>VLOOKUP(SUBSTITUTE(B2916,"_usd","")&amp;" - "&amp;D2916,OrbisGeneric_mapping!C:F,3,0)</f>
        <v>14025</v>
      </c>
      <c r="F2916" s="6" t="e">
        <f>VLOOKUP(E2916,Collibra!D:F,3,0)</f>
        <v>#N/A</v>
      </c>
      <c r="G2916" s="6" t="e">
        <f>VLOOKUP(E2916,Collibra!D:F,2,0)</f>
        <v>#N/A</v>
      </c>
      <c r="J2916" t="s">
        <v>28</v>
      </c>
      <c r="N2916" t="b">
        <v>0</v>
      </c>
      <c r="P2916" t="s">
        <v>29</v>
      </c>
      <c r="Q2916" t="s">
        <v>30</v>
      </c>
      <c r="R2916" t="b">
        <v>0</v>
      </c>
      <c r="Z2916">
        <v>1</v>
      </c>
    </row>
    <row r="2917" spans="1:26" x14ac:dyDescent="0.25">
      <c r="A2917">
        <v>3063</v>
      </c>
      <c r="B2917" t="s">
        <v>1598</v>
      </c>
      <c r="C2917" t="s">
        <v>1547</v>
      </c>
      <c r="D2917" t="s">
        <v>1548</v>
      </c>
      <c r="E2917" s="6">
        <f>VLOOKUP(SUBSTITUTE(B2917,"_usd","")&amp;" - "&amp;D2917,OrbisGeneric_mapping!C:F,3,0)</f>
        <v>22020</v>
      </c>
      <c r="F2917" s="6" t="e">
        <f>VLOOKUP(E2917,Collibra!D:F,3,0)</f>
        <v>#N/A</v>
      </c>
      <c r="G2917" s="6" t="e">
        <f>VLOOKUP(E2917,Collibra!D:F,2,0)</f>
        <v>#N/A</v>
      </c>
      <c r="J2917" t="s">
        <v>28</v>
      </c>
      <c r="N2917" t="b">
        <v>0</v>
      </c>
      <c r="P2917" t="s">
        <v>29</v>
      </c>
      <c r="Q2917" t="s">
        <v>30</v>
      </c>
      <c r="R2917" t="b">
        <v>0</v>
      </c>
      <c r="Z2917">
        <v>1</v>
      </c>
    </row>
    <row r="2918" spans="1:26" x14ac:dyDescent="0.25">
      <c r="A2918">
        <v>2959</v>
      </c>
      <c r="B2918" t="s">
        <v>1598</v>
      </c>
      <c r="C2918" t="s">
        <v>1549</v>
      </c>
      <c r="D2918" t="s">
        <v>1550</v>
      </c>
      <c r="E2918" s="6">
        <f>VLOOKUP(SUBSTITUTE(B2918,"_usd","")&amp;" - "&amp;D2918,OrbisGeneric_mapping!C:F,3,0)</f>
        <v>14036</v>
      </c>
      <c r="F2918" s="6" t="e">
        <f>VLOOKUP(E2918,Collibra!D:F,3,0)</f>
        <v>#N/A</v>
      </c>
      <c r="G2918" s="6" t="e">
        <f>VLOOKUP(E2918,Collibra!D:F,2,0)</f>
        <v>#N/A</v>
      </c>
      <c r="J2918" t="s">
        <v>28</v>
      </c>
      <c r="N2918" t="b">
        <v>0</v>
      </c>
      <c r="P2918" t="s">
        <v>29</v>
      </c>
      <c r="Q2918" t="s">
        <v>30</v>
      </c>
      <c r="R2918" t="b">
        <v>0</v>
      </c>
      <c r="Z2918">
        <v>1</v>
      </c>
    </row>
    <row r="2919" spans="1:26" x14ac:dyDescent="0.25">
      <c r="A2919">
        <v>2951</v>
      </c>
      <c r="B2919" t="s">
        <v>1598</v>
      </c>
      <c r="C2919" t="s">
        <v>1551</v>
      </c>
      <c r="D2919" t="s">
        <v>1552</v>
      </c>
      <c r="E2919" s="6">
        <f>VLOOKUP(SUBSTITUTE(B2919,"_usd","")&amp;" - "&amp;D2919,OrbisGeneric_mapping!C:F,3,0)</f>
        <v>21175</v>
      </c>
      <c r="F2919" s="6" t="e">
        <f>VLOOKUP(E2919,Collibra!D:F,3,0)</f>
        <v>#N/A</v>
      </c>
      <c r="G2919" s="6" t="e">
        <f>VLOOKUP(E2919,Collibra!D:F,2,0)</f>
        <v>#N/A</v>
      </c>
      <c r="J2919" t="s">
        <v>28</v>
      </c>
      <c r="N2919" t="b">
        <v>0</v>
      </c>
      <c r="P2919" t="s">
        <v>29</v>
      </c>
      <c r="Q2919" t="s">
        <v>30</v>
      </c>
      <c r="R2919" t="b">
        <v>0</v>
      </c>
      <c r="Z2919">
        <v>1</v>
      </c>
    </row>
    <row r="2920" spans="1:26" x14ac:dyDescent="0.25">
      <c r="A2920">
        <v>3247</v>
      </c>
      <c r="B2920" t="s">
        <v>1598</v>
      </c>
      <c r="C2920" t="s">
        <v>72</v>
      </c>
      <c r="D2920" t="s">
        <v>72</v>
      </c>
      <c r="E2920" s="6" t="e">
        <f>VLOOKUP(SUBSTITUTE(B2920,"_usd","")&amp;" - "&amp;D2920,OrbisGeneric_mapping!C:F,3,0)</f>
        <v>#N/A</v>
      </c>
      <c r="F2920" s="6" t="e">
        <f>VLOOKUP(E2920,Collibra!D:F,3,0)</f>
        <v>#N/A</v>
      </c>
      <c r="G2920" s="6" t="e">
        <f>VLOOKUP(E2920,Collibra!D:F,2,0)</f>
        <v>#N/A</v>
      </c>
      <c r="J2920" t="s">
        <v>73</v>
      </c>
      <c r="N2920" t="b">
        <v>0</v>
      </c>
      <c r="P2920" t="s">
        <v>29</v>
      </c>
      <c r="Q2920" t="s">
        <v>30</v>
      </c>
      <c r="R2920" t="b">
        <v>0</v>
      </c>
      <c r="Z2920">
        <v>1</v>
      </c>
    </row>
    <row r="2921" spans="1:26" x14ac:dyDescent="0.25">
      <c r="A2921">
        <v>2887</v>
      </c>
      <c r="B2921" t="s">
        <v>1598</v>
      </c>
      <c r="C2921" t="s">
        <v>1553</v>
      </c>
      <c r="D2921" t="s">
        <v>1554</v>
      </c>
      <c r="E2921" s="6">
        <f>VLOOKUP(SUBSTITUTE(B2921,"_usd","")&amp;" - "&amp;D2921,OrbisGeneric_mapping!C:F,3,0)</f>
        <v>21135</v>
      </c>
      <c r="F2921" s="6" t="e">
        <f>VLOOKUP(E2921,Collibra!D:F,3,0)</f>
        <v>#N/A</v>
      </c>
      <c r="G2921" s="6" t="e">
        <f>VLOOKUP(E2921,Collibra!D:F,2,0)</f>
        <v>#N/A</v>
      </c>
      <c r="J2921" t="s">
        <v>28</v>
      </c>
      <c r="N2921" t="b">
        <v>0</v>
      </c>
      <c r="P2921" t="s">
        <v>29</v>
      </c>
      <c r="Q2921" t="s">
        <v>30</v>
      </c>
      <c r="R2921" t="b">
        <v>0</v>
      </c>
      <c r="Z2921">
        <v>1</v>
      </c>
    </row>
    <row r="2922" spans="1:26" x14ac:dyDescent="0.25">
      <c r="A2922">
        <v>2935</v>
      </c>
      <c r="B2922" t="s">
        <v>1598</v>
      </c>
      <c r="C2922" t="s">
        <v>1555</v>
      </c>
      <c r="D2922" t="s">
        <v>1556</v>
      </c>
      <c r="E2922" s="6">
        <f>VLOOKUP(SUBSTITUTE(B2922,"_usd","")&amp;" - "&amp;D2922,OrbisGeneric_mapping!C:F,3,0)</f>
        <v>14032</v>
      </c>
      <c r="F2922" s="6" t="e">
        <f>VLOOKUP(E2922,Collibra!D:F,3,0)</f>
        <v>#N/A</v>
      </c>
      <c r="G2922" s="6" t="e">
        <f>VLOOKUP(E2922,Collibra!D:F,2,0)</f>
        <v>#N/A</v>
      </c>
      <c r="J2922" t="s">
        <v>28</v>
      </c>
      <c r="N2922" t="b">
        <v>0</v>
      </c>
      <c r="P2922" t="s">
        <v>29</v>
      </c>
      <c r="Q2922" t="s">
        <v>30</v>
      </c>
      <c r="R2922" t="b">
        <v>0</v>
      </c>
      <c r="Z2922">
        <v>1</v>
      </c>
    </row>
    <row r="2923" spans="1:26" x14ac:dyDescent="0.25">
      <c r="A2923">
        <v>2407</v>
      </c>
      <c r="B2923" t="s">
        <v>1598</v>
      </c>
      <c r="C2923" t="s">
        <v>1557</v>
      </c>
      <c r="D2923" t="s">
        <v>1558</v>
      </c>
      <c r="E2923" s="6">
        <f>VLOOKUP(SUBSTITUTE(B2923,"_usd","")&amp;" - "&amp;D2923,OrbisGeneric_mapping!C:F,3,0)</f>
        <v>13051</v>
      </c>
      <c r="F2923" s="6" t="e">
        <f>VLOOKUP(E2923,Collibra!D:F,3,0)</f>
        <v>#N/A</v>
      </c>
      <c r="G2923" s="6" t="e">
        <f>VLOOKUP(E2923,Collibra!D:F,2,0)</f>
        <v>#N/A</v>
      </c>
      <c r="J2923" t="s">
        <v>28</v>
      </c>
      <c r="N2923" t="b">
        <v>0</v>
      </c>
      <c r="P2923" t="s">
        <v>29</v>
      </c>
      <c r="Q2923" t="s">
        <v>30</v>
      </c>
      <c r="R2923" t="b">
        <v>0</v>
      </c>
      <c r="Z2923">
        <v>1</v>
      </c>
    </row>
    <row r="2924" spans="1:26" x14ac:dyDescent="0.25">
      <c r="A2924">
        <v>2743</v>
      </c>
      <c r="B2924" t="s">
        <v>1598</v>
      </c>
      <c r="C2924" t="s">
        <v>1559</v>
      </c>
      <c r="D2924" t="s">
        <v>1560</v>
      </c>
      <c r="E2924" s="6">
        <f>VLOOKUP(SUBSTITUTE(B2924,"_usd","")&amp;" - "&amp;D2924,OrbisGeneric_mapping!C:F,3,0)</f>
        <v>21045</v>
      </c>
      <c r="F2924" s="6" t="e">
        <f>VLOOKUP(E2924,Collibra!D:F,3,0)</f>
        <v>#N/A</v>
      </c>
      <c r="G2924" s="6" t="e">
        <f>VLOOKUP(E2924,Collibra!D:F,2,0)</f>
        <v>#N/A</v>
      </c>
      <c r="J2924" t="s">
        <v>28</v>
      </c>
      <c r="N2924" t="b">
        <v>0</v>
      </c>
      <c r="P2924" t="s">
        <v>29</v>
      </c>
      <c r="Q2924" t="s">
        <v>30</v>
      </c>
      <c r="R2924" t="b">
        <v>0</v>
      </c>
      <c r="Z2924">
        <v>1</v>
      </c>
    </row>
    <row r="2925" spans="1:26" x14ac:dyDescent="0.25">
      <c r="A2925">
        <v>2255</v>
      </c>
      <c r="B2925" t="s">
        <v>1598</v>
      </c>
      <c r="C2925" t="s">
        <v>1022</v>
      </c>
      <c r="D2925" t="s">
        <v>1023</v>
      </c>
      <c r="E2925" s="6" t="str">
        <f>VLOOKUP(SUBSTITUTE(B2925,"_usd","")&amp;" - "&amp;D2925,OrbisGeneric_mapping!C:F,3,0)</f>
        <v>ACCOUNTS_SOURCE_CODE</v>
      </c>
      <c r="F2925" s="6" t="str">
        <f>VLOOKUP(E2925,Collibra!D:F,3,0)</f>
        <v>Source of financials</v>
      </c>
      <c r="G2925" s="6" t="str">
        <f>VLOOKUP(E2925,Collibra!D:F,2,0)</f>
        <v>The source of financials provides the source used for collecting the financial and non-financial information for an account. This can include annual reports, 10-K, regulatory source or any other information provider</v>
      </c>
      <c r="J2925" t="s">
        <v>28</v>
      </c>
      <c r="N2925" t="b">
        <v>0</v>
      </c>
      <c r="P2925" t="s">
        <v>29</v>
      </c>
      <c r="Q2925" t="s">
        <v>30</v>
      </c>
      <c r="R2925" t="b">
        <v>0</v>
      </c>
      <c r="Z2925">
        <v>1</v>
      </c>
    </row>
    <row r="2926" spans="1:26" x14ac:dyDescent="0.25">
      <c r="A2926">
        <v>2663</v>
      </c>
      <c r="B2926" t="s">
        <v>1598</v>
      </c>
      <c r="C2926" t="s">
        <v>642</v>
      </c>
      <c r="D2926" t="s">
        <v>643</v>
      </c>
      <c r="E2926" s="6">
        <f>VLOOKUP(SUBSTITUTE(B2926,"_usd","")&amp;" - "&amp;D2926,OrbisGeneric_mapping!C:F,3,0)</f>
        <v>13077</v>
      </c>
      <c r="F2926" s="6" t="e">
        <f>VLOOKUP(E2926,Collibra!D:F,3,0)</f>
        <v>#N/A</v>
      </c>
      <c r="G2926" s="6" t="e">
        <f>VLOOKUP(E2926,Collibra!D:F,2,0)</f>
        <v>#N/A</v>
      </c>
      <c r="J2926" t="s">
        <v>28</v>
      </c>
      <c r="N2926" t="b">
        <v>0</v>
      </c>
      <c r="P2926" t="s">
        <v>29</v>
      </c>
      <c r="Q2926" t="s">
        <v>30</v>
      </c>
      <c r="R2926" t="b">
        <v>0</v>
      </c>
      <c r="Z2926">
        <v>1</v>
      </c>
    </row>
    <row r="2927" spans="1:26" x14ac:dyDescent="0.25">
      <c r="A2927">
        <v>2463</v>
      </c>
      <c r="B2927" t="s">
        <v>1598</v>
      </c>
      <c r="C2927" t="s">
        <v>1561</v>
      </c>
      <c r="D2927" t="s">
        <v>1562</v>
      </c>
      <c r="E2927" s="6">
        <f>VLOOKUP(SUBSTITUTE(B2927,"_usd","")&amp;" - "&amp;D2927,OrbisGeneric_mapping!C:F,3,0)</f>
        <v>20115</v>
      </c>
      <c r="F2927" s="6" t="e">
        <f>VLOOKUP(E2927,Collibra!D:F,3,0)</f>
        <v>#N/A</v>
      </c>
      <c r="G2927" s="6" t="e">
        <f>VLOOKUP(E2927,Collibra!D:F,2,0)</f>
        <v>#N/A</v>
      </c>
      <c r="J2927" t="s">
        <v>28</v>
      </c>
      <c r="N2927" t="b">
        <v>0</v>
      </c>
      <c r="P2927" t="s">
        <v>29</v>
      </c>
      <c r="Q2927" t="s">
        <v>30</v>
      </c>
      <c r="R2927" t="b">
        <v>0</v>
      </c>
      <c r="Z2927">
        <v>1</v>
      </c>
    </row>
    <row r="2928" spans="1:26" x14ac:dyDescent="0.25">
      <c r="A2928">
        <v>2391</v>
      </c>
      <c r="B2928" t="s">
        <v>1598</v>
      </c>
      <c r="C2928" t="s">
        <v>1563</v>
      </c>
      <c r="D2928" t="s">
        <v>1564</v>
      </c>
      <c r="E2928" s="6">
        <f>VLOOKUP(SUBSTITUTE(B2928,"_usd","")&amp;" - "&amp;D2928,OrbisGeneric_mapping!C:F,3,0)</f>
        <v>20070</v>
      </c>
      <c r="F2928" s="6" t="e">
        <f>VLOOKUP(E2928,Collibra!D:F,3,0)</f>
        <v>#N/A</v>
      </c>
      <c r="G2928" s="6" t="e">
        <f>VLOOKUP(E2928,Collibra!D:F,2,0)</f>
        <v>#N/A</v>
      </c>
      <c r="J2928" t="s">
        <v>28</v>
      </c>
      <c r="N2928" t="b">
        <v>0</v>
      </c>
      <c r="P2928" t="s">
        <v>29</v>
      </c>
      <c r="Q2928" t="s">
        <v>30</v>
      </c>
      <c r="R2928" t="b">
        <v>0</v>
      </c>
      <c r="Z2928">
        <v>1</v>
      </c>
    </row>
    <row r="2929" spans="1:26" x14ac:dyDescent="0.25">
      <c r="A2929">
        <v>2287</v>
      </c>
      <c r="B2929" t="s">
        <v>1598</v>
      </c>
      <c r="C2929" t="s">
        <v>1565</v>
      </c>
      <c r="D2929" t="s">
        <v>1566</v>
      </c>
      <c r="E2929" s="6">
        <f>VLOOKUP(SUBSTITUTE(B2929,"_usd","")&amp;" - "&amp;D2929,OrbisGeneric_mapping!C:F,3,0)</f>
        <v>13061</v>
      </c>
      <c r="F2929" s="6" t="e">
        <f>VLOOKUP(E2929,Collibra!D:F,3,0)</f>
        <v>#N/A</v>
      </c>
      <c r="G2929" s="6" t="e">
        <f>VLOOKUP(E2929,Collibra!D:F,2,0)</f>
        <v>#N/A</v>
      </c>
      <c r="J2929" t="s">
        <v>28</v>
      </c>
      <c r="N2929" t="b">
        <v>0</v>
      </c>
      <c r="P2929" t="s">
        <v>29</v>
      </c>
      <c r="Q2929" t="s">
        <v>30</v>
      </c>
      <c r="R2929" t="b">
        <v>0</v>
      </c>
      <c r="Z2929">
        <v>1</v>
      </c>
    </row>
    <row r="2930" spans="1:26" x14ac:dyDescent="0.25">
      <c r="A2930">
        <v>2671</v>
      </c>
      <c r="B2930" t="s">
        <v>1598</v>
      </c>
      <c r="C2930" t="s">
        <v>1567</v>
      </c>
      <c r="D2930" t="s">
        <v>1568</v>
      </c>
      <c r="E2930" s="6">
        <f>VLOOKUP(SUBSTITUTE(B2930,"_usd","")&amp;" - "&amp;D2930,OrbisGeneric_mapping!C:F,3,0)</f>
        <v>14011</v>
      </c>
      <c r="F2930" s="6" t="e">
        <f>VLOOKUP(E2930,Collibra!D:F,3,0)</f>
        <v>#N/A</v>
      </c>
      <c r="G2930" s="6" t="e">
        <f>VLOOKUP(E2930,Collibra!D:F,2,0)</f>
        <v>#N/A</v>
      </c>
      <c r="J2930" t="s">
        <v>28</v>
      </c>
      <c r="N2930" t="b">
        <v>0</v>
      </c>
      <c r="P2930" t="s">
        <v>29</v>
      </c>
      <c r="Q2930" t="s">
        <v>30</v>
      </c>
      <c r="R2930" t="b">
        <v>0</v>
      </c>
      <c r="Z2930">
        <v>1</v>
      </c>
    </row>
    <row r="2931" spans="1:26" x14ac:dyDescent="0.25">
      <c r="A2931">
        <v>3087</v>
      </c>
      <c r="B2931" t="s">
        <v>1598</v>
      </c>
      <c r="C2931" t="s">
        <v>1569</v>
      </c>
      <c r="D2931" t="s">
        <v>1570</v>
      </c>
      <c r="E2931" s="6">
        <f>VLOOKUP(SUBSTITUTE(B2931,"_usd","")&amp;" - "&amp;D2931,OrbisGeneric_mapping!C:F,3,0)</f>
        <v>13021</v>
      </c>
      <c r="F2931" s="6" t="e">
        <f>VLOOKUP(E2931,Collibra!D:F,3,0)</f>
        <v>#N/A</v>
      </c>
      <c r="G2931" s="6" t="e">
        <f>VLOOKUP(E2931,Collibra!D:F,2,0)</f>
        <v>#N/A</v>
      </c>
      <c r="J2931" t="s">
        <v>28</v>
      </c>
      <c r="N2931" t="b">
        <v>0</v>
      </c>
      <c r="P2931" t="s">
        <v>29</v>
      </c>
      <c r="Q2931" t="s">
        <v>30</v>
      </c>
      <c r="R2931" t="b">
        <v>0</v>
      </c>
      <c r="Z2931">
        <v>1</v>
      </c>
    </row>
    <row r="2932" spans="1:26" x14ac:dyDescent="0.25">
      <c r="A2932">
        <v>2439</v>
      </c>
      <c r="B2932" t="s">
        <v>1598</v>
      </c>
      <c r="C2932" t="s">
        <v>1571</v>
      </c>
      <c r="D2932" t="s">
        <v>1572</v>
      </c>
      <c r="E2932" s="6">
        <f>VLOOKUP(SUBSTITUTE(B2932,"_usd","")&amp;" - "&amp;D2932,OrbisGeneric_mapping!C:F,3,0)</f>
        <v>20100</v>
      </c>
      <c r="F2932" s="6" t="e">
        <f>VLOOKUP(E2932,Collibra!D:F,3,0)</f>
        <v>#N/A</v>
      </c>
      <c r="G2932" s="6" t="e">
        <f>VLOOKUP(E2932,Collibra!D:F,2,0)</f>
        <v>#N/A</v>
      </c>
      <c r="J2932" t="s">
        <v>28</v>
      </c>
      <c r="N2932" t="b">
        <v>0</v>
      </c>
      <c r="P2932" t="s">
        <v>29</v>
      </c>
      <c r="Q2932" t="s">
        <v>30</v>
      </c>
      <c r="R2932" t="b">
        <v>0</v>
      </c>
      <c r="Z2932">
        <v>1</v>
      </c>
    </row>
    <row r="2933" spans="1:26" x14ac:dyDescent="0.25">
      <c r="A2933">
        <v>2871</v>
      </c>
      <c r="B2933" t="s">
        <v>1598</v>
      </c>
      <c r="C2933" t="s">
        <v>1573</v>
      </c>
      <c r="D2933" t="s">
        <v>1574</v>
      </c>
      <c r="E2933" s="6">
        <f>VLOOKUP(SUBSTITUTE(B2933,"_usd","")&amp;" - "&amp;D2933,OrbisGeneric_mapping!C:F,3,0)</f>
        <v>14022</v>
      </c>
      <c r="F2933" s="6" t="e">
        <f>VLOOKUP(E2933,Collibra!D:F,3,0)</f>
        <v>#N/A</v>
      </c>
      <c r="G2933" s="6" t="e">
        <f>VLOOKUP(E2933,Collibra!D:F,2,0)</f>
        <v>#N/A</v>
      </c>
      <c r="J2933" t="s">
        <v>28</v>
      </c>
      <c r="N2933" t="b">
        <v>0</v>
      </c>
      <c r="P2933" t="s">
        <v>29</v>
      </c>
      <c r="Q2933" t="s">
        <v>30</v>
      </c>
      <c r="R2933" t="b">
        <v>0</v>
      </c>
      <c r="Z2933">
        <v>1</v>
      </c>
    </row>
    <row r="2934" spans="1:26" x14ac:dyDescent="0.25">
      <c r="A2934">
        <v>2975</v>
      </c>
      <c r="B2934" t="s">
        <v>1598</v>
      </c>
      <c r="C2934" t="s">
        <v>1575</v>
      </c>
      <c r="D2934" t="s">
        <v>1576</v>
      </c>
      <c r="E2934" s="6">
        <f>VLOOKUP(SUBSTITUTE(B2934,"_usd","")&amp;" - "&amp;D2934,OrbisGeneric_mapping!C:F,3,0)</f>
        <v>14042</v>
      </c>
      <c r="F2934" s="6" t="e">
        <f>VLOOKUP(E2934,Collibra!D:F,3,0)</f>
        <v>#N/A</v>
      </c>
      <c r="G2934" s="6" t="e">
        <f>VLOOKUP(E2934,Collibra!D:F,2,0)</f>
        <v>#N/A</v>
      </c>
      <c r="J2934" t="s">
        <v>28</v>
      </c>
      <c r="N2934" t="b">
        <v>0</v>
      </c>
      <c r="P2934" t="s">
        <v>29</v>
      </c>
      <c r="Q2934" t="s">
        <v>30</v>
      </c>
      <c r="R2934" t="b">
        <v>0</v>
      </c>
      <c r="Z2934">
        <v>1</v>
      </c>
    </row>
    <row r="2935" spans="1:26" x14ac:dyDescent="0.25">
      <c r="A2935">
        <v>2775</v>
      </c>
      <c r="B2935" t="s">
        <v>1598</v>
      </c>
      <c r="C2935" t="s">
        <v>1577</v>
      </c>
      <c r="D2935" t="s">
        <v>1578</v>
      </c>
      <c r="E2935" s="6">
        <f>VLOOKUP(SUBSTITUTE(B2935,"_usd","")&amp;" - "&amp;D2935,OrbisGeneric_mapping!C:F,3,0)</f>
        <v>14016</v>
      </c>
      <c r="F2935" s="6" t="e">
        <f>VLOOKUP(E2935,Collibra!D:F,3,0)</f>
        <v>#N/A</v>
      </c>
      <c r="G2935" s="6" t="e">
        <f>VLOOKUP(E2935,Collibra!D:F,2,0)</f>
        <v>#N/A</v>
      </c>
      <c r="J2935" t="s">
        <v>28</v>
      </c>
      <c r="N2935" t="b">
        <v>0</v>
      </c>
      <c r="P2935" t="s">
        <v>29</v>
      </c>
      <c r="Q2935" t="s">
        <v>30</v>
      </c>
      <c r="R2935" t="b">
        <v>0</v>
      </c>
      <c r="Z2935">
        <v>1</v>
      </c>
    </row>
    <row r="2936" spans="1:26" x14ac:dyDescent="0.25">
      <c r="A2936">
        <v>3015</v>
      </c>
      <c r="B2936" t="s">
        <v>1598</v>
      </c>
      <c r="C2936" t="s">
        <v>1579</v>
      </c>
      <c r="D2936" t="s">
        <v>1580</v>
      </c>
      <c r="E2936" s="6">
        <f>VLOOKUP(SUBSTITUTE(B2936,"_usd","")&amp;" - "&amp;D2936,OrbisGeneric_mapping!C:F,3,0)</f>
        <v>13004</v>
      </c>
      <c r="F2936" s="6" t="e">
        <f>VLOOKUP(E2936,Collibra!D:F,3,0)</f>
        <v>#N/A</v>
      </c>
      <c r="G2936" s="6" t="e">
        <f>VLOOKUP(E2936,Collibra!D:F,2,0)</f>
        <v>#N/A</v>
      </c>
      <c r="J2936" t="s">
        <v>28</v>
      </c>
      <c r="N2936" t="b">
        <v>0</v>
      </c>
      <c r="P2936" t="s">
        <v>29</v>
      </c>
      <c r="Q2936" t="s">
        <v>30</v>
      </c>
      <c r="R2936" t="b">
        <v>0</v>
      </c>
      <c r="Z2936">
        <v>1</v>
      </c>
    </row>
    <row r="2937" spans="1:26" x14ac:dyDescent="0.25">
      <c r="A2937">
        <v>2879</v>
      </c>
      <c r="B2937" t="s">
        <v>1598</v>
      </c>
      <c r="C2937" t="s">
        <v>1581</v>
      </c>
      <c r="D2937" t="s">
        <v>1582</v>
      </c>
      <c r="E2937" s="6">
        <f>VLOOKUP(SUBSTITUTE(B2937,"_usd","")&amp;" - "&amp;D2937,OrbisGeneric_mapping!C:F,3,0)</f>
        <v>14041</v>
      </c>
      <c r="F2937" s="6" t="e">
        <f>VLOOKUP(E2937,Collibra!D:F,3,0)</f>
        <v>#N/A</v>
      </c>
      <c r="G2937" s="6" t="e">
        <f>VLOOKUP(E2937,Collibra!D:F,2,0)</f>
        <v>#N/A</v>
      </c>
      <c r="J2937" t="s">
        <v>28</v>
      </c>
      <c r="N2937" t="b">
        <v>0</v>
      </c>
      <c r="P2937" t="s">
        <v>29</v>
      </c>
      <c r="Q2937" t="s">
        <v>30</v>
      </c>
      <c r="R2937" t="b">
        <v>0</v>
      </c>
      <c r="Z2937">
        <v>1</v>
      </c>
    </row>
    <row r="2938" spans="1:26" x14ac:dyDescent="0.25">
      <c r="A2938">
        <v>2703</v>
      </c>
      <c r="B2938" t="s">
        <v>1598</v>
      </c>
      <c r="C2938" t="s">
        <v>1583</v>
      </c>
      <c r="D2938" t="s">
        <v>1584</v>
      </c>
      <c r="E2938" s="6">
        <f>VLOOKUP(SUBSTITUTE(B2938,"_usd","")&amp;" - "&amp;D2938,OrbisGeneric_mapping!C:F,3,0)</f>
        <v>21020</v>
      </c>
      <c r="F2938" s="6" t="e">
        <f>VLOOKUP(E2938,Collibra!D:F,3,0)</f>
        <v>#N/A</v>
      </c>
      <c r="G2938" s="6" t="e">
        <f>VLOOKUP(E2938,Collibra!D:F,2,0)</f>
        <v>#N/A</v>
      </c>
      <c r="J2938" t="s">
        <v>28</v>
      </c>
      <c r="N2938" t="b">
        <v>0</v>
      </c>
      <c r="P2938" t="s">
        <v>29</v>
      </c>
      <c r="Q2938" t="s">
        <v>30</v>
      </c>
      <c r="R2938" t="b">
        <v>0</v>
      </c>
      <c r="Z2938">
        <v>1</v>
      </c>
    </row>
    <row r="2939" spans="1:26" x14ac:dyDescent="0.25">
      <c r="A2939">
        <v>2503</v>
      </c>
      <c r="B2939" t="s">
        <v>1598</v>
      </c>
      <c r="C2939" t="s">
        <v>1585</v>
      </c>
      <c r="D2939" t="s">
        <v>1586</v>
      </c>
      <c r="E2939" s="6">
        <f>VLOOKUP(SUBSTITUTE(B2939,"_usd","")&amp;" - "&amp;D2939,OrbisGeneric_mapping!C:F,3,0)</f>
        <v>20140</v>
      </c>
      <c r="F2939" s="6" t="e">
        <f>VLOOKUP(E2939,Collibra!D:F,3,0)</f>
        <v>#N/A</v>
      </c>
      <c r="G2939" s="6" t="e">
        <f>VLOOKUP(E2939,Collibra!D:F,2,0)</f>
        <v>#N/A</v>
      </c>
      <c r="J2939" t="s">
        <v>28</v>
      </c>
      <c r="N2939" t="b">
        <v>0</v>
      </c>
      <c r="P2939" t="s">
        <v>29</v>
      </c>
      <c r="Q2939" t="s">
        <v>30</v>
      </c>
      <c r="R2939" t="b">
        <v>0</v>
      </c>
      <c r="Z2939">
        <v>1</v>
      </c>
    </row>
    <row r="2940" spans="1:26" x14ac:dyDescent="0.25">
      <c r="A2940">
        <v>2511</v>
      </c>
      <c r="B2940" t="s">
        <v>1598</v>
      </c>
      <c r="C2940" t="s">
        <v>1587</v>
      </c>
      <c r="D2940" t="s">
        <v>1588</v>
      </c>
      <c r="E2940" s="6">
        <f>VLOOKUP(SUBSTITUTE(B2940,"_usd","")&amp;" - "&amp;D2940,OrbisGeneric_mapping!C:F,3,0)</f>
        <v>20145</v>
      </c>
      <c r="F2940" s="6" t="e">
        <f>VLOOKUP(E2940,Collibra!D:F,3,0)</f>
        <v>#N/A</v>
      </c>
      <c r="G2940" s="6" t="e">
        <f>VLOOKUP(E2940,Collibra!D:F,2,0)</f>
        <v>#N/A</v>
      </c>
      <c r="J2940" t="s">
        <v>28</v>
      </c>
      <c r="N2940" t="b">
        <v>0</v>
      </c>
      <c r="P2940" t="s">
        <v>29</v>
      </c>
      <c r="Q2940" t="s">
        <v>30</v>
      </c>
      <c r="R2940" t="b">
        <v>0</v>
      </c>
      <c r="Z2940">
        <v>1</v>
      </c>
    </row>
    <row r="2941" spans="1:26" x14ac:dyDescent="0.25">
      <c r="A2941">
        <v>2943</v>
      </c>
      <c r="B2941" t="s">
        <v>1598</v>
      </c>
      <c r="C2941" t="s">
        <v>1589</v>
      </c>
      <c r="D2941" t="s">
        <v>1590</v>
      </c>
      <c r="E2941" s="6">
        <f>VLOOKUP(SUBSTITUTE(B2941,"_usd","")&amp;" - "&amp;D2941,OrbisGeneric_mapping!C:F,3,0)</f>
        <v>14030</v>
      </c>
      <c r="F2941" s="6" t="e">
        <f>VLOOKUP(E2941,Collibra!D:F,3,0)</f>
        <v>#N/A</v>
      </c>
      <c r="G2941" s="6" t="e">
        <f>VLOOKUP(E2941,Collibra!D:F,2,0)</f>
        <v>#N/A</v>
      </c>
      <c r="J2941" t="s">
        <v>28</v>
      </c>
      <c r="N2941" t="b">
        <v>0</v>
      </c>
      <c r="P2941" t="s">
        <v>29</v>
      </c>
      <c r="Q2941" t="s">
        <v>30</v>
      </c>
      <c r="R2941" t="b">
        <v>0</v>
      </c>
      <c r="Z2941">
        <v>1</v>
      </c>
    </row>
    <row r="2942" spans="1:26" x14ac:dyDescent="0.25">
      <c r="A2942">
        <v>3119</v>
      </c>
      <c r="B2942" t="s">
        <v>1598</v>
      </c>
      <c r="C2942" t="s">
        <v>1591</v>
      </c>
      <c r="D2942" t="s">
        <v>1592</v>
      </c>
      <c r="E2942" s="6">
        <f>VLOOKUP(SUBSTITUTE(B2942,"_usd","")&amp;" - "&amp;D2942,OrbisGeneric_mapping!C:F,3,0)</f>
        <v>13023</v>
      </c>
      <c r="F2942" s="6" t="e">
        <f>VLOOKUP(E2942,Collibra!D:F,3,0)</f>
        <v>#N/A</v>
      </c>
      <c r="G2942" s="6" t="e">
        <f>VLOOKUP(E2942,Collibra!D:F,2,0)</f>
        <v>#N/A</v>
      </c>
      <c r="J2942" t="s">
        <v>28</v>
      </c>
      <c r="N2942" t="b">
        <v>0</v>
      </c>
      <c r="P2942" t="s">
        <v>29</v>
      </c>
      <c r="Q2942" t="s">
        <v>30</v>
      </c>
      <c r="R2942" t="b">
        <v>0</v>
      </c>
      <c r="Z2942">
        <v>1</v>
      </c>
    </row>
    <row r="2943" spans="1:26" x14ac:dyDescent="0.25">
      <c r="A2943">
        <v>2311</v>
      </c>
      <c r="B2943" t="s">
        <v>1598</v>
      </c>
      <c r="C2943" t="s">
        <v>1593</v>
      </c>
      <c r="D2943" t="s">
        <v>1594</v>
      </c>
      <c r="E2943" s="6">
        <f>VLOOKUP(SUBSTITUTE(B2943,"_usd","")&amp;" - "&amp;D2943,OrbisGeneric_mapping!C:F,3,0)</f>
        <v>20020</v>
      </c>
      <c r="F2943" s="6" t="e">
        <f>VLOOKUP(E2943,Collibra!D:F,3,0)</f>
        <v>#N/A</v>
      </c>
      <c r="G2943" s="6" t="e">
        <f>VLOOKUP(E2943,Collibra!D:F,2,0)</f>
        <v>#N/A</v>
      </c>
      <c r="J2943" t="s">
        <v>28</v>
      </c>
      <c r="N2943" t="b">
        <v>0</v>
      </c>
      <c r="P2943" t="s">
        <v>29</v>
      </c>
      <c r="Q2943" t="s">
        <v>30</v>
      </c>
      <c r="R2943" t="b">
        <v>0</v>
      </c>
      <c r="Z2943">
        <v>1</v>
      </c>
    </row>
    <row r="2944" spans="1:26" x14ac:dyDescent="0.25">
      <c r="A2944">
        <v>1952</v>
      </c>
      <c r="B2944" t="s">
        <v>1599</v>
      </c>
      <c r="C2944" t="s">
        <v>440</v>
      </c>
      <c r="D2944" t="s">
        <v>441</v>
      </c>
      <c r="E2944" s="6" t="str">
        <f>VLOOKUP(SUBSTITUTE(B2944,"_usd_interim","")&amp;" - "&amp;D2944,OrbisGeneric_mapping!C:F,3,0)</f>
        <v>ACCOUNTING_PRACTICE</v>
      </c>
      <c r="F2944" s="6" t="str">
        <f>VLOOKUP(E2944,Collibra!D:F,3,0)</f>
        <v>Accounting practice</v>
      </c>
      <c r="G2944" s="6" t="str">
        <f>VLOOKUP(E2944,Collibra!D:F,2,0)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2944" t="s">
        <v>28</v>
      </c>
      <c r="N2944" t="b">
        <v>0</v>
      </c>
      <c r="P2944" t="s">
        <v>29</v>
      </c>
      <c r="Q2944" t="s">
        <v>30</v>
      </c>
      <c r="R2944" t="b">
        <v>0</v>
      </c>
      <c r="Z2944">
        <v>1</v>
      </c>
    </row>
    <row r="2945" spans="1:26" x14ac:dyDescent="0.25">
      <c r="A2945">
        <v>2048</v>
      </c>
      <c r="B2945" t="s">
        <v>1599</v>
      </c>
      <c r="C2945" t="s">
        <v>1034</v>
      </c>
      <c r="D2945" t="s">
        <v>1035</v>
      </c>
      <c r="E2945" s="6">
        <f>VLOOKUP(SUBSTITUTE(B2945,"_usd_interim","")&amp;" - "&amp;D2945,OrbisGeneric_mapping!C:F,3,0)</f>
        <v>20040</v>
      </c>
      <c r="F2945" s="6" t="e">
        <f>VLOOKUP(E2945,Collibra!D:F,3,0)</f>
        <v>#N/A</v>
      </c>
      <c r="G2945" s="6" t="e">
        <f>VLOOKUP(E2945,Collibra!D:F,2,0)</f>
        <v>#N/A</v>
      </c>
      <c r="J2945" t="s">
        <v>28</v>
      </c>
      <c r="N2945" t="b">
        <v>0</v>
      </c>
      <c r="P2945" t="s">
        <v>29</v>
      </c>
      <c r="Q2945" t="s">
        <v>30</v>
      </c>
      <c r="R2945" t="b">
        <v>0</v>
      </c>
      <c r="Z2945">
        <v>1</v>
      </c>
    </row>
    <row r="2946" spans="1:26" x14ac:dyDescent="0.25">
      <c r="A2946">
        <v>2280</v>
      </c>
      <c r="B2946" t="s">
        <v>1599</v>
      </c>
      <c r="C2946" t="s">
        <v>1367</v>
      </c>
      <c r="D2946" t="s">
        <v>1368</v>
      </c>
      <c r="E2946" s="6">
        <f>VLOOKUP(SUBSTITUTE(B2946,"_usd_interim","")&amp;" - "&amp;D2946,OrbisGeneric_mapping!C:F,3,0)</f>
        <v>20184</v>
      </c>
      <c r="F2946" s="6" t="e">
        <f>VLOOKUP(E2946,Collibra!D:F,3,0)</f>
        <v>#N/A</v>
      </c>
      <c r="G2946" s="6" t="e">
        <f>VLOOKUP(E2946,Collibra!D:F,2,0)</f>
        <v>#N/A</v>
      </c>
      <c r="J2946" t="s">
        <v>28</v>
      </c>
      <c r="N2946" t="b">
        <v>0</v>
      </c>
      <c r="P2946" t="s">
        <v>29</v>
      </c>
      <c r="Q2946" t="s">
        <v>30</v>
      </c>
      <c r="R2946" t="b">
        <v>0</v>
      </c>
      <c r="Z2946">
        <v>1</v>
      </c>
    </row>
    <row r="2947" spans="1:26" x14ac:dyDescent="0.25">
      <c r="A2947">
        <v>2736</v>
      </c>
      <c r="B2947" t="s">
        <v>1599</v>
      </c>
      <c r="C2947" t="s">
        <v>1369</v>
      </c>
      <c r="D2947" t="s">
        <v>1370</v>
      </c>
      <c r="E2947" s="6">
        <f>VLOOKUP(SUBSTITUTE(B2947,"_usd_interim","")&amp;" - "&amp;D2947,OrbisGeneric_mapping!C:F,3,0)</f>
        <v>13001</v>
      </c>
      <c r="F2947" s="6" t="e">
        <f>VLOOKUP(E2947,Collibra!D:F,3,0)</f>
        <v>#N/A</v>
      </c>
      <c r="G2947" s="6" t="e">
        <f>VLOOKUP(E2947,Collibra!D:F,2,0)</f>
        <v>#N/A</v>
      </c>
      <c r="J2947" t="s">
        <v>28</v>
      </c>
      <c r="N2947" t="b">
        <v>0</v>
      </c>
      <c r="P2947" t="s">
        <v>29</v>
      </c>
      <c r="Q2947" t="s">
        <v>30</v>
      </c>
      <c r="R2947" t="b">
        <v>0</v>
      </c>
      <c r="Z2947">
        <v>1</v>
      </c>
    </row>
    <row r="2948" spans="1:26" x14ac:dyDescent="0.25">
      <c r="A2948">
        <v>2808</v>
      </c>
      <c r="B2948" t="s">
        <v>1599</v>
      </c>
      <c r="C2948" t="s">
        <v>1371</v>
      </c>
      <c r="D2948" t="s">
        <v>1372</v>
      </c>
      <c r="E2948" s="6">
        <f>VLOOKUP(SUBSTITUTE(B2948,"_usd_interim","")&amp;" - "&amp;D2948,OrbisGeneric_mapping!C:F,3,0)</f>
        <v>13020</v>
      </c>
      <c r="F2948" s="6" t="e">
        <f>VLOOKUP(E2948,Collibra!D:F,3,0)</f>
        <v>#N/A</v>
      </c>
      <c r="G2948" s="6" t="e">
        <f>VLOOKUP(E2948,Collibra!D:F,2,0)</f>
        <v>#N/A</v>
      </c>
      <c r="J2948" t="s">
        <v>28</v>
      </c>
      <c r="N2948" t="b">
        <v>0</v>
      </c>
      <c r="P2948" t="s">
        <v>29</v>
      </c>
      <c r="Q2948" t="s">
        <v>30</v>
      </c>
      <c r="R2948" t="b">
        <v>0</v>
      </c>
      <c r="Z2948">
        <v>1</v>
      </c>
    </row>
    <row r="2949" spans="1:26" x14ac:dyDescent="0.25">
      <c r="A2949">
        <v>1944</v>
      </c>
      <c r="B2949" t="s">
        <v>1599</v>
      </c>
      <c r="C2949" t="s">
        <v>442</v>
      </c>
      <c r="D2949" t="s">
        <v>443</v>
      </c>
      <c r="E2949" s="6" t="str">
        <f>VLOOKUP(SUBSTITUTE(B2949,"_usd_interim","")&amp;" - "&amp;D2949,OrbisGeneric_mapping!C:F,3,0)</f>
        <v>AUDIT_STATUS</v>
      </c>
      <c r="F2949" s="6" t="str">
        <f>VLOOKUP(E2949,Collibra!D:F,3,0)</f>
        <v>Audit status</v>
      </c>
      <c r="G2949" s="6" t="str">
        <f>VLOOKUP(E2949,Collibra!D:F,2,0)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2949" t="s">
        <v>28</v>
      </c>
      <c r="N2949" t="b">
        <v>0</v>
      </c>
      <c r="P2949" t="s">
        <v>29</v>
      </c>
      <c r="Q2949" t="s">
        <v>30</v>
      </c>
      <c r="R2949" t="b">
        <v>0</v>
      </c>
      <c r="Z2949">
        <v>1</v>
      </c>
    </row>
    <row r="2950" spans="1:26" x14ac:dyDescent="0.25">
      <c r="A2950">
        <v>2488</v>
      </c>
      <c r="B2950" t="s">
        <v>1599</v>
      </c>
      <c r="C2950" t="s">
        <v>1373</v>
      </c>
      <c r="D2950" t="s">
        <v>1374</v>
      </c>
      <c r="E2950" s="6">
        <f>VLOOKUP(SUBSTITUTE(B2950,"_usd_interim","")&amp;" - "&amp;D2950,OrbisGeneric_mapping!C:F,3,0)</f>
        <v>21070</v>
      </c>
      <c r="F2950" s="6" t="e">
        <f>VLOOKUP(E2950,Collibra!D:F,3,0)</f>
        <v>#N/A</v>
      </c>
      <c r="G2950" s="6" t="e">
        <f>VLOOKUP(E2950,Collibra!D:F,2,0)</f>
        <v>#N/A</v>
      </c>
      <c r="J2950" t="s">
        <v>28</v>
      </c>
      <c r="N2950" t="b">
        <v>0</v>
      </c>
      <c r="P2950" t="s">
        <v>29</v>
      </c>
      <c r="Q2950" t="s">
        <v>30</v>
      </c>
      <c r="R2950" t="b">
        <v>0</v>
      </c>
      <c r="Z2950">
        <v>1</v>
      </c>
    </row>
    <row r="2951" spans="1:26" x14ac:dyDescent="0.25">
      <c r="A2951">
        <v>2160</v>
      </c>
      <c r="B2951" t="s">
        <v>1599</v>
      </c>
      <c r="C2951" t="s">
        <v>1375</v>
      </c>
      <c r="D2951" t="s">
        <v>1376</v>
      </c>
      <c r="E2951" s="6">
        <f>VLOOKUP(SUBSTITUTE(B2951,"_usd_interim","")&amp;" - "&amp;D2951,OrbisGeneric_mapping!C:F,3,0)</f>
        <v>20110</v>
      </c>
      <c r="F2951" s="6" t="e">
        <f>VLOOKUP(E2951,Collibra!D:F,3,0)</f>
        <v>#N/A</v>
      </c>
      <c r="G2951" s="6" t="e">
        <f>VLOOKUP(E2951,Collibra!D:F,2,0)</f>
        <v>#N/A</v>
      </c>
      <c r="J2951" t="s">
        <v>28</v>
      </c>
      <c r="N2951" t="b">
        <v>0</v>
      </c>
      <c r="P2951" t="s">
        <v>29</v>
      </c>
      <c r="Q2951" t="s">
        <v>30</v>
      </c>
      <c r="R2951" t="b">
        <v>0</v>
      </c>
      <c r="Z2951">
        <v>1</v>
      </c>
    </row>
    <row r="2952" spans="1:26" x14ac:dyDescent="0.25">
      <c r="A2952">
        <v>1888</v>
      </c>
      <c r="B2952" t="s">
        <v>1599</v>
      </c>
      <c r="C2952" t="s">
        <v>26</v>
      </c>
      <c r="D2952" t="s">
        <v>27</v>
      </c>
      <c r="E2952" s="6" t="str">
        <f>VLOOKUP(SUBSTITUTE(B2952,"_usd_interim","")&amp;" - "&amp;D2952,OrbisGeneric_mapping!C:F,3,0)</f>
        <v>BVD_ID_NUMBER</v>
      </c>
      <c r="F2952" s="6" t="str">
        <f>VLOOKUP(E2952,Collibra!D:F,3,0)</f>
        <v>BvD ID number</v>
      </c>
      <c r="G2952" s="6" t="str">
        <f>VLOOKUP(E2952,Collibra!D:F,2,0)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2952" t="s">
        <v>28</v>
      </c>
      <c r="N2952" t="b">
        <v>0</v>
      </c>
      <c r="P2952" t="s">
        <v>29</v>
      </c>
      <c r="Q2952" t="s">
        <v>30</v>
      </c>
      <c r="R2952" t="b">
        <v>0</v>
      </c>
      <c r="Z2952">
        <v>1</v>
      </c>
    </row>
    <row r="2953" spans="1:26" x14ac:dyDescent="0.25">
      <c r="A2953">
        <v>2104</v>
      </c>
      <c r="B2953" t="s">
        <v>1599</v>
      </c>
      <c r="C2953" t="s">
        <v>1377</v>
      </c>
      <c r="D2953" t="s">
        <v>1378</v>
      </c>
      <c r="E2953" s="6">
        <f>VLOOKUP(SUBSTITUTE(B2953,"_usd_interim","")&amp;" - "&amp;D2953,OrbisGeneric_mapping!C:F,3,0)</f>
        <v>13050</v>
      </c>
      <c r="F2953" s="6" t="e">
        <f>VLOOKUP(E2953,Collibra!D:F,3,0)</f>
        <v>#N/A</v>
      </c>
      <c r="G2953" s="6" t="e">
        <f>VLOOKUP(E2953,Collibra!D:F,2,0)</f>
        <v>#N/A</v>
      </c>
      <c r="J2953" t="s">
        <v>28</v>
      </c>
      <c r="N2953" t="b">
        <v>0</v>
      </c>
      <c r="P2953" t="s">
        <v>29</v>
      </c>
      <c r="Q2953" t="s">
        <v>30</v>
      </c>
      <c r="R2953" t="b">
        <v>0</v>
      </c>
      <c r="Z2953">
        <v>1</v>
      </c>
    </row>
    <row r="2954" spans="1:26" x14ac:dyDescent="0.25">
      <c r="A2954">
        <v>1904</v>
      </c>
      <c r="B2954" t="s">
        <v>1599</v>
      </c>
      <c r="C2954" t="s">
        <v>219</v>
      </c>
      <c r="D2954" t="s">
        <v>220</v>
      </c>
      <c r="E2954" s="6" t="str">
        <f>VLOOKUP(SUBSTITUTE(B2954,"_usd_interim","")&amp;" - "&amp;D2954,OrbisGeneric_mapping!C:F,3,0)</f>
        <v>CLOSING_DATE</v>
      </c>
      <c r="F2954" s="6" t="str">
        <f>VLOOKUP(E2954,Collibra!D:F,3,0)</f>
        <v>Closing date</v>
      </c>
      <c r="G2954" s="6" t="str">
        <f>VLOOKUP(E2954,Collibra!D:F,2,0)</f>
        <v>Closing date provides the financial accounts year or interim ending date (Default: Latest available year)</v>
      </c>
      <c r="J2954" t="s">
        <v>28</v>
      </c>
      <c r="N2954" t="b">
        <v>0</v>
      </c>
      <c r="P2954" t="s">
        <v>29</v>
      </c>
      <c r="Q2954" t="s">
        <v>30</v>
      </c>
      <c r="R2954" t="b">
        <v>0</v>
      </c>
      <c r="Z2954">
        <v>1</v>
      </c>
    </row>
    <row r="2955" spans="1:26" x14ac:dyDescent="0.25">
      <c r="A2955">
        <v>1928</v>
      </c>
      <c r="B2955" t="s">
        <v>1599</v>
      </c>
      <c r="C2955" t="s">
        <v>221</v>
      </c>
      <c r="D2955" t="s">
        <v>222</v>
      </c>
      <c r="E2955" s="6" t="e">
        <f>VLOOKUP(SUBSTITUTE(B2955,"_usd_interim","")&amp;" - "&amp;D2955,OrbisGeneric_mapping!C:F,3,0)</f>
        <v>#N/A</v>
      </c>
      <c r="F2955" s="6" t="e">
        <f>VLOOKUP(E2955,Collibra!D:F,3,0)</f>
        <v>#N/A</v>
      </c>
      <c r="G2955" s="6" t="e">
        <f>VLOOKUP(E2955,Collibra!D:F,2,0)</f>
        <v>#N/A</v>
      </c>
      <c r="J2955" t="s">
        <v>28</v>
      </c>
      <c r="N2955" t="b">
        <v>0</v>
      </c>
      <c r="P2955" t="s">
        <v>29</v>
      </c>
      <c r="Q2955" t="s">
        <v>30</v>
      </c>
      <c r="R2955" t="b">
        <v>0</v>
      </c>
      <c r="Z2955">
        <v>1</v>
      </c>
    </row>
    <row r="2956" spans="1:26" x14ac:dyDescent="0.25">
      <c r="A2956">
        <v>1920</v>
      </c>
      <c r="B2956" t="s">
        <v>1599</v>
      </c>
      <c r="C2956" t="s">
        <v>223</v>
      </c>
      <c r="D2956" t="s">
        <v>224</v>
      </c>
      <c r="E2956" s="6" t="e">
        <f>VLOOKUP(SUBSTITUTE(B2956,"_usd_interim","")&amp;" - "&amp;D2956,OrbisGeneric_mapping!C:F,3,0)</f>
        <v>#N/A</v>
      </c>
      <c r="F2956" s="6" t="e">
        <f>VLOOKUP(E2956,Collibra!D:F,3,0)</f>
        <v>#N/A</v>
      </c>
      <c r="G2956" s="6" t="e">
        <f>VLOOKUP(E2956,Collibra!D:F,2,0)</f>
        <v>#N/A</v>
      </c>
      <c r="J2956" t="s">
        <v>28</v>
      </c>
      <c r="N2956" t="b">
        <v>0</v>
      </c>
      <c r="P2956" t="s">
        <v>29</v>
      </c>
      <c r="Q2956" t="s">
        <v>30</v>
      </c>
      <c r="R2956" t="b">
        <v>0</v>
      </c>
      <c r="Z2956">
        <v>1</v>
      </c>
    </row>
    <row r="2957" spans="1:26" x14ac:dyDescent="0.25">
      <c r="A2957">
        <v>1912</v>
      </c>
      <c r="B2957" t="s">
        <v>1599</v>
      </c>
      <c r="C2957" t="s">
        <v>225</v>
      </c>
      <c r="D2957" t="s">
        <v>226</v>
      </c>
      <c r="E2957" s="6" t="e">
        <f>VLOOKUP(SUBSTITUTE(B2957,"_usd_interim","")&amp;" - "&amp;D2957,OrbisGeneric_mapping!C:F,3,0)</f>
        <v>#N/A</v>
      </c>
      <c r="F2957" s="6" t="e">
        <f>VLOOKUP(E2957,Collibra!D:F,3,0)</f>
        <v>#N/A</v>
      </c>
      <c r="G2957" s="6" t="e">
        <f>VLOOKUP(E2957,Collibra!D:F,2,0)</f>
        <v>#N/A</v>
      </c>
      <c r="J2957" t="s">
        <v>28</v>
      </c>
      <c r="N2957" t="b">
        <v>0</v>
      </c>
      <c r="P2957" t="s">
        <v>29</v>
      </c>
      <c r="Q2957" t="s">
        <v>30</v>
      </c>
      <c r="R2957" t="b">
        <v>0</v>
      </c>
      <c r="Z2957">
        <v>1</v>
      </c>
    </row>
    <row r="2958" spans="1:26" x14ac:dyDescent="0.25">
      <c r="A2958">
        <v>2600</v>
      </c>
      <c r="B2958" t="s">
        <v>1599</v>
      </c>
      <c r="C2958" t="s">
        <v>1379</v>
      </c>
      <c r="D2958" t="s">
        <v>1380</v>
      </c>
      <c r="E2958" s="6">
        <f>VLOOKUP(SUBSTITUTE(B2958,"_usd_interim","")&amp;" - "&amp;D2958,OrbisGeneric_mapping!C:F,3,0)</f>
        <v>14027</v>
      </c>
      <c r="F2958" s="6" t="e">
        <f>VLOOKUP(E2958,Collibra!D:F,3,0)</f>
        <v>#N/A</v>
      </c>
      <c r="G2958" s="6" t="e">
        <f>VLOOKUP(E2958,Collibra!D:F,2,0)</f>
        <v>#N/A</v>
      </c>
      <c r="J2958" t="s">
        <v>28</v>
      </c>
      <c r="N2958" t="b">
        <v>0</v>
      </c>
      <c r="P2958" t="s">
        <v>29</v>
      </c>
      <c r="Q2958" t="s">
        <v>30</v>
      </c>
      <c r="R2958" t="b">
        <v>0</v>
      </c>
      <c r="Z2958">
        <v>1</v>
      </c>
    </row>
    <row r="2959" spans="1:26" x14ac:dyDescent="0.25">
      <c r="A2959">
        <v>1896</v>
      </c>
      <c r="B2959" t="s">
        <v>1599</v>
      </c>
      <c r="C2959" t="s">
        <v>452</v>
      </c>
      <c r="D2959" t="s">
        <v>453</v>
      </c>
      <c r="E2959" s="6" t="str">
        <f>VLOOKUP(SUBSTITUTE(B2959,"_usd_interim","")&amp;" - "&amp;D2959,OrbisGeneric_mapping!C:F,3,0)</f>
        <v>CONSOLIDATION_CODE</v>
      </c>
      <c r="F2959" s="6" t="str">
        <f>VLOOKUP(E2959,Collibra!D:F,3,0)</f>
        <v>Consolidation code</v>
      </c>
      <c r="G2959" s="6" t="str">
        <f>VLOOKUP(E2959,Collibra!D:F,2,0)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2959" t="s">
        <v>28</v>
      </c>
      <c r="N2959" t="b">
        <v>0</v>
      </c>
      <c r="P2959" t="s">
        <v>29</v>
      </c>
      <c r="Q2959" t="s">
        <v>30</v>
      </c>
      <c r="R2959" t="b">
        <v>0</v>
      </c>
      <c r="Z2959">
        <v>1</v>
      </c>
    </row>
    <row r="2960" spans="1:26" x14ac:dyDescent="0.25">
      <c r="A2960">
        <v>2760</v>
      </c>
      <c r="B2960" t="s">
        <v>1599</v>
      </c>
      <c r="C2960" t="s">
        <v>1381</v>
      </c>
      <c r="D2960" t="s">
        <v>1382</v>
      </c>
      <c r="E2960" s="6">
        <f>VLOOKUP(SUBSTITUTE(B2960,"_usd_interim","")&amp;" - "&amp;D2960,OrbisGeneric_mapping!C:F,3,0)</f>
        <v>22199</v>
      </c>
      <c r="F2960" s="6" t="e">
        <f>VLOOKUP(E2960,Collibra!D:F,3,0)</f>
        <v>#N/A</v>
      </c>
      <c r="G2960" s="6" t="e">
        <f>VLOOKUP(E2960,Collibra!D:F,2,0)</f>
        <v>#N/A</v>
      </c>
      <c r="J2960" t="s">
        <v>28</v>
      </c>
      <c r="N2960" t="b">
        <v>0</v>
      </c>
      <c r="P2960" t="s">
        <v>29</v>
      </c>
      <c r="Q2960" t="s">
        <v>30</v>
      </c>
      <c r="R2960" t="b">
        <v>0</v>
      </c>
      <c r="Z2960">
        <v>1</v>
      </c>
    </row>
    <row r="2961" spans="1:26" x14ac:dyDescent="0.25">
      <c r="A2961">
        <v>2400</v>
      </c>
      <c r="B2961" t="s">
        <v>1599</v>
      </c>
      <c r="C2961" t="s">
        <v>1383</v>
      </c>
      <c r="D2961" t="s">
        <v>1384</v>
      </c>
      <c r="E2961" s="6">
        <f>VLOOKUP(SUBSTITUTE(B2961,"_usd_interim","")&amp;" - "&amp;D2961,OrbisGeneric_mapping!C:F,3,0)</f>
        <v>14046</v>
      </c>
      <c r="F2961" s="6" t="e">
        <f>VLOOKUP(E2961,Collibra!D:F,3,0)</f>
        <v>#N/A</v>
      </c>
      <c r="G2961" s="6" t="e">
        <f>VLOOKUP(E2961,Collibra!D:F,2,0)</f>
        <v>#N/A</v>
      </c>
      <c r="J2961" t="s">
        <v>28</v>
      </c>
      <c r="N2961" t="b">
        <v>0</v>
      </c>
      <c r="P2961" t="s">
        <v>29</v>
      </c>
      <c r="Q2961" t="s">
        <v>30</v>
      </c>
      <c r="R2961" t="b">
        <v>0</v>
      </c>
      <c r="Z2961">
        <v>1</v>
      </c>
    </row>
    <row r="2962" spans="1:26" x14ac:dyDescent="0.25">
      <c r="A2962">
        <v>2392</v>
      </c>
      <c r="B2962" t="s">
        <v>1599</v>
      </c>
      <c r="C2962" t="s">
        <v>1385</v>
      </c>
      <c r="D2962" t="s">
        <v>1386</v>
      </c>
      <c r="E2962" s="6">
        <f>VLOOKUP(SUBSTITUTE(B2962,"_usd_interim","")&amp;" - "&amp;D2962,OrbisGeneric_mapping!C:F,3,0)</f>
        <v>14004</v>
      </c>
      <c r="F2962" s="6" t="e">
        <f>VLOOKUP(E2962,Collibra!D:F,3,0)</f>
        <v>#N/A</v>
      </c>
      <c r="G2962" s="6" t="e">
        <f>VLOOKUP(E2962,Collibra!D:F,2,0)</f>
        <v>#N/A</v>
      </c>
      <c r="J2962" t="s">
        <v>28</v>
      </c>
      <c r="N2962" t="b">
        <v>0</v>
      </c>
      <c r="P2962" t="s">
        <v>29</v>
      </c>
      <c r="Q2962" t="s">
        <v>30</v>
      </c>
      <c r="R2962" t="b">
        <v>0</v>
      </c>
      <c r="Z2962">
        <v>1</v>
      </c>
    </row>
    <row r="2963" spans="1:26" x14ac:dyDescent="0.25">
      <c r="A2963">
        <v>2496</v>
      </c>
      <c r="B2963" t="s">
        <v>1599</v>
      </c>
      <c r="C2963" t="s">
        <v>1387</v>
      </c>
      <c r="D2963" t="s">
        <v>1388</v>
      </c>
      <c r="E2963" s="6">
        <f>VLOOKUP(SUBSTITUTE(B2963,"_usd_interim","")&amp;" - "&amp;D2963,OrbisGeneric_mapping!C:F,3,0)</f>
        <v>21075</v>
      </c>
      <c r="F2963" s="6" t="e">
        <f>VLOOKUP(E2963,Collibra!D:F,3,0)</f>
        <v>#N/A</v>
      </c>
      <c r="G2963" s="6" t="e">
        <f>VLOOKUP(E2963,Collibra!D:F,2,0)</f>
        <v>#N/A</v>
      </c>
      <c r="J2963" t="s">
        <v>28</v>
      </c>
      <c r="N2963" t="b">
        <v>0</v>
      </c>
      <c r="P2963" t="s">
        <v>29</v>
      </c>
      <c r="Q2963" t="s">
        <v>30</v>
      </c>
      <c r="R2963" t="b">
        <v>0</v>
      </c>
      <c r="Z2963">
        <v>1</v>
      </c>
    </row>
    <row r="2964" spans="1:26" x14ac:dyDescent="0.25">
      <c r="A2964">
        <v>2088</v>
      </c>
      <c r="B2964" t="s">
        <v>1599</v>
      </c>
      <c r="C2964" t="s">
        <v>1389</v>
      </c>
      <c r="D2964" t="s">
        <v>1390</v>
      </c>
      <c r="E2964" s="6">
        <f>VLOOKUP(SUBSTITUTE(B2964,"_usd_interim","")&amp;" - "&amp;D2964,OrbisGeneric_mapping!C:F,3,0)</f>
        <v>20065</v>
      </c>
      <c r="F2964" s="6" t="e">
        <f>VLOOKUP(E2964,Collibra!D:F,3,0)</f>
        <v>#N/A</v>
      </c>
      <c r="G2964" s="6" t="e">
        <f>VLOOKUP(E2964,Collibra!D:F,2,0)</f>
        <v>#N/A</v>
      </c>
      <c r="J2964" t="s">
        <v>28</v>
      </c>
      <c r="N2964" t="b">
        <v>0</v>
      </c>
      <c r="P2964" t="s">
        <v>29</v>
      </c>
      <c r="Q2964" t="s">
        <v>30</v>
      </c>
      <c r="R2964" t="b">
        <v>0</v>
      </c>
      <c r="Z2964">
        <v>1</v>
      </c>
    </row>
    <row r="2965" spans="1:26" x14ac:dyDescent="0.25">
      <c r="A2965">
        <v>2552</v>
      </c>
      <c r="B2965" t="s">
        <v>1599</v>
      </c>
      <c r="C2965" t="s">
        <v>1391</v>
      </c>
      <c r="D2965" t="s">
        <v>1392</v>
      </c>
      <c r="E2965" s="6">
        <f>VLOOKUP(SUBSTITUTE(B2965,"_usd_interim","")&amp;" - "&amp;D2965,OrbisGeneric_mapping!C:F,3,0)</f>
        <v>21110</v>
      </c>
      <c r="F2965" s="6" t="e">
        <f>VLOOKUP(E2965,Collibra!D:F,3,0)</f>
        <v>#N/A</v>
      </c>
      <c r="G2965" s="6" t="e">
        <f>VLOOKUP(E2965,Collibra!D:F,2,0)</f>
        <v>#N/A</v>
      </c>
      <c r="J2965" t="s">
        <v>28</v>
      </c>
      <c r="N2965" t="b">
        <v>0</v>
      </c>
      <c r="P2965" t="s">
        <v>29</v>
      </c>
      <c r="Q2965" t="s">
        <v>30</v>
      </c>
      <c r="R2965" t="b">
        <v>0</v>
      </c>
      <c r="Z2965">
        <v>1</v>
      </c>
    </row>
    <row r="2966" spans="1:26" x14ac:dyDescent="0.25">
      <c r="A2966">
        <v>2536</v>
      </c>
      <c r="B2966" t="s">
        <v>1599</v>
      </c>
      <c r="C2966" t="s">
        <v>1064</v>
      </c>
      <c r="D2966" t="s">
        <v>1065</v>
      </c>
      <c r="E2966" s="6">
        <f>VLOOKUP(SUBSTITUTE(B2966,"_usd_interim","")&amp;" - "&amp;D2966,OrbisGeneric_mapping!C:F,3,0)</f>
        <v>21100</v>
      </c>
      <c r="F2966" s="6" t="e">
        <f>VLOOKUP(E2966,Collibra!D:F,3,0)</f>
        <v>#N/A</v>
      </c>
      <c r="G2966" s="6" t="e">
        <f>VLOOKUP(E2966,Collibra!D:F,2,0)</f>
        <v>#N/A</v>
      </c>
      <c r="J2966" t="s">
        <v>28</v>
      </c>
      <c r="N2966" t="b">
        <v>0</v>
      </c>
      <c r="P2966" t="s">
        <v>29</v>
      </c>
      <c r="Q2966" t="s">
        <v>30</v>
      </c>
      <c r="R2966" t="b">
        <v>0</v>
      </c>
      <c r="Z2966">
        <v>1</v>
      </c>
    </row>
    <row r="2967" spans="1:26" x14ac:dyDescent="0.25">
      <c r="A2967">
        <v>2800</v>
      </c>
      <c r="B2967" t="s">
        <v>1599</v>
      </c>
      <c r="C2967" t="s">
        <v>1068</v>
      </c>
      <c r="D2967" t="s">
        <v>1069</v>
      </c>
      <c r="E2967" s="6">
        <f>VLOOKUP(SUBSTITUTE(B2967,"_usd_interim","")&amp;" - "&amp;D2967,OrbisGeneric_mapping!C:F,3,0)</f>
        <v>13019</v>
      </c>
      <c r="F2967" s="6" t="e">
        <f>VLOOKUP(E2967,Collibra!D:F,3,0)</f>
        <v>#N/A</v>
      </c>
      <c r="G2967" s="6" t="e">
        <f>VLOOKUP(E2967,Collibra!D:F,2,0)</f>
        <v>#N/A</v>
      </c>
      <c r="J2967" t="s">
        <v>28</v>
      </c>
      <c r="N2967" t="b">
        <v>0</v>
      </c>
      <c r="P2967" t="s">
        <v>29</v>
      </c>
      <c r="Q2967" t="s">
        <v>30</v>
      </c>
      <c r="R2967" t="b">
        <v>0</v>
      </c>
      <c r="Z2967">
        <v>1</v>
      </c>
    </row>
    <row r="2968" spans="1:26" x14ac:dyDescent="0.25">
      <c r="A2968">
        <v>2944</v>
      </c>
      <c r="B2968" t="s">
        <v>1599</v>
      </c>
      <c r="C2968" t="s">
        <v>1393</v>
      </c>
      <c r="D2968" t="s">
        <v>1394</v>
      </c>
      <c r="E2968" s="6">
        <f>VLOOKUP(SUBSTITUTE(B2968,"_usd_interim","")&amp;" - "&amp;D2968,OrbisGeneric_mapping!C:F,3,0)</f>
        <v>13047</v>
      </c>
      <c r="F2968" s="6" t="e">
        <f>VLOOKUP(E2968,Collibra!D:F,3,0)</f>
        <v>#N/A</v>
      </c>
      <c r="G2968" s="6" t="e">
        <f>VLOOKUP(E2968,Collibra!D:F,2,0)</f>
        <v>#N/A</v>
      </c>
      <c r="J2968" t="s">
        <v>28</v>
      </c>
      <c r="N2968" t="b">
        <v>0</v>
      </c>
      <c r="P2968" t="s">
        <v>29</v>
      </c>
      <c r="Q2968" t="s">
        <v>30</v>
      </c>
      <c r="R2968" t="b">
        <v>0</v>
      </c>
      <c r="Z2968">
        <v>1</v>
      </c>
    </row>
    <row r="2969" spans="1:26" x14ac:dyDescent="0.25">
      <c r="A2969">
        <v>2456</v>
      </c>
      <c r="B2969" t="s">
        <v>1599</v>
      </c>
      <c r="C2969" t="s">
        <v>1395</v>
      </c>
      <c r="D2969" t="s">
        <v>1396</v>
      </c>
      <c r="E2969" s="6">
        <f>VLOOKUP(SUBSTITUTE(B2969,"_usd_interim","")&amp;" - "&amp;D2969,OrbisGeneric_mapping!C:F,3,0)</f>
        <v>21050</v>
      </c>
      <c r="F2969" s="6" t="e">
        <f>VLOOKUP(E2969,Collibra!D:F,3,0)</f>
        <v>#N/A</v>
      </c>
      <c r="G2969" s="6" t="e">
        <f>VLOOKUP(E2969,Collibra!D:F,2,0)</f>
        <v>#N/A</v>
      </c>
      <c r="J2969" t="s">
        <v>28</v>
      </c>
      <c r="N2969" t="b">
        <v>0</v>
      </c>
      <c r="P2969" t="s">
        <v>29</v>
      </c>
      <c r="Q2969" t="s">
        <v>30</v>
      </c>
      <c r="R2969" t="b">
        <v>0</v>
      </c>
      <c r="Z2969">
        <v>1</v>
      </c>
    </row>
    <row r="2970" spans="1:26" x14ac:dyDescent="0.25">
      <c r="A2970">
        <v>2056</v>
      </c>
      <c r="B2970" t="s">
        <v>1599</v>
      </c>
      <c r="C2970" t="s">
        <v>1397</v>
      </c>
      <c r="D2970" t="s">
        <v>1398</v>
      </c>
      <c r="E2970" s="6">
        <f>VLOOKUP(SUBSTITUTE(B2970,"_usd_interim","")&amp;" - "&amp;D2970,OrbisGeneric_mapping!C:F,3,0)</f>
        <v>20045</v>
      </c>
      <c r="F2970" s="6" t="e">
        <f>VLOOKUP(E2970,Collibra!D:F,3,0)</f>
        <v>#N/A</v>
      </c>
      <c r="G2970" s="6" t="e">
        <f>VLOOKUP(E2970,Collibra!D:F,2,0)</f>
        <v>#N/A</v>
      </c>
      <c r="J2970" t="s">
        <v>28</v>
      </c>
      <c r="N2970" t="b">
        <v>0</v>
      </c>
      <c r="P2970" t="s">
        <v>29</v>
      </c>
      <c r="Q2970" t="s">
        <v>30</v>
      </c>
      <c r="R2970" t="b">
        <v>0</v>
      </c>
      <c r="Z2970">
        <v>1</v>
      </c>
    </row>
    <row r="2971" spans="1:26" x14ac:dyDescent="0.25">
      <c r="A2971">
        <v>2888</v>
      </c>
      <c r="B2971" t="s">
        <v>1599</v>
      </c>
      <c r="C2971" t="s">
        <v>1399</v>
      </c>
      <c r="D2971" t="s">
        <v>1400</v>
      </c>
      <c r="E2971" s="6">
        <f>VLOOKUP(SUBSTITUTE(B2971,"_usd_interim","")&amp;" - "&amp;D2971,OrbisGeneric_mapping!C:F,3,0)</f>
        <v>13037</v>
      </c>
      <c r="F2971" s="6" t="e">
        <f>VLOOKUP(E2971,Collibra!D:F,3,0)</f>
        <v>#N/A</v>
      </c>
      <c r="G2971" s="6" t="e">
        <f>VLOOKUP(E2971,Collibra!D:F,2,0)</f>
        <v>#N/A</v>
      </c>
      <c r="J2971" t="s">
        <v>28</v>
      </c>
      <c r="N2971" t="b">
        <v>0</v>
      </c>
      <c r="P2971" t="s">
        <v>29</v>
      </c>
      <c r="Q2971" t="s">
        <v>30</v>
      </c>
      <c r="R2971" t="b">
        <v>0</v>
      </c>
      <c r="Z2971">
        <v>1</v>
      </c>
    </row>
    <row r="2972" spans="1:26" x14ac:dyDescent="0.25">
      <c r="A2972">
        <v>2832</v>
      </c>
      <c r="B2972" t="s">
        <v>1599</v>
      </c>
      <c r="C2972" t="s">
        <v>1401</v>
      </c>
      <c r="D2972" t="s">
        <v>1402</v>
      </c>
      <c r="E2972" s="6">
        <f>VLOOKUP(SUBSTITUTE(B2972,"_usd_interim","")&amp;" - "&amp;D2972,OrbisGeneric_mapping!C:F,3,0)</f>
        <v>13024</v>
      </c>
      <c r="F2972" s="6" t="e">
        <f>VLOOKUP(E2972,Collibra!D:F,3,0)</f>
        <v>#N/A</v>
      </c>
      <c r="G2972" s="6" t="e">
        <f>VLOOKUP(E2972,Collibra!D:F,2,0)</f>
        <v>#N/A</v>
      </c>
      <c r="J2972" t="s">
        <v>28</v>
      </c>
      <c r="N2972" t="b">
        <v>0</v>
      </c>
      <c r="P2972" t="s">
        <v>29</v>
      </c>
      <c r="Q2972" t="s">
        <v>30</v>
      </c>
      <c r="R2972" t="b">
        <v>0</v>
      </c>
      <c r="Z2972">
        <v>1</v>
      </c>
    </row>
    <row r="2973" spans="1:26" x14ac:dyDescent="0.25">
      <c r="A2973">
        <v>2872</v>
      </c>
      <c r="B2973" t="s">
        <v>1599</v>
      </c>
      <c r="C2973" t="s">
        <v>1403</v>
      </c>
      <c r="D2973" t="s">
        <v>1404</v>
      </c>
      <c r="E2973" s="6">
        <f>VLOOKUP(SUBSTITUTE(B2973,"_usd_interim","")&amp;" - "&amp;D2973,OrbisGeneric_mapping!C:F,3,0)</f>
        <v>13034</v>
      </c>
      <c r="F2973" s="6" t="e">
        <f>VLOOKUP(E2973,Collibra!D:F,3,0)</f>
        <v>#N/A</v>
      </c>
      <c r="G2973" s="6" t="e">
        <f>VLOOKUP(E2973,Collibra!D:F,2,0)</f>
        <v>#N/A</v>
      </c>
      <c r="J2973" t="s">
        <v>28</v>
      </c>
      <c r="N2973" t="b">
        <v>0</v>
      </c>
      <c r="P2973" t="s">
        <v>29</v>
      </c>
      <c r="Q2973" t="s">
        <v>30</v>
      </c>
      <c r="R2973" t="b">
        <v>0</v>
      </c>
      <c r="Z2973">
        <v>1</v>
      </c>
    </row>
    <row r="2974" spans="1:26" x14ac:dyDescent="0.25">
      <c r="A2974">
        <v>2784</v>
      </c>
      <c r="B2974" t="s">
        <v>1599</v>
      </c>
      <c r="C2974" t="s">
        <v>1405</v>
      </c>
      <c r="D2974" t="s">
        <v>1406</v>
      </c>
      <c r="E2974" s="6">
        <f>VLOOKUP(SUBSTITUTE(B2974,"_usd_interim","")&amp;" - "&amp;D2974,OrbisGeneric_mapping!C:F,3,0)</f>
        <v>13018</v>
      </c>
      <c r="F2974" s="6" t="e">
        <f>VLOOKUP(E2974,Collibra!D:F,3,0)</f>
        <v>#N/A</v>
      </c>
      <c r="G2974" s="6" t="e">
        <f>VLOOKUP(E2974,Collibra!D:F,2,0)</f>
        <v>#N/A</v>
      </c>
      <c r="J2974" t="s">
        <v>28</v>
      </c>
      <c r="N2974" t="b">
        <v>0</v>
      </c>
      <c r="P2974" t="s">
        <v>29</v>
      </c>
      <c r="Q2974" t="s">
        <v>30</v>
      </c>
      <c r="R2974" t="b">
        <v>0</v>
      </c>
      <c r="Z2974">
        <v>1</v>
      </c>
    </row>
    <row r="2975" spans="1:26" x14ac:dyDescent="0.25">
      <c r="A2975">
        <v>2704</v>
      </c>
      <c r="B2975" t="s">
        <v>1599</v>
      </c>
      <c r="C2975" t="s">
        <v>1407</v>
      </c>
      <c r="D2975" t="s">
        <v>1408</v>
      </c>
      <c r="E2975" s="6">
        <f>VLOOKUP(SUBSTITUTE(B2975,"_usd_interim","")&amp;" - "&amp;D2975,OrbisGeneric_mapping!C:F,3,0)</f>
        <v>21220</v>
      </c>
      <c r="F2975" s="6" t="e">
        <f>VLOOKUP(E2975,Collibra!D:F,3,0)</f>
        <v>#N/A</v>
      </c>
      <c r="G2975" s="6" t="e">
        <f>VLOOKUP(E2975,Collibra!D:F,2,0)</f>
        <v>#N/A</v>
      </c>
      <c r="J2975" t="s">
        <v>28</v>
      </c>
      <c r="N2975" t="b">
        <v>0</v>
      </c>
      <c r="P2975" t="s">
        <v>29</v>
      </c>
      <c r="Q2975" t="s">
        <v>30</v>
      </c>
      <c r="R2975" t="b">
        <v>0</v>
      </c>
      <c r="Z2975">
        <v>1</v>
      </c>
    </row>
    <row r="2976" spans="1:26" x14ac:dyDescent="0.25">
      <c r="A2976">
        <v>1984</v>
      </c>
      <c r="B2976" t="s">
        <v>1599</v>
      </c>
      <c r="C2976" t="s">
        <v>661</v>
      </c>
      <c r="D2976" t="s">
        <v>662</v>
      </c>
      <c r="E2976" s="6" t="str">
        <f>VLOOKUP(SUBSTITUTE(B2976,"_usd_interim","")&amp;" - "&amp;D2976,OrbisGeneric_mapping!C:F,3,0)</f>
        <v>EXCHANGE_RATE</v>
      </c>
      <c r="F2976" s="6" t="str">
        <f>VLOOKUP(E2976,Collibra!D:F,3,0)</f>
        <v>Exchange rate from original currency</v>
      </c>
      <c r="G2976" s="6" t="str">
        <f>VLOOKUP(E2976,Collibra!D:F,2,0)</f>
        <v>Exchange rate from original currency gives the exchange rate against selected selected currency (Default: USD)</v>
      </c>
      <c r="J2976" t="s">
        <v>28</v>
      </c>
      <c r="N2976" t="b">
        <v>0</v>
      </c>
      <c r="P2976" t="s">
        <v>29</v>
      </c>
      <c r="Q2976" t="s">
        <v>30</v>
      </c>
      <c r="R2976" t="b">
        <v>0</v>
      </c>
      <c r="Z2976">
        <v>1</v>
      </c>
    </row>
    <row r="2977" spans="1:26" x14ac:dyDescent="0.25">
      <c r="A2977">
        <v>2320</v>
      </c>
      <c r="B2977" t="s">
        <v>1599</v>
      </c>
      <c r="C2977" t="s">
        <v>1409</v>
      </c>
      <c r="D2977" t="s">
        <v>1410</v>
      </c>
      <c r="E2977" s="6">
        <f>VLOOKUP(SUBSTITUTE(B2977,"_usd_interim","")&amp;" - "&amp;D2977,OrbisGeneric_mapping!C:F,3,0)</f>
        <v>20205</v>
      </c>
      <c r="F2977" s="6" t="e">
        <f>VLOOKUP(E2977,Collibra!D:F,3,0)</f>
        <v>#N/A</v>
      </c>
      <c r="G2977" s="6" t="e">
        <f>VLOOKUP(E2977,Collibra!D:F,2,0)</f>
        <v>#N/A</v>
      </c>
      <c r="J2977" t="s">
        <v>28</v>
      </c>
      <c r="N2977" t="b">
        <v>0</v>
      </c>
      <c r="P2977" t="s">
        <v>29</v>
      </c>
      <c r="Q2977" t="s">
        <v>30</v>
      </c>
      <c r="R2977" t="b">
        <v>0</v>
      </c>
      <c r="Z2977">
        <v>1</v>
      </c>
    </row>
    <row r="2978" spans="1:26" x14ac:dyDescent="0.25">
      <c r="A2978">
        <v>2912</v>
      </c>
      <c r="B2978" t="s">
        <v>1599</v>
      </c>
      <c r="C2978" t="s">
        <v>1411</v>
      </c>
      <c r="D2978" t="s">
        <v>1412</v>
      </c>
      <c r="E2978" s="6">
        <f>VLOOKUP(SUBSTITUTE(B2978,"_usd_interim","")&amp;" - "&amp;D2978,OrbisGeneric_mapping!C:F,3,0)</f>
        <v>13043</v>
      </c>
      <c r="F2978" s="6" t="e">
        <f>VLOOKUP(E2978,Collibra!D:F,3,0)</f>
        <v>#N/A</v>
      </c>
      <c r="G2978" s="6" t="e">
        <f>VLOOKUP(E2978,Collibra!D:F,2,0)</f>
        <v>#N/A</v>
      </c>
      <c r="J2978" t="s">
        <v>28</v>
      </c>
      <c r="N2978" t="b">
        <v>0</v>
      </c>
      <c r="P2978" t="s">
        <v>29</v>
      </c>
      <c r="Q2978" t="s">
        <v>30</v>
      </c>
      <c r="R2978" t="b">
        <v>0</v>
      </c>
      <c r="Z2978">
        <v>1</v>
      </c>
    </row>
    <row r="2979" spans="1:26" x14ac:dyDescent="0.25">
      <c r="A2979">
        <v>2848</v>
      </c>
      <c r="B2979" t="s">
        <v>1599</v>
      </c>
      <c r="C2979" t="s">
        <v>1413</v>
      </c>
      <c r="D2979" t="s">
        <v>1414</v>
      </c>
      <c r="E2979" s="6">
        <f>VLOOKUP(SUBSTITUTE(B2979,"_usd_interim","")&amp;" - "&amp;D2979,OrbisGeneric_mapping!C:F,3,0)</f>
        <v>13026</v>
      </c>
      <c r="F2979" s="6" t="e">
        <f>VLOOKUP(E2979,Collibra!D:F,3,0)</f>
        <v>#N/A</v>
      </c>
      <c r="G2979" s="6" t="e">
        <f>VLOOKUP(E2979,Collibra!D:F,2,0)</f>
        <v>#N/A</v>
      </c>
      <c r="J2979" t="s">
        <v>28</v>
      </c>
      <c r="N2979" t="b">
        <v>0</v>
      </c>
      <c r="P2979" t="s">
        <v>29</v>
      </c>
      <c r="Q2979" t="s">
        <v>30</v>
      </c>
      <c r="R2979" t="b">
        <v>0</v>
      </c>
      <c r="Z2979">
        <v>1</v>
      </c>
    </row>
    <row r="2980" spans="1:26" x14ac:dyDescent="0.25">
      <c r="A2980">
        <v>2856</v>
      </c>
      <c r="B2980" t="s">
        <v>1599</v>
      </c>
      <c r="C2980" t="s">
        <v>1415</v>
      </c>
      <c r="D2980" t="s">
        <v>1416</v>
      </c>
      <c r="E2980" s="6">
        <f>VLOOKUP(SUBSTITUTE(B2980,"_usd_interim","")&amp;" - "&amp;D2980,OrbisGeneric_mapping!C:F,3,0)</f>
        <v>13027</v>
      </c>
      <c r="F2980" s="6" t="e">
        <f>VLOOKUP(E2980,Collibra!D:F,3,0)</f>
        <v>#N/A</v>
      </c>
      <c r="G2980" s="6" t="e">
        <f>VLOOKUP(E2980,Collibra!D:F,2,0)</f>
        <v>#N/A</v>
      </c>
      <c r="J2980" t="s">
        <v>28</v>
      </c>
      <c r="N2980" t="b">
        <v>0</v>
      </c>
      <c r="P2980" t="s">
        <v>29</v>
      </c>
      <c r="Q2980" t="s">
        <v>30</v>
      </c>
      <c r="R2980" t="b">
        <v>0</v>
      </c>
      <c r="Z2980">
        <v>1</v>
      </c>
    </row>
    <row r="2981" spans="1:26" x14ac:dyDescent="0.25">
      <c r="A2981">
        <v>2840</v>
      </c>
      <c r="B2981" t="s">
        <v>1599</v>
      </c>
      <c r="C2981" t="s">
        <v>1417</v>
      </c>
      <c r="D2981" t="s">
        <v>1418</v>
      </c>
      <c r="E2981" s="6">
        <f>VLOOKUP(SUBSTITUTE(B2981,"_usd_interim","")&amp;" - "&amp;D2981,OrbisGeneric_mapping!C:F,3,0)</f>
        <v>13025</v>
      </c>
      <c r="F2981" s="6" t="e">
        <f>VLOOKUP(E2981,Collibra!D:F,3,0)</f>
        <v>#N/A</v>
      </c>
      <c r="G2981" s="6" t="e">
        <f>VLOOKUP(E2981,Collibra!D:F,2,0)</f>
        <v>#N/A</v>
      </c>
      <c r="J2981" t="s">
        <v>28</v>
      </c>
      <c r="N2981" t="b">
        <v>0</v>
      </c>
      <c r="P2981" t="s">
        <v>29</v>
      </c>
      <c r="Q2981" t="s">
        <v>30</v>
      </c>
      <c r="R2981" t="b">
        <v>0</v>
      </c>
      <c r="Z2981">
        <v>1</v>
      </c>
    </row>
    <row r="2982" spans="1:26" x14ac:dyDescent="0.25">
      <c r="A2982">
        <v>2024</v>
      </c>
      <c r="B2982" t="s">
        <v>1599</v>
      </c>
      <c r="C2982" t="s">
        <v>1419</v>
      </c>
      <c r="D2982" t="s">
        <v>1420</v>
      </c>
      <c r="E2982" s="6">
        <f>VLOOKUP(SUBSTITUTE(B2982,"_usd_interim","")&amp;" - "&amp;D2982,OrbisGeneric_mapping!C:F,3,0)</f>
        <v>20025</v>
      </c>
      <c r="F2982" s="6" t="e">
        <f>VLOOKUP(E2982,Collibra!D:F,3,0)</f>
        <v>#N/A</v>
      </c>
      <c r="G2982" s="6" t="e">
        <f>VLOOKUP(E2982,Collibra!D:F,2,0)</f>
        <v>#N/A</v>
      </c>
      <c r="J2982" t="s">
        <v>28</v>
      </c>
      <c r="N2982" t="b">
        <v>0</v>
      </c>
      <c r="P2982" t="s">
        <v>29</v>
      </c>
      <c r="Q2982" t="s">
        <v>30</v>
      </c>
      <c r="R2982" t="b">
        <v>0</v>
      </c>
      <c r="Z2982">
        <v>1</v>
      </c>
    </row>
    <row r="2983" spans="1:26" x14ac:dyDescent="0.25">
      <c r="A2983">
        <v>2120</v>
      </c>
      <c r="B2983" t="s">
        <v>1599</v>
      </c>
      <c r="C2983" t="s">
        <v>482</v>
      </c>
      <c r="D2983" t="s">
        <v>483</v>
      </c>
      <c r="E2983" s="6">
        <f>VLOOKUP(SUBSTITUTE(B2983,"_usd_interim","")&amp;" - "&amp;D2983,OrbisGeneric_mapping!C:F,3,0)</f>
        <v>20085</v>
      </c>
      <c r="F2983" s="6" t="e">
        <f>VLOOKUP(E2983,Collibra!D:F,3,0)</f>
        <v>#N/A</v>
      </c>
      <c r="G2983" s="6" t="e">
        <f>VLOOKUP(E2983,Collibra!D:F,2,0)</f>
        <v>#N/A</v>
      </c>
      <c r="J2983" t="s">
        <v>28</v>
      </c>
      <c r="N2983" t="b">
        <v>0</v>
      </c>
      <c r="P2983" t="s">
        <v>29</v>
      </c>
      <c r="Q2983" t="s">
        <v>30</v>
      </c>
      <c r="R2983" t="b">
        <v>0</v>
      </c>
      <c r="Z2983">
        <v>1</v>
      </c>
    </row>
    <row r="2984" spans="1:26" x14ac:dyDescent="0.25">
      <c r="A2984">
        <v>2296</v>
      </c>
      <c r="B2984" t="s">
        <v>1599</v>
      </c>
      <c r="C2984" t="s">
        <v>1421</v>
      </c>
      <c r="D2984" t="s">
        <v>1422</v>
      </c>
      <c r="E2984" s="6">
        <f>VLOOKUP(SUBSTITUTE(B2984,"_usd_interim","")&amp;" - "&amp;D2984,OrbisGeneric_mapping!C:F,3,0)</f>
        <v>13070</v>
      </c>
      <c r="F2984" s="6" t="e">
        <f>VLOOKUP(E2984,Collibra!D:F,3,0)</f>
        <v>#N/A</v>
      </c>
      <c r="G2984" s="6" t="e">
        <f>VLOOKUP(E2984,Collibra!D:F,2,0)</f>
        <v>#N/A</v>
      </c>
      <c r="J2984" t="s">
        <v>28</v>
      </c>
      <c r="N2984" t="b">
        <v>0</v>
      </c>
      <c r="P2984" t="s">
        <v>29</v>
      </c>
      <c r="Q2984" t="s">
        <v>30</v>
      </c>
      <c r="R2984" t="b">
        <v>0</v>
      </c>
      <c r="Z2984">
        <v>1</v>
      </c>
    </row>
    <row r="2985" spans="1:26" x14ac:dyDescent="0.25">
      <c r="A2985">
        <v>2728</v>
      </c>
      <c r="B2985" t="s">
        <v>1599</v>
      </c>
      <c r="C2985" t="s">
        <v>1423</v>
      </c>
      <c r="D2985" t="s">
        <v>1424</v>
      </c>
      <c r="E2985" s="6">
        <f>VLOOKUP(SUBSTITUTE(B2985,"_usd_interim","")&amp;" - "&amp;D2985,OrbisGeneric_mapping!C:F,3,0)</f>
        <v>13000</v>
      </c>
      <c r="F2985" s="6" t="e">
        <f>VLOOKUP(E2985,Collibra!D:F,3,0)</f>
        <v>#N/A</v>
      </c>
      <c r="G2985" s="6" t="e">
        <f>VLOOKUP(E2985,Collibra!D:F,2,0)</f>
        <v>#N/A</v>
      </c>
      <c r="J2985" t="s">
        <v>28</v>
      </c>
      <c r="N2985" t="b">
        <v>0</v>
      </c>
      <c r="P2985" t="s">
        <v>29</v>
      </c>
      <c r="Q2985" t="s">
        <v>30</v>
      </c>
      <c r="R2985" t="b">
        <v>0</v>
      </c>
      <c r="Z2985">
        <v>1</v>
      </c>
    </row>
    <row r="2986" spans="1:26" x14ac:dyDescent="0.25">
      <c r="A2986">
        <v>2440</v>
      </c>
      <c r="B2986" t="s">
        <v>1599</v>
      </c>
      <c r="C2986" t="s">
        <v>1425</v>
      </c>
      <c r="D2986" t="s">
        <v>1426</v>
      </c>
      <c r="E2986" s="6">
        <f>VLOOKUP(SUBSTITUTE(B2986,"_usd_interim","")&amp;" - "&amp;D2986,OrbisGeneric_mapping!C:F,3,0)</f>
        <v>21040</v>
      </c>
      <c r="F2986" s="6" t="e">
        <f>VLOOKUP(E2986,Collibra!D:F,3,0)</f>
        <v>#N/A</v>
      </c>
      <c r="G2986" s="6" t="e">
        <f>VLOOKUP(E2986,Collibra!D:F,2,0)</f>
        <v>#N/A</v>
      </c>
      <c r="J2986" t="s">
        <v>28</v>
      </c>
      <c r="N2986" t="b">
        <v>0</v>
      </c>
      <c r="P2986" t="s">
        <v>29</v>
      </c>
      <c r="Q2986" t="s">
        <v>30</v>
      </c>
      <c r="R2986" t="b">
        <v>0</v>
      </c>
      <c r="Z2986">
        <v>1</v>
      </c>
    </row>
    <row r="2987" spans="1:26" x14ac:dyDescent="0.25">
      <c r="A2987">
        <v>2880</v>
      </c>
      <c r="B2987" t="s">
        <v>1599</v>
      </c>
      <c r="C2987" t="s">
        <v>1427</v>
      </c>
      <c r="D2987" t="s">
        <v>1428</v>
      </c>
      <c r="E2987" s="6">
        <f>VLOOKUP(SUBSTITUTE(B2987,"_usd_interim","")&amp;" - "&amp;D2987,OrbisGeneric_mapping!C:F,3,0)</f>
        <v>13035</v>
      </c>
      <c r="F2987" s="6" t="e">
        <f>VLOOKUP(E2987,Collibra!D:F,3,0)</f>
        <v>#N/A</v>
      </c>
      <c r="G2987" s="6" t="e">
        <f>VLOOKUP(E2987,Collibra!D:F,2,0)</f>
        <v>#N/A</v>
      </c>
      <c r="J2987" t="s">
        <v>28</v>
      </c>
      <c r="N2987" t="b">
        <v>0</v>
      </c>
      <c r="P2987" t="s">
        <v>29</v>
      </c>
      <c r="Q2987" t="s">
        <v>30</v>
      </c>
      <c r="R2987" t="b">
        <v>0</v>
      </c>
      <c r="Z2987">
        <v>1</v>
      </c>
    </row>
    <row r="2988" spans="1:26" x14ac:dyDescent="0.25">
      <c r="A2988">
        <v>2288</v>
      </c>
      <c r="B2988" t="s">
        <v>1599</v>
      </c>
      <c r="C2988" t="s">
        <v>1429</v>
      </c>
      <c r="D2988" t="s">
        <v>1430</v>
      </c>
      <c r="E2988" s="6">
        <f>VLOOKUP(SUBSTITUTE(B2988,"_usd_interim","")&amp;" - "&amp;D2988,OrbisGeneric_mapping!C:F,3,0)</f>
        <v>20185</v>
      </c>
      <c r="F2988" s="6" t="e">
        <f>VLOOKUP(E2988,Collibra!D:F,3,0)</f>
        <v>#N/A</v>
      </c>
      <c r="G2988" s="6" t="e">
        <f>VLOOKUP(E2988,Collibra!D:F,2,0)</f>
        <v>#N/A</v>
      </c>
      <c r="J2988" t="s">
        <v>28</v>
      </c>
      <c r="N2988" t="b">
        <v>0</v>
      </c>
      <c r="P2988" t="s">
        <v>29</v>
      </c>
      <c r="Q2988" t="s">
        <v>30</v>
      </c>
      <c r="R2988" t="b">
        <v>0</v>
      </c>
      <c r="Z2988">
        <v>1</v>
      </c>
    </row>
    <row r="2989" spans="1:26" x14ac:dyDescent="0.25">
      <c r="A2989">
        <v>2032</v>
      </c>
      <c r="B2989" t="s">
        <v>1599</v>
      </c>
      <c r="C2989" t="s">
        <v>1431</v>
      </c>
      <c r="D2989" t="s">
        <v>1432</v>
      </c>
      <c r="E2989" s="6">
        <f>VLOOKUP(SUBSTITUTE(B2989,"_usd_interim","")&amp;" - "&amp;D2989,OrbisGeneric_mapping!C:F,3,0)</f>
        <v>20030</v>
      </c>
      <c r="F2989" s="6" t="e">
        <f>VLOOKUP(E2989,Collibra!D:F,3,0)</f>
        <v>#N/A</v>
      </c>
      <c r="G2989" s="6" t="e">
        <f>VLOOKUP(E2989,Collibra!D:F,2,0)</f>
        <v>#N/A</v>
      </c>
      <c r="J2989" t="s">
        <v>28</v>
      </c>
      <c r="N2989" t="b">
        <v>0</v>
      </c>
      <c r="P2989" t="s">
        <v>29</v>
      </c>
      <c r="Q2989" t="s">
        <v>30</v>
      </c>
      <c r="R2989" t="b">
        <v>0</v>
      </c>
      <c r="Z2989">
        <v>1</v>
      </c>
    </row>
    <row r="2990" spans="1:26" x14ac:dyDescent="0.25">
      <c r="A2990">
        <v>2352</v>
      </c>
      <c r="B2990" t="s">
        <v>1599</v>
      </c>
      <c r="C2990" t="s">
        <v>1433</v>
      </c>
      <c r="D2990" t="s">
        <v>1434</v>
      </c>
      <c r="E2990" s="6">
        <f>VLOOKUP(SUBSTITUTE(B2990,"_usd_interim","")&amp;" - "&amp;D2990,OrbisGeneric_mapping!C:F,3,0)</f>
        <v>20225</v>
      </c>
      <c r="F2990" s="6" t="e">
        <f>VLOOKUP(E2990,Collibra!D:F,3,0)</f>
        <v>#N/A</v>
      </c>
      <c r="G2990" s="6" t="e">
        <f>VLOOKUP(E2990,Collibra!D:F,2,0)</f>
        <v>#N/A</v>
      </c>
      <c r="J2990" t="s">
        <v>28</v>
      </c>
      <c r="N2990" t="b">
        <v>0</v>
      </c>
      <c r="P2990" t="s">
        <v>29</v>
      </c>
      <c r="Q2990" t="s">
        <v>30</v>
      </c>
      <c r="R2990" t="b">
        <v>0</v>
      </c>
      <c r="Z2990">
        <v>1</v>
      </c>
    </row>
    <row r="2991" spans="1:26" x14ac:dyDescent="0.25">
      <c r="A2991">
        <v>2336</v>
      </c>
      <c r="B2991" t="s">
        <v>1599</v>
      </c>
      <c r="C2991" t="s">
        <v>1435</v>
      </c>
      <c r="D2991" t="s">
        <v>1436</v>
      </c>
      <c r="E2991" s="6">
        <f>VLOOKUP(SUBSTITUTE(B2991,"_usd_interim","")&amp;" - "&amp;D2991,OrbisGeneric_mapping!C:F,3,0)</f>
        <v>20215</v>
      </c>
      <c r="F2991" s="6" t="e">
        <f>VLOOKUP(E2991,Collibra!D:F,3,0)</f>
        <v>#N/A</v>
      </c>
      <c r="G2991" s="6" t="e">
        <f>VLOOKUP(E2991,Collibra!D:F,2,0)</f>
        <v>#N/A</v>
      </c>
      <c r="J2991" t="s">
        <v>28</v>
      </c>
      <c r="N2991" t="b">
        <v>0</v>
      </c>
      <c r="P2991" t="s">
        <v>29</v>
      </c>
      <c r="Q2991" t="s">
        <v>30</v>
      </c>
      <c r="R2991" t="b">
        <v>0</v>
      </c>
      <c r="Z2991">
        <v>1</v>
      </c>
    </row>
    <row r="2992" spans="1:26" x14ac:dyDescent="0.25">
      <c r="A2992">
        <v>2136</v>
      </c>
      <c r="B2992" t="s">
        <v>1599</v>
      </c>
      <c r="C2992" t="s">
        <v>1437</v>
      </c>
      <c r="D2992" t="s">
        <v>1438</v>
      </c>
      <c r="E2992" s="6">
        <f>VLOOKUP(SUBSTITUTE(B2992,"_usd_interim","")&amp;" - "&amp;D2992,OrbisGeneric_mapping!C:F,3,0)</f>
        <v>20095</v>
      </c>
      <c r="F2992" s="6" t="e">
        <f>VLOOKUP(E2992,Collibra!D:F,3,0)</f>
        <v>#N/A</v>
      </c>
      <c r="G2992" s="6" t="e">
        <f>VLOOKUP(E2992,Collibra!D:F,2,0)</f>
        <v>#N/A</v>
      </c>
      <c r="J2992" t="s">
        <v>28</v>
      </c>
      <c r="N2992" t="b">
        <v>0</v>
      </c>
      <c r="P2992" t="s">
        <v>29</v>
      </c>
      <c r="Q2992" t="s">
        <v>30</v>
      </c>
      <c r="R2992" t="b">
        <v>0</v>
      </c>
      <c r="Z2992">
        <v>1</v>
      </c>
    </row>
    <row r="2993" spans="1:26" x14ac:dyDescent="0.25">
      <c r="A2993">
        <v>2504</v>
      </c>
      <c r="B2993" t="s">
        <v>1599</v>
      </c>
      <c r="C2993" t="s">
        <v>1439</v>
      </c>
      <c r="D2993" t="s">
        <v>1440</v>
      </c>
      <c r="E2993" s="6">
        <f>VLOOKUP(SUBSTITUTE(B2993,"_usd_interim","")&amp;" - "&amp;D2993,OrbisGeneric_mapping!C:F,3,0)</f>
        <v>14014</v>
      </c>
      <c r="F2993" s="6" t="e">
        <f>VLOOKUP(E2993,Collibra!D:F,3,0)</f>
        <v>#N/A</v>
      </c>
      <c r="G2993" s="6" t="e">
        <f>VLOOKUP(E2993,Collibra!D:F,2,0)</f>
        <v>#N/A</v>
      </c>
      <c r="J2993" t="s">
        <v>28</v>
      </c>
      <c r="N2993" t="b">
        <v>0</v>
      </c>
      <c r="P2993" t="s">
        <v>29</v>
      </c>
      <c r="Q2993" t="s">
        <v>30</v>
      </c>
      <c r="R2993" t="b">
        <v>0</v>
      </c>
      <c r="Z2993">
        <v>1</v>
      </c>
    </row>
    <row r="2994" spans="1:26" x14ac:dyDescent="0.25">
      <c r="A2994">
        <v>2232</v>
      </c>
      <c r="B2994" t="s">
        <v>1599</v>
      </c>
      <c r="C2994" t="s">
        <v>1441</v>
      </c>
      <c r="D2994" t="s">
        <v>1442</v>
      </c>
      <c r="E2994" s="6">
        <f>VLOOKUP(SUBSTITUTE(B2994,"_usd_interim","")&amp;" - "&amp;D2994,OrbisGeneric_mapping!C:F,3,0)</f>
        <v>20155</v>
      </c>
      <c r="F2994" s="6" t="e">
        <f>VLOOKUP(E2994,Collibra!D:F,3,0)</f>
        <v>#N/A</v>
      </c>
      <c r="G2994" s="6" t="e">
        <f>VLOOKUP(E2994,Collibra!D:F,2,0)</f>
        <v>#N/A</v>
      </c>
      <c r="J2994" t="s">
        <v>28</v>
      </c>
      <c r="N2994" t="b">
        <v>0</v>
      </c>
      <c r="P2994" t="s">
        <v>29</v>
      </c>
      <c r="Q2994" t="s">
        <v>30</v>
      </c>
      <c r="R2994" t="b">
        <v>0</v>
      </c>
      <c r="Z2994">
        <v>1</v>
      </c>
    </row>
    <row r="2995" spans="1:26" x14ac:dyDescent="0.25">
      <c r="A2995">
        <v>2240</v>
      </c>
      <c r="B2995" t="s">
        <v>1599</v>
      </c>
      <c r="C2995" t="s">
        <v>1443</v>
      </c>
      <c r="D2995" t="s">
        <v>1444</v>
      </c>
      <c r="E2995" s="6">
        <f>VLOOKUP(SUBSTITUTE(B2995,"_usd_interim","")&amp;" - "&amp;D2995,OrbisGeneric_mapping!C:F,3,0)</f>
        <v>20160</v>
      </c>
      <c r="F2995" s="6" t="e">
        <f>VLOOKUP(E2995,Collibra!D:F,3,0)</f>
        <v>#N/A</v>
      </c>
      <c r="G2995" s="6" t="e">
        <f>VLOOKUP(E2995,Collibra!D:F,2,0)</f>
        <v>#N/A</v>
      </c>
      <c r="J2995" t="s">
        <v>28</v>
      </c>
      <c r="N2995" t="b">
        <v>0</v>
      </c>
      <c r="P2995" t="s">
        <v>29</v>
      </c>
      <c r="Q2995" t="s">
        <v>30</v>
      </c>
      <c r="R2995" t="b">
        <v>0</v>
      </c>
      <c r="Z2995">
        <v>1</v>
      </c>
    </row>
    <row r="2996" spans="1:26" x14ac:dyDescent="0.25">
      <c r="A2996">
        <v>2384</v>
      </c>
      <c r="B2996" t="s">
        <v>1599</v>
      </c>
      <c r="C2996" t="s">
        <v>528</v>
      </c>
      <c r="D2996" t="s">
        <v>529</v>
      </c>
      <c r="E2996" s="6">
        <f>VLOOKUP(SUBSTITUTE(B2996,"_usd_interim","")&amp;" - "&amp;D2996,OrbisGeneric_mapping!C:F,3,0)</f>
        <v>21010</v>
      </c>
      <c r="F2996" s="6" t="e">
        <f>VLOOKUP(E2996,Collibra!D:F,3,0)</f>
        <v>#N/A</v>
      </c>
      <c r="G2996" s="6" t="e">
        <f>VLOOKUP(E2996,Collibra!D:F,2,0)</f>
        <v>#N/A</v>
      </c>
      <c r="J2996" t="s">
        <v>28</v>
      </c>
      <c r="N2996" t="b">
        <v>0</v>
      </c>
      <c r="P2996" t="s">
        <v>29</v>
      </c>
      <c r="Q2996" t="s">
        <v>30</v>
      </c>
      <c r="R2996" t="b">
        <v>0</v>
      </c>
      <c r="Z2996">
        <v>1</v>
      </c>
    </row>
    <row r="2997" spans="1:26" x14ac:dyDescent="0.25">
      <c r="A2997">
        <v>2344</v>
      </c>
      <c r="B2997" t="s">
        <v>1599</v>
      </c>
      <c r="C2997" t="s">
        <v>1445</v>
      </c>
      <c r="D2997" t="s">
        <v>1446</v>
      </c>
      <c r="E2997" s="6">
        <f>VLOOKUP(SUBSTITUTE(B2997,"_usd_interim","")&amp;" - "&amp;D2997,OrbisGeneric_mapping!C:F,3,0)</f>
        <v>20220</v>
      </c>
      <c r="F2997" s="6" t="e">
        <f>VLOOKUP(E2997,Collibra!D:F,3,0)</f>
        <v>#N/A</v>
      </c>
      <c r="G2997" s="6" t="e">
        <f>VLOOKUP(E2997,Collibra!D:F,2,0)</f>
        <v>#N/A</v>
      </c>
      <c r="J2997" t="s">
        <v>28</v>
      </c>
      <c r="N2997" t="b">
        <v>0</v>
      </c>
      <c r="P2997" t="s">
        <v>29</v>
      </c>
      <c r="Q2997" t="s">
        <v>30</v>
      </c>
      <c r="R2997" t="b">
        <v>0</v>
      </c>
      <c r="Z2997">
        <v>1</v>
      </c>
    </row>
    <row r="2998" spans="1:26" x14ac:dyDescent="0.25">
      <c r="A2998">
        <v>2328</v>
      </c>
      <c r="B2998" t="s">
        <v>1599</v>
      </c>
      <c r="C2998" t="s">
        <v>1447</v>
      </c>
      <c r="D2998" t="s">
        <v>1448</v>
      </c>
      <c r="E2998" s="6">
        <f>VLOOKUP(SUBSTITUTE(B2998,"_usd_interim","")&amp;" - "&amp;D2998,OrbisGeneric_mapping!C:F,3,0)</f>
        <v>20210</v>
      </c>
      <c r="F2998" s="6" t="e">
        <f>VLOOKUP(E2998,Collibra!D:F,3,0)</f>
        <v>#N/A</v>
      </c>
      <c r="G2998" s="6" t="e">
        <f>VLOOKUP(E2998,Collibra!D:F,2,0)</f>
        <v>#N/A</v>
      </c>
      <c r="J2998" t="s">
        <v>28</v>
      </c>
      <c r="N2998" t="b">
        <v>0</v>
      </c>
      <c r="P2998" t="s">
        <v>29</v>
      </c>
      <c r="Q2998" t="s">
        <v>30</v>
      </c>
      <c r="R2998" t="b">
        <v>0</v>
      </c>
      <c r="Z2998">
        <v>1</v>
      </c>
    </row>
    <row r="2999" spans="1:26" x14ac:dyDescent="0.25">
      <c r="A2999">
        <v>2568</v>
      </c>
      <c r="B2999" t="s">
        <v>1599</v>
      </c>
      <c r="C2999" t="s">
        <v>1449</v>
      </c>
      <c r="D2999" t="s">
        <v>1450</v>
      </c>
      <c r="E2999" s="6">
        <f>VLOOKUP(SUBSTITUTE(B2999,"_usd_interim","")&amp;" - "&amp;D2999,OrbisGeneric_mapping!C:F,3,0)</f>
        <v>14018</v>
      </c>
      <c r="F2999" s="6" t="e">
        <f>VLOOKUP(E2999,Collibra!D:F,3,0)</f>
        <v>#N/A</v>
      </c>
      <c r="G2999" s="6" t="e">
        <f>VLOOKUP(E2999,Collibra!D:F,2,0)</f>
        <v>#N/A</v>
      </c>
      <c r="J2999" t="s">
        <v>28</v>
      </c>
      <c r="N2999" t="b">
        <v>0</v>
      </c>
      <c r="P2999" t="s">
        <v>29</v>
      </c>
      <c r="Q2999" t="s">
        <v>30</v>
      </c>
      <c r="R2999" t="b">
        <v>0</v>
      </c>
      <c r="Z2999">
        <v>1</v>
      </c>
    </row>
    <row r="3000" spans="1:26" x14ac:dyDescent="0.25">
      <c r="A3000">
        <v>2896</v>
      </c>
      <c r="B3000" t="s">
        <v>1599</v>
      </c>
      <c r="C3000" t="s">
        <v>1451</v>
      </c>
      <c r="D3000" t="s">
        <v>1452</v>
      </c>
      <c r="E3000" s="6">
        <f>VLOOKUP(SUBSTITUTE(B3000,"_usd_interim","")&amp;" - "&amp;D3000,OrbisGeneric_mapping!C:F,3,0)</f>
        <v>13038</v>
      </c>
      <c r="F3000" s="6" t="e">
        <f>VLOOKUP(E3000,Collibra!D:F,3,0)</f>
        <v>#N/A</v>
      </c>
      <c r="G3000" s="6" t="e">
        <f>VLOOKUP(E3000,Collibra!D:F,2,0)</f>
        <v>#N/A</v>
      </c>
      <c r="J3000" t="s">
        <v>28</v>
      </c>
      <c r="N3000" t="b">
        <v>0</v>
      </c>
      <c r="P3000" t="s">
        <v>29</v>
      </c>
      <c r="Q3000" t="s">
        <v>30</v>
      </c>
      <c r="R3000" t="b">
        <v>0</v>
      </c>
      <c r="Z3000">
        <v>1</v>
      </c>
    </row>
    <row r="3001" spans="1:26" x14ac:dyDescent="0.25">
      <c r="A3001">
        <v>2040</v>
      </c>
      <c r="B3001" t="s">
        <v>1599</v>
      </c>
      <c r="C3001" t="s">
        <v>1453</v>
      </c>
      <c r="D3001" t="s">
        <v>1454</v>
      </c>
      <c r="E3001" s="6">
        <f>VLOOKUP(SUBSTITUTE(B3001,"_usd_interim","")&amp;" - "&amp;D3001,OrbisGeneric_mapping!C:F,3,0)</f>
        <v>13052</v>
      </c>
      <c r="F3001" s="6" t="e">
        <f>VLOOKUP(E3001,Collibra!D:F,3,0)</f>
        <v>#N/A</v>
      </c>
      <c r="G3001" s="6" t="e">
        <f>VLOOKUP(E3001,Collibra!D:F,2,0)</f>
        <v>#N/A</v>
      </c>
      <c r="J3001" t="s">
        <v>28</v>
      </c>
      <c r="N3001" t="b">
        <v>0</v>
      </c>
      <c r="P3001" t="s">
        <v>29</v>
      </c>
      <c r="Q3001" t="s">
        <v>30</v>
      </c>
      <c r="R3001" t="b">
        <v>0</v>
      </c>
      <c r="Z3001">
        <v>1</v>
      </c>
    </row>
    <row r="3002" spans="1:26" x14ac:dyDescent="0.25">
      <c r="A3002">
        <v>2688</v>
      </c>
      <c r="B3002" t="s">
        <v>1599</v>
      </c>
      <c r="C3002" t="s">
        <v>1455</v>
      </c>
      <c r="D3002" t="s">
        <v>1456</v>
      </c>
      <c r="E3002" s="6">
        <f>VLOOKUP(SUBSTITUTE(B3002,"_usd_interim","")&amp;" - "&amp;D3002,OrbisGeneric_mapping!C:F,3,0)</f>
        <v>21210</v>
      </c>
      <c r="F3002" s="6" t="e">
        <f>VLOOKUP(E3002,Collibra!D:F,3,0)</f>
        <v>#N/A</v>
      </c>
      <c r="G3002" s="6" t="e">
        <f>VLOOKUP(E3002,Collibra!D:F,2,0)</f>
        <v>#N/A</v>
      </c>
      <c r="J3002" t="s">
        <v>28</v>
      </c>
      <c r="N3002" t="b">
        <v>0</v>
      </c>
      <c r="P3002" t="s">
        <v>29</v>
      </c>
      <c r="Q3002" t="s">
        <v>30</v>
      </c>
      <c r="R3002" t="b">
        <v>0</v>
      </c>
      <c r="Z3002">
        <v>1</v>
      </c>
    </row>
    <row r="3003" spans="1:26" x14ac:dyDescent="0.25">
      <c r="A3003">
        <v>2176</v>
      </c>
      <c r="B3003" t="s">
        <v>1599</v>
      </c>
      <c r="C3003" t="s">
        <v>1457</v>
      </c>
      <c r="D3003" t="s">
        <v>1458</v>
      </c>
      <c r="E3003" s="6">
        <f>VLOOKUP(SUBSTITUTE(B3003,"_usd_interim","")&amp;" - "&amp;D3003,OrbisGeneric_mapping!C:F,3,0)</f>
        <v>20120</v>
      </c>
      <c r="F3003" s="6" t="e">
        <f>VLOOKUP(E3003,Collibra!D:F,3,0)</f>
        <v>#N/A</v>
      </c>
      <c r="G3003" s="6" t="e">
        <f>VLOOKUP(E3003,Collibra!D:F,2,0)</f>
        <v>#N/A</v>
      </c>
      <c r="J3003" t="s">
        <v>28</v>
      </c>
      <c r="N3003" t="b">
        <v>0</v>
      </c>
      <c r="P3003" t="s">
        <v>29</v>
      </c>
      <c r="Q3003" t="s">
        <v>30</v>
      </c>
      <c r="R3003" t="b">
        <v>0</v>
      </c>
      <c r="Z3003">
        <v>1</v>
      </c>
    </row>
    <row r="3004" spans="1:26" x14ac:dyDescent="0.25">
      <c r="A3004">
        <v>2696</v>
      </c>
      <c r="B3004" t="s">
        <v>1599</v>
      </c>
      <c r="C3004" t="s">
        <v>1459</v>
      </c>
      <c r="D3004" t="s">
        <v>1460</v>
      </c>
      <c r="E3004" s="6">
        <f>VLOOKUP(SUBSTITUTE(B3004,"_usd_interim","")&amp;" - "&amp;D3004,OrbisGeneric_mapping!C:F,3,0)</f>
        <v>21215</v>
      </c>
      <c r="F3004" s="6" t="e">
        <f>VLOOKUP(E3004,Collibra!D:F,3,0)</f>
        <v>#N/A</v>
      </c>
      <c r="G3004" s="6" t="e">
        <f>VLOOKUP(E3004,Collibra!D:F,2,0)</f>
        <v>#N/A</v>
      </c>
      <c r="J3004" t="s">
        <v>28</v>
      </c>
      <c r="N3004" t="b">
        <v>0</v>
      </c>
      <c r="P3004" t="s">
        <v>29</v>
      </c>
      <c r="Q3004" t="s">
        <v>30</v>
      </c>
      <c r="R3004" t="b">
        <v>0</v>
      </c>
      <c r="Z3004">
        <v>1</v>
      </c>
    </row>
    <row r="3005" spans="1:26" x14ac:dyDescent="0.25">
      <c r="A3005">
        <v>2248</v>
      </c>
      <c r="B3005" t="s">
        <v>1599</v>
      </c>
      <c r="C3005" t="s">
        <v>1461</v>
      </c>
      <c r="D3005" t="s">
        <v>1462</v>
      </c>
      <c r="E3005" s="6">
        <f>VLOOKUP(SUBSTITUTE(B3005,"_usd_interim","")&amp;" - "&amp;D3005,OrbisGeneric_mapping!C:F,3,0)</f>
        <v>20165</v>
      </c>
      <c r="F3005" s="6" t="e">
        <f>VLOOKUP(E3005,Collibra!D:F,3,0)</f>
        <v>#N/A</v>
      </c>
      <c r="G3005" s="6" t="e">
        <f>VLOOKUP(E3005,Collibra!D:F,2,0)</f>
        <v>#N/A</v>
      </c>
      <c r="J3005" t="s">
        <v>28</v>
      </c>
      <c r="N3005" t="b">
        <v>0</v>
      </c>
      <c r="P3005" t="s">
        <v>29</v>
      </c>
      <c r="Q3005" t="s">
        <v>30</v>
      </c>
      <c r="R3005" t="b">
        <v>0</v>
      </c>
      <c r="Z3005">
        <v>1</v>
      </c>
    </row>
    <row r="3006" spans="1:26" x14ac:dyDescent="0.25">
      <c r="A3006">
        <v>2272</v>
      </c>
      <c r="B3006" t="s">
        <v>1599</v>
      </c>
      <c r="C3006" t="s">
        <v>1463</v>
      </c>
      <c r="D3006" t="s">
        <v>1464</v>
      </c>
      <c r="E3006" s="6">
        <f>VLOOKUP(SUBSTITUTE(B3006,"_usd_interim","")&amp;" - "&amp;D3006,OrbisGeneric_mapping!C:F,3,0)</f>
        <v>20180</v>
      </c>
      <c r="F3006" s="6" t="e">
        <f>VLOOKUP(E3006,Collibra!D:F,3,0)</f>
        <v>#N/A</v>
      </c>
      <c r="G3006" s="6" t="e">
        <f>VLOOKUP(E3006,Collibra!D:F,2,0)</f>
        <v>#N/A</v>
      </c>
      <c r="J3006" t="s">
        <v>28</v>
      </c>
      <c r="N3006" t="b">
        <v>0</v>
      </c>
      <c r="P3006" t="s">
        <v>29</v>
      </c>
      <c r="Q3006" t="s">
        <v>30</v>
      </c>
      <c r="R3006" t="b">
        <v>0</v>
      </c>
      <c r="Z3006">
        <v>1</v>
      </c>
    </row>
    <row r="3007" spans="1:26" x14ac:dyDescent="0.25">
      <c r="A3007">
        <v>2928</v>
      </c>
      <c r="B3007" t="s">
        <v>1599</v>
      </c>
      <c r="C3007" t="s">
        <v>1465</v>
      </c>
      <c r="D3007" t="s">
        <v>1466</v>
      </c>
      <c r="E3007" s="6">
        <f>VLOOKUP(SUBSTITUTE(B3007,"_usd_interim","")&amp;" - "&amp;D3007,OrbisGeneric_mapping!C:F,3,0)</f>
        <v>13045</v>
      </c>
      <c r="F3007" s="6" t="e">
        <f>VLOOKUP(E3007,Collibra!D:F,3,0)</f>
        <v>#N/A</v>
      </c>
      <c r="G3007" s="6" t="e">
        <f>VLOOKUP(E3007,Collibra!D:F,2,0)</f>
        <v>#N/A</v>
      </c>
      <c r="J3007" t="s">
        <v>28</v>
      </c>
      <c r="N3007" t="b">
        <v>0</v>
      </c>
      <c r="P3007" t="s">
        <v>29</v>
      </c>
      <c r="Q3007" t="s">
        <v>30</v>
      </c>
      <c r="R3007" t="b">
        <v>0</v>
      </c>
      <c r="Z3007">
        <v>1</v>
      </c>
    </row>
    <row r="3008" spans="1:26" x14ac:dyDescent="0.25">
      <c r="A3008">
        <v>2128</v>
      </c>
      <c r="B3008" t="s">
        <v>1599</v>
      </c>
      <c r="C3008" t="s">
        <v>1467</v>
      </c>
      <c r="D3008" t="s">
        <v>1468</v>
      </c>
      <c r="E3008" s="6">
        <f>VLOOKUP(SUBSTITUTE(B3008,"_usd_interim","")&amp;" - "&amp;D3008,OrbisGeneric_mapping!C:F,3,0)</f>
        <v>13068</v>
      </c>
      <c r="F3008" s="6" t="e">
        <f>VLOOKUP(E3008,Collibra!D:F,3,0)</f>
        <v>#N/A</v>
      </c>
      <c r="G3008" s="6" t="e">
        <f>VLOOKUP(E3008,Collibra!D:F,2,0)</f>
        <v>#N/A</v>
      </c>
      <c r="J3008" t="s">
        <v>28</v>
      </c>
      <c r="N3008" t="b">
        <v>0</v>
      </c>
      <c r="P3008" t="s">
        <v>29</v>
      </c>
      <c r="Q3008" t="s">
        <v>30</v>
      </c>
      <c r="R3008" t="b">
        <v>0</v>
      </c>
      <c r="Z3008">
        <v>1</v>
      </c>
    </row>
    <row r="3009" spans="1:26" x14ac:dyDescent="0.25">
      <c r="A3009">
        <v>2744</v>
      </c>
      <c r="B3009" t="s">
        <v>1599</v>
      </c>
      <c r="C3009" t="s">
        <v>1469</v>
      </c>
      <c r="D3009" t="s">
        <v>1470</v>
      </c>
      <c r="E3009" s="6">
        <f>VLOOKUP(SUBSTITUTE(B3009,"_usd_interim","")&amp;" - "&amp;D3009,OrbisGeneric_mapping!C:F,3,0)</f>
        <v>13002</v>
      </c>
      <c r="F3009" s="6" t="e">
        <f>VLOOKUP(E3009,Collibra!D:F,3,0)</f>
        <v>#N/A</v>
      </c>
      <c r="G3009" s="6" t="e">
        <f>VLOOKUP(E3009,Collibra!D:F,2,0)</f>
        <v>#N/A</v>
      </c>
      <c r="J3009" t="s">
        <v>28</v>
      </c>
      <c r="N3009" t="b">
        <v>0</v>
      </c>
      <c r="P3009" t="s">
        <v>29</v>
      </c>
      <c r="Q3009" t="s">
        <v>30</v>
      </c>
      <c r="R3009" t="b">
        <v>0</v>
      </c>
      <c r="Z3009">
        <v>1</v>
      </c>
    </row>
    <row r="3010" spans="1:26" x14ac:dyDescent="0.25">
      <c r="A3010">
        <v>2000</v>
      </c>
      <c r="B3010" t="s">
        <v>1599</v>
      </c>
      <c r="C3010" t="s">
        <v>1471</v>
      </c>
      <c r="D3010" t="s">
        <v>1472</v>
      </c>
      <c r="E3010" s="6">
        <f>VLOOKUP(SUBSTITUTE(B3010,"_usd_interim","")&amp;" - "&amp;D3010,OrbisGeneric_mapping!C:F,3,0)</f>
        <v>20010</v>
      </c>
      <c r="F3010" s="6" t="e">
        <f>VLOOKUP(E3010,Collibra!D:F,3,0)</f>
        <v>#N/A</v>
      </c>
      <c r="G3010" s="6" t="e">
        <f>VLOOKUP(E3010,Collibra!D:F,2,0)</f>
        <v>#N/A</v>
      </c>
      <c r="J3010" t="s">
        <v>28</v>
      </c>
      <c r="N3010" t="b">
        <v>0</v>
      </c>
      <c r="P3010" t="s">
        <v>29</v>
      </c>
      <c r="Q3010" t="s">
        <v>30</v>
      </c>
      <c r="R3010" t="b">
        <v>0</v>
      </c>
      <c r="Z3010">
        <v>1</v>
      </c>
    </row>
    <row r="3011" spans="1:26" x14ac:dyDescent="0.25">
      <c r="A3011">
        <v>2152</v>
      </c>
      <c r="B3011" t="s">
        <v>1599</v>
      </c>
      <c r="C3011" t="s">
        <v>1473</v>
      </c>
      <c r="D3011" t="s">
        <v>1474</v>
      </c>
      <c r="E3011" s="6">
        <f>VLOOKUP(SUBSTITUTE(B3011,"_usd_interim","")&amp;" - "&amp;D3011,OrbisGeneric_mapping!C:F,3,0)</f>
        <v>20105</v>
      </c>
      <c r="F3011" s="6" t="e">
        <f>VLOOKUP(E3011,Collibra!D:F,3,0)</f>
        <v>#N/A</v>
      </c>
      <c r="G3011" s="6" t="e">
        <f>VLOOKUP(E3011,Collibra!D:F,2,0)</f>
        <v>#N/A</v>
      </c>
      <c r="J3011" t="s">
        <v>28</v>
      </c>
      <c r="N3011" t="b">
        <v>0</v>
      </c>
      <c r="P3011" t="s">
        <v>29</v>
      </c>
      <c r="Q3011" t="s">
        <v>30</v>
      </c>
      <c r="R3011" t="b">
        <v>0</v>
      </c>
      <c r="Z3011">
        <v>1</v>
      </c>
    </row>
    <row r="3012" spans="1:26" x14ac:dyDescent="0.25">
      <c r="A3012">
        <v>2200</v>
      </c>
      <c r="B3012" t="s">
        <v>1599</v>
      </c>
      <c r="C3012" t="s">
        <v>1475</v>
      </c>
      <c r="D3012" t="s">
        <v>1476</v>
      </c>
      <c r="E3012" s="6">
        <f>VLOOKUP(SUBSTITUTE(B3012,"_usd_interim","")&amp;" - "&amp;D3012,OrbisGeneric_mapping!C:F,3,0)</f>
        <v>20135</v>
      </c>
      <c r="F3012" s="6" t="e">
        <f>VLOOKUP(E3012,Collibra!D:F,3,0)</f>
        <v>#N/A</v>
      </c>
      <c r="G3012" s="6" t="e">
        <f>VLOOKUP(E3012,Collibra!D:F,2,0)</f>
        <v>#N/A</v>
      </c>
      <c r="J3012" t="s">
        <v>28</v>
      </c>
      <c r="N3012" t="b">
        <v>0</v>
      </c>
      <c r="P3012" t="s">
        <v>29</v>
      </c>
      <c r="Q3012" t="s">
        <v>30</v>
      </c>
      <c r="R3012" t="b">
        <v>0</v>
      </c>
      <c r="Z3012">
        <v>1</v>
      </c>
    </row>
    <row r="3013" spans="1:26" x14ac:dyDescent="0.25">
      <c r="A3013">
        <v>2224</v>
      </c>
      <c r="B3013" t="s">
        <v>1599</v>
      </c>
      <c r="C3013" t="s">
        <v>1477</v>
      </c>
      <c r="D3013" t="s">
        <v>1478</v>
      </c>
      <c r="E3013" s="6">
        <f>VLOOKUP(SUBSTITUTE(B3013,"_usd_interim","")&amp;" - "&amp;D3013,OrbisGeneric_mapping!C:F,3,0)</f>
        <v>20150</v>
      </c>
      <c r="F3013" s="6" t="e">
        <f>VLOOKUP(E3013,Collibra!D:F,3,0)</f>
        <v>#N/A</v>
      </c>
      <c r="G3013" s="6" t="e">
        <f>VLOOKUP(E3013,Collibra!D:F,2,0)</f>
        <v>#N/A</v>
      </c>
      <c r="J3013" t="s">
        <v>28</v>
      </c>
      <c r="N3013" t="b">
        <v>0</v>
      </c>
      <c r="P3013" t="s">
        <v>29</v>
      </c>
      <c r="Q3013" t="s">
        <v>30</v>
      </c>
      <c r="R3013" t="b">
        <v>0</v>
      </c>
      <c r="Z3013">
        <v>1</v>
      </c>
    </row>
    <row r="3014" spans="1:26" x14ac:dyDescent="0.25">
      <c r="A3014">
        <v>2472</v>
      </c>
      <c r="B3014" t="s">
        <v>1599</v>
      </c>
      <c r="C3014" t="s">
        <v>1479</v>
      </c>
      <c r="D3014" t="s">
        <v>1480</v>
      </c>
      <c r="E3014" s="6">
        <f>VLOOKUP(SUBSTITUTE(B3014,"_usd_interim","")&amp;" - "&amp;D3014,OrbisGeneric_mapping!C:F,3,0)</f>
        <v>21060</v>
      </c>
      <c r="F3014" s="6" t="e">
        <f>VLOOKUP(E3014,Collibra!D:F,3,0)</f>
        <v>#N/A</v>
      </c>
      <c r="G3014" s="6" t="e">
        <f>VLOOKUP(E3014,Collibra!D:F,2,0)</f>
        <v>#N/A</v>
      </c>
      <c r="J3014" t="s">
        <v>28</v>
      </c>
      <c r="N3014" t="b">
        <v>0</v>
      </c>
      <c r="P3014" t="s">
        <v>29</v>
      </c>
      <c r="Q3014" t="s">
        <v>30</v>
      </c>
      <c r="R3014" t="b">
        <v>0</v>
      </c>
      <c r="Z3014">
        <v>1</v>
      </c>
    </row>
    <row r="3015" spans="1:26" x14ac:dyDescent="0.25">
      <c r="A3015">
        <v>2712</v>
      </c>
      <c r="B3015" t="s">
        <v>1599</v>
      </c>
      <c r="C3015" t="s">
        <v>1481</v>
      </c>
      <c r="D3015" t="s">
        <v>1482</v>
      </c>
      <c r="E3015" s="6">
        <f>VLOOKUP(SUBSTITUTE(B3015,"_usd_interim","")&amp;" - "&amp;D3015,OrbisGeneric_mapping!C:F,3,0)</f>
        <v>23000</v>
      </c>
      <c r="F3015" s="6" t="e">
        <f>VLOOKUP(E3015,Collibra!D:F,3,0)</f>
        <v>#N/A</v>
      </c>
      <c r="G3015" s="6" t="e">
        <f>VLOOKUP(E3015,Collibra!D:F,2,0)</f>
        <v>#N/A</v>
      </c>
      <c r="J3015" t="s">
        <v>28</v>
      </c>
      <c r="N3015" t="b">
        <v>0</v>
      </c>
      <c r="P3015" t="s">
        <v>29</v>
      </c>
      <c r="Q3015" t="s">
        <v>30</v>
      </c>
      <c r="R3015" t="b">
        <v>0</v>
      </c>
      <c r="Z3015">
        <v>1</v>
      </c>
    </row>
    <row r="3016" spans="1:26" x14ac:dyDescent="0.25">
      <c r="A3016">
        <v>1936</v>
      </c>
      <c r="B3016" t="s">
        <v>1599</v>
      </c>
      <c r="C3016" t="s">
        <v>570</v>
      </c>
      <c r="D3016" t="s">
        <v>571</v>
      </c>
      <c r="E3016" s="6" t="str">
        <f>VLOOKUP(SUBSTITUTE(B3016,"_usd_interim","")&amp;" - "&amp;D3016,OrbisGeneric_mapping!C:F,3,0)</f>
        <v>NUMBER_MONTHS</v>
      </c>
      <c r="F3016" s="6" t="str">
        <f>VLOOKUP(E3016,Collibra!D:F,3,0)</f>
        <v>Number of months</v>
      </c>
      <c r="G3016" s="6" t="str">
        <f>VLOOKUP(E3016,Collibra!D:F,2,0)</f>
        <v>The number of months in a financial accounting period</v>
      </c>
      <c r="J3016" t="s">
        <v>28</v>
      </c>
      <c r="N3016" t="b">
        <v>0</v>
      </c>
      <c r="P3016" t="s">
        <v>29</v>
      </c>
      <c r="Q3016" t="s">
        <v>30</v>
      </c>
      <c r="R3016" t="b">
        <v>0</v>
      </c>
      <c r="Z3016">
        <v>1</v>
      </c>
    </row>
    <row r="3017" spans="1:26" x14ac:dyDescent="0.25">
      <c r="A3017">
        <v>2816</v>
      </c>
      <c r="B3017" t="s">
        <v>1599</v>
      </c>
      <c r="C3017" t="s">
        <v>1483</v>
      </c>
      <c r="D3017" t="s">
        <v>1484</v>
      </c>
      <c r="E3017" s="6">
        <f>VLOOKUP(SUBSTITUTE(B3017,"_usd_interim","")&amp;" - "&amp;D3017,OrbisGeneric_mapping!C:F,3,0)</f>
        <v>13022</v>
      </c>
      <c r="F3017" s="6" t="e">
        <f>VLOOKUP(E3017,Collibra!D:F,3,0)</f>
        <v>#N/A</v>
      </c>
      <c r="G3017" s="6" t="e">
        <f>VLOOKUP(E3017,Collibra!D:F,2,0)</f>
        <v>#N/A</v>
      </c>
      <c r="J3017" t="s">
        <v>28</v>
      </c>
      <c r="N3017" t="b">
        <v>0</v>
      </c>
      <c r="P3017" t="s">
        <v>29</v>
      </c>
      <c r="Q3017" t="s">
        <v>30</v>
      </c>
      <c r="R3017" t="b">
        <v>0</v>
      </c>
      <c r="Z3017">
        <v>1</v>
      </c>
    </row>
    <row r="3018" spans="1:26" x14ac:dyDescent="0.25">
      <c r="A3018">
        <v>2936</v>
      </c>
      <c r="B3018" t="s">
        <v>1599</v>
      </c>
      <c r="C3018" t="s">
        <v>1485</v>
      </c>
      <c r="D3018" t="s">
        <v>1486</v>
      </c>
      <c r="E3018" s="6">
        <f>VLOOKUP(SUBSTITUTE(B3018,"_usd_interim","")&amp;" - "&amp;D3018,OrbisGeneric_mapping!C:F,3,0)</f>
        <v>13046</v>
      </c>
      <c r="F3018" s="6" t="e">
        <f>VLOOKUP(E3018,Collibra!D:F,3,0)</f>
        <v>#N/A</v>
      </c>
      <c r="G3018" s="6" t="e">
        <f>VLOOKUP(E3018,Collibra!D:F,2,0)</f>
        <v>#N/A</v>
      </c>
      <c r="J3018" t="s">
        <v>28</v>
      </c>
      <c r="N3018" t="b">
        <v>0</v>
      </c>
      <c r="P3018" t="s">
        <v>29</v>
      </c>
      <c r="Q3018" t="s">
        <v>30</v>
      </c>
      <c r="R3018" t="b">
        <v>0</v>
      </c>
      <c r="Z3018">
        <v>1</v>
      </c>
    </row>
    <row r="3019" spans="1:26" x14ac:dyDescent="0.25">
      <c r="A3019">
        <v>1976</v>
      </c>
      <c r="B3019" t="s">
        <v>1599</v>
      </c>
      <c r="C3019" t="s">
        <v>576</v>
      </c>
      <c r="D3019" t="s">
        <v>577</v>
      </c>
      <c r="E3019" s="6" t="str">
        <f>VLOOKUP(SUBSTITUTE(B3019,"_usd_interim","")&amp;" - "&amp;D3019,OrbisGeneric_mapping!C:F,3,0)</f>
        <v>ORIGINAL_CURRENCY</v>
      </c>
      <c r="F3019" s="6">
        <f>VLOOKUP(E3019,Collibra!D:F,3,0)</f>
        <v>0</v>
      </c>
      <c r="G3019" s="6" t="str">
        <f>VLOOKUP(E3019,Collibra!D:F,2,0)</f>
        <v>The currency used for publishing the financial accounts</v>
      </c>
      <c r="J3019" t="s">
        <v>28</v>
      </c>
      <c r="N3019" t="b">
        <v>0</v>
      </c>
      <c r="P3019" t="s">
        <v>29</v>
      </c>
      <c r="Q3019" t="s">
        <v>30</v>
      </c>
      <c r="R3019" t="b">
        <v>0</v>
      </c>
      <c r="Z3019">
        <v>1</v>
      </c>
    </row>
    <row r="3020" spans="1:26" x14ac:dyDescent="0.25">
      <c r="A3020">
        <v>1968</v>
      </c>
      <c r="B3020" t="s">
        <v>1599</v>
      </c>
      <c r="C3020" t="s">
        <v>578</v>
      </c>
      <c r="D3020" t="s">
        <v>579</v>
      </c>
      <c r="E3020" s="6" t="str">
        <f>VLOOKUP(SUBSTITUTE(B3020,"_usd_interim","")&amp;" - "&amp;D3020,OrbisGeneric_mapping!C:F,3,0)</f>
        <v>ORIGINAL_UNIT</v>
      </c>
      <c r="F3020" s="6" t="str">
        <f>VLOOKUP(E3020,Collibra!D:F,3,0)</f>
        <v>Original unit</v>
      </c>
      <c r="G3020" s="6" t="str">
        <f>VLOOKUP(E3020,Collibra!D:F,2,0)</f>
        <v>Original units is the unit for a financial value used in spreading the financial accounts</v>
      </c>
      <c r="J3020" t="s">
        <v>28</v>
      </c>
      <c r="N3020" t="b">
        <v>0</v>
      </c>
      <c r="P3020" t="s">
        <v>29</v>
      </c>
      <c r="Q3020" t="s">
        <v>30</v>
      </c>
      <c r="R3020" t="b">
        <v>0</v>
      </c>
      <c r="Z3020">
        <v>1</v>
      </c>
    </row>
    <row r="3021" spans="1:26" x14ac:dyDescent="0.25">
      <c r="A3021">
        <v>2432</v>
      </c>
      <c r="B3021" t="s">
        <v>1599</v>
      </c>
      <c r="C3021" t="s">
        <v>1487</v>
      </c>
      <c r="D3021" t="s">
        <v>1488</v>
      </c>
      <c r="E3021" s="6">
        <f>VLOOKUP(SUBSTITUTE(B3021,"_usd_interim","")&amp;" - "&amp;D3021,OrbisGeneric_mapping!C:F,3,0)</f>
        <v>21035</v>
      </c>
      <c r="F3021" s="6" t="e">
        <f>VLOOKUP(E3021,Collibra!D:F,3,0)</f>
        <v>#N/A</v>
      </c>
      <c r="G3021" s="6" t="e">
        <f>VLOOKUP(E3021,Collibra!D:F,2,0)</f>
        <v>#N/A</v>
      </c>
      <c r="J3021" t="s">
        <v>28</v>
      </c>
      <c r="N3021" t="b">
        <v>0</v>
      </c>
      <c r="P3021" t="s">
        <v>29</v>
      </c>
      <c r="Q3021" t="s">
        <v>30</v>
      </c>
      <c r="R3021" t="b">
        <v>0</v>
      </c>
      <c r="Z3021">
        <v>1</v>
      </c>
    </row>
    <row r="3022" spans="1:26" x14ac:dyDescent="0.25">
      <c r="A3022">
        <v>2072</v>
      </c>
      <c r="B3022" t="s">
        <v>1599</v>
      </c>
      <c r="C3022" t="s">
        <v>1489</v>
      </c>
      <c r="D3022" t="s">
        <v>1490</v>
      </c>
      <c r="E3022" s="6">
        <f>VLOOKUP(SUBSTITUTE(B3022,"_usd_interim","")&amp;" - "&amp;D3022,OrbisGeneric_mapping!C:F,3,0)</f>
        <v>20055</v>
      </c>
      <c r="F3022" s="6" t="e">
        <f>VLOOKUP(E3022,Collibra!D:F,3,0)</f>
        <v>#N/A</v>
      </c>
      <c r="G3022" s="6" t="e">
        <f>VLOOKUP(E3022,Collibra!D:F,2,0)</f>
        <v>#N/A</v>
      </c>
      <c r="J3022" t="s">
        <v>28</v>
      </c>
      <c r="N3022" t="b">
        <v>0</v>
      </c>
      <c r="P3022" t="s">
        <v>29</v>
      </c>
      <c r="Q3022" t="s">
        <v>30</v>
      </c>
      <c r="R3022" t="b">
        <v>0</v>
      </c>
      <c r="Z3022">
        <v>1</v>
      </c>
    </row>
    <row r="3023" spans="1:26" x14ac:dyDescent="0.25">
      <c r="A3023">
        <v>2464</v>
      </c>
      <c r="B3023" t="s">
        <v>1599</v>
      </c>
      <c r="C3023" t="s">
        <v>1491</v>
      </c>
      <c r="D3023" t="s">
        <v>1492</v>
      </c>
      <c r="E3023" s="6">
        <f>VLOOKUP(SUBSTITUTE(B3023,"_usd_interim","")&amp;" - "&amp;D3023,OrbisGeneric_mapping!C:F,3,0)</f>
        <v>21055</v>
      </c>
      <c r="F3023" s="6" t="e">
        <f>VLOOKUP(E3023,Collibra!D:F,3,0)</f>
        <v>#N/A</v>
      </c>
      <c r="G3023" s="6" t="e">
        <f>VLOOKUP(E3023,Collibra!D:F,2,0)</f>
        <v>#N/A</v>
      </c>
      <c r="J3023" t="s">
        <v>28</v>
      </c>
      <c r="N3023" t="b">
        <v>0</v>
      </c>
      <c r="P3023" t="s">
        <v>29</v>
      </c>
      <c r="Q3023" t="s">
        <v>30</v>
      </c>
      <c r="R3023" t="b">
        <v>0</v>
      </c>
      <c r="Z3023">
        <v>1</v>
      </c>
    </row>
    <row r="3024" spans="1:26" x14ac:dyDescent="0.25">
      <c r="A3024">
        <v>2416</v>
      </c>
      <c r="B3024" t="s">
        <v>1599</v>
      </c>
      <c r="C3024" t="s">
        <v>1493</v>
      </c>
      <c r="D3024" t="s">
        <v>1494</v>
      </c>
      <c r="E3024" s="6">
        <f>VLOOKUP(SUBSTITUTE(B3024,"_usd_interim","")&amp;" - "&amp;D3024,OrbisGeneric_mapping!C:F,3,0)</f>
        <v>21025</v>
      </c>
      <c r="F3024" s="6" t="e">
        <f>VLOOKUP(E3024,Collibra!D:F,3,0)</f>
        <v>#N/A</v>
      </c>
      <c r="G3024" s="6" t="e">
        <f>VLOOKUP(E3024,Collibra!D:F,2,0)</f>
        <v>#N/A</v>
      </c>
      <c r="J3024" t="s">
        <v>28</v>
      </c>
      <c r="N3024" t="b">
        <v>0</v>
      </c>
      <c r="P3024" t="s">
        <v>29</v>
      </c>
      <c r="Q3024" t="s">
        <v>30</v>
      </c>
      <c r="R3024" t="b">
        <v>0</v>
      </c>
      <c r="Z3024">
        <v>1</v>
      </c>
    </row>
    <row r="3025" spans="1:26" x14ac:dyDescent="0.25">
      <c r="A3025">
        <v>2312</v>
      </c>
      <c r="B3025" t="s">
        <v>1599</v>
      </c>
      <c r="C3025" t="s">
        <v>1495</v>
      </c>
      <c r="D3025" t="s">
        <v>1496</v>
      </c>
      <c r="E3025" s="6">
        <f>VLOOKUP(SUBSTITUTE(B3025,"_usd_interim","")&amp;" - "&amp;D3025,OrbisGeneric_mapping!C:F,3,0)</f>
        <v>20200</v>
      </c>
      <c r="F3025" s="6" t="e">
        <f>VLOOKUP(E3025,Collibra!D:F,3,0)</f>
        <v>#N/A</v>
      </c>
      <c r="G3025" s="6" t="e">
        <f>VLOOKUP(E3025,Collibra!D:F,2,0)</f>
        <v>#N/A</v>
      </c>
      <c r="J3025" t="s">
        <v>28</v>
      </c>
      <c r="N3025" t="b">
        <v>0</v>
      </c>
      <c r="P3025" t="s">
        <v>29</v>
      </c>
      <c r="Q3025" t="s">
        <v>30</v>
      </c>
      <c r="R3025" t="b">
        <v>0</v>
      </c>
      <c r="Z3025">
        <v>1</v>
      </c>
    </row>
    <row r="3026" spans="1:26" x14ac:dyDescent="0.25">
      <c r="A3026">
        <v>2304</v>
      </c>
      <c r="B3026" t="s">
        <v>1599</v>
      </c>
      <c r="C3026" t="s">
        <v>1497</v>
      </c>
      <c r="D3026" t="s">
        <v>1498</v>
      </c>
      <c r="E3026" s="6">
        <f>VLOOKUP(SUBSTITUTE(B3026,"_usd_interim","")&amp;" - "&amp;D3026,OrbisGeneric_mapping!C:F,3,0)</f>
        <v>13071</v>
      </c>
      <c r="F3026" s="6" t="e">
        <f>VLOOKUP(E3026,Collibra!D:F,3,0)</f>
        <v>#N/A</v>
      </c>
      <c r="G3026" s="6" t="e">
        <f>VLOOKUP(E3026,Collibra!D:F,2,0)</f>
        <v>#N/A</v>
      </c>
      <c r="J3026" t="s">
        <v>28</v>
      </c>
      <c r="N3026" t="b">
        <v>0</v>
      </c>
      <c r="P3026" t="s">
        <v>29</v>
      </c>
      <c r="Q3026" t="s">
        <v>30</v>
      </c>
      <c r="R3026" t="b">
        <v>0</v>
      </c>
      <c r="Z3026">
        <v>1</v>
      </c>
    </row>
    <row r="3027" spans="1:26" x14ac:dyDescent="0.25">
      <c r="A3027">
        <v>2360</v>
      </c>
      <c r="B3027" t="s">
        <v>1599</v>
      </c>
      <c r="C3027" t="s">
        <v>1499</v>
      </c>
      <c r="D3027" t="s">
        <v>1500</v>
      </c>
      <c r="E3027" s="6">
        <f>VLOOKUP(SUBSTITUTE(B3027,"_usd_interim","")&amp;" - "&amp;D3027,OrbisGeneric_mapping!C:F,3,0)</f>
        <v>20230</v>
      </c>
      <c r="F3027" s="6" t="e">
        <f>VLOOKUP(E3027,Collibra!D:F,3,0)</f>
        <v>#N/A</v>
      </c>
      <c r="G3027" s="6" t="e">
        <f>VLOOKUP(E3027,Collibra!D:F,2,0)</f>
        <v>#N/A</v>
      </c>
      <c r="J3027" t="s">
        <v>28</v>
      </c>
      <c r="N3027" t="b">
        <v>0</v>
      </c>
      <c r="P3027" t="s">
        <v>29</v>
      </c>
      <c r="Q3027" t="s">
        <v>30</v>
      </c>
      <c r="R3027" t="b">
        <v>0</v>
      </c>
      <c r="Z3027">
        <v>1</v>
      </c>
    </row>
    <row r="3028" spans="1:26" x14ac:dyDescent="0.25">
      <c r="A3028">
        <v>2512</v>
      </c>
      <c r="B3028" t="s">
        <v>1599</v>
      </c>
      <c r="C3028" t="s">
        <v>1501</v>
      </c>
      <c r="D3028" t="s">
        <v>1502</v>
      </c>
      <c r="E3028" s="6">
        <f>VLOOKUP(SUBSTITUTE(B3028,"_usd_interim","")&amp;" - "&amp;D3028,OrbisGeneric_mapping!C:F,3,0)</f>
        <v>21085</v>
      </c>
      <c r="F3028" s="6" t="e">
        <f>VLOOKUP(E3028,Collibra!D:F,3,0)</f>
        <v>#N/A</v>
      </c>
      <c r="G3028" s="6" t="e">
        <f>VLOOKUP(E3028,Collibra!D:F,2,0)</f>
        <v>#N/A</v>
      </c>
      <c r="J3028" t="s">
        <v>28</v>
      </c>
      <c r="N3028" t="b">
        <v>0</v>
      </c>
      <c r="P3028" t="s">
        <v>29</v>
      </c>
      <c r="Q3028" t="s">
        <v>30</v>
      </c>
      <c r="R3028" t="b">
        <v>0</v>
      </c>
      <c r="Z3028">
        <v>1</v>
      </c>
    </row>
    <row r="3029" spans="1:26" x14ac:dyDescent="0.25">
      <c r="A3029">
        <v>2560</v>
      </c>
      <c r="B3029" t="s">
        <v>1599</v>
      </c>
      <c r="C3029" t="s">
        <v>1503</v>
      </c>
      <c r="D3029" t="s">
        <v>1504</v>
      </c>
      <c r="E3029" s="6">
        <f>VLOOKUP(SUBSTITUTE(B3029,"_usd_interim","")&amp;" - "&amp;D3029,OrbisGeneric_mapping!C:F,3,0)</f>
        <v>21115</v>
      </c>
      <c r="F3029" s="6" t="e">
        <f>VLOOKUP(E3029,Collibra!D:F,3,0)</f>
        <v>#N/A</v>
      </c>
      <c r="G3029" s="6" t="e">
        <f>VLOOKUP(E3029,Collibra!D:F,2,0)</f>
        <v>#N/A</v>
      </c>
      <c r="J3029" t="s">
        <v>28</v>
      </c>
      <c r="N3029" t="b">
        <v>0</v>
      </c>
      <c r="P3029" t="s">
        <v>29</v>
      </c>
      <c r="Q3029" t="s">
        <v>30</v>
      </c>
      <c r="R3029" t="b">
        <v>0</v>
      </c>
      <c r="Z3029">
        <v>1</v>
      </c>
    </row>
    <row r="3030" spans="1:26" x14ac:dyDescent="0.25">
      <c r="A3030">
        <v>2520</v>
      </c>
      <c r="B3030" t="s">
        <v>1599</v>
      </c>
      <c r="C3030" t="s">
        <v>1505</v>
      </c>
      <c r="D3030" t="s">
        <v>1506</v>
      </c>
      <c r="E3030" s="6">
        <f>VLOOKUP(SUBSTITUTE(B3030,"_usd_interim","")&amp;" - "&amp;D3030,OrbisGeneric_mapping!C:F,3,0)</f>
        <v>21090</v>
      </c>
      <c r="F3030" s="6" t="e">
        <f>VLOOKUP(E3030,Collibra!D:F,3,0)</f>
        <v>#N/A</v>
      </c>
      <c r="G3030" s="6" t="e">
        <f>VLOOKUP(E3030,Collibra!D:F,2,0)</f>
        <v>#N/A</v>
      </c>
      <c r="J3030" t="s">
        <v>28</v>
      </c>
      <c r="N3030" t="b">
        <v>0</v>
      </c>
      <c r="P3030" t="s">
        <v>29</v>
      </c>
      <c r="Q3030" t="s">
        <v>30</v>
      </c>
      <c r="R3030" t="b">
        <v>0</v>
      </c>
      <c r="Z3030">
        <v>1</v>
      </c>
    </row>
    <row r="3031" spans="1:26" x14ac:dyDescent="0.25">
      <c r="A3031">
        <v>2864</v>
      </c>
      <c r="B3031" t="s">
        <v>1599</v>
      </c>
      <c r="C3031" t="s">
        <v>1507</v>
      </c>
      <c r="D3031" t="s">
        <v>1508</v>
      </c>
      <c r="E3031" s="6">
        <f>VLOOKUP(SUBSTITUTE(B3031,"_usd_interim","")&amp;" - "&amp;D3031,OrbisGeneric_mapping!C:F,3,0)</f>
        <v>22080</v>
      </c>
      <c r="F3031" s="6" t="e">
        <f>VLOOKUP(E3031,Collibra!D:F,3,0)</f>
        <v>#N/A</v>
      </c>
      <c r="G3031" s="6" t="e">
        <f>VLOOKUP(E3031,Collibra!D:F,2,0)</f>
        <v>#N/A</v>
      </c>
      <c r="J3031" t="s">
        <v>28</v>
      </c>
      <c r="N3031" t="b">
        <v>0</v>
      </c>
      <c r="P3031" t="s">
        <v>29</v>
      </c>
      <c r="Q3031" t="s">
        <v>30</v>
      </c>
      <c r="R3031" t="b">
        <v>0</v>
      </c>
      <c r="Z3031">
        <v>1</v>
      </c>
    </row>
    <row r="3032" spans="1:26" x14ac:dyDescent="0.25">
      <c r="A3032">
        <v>2776</v>
      </c>
      <c r="B3032" t="s">
        <v>1599</v>
      </c>
      <c r="C3032" t="s">
        <v>1509</v>
      </c>
      <c r="D3032" t="s">
        <v>1510</v>
      </c>
      <c r="E3032" s="6">
        <f>VLOOKUP(SUBSTITUTE(B3032,"_usd_interim","")&amp;" - "&amp;D3032,OrbisGeneric_mapping!C:F,3,0)</f>
        <v>22035</v>
      </c>
      <c r="F3032" s="6" t="e">
        <f>VLOOKUP(E3032,Collibra!D:F,3,0)</f>
        <v>#N/A</v>
      </c>
      <c r="G3032" s="6" t="e">
        <f>VLOOKUP(E3032,Collibra!D:F,2,0)</f>
        <v>#N/A</v>
      </c>
      <c r="J3032" t="s">
        <v>28</v>
      </c>
      <c r="N3032" t="b">
        <v>0</v>
      </c>
      <c r="P3032" t="s">
        <v>29</v>
      </c>
      <c r="Q3032" t="s">
        <v>30</v>
      </c>
      <c r="R3032" t="b">
        <v>0</v>
      </c>
      <c r="Z3032">
        <v>1</v>
      </c>
    </row>
    <row r="3033" spans="1:26" x14ac:dyDescent="0.25">
      <c r="A3033">
        <v>2904</v>
      </c>
      <c r="B3033" t="s">
        <v>1599</v>
      </c>
      <c r="C3033" t="s">
        <v>1511</v>
      </c>
      <c r="D3033" t="s">
        <v>1512</v>
      </c>
      <c r="E3033" s="6">
        <f>VLOOKUP(SUBSTITUTE(B3033,"_usd_interim","")&amp;" - "&amp;D3033,OrbisGeneric_mapping!C:F,3,0)</f>
        <v>22115</v>
      </c>
      <c r="F3033" s="6" t="e">
        <f>VLOOKUP(E3033,Collibra!D:F,3,0)</f>
        <v>#N/A</v>
      </c>
      <c r="G3033" s="6" t="e">
        <f>VLOOKUP(E3033,Collibra!D:F,2,0)</f>
        <v>#N/A</v>
      </c>
      <c r="J3033" t="s">
        <v>28</v>
      </c>
      <c r="N3033" t="b">
        <v>0</v>
      </c>
      <c r="P3033" t="s">
        <v>29</v>
      </c>
      <c r="Q3033" t="s">
        <v>30</v>
      </c>
      <c r="R3033" t="b">
        <v>0</v>
      </c>
      <c r="Z3033">
        <v>1</v>
      </c>
    </row>
    <row r="3034" spans="1:26" x14ac:dyDescent="0.25">
      <c r="A3034">
        <v>2264</v>
      </c>
      <c r="B3034" t="s">
        <v>1599</v>
      </c>
      <c r="C3034" t="s">
        <v>1513</v>
      </c>
      <c r="D3034" t="s">
        <v>1514</v>
      </c>
      <c r="E3034" s="6">
        <f>VLOOKUP(SUBSTITUTE(B3034,"_usd_interim","")&amp;" - "&amp;D3034,OrbisGeneric_mapping!C:F,3,0)</f>
        <v>20175</v>
      </c>
      <c r="F3034" s="6" t="e">
        <f>VLOOKUP(E3034,Collibra!D:F,3,0)</f>
        <v>#N/A</v>
      </c>
      <c r="G3034" s="6" t="e">
        <f>VLOOKUP(E3034,Collibra!D:F,2,0)</f>
        <v>#N/A</v>
      </c>
      <c r="J3034" t="s">
        <v>28</v>
      </c>
      <c r="N3034" t="b">
        <v>0</v>
      </c>
      <c r="P3034" t="s">
        <v>29</v>
      </c>
      <c r="Q3034" t="s">
        <v>30</v>
      </c>
      <c r="R3034" t="b">
        <v>0</v>
      </c>
      <c r="Z3034">
        <v>1</v>
      </c>
    </row>
    <row r="3035" spans="1:26" x14ac:dyDescent="0.25">
      <c r="A3035">
        <v>2256</v>
      </c>
      <c r="B3035" t="s">
        <v>1599</v>
      </c>
      <c r="C3035" t="s">
        <v>1515</v>
      </c>
      <c r="D3035" t="s">
        <v>1516</v>
      </c>
      <c r="E3035" s="6">
        <f>VLOOKUP(SUBSTITUTE(B3035,"_usd_interim","")&amp;" - "&amp;D3035,OrbisGeneric_mapping!C:F,3,0)</f>
        <v>20170</v>
      </c>
      <c r="F3035" s="6" t="e">
        <f>VLOOKUP(E3035,Collibra!D:F,3,0)</f>
        <v>#N/A</v>
      </c>
      <c r="G3035" s="6" t="e">
        <f>VLOOKUP(E3035,Collibra!D:F,2,0)</f>
        <v>#N/A</v>
      </c>
      <c r="J3035" t="s">
        <v>28</v>
      </c>
      <c r="N3035" t="b">
        <v>0</v>
      </c>
      <c r="P3035" t="s">
        <v>29</v>
      </c>
      <c r="Q3035" t="s">
        <v>30</v>
      </c>
      <c r="R3035" t="b">
        <v>0</v>
      </c>
      <c r="Z3035">
        <v>1</v>
      </c>
    </row>
    <row r="3036" spans="1:26" x14ac:dyDescent="0.25">
      <c r="A3036">
        <v>2752</v>
      </c>
      <c r="B3036" t="s">
        <v>1599</v>
      </c>
      <c r="C3036" t="s">
        <v>1517</v>
      </c>
      <c r="D3036" t="s">
        <v>1518</v>
      </c>
      <c r="E3036" s="6">
        <f>VLOOKUP(SUBSTITUTE(B3036,"_usd_interim","")&amp;" - "&amp;D3036,OrbisGeneric_mapping!C:F,3,0)</f>
        <v>13003</v>
      </c>
      <c r="F3036" s="6" t="e">
        <f>VLOOKUP(E3036,Collibra!D:F,3,0)</f>
        <v>#N/A</v>
      </c>
      <c r="G3036" s="6" t="e">
        <f>VLOOKUP(E3036,Collibra!D:F,2,0)</f>
        <v>#N/A</v>
      </c>
      <c r="J3036" t="s">
        <v>28</v>
      </c>
      <c r="N3036" t="b">
        <v>0</v>
      </c>
      <c r="P3036" t="s">
        <v>29</v>
      </c>
      <c r="Q3036" t="s">
        <v>30</v>
      </c>
      <c r="R3036" t="b">
        <v>0</v>
      </c>
      <c r="Z3036">
        <v>1</v>
      </c>
    </row>
    <row r="3037" spans="1:26" x14ac:dyDescent="0.25">
      <c r="A3037">
        <v>2632</v>
      </c>
      <c r="B3037" t="s">
        <v>1599</v>
      </c>
      <c r="C3037" t="s">
        <v>1519</v>
      </c>
      <c r="D3037" t="s">
        <v>1520</v>
      </c>
      <c r="E3037" s="6">
        <f>VLOOKUP(SUBSTITUTE(B3037,"_usd_interim","")&amp;" - "&amp;D3037,OrbisGeneric_mapping!C:F,3,0)</f>
        <v>21160</v>
      </c>
      <c r="F3037" s="6" t="e">
        <f>VLOOKUP(E3037,Collibra!D:F,3,0)</f>
        <v>#N/A</v>
      </c>
      <c r="G3037" s="6" t="e">
        <f>VLOOKUP(E3037,Collibra!D:F,2,0)</f>
        <v>#N/A</v>
      </c>
      <c r="J3037" t="s">
        <v>28</v>
      </c>
      <c r="N3037" t="b">
        <v>0</v>
      </c>
      <c r="P3037" t="s">
        <v>29</v>
      </c>
      <c r="Q3037" t="s">
        <v>30</v>
      </c>
      <c r="R3037" t="b">
        <v>0</v>
      </c>
      <c r="Z3037">
        <v>1</v>
      </c>
    </row>
    <row r="3038" spans="1:26" x14ac:dyDescent="0.25">
      <c r="A3038">
        <v>2672</v>
      </c>
      <c r="B3038" t="s">
        <v>1599</v>
      </c>
      <c r="C3038" t="s">
        <v>1521</v>
      </c>
      <c r="D3038" t="s">
        <v>1522</v>
      </c>
      <c r="E3038" s="6">
        <f>VLOOKUP(SUBSTITUTE(B3038,"_usd_interim","")&amp;" - "&amp;D3038,OrbisGeneric_mapping!C:F,3,0)</f>
        <v>21185</v>
      </c>
      <c r="F3038" s="6" t="e">
        <f>VLOOKUP(E3038,Collibra!D:F,3,0)</f>
        <v>#N/A</v>
      </c>
      <c r="G3038" s="6" t="e">
        <f>VLOOKUP(E3038,Collibra!D:F,2,0)</f>
        <v>#N/A</v>
      </c>
      <c r="J3038" t="s">
        <v>28</v>
      </c>
      <c r="N3038" t="b">
        <v>0</v>
      </c>
      <c r="P3038" t="s">
        <v>29</v>
      </c>
      <c r="Q3038" t="s">
        <v>30</v>
      </c>
      <c r="R3038" t="b">
        <v>0</v>
      </c>
      <c r="Z3038">
        <v>1</v>
      </c>
    </row>
    <row r="3039" spans="1:26" x14ac:dyDescent="0.25">
      <c r="A3039">
        <v>2424</v>
      </c>
      <c r="B3039" t="s">
        <v>1599</v>
      </c>
      <c r="C3039" t="s">
        <v>1523</v>
      </c>
      <c r="D3039" t="s">
        <v>1524</v>
      </c>
      <c r="E3039" s="6">
        <f>VLOOKUP(SUBSTITUTE(B3039,"_usd_interim","")&amp;" - "&amp;D3039,OrbisGeneric_mapping!C:F,3,0)</f>
        <v>21030</v>
      </c>
      <c r="F3039" s="6" t="e">
        <f>VLOOKUP(E3039,Collibra!D:F,3,0)</f>
        <v>#N/A</v>
      </c>
      <c r="G3039" s="6" t="e">
        <f>VLOOKUP(E3039,Collibra!D:F,2,0)</f>
        <v>#N/A</v>
      </c>
      <c r="J3039" t="s">
        <v>28</v>
      </c>
      <c r="N3039" t="b">
        <v>0</v>
      </c>
      <c r="P3039" t="s">
        <v>29</v>
      </c>
      <c r="Q3039" t="s">
        <v>30</v>
      </c>
      <c r="R3039" t="b">
        <v>0</v>
      </c>
      <c r="Z3039">
        <v>1</v>
      </c>
    </row>
    <row r="3040" spans="1:26" x14ac:dyDescent="0.25">
      <c r="A3040">
        <v>2064</v>
      </c>
      <c r="B3040" t="s">
        <v>1599</v>
      </c>
      <c r="C3040" t="s">
        <v>1525</v>
      </c>
      <c r="D3040" t="s">
        <v>1526</v>
      </c>
      <c r="E3040" s="6">
        <f>VLOOKUP(SUBSTITUTE(B3040,"_usd_interim","")&amp;" - "&amp;D3040,OrbisGeneric_mapping!C:F,3,0)</f>
        <v>20050</v>
      </c>
      <c r="F3040" s="6" t="e">
        <f>VLOOKUP(E3040,Collibra!D:F,3,0)</f>
        <v>#N/A</v>
      </c>
      <c r="G3040" s="6" t="e">
        <f>VLOOKUP(E3040,Collibra!D:F,2,0)</f>
        <v>#N/A</v>
      </c>
      <c r="J3040" t="s">
        <v>28</v>
      </c>
      <c r="N3040" t="b">
        <v>0</v>
      </c>
      <c r="P3040" t="s">
        <v>29</v>
      </c>
      <c r="Q3040" t="s">
        <v>30</v>
      </c>
      <c r="R3040" t="b">
        <v>0</v>
      </c>
      <c r="Z3040">
        <v>1</v>
      </c>
    </row>
    <row r="3041" spans="1:26" x14ac:dyDescent="0.25">
      <c r="A3041">
        <v>2608</v>
      </c>
      <c r="B3041" t="s">
        <v>1599</v>
      </c>
      <c r="C3041" t="s">
        <v>1527</v>
      </c>
      <c r="D3041" t="s">
        <v>1528</v>
      </c>
      <c r="E3041" s="6">
        <f>VLOOKUP(SUBSTITUTE(B3041,"_usd_interim","")&amp;" - "&amp;D3041,OrbisGeneric_mapping!C:F,3,0)</f>
        <v>14029</v>
      </c>
      <c r="F3041" s="6" t="e">
        <f>VLOOKUP(E3041,Collibra!D:F,3,0)</f>
        <v>#N/A</v>
      </c>
      <c r="G3041" s="6" t="e">
        <f>VLOOKUP(E3041,Collibra!D:F,2,0)</f>
        <v>#N/A</v>
      </c>
      <c r="J3041" t="s">
        <v>28</v>
      </c>
      <c r="N3041" t="b">
        <v>0</v>
      </c>
      <c r="P3041" t="s">
        <v>29</v>
      </c>
      <c r="Q3041" t="s">
        <v>30</v>
      </c>
      <c r="R3041" t="b">
        <v>0</v>
      </c>
      <c r="Z3041">
        <v>1</v>
      </c>
    </row>
    <row r="3042" spans="1:26" x14ac:dyDescent="0.25">
      <c r="A3042">
        <v>2528</v>
      </c>
      <c r="B3042" t="s">
        <v>1599</v>
      </c>
      <c r="C3042" t="s">
        <v>1529</v>
      </c>
      <c r="D3042" t="s">
        <v>1530</v>
      </c>
      <c r="E3042" s="6">
        <f>VLOOKUP(SUBSTITUTE(B3042,"_usd_interim","")&amp;" - "&amp;D3042,OrbisGeneric_mapping!C:F,3,0)</f>
        <v>21095</v>
      </c>
      <c r="F3042" s="6" t="e">
        <f>VLOOKUP(E3042,Collibra!D:F,3,0)</f>
        <v>#N/A</v>
      </c>
      <c r="G3042" s="6" t="e">
        <f>VLOOKUP(E3042,Collibra!D:F,2,0)</f>
        <v>#N/A</v>
      </c>
      <c r="J3042" t="s">
        <v>28</v>
      </c>
      <c r="N3042" t="b">
        <v>0</v>
      </c>
      <c r="P3042" t="s">
        <v>29</v>
      </c>
      <c r="Q3042" t="s">
        <v>30</v>
      </c>
      <c r="R3042" t="b">
        <v>0</v>
      </c>
      <c r="Z3042">
        <v>1</v>
      </c>
    </row>
    <row r="3043" spans="1:26" x14ac:dyDescent="0.25">
      <c r="A3043">
        <v>2184</v>
      </c>
      <c r="B3043" t="s">
        <v>1599</v>
      </c>
      <c r="C3043" t="s">
        <v>1531</v>
      </c>
      <c r="D3043" t="s">
        <v>1532</v>
      </c>
      <c r="E3043" s="6">
        <f>VLOOKUP(SUBSTITUTE(B3043,"_usd_interim","")&amp;" - "&amp;D3043,OrbisGeneric_mapping!C:F,3,0)</f>
        <v>20125</v>
      </c>
      <c r="F3043" s="6" t="e">
        <f>VLOOKUP(E3043,Collibra!D:F,3,0)</f>
        <v>#N/A</v>
      </c>
      <c r="G3043" s="6" t="e">
        <f>VLOOKUP(E3043,Collibra!D:F,2,0)</f>
        <v>#N/A</v>
      </c>
      <c r="J3043" t="s">
        <v>28</v>
      </c>
      <c r="N3043" t="b">
        <v>0</v>
      </c>
      <c r="P3043" t="s">
        <v>29</v>
      </c>
      <c r="Q3043" t="s">
        <v>30</v>
      </c>
      <c r="R3043" t="b">
        <v>0</v>
      </c>
      <c r="Z3043">
        <v>1</v>
      </c>
    </row>
    <row r="3044" spans="1:26" x14ac:dyDescent="0.25">
      <c r="A3044">
        <v>2192</v>
      </c>
      <c r="B3044" t="s">
        <v>1599</v>
      </c>
      <c r="C3044" t="s">
        <v>1533</v>
      </c>
      <c r="D3044" t="s">
        <v>1534</v>
      </c>
      <c r="E3044" s="6">
        <f>VLOOKUP(SUBSTITUTE(B3044,"_usd_interim","")&amp;" - "&amp;D3044,OrbisGeneric_mapping!C:F,3,0)</f>
        <v>20130</v>
      </c>
      <c r="F3044" s="6" t="e">
        <f>VLOOKUP(E3044,Collibra!D:F,3,0)</f>
        <v>#N/A</v>
      </c>
      <c r="G3044" s="6" t="e">
        <f>VLOOKUP(E3044,Collibra!D:F,2,0)</f>
        <v>#N/A</v>
      </c>
      <c r="J3044" t="s">
        <v>28</v>
      </c>
      <c r="N3044" t="b">
        <v>0</v>
      </c>
      <c r="P3044" t="s">
        <v>29</v>
      </c>
      <c r="Q3044" t="s">
        <v>30</v>
      </c>
      <c r="R3044" t="b">
        <v>0</v>
      </c>
      <c r="Z3044">
        <v>1</v>
      </c>
    </row>
    <row r="3045" spans="1:26" x14ac:dyDescent="0.25">
      <c r="A3045">
        <v>2920</v>
      </c>
      <c r="B3045" t="s">
        <v>1599</v>
      </c>
      <c r="C3045" t="s">
        <v>1535</v>
      </c>
      <c r="D3045" t="s">
        <v>1536</v>
      </c>
      <c r="E3045" s="6">
        <f>VLOOKUP(SUBSTITUTE(B3045,"_usd_interim","")&amp;" - "&amp;D3045,OrbisGeneric_mapping!C:F,3,0)</f>
        <v>13044</v>
      </c>
      <c r="F3045" s="6" t="e">
        <f>VLOOKUP(E3045,Collibra!D:F,3,0)</f>
        <v>#N/A</v>
      </c>
      <c r="G3045" s="6" t="e">
        <f>VLOOKUP(E3045,Collibra!D:F,2,0)</f>
        <v>#N/A</v>
      </c>
      <c r="J3045" t="s">
        <v>28</v>
      </c>
      <c r="N3045" t="b">
        <v>0</v>
      </c>
      <c r="P3045" t="s">
        <v>29</v>
      </c>
      <c r="Q3045" t="s">
        <v>30</v>
      </c>
      <c r="R3045" t="b">
        <v>0</v>
      </c>
      <c r="Z3045">
        <v>1</v>
      </c>
    </row>
    <row r="3046" spans="1:26" x14ac:dyDescent="0.25">
      <c r="A3046">
        <v>2616</v>
      </c>
      <c r="B3046" t="s">
        <v>1599</v>
      </c>
      <c r="C3046" t="s">
        <v>1537</v>
      </c>
      <c r="D3046" t="s">
        <v>1538</v>
      </c>
      <c r="E3046" s="6">
        <f>VLOOKUP(SUBSTITUTE(B3046,"_usd_interim","")&amp;" - "&amp;D3046,OrbisGeneric_mapping!C:F,3,0)</f>
        <v>14026</v>
      </c>
      <c r="F3046" s="6" t="e">
        <f>VLOOKUP(E3046,Collibra!D:F,3,0)</f>
        <v>#N/A</v>
      </c>
      <c r="G3046" s="6" t="e">
        <f>VLOOKUP(E3046,Collibra!D:F,2,0)</f>
        <v>#N/A</v>
      </c>
      <c r="J3046" t="s">
        <v>28</v>
      </c>
      <c r="N3046" t="b">
        <v>0</v>
      </c>
      <c r="P3046" t="s">
        <v>29</v>
      </c>
      <c r="Q3046" t="s">
        <v>30</v>
      </c>
      <c r="R3046" t="b">
        <v>0</v>
      </c>
      <c r="Z3046">
        <v>1</v>
      </c>
    </row>
    <row r="3047" spans="1:26" x14ac:dyDescent="0.25">
      <c r="A3047">
        <v>2080</v>
      </c>
      <c r="B3047" t="s">
        <v>1599</v>
      </c>
      <c r="C3047" t="s">
        <v>1539</v>
      </c>
      <c r="D3047" t="s">
        <v>1540</v>
      </c>
      <c r="E3047" s="6">
        <f>VLOOKUP(SUBSTITUTE(B3047,"_usd_interim","")&amp;" - "&amp;D3047,OrbisGeneric_mapping!C:F,3,0)</f>
        <v>13054</v>
      </c>
      <c r="F3047" s="6" t="e">
        <f>VLOOKUP(E3047,Collibra!D:F,3,0)</f>
        <v>#N/A</v>
      </c>
      <c r="G3047" s="6" t="e">
        <f>VLOOKUP(E3047,Collibra!D:F,2,0)</f>
        <v>#N/A</v>
      </c>
      <c r="J3047" t="s">
        <v>28</v>
      </c>
      <c r="N3047" t="b">
        <v>0</v>
      </c>
      <c r="P3047" t="s">
        <v>29</v>
      </c>
      <c r="Q3047" t="s">
        <v>30</v>
      </c>
      <c r="R3047" t="b">
        <v>0</v>
      </c>
      <c r="Z3047">
        <v>1</v>
      </c>
    </row>
    <row r="3048" spans="1:26" x14ac:dyDescent="0.25">
      <c r="A3048">
        <v>1880</v>
      </c>
      <c r="B3048" t="s">
        <v>1599</v>
      </c>
      <c r="C3048" t="s">
        <v>57</v>
      </c>
      <c r="D3048" t="s">
        <v>57</v>
      </c>
      <c r="E3048" s="6" t="e">
        <f>VLOOKUP(SUBSTITUTE(B3048,"_usd_interim","")&amp;" - "&amp;D3048,OrbisGeneric_mapping!C:F,3,0)</f>
        <v>#N/A</v>
      </c>
      <c r="F3048" s="6" t="e">
        <f>VLOOKUP(E3048,Collibra!D:F,3,0)</f>
        <v>#N/A</v>
      </c>
      <c r="G3048" s="6" t="e">
        <f>VLOOKUP(E3048,Collibra!D:F,2,0)</f>
        <v>#N/A</v>
      </c>
      <c r="J3048" t="s">
        <v>28</v>
      </c>
      <c r="N3048" t="b">
        <v>0</v>
      </c>
      <c r="P3048" t="s">
        <v>29</v>
      </c>
      <c r="Q3048" t="s">
        <v>30</v>
      </c>
      <c r="R3048" t="b">
        <v>0</v>
      </c>
      <c r="Z3048">
        <v>1</v>
      </c>
    </row>
    <row r="3049" spans="1:26" x14ac:dyDescent="0.25">
      <c r="A3049">
        <v>1872</v>
      </c>
      <c r="B3049" t="s">
        <v>1599</v>
      </c>
      <c r="C3049" t="s">
        <v>58</v>
      </c>
      <c r="D3049" t="s">
        <v>58</v>
      </c>
      <c r="E3049" s="6" t="e">
        <f>VLOOKUP(SUBSTITUTE(B3049,"_usd_interim","")&amp;" - "&amp;D3049,OrbisGeneric_mapping!C:F,3,0)</f>
        <v>#N/A</v>
      </c>
      <c r="F3049" s="6" t="e">
        <f>VLOOKUP(E3049,Collibra!D:F,3,0)</f>
        <v>#N/A</v>
      </c>
      <c r="G3049" s="6" t="e">
        <f>VLOOKUP(E3049,Collibra!D:F,2,0)</f>
        <v>#N/A</v>
      </c>
      <c r="J3049" t="s">
        <v>59</v>
      </c>
      <c r="N3049" t="b">
        <v>0</v>
      </c>
      <c r="P3049" t="s">
        <v>29</v>
      </c>
      <c r="Q3049" t="s">
        <v>30</v>
      </c>
      <c r="R3049" t="b">
        <v>0</v>
      </c>
      <c r="Z3049">
        <v>1</v>
      </c>
    </row>
    <row r="3050" spans="1:26" x14ac:dyDescent="0.25">
      <c r="A3050">
        <v>2544</v>
      </c>
      <c r="B3050" t="s">
        <v>1599</v>
      </c>
      <c r="C3050" t="s">
        <v>1541</v>
      </c>
      <c r="D3050" t="s">
        <v>1542</v>
      </c>
      <c r="E3050" s="6">
        <f>VLOOKUP(SUBSTITUTE(B3050,"_usd_interim","")&amp;" - "&amp;D3050,OrbisGeneric_mapping!C:F,3,0)</f>
        <v>21105</v>
      </c>
      <c r="F3050" s="6" t="e">
        <f>VLOOKUP(E3050,Collibra!D:F,3,0)</f>
        <v>#N/A</v>
      </c>
      <c r="G3050" s="6" t="e">
        <f>VLOOKUP(E3050,Collibra!D:F,2,0)</f>
        <v>#N/A</v>
      </c>
      <c r="J3050" t="s">
        <v>28</v>
      </c>
      <c r="N3050" t="b">
        <v>0</v>
      </c>
      <c r="P3050" t="s">
        <v>29</v>
      </c>
      <c r="Q3050" t="s">
        <v>30</v>
      </c>
      <c r="R3050" t="b">
        <v>0</v>
      </c>
      <c r="Z3050">
        <v>1</v>
      </c>
    </row>
    <row r="3051" spans="1:26" x14ac:dyDescent="0.25">
      <c r="A3051">
        <v>2008</v>
      </c>
      <c r="B3051" t="s">
        <v>1599</v>
      </c>
      <c r="C3051" t="s">
        <v>1543</v>
      </c>
      <c r="D3051" t="s">
        <v>1544</v>
      </c>
      <c r="E3051" s="6">
        <f>VLOOKUP(SUBSTITUTE(B3051,"_usd_interim","")&amp;" - "&amp;D3051,OrbisGeneric_mapping!C:F,3,0)</f>
        <v>20015</v>
      </c>
      <c r="F3051" s="6" t="e">
        <f>VLOOKUP(E3051,Collibra!D:F,3,0)</f>
        <v>#N/A</v>
      </c>
      <c r="G3051" s="6" t="e">
        <f>VLOOKUP(E3051,Collibra!D:F,2,0)</f>
        <v>#N/A</v>
      </c>
      <c r="J3051" t="s">
        <v>28</v>
      </c>
      <c r="N3051" t="b">
        <v>0</v>
      </c>
      <c r="P3051" t="s">
        <v>29</v>
      </c>
      <c r="Q3051" t="s">
        <v>30</v>
      </c>
      <c r="R3051" t="b">
        <v>0</v>
      </c>
      <c r="Z3051">
        <v>1</v>
      </c>
    </row>
    <row r="3052" spans="1:26" x14ac:dyDescent="0.25">
      <c r="A3052">
        <v>2624</v>
      </c>
      <c r="B3052" t="s">
        <v>1599</v>
      </c>
      <c r="C3052" t="s">
        <v>1545</v>
      </c>
      <c r="D3052" t="s">
        <v>1546</v>
      </c>
      <c r="E3052" s="6">
        <f>VLOOKUP(SUBSTITUTE(B3052,"_usd_interim","")&amp;" - "&amp;D3052,OrbisGeneric_mapping!C:F,3,0)</f>
        <v>14025</v>
      </c>
      <c r="F3052" s="6" t="e">
        <f>VLOOKUP(E3052,Collibra!D:F,3,0)</f>
        <v>#N/A</v>
      </c>
      <c r="G3052" s="6" t="e">
        <f>VLOOKUP(E3052,Collibra!D:F,2,0)</f>
        <v>#N/A</v>
      </c>
      <c r="J3052" t="s">
        <v>28</v>
      </c>
      <c r="N3052" t="b">
        <v>0</v>
      </c>
      <c r="P3052" t="s">
        <v>29</v>
      </c>
      <c r="Q3052" t="s">
        <v>30</v>
      </c>
      <c r="R3052" t="b">
        <v>0</v>
      </c>
      <c r="Z3052">
        <v>1</v>
      </c>
    </row>
    <row r="3053" spans="1:26" x14ac:dyDescent="0.25">
      <c r="A3053">
        <v>2768</v>
      </c>
      <c r="B3053" t="s">
        <v>1599</v>
      </c>
      <c r="C3053" t="s">
        <v>1547</v>
      </c>
      <c r="D3053" t="s">
        <v>1548</v>
      </c>
      <c r="E3053" s="6">
        <f>VLOOKUP(SUBSTITUTE(B3053,"_usd_interim","")&amp;" - "&amp;D3053,OrbisGeneric_mapping!C:F,3,0)</f>
        <v>22020</v>
      </c>
      <c r="F3053" s="6" t="e">
        <f>VLOOKUP(E3053,Collibra!D:F,3,0)</f>
        <v>#N/A</v>
      </c>
      <c r="G3053" s="6" t="e">
        <f>VLOOKUP(E3053,Collibra!D:F,2,0)</f>
        <v>#N/A</v>
      </c>
      <c r="J3053" t="s">
        <v>28</v>
      </c>
      <c r="N3053" t="b">
        <v>0</v>
      </c>
      <c r="P3053" t="s">
        <v>29</v>
      </c>
      <c r="Q3053" t="s">
        <v>30</v>
      </c>
      <c r="R3053" t="b">
        <v>0</v>
      </c>
      <c r="Z3053">
        <v>1</v>
      </c>
    </row>
    <row r="3054" spans="1:26" x14ac:dyDescent="0.25">
      <c r="A3054">
        <v>2664</v>
      </c>
      <c r="B3054" t="s">
        <v>1599</v>
      </c>
      <c r="C3054" t="s">
        <v>1549</v>
      </c>
      <c r="D3054" t="s">
        <v>1550</v>
      </c>
      <c r="E3054" s="6">
        <f>VLOOKUP(SUBSTITUTE(B3054,"_usd_interim","")&amp;" - "&amp;D3054,OrbisGeneric_mapping!C:F,3,0)</f>
        <v>14036</v>
      </c>
      <c r="F3054" s="6" t="e">
        <f>VLOOKUP(E3054,Collibra!D:F,3,0)</f>
        <v>#N/A</v>
      </c>
      <c r="G3054" s="6" t="e">
        <f>VLOOKUP(E3054,Collibra!D:F,2,0)</f>
        <v>#N/A</v>
      </c>
      <c r="J3054" t="s">
        <v>28</v>
      </c>
      <c r="N3054" t="b">
        <v>0</v>
      </c>
      <c r="P3054" t="s">
        <v>29</v>
      </c>
      <c r="Q3054" t="s">
        <v>30</v>
      </c>
      <c r="R3054" t="b">
        <v>0</v>
      </c>
      <c r="Z3054">
        <v>1</v>
      </c>
    </row>
    <row r="3055" spans="1:26" x14ac:dyDescent="0.25">
      <c r="A3055">
        <v>2656</v>
      </c>
      <c r="B3055" t="s">
        <v>1599</v>
      </c>
      <c r="C3055" t="s">
        <v>1551</v>
      </c>
      <c r="D3055" t="s">
        <v>1552</v>
      </c>
      <c r="E3055" s="6">
        <f>VLOOKUP(SUBSTITUTE(B3055,"_usd_interim","")&amp;" - "&amp;D3055,OrbisGeneric_mapping!C:F,3,0)</f>
        <v>21175</v>
      </c>
      <c r="F3055" s="6" t="e">
        <f>VLOOKUP(E3055,Collibra!D:F,3,0)</f>
        <v>#N/A</v>
      </c>
      <c r="G3055" s="6" t="e">
        <f>VLOOKUP(E3055,Collibra!D:F,2,0)</f>
        <v>#N/A</v>
      </c>
      <c r="J3055" t="s">
        <v>28</v>
      </c>
      <c r="N3055" t="b">
        <v>0</v>
      </c>
      <c r="P3055" t="s">
        <v>29</v>
      </c>
      <c r="Q3055" t="s">
        <v>30</v>
      </c>
      <c r="R3055" t="b">
        <v>0</v>
      </c>
      <c r="Z3055">
        <v>1</v>
      </c>
    </row>
    <row r="3056" spans="1:26" x14ac:dyDescent="0.25">
      <c r="A3056">
        <v>2952</v>
      </c>
      <c r="B3056" t="s">
        <v>1599</v>
      </c>
      <c r="C3056" t="s">
        <v>72</v>
      </c>
      <c r="D3056" t="s">
        <v>72</v>
      </c>
      <c r="E3056" s="6" t="e">
        <f>VLOOKUP(SUBSTITUTE(B3056,"_usd_interim","")&amp;" - "&amp;D3056,OrbisGeneric_mapping!C:F,3,0)</f>
        <v>#N/A</v>
      </c>
      <c r="F3056" s="6" t="e">
        <f>VLOOKUP(E3056,Collibra!D:F,3,0)</f>
        <v>#N/A</v>
      </c>
      <c r="G3056" s="6" t="e">
        <f>VLOOKUP(E3056,Collibra!D:F,2,0)</f>
        <v>#N/A</v>
      </c>
      <c r="J3056" t="s">
        <v>73</v>
      </c>
      <c r="N3056" t="b">
        <v>0</v>
      </c>
      <c r="P3056" t="s">
        <v>29</v>
      </c>
      <c r="Q3056" t="s">
        <v>30</v>
      </c>
      <c r="R3056" t="b">
        <v>0</v>
      </c>
      <c r="Z3056">
        <v>1</v>
      </c>
    </row>
    <row r="3057" spans="1:26" x14ac:dyDescent="0.25">
      <c r="A3057">
        <v>2592</v>
      </c>
      <c r="B3057" t="s">
        <v>1599</v>
      </c>
      <c r="C3057" t="s">
        <v>1553</v>
      </c>
      <c r="D3057" t="s">
        <v>1554</v>
      </c>
      <c r="E3057" s="6">
        <f>VLOOKUP(SUBSTITUTE(B3057,"_usd_interim","")&amp;" - "&amp;D3057,OrbisGeneric_mapping!C:F,3,0)</f>
        <v>21135</v>
      </c>
      <c r="F3057" s="6" t="e">
        <f>VLOOKUP(E3057,Collibra!D:F,3,0)</f>
        <v>#N/A</v>
      </c>
      <c r="G3057" s="6" t="e">
        <f>VLOOKUP(E3057,Collibra!D:F,2,0)</f>
        <v>#N/A</v>
      </c>
      <c r="J3057" t="s">
        <v>28</v>
      </c>
      <c r="N3057" t="b">
        <v>0</v>
      </c>
      <c r="P3057" t="s">
        <v>29</v>
      </c>
      <c r="Q3057" t="s">
        <v>30</v>
      </c>
      <c r="R3057" t="b">
        <v>0</v>
      </c>
      <c r="Z3057">
        <v>1</v>
      </c>
    </row>
    <row r="3058" spans="1:26" x14ac:dyDescent="0.25">
      <c r="A3058">
        <v>2640</v>
      </c>
      <c r="B3058" t="s">
        <v>1599</v>
      </c>
      <c r="C3058" t="s">
        <v>1555</v>
      </c>
      <c r="D3058" t="s">
        <v>1556</v>
      </c>
      <c r="E3058" s="6">
        <f>VLOOKUP(SUBSTITUTE(B3058,"_usd_interim","")&amp;" - "&amp;D3058,OrbisGeneric_mapping!C:F,3,0)</f>
        <v>14032</v>
      </c>
      <c r="F3058" s="6" t="e">
        <f>VLOOKUP(E3058,Collibra!D:F,3,0)</f>
        <v>#N/A</v>
      </c>
      <c r="G3058" s="6" t="e">
        <f>VLOOKUP(E3058,Collibra!D:F,2,0)</f>
        <v>#N/A</v>
      </c>
      <c r="J3058" t="s">
        <v>28</v>
      </c>
      <c r="N3058" t="b">
        <v>0</v>
      </c>
      <c r="P3058" t="s">
        <v>29</v>
      </c>
      <c r="Q3058" t="s">
        <v>30</v>
      </c>
      <c r="R3058" t="b">
        <v>0</v>
      </c>
      <c r="Z3058">
        <v>1</v>
      </c>
    </row>
    <row r="3059" spans="1:26" x14ac:dyDescent="0.25">
      <c r="A3059">
        <v>2112</v>
      </c>
      <c r="B3059" t="s">
        <v>1599</v>
      </c>
      <c r="C3059" t="s">
        <v>1557</v>
      </c>
      <c r="D3059" t="s">
        <v>1558</v>
      </c>
      <c r="E3059" s="6">
        <f>VLOOKUP(SUBSTITUTE(B3059,"_usd_interim","")&amp;" - "&amp;D3059,OrbisGeneric_mapping!C:F,3,0)</f>
        <v>13051</v>
      </c>
      <c r="F3059" s="6" t="e">
        <f>VLOOKUP(E3059,Collibra!D:F,3,0)</f>
        <v>#N/A</v>
      </c>
      <c r="G3059" s="6" t="e">
        <f>VLOOKUP(E3059,Collibra!D:F,2,0)</f>
        <v>#N/A</v>
      </c>
      <c r="J3059" t="s">
        <v>28</v>
      </c>
      <c r="N3059" t="b">
        <v>0</v>
      </c>
      <c r="P3059" t="s">
        <v>29</v>
      </c>
      <c r="Q3059" t="s">
        <v>30</v>
      </c>
      <c r="R3059" t="b">
        <v>0</v>
      </c>
      <c r="Z3059">
        <v>1</v>
      </c>
    </row>
    <row r="3060" spans="1:26" x14ac:dyDescent="0.25">
      <c r="A3060">
        <v>2448</v>
      </c>
      <c r="B3060" t="s">
        <v>1599</v>
      </c>
      <c r="C3060" t="s">
        <v>1559</v>
      </c>
      <c r="D3060" t="s">
        <v>1560</v>
      </c>
      <c r="E3060" s="6">
        <f>VLOOKUP(SUBSTITUTE(B3060,"_usd_interim","")&amp;" - "&amp;D3060,OrbisGeneric_mapping!C:F,3,0)</f>
        <v>21045</v>
      </c>
      <c r="F3060" s="6" t="e">
        <f>VLOOKUP(E3060,Collibra!D:F,3,0)</f>
        <v>#N/A</v>
      </c>
      <c r="G3060" s="6" t="e">
        <f>VLOOKUP(E3060,Collibra!D:F,2,0)</f>
        <v>#N/A</v>
      </c>
      <c r="J3060" t="s">
        <v>28</v>
      </c>
      <c r="N3060" t="b">
        <v>0</v>
      </c>
      <c r="P3060" t="s">
        <v>29</v>
      </c>
      <c r="Q3060" t="s">
        <v>30</v>
      </c>
      <c r="R3060" t="b">
        <v>0</v>
      </c>
      <c r="Z3060">
        <v>1</v>
      </c>
    </row>
    <row r="3061" spans="1:26" x14ac:dyDescent="0.25">
      <c r="A3061">
        <v>1960</v>
      </c>
      <c r="B3061" t="s">
        <v>1599</v>
      </c>
      <c r="C3061" t="s">
        <v>1022</v>
      </c>
      <c r="D3061" t="s">
        <v>1023</v>
      </c>
      <c r="E3061" s="6" t="str">
        <f>VLOOKUP(SUBSTITUTE(B3061,"_usd_interim","")&amp;" - "&amp;D3061,OrbisGeneric_mapping!C:F,3,0)</f>
        <v>ACCOUNTS_SOURCE_CODE</v>
      </c>
      <c r="F3061" s="6" t="str">
        <f>VLOOKUP(E3061,Collibra!D:F,3,0)</f>
        <v>Source of financials</v>
      </c>
      <c r="G3061" s="6" t="str">
        <f>VLOOKUP(E3061,Collibra!D:F,2,0)</f>
        <v>The source of financials provides the source used for collecting the financial and non-financial information for an account. This can include annual reports, 10-K, regulatory source or any other information provider</v>
      </c>
      <c r="J3061" t="s">
        <v>28</v>
      </c>
      <c r="N3061" t="b">
        <v>0</v>
      </c>
      <c r="P3061" t="s">
        <v>29</v>
      </c>
      <c r="Q3061" t="s">
        <v>30</v>
      </c>
      <c r="R3061" t="b">
        <v>0</v>
      </c>
      <c r="Z3061">
        <v>1</v>
      </c>
    </row>
    <row r="3062" spans="1:26" x14ac:dyDescent="0.25">
      <c r="A3062">
        <v>2368</v>
      </c>
      <c r="B3062" t="s">
        <v>1599</v>
      </c>
      <c r="C3062" t="s">
        <v>642</v>
      </c>
      <c r="D3062" t="s">
        <v>643</v>
      </c>
      <c r="E3062" s="6">
        <f>VLOOKUP(SUBSTITUTE(B3062,"_usd_interim","")&amp;" - "&amp;D3062,OrbisGeneric_mapping!C:F,3,0)</f>
        <v>13077</v>
      </c>
      <c r="F3062" s="6" t="e">
        <f>VLOOKUP(E3062,Collibra!D:F,3,0)</f>
        <v>#N/A</v>
      </c>
      <c r="G3062" s="6" t="e">
        <f>VLOOKUP(E3062,Collibra!D:F,2,0)</f>
        <v>#N/A</v>
      </c>
      <c r="J3062" t="s">
        <v>28</v>
      </c>
      <c r="N3062" t="b">
        <v>0</v>
      </c>
      <c r="P3062" t="s">
        <v>29</v>
      </c>
      <c r="Q3062" t="s">
        <v>30</v>
      </c>
      <c r="R3062" t="b">
        <v>0</v>
      </c>
      <c r="Z3062">
        <v>1</v>
      </c>
    </row>
    <row r="3063" spans="1:26" x14ac:dyDescent="0.25">
      <c r="A3063">
        <v>2168</v>
      </c>
      <c r="B3063" t="s">
        <v>1599</v>
      </c>
      <c r="C3063" t="s">
        <v>1561</v>
      </c>
      <c r="D3063" t="s">
        <v>1562</v>
      </c>
      <c r="E3063" s="6">
        <f>VLOOKUP(SUBSTITUTE(B3063,"_usd_interim","")&amp;" - "&amp;D3063,OrbisGeneric_mapping!C:F,3,0)</f>
        <v>20115</v>
      </c>
      <c r="F3063" s="6" t="e">
        <f>VLOOKUP(E3063,Collibra!D:F,3,0)</f>
        <v>#N/A</v>
      </c>
      <c r="G3063" s="6" t="e">
        <f>VLOOKUP(E3063,Collibra!D:F,2,0)</f>
        <v>#N/A</v>
      </c>
      <c r="J3063" t="s">
        <v>28</v>
      </c>
      <c r="N3063" t="b">
        <v>0</v>
      </c>
      <c r="P3063" t="s">
        <v>29</v>
      </c>
      <c r="Q3063" t="s">
        <v>30</v>
      </c>
      <c r="R3063" t="b">
        <v>0</v>
      </c>
      <c r="Z3063">
        <v>1</v>
      </c>
    </row>
    <row r="3064" spans="1:26" x14ac:dyDescent="0.25">
      <c r="A3064">
        <v>2096</v>
      </c>
      <c r="B3064" t="s">
        <v>1599</v>
      </c>
      <c r="C3064" t="s">
        <v>1563</v>
      </c>
      <c r="D3064" t="s">
        <v>1564</v>
      </c>
      <c r="E3064" s="6">
        <f>VLOOKUP(SUBSTITUTE(B3064,"_usd_interim","")&amp;" - "&amp;D3064,OrbisGeneric_mapping!C:F,3,0)</f>
        <v>20070</v>
      </c>
      <c r="F3064" s="6" t="e">
        <f>VLOOKUP(E3064,Collibra!D:F,3,0)</f>
        <v>#N/A</v>
      </c>
      <c r="G3064" s="6" t="e">
        <f>VLOOKUP(E3064,Collibra!D:F,2,0)</f>
        <v>#N/A</v>
      </c>
      <c r="J3064" t="s">
        <v>28</v>
      </c>
      <c r="N3064" t="b">
        <v>0</v>
      </c>
      <c r="P3064" t="s">
        <v>29</v>
      </c>
      <c r="Q3064" t="s">
        <v>30</v>
      </c>
      <c r="R3064" t="b">
        <v>0</v>
      </c>
      <c r="Z3064">
        <v>1</v>
      </c>
    </row>
    <row r="3065" spans="1:26" x14ac:dyDescent="0.25">
      <c r="A3065">
        <v>1992</v>
      </c>
      <c r="B3065" t="s">
        <v>1599</v>
      </c>
      <c r="C3065" t="s">
        <v>1565</v>
      </c>
      <c r="D3065" t="s">
        <v>1566</v>
      </c>
      <c r="E3065" s="6">
        <f>VLOOKUP(SUBSTITUTE(B3065,"_usd_interim","")&amp;" - "&amp;D3065,OrbisGeneric_mapping!C:F,3,0)</f>
        <v>13061</v>
      </c>
      <c r="F3065" s="6" t="e">
        <f>VLOOKUP(E3065,Collibra!D:F,3,0)</f>
        <v>#N/A</v>
      </c>
      <c r="G3065" s="6" t="e">
        <f>VLOOKUP(E3065,Collibra!D:F,2,0)</f>
        <v>#N/A</v>
      </c>
      <c r="J3065" t="s">
        <v>28</v>
      </c>
      <c r="N3065" t="b">
        <v>0</v>
      </c>
      <c r="P3065" t="s">
        <v>29</v>
      </c>
      <c r="Q3065" t="s">
        <v>30</v>
      </c>
      <c r="R3065" t="b">
        <v>0</v>
      </c>
      <c r="Z3065">
        <v>1</v>
      </c>
    </row>
    <row r="3066" spans="1:26" x14ac:dyDescent="0.25">
      <c r="A3066">
        <v>2376</v>
      </c>
      <c r="B3066" t="s">
        <v>1599</v>
      </c>
      <c r="C3066" t="s">
        <v>1567</v>
      </c>
      <c r="D3066" t="s">
        <v>1568</v>
      </c>
      <c r="E3066" s="6">
        <f>VLOOKUP(SUBSTITUTE(B3066,"_usd_interim","")&amp;" - "&amp;D3066,OrbisGeneric_mapping!C:F,3,0)</f>
        <v>14011</v>
      </c>
      <c r="F3066" s="6" t="e">
        <f>VLOOKUP(E3066,Collibra!D:F,3,0)</f>
        <v>#N/A</v>
      </c>
      <c r="G3066" s="6" t="e">
        <f>VLOOKUP(E3066,Collibra!D:F,2,0)</f>
        <v>#N/A</v>
      </c>
      <c r="J3066" t="s">
        <v>28</v>
      </c>
      <c r="N3066" t="b">
        <v>0</v>
      </c>
      <c r="P3066" t="s">
        <v>29</v>
      </c>
      <c r="Q3066" t="s">
        <v>30</v>
      </c>
      <c r="R3066" t="b">
        <v>0</v>
      </c>
      <c r="Z3066">
        <v>1</v>
      </c>
    </row>
    <row r="3067" spans="1:26" x14ac:dyDescent="0.25">
      <c r="A3067">
        <v>2792</v>
      </c>
      <c r="B3067" t="s">
        <v>1599</v>
      </c>
      <c r="C3067" t="s">
        <v>1569</v>
      </c>
      <c r="D3067" t="s">
        <v>1570</v>
      </c>
      <c r="E3067" s="6">
        <f>VLOOKUP(SUBSTITUTE(B3067,"_usd_interim","")&amp;" - "&amp;D3067,OrbisGeneric_mapping!C:F,3,0)</f>
        <v>13021</v>
      </c>
      <c r="F3067" s="6" t="e">
        <f>VLOOKUP(E3067,Collibra!D:F,3,0)</f>
        <v>#N/A</v>
      </c>
      <c r="G3067" s="6" t="e">
        <f>VLOOKUP(E3067,Collibra!D:F,2,0)</f>
        <v>#N/A</v>
      </c>
      <c r="J3067" t="s">
        <v>28</v>
      </c>
      <c r="N3067" t="b">
        <v>0</v>
      </c>
      <c r="P3067" t="s">
        <v>29</v>
      </c>
      <c r="Q3067" t="s">
        <v>30</v>
      </c>
      <c r="R3067" t="b">
        <v>0</v>
      </c>
      <c r="Z3067">
        <v>1</v>
      </c>
    </row>
    <row r="3068" spans="1:26" x14ac:dyDescent="0.25">
      <c r="A3068">
        <v>2144</v>
      </c>
      <c r="B3068" t="s">
        <v>1599</v>
      </c>
      <c r="C3068" t="s">
        <v>1571</v>
      </c>
      <c r="D3068" t="s">
        <v>1572</v>
      </c>
      <c r="E3068" s="6">
        <f>VLOOKUP(SUBSTITUTE(B3068,"_usd_interim","")&amp;" - "&amp;D3068,OrbisGeneric_mapping!C:F,3,0)</f>
        <v>20100</v>
      </c>
      <c r="F3068" s="6" t="e">
        <f>VLOOKUP(E3068,Collibra!D:F,3,0)</f>
        <v>#N/A</v>
      </c>
      <c r="G3068" s="6" t="e">
        <f>VLOOKUP(E3068,Collibra!D:F,2,0)</f>
        <v>#N/A</v>
      </c>
      <c r="J3068" t="s">
        <v>28</v>
      </c>
      <c r="N3068" t="b">
        <v>0</v>
      </c>
      <c r="P3068" t="s">
        <v>29</v>
      </c>
      <c r="Q3068" t="s">
        <v>30</v>
      </c>
      <c r="R3068" t="b">
        <v>0</v>
      </c>
      <c r="Z3068">
        <v>1</v>
      </c>
    </row>
    <row r="3069" spans="1:26" x14ac:dyDescent="0.25">
      <c r="A3069">
        <v>2576</v>
      </c>
      <c r="B3069" t="s">
        <v>1599</v>
      </c>
      <c r="C3069" t="s">
        <v>1573</v>
      </c>
      <c r="D3069" t="s">
        <v>1574</v>
      </c>
      <c r="E3069" s="6">
        <f>VLOOKUP(SUBSTITUTE(B3069,"_usd_interim","")&amp;" - "&amp;D3069,OrbisGeneric_mapping!C:F,3,0)</f>
        <v>14022</v>
      </c>
      <c r="F3069" s="6" t="e">
        <f>VLOOKUP(E3069,Collibra!D:F,3,0)</f>
        <v>#N/A</v>
      </c>
      <c r="G3069" s="6" t="e">
        <f>VLOOKUP(E3069,Collibra!D:F,2,0)</f>
        <v>#N/A</v>
      </c>
      <c r="J3069" t="s">
        <v>28</v>
      </c>
      <c r="N3069" t="b">
        <v>0</v>
      </c>
      <c r="P3069" t="s">
        <v>29</v>
      </c>
      <c r="Q3069" t="s">
        <v>30</v>
      </c>
      <c r="R3069" t="b">
        <v>0</v>
      </c>
      <c r="Z3069">
        <v>1</v>
      </c>
    </row>
    <row r="3070" spans="1:26" x14ac:dyDescent="0.25">
      <c r="A3070">
        <v>2680</v>
      </c>
      <c r="B3070" t="s">
        <v>1599</v>
      </c>
      <c r="C3070" t="s">
        <v>1575</v>
      </c>
      <c r="D3070" t="s">
        <v>1576</v>
      </c>
      <c r="E3070" s="6">
        <f>VLOOKUP(SUBSTITUTE(B3070,"_usd_interim","")&amp;" - "&amp;D3070,OrbisGeneric_mapping!C:F,3,0)</f>
        <v>14042</v>
      </c>
      <c r="F3070" s="6" t="e">
        <f>VLOOKUP(E3070,Collibra!D:F,3,0)</f>
        <v>#N/A</v>
      </c>
      <c r="G3070" s="6" t="e">
        <f>VLOOKUP(E3070,Collibra!D:F,2,0)</f>
        <v>#N/A</v>
      </c>
      <c r="J3070" t="s">
        <v>28</v>
      </c>
      <c r="N3070" t="b">
        <v>0</v>
      </c>
      <c r="P3070" t="s">
        <v>29</v>
      </c>
      <c r="Q3070" t="s">
        <v>30</v>
      </c>
      <c r="R3070" t="b">
        <v>0</v>
      </c>
      <c r="Z3070">
        <v>1</v>
      </c>
    </row>
    <row r="3071" spans="1:26" x14ac:dyDescent="0.25">
      <c r="A3071">
        <v>2480</v>
      </c>
      <c r="B3071" t="s">
        <v>1599</v>
      </c>
      <c r="C3071" t="s">
        <v>1577</v>
      </c>
      <c r="D3071" t="s">
        <v>1578</v>
      </c>
      <c r="E3071" s="6">
        <f>VLOOKUP(SUBSTITUTE(B3071,"_usd_interim","")&amp;" - "&amp;D3071,OrbisGeneric_mapping!C:F,3,0)</f>
        <v>14016</v>
      </c>
      <c r="F3071" s="6" t="e">
        <f>VLOOKUP(E3071,Collibra!D:F,3,0)</f>
        <v>#N/A</v>
      </c>
      <c r="G3071" s="6" t="e">
        <f>VLOOKUP(E3071,Collibra!D:F,2,0)</f>
        <v>#N/A</v>
      </c>
      <c r="J3071" t="s">
        <v>28</v>
      </c>
      <c r="N3071" t="b">
        <v>0</v>
      </c>
      <c r="P3071" t="s">
        <v>29</v>
      </c>
      <c r="Q3071" t="s">
        <v>30</v>
      </c>
      <c r="R3071" t="b">
        <v>0</v>
      </c>
      <c r="Z3071">
        <v>1</v>
      </c>
    </row>
    <row r="3072" spans="1:26" x14ac:dyDescent="0.25">
      <c r="A3072">
        <v>2720</v>
      </c>
      <c r="B3072" t="s">
        <v>1599</v>
      </c>
      <c r="C3072" t="s">
        <v>1579</v>
      </c>
      <c r="D3072" t="s">
        <v>1580</v>
      </c>
      <c r="E3072" s="6">
        <f>VLOOKUP(SUBSTITUTE(B3072,"_usd_interim","")&amp;" - "&amp;D3072,OrbisGeneric_mapping!C:F,3,0)</f>
        <v>13004</v>
      </c>
      <c r="F3072" s="6" t="e">
        <f>VLOOKUP(E3072,Collibra!D:F,3,0)</f>
        <v>#N/A</v>
      </c>
      <c r="G3072" s="6" t="e">
        <f>VLOOKUP(E3072,Collibra!D:F,2,0)</f>
        <v>#N/A</v>
      </c>
      <c r="J3072" t="s">
        <v>28</v>
      </c>
      <c r="N3072" t="b">
        <v>0</v>
      </c>
      <c r="P3072" t="s">
        <v>29</v>
      </c>
      <c r="Q3072" t="s">
        <v>30</v>
      </c>
      <c r="R3072" t="b">
        <v>0</v>
      </c>
      <c r="Z3072">
        <v>1</v>
      </c>
    </row>
    <row r="3073" spans="1:26" x14ac:dyDescent="0.25">
      <c r="A3073">
        <v>2584</v>
      </c>
      <c r="B3073" t="s">
        <v>1599</v>
      </c>
      <c r="C3073" t="s">
        <v>1581</v>
      </c>
      <c r="D3073" t="s">
        <v>1582</v>
      </c>
      <c r="E3073" s="6">
        <f>VLOOKUP(SUBSTITUTE(B3073,"_usd_interim","")&amp;" - "&amp;D3073,OrbisGeneric_mapping!C:F,3,0)</f>
        <v>14041</v>
      </c>
      <c r="F3073" s="6" t="e">
        <f>VLOOKUP(E3073,Collibra!D:F,3,0)</f>
        <v>#N/A</v>
      </c>
      <c r="G3073" s="6" t="e">
        <f>VLOOKUP(E3073,Collibra!D:F,2,0)</f>
        <v>#N/A</v>
      </c>
      <c r="J3073" t="s">
        <v>28</v>
      </c>
      <c r="N3073" t="b">
        <v>0</v>
      </c>
      <c r="P3073" t="s">
        <v>29</v>
      </c>
      <c r="Q3073" t="s">
        <v>30</v>
      </c>
      <c r="R3073" t="b">
        <v>0</v>
      </c>
      <c r="Z3073">
        <v>1</v>
      </c>
    </row>
    <row r="3074" spans="1:26" x14ac:dyDescent="0.25">
      <c r="A3074">
        <v>2408</v>
      </c>
      <c r="B3074" t="s">
        <v>1599</v>
      </c>
      <c r="C3074" t="s">
        <v>1583</v>
      </c>
      <c r="D3074" t="s">
        <v>1584</v>
      </c>
      <c r="E3074" s="6">
        <f>VLOOKUP(SUBSTITUTE(B3074,"_usd_interim","")&amp;" - "&amp;D3074,OrbisGeneric_mapping!C:F,3,0)</f>
        <v>21020</v>
      </c>
      <c r="F3074" s="6" t="e">
        <f>VLOOKUP(E3074,Collibra!D:F,3,0)</f>
        <v>#N/A</v>
      </c>
      <c r="G3074" s="6" t="e">
        <f>VLOOKUP(E3074,Collibra!D:F,2,0)</f>
        <v>#N/A</v>
      </c>
      <c r="J3074" t="s">
        <v>28</v>
      </c>
      <c r="N3074" t="b">
        <v>0</v>
      </c>
      <c r="P3074" t="s">
        <v>29</v>
      </c>
      <c r="Q3074" t="s">
        <v>30</v>
      </c>
      <c r="R3074" t="b">
        <v>0</v>
      </c>
      <c r="Z3074">
        <v>1</v>
      </c>
    </row>
    <row r="3075" spans="1:26" x14ac:dyDescent="0.25">
      <c r="A3075">
        <v>2208</v>
      </c>
      <c r="B3075" t="s">
        <v>1599</v>
      </c>
      <c r="C3075" t="s">
        <v>1585</v>
      </c>
      <c r="D3075" t="s">
        <v>1586</v>
      </c>
      <c r="E3075" s="6">
        <f>VLOOKUP(SUBSTITUTE(B3075,"_usd_interim","")&amp;" - "&amp;D3075,OrbisGeneric_mapping!C:F,3,0)</f>
        <v>20140</v>
      </c>
      <c r="F3075" s="6" t="e">
        <f>VLOOKUP(E3075,Collibra!D:F,3,0)</f>
        <v>#N/A</v>
      </c>
      <c r="G3075" s="6" t="e">
        <f>VLOOKUP(E3075,Collibra!D:F,2,0)</f>
        <v>#N/A</v>
      </c>
      <c r="J3075" t="s">
        <v>28</v>
      </c>
      <c r="N3075" t="b">
        <v>0</v>
      </c>
      <c r="P3075" t="s">
        <v>29</v>
      </c>
      <c r="Q3075" t="s">
        <v>30</v>
      </c>
      <c r="R3075" t="b">
        <v>0</v>
      </c>
      <c r="Z3075">
        <v>1</v>
      </c>
    </row>
    <row r="3076" spans="1:26" x14ac:dyDescent="0.25">
      <c r="A3076">
        <v>2216</v>
      </c>
      <c r="B3076" t="s">
        <v>1599</v>
      </c>
      <c r="C3076" t="s">
        <v>1587</v>
      </c>
      <c r="D3076" t="s">
        <v>1588</v>
      </c>
      <c r="E3076" s="6">
        <f>VLOOKUP(SUBSTITUTE(B3076,"_usd_interim","")&amp;" - "&amp;D3076,OrbisGeneric_mapping!C:F,3,0)</f>
        <v>20145</v>
      </c>
      <c r="F3076" s="6" t="e">
        <f>VLOOKUP(E3076,Collibra!D:F,3,0)</f>
        <v>#N/A</v>
      </c>
      <c r="G3076" s="6" t="e">
        <f>VLOOKUP(E3076,Collibra!D:F,2,0)</f>
        <v>#N/A</v>
      </c>
      <c r="J3076" t="s">
        <v>28</v>
      </c>
      <c r="N3076" t="b">
        <v>0</v>
      </c>
      <c r="P3076" t="s">
        <v>29</v>
      </c>
      <c r="Q3076" t="s">
        <v>30</v>
      </c>
      <c r="R3076" t="b">
        <v>0</v>
      </c>
      <c r="Z3076">
        <v>1</v>
      </c>
    </row>
    <row r="3077" spans="1:26" x14ac:dyDescent="0.25">
      <c r="A3077">
        <v>2648</v>
      </c>
      <c r="B3077" t="s">
        <v>1599</v>
      </c>
      <c r="C3077" t="s">
        <v>1589</v>
      </c>
      <c r="D3077" t="s">
        <v>1590</v>
      </c>
      <c r="E3077" s="6">
        <f>VLOOKUP(SUBSTITUTE(B3077,"_usd_interim","")&amp;" - "&amp;D3077,OrbisGeneric_mapping!C:F,3,0)</f>
        <v>14030</v>
      </c>
      <c r="F3077" s="6" t="e">
        <f>VLOOKUP(E3077,Collibra!D:F,3,0)</f>
        <v>#N/A</v>
      </c>
      <c r="G3077" s="6" t="e">
        <f>VLOOKUP(E3077,Collibra!D:F,2,0)</f>
        <v>#N/A</v>
      </c>
      <c r="J3077" t="s">
        <v>28</v>
      </c>
      <c r="N3077" t="b">
        <v>0</v>
      </c>
      <c r="P3077" t="s">
        <v>29</v>
      </c>
      <c r="Q3077" t="s">
        <v>30</v>
      </c>
      <c r="R3077" t="b">
        <v>0</v>
      </c>
      <c r="Z3077">
        <v>1</v>
      </c>
    </row>
    <row r="3078" spans="1:26" x14ac:dyDescent="0.25">
      <c r="A3078">
        <v>2824</v>
      </c>
      <c r="B3078" t="s">
        <v>1599</v>
      </c>
      <c r="C3078" t="s">
        <v>1591</v>
      </c>
      <c r="D3078" t="s">
        <v>1592</v>
      </c>
      <c r="E3078" s="6">
        <f>VLOOKUP(SUBSTITUTE(B3078,"_usd_interim","")&amp;" - "&amp;D3078,OrbisGeneric_mapping!C:F,3,0)</f>
        <v>13023</v>
      </c>
      <c r="F3078" s="6" t="e">
        <f>VLOOKUP(E3078,Collibra!D:F,3,0)</f>
        <v>#N/A</v>
      </c>
      <c r="G3078" s="6" t="e">
        <f>VLOOKUP(E3078,Collibra!D:F,2,0)</f>
        <v>#N/A</v>
      </c>
      <c r="J3078" t="s">
        <v>28</v>
      </c>
      <c r="N3078" t="b">
        <v>0</v>
      </c>
      <c r="P3078" t="s">
        <v>29</v>
      </c>
      <c r="Q3078" t="s">
        <v>30</v>
      </c>
      <c r="R3078" t="b">
        <v>0</v>
      </c>
      <c r="Z3078">
        <v>1</v>
      </c>
    </row>
    <row r="3079" spans="1:26" x14ac:dyDescent="0.25">
      <c r="A3079">
        <v>2016</v>
      </c>
      <c r="B3079" t="s">
        <v>1599</v>
      </c>
      <c r="C3079" t="s">
        <v>1593</v>
      </c>
      <c r="D3079" t="s">
        <v>1594</v>
      </c>
      <c r="E3079" s="6">
        <f>VLOOKUP(SUBSTITUTE(B3079,"_usd_interim","")&amp;" - "&amp;D3079,OrbisGeneric_mapping!C:F,3,0)</f>
        <v>20020</v>
      </c>
      <c r="F3079" s="6" t="e">
        <f>VLOOKUP(E3079,Collibra!D:F,3,0)</f>
        <v>#N/A</v>
      </c>
      <c r="G3079" s="6" t="e">
        <f>VLOOKUP(E3079,Collibra!D:F,2,0)</f>
        <v>#N/A</v>
      </c>
      <c r="J3079" t="s">
        <v>28</v>
      </c>
      <c r="N3079" t="b">
        <v>0</v>
      </c>
      <c r="P3079" t="s">
        <v>29</v>
      </c>
      <c r="Q3079" t="s">
        <v>30</v>
      </c>
      <c r="R3079" t="b">
        <v>0</v>
      </c>
      <c r="Z3079">
        <v>1</v>
      </c>
    </row>
    <row r="3080" spans="1:26" x14ac:dyDescent="0.25">
      <c r="A3080">
        <v>1130</v>
      </c>
      <c r="B3080" t="s">
        <v>1600</v>
      </c>
      <c r="C3080" t="s">
        <v>1601</v>
      </c>
      <c r="D3080" t="s">
        <v>1602</v>
      </c>
      <c r="E3080" s="3" t="s">
        <v>16881</v>
      </c>
      <c r="F3080" s="6" t="e">
        <f>VLOOKUP(E3080,Collibra!D:F,3,0)</f>
        <v>#N/A</v>
      </c>
      <c r="G3080" s="6" t="e">
        <f>VLOOKUP(E3080,Collibra!D:F,2,0)</f>
        <v>#N/A</v>
      </c>
      <c r="J3080" t="s">
        <v>28</v>
      </c>
      <c r="N3080" t="b">
        <v>0</v>
      </c>
      <c r="P3080" t="s">
        <v>29</v>
      </c>
      <c r="Q3080" t="s">
        <v>30</v>
      </c>
      <c r="R3080" t="b">
        <v>0</v>
      </c>
      <c r="Z3080">
        <v>1</v>
      </c>
    </row>
    <row r="3081" spans="1:26" x14ac:dyDescent="0.25">
      <c r="A3081">
        <v>1138</v>
      </c>
      <c r="B3081" t="s">
        <v>1600</v>
      </c>
      <c r="C3081" t="s">
        <v>1603</v>
      </c>
      <c r="D3081" t="s">
        <v>1604</v>
      </c>
      <c r="E3081" s="6" t="str">
        <f>VLOOKUP(B3081&amp;" - "&amp;D3081,OrbisGeneric_mapping!C:F,3,0)</f>
        <v>CPYCONTACTS_MEMBERSHIP_WorkAddressLine2</v>
      </c>
      <c r="F3081" s="6" t="e">
        <f>VLOOKUP(E3081,Collibra!D:F,3,0)</f>
        <v>#N/A</v>
      </c>
      <c r="G3081" s="6" t="e">
        <f>VLOOKUP(E3081,Collibra!D:F,2,0)</f>
        <v>#N/A</v>
      </c>
      <c r="J3081" t="s">
        <v>28</v>
      </c>
      <c r="N3081" t="b">
        <v>0</v>
      </c>
      <c r="P3081" t="s">
        <v>29</v>
      </c>
      <c r="Q3081" t="s">
        <v>30</v>
      </c>
      <c r="R3081" t="b">
        <v>0</v>
      </c>
      <c r="Z3081">
        <v>1</v>
      </c>
    </row>
    <row r="3082" spans="1:26" x14ac:dyDescent="0.25">
      <c r="A3082">
        <v>1146</v>
      </c>
      <c r="B3082" t="s">
        <v>1600</v>
      </c>
      <c r="C3082" t="s">
        <v>1605</v>
      </c>
      <c r="D3082" t="s">
        <v>1606</v>
      </c>
      <c r="E3082" s="6" t="str">
        <f>VLOOKUP(B3082&amp;" - "&amp;D3082,OrbisGeneric_mapping!C:F,3,0)</f>
        <v>CPYCONTACTS_MEMBERSHIP_WorkAddressLine3</v>
      </c>
      <c r="F3082" s="6" t="e">
        <f>VLOOKUP(E3082,Collibra!D:F,3,0)</f>
        <v>#N/A</v>
      </c>
      <c r="G3082" s="6" t="e">
        <f>VLOOKUP(E3082,Collibra!D:F,2,0)</f>
        <v>#N/A</v>
      </c>
      <c r="J3082" t="s">
        <v>28</v>
      </c>
      <c r="N3082" t="b">
        <v>0</v>
      </c>
      <c r="P3082" t="s">
        <v>29</v>
      </c>
      <c r="Q3082" t="s">
        <v>30</v>
      </c>
      <c r="R3082" t="b">
        <v>0</v>
      </c>
      <c r="Z3082">
        <v>1</v>
      </c>
    </row>
    <row r="3083" spans="1:26" x14ac:dyDescent="0.25">
      <c r="A3083">
        <v>1154</v>
      </c>
      <c r="B3083" t="s">
        <v>1600</v>
      </c>
      <c r="C3083" t="s">
        <v>1607</v>
      </c>
      <c r="D3083" t="s">
        <v>1608</v>
      </c>
      <c r="E3083" s="6" t="str">
        <f>VLOOKUP(B3083&amp;" - "&amp;D3083,OrbisGeneric_mapping!C:F,3,0)</f>
        <v>CPYCONTACTS_MEMBERSHIP_WorkAddressLine4</v>
      </c>
      <c r="F3083" s="6" t="e">
        <f>VLOOKUP(E3083,Collibra!D:F,3,0)</f>
        <v>#N/A</v>
      </c>
      <c r="G3083" s="6" t="e">
        <f>VLOOKUP(E3083,Collibra!D:F,2,0)</f>
        <v>#N/A</v>
      </c>
      <c r="J3083" t="s">
        <v>28</v>
      </c>
      <c r="N3083" t="b">
        <v>0</v>
      </c>
      <c r="P3083" t="s">
        <v>29</v>
      </c>
      <c r="Q3083" t="s">
        <v>30</v>
      </c>
      <c r="R3083" t="b">
        <v>0</v>
      </c>
      <c r="Z3083">
        <v>1</v>
      </c>
    </row>
    <row r="3084" spans="1:26" x14ac:dyDescent="0.25">
      <c r="A3084">
        <v>1162</v>
      </c>
      <c r="B3084" t="s">
        <v>1600</v>
      </c>
      <c r="C3084" t="s">
        <v>1609</v>
      </c>
      <c r="D3084" t="s">
        <v>1610</v>
      </c>
      <c r="E3084" s="6" t="str">
        <f>VLOOKUP(B3084&amp;" - "&amp;D3084,OrbisGeneric_mapping!C:F,3,0)</f>
        <v>CPYCONTACTS_MEMBERSHIP_WorkAddressLine5</v>
      </c>
      <c r="F3084" s="6" t="e">
        <f>VLOOKUP(E3084,Collibra!D:F,3,0)</f>
        <v>#N/A</v>
      </c>
      <c r="G3084" s="6" t="e">
        <f>VLOOKUP(E3084,Collibra!D:F,2,0)</f>
        <v>#N/A</v>
      </c>
      <c r="J3084" t="s">
        <v>28</v>
      </c>
      <c r="N3084" t="b">
        <v>0</v>
      </c>
      <c r="P3084" t="s">
        <v>29</v>
      </c>
      <c r="Q3084" t="s">
        <v>30</v>
      </c>
      <c r="R3084" t="b">
        <v>0</v>
      </c>
      <c r="Z3084">
        <v>1</v>
      </c>
    </row>
    <row r="3085" spans="1:26" x14ac:dyDescent="0.25">
      <c r="A3085">
        <v>1090</v>
      </c>
      <c r="B3085" t="s">
        <v>1600</v>
      </c>
      <c r="C3085" t="s">
        <v>881</v>
      </c>
      <c r="D3085" t="s">
        <v>882</v>
      </c>
      <c r="E3085" s="3" t="s">
        <v>954</v>
      </c>
      <c r="F3085" s="6" t="str">
        <f>VLOOKUP(E3085,Collibra!D:F,3,0)</f>
        <v>BvD ID number</v>
      </c>
      <c r="G3085" s="6" t="str">
        <f>VLOOKUP(E3085,Collibra!D:F,2,0)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085" t="s">
        <v>28</v>
      </c>
      <c r="N3085" t="b">
        <v>0</v>
      </c>
      <c r="P3085" t="s">
        <v>29</v>
      </c>
      <c r="Q3085" t="s">
        <v>30</v>
      </c>
      <c r="R3085" t="b">
        <v>0</v>
      </c>
      <c r="Z3085">
        <v>1</v>
      </c>
    </row>
    <row r="3086" spans="1:26" x14ac:dyDescent="0.25">
      <c r="A3086">
        <v>1178</v>
      </c>
      <c r="B3086" t="s">
        <v>1600</v>
      </c>
      <c r="C3086" t="s">
        <v>102</v>
      </c>
      <c r="D3086" t="s">
        <v>103</v>
      </c>
      <c r="E3086" s="6" t="str">
        <f>VLOOKUP(B3086&amp;" - "&amp;D3086,OrbisGeneric_mapping!C:F,3,0)</f>
        <v>CPYCONTACTS_MEMBERSHIP_WorkCity</v>
      </c>
      <c r="F3086" s="6" t="e">
        <f>VLOOKUP(E3086,Collibra!D:F,3,0)</f>
        <v>#N/A</v>
      </c>
      <c r="G3086" s="6" t="e">
        <f>VLOOKUP(E3086,Collibra!D:F,2,0)</f>
        <v>#N/A</v>
      </c>
      <c r="J3086" t="s">
        <v>28</v>
      </c>
      <c r="N3086" t="b">
        <v>0</v>
      </c>
      <c r="P3086" t="s">
        <v>29</v>
      </c>
      <c r="Q3086" t="s">
        <v>30</v>
      </c>
      <c r="R3086" t="b">
        <v>0</v>
      </c>
      <c r="Z3086">
        <v>1</v>
      </c>
    </row>
    <row r="3087" spans="1:26" x14ac:dyDescent="0.25">
      <c r="A3087">
        <v>1106</v>
      </c>
      <c r="B3087" t="s">
        <v>1600</v>
      </c>
      <c r="C3087" t="s">
        <v>1611</v>
      </c>
      <c r="D3087" t="s">
        <v>1612</v>
      </c>
      <c r="E3087" s="6" t="str">
        <f>VLOOKUP(B3087&amp;" - "&amp;D3087,OrbisGeneric_mapping!C:F,3,0)</f>
        <v>CPYCONTACTS_HEADER_BvdId</v>
      </c>
      <c r="F3087" s="6" t="str">
        <f>VLOOKUP(E3087,Collibra!D:F,3,0)</f>
        <v>Corresponding BvDID (when applicable)</v>
      </c>
      <c r="G3087" s="6" t="str">
        <f>VLOOKUP(E3087,Collibra!D:F,2,0)</f>
        <v>is the Corresponding BvDID where the contact is a corporate which is used in the company database</v>
      </c>
      <c r="J3087" t="s">
        <v>28</v>
      </c>
      <c r="N3087" t="b">
        <v>0</v>
      </c>
      <c r="P3087" t="s">
        <v>29</v>
      </c>
      <c r="Q3087" t="s">
        <v>30</v>
      </c>
      <c r="R3087" t="b">
        <v>0</v>
      </c>
      <c r="Z3087">
        <v>1</v>
      </c>
    </row>
    <row r="3088" spans="1:26" x14ac:dyDescent="0.25">
      <c r="A3088">
        <v>1202</v>
      </c>
      <c r="B3088" t="s">
        <v>1600</v>
      </c>
      <c r="C3088" t="s">
        <v>106</v>
      </c>
      <c r="D3088" t="s">
        <v>107</v>
      </c>
      <c r="E3088" s="6" t="str">
        <f>VLOOKUP(B3088&amp;" - "&amp;D3088,OrbisGeneric_mapping!C:F,3,0)</f>
        <v>CPYCONTACTS_MEMBERSHIP_WorkCountry</v>
      </c>
      <c r="F3088" s="6">
        <f>VLOOKUP(E3088,Collibra!D:F,3,0)</f>
        <v>0</v>
      </c>
      <c r="G3088" s="6" t="str">
        <f>VLOOKUP(E3088,Collibra!D:F,2,0)</f>
        <v>is an Advisor's work country used in the company database</v>
      </c>
      <c r="J3088" t="s">
        <v>28</v>
      </c>
      <c r="N3088" t="b">
        <v>0</v>
      </c>
      <c r="P3088" t="s">
        <v>29</v>
      </c>
      <c r="Q3088" t="s">
        <v>30</v>
      </c>
      <c r="R3088" t="b">
        <v>0</v>
      </c>
      <c r="Z3088">
        <v>1</v>
      </c>
    </row>
    <row r="3089" spans="1:26" x14ac:dyDescent="0.25">
      <c r="A3089">
        <v>1194</v>
      </c>
      <c r="B3089" t="s">
        <v>1600</v>
      </c>
      <c r="C3089" t="s">
        <v>108</v>
      </c>
      <c r="D3089" t="s">
        <v>109</v>
      </c>
      <c r="E3089" s="6" t="str">
        <f>VLOOKUP(B3089&amp;" - "&amp;D3089,OrbisGeneric_mapping!C:F,3,0)</f>
        <v>CPYCONTACTS_MEMBERSHIP_WorkCountryISO</v>
      </c>
      <c r="F3089" s="6" t="e">
        <f>VLOOKUP(E3089,Collibra!D:F,3,0)</f>
        <v>#N/A</v>
      </c>
      <c r="G3089" s="6" t="e">
        <f>VLOOKUP(E3089,Collibra!D:F,2,0)</f>
        <v>#N/A</v>
      </c>
      <c r="J3089" t="s">
        <v>28</v>
      </c>
      <c r="N3089" t="b">
        <v>0</v>
      </c>
      <c r="P3089" t="s">
        <v>29</v>
      </c>
      <c r="Q3089" t="s">
        <v>30</v>
      </c>
      <c r="R3089" t="b">
        <v>0</v>
      </c>
      <c r="Z3089">
        <v>1</v>
      </c>
    </row>
    <row r="3090" spans="1:26" x14ac:dyDescent="0.25">
      <c r="A3090">
        <v>1114</v>
      </c>
      <c r="B3090" t="s">
        <v>1600</v>
      </c>
      <c r="C3090" t="s">
        <v>1613</v>
      </c>
      <c r="D3090" t="s">
        <v>1614</v>
      </c>
      <c r="E3090" s="6" t="str">
        <f>VLOOKUP(B3090&amp;" - "&amp;D3090,OrbisGeneric_mapping!C:F,3,0)</f>
        <v>CPYCONTACTS_HEADER_FullNameOriginalLanguagePreferred</v>
      </c>
      <c r="F3090" s="6">
        <f>VLOOKUP(E3090,Collibra!D:F,3,0)</f>
        <v>0</v>
      </c>
      <c r="G3090" s="6" t="str">
        <f>VLOOKUP(E3090,Collibra!D:F,2,0)</f>
        <v>is the Full name of the individual which is used in the company database</v>
      </c>
      <c r="J3090" t="s">
        <v>28</v>
      </c>
      <c r="N3090" t="b">
        <v>0</v>
      </c>
      <c r="P3090" t="s">
        <v>29</v>
      </c>
      <c r="Q3090" t="s">
        <v>30</v>
      </c>
      <c r="R3090" t="b">
        <v>0</v>
      </c>
      <c r="Z3090">
        <v>1</v>
      </c>
    </row>
    <row r="3091" spans="1:26" x14ac:dyDescent="0.25">
      <c r="A3091">
        <v>1122</v>
      </c>
      <c r="B3091" t="s">
        <v>1600</v>
      </c>
      <c r="C3091" t="s">
        <v>1615</v>
      </c>
      <c r="D3091" t="s">
        <v>1616</v>
      </c>
      <c r="E3091" s="6" t="str">
        <f>VLOOKUP(B3091&amp;" - "&amp;D3091,OrbisGeneric_mapping!C:F,3,0)</f>
        <v>CPYCONTACTS_MEMBERSHIP_FunctionOriginalOriginalLanguagePreferred</v>
      </c>
      <c r="F3091" s="6">
        <f>VLOOKUP(E3091,Collibra!D:F,3,0)</f>
        <v>0</v>
      </c>
      <c r="G3091" s="6" t="str">
        <f>VLOOKUP(E3091,Collibra!D:F,2,0)</f>
        <v>is the Job title in original language or English when no local language available (as provided by the IP) which is used in the company database</v>
      </c>
      <c r="J3091" t="s">
        <v>28</v>
      </c>
      <c r="N3091" t="b">
        <v>0</v>
      </c>
      <c r="P3091" t="s">
        <v>29</v>
      </c>
      <c r="Q3091" t="s">
        <v>30</v>
      </c>
      <c r="R3091" t="b">
        <v>0</v>
      </c>
      <c r="Z3091">
        <v>1</v>
      </c>
    </row>
    <row r="3092" spans="1:26" x14ac:dyDescent="0.25">
      <c r="A3092">
        <v>1170</v>
      </c>
      <c r="B3092" t="s">
        <v>1600</v>
      </c>
      <c r="C3092" t="s">
        <v>112</v>
      </c>
      <c r="D3092" t="s">
        <v>113</v>
      </c>
      <c r="E3092" s="6" t="str">
        <f>VLOOKUP(B3092&amp;" - "&amp;D3092,OrbisGeneric_mapping!C:F,3,0)</f>
        <v>CPYCONTACTS_MEMBERSHIP_WorkPostcode</v>
      </c>
      <c r="F3092" s="6" t="e">
        <f>VLOOKUP(E3092,Collibra!D:F,3,0)</f>
        <v>#N/A</v>
      </c>
      <c r="G3092" s="6" t="e">
        <f>VLOOKUP(E3092,Collibra!D:F,2,0)</f>
        <v>#N/A</v>
      </c>
      <c r="J3092" t="s">
        <v>28</v>
      </c>
      <c r="N3092" t="b">
        <v>0</v>
      </c>
      <c r="P3092" t="s">
        <v>29</v>
      </c>
      <c r="Q3092" t="s">
        <v>30</v>
      </c>
      <c r="R3092" t="b">
        <v>0</v>
      </c>
      <c r="Z3092">
        <v>1</v>
      </c>
    </row>
    <row r="3093" spans="1:26" x14ac:dyDescent="0.25">
      <c r="A3093">
        <v>1082</v>
      </c>
      <c r="B3093" t="s">
        <v>1600</v>
      </c>
      <c r="C3093" t="s">
        <v>57</v>
      </c>
      <c r="D3093" t="s">
        <v>57</v>
      </c>
      <c r="E3093" s="6" t="e">
        <f>VLOOKUP(B3093&amp;" - "&amp;D3093,OrbisGeneric_mapping!C:F,3,0)</f>
        <v>#N/A</v>
      </c>
      <c r="F3093" s="6" t="e">
        <f>VLOOKUP(E3093,Collibra!D:F,3,0)</f>
        <v>#N/A</v>
      </c>
      <c r="G3093" s="6" t="e">
        <f>VLOOKUP(E3093,Collibra!D:F,2,0)</f>
        <v>#N/A</v>
      </c>
      <c r="J3093" t="s">
        <v>28</v>
      </c>
      <c r="N3093" t="b">
        <v>0</v>
      </c>
      <c r="P3093" t="s">
        <v>29</v>
      </c>
      <c r="Q3093" t="s">
        <v>30</v>
      </c>
      <c r="R3093" t="b">
        <v>0</v>
      </c>
      <c r="Z3093">
        <v>1</v>
      </c>
    </row>
    <row r="3094" spans="1:26" x14ac:dyDescent="0.25">
      <c r="A3094">
        <v>1074</v>
      </c>
      <c r="B3094" t="s">
        <v>1600</v>
      </c>
      <c r="C3094" t="s">
        <v>58</v>
      </c>
      <c r="D3094" t="s">
        <v>58</v>
      </c>
      <c r="E3094" s="6" t="e">
        <f>VLOOKUP(B3094&amp;" - "&amp;D3094,OrbisGeneric_mapping!C:F,3,0)</f>
        <v>#N/A</v>
      </c>
      <c r="F3094" s="6" t="e">
        <f>VLOOKUP(E3094,Collibra!D:F,3,0)</f>
        <v>#N/A</v>
      </c>
      <c r="G3094" s="6" t="e">
        <f>VLOOKUP(E3094,Collibra!D:F,2,0)</f>
        <v>#N/A</v>
      </c>
      <c r="J3094" t="s">
        <v>59</v>
      </c>
      <c r="N3094" t="b">
        <v>0</v>
      </c>
      <c r="P3094" t="s">
        <v>29</v>
      </c>
      <c r="Q3094" t="s">
        <v>30</v>
      </c>
      <c r="R3094" t="b">
        <v>0</v>
      </c>
      <c r="Z3094">
        <v>1</v>
      </c>
    </row>
    <row r="3095" spans="1:26" x14ac:dyDescent="0.25">
      <c r="A3095">
        <v>1186</v>
      </c>
      <c r="B3095" t="s">
        <v>1600</v>
      </c>
      <c r="C3095" t="s">
        <v>1617</v>
      </c>
      <c r="D3095" t="s">
        <v>1618</v>
      </c>
      <c r="E3095" s="6" t="str">
        <f>VLOOKUP(B3095&amp;" - "&amp;D3095,OrbisGeneric_mapping!C:F,3,0)</f>
        <v>CPYCONTACTS_MEMBERSHIP_WorkProvinceOrState</v>
      </c>
      <c r="F3095" s="6" t="e">
        <f>VLOOKUP(E3095,Collibra!D:F,3,0)</f>
        <v>#N/A</v>
      </c>
      <c r="G3095" s="6" t="e">
        <f>VLOOKUP(E3095,Collibra!D:F,2,0)</f>
        <v>#N/A</v>
      </c>
      <c r="J3095" t="s">
        <v>28</v>
      </c>
      <c r="N3095" t="b">
        <v>0</v>
      </c>
      <c r="P3095" t="s">
        <v>29</v>
      </c>
      <c r="Q3095" t="s">
        <v>30</v>
      </c>
      <c r="R3095" t="b">
        <v>0</v>
      </c>
      <c r="Z3095">
        <v>1</v>
      </c>
    </row>
    <row r="3096" spans="1:26" x14ac:dyDescent="0.25">
      <c r="A3096">
        <v>1210</v>
      </c>
      <c r="B3096" t="s">
        <v>1600</v>
      </c>
      <c r="C3096" t="s">
        <v>72</v>
      </c>
      <c r="D3096" t="s">
        <v>72</v>
      </c>
      <c r="E3096" s="6" t="e">
        <f>VLOOKUP(B3096&amp;" - "&amp;D3096,OrbisGeneric_mapping!C:F,3,0)</f>
        <v>#N/A</v>
      </c>
      <c r="F3096" s="6" t="e">
        <f>VLOOKUP(E3096,Collibra!D:F,3,0)</f>
        <v>#N/A</v>
      </c>
      <c r="G3096" s="6" t="e">
        <f>VLOOKUP(E3096,Collibra!D:F,2,0)</f>
        <v>#N/A</v>
      </c>
      <c r="J3096" t="s">
        <v>73</v>
      </c>
      <c r="N3096" t="b">
        <v>0</v>
      </c>
      <c r="P3096" t="s">
        <v>29</v>
      </c>
      <c r="Q3096" t="s">
        <v>30</v>
      </c>
      <c r="R3096" t="b">
        <v>0</v>
      </c>
      <c r="Z3096">
        <v>1</v>
      </c>
    </row>
    <row r="3097" spans="1:26" x14ac:dyDescent="0.25">
      <c r="A3097">
        <v>1098</v>
      </c>
      <c r="B3097" t="s">
        <v>1600</v>
      </c>
      <c r="C3097" t="s">
        <v>1619</v>
      </c>
      <c r="D3097" t="s">
        <v>1620</v>
      </c>
      <c r="E3097" s="6" t="str">
        <f>VLOOKUP(B3097&amp;" - "&amp;D3097,OrbisGeneric_mapping!C:F,3,0)</f>
        <v>CPYCONTACTS_HEADER_IdDirector</v>
      </c>
      <c r="F3097" s="6">
        <f>VLOOKUP(E3097,Collibra!D:F,3,0)</f>
        <v>0</v>
      </c>
      <c r="G3097" s="6" t="str">
        <f>VLOOKUP(E3097,Collibra!D:F,2,0)</f>
        <v>&lt;p&gt;The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v>
      </c>
      <c r="J3097" t="s">
        <v>28</v>
      </c>
      <c r="N3097" t="b">
        <v>0</v>
      </c>
      <c r="P3097" t="s">
        <v>29</v>
      </c>
      <c r="Q3097" t="s">
        <v>30</v>
      </c>
      <c r="R3097" t="b">
        <v>0</v>
      </c>
      <c r="Z3097">
        <v>1</v>
      </c>
    </row>
    <row r="3098" spans="1:26" x14ac:dyDescent="0.25">
      <c r="A3098">
        <v>2226</v>
      </c>
      <c r="B3098" t="s">
        <v>1621</v>
      </c>
      <c r="C3098" t="s">
        <v>881</v>
      </c>
      <c r="D3098" t="s">
        <v>882</v>
      </c>
      <c r="E3098" s="6" t="e">
        <f>VLOOKUP(B3098&amp;" - "&amp;D3098,OrbisGeneric_mapping!C:F,3,0)</f>
        <v>#N/A</v>
      </c>
      <c r="F3098" s="6" t="e">
        <f>VLOOKUP(E3098,Collibra!D:F,3,0)</f>
        <v>#N/A</v>
      </c>
      <c r="G3098" s="6" t="e">
        <f>VLOOKUP(E3098,Collibra!D:F,2,0)</f>
        <v>#N/A</v>
      </c>
      <c r="J3098" t="s">
        <v>28</v>
      </c>
      <c r="N3098" t="b">
        <v>0</v>
      </c>
      <c r="P3098" t="s">
        <v>29</v>
      </c>
      <c r="Q3098" t="s">
        <v>30</v>
      </c>
      <c r="R3098" t="b">
        <v>0</v>
      </c>
      <c r="Z3098">
        <v>1</v>
      </c>
    </row>
    <row r="3099" spans="1:26" x14ac:dyDescent="0.25">
      <c r="A3099">
        <v>2242</v>
      </c>
      <c r="B3099" t="s">
        <v>1621</v>
      </c>
      <c r="C3099" t="s">
        <v>1611</v>
      </c>
      <c r="D3099" t="s">
        <v>1612</v>
      </c>
      <c r="E3099" s="6" t="str">
        <f>VLOOKUP(B3099&amp;" - "&amp;D3099,OrbisGeneric_mapping!C:F,3,0)</f>
        <v>CPYCONTACTS_HEADER_BvdId</v>
      </c>
      <c r="F3099" s="6" t="str">
        <f>VLOOKUP(E3099,Collibra!D:F,3,0)</f>
        <v>Corresponding BvDID (when applicable)</v>
      </c>
      <c r="G3099" s="6" t="str">
        <f>VLOOKUP(E3099,Collibra!D:F,2,0)</f>
        <v>is the Corresponding BvDID where the contact is a corporate which is used in the company database</v>
      </c>
      <c r="J3099" t="s">
        <v>28</v>
      </c>
      <c r="N3099" t="b">
        <v>0</v>
      </c>
      <c r="P3099" t="s">
        <v>29</v>
      </c>
      <c r="Q3099" t="s">
        <v>30</v>
      </c>
      <c r="R3099" t="b">
        <v>0</v>
      </c>
      <c r="Z3099">
        <v>1</v>
      </c>
    </row>
    <row r="3100" spans="1:26" x14ac:dyDescent="0.25">
      <c r="A3100">
        <v>2218</v>
      </c>
      <c r="B3100" t="s">
        <v>1621</v>
      </c>
      <c r="C3100" t="s">
        <v>57</v>
      </c>
      <c r="D3100" t="s">
        <v>57</v>
      </c>
      <c r="E3100" s="6" t="e">
        <f>VLOOKUP(B3100&amp;" - "&amp;D3100,OrbisGeneric_mapping!C:F,3,0)</f>
        <v>#N/A</v>
      </c>
      <c r="F3100" s="6" t="e">
        <f>VLOOKUP(E3100,Collibra!D:F,3,0)</f>
        <v>#N/A</v>
      </c>
      <c r="G3100" s="6" t="e">
        <f>VLOOKUP(E3100,Collibra!D:F,2,0)</f>
        <v>#N/A</v>
      </c>
      <c r="J3100" t="s">
        <v>28</v>
      </c>
      <c r="N3100" t="b">
        <v>0</v>
      </c>
      <c r="P3100" t="s">
        <v>29</v>
      </c>
      <c r="Q3100" t="s">
        <v>30</v>
      </c>
      <c r="R3100" t="b">
        <v>0</v>
      </c>
      <c r="Z3100">
        <v>1</v>
      </c>
    </row>
    <row r="3101" spans="1:26" x14ac:dyDescent="0.25">
      <c r="A3101">
        <v>2210</v>
      </c>
      <c r="B3101" t="s">
        <v>1621</v>
      </c>
      <c r="C3101" t="s">
        <v>58</v>
      </c>
      <c r="D3101" t="s">
        <v>58</v>
      </c>
      <c r="E3101" s="6" t="e">
        <f>VLOOKUP(B3101&amp;" - "&amp;D3101,OrbisGeneric_mapping!C:F,3,0)</f>
        <v>#N/A</v>
      </c>
      <c r="F3101" s="6" t="e">
        <f>VLOOKUP(E3101,Collibra!D:F,3,0)</f>
        <v>#N/A</v>
      </c>
      <c r="G3101" s="6" t="e">
        <f>VLOOKUP(E3101,Collibra!D:F,2,0)</f>
        <v>#N/A</v>
      </c>
      <c r="J3101" t="s">
        <v>59</v>
      </c>
      <c r="N3101" t="b">
        <v>0</v>
      </c>
      <c r="P3101" t="s">
        <v>29</v>
      </c>
      <c r="Q3101" t="s">
        <v>30</v>
      </c>
      <c r="R3101" t="b">
        <v>0</v>
      </c>
      <c r="Z3101">
        <v>1</v>
      </c>
    </row>
    <row r="3102" spans="1:26" x14ac:dyDescent="0.25">
      <c r="A3102">
        <v>2250</v>
      </c>
      <c r="B3102" t="s">
        <v>1621</v>
      </c>
      <c r="C3102" t="s">
        <v>72</v>
      </c>
      <c r="D3102" t="s">
        <v>72</v>
      </c>
      <c r="E3102" s="6" t="e">
        <f>VLOOKUP(B3102&amp;" - "&amp;D3102,OrbisGeneric_mapping!C:F,3,0)</f>
        <v>#N/A</v>
      </c>
      <c r="F3102" s="6" t="e">
        <f>VLOOKUP(E3102,Collibra!D:F,3,0)</f>
        <v>#N/A</v>
      </c>
      <c r="G3102" s="6" t="e">
        <f>VLOOKUP(E3102,Collibra!D:F,2,0)</f>
        <v>#N/A</v>
      </c>
      <c r="J3102" t="s">
        <v>73</v>
      </c>
      <c r="N3102" t="b">
        <v>0</v>
      </c>
      <c r="P3102" t="s">
        <v>29</v>
      </c>
      <c r="Q3102" t="s">
        <v>30</v>
      </c>
      <c r="R3102" t="b">
        <v>0</v>
      </c>
      <c r="Z3102">
        <v>1</v>
      </c>
    </row>
    <row r="3103" spans="1:26" x14ac:dyDescent="0.25">
      <c r="A3103">
        <v>2234</v>
      </c>
      <c r="B3103" t="s">
        <v>1621</v>
      </c>
      <c r="C3103" t="s">
        <v>1622</v>
      </c>
      <c r="D3103" t="s">
        <v>1623</v>
      </c>
      <c r="E3103" s="6" t="str">
        <f>VLOOKUP(B3103&amp;" - "&amp;D3103,OrbisGeneric_mapping!C:F,3,0)</f>
        <v>CPYCONTACTS_HEADER_IdDirector</v>
      </c>
      <c r="F3103" s="6">
        <f>VLOOKUP(E3103,Collibra!D:F,3,0)</f>
        <v>0</v>
      </c>
      <c r="G3103" s="6" t="str">
        <f>VLOOKUP(E3103,Collibra!D:F,2,0)</f>
        <v>&lt;p&gt;The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v>
      </c>
      <c r="J3103" t="s">
        <v>28</v>
      </c>
      <c r="N3103" t="b">
        <v>0</v>
      </c>
      <c r="P3103" t="s">
        <v>29</v>
      </c>
      <c r="Q3103" t="s">
        <v>30</v>
      </c>
      <c r="R3103" t="b">
        <v>0</v>
      </c>
      <c r="Z3103">
        <v>1</v>
      </c>
    </row>
    <row r="3104" spans="1:26" x14ac:dyDescent="0.25">
      <c r="A3104">
        <v>2253</v>
      </c>
      <c r="B3104" t="s">
        <v>1624</v>
      </c>
      <c r="C3104" t="s">
        <v>1625</v>
      </c>
      <c r="D3104" t="s">
        <v>1626</v>
      </c>
      <c r="E3104" s="6" t="str">
        <f>VLOOKUP(B3104&amp;" - "&amp;D3104,OrbisGeneric_mapping!C:F,3,0)</f>
        <v>CPYCONTACTS_MEMBERSHIP_WorkFullAddress</v>
      </c>
      <c r="F3104" s="6">
        <f>VLOOKUP(E3104,Collibra!D:F,3,0)</f>
        <v>0</v>
      </c>
      <c r="G3104" s="6" t="str">
        <f>VLOOKUP(E3104,Collibra!D:F,2,0)</f>
        <v>is the full work address of the individual which is used in the company database</v>
      </c>
      <c r="J3104" t="s">
        <v>28</v>
      </c>
      <c r="N3104" t="b">
        <v>0</v>
      </c>
      <c r="P3104" t="s">
        <v>29</v>
      </c>
      <c r="Q3104" t="s">
        <v>30</v>
      </c>
      <c r="R3104" t="b">
        <v>0</v>
      </c>
      <c r="Z3104">
        <v>1</v>
      </c>
    </row>
    <row r="3105" spans="1:26" x14ac:dyDescent="0.25">
      <c r="A3105">
        <v>2229</v>
      </c>
      <c r="B3105" t="s">
        <v>1624</v>
      </c>
      <c r="C3105" t="s">
        <v>1627</v>
      </c>
      <c r="D3105" t="s">
        <v>1628</v>
      </c>
      <c r="E3105" s="6" t="str">
        <f>VLOOKUP(B3105&amp;" - "&amp;D3105,OrbisGeneric_mapping!C:F,3,0)</f>
        <v>CPYCONTACTS_HEADER_Age</v>
      </c>
      <c r="F3105" s="6" t="str">
        <f>VLOOKUP(E3105,Collibra!D:F,3,0)</f>
        <v>Age</v>
      </c>
      <c r="G3105" s="6" t="str">
        <f>VLOOKUP(E3105,Collibra!D:F,2,0)</f>
        <v>is the Age of the individual (deduced by us) which is used in the company database</v>
      </c>
      <c r="J3105" t="s">
        <v>28</v>
      </c>
      <c r="N3105" t="b">
        <v>0</v>
      </c>
      <c r="P3105" t="s">
        <v>29</v>
      </c>
      <c r="Q3105" t="s">
        <v>30</v>
      </c>
      <c r="R3105" t="b">
        <v>0</v>
      </c>
      <c r="Z3105">
        <v>1</v>
      </c>
    </row>
    <row r="3106" spans="1:26" x14ac:dyDescent="0.25">
      <c r="A3106">
        <v>2237</v>
      </c>
      <c r="B3106" t="s">
        <v>1624</v>
      </c>
      <c r="C3106" t="s">
        <v>1629</v>
      </c>
      <c r="D3106" t="s">
        <v>1630</v>
      </c>
      <c r="E3106" s="6" t="str">
        <f>VLOOKUP(B3106&amp;" - "&amp;D3106,OrbisGeneric_mapping!C:F,3,0)</f>
        <v>CPYCONTACTS_HEADER_AgeRange</v>
      </c>
      <c r="F3106" s="6" t="str">
        <f>VLOOKUP(E3106,Collibra!D:F,3,0)</f>
        <v>Age bracket</v>
      </c>
      <c r="G3106" s="6" t="str">
        <f>VLOOKUP(E3106,Collibra!D:F,2,0)</f>
        <v>is the Age range of the individual which is used in the company database</v>
      </c>
      <c r="J3106" t="s">
        <v>28</v>
      </c>
      <c r="N3106" t="b">
        <v>0</v>
      </c>
      <c r="P3106" t="s">
        <v>29</v>
      </c>
      <c r="Q3106" t="s">
        <v>30</v>
      </c>
      <c r="R3106" t="b">
        <v>0</v>
      </c>
      <c r="Z3106">
        <v>1</v>
      </c>
    </row>
    <row r="3107" spans="1:26" x14ac:dyDescent="0.25">
      <c r="A3107">
        <v>2077</v>
      </c>
      <c r="B3107" t="s">
        <v>1624</v>
      </c>
      <c r="C3107" t="s">
        <v>1631</v>
      </c>
      <c r="D3107" t="s">
        <v>1632</v>
      </c>
      <c r="E3107" s="6" t="str">
        <f>VLOOKUP(B3107&amp;" - "&amp;D3107,OrbisGeneric_mapping!C:F,3,0)</f>
        <v>CPYCONTACTS_MEMBERSHIP_IsAShareholderFormatted</v>
      </c>
      <c r="F3107" s="6" t="str">
        <f>VLOOKUP(E3107,Collibra!D:F,3,0)</f>
        <v>Also a shareholder</v>
      </c>
      <c r="G3107" s="6" t="str">
        <f>VLOOKUP(E3107,Collibra!D:F,2,0)</f>
        <v>Indicates if the individual is also a shareholder which is used in the company database</v>
      </c>
      <c r="J3107" t="s">
        <v>28</v>
      </c>
      <c r="N3107" t="b">
        <v>0</v>
      </c>
      <c r="P3107" t="s">
        <v>29</v>
      </c>
      <c r="Q3107" t="s">
        <v>30</v>
      </c>
      <c r="R3107" t="b">
        <v>0</v>
      </c>
      <c r="Z3107">
        <v>1</v>
      </c>
    </row>
    <row r="3108" spans="1:26" x14ac:dyDescent="0.25">
      <c r="A3108">
        <v>2013</v>
      </c>
      <c r="B3108" t="s">
        <v>1624</v>
      </c>
      <c r="C3108" t="s">
        <v>1633</v>
      </c>
      <c r="D3108" t="s">
        <v>1634</v>
      </c>
      <c r="E3108" s="6" t="str">
        <f>VLOOKUP(B3108&amp;" - "&amp;D3108,OrbisGeneric_mapping!C:F,3,0)</f>
        <v>CPYCONTACTS_MEMBERSHIP_BeginningNominationDate</v>
      </c>
      <c r="F3108" s="6">
        <f>VLOOKUP(E3108,Collibra!D:F,3,0)</f>
        <v>0</v>
      </c>
      <c r="G3108" s="6" t="str">
        <f>VLOOKUP(E3108,Collibra!D:F,2,0)</f>
        <v>is the Date in which an individual started their role within a company which is used in the company database</v>
      </c>
      <c r="J3108" t="s">
        <v>28</v>
      </c>
      <c r="N3108" t="b">
        <v>0</v>
      </c>
      <c r="P3108" t="s">
        <v>29</v>
      </c>
      <c r="Q3108" t="s">
        <v>30</v>
      </c>
      <c r="R3108" t="b">
        <v>0</v>
      </c>
      <c r="Z3108">
        <v>1</v>
      </c>
    </row>
    <row r="3109" spans="1:26" x14ac:dyDescent="0.25">
      <c r="A3109">
        <v>2037</v>
      </c>
      <c r="B3109" t="s">
        <v>1624</v>
      </c>
      <c r="C3109" t="s">
        <v>1635</v>
      </c>
      <c r="D3109" t="s">
        <v>1636</v>
      </c>
      <c r="E3109" s="6" t="e">
        <f>VLOOKUP(B3109&amp;" - "&amp;D3109,OrbisGeneric_mapping!C:F,3,0)</f>
        <v>#N/A</v>
      </c>
      <c r="F3109" s="6" t="e">
        <f>VLOOKUP(E3109,Collibra!D:F,3,0)</f>
        <v>#N/A</v>
      </c>
      <c r="G3109" s="6" t="e">
        <f>VLOOKUP(E3109,Collibra!D:F,2,0)</f>
        <v>#N/A</v>
      </c>
      <c r="J3109" t="s">
        <v>28</v>
      </c>
      <c r="N3109" t="b">
        <v>0</v>
      </c>
      <c r="P3109" t="s">
        <v>29</v>
      </c>
      <c r="Q3109" t="s">
        <v>30</v>
      </c>
      <c r="R3109" t="b">
        <v>0</v>
      </c>
      <c r="Z3109">
        <v>1</v>
      </c>
    </row>
    <row r="3110" spans="1:26" x14ac:dyDescent="0.25">
      <c r="A3110">
        <v>2029</v>
      </c>
      <c r="B3110" t="s">
        <v>1624</v>
      </c>
      <c r="C3110" t="s">
        <v>1637</v>
      </c>
      <c r="D3110" t="s">
        <v>1638</v>
      </c>
      <c r="E3110" s="6" t="e">
        <f>VLOOKUP(B3110&amp;" - "&amp;D3110,OrbisGeneric_mapping!C:F,3,0)</f>
        <v>#N/A</v>
      </c>
      <c r="F3110" s="6" t="e">
        <f>VLOOKUP(E3110,Collibra!D:F,3,0)</f>
        <v>#N/A</v>
      </c>
      <c r="G3110" s="6" t="e">
        <f>VLOOKUP(E3110,Collibra!D:F,2,0)</f>
        <v>#N/A</v>
      </c>
      <c r="J3110" t="s">
        <v>28</v>
      </c>
      <c r="N3110" t="b">
        <v>0</v>
      </c>
      <c r="P3110" t="s">
        <v>29</v>
      </c>
      <c r="Q3110" t="s">
        <v>30</v>
      </c>
      <c r="R3110" t="b">
        <v>0</v>
      </c>
      <c r="Z3110">
        <v>1</v>
      </c>
    </row>
    <row r="3111" spans="1:26" x14ac:dyDescent="0.25">
      <c r="A3111">
        <v>2021</v>
      </c>
      <c r="B3111" t="s">
        <v>1624</v>
      </c>
      <c r="C3111" t="s">
        <v>1639</v>
      </c>
      <c r="D3111" t="s">
        <v>1640</v>
      </c>
      <c r="E3111" s="6" t="e">
        <f>VLOOKUP(B3111&amp;" - "&amp;D3111,OrbisGeneric_mapping!C:F,3,0)</f>
        <v>#N/A</v>
      </c>
      <c r="F3111" s="6" t="e">
        <f>VLOOKUP(E3111,Collibra!D:F,3,0)</f>
        <v>#N/A</v>
      </c>
      <c r="G3111" s="6" t="e">
        <f>VLOOKUP(E3111,Collibra!D:F,2,0)</f>
        <v>#N/A</v>
      </c>
      <c r="J3111" t="s">
        <v>28</v>
      </c>
      <c r="N3111" t="b">
        <v>0</v>
      </c>
      <c r="P3111" t="s">
        <v>29</v>
      </c>
      <c r="Q3111" t="s">
        <v>30</v>
      </c>
      <c r="R3111" t="b">
        <v>0</v>
      </c>
      <c r="Z3111">
        <v>1</v>
      </c>
    </row>
    <row r="3112" spans="1:26" x14ac:dyDescent="0.25">
      <c r="A3112">
        <v>2285</v>
      </c>
      <c r="B3112" t="s">
        <v>1624</v>
      </c>
      <c r="C3112" t="s">
        <v>1641</v>
      </c>
      <c r="D3112" t="s">
        <v>1642</v>
      </c>
      <c r="E3112" s="6" t="str">
        <f>VLOOKUP(B3112&amp;" - "&amp;D3112,OrbisGeneric_mapping!C:F,3,0)</f>
        <v>CPYCONTACTS_HEADER_Biography</v>
      </c>
      <c r="F3112" s="6" t="str">
        <f>VLOOKUP(E3112,Collibra!D:F,3,0)</f>
        <v>Biography</v>
      </c>
      <c r="G3112" s="6" t="str">
        <f>VLOOKUP(E3112,Collibra!D:F,2,0)</f>
        <v>is the History of the individual (merge of all professional biographies received from IP) used in the company database</v>
      </c>
      <c r="J3112" t="s">
        <v>28</v>
      </c>
      <c r="N3112" t="b">
        <v>0</v>
      </c>
      <c r="P3112" t="s">
        <v>29</v>
      </c>
      <c r="Q3112" t="s">
        <v>30</v>
      </c>
      <c r="R3112" t="b">
        <v>0</v>
      </c>
      <c r="Z3112">
        <v>1</v>
      </c>
    </row>
    <row r="3113" spans="1:26" x14ac:dyDescent="0.25">
      <c r="A3113">
        <v>1997</v>
      </c>
      <c r="B3113" t="s">
        <v>1624</v>
      </c>
      <c r="C3113" t="s">
        <v>1643</v>
      </c>
      <c r="D3113" t="s">
        <v>1644</v>
      </c>
      <c r="E3113" s="6" t="str">
        <f>VLOOKUP(B3113&amp;" - "&amp;D3113,OrbisGeneric_mapping!C:F,3,0)</f>
        <v>CPYCONTACTS_MEMBERSHIP_DepartmentFromHierCodeFall2009</v>
      </c>
      <c r="F3113" s="6" t="str">
        <f>VLOOKUP(E3113,Collibra!D:F,3,0)</f>
        <v>Executive department</v>
      </c>
      <c r="G3113" s="6" t="str">
        <f>VLOOKUP(E3113,Collibra!D:F,2,0)</f>
        <v>is the Type board, committee or department which is used in the company database</v>
      </c>
      <c r="J3113" t="s">
        <v>28</v>
      </c>
      <c r="N3113" t="b">
        <v>0</v>
      </c>
      <c r="P3113" t="s">
        <v>29</v>
      </c>
      <c r="Q3113" t="s">
        <v>30</v>
      </c>
      <c r="R3113" t="b">
        <v>0</v>
      </c>
      <c r="Z3113">
        <v>1</v>
      </c>
    </row>
    <row r="3114" spans="1:26" x14ac:dyDescent="0.25">
      <c r="A3114">
        <v>1909</v>
      </c>
      <c r="B3114" t="s">
        <v>1624</v>
      </c>
      <c r="C3114" t="s">
        <v>26</v>
      </c>
      <c r="D3114" t="s">
        <v>27</v>
      </c>
      <c r="E3114" s="6" t="str">
        <f>VLOOKUP(B3114&amp;" - "&amp;D3114,OrbisGeneric_mapping!C:F,3,0)</f>
        <v>BVD_ID_NUMBER</v>
      </c>
      <c r="F3114" s="6" t="str">
        <f>VLOOKUP(E3114,Collibra!D:F,3,0)</f>
        <v>BvD ID number</v>
      </c>
      <c r="G3114" s="6" t="str">
        <f>VLOOKUP(E3114,Collibra!D:F,2,0)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114" t="s">
        <v>28</v>
      </c>
      <c r="N3114" t="b">
        <v>0</v>
      </c>
      <c r="P3114" t="s">
        <v>29</v>
      </c>
      <c r="Q3114" t="s">
        <v>30</v>
      </c>
      <c r="R3114" t="b">
        <v>0</v>
      </c>
      <c r="Z3114">
        <v>1</v>
      </c>
    </row>
    <row r="3115" spans="1:26" x14ac:dyDescent="0.25">
      <c r="A3115">
        <v>2293</v>
      </c>
      <c r="B3115" t="s">
        <v>1624</v>
      </c>
      <c r="C3115" t="s">
        <v>1645</v>
      </c>
      <c r="D3115" t="s">
        <v>1646</v>
      </c>
      <c r="E3115" s="6" t="str">
        <f>VLOOKUP(B3115&amp;" - "&amp;D3115,OrbisGeneric_mapping!C:F,3,0)</f>
        <v>CPYCONTACTS_HEADER_College</v>
      </c>
      <c r="F3115" s="6" t="str">
        <f>VLOOKUP(E3115,Collibra!D:F,3,0)</f>
        <v>College</v>
      </c>
      <c r="G3115" s="6" t="str">
        <f>VLOOKUP(E3115,Collibra!D:F,2,0)</f>
        <v>is the Name of college if included used in the company database</v>
      </c>
      <c r="J3115" t="s">
        <v>28</v>
      </c>
      <c r="N3115" t="b">
        <v>0</v>
      </c>
      <c r="P3115" t="s">
        <v>29</v>
      </c>
      <c r="Q3115" t="s">
        <v>30</v>
      </c>
      <c r="R3115" t="b">
        <v>0</v>
      </c>
      <c r="Z3115">
        <v>1</v>
      </c>
    </row>
    <row r="3116" spans="1:26" x14ac:dyDescent="0.25">
      <c r="A3116">
        <v>2349</v>
      </c>
      <c r="B3116" t="s">
        <v>1624</v>
      </c>
      <c r="C3116" t="s">
        <v>1647</v>
      </c>
      <c r="D3116" t="s">
        <v>1648</v>
      </c>
      <c r="E3116" s="6" t="str">
        <f>VLOOKUP(B3116&amp;" - "&amp;D3116,OrbisGeneric_mapping!C:F,3,0)</f>
        <v>CPYCONTACTS_MEMBERSHIP_CompensationDate</v>
      </c>
      <c r="F3116" s="6" t="str">
        <f>VLOOKUP(E3116,Collibra!D:F,3,0)</f>
        <v>Compensation date</v>
      </c>
      <c r="G3116" s="6" t="str">
        <f>VLOOKUP(E3116,Collibra!D:F,2,0)</f>
        <v>is the Date of salary payment for individual (Only available for US from Refinitiv?) used in the company database</v>
      </c>
      <c r="J3116" t="s">
        <v>28</v>
      </c>
      <c r="N3116" t="b">
        <v>0</v>
      </c>
      <c r="P3116" t="s">
        <v>29</v>
      </c>
      <c r="Q3116" t="s">
        <v>30</v>
      </c>
      <c r="R3116" t="b">
        <v>0</v>
      </c>
      <c r="Z3116">
        <v>1</v>
      </c>
    </row>
    <row r="3117" spans="1:26" x14ac:dyDescent="0.25">
      <c r="A3117">
        <v>2373</v>
      </c>
      <c r="B3117" t="s">
        <v>1624</v>
      </c>
      <c r="C3117" t="s">
        <v>1649</v>
      </c>
      <c r="D3117" t="s">
        <v>1650</v>
      </c>
      <c r="E3117" s="6" t="e">
        <f>VLOOKUP(B3117&amp;" - "&amp;D3117,OrbisGeneric_mapping!C:F,3,0)</f>
        <v>#N/A</v>
      </c>
      <c r="F3117" s="6" t="e">
        <f>VLOOKUP(E3117,Collibra!D:F,3,0)</f>
        <v>#N/A</v>
      </c>
      <c r="G3117" s="6" t="e">
        <f>VLOOKUP(E3117,Collibra!D:F,2,0)</f>
        <v>#N/A</v>
      </c>
      <c r="J3117" t="s">
        <v>28</v>
      </c>
      <c r="N3117" t="b">
        <v>0</v>
      </c>
      <c r="P3117" t="s">
        <v>29</v>
      </c>
      <c r="Q3117" t="s">
        <v>30</v>
      </c>
      <c r="R3117" t="b">
        <v>0</v>
      </c>
      <c r="Z3117">
        <v>1</v>
      </c>
    </row>
    <row r="3118" spans="1:26" x14ac:dyDescent="0.25">
      <c r="A3118">
        <v>2365</v>
      </c>
      <c r="B3118" t="s">
        <v>1624</v>
      </c>
      <c r="C3118" t="s">
        <v>1651</v>
      </c>
      <c r="D3118" t="s">
        <v>1652</v>
      </c>
      <c r="E3118" s="6" t="e">
        <f>VLOOKUP(B3118&amp;" - "&amp;D3118,OrbisGeneric_mapping!C:F,3,0)</f>
        <v>#N/A</v>
      </c>
      <c r="F3118" s="6" t="e">
        <f>VLOOKUP(E3118,Collibra!D:F,3,0)</f>
        <v>#N/A</v>
      </c>
      <c r="G3118" s="6" t="e">
        <f>VLOOKUP(E3118,Collibra!D:F,2,0)</f>
        <v>#N/A</v>
      </c>
      <c r="J3118" t="s">
        <v>28</v>
      </c>
      <c r="N3118" t="b">
        <v>0</v>
      </c>
      <c r="P3118" t="s">
        <v>29</v>
      </c>
      <c r="Q3118" t="s">
        <v>30</v>
      </c>
      <c r="R3118" t="b">
        <v>0</v>
      </c>
      <c r="Z3118">
        <v>1</v>
      </c>
    </row>
    <row r="3119" spans="1:26" x14ac:dyDescent="0.25">
      <c r="A3119">
        <v>2357</v>
      </c>
      <c r="B3119" t="s">
        <v>1624</v>
      </c>
      <c r="C3119" t="s">
        <v>1653</v>
      </c>
      <c r="D3119" t="s">
        <v>1654</v>
      </c>
      <c r="E3119" s="6" t="e">
        <f>VLOOKUP(B3119&amp;" - "&amp;D3119,OrbisGeneric_mapping!C:F,3,0)</f>
        <v>#N/A</v>
      </c>
      <c r="F3119" s="6" t="e">
        <f>VLOOKUP(E3119,Collibra!D:F,3,0)</f>
        <v>#N/A</v>
      </c>
      <c r="G3119" s="6" t="e">
        <f>VLOOKUP(E3119,Collibra!D:F,2,0)</f>
        <v>#N/A</v>
      </c>
      <c r="J3119" t="s">
        <v>28</v>
      </c>
      <c r="N3119" t="b">
        <v>0</v>
      </c>
      <c r="P3119" t="s">
        <v>29</v>
      </c>
      <c r="Q3119" t="s">
        <v>30</v>
      </c>
      <c r="R3119" t="b">
        <v>0</v>
      </c>
      <c r="Z3119">
        <v>1</v>
      </c>
    </row>
    <row r="3120" spans="1:26" x14ac:dyDescent="0.25">
      <c r="A3120">
        <v>2333</v>
      </c>
      <c r="B3120" t="s">
        <v>1624</v>
      </c>
      <c r="C3120" t="s">
        <v>1655</v>
      </c>
      <c r="D3120" t="s">
        <v>1656</v>
      </c>
      <c r="E3120" s="6" t="str">
        <f>VLOOKUP(B3120&amp;" - "&amp;D3120,OrbisGeneric_mapping!C:F,3,0)</f>
        <v>CPYCONTACTS_MEMBERSHIP_CompensationSalary</v>
      </c>
      <c r="F3120" s="6" t="str">
        <f>VLOOKUP(E3120,Collibra!D:F,3,0)</f>
        <v>Compensation salary</v>
      </c>
      <c r="G3120" s="6" t="str">
        <f>VLOOKUP(E3120,Collibra!D:F,2,0)</f>
        <v>is the Amount of salary for individual (yearly? Only available for US from Refinitiv?) used in the company database</v>
      </c>
      <c r="J3120" t="s">
        <v>28</v>
      </c>
      <c r="N3120" t="b">
        <v>0</v>
      </c>
      <c r="P3120" t="s">
        <v>29</v>
      </c>
      <c r="Q3120" t="s">
        <v>30</v>
      </c>
      <c r="R3120" t="b">
        <v>0</v>
      </c>
      <c r="Z3120">
        <v>1</v>
      </c>
    </row>
    <row r="3121" spans="1:26" x14ac:dyDescent="0.25">
      <c r="A3121">
        <v>2341</v>
      </c>
      <c r="B3121" t="s">
        <v>1624</v>
      </c>
      <c r="C3121" t="s">
        <v>1657</v>
      </c>
      <c r="D3121" t="s">
        <v>1658</v>
      </c>
      <c r="E3121" s="6" t="str">
        <f>VLOOKUP(B3121&amp;" - "&amp;D3121,OrbisGeneric_mapping!C:F,3,0)</f>
        <v>CPYCONTACTS_MEMBERSHIP_CompensationTotal</v>
      </c>
      <c r="F3121" s="6" t="str">
        <f>VLOOKUP(E3121,Collibra!D:F,3,0)</f>
        <v>Compensation total</v>
      </c>
      <c r="G3121" s="6" t="str">
        <f>VLOOKUP(E3121,Collibra!D:F,2,0)</f>
        <v>is the Total amount of salary for individual (Only available for US from Refinitiv?) used in the company database</v>
      </c>
      <c r="J3121" t="s">
        <v>28</v>
      </c>
      <c r="N3121" t="b">
        <v>0</v>
      </c>
      <c r="P3121" t="s">
        <v>29</v>
      </c>
      <c r="Q3121" t="s">
        <v>30</v>
      </c>
      <c r="R3121" t="b">
        <v>0</v>
      </c>
      <c r="Z3121">
        <v>1</v>
      </c>
    </row>
    <row r="3122" spans="1:26" x14ac:dyDescent="0.25">
      <c r="A3122">
        <v>2085</v>
      </c>
      <c r="B3122" t="s">
        <v>1624</v>
      </c>
      <c r="C3122" t="s">
        <v>1659</v>
      </c>
      <c r="D3122" t="s">
        <v>1660</v>
      </c>
      <c r="E3122" s="6" t="str">
        <f>VLOOKUP(B3122&amp;" - "&amp;D3122,OrbisGeneric_mapping!C:F,3,0)</f>
        <v>MEMBERSHIP_RawSourceDateFuntionFormatted</v>
      </c>
      <c r="F3122" s="6" t="str">
        <f>VLOOKUP(E3122,Collibra!D:F,3,0)</f>
        <v>Confirmation date(s)</v>
      </c>
      <c r="G3122" s="6" t="str">
        <f>VLOOKUP(E3122,Collibra!D:F,2,0)</f>
        <v>is the Confirmation dates from the IP. Ex: date at which the data was retrieved from a website, or date of a document (annual report etc)</v>
      </c>
      <c r="J3122" t="s">
        <v>28</v>
      </c>
      <c r="N3122" t="b">
        <v>0</v>
      </c>
      <c r="P3122" t="s">
        <v>29</v>
      </c>
      <c r="Q3122" t="s">
        <v>30</v>
      </c>
      <c r="R3122" t="b">
        <v>0</v>
      </c>
      <c r="Z3122">
        <v>1</v>
      </c>
    </row>
    <row r="3123" spans="1:26" x14ac:dyDescent="0.25">
      <c r="A3123">
        <v>2093</v>
      </c>
      <c r="B3123" t="s">
        <v>1624</v>
      </c>
      <c r="C3123" t="s">
        <v>1661</v>
      </c>
      <c r="D3123" t="s">
        <v>1662</v>
      </c>
      <c r="E3123" s="6" t="e">
        <f>VLOOKUP(B3123&amp;" - "&amp;D3123,OrbisGeneric_mapping!C:F,3,0)</f>
        <v>#N/A</v>
      </c>
      <c r="F3123" s="6" t="e">
        <f>VLOOKUP(E3123,Collibra!D:F,3,0)</f>
        <v>#N/A</v>
      </c>
      <c r="G3123" s="6" t="e">
        <f>VLOOKUP(E3123,Collibra!D:F,2,0)</f>
        <v>#N/A</v>
      </c>
      <c r="J3123" t="s">
        <v>1663</v>
      </c>
      <c r="N3123" t="b">
        <v>0</v>
      </c>
      <c r="P3123" t="s">
        <v>29</v>
      </c>
      <c r="Q3123" t="s">
        <v>30</v>
      </c>
      <c r="R3123" t="b">
        <v>0</v>
      </c>
      <c r="Z3123">
        <v>1</v>
      </c>
    </row>
    <row r="3124" spans="1:26" x14ac:dyDescent="0.25">
      <c r="A3124">
        <v>2261</v>
      </c>
      <c r="B3124" t="s">
        <v>1624</v>
      </c>
      <c r="C3124" t="s">
        <v>106</v>
      </c>
      <c r="D3124" t="s">
        <v>107</v>
      </c>
      <c r="E3124" s="6" t="str">
        <f>VLOOKUP(B3124&amp;" - "&amp;D3124,OrbisGeneric_mapping!C:F,3,0)</f>
        <v>CPYCONTACTS_HEADER_CountryLabel</v>
      </c>
      <c r="F3124" s="6" t="str">
        <f>VLOOKUP(E3124,Collibra!D:F,3,0)</f>
        <v>Country</v>
      </c>
      <c r="G3124" s="6" t="str">
        <f>VLOOKUP(E3124,Collibra!D:F,2,0)</f>
        <v>is the Home country of the individual which is used in the company database</v>
      </c>
      <c r="J3124" t="s">
        <v>28</v>
      </c>
      <c r="N3124" t="b">
        <v>0</v>
      </c>
      <c r="P3124" t="s">
        <v>29</v>
      </c>
      <c r="Q3124" t="s">
        <v>30</v>
      </c>
      <c r="R3124" t="b">
        <v>0</v>
      </c>
      <c r="Z3124">
        <v>1</v>
      </c>
    </row>
    <row r="3125" spans="1:26" x14ac:dyDescent="0.25">
      <c r="A3125">
        <v>2245</v>
      </c>
      <c r="B3125" t="s">
        <v>1624</v>
      </c>
      <c r="C3125" t="s">
        <v>1664</v>
      </c>
      <c r="D3125" t="s">
        <v>1665</v>
      </c>
      <c r="E3125" s="6" t="str">
        <f>VLOOKUP(B3125&amp;" - "&amp;D3125,OrbisGeneric_mapping!C:F,3,0)</f>
        <v>CPYCONTACTS_HEADER_NationalityCountryLabel</v>
      </c>
      <c r="F3125" s="6" t="str">
        <f>VLOOKUP(E3125,Collibra!D:F,3,0)</f>
        <v>Country/ies of nationality</v>
      </c>
      <c r="G3125" s="6" t="str">
        <f>VLOOKUP(E3125,Collibra!D:F,2,0)</f>
        <v>is the Nationality of the individual used in the company database</v>
      </c>
      <c r="J3125" t="s">
        <v>28</v>
      </c>
      <c r="N3125" t="b">
        <v>0</v>
      </c>
      <c r="P3125" t="s">
        <v>29</v>
      </c>
      <c r="Q3125" t="s">
        <v>30</v>
      </c>
      <c r="R3125" t="b">
        <v>0</v>
      </c>
      <c r="Z3125">
        <v>1</v>
      </c>
    </row>
    <row r="3126" spans="1:26" x14ac:dyDescent="0.25">
      <c r="A3126">
        <v>2197</v>
      </c>
      <c r="B3126" t="s">
        <v>1624</v>
      </c>
      <c r="C3126" t="s">
        <v>1666</v>
      </c>
      <c r="D3126" t="s">
        <v>1667</v>
      </c>
      <c r="E3126" s="6" t="str">
        <f>VLOOKUP(B3126&amp;" - "&amp;D3126,OrbisGeneric_mapping!C:F,3,0)</f>
        <v>CPYCONTACTS_HEADER_Birthdate</v>
      </c>
      <c r="F3126" s="6">
        <f>VLOOKUP(E3126,Collibra!D:F,3,0)</f>
        <v>0</v>
      </c>
      <c r="G3126" s="6" t="str">
        <f>VLOOKUP(E3126,Collibra!D:F,2,0)</f>
        <v>is the (Full) date of birth. For some countries, only the year is available. This is used in the company database</v>
      </c>
      <c r="J3126" t="s">
        <v>28</v>
      </c>
      <c r="N3126" t="b">
        <v>0</v>
      </c>
      <c r="P3126" t="s">
        <v>29</v>
      </c>
      <c r="Q3126" t="s">
        <v>30</v>
      </c>
      <c r="R3126" t="b">
        <v>0</v>
      </c>
      <c r="Z3126">
        <v>1</v>
      </c>
    </row>
    <row r="3127" spans="1:26" x14ac:dyDescent="0.25">
      <c r="A3127">
        <v>2221</v>
      </c>
      <c r="B3127" t="s">
        <v>1624</v>
      </c>
      <c r="C3127" t="s">
        <v>1668</v>
      </c>
      <c r="D3127" t="s">
        <v>1669</v>
      </c>
      <c r="E3127" s="6" t="e">
        <f>VLOOKUP(B3127&amp;" - "&amp;D3127,OrbisGeneric_mapping!C:F,3,0)</f>
        <v>#N/A</v>
      </c>
      <c r="F3127" s="6" t="e">
        <f>VLOOKUP(E3127,Collibra!D:F,3,0)</f>
        <v>#N/A</v>
      </c>
      <c r="G3127" s="6" t="e">
        <f>VLOOKUP(E3127,Collibra!D:F,2,0)</f>
        <v>#N/A</v>
      </c>
      <c r="J3127" t="s">
        <v>28</v>
      </c>
      <c r="N3127" t="b">
        <v>0</v>
      </c>
      <c r="P3127" t="s">
        <v>29</v>
      </c>
      <c r="Q3127" t="s">
        <v>30</v>
      </c>
      <c r="R3127" t="b">
        <v>0</v>
      </c>
      <c r="Z3127">
        <v>1</v>
      </c>
    </row>
    <row r="3128" spans="1:26" x14ac:dyDescent="0.25">
      <c r="A3128">
        <v>2213</v>
      </c>
      <c r="B3128" t="s">
        <v>1624</v>
      </c>
      <c r="C3128" t="s">
        <v>1670</v>
      </c>
      <c r="D3128" t="s">
        <v>1671</v>
      </c>
      <c r="E3128" s="6" t="e">
        <f>VLOOKUP(B3128&amp;" - "&amp;D3128,OrbisGeneric_mapping!C:F,3,0)</f>
        <v>#N/A</v>
      </c>
      <c r="F3128" s="6" t="e">
        <f>VLOOKUP(E3128,Collibra!D:F,3,0)</f>
        <v>#N/A</v>
      </c>
      <c r="G3128" s="6" t="e">
        <f>VLOOKUP(E3128,Collibra!D:F,2,0)</f>
        <v>#N/A</v>
      </c>
      <c r="J3128" t="s">
        <v>28</v>
      </c>
      <c r="N3128" t="b">
        <v>0</v>
      </c>
      <c r="P3128" t="s">
        <v>29</v>
      </c>
      <c r="Q3128" t="s">
        <v>30</v>
      </c>
      <c r="R3128" t="b">
        <v>0</v>
      </c>
      <c r="Z3128">
        <v>1</v>
      </c>
    </row>
    <row r="3129" spans="1:26" x14ac:dyDescent="0.25">
      <c r="A3129">
        <v>2205</v>
      </c>
      <c r="B3129" t="s">
        <v>1624</v>
      </c>
      <c r="C3129" t="s">
        <v>1672</v>
      </c>
      <c r="D3129" t="s">
        <v>1673</v>
      </c>
      <c r="E3129" s="6" t="e">
        <f>VLOOKUP(B3129&amp;" - "&amp;D3129,OrbisGeneric_mapping!C:F,3,0)</f>
        <v>#N/A</v>
      </c>
      <c r="F3129" s="6" t="e">
        <f>VLOOKUP(E3129,Collibra!D:F,3,0)</f>
        <v>#N/A</v>
      </c>
      <c r="G3129" s="6" t="e">
        <f>VLOOKUP(E3129,Collibra!D:F,2,0)</f>
        <v>#N/A</v>
      </c>
      <c r="J3129" t="s">
        <v>28</v>
      </c>
      <c r="N3129" t="b">
        <v>0</v>
      </c>
      <c r="P3129" t="s">
        <v>29</v>
      </c>
      <c r="Q3129" t="s">
        <v>30</v>
      </c>
      <c r="R3129" t="b">
        <v>0</v>
      </c>
      <c r="Z3129">
        <v>1</v>
      </c>
    </row>
    <row r="3130" spans="1:26" x14ac:dyDescent="0.25">
      <c r="A3130">
        <v>2101</v>
      </c>
      <c r="B3130" t="s">
        <v>1624</v>
      </c>
      <c r="C3130" t="s">
        <v>1674</v>
      </c>
      <c r="D3130" t="s">
        <v>1675</v>
      </c>
      <c r="E3130" s="6" t="str">
        <f>VLOOKUP(B3130&amp;" - "&amp;D3130,OrbisGeneric_mapping!C:F,3,0)</f>
        <v>CPYCONTACTS_MEMBERSHIP_LastSeenDate</v>
      </c>
      <c r="F3130" s="6" t="str">
        <f>VLOOKUP(E3130,Collibra!D:F,3,0)</f>
        <v>Date(s) last received from IP(s)</v>
      </c>
      <c r="G3130" s="6" t="str">
        <f>VLOOKUP(E3130,Collibra!D:F,2,0)</f>
        <v>is the Latest date when receive from the IP (export date?) which is used in the company database</v>
      </c>
      <c r="J3130" t="s">
        <v>28</v>
      </c>
      <c r="N3130" t="b">
        <v>0</v>
      </c>
      <c r="P3130" t="s">
        <v>29</v>
      </c>
      <c r="Q3130" t="s">
        <v>30</v>
      </c>
      <c r="R3130" t="b">
        <v>0</v>
      </c>
      <c r="Z3130">
        <v>1</v>
      </c>
    </row>
    <row r="3131" spans="1:26" x14ac:dyDescent="0.25">
      <c r="A3131">
        <v>2125</v>
      </c>
      <c r="B3131" t="s">
        <v>1624</v>
      </c>
      <c r="C3131" t="s">
        <v>1676</v>
      </c>
      <c r="D3131" t="s">
        <v>1677</v>
      </c>
      <c r="E3131" s="6" t="e">
        <f>VLOOKUP(B3131&amp;" - "&amp;D3131,OrbisGeneric_mapping!C:F,3,0)</f>
        <v>#N/A</v>
      </c>
      <c r="F3131" s="6" t="e">
        <f>VLOOKUP(E3131,Collibra!D:F,3,0)</f>
        <v>#N/A</v>
      </c>
      <c r="G3131" s="6" t="e">
        <f>VLOOKUP(E3131,Collibra!D:F,2,0)</f>
        <v>#N/A</v>
      </c>
      <c r="J3131" t="s">
        <v>28</v>
      </c>
      <c r="N3131" t="b">
        <v>0</v>
      </c>
      <c r="P3131" t="s">
        <v>29</v>
      </c>
      <c r="Q3131" t="s">
        <v>30</v>
      </c>
      <c r="R3131" t="b">
        <v>0</v>
      </c>
      <c r="Z3131">
        <v>1</v>
      </c>
    </row>
    <row r="3132" spans="1:26" x14ac:dyDescent="0.25">
      <c r="A3132">
        <v>2117</v>
      </c>
      <c r="B3132" t="s">
        <v>1624</v>
      </c>
      <c r="C3132" t="s">
        <v>1678</v>
      </c>
      <c r="D3132" t="s">
        <v>1679</v>
      </c>
      <c r="E3132" s="6" t="e">
        <f>VLOOKUP(B3132&amp;" - "&amp;D3132,OrbisGeneric_mapping!C:F,3,0)</f>
        <v>#N/A</v>
      </c>
      <c r="F3132" s="6" t="e">
        <f>VLOOKUP(E3132,Collibra!D:F,3,0)</f>
        <v>#N/A</v>
      </c>
      <c r="G3132" s="6" t="e">
        <f>VLOOKUP(E3132,Collibra!D:F,2,0)</f>
        <v>#N/A</v>
      </c>
      <c r="J3132" t="s">
        <v>28</v>
      </c>
      <c r="N3132" t="b">
        <v>0</v>
      </c>
      <c r="P3132" t="s">
        <v>29</v>
      </c>
      <c r="Q3132" t="s">
        <v>30</v>
      </c>
      <c r="R3132" t="b">
        <v>0</v>
      </c>
      <c r="Z3132">
        <v>1</v>
      </c>
    </row>
    <row r="3133" spans="1:26" x14ac:dyDescent="0.25">
      <c r="A3133">
        <v>2109</v>
      </c>
      <c r="B3133" t="s">
        <v>1624</v>
      </c>
      <c r="C3133" t="s">
        <v>1680</v>
      </c>
      <c r="D3133" t="s">
        <v>1681</v>
      </c>
      <c r="E3133" s="6" t="e">
        <f>VLOOKUP(B3133&amp;" - "&amp;D3133,OrbisGeneric_mapping!C:F,3,0)</f>
        <v>#N/A</v>
      </c>
      <c r="F3133" s="6" t="e">
        <f>VLOOKUP(E3133,Collibra!D:F,3,0)</f>
        <v>#N/A</v>
      </c>
      <c r="G3133" s="6" t="e">
        <f>VLOOKUP(E3133,Collibra!D:F,2,0)</f>
        <v>#N/A</v>
      </c>
      <c r="J3133" t="s">
        <v>28</v>
      </c>
      <c r="N3133" t="b">
        <v>0</v>
      </c>
      <c r="P3133" t="s">
        <v>29</v>
      </c>
      <c r="Q3133" t="s">
        <v>30</v>
      </c>
      <c r="R3133" t="b">
        <v>0</v>
      </c>
      <c r="Z3133">
        <v>1</v>
      </c>
    </row>
    <row r="3134" spans="1:26" x14ac:dyDescent="0.25">
      <c r="A3134">
        <v>2301</v>
      </c>
      <c r="B3134" t="s">
        <v>1624</v>
      </c>
      <c r="C3134" t="s">
        <v>1682</v>
      </c>
      <c r="D3134" t="s">
        <v>1683</v>
      </c>
      <c r="E3134" s="6" t="str">
        <f>VLOOKUP(B3134&amp;" - "&amp;D3134,OrbisGeneric_mapping!C:F,3,0)</f>
        <v>CPYCONTACTS_HEADER_DegreeCode</v>
      </c>
      <c r="F3134" s="6" t="str">
        <f>VLOOKUP(E3134,Collibra!D:F,3,0)</f>
        <v>Degree code</v>
      </c>
      <c r="G3134" s="6" t="str">
        <f>VLOOKUP(E3134,Collibra!D:F,2,0)</f>
        <v>is the Abbreviation of degree type (only provided by Refinitiv, see Orbis 3 user guide for correspondance) used in the company database</v>
      </c>
      <c r="J3134" t="s">
        <v>28</v>
      </c>
      <c r="N3134" t="b">
        <v>0</v>
      </c>
      <c r="P3134" t="s">
        <v>29</v>
      </c>
      <c r="Q3134" t="s">
        <v>30</v>
      </c>
      <c r="R3134" t="b">
        <v>0</v>
      </c>
      <c r="Z3134">
        <v>1</v>
      </c>
    </row>
    <row r="3135" spans="1:26" x14ac:dyDescent="0.25">
      <c r="A3135">
        <v>2413</v>
      </c>
      <c r="B3135" t="s">
        <v>1624</v>
      </c>
      <c r="C3135" t="s">
        <v>1684</v>
      </c>
      <c r="D3135" t="s">
        <v>1685</v>
      </c>
      <c r="E3135" s="6" t="str">
        <f>VLOOKUP(B3135&amp;" - "&amp;D3135,OrbisGeneric_mapping!C:F,3,0)</f>
        <v>CPYCONTACTS_HEADER_DisqualificationSection</v>
      </c>
      <c r="F3135" s="6" t="e">
        <f>VLOOKUP(E3135,Collibra!D:F,3,0)</f>
        <v>#N/A</v>
      </c>
      <c r="G3135" s="6" t="e">
        <f>VLOOKUP(E3135,Collibra!D:F,2,0)</f>
        <v>#N/A</v>
      </c>
      <c r="J3135" t="s">
        <v>28</v>
      </c>
      <c r="N3135" t="b">
        <v>0</v>
      </c>
      <c r="P3135" t="s">
        <v>29</v>
      </c>
      <c r="Q3135" t="s">
        <v>30</v>
      </c>
      <c r="R3135" t="b">
        <v>0</v>
      </c>
      <c r="Z3135">
        <v>1</v>
      </c>
    </row>
    <row r="3136" spans="1:26" x14ac:dyDescent="0.25">
      <c r="A3136">
        <v>2397</v>
      </c>
      <c r="B3136" t="s">
        <v>1624</v>
      </c>
      <c r="C3136" t="s">
        <v>1686</v>
      </c>
      <c r="D3136" t="s">
        <v>1687</v>
      </c>
      <c r="E3136" s="6" t="str">
        <f>VLOOKUP(B3136&amp;" - "&amp;D3136,OrbisGeneric_mapping!C:F,3,0)</f>
        <v>CPYCONTACTS_HEADER_DisqualificationTo</v>
      </c>
      <c r="F3136" s="6" t="e">
        <f>VLOOKUP(E3136,Collibra!D:F,3,0)</f>
        <v>#N/A</v>
      </c>
      <c r="G3136" s="6" t="e">
        <f>VLOOKUP(E3136,Collibra!D:F,2,0)</f>
        <v>#N/A</v>
      </c>
      <c r="J3136" t="s">
        <v>28</v>
      </c>
      <c r="N3136" t="b">
        <v>0</v>
      </c>
      <c r="P3136" t="s">
        <v>29</v>
      </c>
      <c r="Q3136" t="s">
        <v>30</v>
      </c>
      <c r="R3136" t="b">
        <v>0</v>
      </c>
      <c r="Z3136">
        <v>1</v>
      </c>
    </row>
    <row r="3137" spans="1:26" x14ac:dyDescent="0.25">
      <c r="A3137">
        <v>2405</v>
      </c>
      <c r="B3137" t="s">
        <v>1624</v>
      </c>
      <c r="C3137" t="s">
        <v>1688</v>
      </c>
      <c r="D3137" t="s">
        <v>1689</v>
      </c>
      <c r="E3137" s="6" t="e">
        <f>VLOOKUP(B3137&amp;" - "&amp;D3137,OrbisGeneric_mapping!C:F,3,0)</f>
        <v>#N/A</v>
      </c>
      <c r="F3137" s="6" t="e">
        <f>VLOOKUP(E3137,Collibra!D:F,3,0)</f>
        <v>#N/A</v>
      </c>
      <c r="G3137" s="6" t="e">
        <f>VLOOKUP(E3137,Collibra!D:F,2,0)</f>
        <v>#N/A</v>
      </c>
      <c r="J3137" t="s">
        <v>1663</v>
      </c>
      <c r="N3137" t="b">
        <v>0</v>
      </c>
      <c r="P3137" t="s">
        <v>29</v>
      </c>
      <c r="Q3137" t="s">
        <v>30</v>
      </c>
      <c r="R3137" t="b">
        <v>0</v>
      </c>
      <c r="Z3137">
        <v>1</v>
      </c>
    </row>
    <row r="3138" spans="1:26" x14ac:dyDescent="0.25">
      <c r="A3138">
        <v>2381</v>
      </c>
      <c r="B3138" t="s">
        <v>1624</v>
      </c>
      <c r="C3138" t="s">
        <v>1690</v>
      </c>
      <c r="D3138" t="s">
        <v>1691</v>
      </c>
      <c r="E3138" s="6" t="str">
        <f>VLOOKUP(B3138&amp;" - "&amp;D3138,OrbisGeneric_mapping!C:F,3,0)</f>
        <v>CPYCONTACTS_HEADER_DisqualificationFrom</v>
      </c>
      <c r="F3138" s="6" t="e">
        <f>VLOOKUP(E3138,Collibra!D:F,3,0)</f>
        <v>#N/A</v>
      </c>
      <c r="G3138" s="6" t="e">
        <f>VLOOKUP(E3138,Collibra!D:F,2,0)</f>
        <v>#N/A</v>
      </c>
      <c r="J3138" t="s">
        <v>28</v>
      </c>
      <c r="N3138" t="b">
        <v>0</v>
      </c>
      <c r="P3138" t="s">
        <v>29</v>
      </c>
      <c r="Q3138" t="s">
        <v>30</v>
      </c>
      <c r="R3138" t="b">
        <v>0</v>
      </c>
      <c r="Z3138">
        <v>1</v>
      </c>
    </row>
    <row r="3139" spans="1:26" x14ac:dyDescent="0.25">
      <c r="A3139">
        <v>2389</v>
      </c>
      <c r="B3139" t="s">
        <v>1624</v>
      </c>
      <c r="C3139" t="s">
        <v>1692</v>
      </c>
      <c r="D3139" t="s">
        <v>1693</v>
      </c>
      <c r="E3139" s="6" t="e">
        <f>VLOOKUP(B3139&amp;" - "&amp;D3139,OrbisGeneric_mapping!C:F,3,0)</f>
        <v>#N/A</v>
      </c>
      <c r="F3139" s="6" t="e">
        <f>VLOOKUP(E3139,Collibra!D:F,3,0)</f>
        <v>#N/A</v>
      </c>
      <c r="G3139" s="6" t="e">
        <f>VLOOKUP(E3139,Collibra!D:F,2,0)</f>
        <v>#N/A</v>
      </c>
      <c r="J3139" t="s">
        <v>1663</v>
      </c>
      <c r="N3139" t="b">
        <v>0</v>
      </c>
      <c r="P3139" t="s">
        <v>29</v>
      </c>
      <c r="Q3139" t="s">
        <v>30</v>
      </c>
      <c r="R3139" t="b">
        <v>0</v>
      </c>
      <c r="Z3139">
        <v>1</v>
      </c>
    </row>
    <row r="3140" spans="1:26" x14ac:dyDescent="0.25">
      <c r="A3140">
        <v>2277</v>
      </c>
      <c r="B3140" t="s">
        <v>1624</v>
      </c>
      <c r="C3140" t="s">
        <v>1196</v>
      </c>
      <c r="D3140" t="s">
        <v>1197</v>
      </c>
      <c r="E3140" s="6" t="str">
        <f>VLOOKUP(B3140&amp;" - "&amp;D3140,OrbisGeneric_mapping!C:F,3,0)</f>
        <v>CPYCONTACTS_HEADER_Email</v>
      </c>
      <c r="F3140" s="6">
        <f>VLOOKUP(E3140,Collibra!D:F,3,0)</f>
        <v>0</v>
      </c>
      <c r="G3140" s="6" t="str">
        <f>VLOOKUP(E3140,Collibra!D:F,2,0)</f>
        <v>is the Personal (TBC) email address of individual which is used in the company database</v>
      </c>
      <c r="J3140" t="s">
        <v>28</v>
      </c>
      <c r="N3140" t="b">
        <v>0</v>
      </c>
      <c r="P3140" t="s">
        <v>29</v>
      </c>
      <c r="Q3140" t="s">
        <v>30</v>
      </c>
      <c r="R3140" t="b">
        <v>0</v>
      </c>
      <c r="Z3140">
        <v>1</v>
      </c>
    </row>
    <row r="3141" spans="1:26" x14ac:dyDescent="0.25">
      <c r="A3141">
        <v>2461</v>
      </c>
      <c r="B3141" t="s">
        <v>1624</v>
      </c>
      <c r="C3141" t="s">
        <v>1694</v>
      </c>
      <c r="D3141" t="s">
        <v>1695</v>
      </c>
      <c r="E3141" s="6" t="str">
        <f>VLOOKUP(B3141&amp;" - "&amp;D3141,OrbisGeneric_mapping!C:F,3,0)</f>
        <v>CPYCONTACTS_MEMBERSHIP_ExemptionTo</v>
      </c>
      <c r="F3141" s="6" t="e">
        <f>VLOOKUP(E3141,Collibra!D:F,3,0)</f>
        <v>#N/A</v>
      </c>
      <c r="G3141" s="6" t="e">
        <f>VLOOKUP(E3141,Collibra!D:F,2,0)</f>
        <v>#N/A</v>
      </c>
      <c r="J3141" t="s">
        <v>28</v>
      </c>
      <c r="N3141" t="b">
        <v>0</v>
      </c>
      <c r="P3141" t="s">
        <v>29</v>
      </c>
      <c r="Q3141" t="s">
        <v>30</v>
      </c>
      <c r="R3141" t="b">
        <v>0</v>
      </c>
      <c r="Z3141">
        <v>1</v>
      </c>
    </row>
    <row r="3142" spans="1:26" x14ac:dyDescent="0.25">
      <c r="A3142">
        <v>2485</v>
      </c>
      <c r="B3142" t="s">
        <v>1624</v>
      </c>
      <c r="C3142" t="s">
        <v>1696</v>
      </c>
      <c r="D3142" t="s">
        <v>1697</v>
      </c>
      <c r="E3142" s="6" t="e">
        <f>VLOOKUP(B3142&amp;" - "&amp;D3142,OrbisGeneric_mapping!C:F,3,0)</f>
        <v>#N/A</v>
      </c>
      <c r="F3142" s="6" t="e">
        <f>VLOOKUP(E3142,Collibra!D:F,3,0)</f>
        <v>#N/A</v>
      </c>
      <c r="G3142" s="6" t="e">
        <f>VLOOKUP(E3142,Collibra!D:F,2,0)</f>
        <v>#N/A</v>
      </c>
      <c r="J3142" t="s">
        <v>28</v>
      </c>
      <c r="N3142" t="b">
        <v>0</v>
      </c>
      <c r="P3142" t="s">
        <v>29</v>
      </c>
      <c r="Q3142" t="s">
        <v>30</v>
      </c>
      <c r="R3142" t="b">
        <v>0</v>
      </c>
      <c r="Z3142">
        <v>1</v>
      </c>
    </row>
    <row r="3143" spans="1:26" x14ac:dyDescent="0.25">
      <c r="A3143">
        <v>2477</v>
      </c>
      <c r="B3143" t="s">
        <v>1624</v>
      </c>
      <c r="C3143" t="s">
        <v>1698</v>
      </c>
      <c r="D3143" t="s">
        <v>1699</v>
      </c>
      <c r="E3143" s="6" t="e">
        <f>VLOOKUP(B3143&amp;" - "&amp;D3143,OrbisGeneric_mapping!C:F,3,0)</f>
        <v>#N/A</v>
      </c>
      <c r="F3143" s="6" t="e">
        <f>VLOOKUP(E3143,Collibra!D:F,3,0)</f>
        <v>#N/A</v>
      </c>
      <c r="G3143" s="6" t="e">
        <f>VLOOKUP(E3143,Collibra!D:F,2,0)</f>
        <v>#N/A</v>
      </c>
      <c r="J3143" t="s">
        <v>28</v>
      </c>
      <c r="N3143" t="b">
        <v>0</v>
      </c>
      <c r="P3143" t="s">
        <v>29</v>
      </c>
      <c r="Q3143" t="s">
        <v>30</v>
      </c>
      <c r="R3143" t="b">
        <v>0</v>
      </c>
      <c r="Z3143">
        <v>1</v>
      </c>
    </row>
    <row r="3144" spans="1:26" x14ac:dyDescent="0.25">
      <c r="A3144">
        <v>2469</v>
      </c>
      <c r="B3144" t="s">
        <v>1624</v>
      </c>
      <c r="C3144" t="s">
        <v>1700</v>
      </c>
      <c r="D3144" t="s">
        <v>1701</v>
      </c>
      <c r="E3144" s="6" t="e">
        <f>VLOOKUP(B3144&amp;" - "&amp;D3144,OrbisGeneric_mapping!C:F,3,0)</f>
        <v>#N/A</v>
      </c>
      <c r="F3144" s="6" t="e">
        <f>VLOOKUP(E3144,Collibra!D:F,3,0)</f>
        <v>#N/A</v>
      </c>
      <c r="G3144" s="6" t="e">
        <f>VLOOKUP(E3144,Collibra!D:F,2,0)</f>
        <v>#N/A</v>
      </c>
      <c r="J3144" t="s">
        <v>28</v>
      </c>
      <c r="N3144" t="b">
        <v>0</v>
      </c>
      <c r="P3144" t="s">
        <v>29</v>
      </c>
      <c r="Q3144" t="s">
        <v>30</v>
      </c>
      <c r="R3144" t="b">
        <v>0</v>
      </c>
      <c r="Z3144">
        <v>1</v>
      </c>
    </row>
    <row r="3145" spans="1:26" x14ac:dyDescent="0.25">
      <c r="A3145">
        <v>2429</v>
      </c>
      <c r="B3145" t="s">
        <v>1624</v>
      </c>
      <c r="C3145" t="s">
        <v>1702</v>
      </c>
      <c r="D3145" t="s">
        <v>1703</v>
      </c>
      <c r="E3145" s="6" t="str">
        <f>VLOOKUP(B3145&amp;" - "&amp;D3145,OrbisGeneric_mapping!C:F,3,0)</f>
        <v>CPYCONTACTS_MEMBERSHIP_ExemptionFrom</v>
      </c>
      <c r="F3145" s="6" t="e">
        <f>VLOOKUP(E3145,Collibra!D:F,3,0)</f>
        <v>#N/A</v>
      </c>
      <c r="G3145" s="6" t="e">
        <f>VLOOKUP(E3145,Collibra!D:F,2,0)</f>
        <v>#N/A</v>
      </c>
      <c r="J3145" t="s">
        <v>28</v>
      </c>
      <c r="N3145" t="b">
        <v>0</v>
      </c>
      <c r="P3145" t="s">
        <v>29</v>
      </c>
      <c r="Q3145" t="s">
        <v>30</v>
      </c>
      <c r="R3145" t="b">
        <v>0</v>
      </c>
      <c r="Z3145">
        <v>1</v>
      </c>
    </row>
    <row r="3146" spans="1:26" x14ac:dyDescent="0.25">
      <c r="A3146">
        <v>2453</v>
      </c>
      <c r="B3146" t="s">
        <v>1624</v>
      </c>
      <c r="C3146" t="s">
        <v>1704</v>
      </c>
      <c r="D3146" t="s">
        <v>1705</v>
      </c>
      <c r="E3146" s="6" t="e">
        <f>VLOOKUP(B3146&amp;" - "&amp;D3146,OrbisGeneric_mapping!C:F,3,0)</f>
        <v>#N/A</v>
      </c>
      <c r="F3146" s="6" t="e">
        <f>VLOOKUP(E3146,Collibra!D:F,3,0)</f>
        <v>#N/A</v>
      </c>
      <c r="G3146" s="6" t="e">
        <f>VLOOKUP(E3146,Collibra!D:F,2,0)</f>
        <v>#N/A</v>
      </c>
      <c r="J3146" t="s">
        <v>28</v>
      </c>
      <c r="N3146" t="b">
        <v>0</v>
      </c>
      <c r="P3146" t="s">
        <v>29</v>
      </c>
      <c r="Q3146" t="s">
        <v>30</v>
      </c>
      <c r="R3146" t="b">
        <v>0</v>
      </c>
      <c r="Z3146">
        <v>1</v>
      </c>
    </row>
    <row r="3147" spans="1:26" x14ac:dyDescent="0.25">
      <c r="A3147">
        <v>2445</v>
      </c>
      <c r="B3147" t="s">
        <v>1624</v>
      </c>
      <c r="C3147" t="s">
        <v>1706</v>
      </c>
      <c r="D3147" t="s">
        <v>1707</v>
      </c>
      <c r="E3147" s="6" t="e">
        <f>VLOOKUP(B3147&amp;" - "&amp;D3147,OrbisGeneric_mapping!C:F,3,0)</f>
        <v>#N/A</v>
      </c>
      <c r="F3147" s="6" t="e">
        <f>VLOOKUP(E3147,Collibra!D:F,3,0)</f>
        <v>#N/A</v>
      </c>
      <c r="G3147" s="6" t="e">
        <f>VLOOKUP(E3147,Collibra!D:F,2,0)</f>
        <v>#N/A</v>
      </c>
      <c r="J3147" t="s">
        <v>28</v>
      </c>
      <c r="N3147" t="b">
        <v>0</v>
      </c>
      <c r="P3147" t="s">
        <v>29</v>
      </c>
      <c r="Q3147" t="s">
        <v>30</v>
      </c>
      <c r="R3147" t="b">
        <v>0</v>
      </c>
      <c r="Z3147">
        <v>1</v>
      </c>
    </row>
    <row r="3148" spans="1:26" x14ac:dyDescent="0.25">
      <c r="A3148">
        <v>2437</v>
      </c>
      <c r="B3148" t="s">
        <v>1624</v>
      </c>
      <c r="C3148" t="s">
        <v>1708</v>
      </c>
      <c r="D3148" t="s">
        <v>1709</v>
      </c>
      <c r="E3148" s="6" t="e">
        <f>VLOOKUP(B3148&amp;" - "&amp;D3148,OrbisGeneric_mapping!C:F,3,0)</f>
        <v>#N/A</v>
      </c>
      <c r="F3148" s="6" t="e">
        <f>VLOOKUP(E3148,Collibra!D:F,3,0)</f>
        <v>#N/A</v>
      </c>
      <c r="G3148" s="6" t="e">
        <f>VLOOKUP(E3148,Collibra!D:F,2,0)</f>
        <v>#N/A</v>
      </c>
      <c r="J3148" t="s">
        <v>28</v>
      </c>
      <c r="N3148" t="b">
        <v>0</v>
      </c>
      <c r="P3148" t="s">
        <v>29</v>
      </c>
      <c r="Q3148" t="s">
        <v>30</v>
      </c>
      <c r="R3148" t="b">
        <v>0</v>
      </c>
      <c r="Z3148">
        <v>1</v>
      </c>
    </row>
    <row r="3149" spans="1:26" x14ac:dyDescent="0.25">
      <c r="A3149">
        <v>1933</v>
      </c>
      <c r="B3149" t="s">
        <v>1624</v>
      </c>
      <c r="C3149" t="s">
        <v>1710</v>
      </c>
      <c r="D3149" t="s">
        <v>1711</v>
      </c>
      <c r="E3149" s="6" t="str">
        <f>VLOOKUP(B3149&amp;" - "&amp;D3149,OrbisGeneric_mapping!C:F,3,0)</f>
        <v>CPYCONTACTS_HEADER_FirstNameOriginalLanguagePreferred</v>
      </c>
      <c r="F3149" s="6" t="str">
        <f>VLOOKUP(E3149,Collibra!D:F,3,0)</f>
        <v>First name</v>
      </c>
      <c r="G3149" s="6" t="str">
        <f>VLOOKUP(E3149,Collibra!D:F,2,0)</f>
        <v>is the First name of a Director or Manager which is used in the company database</v>
      </c>
      <c r="J3149" t="s">
        <v>28</v>
      </c>
      <c r="N3149" t="b">
        <v>0</v>
      </c>
      <c r="P3149" t="s">
        <v>29</v>
      </c>
      <c r="Q3149" t="s">
        <v>30</v>
      </c>
      <c r="R3149" t="b">
        <v>0</v>
      </c>
      <c r="Z3149">
        <v>1</v>
      </c>
    </row>
    <row r="3150" spans="1:26" x14ac:dyDescent="0.25">
      <c r="A3150">
        <v>1965</v>
      </c>
      <c r="B3150" t="s">
        <v>1624</v>
      </c>
      <c r="C3150" t="s">
        <v>1613</v>
      </c>
      <c r="D3150" t="s">
        <v>1614</v>
      </c>
      <c r="E3150" s="6" t="str">
        <f>VLOOKUP(B3150&amp;" - "&amp;D3150,OrbisGeneric_mapping!C:F,3,0)</f>
        <v>CPYCONTACTS_HEADER_FullNameOriginalLanguagePreferred</v>
      </c>
      <c r="F3150" s="6">
        <f>VLOOKUP(E3150,Collibra!D:F,3,0)</f>
        <v>0</v>
      </c>
      <c r="G3150" s="6" t="str">
        <f>VLOOKUP(E3150,Collibra!D:F,2,0)</f>
        <v>is the Full name of the individual which is used in the company database</v>
      </c>
      <c r="J3150" t="s">
        <v>28</v>
      </c>
      <c r="N3150" t="b">
        <v>0</v>
      </c>
      <c r="P3150" t="s">
        <v>29</v>
      </c>
      <c r="Q3150" t="s">
        <v>30</v>
      </c>
      <c r="R3150" t="b">
        <v>0</v>
      </c>
      <c r="Z3150">
        <v>1</v>
      </c>
    </row>
    <row r="3151" spans="1:26" x14ac:dyDescent="0.25">
      <c r="A3151">
        <v>2189</v>
      </c>
      <c r="B3151" t="s">
        <v>1624</v>
      </c>
      <c r="C3151" t="s">
        <v>1712</v>
      </c>
      <c r="D3151" t="s">
        <v>1713</v>
      </c>
      <c r="E3151" s="6" t="str">
        <f>VLOOKUP(B3151&amp;" - "&amp;D3151,OrbisGeneric_mapping!C:F,3,0)</f>
        <v>CPYCONTACTS_HEADER_Gender</v>
      </c>
      <c r="F3151" s="6" t="str">
        <f>VLOOKUP(E3151,Collibra!D:F,3,0)</f>
        <v>Gender</v>
      </c>
      <c r="G3151" s="6" t="str">
        <f>VLOOKUP(E3151,Collibra!D:F,2,0)</f>
        <v>is the One letter abbreviation of Male/Female. Provided by IP or estimated by us. This is used in the company database.</v>
      </c>
      <c r="J3151" t="s">
        <v>28</v>
      </c>
      <c r="N3151" t="b">
        <v>0</v>
      </c>
      <c r="P3151" t="s">
        <v>29</v>
      </c>
      <c r="Q3151" t="s">
        <v>30</v>
      </c>
      <c r="R3151" t="b">
        <v>0</v>
      </c>
      <c r="Z3151">
        <v>1</v>
      </c>
    </row>
    <row r="3152" spans="1:26" x14ac:dyDescent="0.25">
      <c r="A3152">
        <v>2317</v>
      </c>
      <c r="B3152" t="s">
        <v>1624</v>
      </c>
      <c r="C3152" t="s">
        <v>1714</v>
      </c>
      <c r="D3152" t="s">
        <v>1715</v>
      </c>
      <c r="E3152" s="6" t="str">
        <f>VLOOKUP(B3152&amp;" - "&amp;D3152,OrbisGeneric_mapping!C:F,3,0)</f>
        <v>CPYCONTACTS_HEADER_GraduationDate</v>
      </c>
      <c r="F3152" s="6" t="str">
        <f>VLOOKUP(E3152,Collibra!D:F,3,0)</f>
        <v>Graduation date</v>
      </c>
      <c r="G3152" s="6" t="str">
        <f>VLOOKUP(E3152,Collibra!D:F,2,0)</f>
        <v>is the Date of graduation used in the company database</v>
      </c>
      <c r="J3152" t="s">
        <v>28</v>
      </c>
      <c r="N3152" t="b">
        <v>0</v>
      </c>
      <c r="P3152" t="s">
        <v>29</v>
      </c>
      <c r="Q3152" t="s">
        <v>30</v>
      </c>
      <c r="R3152" t="b">
        <v>0</v>
      </c>
      <c r="Z3152">
        <v>1</v>
      </c>
    </row>
    <row r="3153" spans="1:26" x14ac:dyDescent="0.25">
      <c r="A3153">
        <v>2325</v>
      </c>
      <c r="B3153" t="s">
        <v>1624</v>
      </c>
      <c r="C3153" t="s">
        <v>1716</v>
      </c>
      <c r="D3153" t="s">
        <v>1717</v>
      </c>
      <c r="E3153" s="6" t="e">
        <f>VLOOKUP(B3153&amp;" - "&amp;D3153,OrbisGeneric_mapping!C:F,3,0)</f>
        <v>#N/A</v>
      </c>
      <c r="F3153" s="6" t="e">
        <f>VLOOKUP(E3153,Collibra!D:F,3,0)</f>
        <v>#N/A</v>
      </c>
      <c r="G3153" s="6" t="e">
        <f>VLOOKUP(E3153,Collibra!D:F,2,0)</f>
        <v>#N/A</v>
      </c>
      <c r="J3153" t="s">
        <v>1663</v>
      </c>
      <c r="N3153" t="b">
        <v>0</v>
      </c>
      <c r="P3153" t="s">
        <v>29</v>
      </c>
      <c r="Q3153" t="s">
        <v>30</v>
      </c>
      <c r="R3153" t="b">
        <v>0</v>
      </c>
      <c r="Z3153">
        <v>1</v>
      </c>
    </row>
    <row r="3154" spans="1:26" x14ac:dyDescent="0.25">
      <c r="A3154">
        <v>2181</v>
      </c>
      <c r="B3154" t="s">
        <v>1624</v>
      </c>
      <c r="C3154" t="s">
        <v>1718</v>
      </c>
      <c r="D3154" t="s">
        <v>1719</v>
      </c>
      <c r="E3154" s="6" t="str">
        <f>VLOOKUP(B3154&amp;" - "&amp;D3154,OrbisGeneric_mapping!C:F,3,0)</f>
        <v>CPYCONTACTS_HEADER_Type</v>
      </c>
      <c r="F3154" s="6" t="str">
        <f>VLOOKUP(E3154,Collibra!D:F,3,0)</f>
        <v>Individual or company</v>
      </c>
      <c r="G3154" s="6" t="str">
        <f>VLOOKUP(E3154,Collibra!D:F,2,0)</f>
        <v>is the Definition to whether the Director is an individual or company which is used in the company database</v>
      </c>
      <c r="J3154" t="s">
        <v>28</v>
      </c>
      <c r="N3154" t="b">
        <v>0</v>
      </c>
      <c r="P3154" t="s">
        <v>29</v>
      </c>
      <c r="Q3154" t="s">
        <v>30</v>
      </c>
      <c r="R3154" t="b">
        <v>0</v>
      </c>
      <c r="Z3154">
        <v>1</v>
      </c>
    </row>
    <row r="3155" spans="1:26" x14ac:dyDescent="0.25">
      <c r="A3155">
        <v>2165</v>
      </c>
      <c r="B3155" t="s">
        <v>1624</v>
      </c>
      <c r="C3155" t="s">
        <v>1720</v>
      </c>
      <c r="D3155" t="s">
        <v>1721</v>
      </c>
      <c r="E3155" s="6" t="str">
        <f>VLOOKUP(B3155&amp;" - "&amp;D3155,OrbisGeneric_mapping!C:F,3,0)</f>
        <v>CPYCONTACTS_MEMBERSHIP_RawSourceFunctionFormatted</v>
      </c>
      <c r="F3155" s="6">
        <f>VLOOKUP(E3155,Collibra!D:F,3,0)</f>
        <v>0</v>
      </c>
      <c r="G3155" s="6" t="str">
        <f>VLOOKUP(E3155,Collibra!D:F,2,0)</f>
        <v>is the Source used to provide and validate information which is used in the company database</v>
      </c>
      <c r="J3155" t="s">
        <v>28</v>
      </c>
      <c r="N3155" t="b">
        <v>0</v>
      </c>
      <c r="P3155" t="s">
        <v>29</v>
      </c>
      <c r="Q3155" t="s">
        <v>30</v>
      </c>
      <c r="R3155" t="b">
        <v>0</v>
      </c>
      <c r="Z3155">
        <v>1</v>
      </c>
    </row>
    <row r="3156" spans="1:26" x14ac:dyDescent="0.25">
      <c r="A3156">
        <v>2173</v>
      </c>
      <c r="B3156" t="s">
        <v>1624</v>
      </c>
      <c r="C3156" t="s">
        <v>1722</v>
      </c>
      <c r="D3156" t="s">
        <v>1723</v>
      </c>
      <c r="E3156" s="6" t="str">
        <f>VLOOKUP(B3156&amp;" - "&amp;D3156,OrbisGeneric_mapping!C:F,3,0)</f>
        <v>CPYCONTACTS_MEMBERSHIP_Source2LettersAbbrev</v>
      </c>
      <c r="F3156" s="6">
        <f>VLOOKUP(E3156,Collibra!D:F,3,0)</f>
        <v>0</v>
      </c>
      <c r="G3156" s="6" t="str">
        <f>VLOOKUP(E3156,Collibra!D:F,2,0)</f>
        <v>is the Two digit abbreviation of Information provider which is used in the company database</v>
      </c>
      <c r="J3156" t="s">
        <v>28</v>
      </c>
      <c r="N3156" t="b">
        <v>0</v>
      </c>
      <c r="P3156" t="s">
        <v>29</v>
      </c>
      <c r="Q3156" t="s">
        <v>30</v>
      </c>
      <c r="R3156" t="b">
        <v>0</v>
      </c>
      <c r="Z3156">
        <v>1</v>
      </c>
    </row>
    <row r="3157" spans="1:26" x14ac:dyDescent="0.25">
      <c r="A3157">
        <v>1949</v>
      </c>
      <c r="B3157" t="s">
        <v>1624</v>
      </c>
      <c r="C3157" t="s">
        <v>1724</v>
      </c>
      <c r="D3157" t="s">
        <v>1725</v>
      </c>
      <c r="E3157" s="6" t="str">
        <f>VLOOKUP(B3157&amp;" - "&amp;D3157,OrbisGeneric_mapping!C:F,3,0)</f>
        <v>CPYCONTACTS_HEADER_LastNameOriginalLanguagePreferred</v>
      </c>
      <c r="F3157" s="6" t="str">
        <f>VLOOKUP(E3157,Collibra!D:F,3,0)</f>
        <v>Last name</v>
      </c>
      <c r="G3157" s="6" t="str">
        <f>VLOOKUP(E3157,Collibra!D:F,2,0)</f>
        <v>is the Surname of a Director or Manager which is used in the company database</v>
      </c>
      <c r="J3157" t="s">
        <v>28</v>
      </c>
      <c r="N3157" t="b">
        <v>0</v>
      </c>
      <c r="P3157" t="s">
        <v>29</v>
      </c>
      <c r="Q3157" t="s">
        <v>30</v>
      </c>
      <c r="R3157" t="b">
        <v>0</v>
      </c>
      <c r="Z3157">
        <v>1</v>
      </c>
    </row>
    <row r="3158" spans="1:26" x14ac:dyDescent="0.25">
      <c r="A3158">
        <v>2005</v>
      </c>
      <c r="B3158" t="s">
        <v>1624</v>
      </c>
      <c r="C3158" t="s">
        <v>1726</v>
      </c>
      <c r="D3158" t="s">
        <v>1727</v>
      </c>
      <c r="E3158" s="6" t="str">
        <f>VLOOKUP(B3158&amp;" - "&amp;D3158,OrbisGeneric_mapping!C:F,3,0)</f>
        <v>CPYCONTACTS_MEMBERSHIP_LevelFromHierCodeFall2009</v>
      </c>
      <c r="F3158" s="6" t="str">
        <f>VLOOKUP(E3158,Collibra!D:F,3,0)</f>
        <v>Level of responsibility</v>
      </c>
      <c r="G3158" s="6" t="str">
        <f>VLOOKUP(E3158,Collibra!D:F,2,0)</f>
        <v>is the Level of responsibility within the board, committee or department which is used in the company database</v>
      </c>
      <c r="J3158" t="s">
        <v>28</v>
      </c>
      <c r="N3158" t="b">
        <v>0</v>
      </c>
      <c r="P3158" t="s">
        <v>29</v>
      </c>
      <c r="Q3158" t="s">
        <v>30</v>
      </c>
      <c r="R3158" t="b">
        <v>0</v>
      </c>
      <c r="Z3158">
        <v>1</v>
      </c>
    </row>
    <row r="3159" spans="1:26" x14ac:dyDescent="0.25">
      <c r="A3159">
        <v>2309</v>
      </c>
      <c r="B3159" t="s">
        <v>1624</v>
      </c>
      <c r="C3159" t="s">
        <v>1728</v>
      </c>
      <c r="D3159" t="s">
        <v>1729</v>
      </c>
      <c r="E3159" s="6" t="str">
        <f>VLOOKUP(B3159&amp;" - "&amp;D3159,OrbisGeneric_mapping!C:F,3,0)</f>
        <v>CPYCONTACTS_HEADER_Major</v>
      </c>
      <c r="F3159" s="6" t="str">
        <f>VLOOKUP(E3159,Collibra!D:F,3,0)</f>
        <v>Major</v>
      </c>
      <c r="G3159" s="6" t="str">
        <f>VLOOKUP(E3159,Collibra!D:F,2,0)</f>
        <v>is the Subject of study the indivdual majored in used in the company database</v>
      </c>
      <c r="J3159" t="s">
        <v>28</v>
      </c>
      <c r="N3159" t="b">
        <v>0</v>
      </c>
      <c r="P3159" t="s">
        <v>29</v>
      </c>
      <c r="Q3159" t="s">
        <v>30</v>
      </c>
      <c r="R3159" t="b">
        <v>0</v>
      </c>
      <c r="Z3159">
        <v>1</v>
      </c>
    </row>
    <row r="3160" spans="1:26" x14ac:dyDescent="0.25">
      <c r="A3160">
        <v>1941</v>
      </c>
      <c r="B3160" t="s">
        <v>1624</v>
      </c>
      <c r="C3160" t="s">
        <v>1730</v>
      </c>
      <c r="D3160" t="s">
        <v>1731</v>
      </c>
      <c r="E3160" s="6" t="str">
        <f>VLOOKUP(B3160&amp;" - "&amp;D3160,OrbisGeneric_mapping!C:F,3,0)</f>
        <v>CPYCONTACTS_HEADER_MiddleNameOriginalLanguagePreferred</v>
      </c>
      <c r="F3160" s="6" t="str">
        <f>VLOOKUP(E3160,Collibra!D:F,3,0)</f>
        <v>Middle name</v>
      </c>
      <c r="G3160" s="6" t="str">
        <f>VLOOKUP(E3160,Collibra!D:F,2,0)</f>
        <v>is the Second name of a Director or Manager which is used in the company database</v>
      </c>
      <c r="J3160" t="s">
        <v>28</v>
      </c>
      <c r="N3160" t="b">
        <v>0</v>
      </c>
      <c r="P3160" t="s">
        <v>29</v>
      </c>
      <c r="Q3160" t="s">
        <v>30</v>
      </c>
      <c r="R3160" t="b">
        <v>0</v>
      </c>
      <c r="Z3160">
        <v>1</v>
      </c>
    </row>
    <row r="3161" spans="1:26" x14ac:dyDescent="0.25">
      <c r="A3161">
        <v>2133</v>
      </c>
      <c r="B3161" t="s">
        <v>1624</v>
      </c>
      <c r="C3161" t="s">
        <v>1732</v>
      </c>
      <c r="D3161" t="s">
        <v>1733</v>
      </c>
      <c r="E3161" s="6" t="str">
        <f>VLOOKUP(B3161&amp;" - "&amp;D3161,OrbisGeneric_mapping!C:F,3,0)</f>
        <v>CPYCONTACTS_MEMBERSHIP_Date_PassToPrevious</v>
      </c>
      <c r="F3161" s="6" t="str">
        <f>VLOOKUP(E3161,Collibra!D:F,3,0)</f>
        <v>Not valid after date</v>
      </c>
      <c r="G3161" s="6" t="str">
        <f>VLOOKUP(E3161,Collibra!D:F,2,0)</f>
        <v>is the date when VADIS detects that a function became previous. which is used in the company database</v>
      </c>
      <c r="J3161" t="s">
        <v>28</v>
      </c>
      <c r="N3161" t="b">
        <v>0</v>
      </c>
      <c r="P3161" t="s">
        <v>29</v>
      </c>
      <c r="Q3161" t="s">
        <v>30</v>
      </c>
      <c r="R3161" t="b">
        <v>0</v>
      </c>
      <c r="Z3161">
        <v>1</v>
      </c>
    </row>
    <row r="3162" spans="1:26" x14ac:dyDescent="0.25">
      <c r="A3162">
        <v>2157</v>
      </c>
      <c r="B3162" t="s">
        <v>1624</v>
      </c>
      <c r="C3162" t="s">
        <v>1734</v>
      </c>
      <c r="D3162" t="s">
        <v>1735</v>
      </c>
      <c r="E3162" s="6" t="e">
        <f>VLOOKUP(B3162&amp;" - "&amp;D3162,OrbisGeneric_mapping!C:F,3,0)</f>
        <v>#N/A</v>
      </c>
      <c r="F3162" s="6" t="e">
        <f>VLOOKUP(E3162,Collibra!D:F,3,0)</f>
        <v>#N/A</v>
      </c>
      <c r="G3162" s="6" t="e">
        <f>VLOOKUP(E3162,Collibra!D:F,2,0)</f>
        <v>#N/A</v>
      </c>
      <c r="J3162" t="s">
        <v>28</v>
      </c>
      <c r="N3162" t="b">
        <v>0</v>
      </c>
      <c r="P3162" t="s">
        <v>29</v>
      </c>
      <c r="Q3162" t="s">
        <v>30</v>
      </c>
      <c r="R3162" t="b">
        <v>0</v>
      </c>
      <c r="Z3162">
        <v>1</v>
      </c>
    </row>
    <row r="3163" spans="1:26" x14ac:dyDescent="0.25">
      <c r="A3163">
        <v>2149</v>
      </c>
      <c r="B3163" t="s">
        <v>1624</v>
      </c>
      <c r="C3163" t="s">
        <v>1736</v>
      </c>
      <c r="D3163" t="s">
        <v>1737</v>
      </c>
      <c r="E3163" s="6" t="e">
        <f>VLOOKUP(B3163&amp;" - "&amp;D3163,OrbisGeneric_mapping!C:F,3,0)</f>
        <v>#N/A</v>
      </c>
      <c r="F3163" s="6" t="e">
        <f>VLOOKUP(E3163,Collibra!D:F,3,0)</f>
        <v>#N/A</v>
      </c>
      <c r="G3163" s="6" t="e">
        <f>VLOOKUP(E3163,Collibra!D:F,2,0)</f>
        <v>#N/A</v>
      </c>
      <c r="J3163" t="s">
        <v>28</v>
      </c>
      <c r="N3163" t="b">
        <v>0</v>
      </c>
      <c r="P3163" t="s">
        <v>29</v>
      </c>
      <c r="Q3163" t="s">
        <v>30</v>
      </c>
      <c r="R3163" t="b">
        <v>0</v>
      </c>
      <c r="Z3163">
        <v>1</v>
      </c>
    </row>
    <row r="3164" spans="1:26" x14ac:dyDescent="0.25">
      <c r="A3164">
        <v>2141</v>
      </c>
      <c r="B3164" t="s">
        <v>1624</v>
      </c>
      <c r="C3164" t="s">
        <v>1738</v>
      </c>
      <c r="D3164" t="s">
        <v>1739</v>
      </c>
      <c r="E3164" s="6" t="e">
        <f>VLOOKUP(B3164&amp;" - "&amp;D3164,OrbisGeneric_mapping!C:F,3,0)</f>
        <v>#N/A</v>
      </c>
      <c r="F3164" s="6" t="e">
        <f>VLOOKUP(E3164,Collibra!D:F,3,0)</f>
        <v>#N/A</v>
      </c>
      <c r="G3164" s="6" t="e">
        <f>VLOOKUP(E3164,Collibra!D:F,2,0)</f>
        <v>#N/A</v>
      </c>
      <c r="J3164" t="s">
        <v>28</v>
      </c>
      <c r="N3164" t="b">
        <v>0</v>
      </c>
      <c r="P3164" t="s">
        <v>29</v>
      </c>
      <c r="Q3164" t="s">
        <v>30</v>
      </c>
      <c r="R3164" t="b">
        <v>0</v>
      </c>
      <c r="Z3164">
        <v>1</v>
      </c>
    </row>
    <row r="3165" spans="1:26" x14ac:dyDescent="0.25">
      <c r="A3165">
        <v>2421</v>
      </c>
      <c r="B3165" t="s">
        <v>1624</v>
      </c>
      <c r="C3165" t="s">
        <v>1740</v>
      </c>
      <c r="D3165" t="s">
        <v>1741</v>
      </c>
      <c r="E3165" s="6" t="str">
        <f>VLOOKUP(B3165&amp;" - "&amp;D3165,OrbisGeneric_mapping!C:F,3,0)</f>
        <v>CPYCONTACTS_HEADER_NumberOfExemptions</v>
      </c>
      <c r="F3165" s="6" t="e">
        <f>VLOOKUP(E3165,Collibra!D:F,3,0)</f>
        <v>#N/A</v>
      </c>
      <c r="G3165" s="6" t="e">
        <f>VLOOKUP(E3165,Collibra!D:F,2,0)</f>
        <v>#N/A</v>
      </c>
      <c r="J3165" t="s">
        <v>28</v>
      </c>
      <c r="N3165" t="b">
        <v>0</v>
      </c>
      <c r="P3165" t="s">
        <v>29</v>
      </c>
      <c r="Q3165" t="s">
        <v>30</v>
      </c>
      <c r="R3165" t="b">
        <v>0</v>
      </c>
      <c r="Z3165">
        <v>1</v>
      </c>
    </row>
    <row r="3166" spans="1:26" x14ac:dyDescent="0.25">
      <c r="A3166">
        <v>1973</v>
      </c>
      <c r="B3166" t="s">
        <v>1624</v>
      </c>
      <c r="C3166" t="s">
        <v>1742</v>
      </c>
      <c r="D3166" t="s">
        <v>1743</v>
      </c>
      <c r="E3166" s="6" t="str">
        <f>VLOOKUP(B3166&amp;" - "&amp;D3166,OrbisGeneric_mapping!C:F,3,0)</f>
        <v>CPYCONTACTS_MEMBERSHIP_Function</v>
      </c>
      <c r="F3166" s="6">
        <f>VLOOKUP(E3166,Collibra!D:F,3,0)</f>
        <v>0</v>
      </c>
      <c r="G3166" s="6" t="str">
        <f>VLOOKUP(E3166,Collibra!D:F,2,0)</f>
        <v>is the Job title in English (as provided by the IP) which is used in the company database</v>
      </c>
      <c r="J3166" t="s">
        <v>28</v>
      </c>
      <c r="N3166" t="b">
        <v>0</v>
      </c>
      <c r="P3166" t="s">
        <v>29</v>
      </c>
      <c r="Q3166" t="s">
        <v>30</v>
      </c>
      <c r="R3166" t="b">
        <v>0</v>
      </c>
      <c r="Z3166">
        <v>1</v>
      </c>
    </row>
    <row r="3167" spans="1:26" x14ac:dyDescent="0.25">
      <c r="A3167">
        <v>1981</v>
      </c>
      <c r="B3167" t="s">
        <v>1624</v>
      </c>
      <c r="C3167" t="s">
        <v>1744</v>
      </c>
      <c r="D3167" t="s">
        <v>1745</v>
      </c>
      <c r="E3167" s="6" t="str">
        <f>VLOOKUP(B3167&amp;" - "&amp;D3167,OrbisGeneric_mapping!C:F,3,0)</f>
        <v>CPYCONTACTS_MEMBERSHIP_FunctionOriginalOriginalLanguagePreferred</v>
      </c>
      <c r="F3167" s="6">
        <f>VLOOKUP(E3167,Collibra!D:F,3,0)</f>
        <v>0</v>
      </c>
      <c r="G3167" s="6" t="str">
        <f>VLOOKUP(E3167,Collibra!D:F,2,0)</f>
        <v>is the Job title in original language or English when no local language available (as provided by the IP) which is used in the company database</v>
      </c>
      <c r="J3167" t="s">
        <v>28</v>
      </c>
      <c r="N3167" t="b">
        <v>0</v>
      </c>
      <c r="P3167" t="s">
        <v>29</v>
      </c>
      <c r="Q3167" t="s">
        <v>30</v>
      </c>
      <c r="R3167" t="b">
        <v>0</v>
      </c>
      <c r="Z3167">
        <v>1</v>
      </c>
    </row>
    <row r="3168" spans="1:26" x14ac:dyDescent="0.25">
      <c r="A3168">
        <v>1901</v>
      </c>
      <c r="B3168" t="s">
        <v>1624</v>
      </c>
      <c r="C3168" t="s">
        <v>57</v>
      </c>
      <c r="D3168" t="s">
        <v>57</v>
      </c>
      <c r="E3168" s="6" t="e">
        <f>VLOOKUP(B3168&amp;" - "&amp;D3168,OrbisGeneric_mapping!C:F,3,0)</f>
        <v>#N/A</v>
      </c>
      <c r="F3168" s="6" t="e">
        <f>VLOOKUP(E3168,Collibra!D:F,3,0)</f>
        <v>#N/A</v>
      </c>
      <c r="G3168" s="6" t="e">
        <f>VLOOKUP(E3168,Collibra!D:F,2,0)</f>
        <v>#N/A</v>
      </c>
      <c r="J3168" t="s">
        <v>28</v>
      </c>
      <c r="N3168" t="b">
        <v>0</v>
      </c>
      <c r="P3168" t="s">
        <v>29</v>
      </c>
      <c r="Q3168" t="s">
        <v>30</v>
      </c>
      <c r="R3168" t="b">
        <v>0</v>
      </c>
      <c r="Z3168">
        <v>1</v>
      </c>
    </row>
    <row r="3169" spans="1:26" x14ac:dyDescent="0.25">
      <c r="A3169">
        <v>1893</v>
      </c>
      <c r="B3169" t="s">
        <v>1624</v>
      </c>
      <c r="C3169" t="s">
        <v>58</v>
      </c>
      <c r="D3169" t="s">
        <v>58</v>
      </c>
      <c r="E3169" s="6" t="e">
        <f>VLOOKUP(B3169&amp;" - "&amp;D3169,OrbisGeneric_mapping!C:F,3,0)</f>
        <v>#N/A</v>
      </c>
      <c r="F3169" s="6" t="e">
        <f>VLOOKUP(E3169,Collibra!D:F,3,0)</f>
        <v>#N/A</v>
      </c>
      <c r="G3169" s="6" t="e">
        <f>VLOOKUP(E3169,Collibra!D:F,2,0)</f>
        <v>#N/A</v>
      </c>
      <c r="J3169" t="s">
        <v>59</v>
      </c>
      <c r="N3169" t="b">
        <v>0</v>
      </c>
      <c r="P3169" t="s">
        <v>29</v>
      </c>
      <c r="Q3169" t="s">
        <v>30</v>
      </c>
      <c r="R3169" t="b">
        <v>0</v>
      </c>
      <c r="Z3169">
        <v>1</v>
      </c>
    </row>
    <row r="3170" spans="1:26" x14ac:dyDescent="0.25">
      <c r="A3170">
        <v>2045</v>
      </c>
      <c r="B3170" t="s">
        <v>1624</v>
      </c>
      <c r="C3170" t="s">
        <v>1746</v>
      </c>
      <c r="D3170" t="s">
        <v>1747</v>
      </c>
      <c r="E3170" s="6" t="str">
        <f>VLOOKUP(B3170&amp;" - "&amp;D3170,OrbisGeneric_mapping!C:F,3,0)</f>
        <v>CPYCONTACTS_MEMBERSHIP_EndExpirationDate</v>
      </c>
      <c r="F3170" s="6" t="str">
        <f>VLOOKUP(E3170,Collibra!D:F,3,0)</f>
        <v>Resignation date</v>
      </c>
      <c r="G3170" s="6" t="str">
        <f>VLOOKUP(E3170,Collibra!D:F,2,0)</f>
        <v>is the End date of the role which is used in the company database</v>
      </c>
      <c r="J3170" t="s">
        <v>28</v>
      </c>
      <c r="N3170" t="b">
        <v>0</v>
      </c>
      <c r="P3170" t="s">
        <v>29</v>
      </c>
      <c r="Q3170" t="s">
        <v>30</v>
      </c>
      <c r="R3170" t="b">
        <v>0</v>
      </c>
      <c r="Z3170">
        <v>1</v>
      </c>
    </row>
    <row r="3171" spans="1:26" x14ac:dyDescent="0.25">
      <c r="A3171">
        <v>2069</v>
      </c>
      <c r="B3171" t="s">
        <v>1624</v>
      </c>
      <c r="C3171" t="s">
        <v>1748</v>
      </c>
      <c r="D3171" t="s">
        <v>1749</v>
      </c>
      <c r="E3171" s="6" t="e">
        <f>VLOOKUP(B3171&amp;" - "&amp;D3171,OrbisGeneric_mapping!C:F,3,0)</f>
        <v>#N/A</v>
      </c>
      <c r="F3171" s="6" t="e">
        <f>VLOOKUP(E3171,Collibra!D:F,3,0)</f>
        <v>#N/A</v>
      </c>
      <c r="G3171" s="6" t="e">
        <f>VLOOKUP(E3171,Collibra!D:F,2,0)</f>
        <v>#N/A</v>
      </c>
      <c r="J3171" t="s">
        <v>28</v>
      </c>
      <c r="N3171" t="b">
        <v>0</v>
      </c>
      <c r="P3171" t="s">
        <v>29</v>
      </c>
      <c r="Q3171" t="s">
        <v>30</v>
      </c>
      <c r="R3171" t="b">
        <v>0</v>
      </c>
      <c r="Z3171">
        <v>1</v>
      </c>
    </row>
    <row r="3172" spans="1:26" x14ac:dyDescent="0.25">
      <c r="A3172">
        <v>2061</v>
      </c>
      <c r="B3172" t="s">
        <v>1624</v>
      </c>
      <c r="C3172" t="s">
        <v>1750</v>
      </c>
      <c r="D3172" t="s">
        <v>1751</v>
      </c>
      <c r="E3172" s="6" t="e">
        <f>VLOOKUP(B3172&amp;" - "&amp;D3172,OrbisGeneric_mapping!C:F,3,0)</f>
        <v>#N/A</v>
      </c>
      <c r="F3172" s="6" t="e">
        <f>VLOOKUP(E3172,Collibra!D:F,3,0)</f>
        <v>#N/A</v>
      </c>
      <c r="G3172" s="6" t="e">
        <f>VLOOKUP(E3172,Collibra!D:F,2,0)</f>
        <v>#N/A</v>
      </c>
      <c r="J3172" t="s">
        <v>28</v>
      </c>
      <c r="N3172" t="b">
        <v>0</v>
      </c>
      <c r="P3172" t="s">
        <v>29</v>
      </c>
      <c r="Q3172" t="s">
        <v>30</v>
      </c>
      <c r="R3172" t="b">
        <v>0</v>
      </c>
      <c r="Z3172">
        <v>1</v>
      </c>
    </row>
    <row r="3173" spans="1:26" x14ac:dyDescent="0.25">
      <c r="A3173">
        <v>2053</v>
      </c>
      <c r="B3173" t="s">
        <v>1624</v>
      </c>
      <c r="C3173" t="s">
        <v>1752</v>
      </c>
      <c r="D3173" t="s">
        <v>1753</v>
      </c>
      <c r="E3173" s="6" t="e">
        <f>VLOOKUP(B3173&amp;" - "&amp;D3173,OrbisGeneric_mapping!C:F,3,0)</f>
        <v>#N/A</v>
      </c>
      <c r="F3173" s="6" t="e">
        <f>VLOOKUP(E3173,Collibra!D:F,3,0)</f>
        <v>#N/A</v>
      </c>
      <c r="G3173" s="6" t="e">
        <f>VLOOKUP(E3173,Collibra!D:F,2,0)</f>
        <v>#N/A</v>
      </c>
      <c r="J3173" t="s">
        <v>28</v>
      </c>
      <c r="N3173" t="b">
        <v>0</v>
      </c>
      <c r="P3173" t="s">
        <v>29</v>
      </c>
      <c r="Q3173" t="s">
        <v>30</v>
      </c>
      <c r="R3173" t="b">
        <v>0</v>
      </c>
      <c r="Z3173">
        <v>1</v>
      </c>
    </row>
    <row r="3174" spans="1:26" x14ac:dyDescent="0.25">
      <c r="A3174">
        <v>2501</v>
      </c>
      <c r="B3174" t="s">
        <v>1624</v>
      </c>
      <c r="C3174" t="s">
        <v>72</v>
      </c>
      <c r="D3174" t="s">
        <v>72</v>
      </c>
      <c r="E3174" s="6" t="e">
        <f>VLOOKUP(B3174&amp;" - "&amp;D3174,OrbisGeneric_mapping!C:F,3,0)</f>
        <v>#N/A</v>
      </c>
      <c r="F3174" s="6" t="e">
        <f>VLOOKUP(E3174,Collibra!D:F,3,0)</f>
        <v>#N/A</v>
      </c>
      <c r="G3174" s="6" t="e">
        <f>VLOOKUP(E3174,Collibra!D:F,2,0)</f>
        <v>#N/A</v>
      </c>
      <c r="J3174" t="s">
        <v>73</v>
      </c>
      <c r="N3174" t="b">
        <v>0</v>
      </c>
      <c r="P3174" t="s">
        <v>29</v>
      </c>
      <c r="Q3174" t="s">
        <v>30</v>
      </c>
      <c r="R3174" t="b">
        <v>0</v>
      </c>
      <c r="Z3174">
        <v>1</v>
      </c>
    </row>
    <row r="3175" spans="1:26" x14ac:dyDescent="0.25">
      <c r="A3175">
        <v>1925</v>
      </c>
      <c r="B3175" t="s">
        <v>1624</v>
      </c>
      <c r="C3175" t="s">
        <v>1754</v>
      </c>
      <c r="D3175" t="s">
        <v>1755</v>
      </c>
      <c r="E3175" s="6" t="str">
        <f>VLOOKUP(B3175&amp;" - "&amp;D3175,OrbisGeneric_mapping!C:F,3,0)</f>
        <v>CPYCONTACTS_HEADER_PrefixSalutation_Translated</v>
      </c>
      <c r="F3175" s="6" t="str">
        <f>VLOOKUP(E3175,Collibra!D:F,3,0)</f>
        <v>Salutation</v>
      </c>
      <c r="G3175" s="6" t="str">
        <f>VLOOKUP(E3175,Collibra!D:F,2,0)</f>
        <v>is the Formal greeting (Mr, Mrs etc). Extracting from the gender, and occasionnaly provided by IP which is used in the company database</v>
      </c>
      <c r="J3175" t="s">
        <v>28</v>
      </c>
      <c r="N3175" t="b">
        <v>0</v>
      </c>
      <c r="P3175" t="s">
        <v>29</v>
      </c>
      <c r="Q3175" t="s">
        <v>30</v>
      </c>
      <c r="R3175" t="b">
        <v>0</v>
      </c>
      <c r="Z3175">
        <v>1</v>
      </c>
    </row>
    <row r="3176" spans="1:26" x14ac:dyDescent="0.25">
      <c r="A3176">
        <v>1957</v>
      </c>
      <c r="B3176" t="s">
        <v>1624</v>
      </c>
      <c r="C3176" t="s">
        <v>1756</v>
      </c>
      <c r="D3176" t="s">
        <v>1757</v>
      </c>
      <c r="E3176" s="6" t="str">
        <f>VLOOKUP(B3176&amp;" - "&amp;D3176,OrbisGeneric_mapping!C:F,3,0)</f>
        <v>CPYCONTACTS_HEADER_Suffix</v>
      </c>
      <c r="F3176" s="6" t="str">
        <f>VLOOKUP(E3176,Collibra!D:F,3,0)</f>
        <v>Suffix</v>
      </c>
      <c r="G3176" s="6" t="str">
        <f>VLOOKUP(E3176,Collibra!D:F,2,0)</f>
        <v>is the Additional information about the person including position or generational title that could include (Jr, Sr, Second, Third, etc) which is used in the company database</v>
      </c>
      <c r="J3176" t="s">
        <v>28</v>
      </c>
      <c r="N3176" t="b">
        <v>0</v>
      </c>
      <c r="P3176" t="s">
        <v>29</v>
      </c>
      <c r="Q3176" t="s">
        <v>30</v>
      </c>
      <c r="R3176" t="b">
        <v>0</v>
      </c>
      <c r="Z3176">
        <v>1</v>
      </c>
    </row>
    <row r="3177" spans="1:26" x14ac:dyDescent="0.25">
      <c r="A3177">
        <v>2269</v>
      </c>
      <c r="B3177" t="s">
        <v>1624</v>
      </c>
      <c r="C3177" t="s">
        <v>132</v>
      </c>
      <c r="D3177" t="s">
        <v>133</v>
      </c>
      <c r="E3177" s="6" t="str">
        <f>VLOOKUP(B3177&amp;" - "&amp;D3177,OrbisGeneric_mapping!C:F,3,0)</f>
        <v>CPYCONTACTS_HEADER_Phone</v>
      </c>
      <c r="F3177" s="6" t="e">
        <f>VLOOKUP(E3177,Collibra!D:F,3,0)</f>
        <v>#N/A</v>
      </c>
      <c r="G3177" s="6" t="e">
        <f>VLOOKUP(E3177,Collibra!D:F,2,0)</f>
        <v>#N/A</v>
      </c>
      <c r="J3177" t="s">
        <v>28</v>
      </c>
      <c r="N3177" t="b">
        <v>0</v>
      </c>
      <c r="P3177" t="s">
        <v>29</v>
      </c>
      <c r="Q3177" t="s">
        <v>30</v>
      </c>
      <c r="R3177" t="b">
        <v>0</v>
      </c>
      <c r="Z3177">
        <v>1</v>
      </c>
    </row>
    <row r="3178" spans="1:26" x14ac:dyDescent="0.25">
      <c r="A3178">
        <v>1917</v>
      </c>
      <c r="B3178" t="s">
        <v>1624</v>
      </c>
      <c r="C3178" t="s">
        <v>1758</v>
      </c>
      <c r="D3178" t="s">
        <v>1759</v>
      </c>
      <c r="E3178" s="6" t="str">
        <f>VLOOKUP(B3178&amp;" - "&amp;D3178,OrbisGeneric_mapping!C:F,3,0)</f>
        <v>CPYCONTACTS_HEADER_BareTitle</v>
      </c>
      <c r="F3178" s="6" t="str">
        <f>VLOOKUP(E3178,Collibra!D:F,3,0)</f>
        <v>Title (i.e. Dr, Lord)</v>
      </c>
      <c r="G3178" s="6" t="str">
        <f>VLOOKUP(E3178,Collibra!D:F,2,0)</f>
        <v>is a Professional title that could include (Dr, Ing, Lord, Prince etc) which is used in the company database</v>
      </c>
      <c r="J3178" t="s">
        <v>28</v>
      </c>
      <c r="N3178" t="b">
        <v>0</v>
      </c>
      <c r="P3178" t="s">
        <v>29</v>
      </c>
      <c r="Q3178" t="s">
        <v>30</v>
      </c>
      <c r="R3178" t="b">
        <v>0</v>
      </c>
      <c r="Z3178">
        <v>1</v>
      </c>
    </row>
    <row r="3179" spans="1:26" x14ac:dyDescent="0.25">
      <c r="A3179">
        <v>1989</v>
      </c>
      <c r="B3179" t="s">
        <v>1624</v>
      </c>
      <c r="C3179" t="s">
        <v>1760</v>
      </c>
      <c r="D3179" t="s">
        <v>1761</v>
      </c>
      <c r="E3179" s="6" t="str">
        <f>VLOOKUP(B3179&amp;" - "&amp;D3179,OrbisGeneric_mapping!C:F,3,0)</f>
        <v>CPYCONTACTS_MEMBERSHIP_BoardMnemonic</v>
      </c>
      <c r="F3179" s="6" t="str">
        <f>VLOOKUP(E3179,Collibra!D:F,3,0)</f>
        <v>Type of position</v>
      </c>
      <c r="G3179" s="6" t="str">
        <f>VLOOKUP(E3179,Collibra!D:F,2,0)</f>
        <v>is the Abbreviation of board, committee or department which is used in the company database</v>
      </c>
      <c r="J3179" t="s">
        <v>28</v>
      </c>
      <c r="N3179" t="b">
        <v>0</v>
      </c>
      <c r="P3179" t="s">
        <v>29</v>
      </c>
      <c r="Q3179" t="s">
        <v>30</v>
      </c>
      <c r="R3179" t="b">
        <v>0</v>
      </c>
      <c r="Z3179">
        <v>1</v>
      </c>
    </row>
    <row r="3180" spans="1:26" x14ac:dyDescent="0.25">
      <c r="A3180">
        <v>2493</v>
      </c>
      <c r="B3180" t="s">
        <v>1624</v>
      </c>
      <c r="C3180" t="s">
        <v>1622</v>
      </c>
      <c r="D3180" t="s">
        <v>1623</v>
      </c>
      <c r="E3180" s="6" t="str">
        <f>VLOOKUP(B3180&amp;" - "&amp;D3180,OrbisGeneric_mapping!C:F,3,0)</f>
        <v>CPYCONTACTS_HEADER_IdDirector</v>
      </c>
      <c r="F3180" s="6">
        <f>VLOOKUP(E3180,Collibra!D:F,3,0)</f>
        <v>0</v>
      </c>
      <c r="G3180" s="6" t="str">
        <f>VLOOKUP(E3180,Collibra!D:F,2,0)</f>
        <v>&lt;p&gt;The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v>
      </c>
      <c r="J3180" t="s">
        <v>28</v>
      </c>
      <c r="N3180" t="b">
        <v>0</v>
      </c>
      <c r="P3180" t="s">
        <v>29</v>
      </c>
      <c r="Q3180" t="s">
        <v>30</v>
      </c>
      <c r="R3180" t="b">
        <v>0</v>
      </c>
      <c r="Z3180">
        <v>1</v>
      </c>
    </row>
    <row r="3181" spans="1:26" x14ac:dyDescent="0.25">
      <c r="A3181">
        <v>2241</v>
      </c>
      <c r="B3181" t="s">
        <v>1762</v>
      </c>
      <c r="C3181" t="s">
        <v>1625</v>
      </c>
      <c r="D3181" t="s">
        <v>1626</v>
      </c>
      <c r="E3181" s="6" t="str">
        <f>VLOOKUP(B3181&amp;" - "&amp;D3181,OrbisGeneric_mapping!C:F,3,0)</f>
        <v>CPYCONTACTS_MEMBERSHIP_WorkFullAddress</v>
      </c>
      <c r="F3181" s="6">
        <f>VLOOKUP(E3181,Collibra!D:F,3,0)</f>
        <v>0</v>
      </c>
      <c r="G3181" s="6" t="str">
        <f>VLOOKUP(E3181,Collibra!D:F,2,0)</f>
        <v>is the full work address of the individual which is used in the company database</v>
      </c>
      <c r="J3181" t="s">
        <v>28</v>
      </c>
      <c r="N3181" t="b">
        <v>0</v>
      </c>
      <c r="P3181" t="s">
        <v>29</v>
      </c>
      <c r="Q3181" t="s">
        <v>30</v>
      </c>
      <c r="R3181" t="b">
        <v>0</v>
      </c>
      <c r="Z3181">
        <v>1</v>
      </c>
    </row>
    <row r="3182" spans="1:26" x14ac:dyDescent="0.25">
      <c r="A3182">
        <v>2217</v>
      </c>
      <c r="B3182" t="s">
        <v>1762</v>
      </c>
      <c r="C3182" t="s">
        <v>1627</v>
      </c>
      <c r="D3182" t="s">
        <v>1628</v>
      </c>
      <c r="E3182" s="6" t="str">
        <f>VLOOKUP(B3182&amp;" - "&amp;D3182,OrbisGeneric_mapping!C:F,3,0)</f>
        <v>CPYCONTACTS_HEADER_Age</v>
      </c>
      <c r="F3182" s="6" t="str">
        <f>VLOOKUP(E3182,Collibra!D:F,3,0)</f>
        <v>Age</v>
      </c>
      <c r="G3182" s="6" t="str">
        <f>VLOOKUP(E3182,Collibra!D:F,2,0)</f>
        <v>is the Age of the individual (deduced by us) which is used in the company database</v>
      </c>
      <c r="J3182" t="s">
        <v>28</v>
      </c>
      <c r="N3182" t="b">
        <v>0</v>
      </c>
      <c r="P3182" t="s">
        <v>29</v>
      </c>
      <c r="Q3182" t="s">
        <v>30</v>
      </c>
      <c r="R3182" t="b">
        <v>0</v>
      </c>
      <c r="Z3182">
        <v>1</v>
      </c>
    </row>
    <row r="3183" spans="1:26" x14ac:dyDescent="0.25">
      <c r="A3183">
        <v>2225</v>
      </c>
      <c r="B3183" t="s">
        <v>1762</v>
      </c>
      <c r="C3183" t="s">
        <v>1629</v>
      </c>
      <c r="D3183" t="s">
        <v>1630</v>
      </c>
      <c r="E3183" s="6" t="str">
        <f>VLOOKUP(B3183&amp;" - "&amp;D3183,OrbisGeneric_mapping!C:F,3,0)</f>
        <v>CPYCONTACTS_HEADER_AgeRange</v>
      </c>
      <c r="F3183" s="6" t="str">
        <f>VLOOKUP(E3183,Collibra!D:F,3,0)</f>
        <v>Age bracket</v>
      </c>
      <c r="G3183" s="6" t="str">
        <f>VLOOKUP(E3183,Collibra!D:F,2,0)</f>
        <v>is the Age range of the individual which is used in the company database</v>
      </c>
      <c r="J3183" t="s">
        <v>28</v>
      </c>
      <c r="N3183" t="b">
        <v>0</v>
      </c>
      <c r="P3183" t="s">
        <v>29</v>
      </c>
      <c r="Q3183" t="s">
        <v>30</v>
      </c>
      <c r="R3183" t="b">
        <v>0</v>
      </c>
      <c r="Z3183">
        <v>1</v>
      </c>
    </row>
    <row r="3184" spans="1:26" x14ac:dyDescent="0.25">
      <c r="A3184">
        <v>2065</v>
      </c>
      <c r="B3184" t="s">
        <v>1762</v>
      </c>
      <c r="C3184" t="s">
        <v>1631</v>
      </c>
      <c r="D3184" t="s">
        <v>1632</v>
      </c>
      <c r="E3184" s="6" t="str">
        <f>VLOOKUP(B3184&amp;" - "&amp;D3184,OrbisGeneric_mapping!C:F,3,0)</f>
        <v>CPYCONTACTS_MEMBERSHIP_IsAShareholderFormatted</v>
      </c>
      <c r="F3184" s="6" t="str">
        <f>VLOOKUP(E3184,Collibra!D:F,3,0)</f>
        <v>Also a shareholder</v>
      </c>
      <c r="G3184" s="6" t="str">
        <f>VLOOKUP(E3184,Collibra!D:F,2,0)</f>
        <v>Indicates if the individual is also a shareholder which is used in the company database</v>
      </c>
      <c r="J3184" t="s">
        <v>28</v>
      </c>
      <c r="N3184" t="b">
        <v>0</v>
      </c>
      <c r="P3184" t="s">
        <v>29</v>
      </c>
      <c r="Q3184" t="s">
        <v>30</v>
      </c>
      <c r="R3184" t="b">
        <v>0</v>
      </c>
      <c r="Z3184">
        <v>1</v>
      </c>
    </row>
    <row r="3185" spans="1:26" x14ac:dyDescent="0.25">
      <c r="A3185">
        <v>2001</v>
      </c>
      <c r="B3185" t="s">
        <v>1762</v>
      </c>
      <c r="C3185" t="s">
        <v>1633</v>
      </c>
      <c r="D3185" t="s">
        <v>1634</v>
      </c>
      <c r="E3185" s="6" t="str">
        <f>VLOOKUP(B3185&amp;" - "&amp;D3185,OrbisGeneric_mapping!C:F,3,0)</f>
        <v>CPYCONTACTS_MEMBERSHIP_BeginningNominationDate</v>
      </c>
      <c r="F3185" s="6">
        <f>VLOOKUP(E3185,Collibra!D:F,3,0)</f>
        <v>0</v>
      </c>
      <c r="G3185" s="6" t="str">
        <f>VLOOKUP(E3185,Collibra!D:F,2,0)</f>
        <v>is the Date in which an individual started their role within a company which is used in the company database</v>
      </c>
      <c r="J3185" t="s">
        <v>28</v>
      </c>
      <c r="N3185" t="b">
        <v>0</v>
      </c>
      <c r="P3185" t="s">
        <v>29</v>
      </c>
      <c r="Q3185" t="s">
        <v>30</v>
      </c>
      <c r="R3185" t="b">
        <v>0</v>
      </c>
      <c r="Z3185">
        <v>1</v>
      </c>
    </row>
    <row r="3186" spans="1:26" x14ac:dyDescent="0.25">
      <c r="A3186">
        <v>2025</v>
      </c>
      <c r="B3186" t="s">
        <v>1762</v>
      </c>
      <c r="C3186" t="s">
        <v>1635</v>
      </c>
      <c r="D3186" t="s">
        <v>1636</v>
      </c>
      <c r="E3186" s="6" t="e">
        <f>VLOOKUP(B3186&amp;" - "&amp;D3186,OrbisGeneric_mapping!C:F,3,0)</f>
        <v>#N/A</v>
      </c>
      <c r="F3186" s="6" t="e">
        <f>VLOOKUP(E3186,Collibra!D:F,3,0)</f>
        <v>#N/A</v>
      </c>
      <c r="G3186" s="6" t="e">
        <f>VLOOKUP(E3186,Collibra!D:F,2,0)</f>
        <v>#N/A</v>
      </c>
      <c r="J3186" t="s">
        <v>28</v>
      </c>
      <c r="N3186" t="b">
        <v>0</v>
      </c>
      <c r="P3186" t="s">
        <v>29</v>
      </c>
      <c r="Q3186" t="s">
        <v>30</v>
      </c>
      <c r="R3186" t="b">
        <v>0</v>
      </c>
      <c r="Z3186">
        <v>1</v>
      </c>
    </row>
    <row r="3187" spans="1:26" x14ac:dyDescent="0.25">
      <c r="A3187">
        <v>2017</v>
      </c>
      <c r="B3187" t="s">
        <v>1762</v>
      </c>
      <c r="C3187" t="s">
        <v>1637</v>
      </c>
      <c r="D3187" t="s">
        <v>1638</v>
      </c>
      <c r="E3187" s="6" t="e">
        <f>VLOOKUP(B3187&amp;" - "&amp;D3187,OrbisGeneric_mapping!C:F,3,0)</f>
        <v>#N/A</v>
      </c>
      <c r="F3187" s="6" t="e">
        <f>VLOOKUP(E3187,Collibra!D:F,3,0)</f>
        <v>#N/A</v>
      </c>
      <c r="G3187" s="6" t="e">
        <f>VLOOKUP(E3187,Collibra!D:F,2,0)</f>
        <v>#N/A</v>
      </c>
      <c r="J3187" t="s">
        <v>28</v>
      </c>
      <c r="N3187" t="b">
        <v>0</v>
      </c>
      <c r="P3187" t="s">
        <v>29</v>
      </c>
      <c r="Q3187" t="s">
        <v>30</v>
      </c>
      <c r="R3187" t="b">
        <v>0</v>
      </c>
      <c r="Z3187">
        <v>1</v>
      </c>
    </row>
    <row r="3188" spans="1:26" x14ac:dyDescent="0.25">
      <c r="A3188">
        <v>2009</v>
      </c>
      <c r="B3188" t="s">
        <v>1762</v>
      </c>
      <c r="C3188" t="s">
        <v>1639</v>
      </c>
      <c r="D3188" t="s">
        <v>1640</v>
      </c>
      <c r="E3188" s="6" t="e">
        <f>VLOOKUP(B3188&amp;" - "&amp;D3188,OrbisGeneric_mapping!C:F,3,0)</f>
        <v>#N/A</v>
      </c>
      <c r="F3188" s="6" t="e">
        <f>VLOOKUP(E3188,Collibra!D:F,3,0)</f>
        <v>#N/A</v>
      </c>
      <c r="G3188" s="6" t="e">
        <f>VLOOKUP(E3188,Collibra!D:F,2,0)</f>
        <v>#N/A</v>
      </c>
      <c r="J3188" t="s">
        <v>28</v>
      </c>
      <c r="N3188" t="b">
        <v>0</v>
      </c>
      <c r="P3188" t="s">
        <v>29</v>
      </c>
      <c r="Q3188" t="s">
        <v>30</v>
      </c>
      <c r="R3188" t="b">
        <v>0</v>
      </c>
      <c r="Z3188">
        <v>1</v>
      </c>
    </row>
    <row r="3189" spans="1:26" x14ac:dyDescent="0.25">
      <c r="A3189">
        <v>2273</v>
      </c>
      <c r="B3189" t="s">
        <v>1762</v>
      </c>
      <c r="C3189" t="s">
        <v>1641</v>
      </c>
      <c r="D3189" t="s">
        <v>1642</v>
      </c>
      <c r="E3189" s="6" t="str">
        <f>VLOOKUP(B3189&amp;" - "&amp;D3189,OrbisGeneric_mapping!C:F,3,0)</f>
        <v>CPYCONTACTS_HEADER_Biography</v>
      </c>
      <c r="F3189" s="6" t="str">
        <f>VLOOKUP(E3189,Collibra!D:F,3,0)</f>
        <v>Biography</v>
      </c>
      <c r="G3189" s="6" t="str">
        <f>VLOOKUP(E3189,Collibra!D:F,2,0)</f>
        <v>is the History of the individual (merge of all professional biographies received from IP) used in the company database</v>
      </c>
      <c r="J3189" t="s">
        <v>28</v>
      </c>
      <c r="N3189" t="b">
        <v>0</v>
      </c>
      <c r="P3189" t="s">
        <v>29</v>
      </c>
      <c r="Q3189" t="s">
        <v>30</v>
      </c>
      <c r="R3189" t="b">
        <v>0</v>
      </c>
      <c r="Z3189">
        <v>1</v>
      </c>
    </row>
    <row r="3190" spans="1:26" x14ac:dyDescent="0.25">
      <c r="A3190">
        <v>1985</v>
      </c>
      <c r="B3190" t="s">
        <v>1762</v>
      </c>
      <c r="C3190" t="s">
        <v>1643</v>
      </c>
      <c r="D3190" t="s">
        <v>1644</v>
      </c>
      <c r="E3190" s="6" t="str">
        <f>VLOOKUP(B3190&amp;" - "&amp;D3190,OrbisGeneric_mapping!C:F,3,0)</f>
        <v>CPYCONTACTS_MEMBERSHIP_DepartmentFromHierCodeFall2009</v>
      </c>
      <c r="F3190" s="6" t="str">
        <f>VLOOKUP(E3190,Collibra!D:F,3,0)</f>
        <v>Executive department</v>
      </c>
      <c r="G3190" s="6" t="str">
        <f>VLOOKUP(E3190,Collibra!D:F,2,0)</f>
        <v>is the Type board, committee or department which is used in the company database</v>
      </c>
      <c r="J3190" t="s">
        <v>28</v>
      </c>
      <c r="N3190" t="b">
        <v>0</v>
      </c>
      <c r="P3190" t="s">
        <v>29</v>
      </c>
      <c r="Q3190" t="s">
        <v>30</v>
      </c>
      <c r="R3190" t="b">
        <v>0</v>
      </c>
      <c r="Z3190">
        <v>1</v>
      </c>
    </row>
    <row r="3191" spans="1:26" x14ac:dyDescent="0.25">
      <c r="A3191">
        <v>1897</v>
      </c>
      <c r="B3191" t="s">
        <v>1762</v>
      </c>
      <c r="C3191" t="s">
        <v>26</v>
      </c>
      <c r="D3191" t="s">
        <v>27</v>
      </c>
      <c r="E3191" s="6" t="str">
        <f>VLOOKUP(B3191&amp;" - "&amp;D3191,OrbisGeneric_mapping!C:F,3,0)</f>
        <v>BVD_ID_NUMBER</v>
      </c>
      <c r="F3191" s="6" t="str">
        <f>VLOOKUP(E3191,Collibra!D:F,3,0)</f>
        <v>BvD ID number</v>
      </c>
      <c r="G3191" s="6" t="str">
        <f>VLOOKUP(E3191,Collibra!D:F,2,0)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191" t="s">
        <v>28</v>
      </c>
      <c r="N3191" t="b">
        <v>0</v>
      </c>
      <c r="P3191" t="s">
        <v>29</v>
      </c>
      <c r="Q3191" t="s">
        <v>30</v>
      </c>
      <c r="R3191" t="b">
        <v>0</v>
      </c>
      <c r="Z3191">
        <v>1</v>
      </c>
    </row>
    <row r="3192" spans="1:26" x14ac:dyDescent="0.25">
      <c r="A3192">
        <v>2281</v>
      </c>
      <c r="B3192" t="s">
        <v>1762</v>
      </c>
      <c r="C3192" t="s">
        <v>1645</v>
      </c>
      <c r="D3192" t="s">
        <v>1646</v>
      </c>
      <c r="E3192" s="6" t="str">
        <f>VLOOKUP(B3192&amp;" - "&amp;D3192,OrbisGeneric_mapping!C:F,3,0)</f>
        <v>CPYCONTACTS_HEADER_College</v>
      </c>
      <c r="F3192" s="6" t="str">
        <f>VLOOKUP(E3192,Collibra!D:F,3,0)</f>
        <v>College</v>
      </c>
      <c r="G3192" s="6" t="str">
        <f>VLOOKUP(E3192,Collibra!D:F,2,0)</f>
        <v>is the Name of college if included used in the company database</v>
      </c>
      <c r="J3192" t="s">
        <v>28</v>
      </c>
      <c r="N3192" t="b">
        <v>0</v>
      </c>
      <c r="P3192" t="s">
        <v>29</v>
      </c>
      <c r="Q3192" t="s">
        <v>30</v>
      </c>
      <c r="R3192" t="b">
        <v>0</v>
      </c>
      <c r="Z3192">
        <v>1</v>
      </c>
    </row>
    <row r="3193" spans="1:26" x14ac:dyDescent="0.25">
      <c r="A3193">
        <v>2337</v>
      </c>
      <c r="B3193" t="s">
        <v>1762</v>
      </c>
      <c r="C3193" t="s">
        <v>1647</v>
      </c>
      <c r="D3193" t="s">
        <v>1648</v>
      </c>
      <c r="E3193" s="6" t="str">
        <f>VLOOKUP(B3193&amp;" - "&amp;D3193,OrbisGeneric_mapping!C:F,3,0)</f>
        <v>CPYCONTACTS_MEMBERSHIP_CompensationDate</v>
      </c>
      <c r="F3193" s="6" t="str">
        <f>VLOOKUP(E3193,Collibra!D:F,3,0)</f>
        <v>Compensation date</v>
      </c>
      <c r="G3193" s="6" t="str">
        <f>VLOOKUP(E3193,Collibra!D:F,2,0)</f>
        <v>is the Date of salary payment for individual (Only available for US from Refinitiv?) used in the company database</v>
      </c>
      <c r="J3193" t="s">
        <v>28</v>
      </c>
      <c r="N3193" t="b">
        <v>0</v>
      </c>
      <c r="P3193" t="s">
        <v>29</v>
      </c>
      <c r="Q3193" t="s">
        <v>30</v>
      </c>
      <c r="R3193" t="b">
        <v>0</v>
      </c>
      <c r="Z3193">
        <v>1</v>
      </c>
    </row>
    <row r="3194" spans="1:26" x14ac:dyDescent="0.25">
      <c r="A3194">
        <v>2361</v>
      </c>
      <c r="B3194" t="s">
        <v>1762</v>
      </c>
      <c r="C3194" t="s">
        <v>1649</v>
      </c>
      <c r="D3194" t="s">
        <v>1650</v>
      </c>
      <c r="E3194" s="6" t="e">
        <f>VLOOKUP(B3194&amp;" - "&amp;D3194,OrbisGeneric_mapping!C:F,3,0)</f>
        <v>#N/A</v>
      </c>
      <c r="F3194" s="6" t="e">
        <f>VLOOKUP(E3194,Collibra!D:F,3,0)</f>
        <v>#N/A</v>
      </c>
      <c r="G3194" s="6" t="e">
        <f>VLOOKUP(E3194,Collibra!D:F,2,0)</f>
        <v>#N/A</v>
      </c>
      <c r="J3194" t="s">
        <v>28</v>
      </c>
      <c r="N3194" t="b">
        <v>0</v>
      </c>
      <c r="P3194" t="s">
        <v>29</v>
      </c>
      <c r="Q3194" t="s">
        <v>30</v>
      </c>
      <c r="R3194" t="b">
        <v>0</v>
      </c>
      <c r="Z3194">
        <v>1</v>
      </c>
    </row>
    <row r="3195" spans="1:26" x14ac:dyDescent="0.25">
      <c r="A3195">
        <v>2353</v>
      </c>
      <c r="B3195" t="s">
        <v>1762</v>
      </c>
      <c r="C3195" t="s">
        <v>1651</v>
      </c>
      <c r="D3195" t="s">
        <v>1652</v>
      </c>
      <c r="E3195" s="6" t="e">
        <f>VLOOKUP(B3195&amp;" - "&amp;D3195,OrbisGeneric_mapping!C:F,3,0)</f>
        <v>#N/A</v>
      </c>
      <c r="F3195" s="6" t="e">
        <f>VLOOKUP(E3195,Collibra!D:F,3,0)</f>
        <v>#N/A</v>
      </c>
      <c r="G3195" s="6" t="e">
        <f>VLOOKUP(E3195,Collibra!D:F,2,0)</f>
        <v>#N/A</v>
      </c>
      <c r="J3195" t="s">
        <v>28</v>
      </c>
      <c r="N3195" t="b">
        <v>0</v>
      </c>
      <c r="P3195" t="s">
        <v>29</v>
      </c>
      <c r="Q3195" t="s">
        <v>30</v>
      </c>
      <c r="R3195" t="b">
        <v>0</v>
      </c>
      <c r="Z3195">
        <v>1</v>
      </c>
    </row>
    <row r="3196" spans="1:26" x14ac:dyDescent="0.25">
      <c r="A3196">
        <v>2345</v>
      </c>
      <c r="B3196" t="s">
        <v>1762</v>
      </c>
      <c r="C3196" t="s">
        <v>1653</v>
      </c>
      <c r="D3196" t="s">
        <v>1654</v>
      </c>
      <c r="E3196" s="6" t="e">
        <f>VLOOKUP(B3196&amp;" - "&amp;D3196,OrbisGeneric_mapping!C:F,3,0)</f>
        <v>#N/A</v>
      </c>
      <c r="F3196" s="6" t="e">
        <f>VLOOKUP(E3196,Collibra!D:F,3,0)</f>
        <v>#N/A</v>
      </c>
      <c r="G3196" s="6" t="e">
        <f>VLOOKUP(E3196,Collibra!D:F,2,0)</f>
        <v>#N/A</v>
      </c>
      <c r="J3196" t="s">
        <v>28</v>
      </c>
      <c r="N3196" t="b">
        <v>0</v>
      </c>
      <c r="P3196" t="s">
        <v>29</v>
      </c>
      <c r="Q3196" t="s">
        <v>30</v>
      </c>
      <c r="R3196" t="b">
        <v>0</v>
      </c>
      <c r="Z3196">
        <v>1</v>
      </c>
    </row>
    <row r="3197" spans="1:26" x14ac:dyDescent="0.25">
      <c r="A3197">
        <v>2321</v>
      </c>
      <c r="B3197" t="s">
        <v>1762</v>
      </c>
      <c r="C3197" t="s">
        <v>1655</v>
      </c>
      <c r="D3197" t="s">
        <v>1656</v>
      </c>
      <c r="E3197" s="6" t="str">
        <f>VLOOKUP(B3197&amp;" - "&amp;D3197,OrbisGeneric_mapping!C:F,3,0)</f>
        <v>CPYCONTACTS_MEMBERSHIP_CompensationSalary</v>
      </c>
      <c r="F3197" s="6" t="str">
        <f>VLOOKUP(E3197,Collibra!D:F,3,0)</f>
        <v>Compensation salary</v>
      </c>
      <c r="G3197" s="6" t="str">
        <f>VLOOKUP(E3197,Collibra!D:F,2,0)</f>
        <v>is the Amount of salary for individual (yearly? Only available for US from Refinitiv?) used in the company database</v>
      </c>
      <c r="J3197" t="s">
        <v>28</v>
      </c>
      <c r="N3197" t="b">
        <v>0</v>
      </c>
      <c r="P3197" t="s">
        <v>29</v>
      </c>
      <c r="Q3197" t="s">
        <v>30</v>
      </c>
      <c r="R3197" t="b">
        <v>0</v>
      </c>
      <c r="Z3197">
        <v>1</v>
      </c>
    </row>
    <row r="3198" spans="1:26" x14ac:dyDescent="0.25">
      <c r="A3198">
        <v>2329</v>
      </c>
      <c r="B3198" t="s">
        <v>1762</v>
      </c>
      <c r="C3198" t="s">
        <v>1657</v>
      </c>
      <c r="D3198" t="s">
        <v>1658</v>
      </c>
      <c r="E3198" s="6" t="str">
        <f>VLOOKUP(B3198&amp;" - "&amp;D3198,OrbisGeneric_mapping!C:F,3,0)</f>
        <v>CPYCONTACTS_MEMBERSHIP_CompensationTotal</v>
      </c>
      <c r="F3198" s="6" t="str">
        <f>VLOOKUP(E3198,Collibra!D:F,3,0)</f>
        <v>Compensation total</v>
      </c>
      <c r="G3198" s="6" t="str">
        <f>VLOOKUP(E3198,Collibra!D:F,2,0)</f>
        <v>is the Total amount of salary for individual (Only available for US from Refinitiv?) used in the company database</v>
      </c>
      <c r="J3198" t="s">
        <v>28</v>
      </c>
      <c r="N3198" t="b">
        <v>0</v>
      </c>
      <c r="P3198" t="s">
        <v>29</v>
      </c>
      <c r="Q3198" t="s">
        <v>30</v>
      </c>
      <c r="R3198" t="b">
        <v>0</v>
      </c>
      <c r="Z3198">
        <v>1</v>
      </c>
    </row>
    <row r="3199" spans="1:26" x14ac:dyDescent="0.25">
      <c r="A3199">
        <v>2073</v>
      </c>
      <c r="B3199" t="s">
        <v>1762</v>
      </c>
      <c r="C3199" t="s">
        <v>1659</v>
      </c>
      <c r="D3199" t="s">
        <v>1660</v>
      </c>
      <c r="E3199" s="6" t="str">
        <f>VLOOKUP(B3199&amp;" - "&amp;D3199,OrbisGeneric_mapping!C:F,3,0)</f>
        <v>MEMBERSHIP_RawSourceDateFuntionFormatted</v>
      </c>
      <c r="F3199" s="6" t="str">
        <f>VLOOKUP(E3199,Collibra!D:F,3,0)</f>
        <v>Confirmation date(s)</v>
      </c>
      <c r="G3199" s="6" t="str">
        <f>VLOOKUP(E3199,Collibra!D:F,2,0)</f>
        <v>is the Confirmation dates from the IP. Ex: date at which the data was retrieved from a website, or date of a document (annual report etc)</v>
      </c>
      <c r="J3199" t="s">
        <v>28</v>
      </c>
      <c r="N3199" t="b">
        <v>0</v>
      </c>
      <c r="P3199" t="s">
        <v>29</v>
      </c>
      <c r="Q3199" t="s">
        <v>30</v>
      </c>
      <c r="R3199" t="b">
        <v>0</v>
      </c>
      <c r="Z3199">
        <v>1</v>
      </c>
    </row>
    <row r="3200" spans="1:26" x14ac:dyDescent="0.25">
      <c r="A3200">
        <v>2081</v>
      </c>
      <c r="B3200" t="s">
        <v>1762</v>
      </c>
      <c r="C3200" t="s">
        <v>1661</v>
      </c>
      <c r="D3200" t="s">
        <v>1662</v>
      </c>
      <c r="E3200" s="6" t="e">
        <f>VLOOKUP(B3200&amp;" - "&amp;D3200,OrbisGeneric_mapping!C:F,3,0)</f>
        <v>#N/A</v>
      </c>
      <c r="F3200" s="6" t="e">
        <f>VLOOKUP(E3200,Collibra!D:F,3,0)</f>
        <v>#N/A</v>
      </c>
      <c r="G3200" s="6" t="e">
        <f>VLOOKUP(E3200,Collibra!D:F,2,0)</f>
        <v>#N/A</v>
      </c>
      <c r="J3200" t="s">
        <v>1663</v>
      </c>
      <c r="N3200" t="b">
        <v>0</v>
      </c>
      <c r="P3200" t="s">
        <v>29</v>
      </c>
      <c r="Q3200" t="s">
        <v>30</v>
      </c>
      <c r="R3200" t="b">
        <v>0</v>
      </c>
      <c r="Z3200">
        <v>1</v>
      </c>
    </row>
    <row r="3201" spans="1:26" x14ac:dyDescent="0.25">
      <c r="A3201">
        <v>2249</v>
      </c>
      <c r="B3201" t="s">
        <v>1762</v>
      </c>
      <c r="C3201" t="s">
        <v>106</v>
      </c>
      <c r="D3201" t="s">
        <v>107</v>
      </c>
      <c r="E3201" s="6" t="str">
        <f>VLOOKUP(B3201&amp;" - "&amp;D3201,OrbisGeneric_mapping!C:F,3,0)</f>
        <v>CPYCONTACTS_HEADER_CountryLabel</v>
      </c>
      <c r="F3201" s="6" t="str">
        <f>VLOOKUP(E3201,Collibra!D:F,3,0)</f>
        <v>Country</v>
      </c>
      <c r="G3201" s="6" t="str">
        <f>VLOOKUP(E3201,Collibra!D:F,2,0)</f>
        <v>is the Home country of the individual which is used in the company database</v>
      </c>
      <c r="J3201" t="s">
        <v>28</v>
      </c>
      <c r="N3201" t="b">
        <v>0</v>
      </c>
      <c r="P3201" t="s">
        <v>29</v>
      </c>
      <c r="Q3201" t="s">
        <v>30</v>
      </c>
      <c r="R3201" t="b">
        <v>0</v>
      </c>
      <c r="Z3201">
        <v>1</v>
      </c>
    </row>
    <row r="3202" spans="1:26" x14ac:dyDescent="0.25">
      <c r="A3202">
        <v>2233</v>
      </c>
      <c r="B3202" t="s">
        <v>1762</v>
      </c>
      <c r="C3202" t="s">
        <v>1664</v>
      </c>
      <c r="D3202" t="s">
        <v>1665</v>
      </c>
      <c r="E3202" s="6" t="str">
        <f>VLOOKUP(B3202&amp;" - "&amp;D3202,OrbisGeneric_mapping!C:F,3,0)</f>
        <v>CPYCONTACTS_HEADER_NationalityCountryLabel</v>
      </c>
      <c r="F3202" s="6" t="str">
        <f>VLOOKUP(E3202,Collibra!D:F,3,0)</f>
        <v>Country/ies of nationality</v>
      </c>
      <c r="G3202" s="6" t="str">
        <f>VLOOKUP(E3202,Collibra!D:F,2,0)</f>
        <v>is the Nationality of the individual used in the company database</v>
      </c>
      <c r="J3202" t="s">
        <v>28</v>
      </c>
      <c r="N3202" t="b">
        <v>0</v>
      </c>
      <c r="P3202" t="s">
        <v>29</v>
      </c>
      <c r="Q3202" t="s">
        <v>30</v>
      </c>
      <c r="R3202" t="b">
        <v>0</v>
      </c>
      <c r="Z3202">
        <v>1</v>
      </c>
    </row>
    <row r="3203" spans="1:26" x14ac:dyDescent="0.25">
      <c r="A3203">
        <v>2185</v>
      </c>
      <c r="B3203" t="s">
        <v>1762</v>
      </c>
      <c r="C3203" t="s">
        <v>1666</v>
      </c>
      <c r="D3203" t="s">
        <v>1667</v>
      </c>
      <c r="E3203" s="6" t="str">
        <f>VLOOKUP(B3203&amp;" - "&amp;D3203,OrbisGeneric_mapping!C:F,3,0)</f>
        <v>CPYCONTACTS_HEADER_Birthdate</v>
      </c>
      <c r="F3203" s="6">
        <f>VLOOKUP(E3203,Collibra!D:F,3,0)</f>
        <v>0</v>
      </c>
      <c r="G3203" s="6" t="str">
        <f>VLOOKUP(E3203,Collibra!D:F,2,0)</f>
        <v>is the (Full) date of birth. For some countries, only the year is available. This is used in the company database</v>
      </c>
      <c r="J3203" t="s">
        <v>28</v>
      </c>
      <c r="N3203" t="b">
        <v>0</v>
      </c>
      <c r="P3203" t="s">
        <v>29</v>
      </c>
      <c r="Q3203" t="s">
        <v>30</v>
      </c>
      <c r="R3203" t="b">
        <v>0</v>
      </c>
      <c r="Z3203">
        <v>1</v>
      </c>
    </row>
    <row r="3204" spans="1:26" x14ac:dyDescent="0.25">
      <c r="A3204">
        <v>2209</v>
      </c>
      <c r="B3204" t="s">
        <v>1762</v>
      </c>
      <c r="C3204" t="s">
        <v>1668</v>
      </c>
      <c r="D3204" t="s">
        <v>1669</v>
      </c>
      <c r="E3204" s="6" t="e">
        <f>VLOOKUP(B3204&amp;" - "&amp;D3204,OrbisGeneric_mapping!C:F,3,0)</f>
        <v>#N/A</v>
      </c>
      <c r="F3204" s="6" t="e">
        <f>VLOOKUP(E3204,Collibra!D:F,3,0)</f>
        <v>#N/A</v>
      </c>
      <c r="G3204" s="6" t="e">
        <f>VLOOKUP(E3204,Collibra!D:F,2,0)</f>
        <v>#N/A</v>
      </c>
      <c r="J3204" t="s">
        <v>28</v>
      </c>
      <c r="N3204" t="b">
        <v>0</v>
      </c>
      <c r="P3204" t="s">
        <v>29</v>
      </c>
      <c r="Q3204" t="s">
        <v>30</v>
      </c>
      <c r="R3204" t="b">
        <v>0</v>
      </c>
      <c r="Z3204">
        <v>1</v>
      </c>
    </row>
    <row r="3205" spans="1:26" x14ac:dyDescent="0.25">
      <c r="A3205">
        <v>2201</v>
      </c>
      <c r="B3205" t="s">
        <v>1762</v>
      </c>
      <c r="C3205" t="s">
        <v>1670</v>
      </c>
      <c r="D3205" t="s">
        <v>1671</v>
      </c>
      <c r="E3205" s="6" t="e">
        <f>VLOOKUP(B3205&amp;" - "&amp;D3205,OrbisGeneric_mapping!C:F,3,0)</f>
        <v>#N/A</v>
      </c>
      <c r="F3205" s="6" t="e">
        <f>VLOOKUP(E3205,Collibra!D:F,3,0)</f>
        <v>#N/A</v>
      </c>
      <c r="G3205" s="6" t="e">
        <f>VLOOKUP(E3205,Collibra!D:F,2,0)</f>
        <v>#N/A</v>
      </c>
      <c r="J3205" t="s">
        <v>28</v>
      </c>
      <c r="N3205" t="b">
        <v>0</v>
      </c>
      <c r="P3205" t="s">
        <v>29</v>
      </c>
      <c r="Q3205" t="s">
        <v>30</v>
      </c>
      <c r="R3205" t="b">
        <v>0</v>
      </c>
      <c r="Z3205">
        <v>1</v>
      </c>
    </row>
    <row r="3206" spans="1:26" x14ac:dyDescent="0.25">
      <c r="A3206">
        <v>2193</v>
      </c>
      <c r="B3206" t="s">
        <v>1762</v>
      </c>
      <c r="C3206" t="s">
        <v>1672</v>
      </c>
      <c r="D3206" t="s">
        <v>1673</v>
      </c>
      <c r="E3206" s="6" t="e">
        <f>VLOOKUP(B3206&amp;" - "&amp;D3206,OrbisGeneric_mapping!C:F,3,0)</f>
        <v>#N/A</v>
      </c>
      <c r="F3206" s="6" t="e">
        <f>VLOOKUP(E3206,Collibra!D:F,3,0)</f>
        <v>#N/A</v>
      </c>
      <c r="G3206" s="6" t="e">
        <f>VLOOKUP(E3206,Collibra!D:F,2,0)</f>
        <v>#N/A</v>
      </c>
      <c r="J3206" t="s">
        <v>28</v>
      </c>
      <c r="N3206" t="b">
        <v>0</v>
      </c>
      <c r="P3206" t="s">
        <v>29</v>
      </c>
      <c r="Q3206" t="s">
        <v>30</v>
      </c>
      <c r="R3206" t="b">
        <v>0</v>
      </c>
      <c r="Z3206">
        <v>1</v>
      </c>
    </row>
    <row r="3207" spans="1:26" x14ac:dyDescent="0.25">
      <c r="A3207">
        <v>2089</v>
      </c>
      <c r="B3207" t="s">
        <v>1762</v>
      </c>
      <c r="C3207" t="s">
        <v>1674</v>
      </c>
      <c r="D3207" t="s">
        <v>1675</v>
      </c>
      <c r="E3207" s="6" t="str">
        <f>VLOOKUP(B3207&amp;" - "&amp;D3207,OrbisGeneric_mapping!C:F,3,0)</f>
        <v>CPYCONTACTS_MEMBERSHIP_LastSeenDate</v>
      </c>
      <c r="F3207" s="6" t="str">
        <f>VLOOKUP(E3207,Collibra!D:F,3,0)</f>
        <v>Date(s) last received from IP(s)</v>
      </c>
      <c r="G3207" s="6" t="str">
        <f>VLOOKUP(E3207,Collibra!D:F,2,0)</f>
        <v>is the Latest date when receive from the IP (export date?) which is used in the company database</v>
      </c>
      <c r="J3207" t="s">
        <v>28</v>
      </c>
      <c r="N3207" t="b">
        <v>0</v>
      </c>
      <c r="P3207" t="s">
        <v>29</v>
      </c>
      <c r="Q3207" t="s">
        <v>30</v>
      </c>
      <c r="R3207" t="b">
        <v>0</v>
      </c>
      <c r="Z3207">
        <v>1</v>
      </c>
    </row>
    <row r="3208" spans="1:26" x14ac:dyDescent="0.25">
      <c r="A3208">
        <v>2113</v>
      </c>
      <c r="B3208" t="s">
        <v>1762</v>
      </c>
      <c r="C3208" t="s">
        <v>1676</v>
      </c>
      <c r="D3208" t="s">
        <v>1677</v>
      </c>
      <c r="E3208" s="6" t="e">
        <f>VLOOKUP(B3208&amp;" - "&amp;D3208,OrbisGeneric_mapping!C:F,3,0)</f>
        <v>#N/A</v>
      </c>
      <c r="F3208" s="6" t="e">
        <f>VLOOKUP(E3208,Collibra!D:F,3,0)</f>
        <v>#N/A</v>
      </c>
      <c r="G3208" s="6" t="e">
        <f>VLOOKUP(E3208,Collibra!D:F,2,0)</f>
        <v>#N/A</v>
      </c>
      <c r="J3208" t="s">
        <v>28</v>
      </c>
      <c r="N3208" t="b">
        <v>0</v>
      </c>
      <c r="P3208" t="s">
        <v>29</v>
      </c>
      <c r="Q3208" t="s">
        <v>30</v>
      </c>
      <c r="R3208" t="b">
        <v>0</v>
      </c>
      <c r="Z3208">
        <v>1</v>
      </c>
    </row>
    <row r="3209" spans="1:26" x14ac:dyDescent="0.25">
      <c r="A3209">
        <v>2105</v>
      </c>
      <c r="B3209" t="s">
        <v>1762</v>
      </c>
      <c r="C3209" t="s">
        <v>1678</v>
      </c>
      <c r="D3209" t="s">
        <v>1679</v>
      </c>
      <c r="E3209" s="6" t="e">
        <f>VLOOKUP(B3209&amp;" - "&amp;D3209,OrbisGeneric_mapping!C:F,3,0)</f>
        <v>#N/A</v>
      </c>
      <c r="F3209" s="6" t="e">
        <f>VLOOKUP(E3209,Collibra!D:F,3,0)</f>
        <v>#N/A</v>
      </c>
      <c r="G3209" s="6" t="e">
        <f>VLOOKUP(E3209,Collibra!D:F,2,0)</f>
        <v>#N/A</v>
      </c>
      <c r="J3209" t="s">
        <v>28</v>
      </c>
      <c r="N3209" t="b">
        <v>0</v>
      </c>
      <c r="P3209" t="s">
        <v>29</v>
      </c>
      <c r="Q3209" t="s">
        <v>30</v>
      </c>
      <c r="R3209" t="b">
        <v>0</v>
      </c>
      <c r="Z3209">
        <v>1</v>
      </c>
    </row>
    <row r="3210" spans="1:26" x14ac:dyDescent="0.25">
      <c r="A3210">
        <v>2097</v>
      </c>
      <c r="B3210" t="s">
        <v>1762</v>
      </c>
      <c r="C3210" t="s">
        <v>1680</v>
      </c>
      <c r="D3210" t="s">
        <v>1681</v>
      </c>
      <c r="E3210" s="6" t="e">
        <f>VLOOKUP(B3210&amp;" - "&amp;D3210,OrbisGeneric_mapping!C:F,3,0)</f>
        <v>#N/A</v>
      </c>
      <c r="F3210" s="6" t="e">
        <f>VLOOKUP(E3210,Collibra!D:F,3,0)</f>
        <v>#N/A</v>
      </c>
      <c r="G3210" s="6" t="e">
        <f>VLOOKUP(E3210,Collibra!D:F,2,0)</f>
        <v>#N/A</v>
      </c>
      <c r="J3210" t="s">
        <v>28</v>
      </c>
      <c r="N3210" t="b">
        <v>0</v>
      </c>
      <c r="P3210" t="s">
        <v>29</v>
      </c>
      <c r="Q3210" t="s">
        <v>30</v>
      </c>
      <c r="R3210" t="b">
        <v>0</v>
      </c>
      <c r="Z3210">
        <v>1</v>
      </c>
    </row>
    <row r="3211" spans="1:26" x14ac:dyDescent="0.25">
      <c r="A3211">
        <v>2289</v>
      </c>
      <c r="B3211" t="s">
        <v>1762</v>
      </c>
      <c r="C3211" t="s">
        <v>1682</v>
      </c>
      <c r="D3211" t="s">
        <v>1683</v>
      </c>
      <c r="E3211" s="6" t="str">
        <f>VLOOKUP(B3211&amp;" - "&amp;D3211,OrbisGeneric_mapping!C:F,3,0)</f>
        <v>CPYCONTACTS_HEADER_DegreeCode</v>
      </c>
      <c r="F3211" s="6" t="str">
        <f>VLOOKUP(E3211,Collibra!D:F,3,0)</f>
        <v>Degree code</v>
      </c>
      <c r="G3211" s="6" t="str">
        <f>VLOOKUP(E3211,Collibra!D:F,2,0)</f>
        <v>is the Abbreviation of degree type (only provided by Refinitiv, see Orbis 3 user guide for correspondance) used in the company database</v>
      </c>
      <c r="J3211" t="s">
        <v>28</v>
      </c>
      <c r="N3211" t="b">
        <v>0</v>
      </c>
      <c r="P3211" t="s">
        <v>29</v>
      </c>
      <c r="Q3211" t="s">
        <v>30</v>
      </c>
      <c r="R3211" t="b">
        <v>0</v>
      </c>
      <c r="Z3211">
        <v>1</v>
      </c>
    </row>
    <row r="3212" spans="1:26" x14ac:dyDescent="0.25">
      <c r="A3212">
        <v>2401</v>
      </c>
      <c r="B3212" t="s">
        <v>1762</v>
      </c>
      <c r="C3212" t="s">
        <v>1684</v>
      </c>
      <c r="D3212" t="s">
        <v>1685</v>
      </c>
      <c r="E3212" s="6" t="str">
        <f>VLOOKUP(B3212&amp;" - "&amp;D3212,OrbisGeneric_mapping!C:F,3,0)</f>
        <v>CPYCONTACTS_HEADER_DisqualificationSection</v>
      </c>
      <c r="F3212" s="6" t="e">
        <f>VLOOKUP(E3212,Collibra!D:F,3,0)</f>
        <v>#N/A</v>
      </c>
      <c r="G3212" s="6" t="e">
        <f>VLOOKUP(E3212,Collibra!D:F,2,0)</f>
        <v>#N/A</v>
      </c>
      <c r="J3212" t="s">
        <v>28</v>
      </c>
      <c r="N3212" t="b">
        <v>0</v>
      </c>
      <c r="P3212" t="s">
        <v>29</v>
      </c>
      <c r="Q3212" t="s">
        <v>30</v>
      </c>
      <c r="R3212" t="b">
        <v>0</v>
      </c>
      <c r="Z3212">
        <v>1</v>
      </c>
    </row>
    <row r="3213" spans="1:26" x14ac:dyDescent="0.25">
      <c r="A3213">
        <v>2385</v>
      </c>
      <c r="B3213" t="s">
        <v>1762</v>
      </c>
      <c r="C3213" t="s">
        <v>1686</v>
      </c>
      <c r="D3213" t="s">
        <v>1687</v>
      </c>
      <c r="E3213" s="6" t="str">
        <f>VLOOKUP(B3213&amp;" - "&amp;D3213,OrbisGeneric_mapping!C:F,3,0)</f>
        <v>CPYCONTACTS_HEADER_DisqualificationTo</v>
      </c>
      <c r="F3213" s="6" t="e">
        <f>VLOOKUP(E3213,Collibra!D:F,3,0)</f>
        <v>#N/A</v>
      </c>
      <c r="G3213" s="6" t="e">
        <f>VLOOKUP(E3213,Collibra!D:F,2,0)</f>
        <v>#N/A</v>
      </c>
      <c r="J3213" t="s">
        <v>28</v>
      </c>
      <c r="N3213" t="b">
        <v>0</v>
      </c>
      <c r="P3213" t="s">
        <v>29</v>
      </c>
      <c r="Q3213" t="s">
        <v>30</v>
      </c>
      <c r="R3213" t="b">
        <v>0</v>
      </c>
      <c r="Z3213">
        <v>1</v>
      </c>
    </row>
    <row r="3214" spans="1:26" x14ac:dyDescent="0.25">
      <c r="A3214">
        <v>2393</v>
      </c>
      <c r="B3214" t="s">
        <v>1762</v>
      </c>
      <c r="C3214" t="s">
        <v>1688</v>
      </c>
      <c r="D3214" t="s">
        <v>1689</v>
      </c>
      <c r="E3214" s="6" t="e">
        <f>VLOOKUP(B3214&amp;" - "&amp;D3214,OrbisGeneric_mapping!C:F,3,0)</f>
        <v>#N/A</v>
      </c>
      <c r="F3214" s="6" t="e">
        <f>VLOOKUP(E3214,Collibra!D:F,3,0)</f>
        <v>#N/A</v>
      </c>
      <c r="G3214" s="6" t="e">
        <f>VLOOKUP(E3214,Collibra!D:F,2,0)</f>
        <v>#N/A</v>
      </c>
      <c r="J3214" t="s">
        <v>1663</v>
      </c>
      <c r="N3214" t="b">
        <v>0</v>
      </c>
      <c r="P3214" t="s">
        <v>29</v>
      </c>
      <c r="Q3214" t="s">
        <v>30</v>
      </c>
      <c r="R3214" t="b">
        <v>0</v>
      </c>
      <c r="Z3214">
        <v>1</v>
      </c>
    </row>
    <row r="3215" spans="1:26" x14ac:dyDescent="0.25">
      <c r="A3215">
        <v>2369</v>
      </c>
      <c r="B3215" t="s">
        <v>1762</v>
      </c>
      <c r="C3215" t="s">
        <v>1690</v>
      </c>
      <c r="D3215" t="s">
        <v>1691</v>
      </c>
      <c r="E3215" s="6" t="str">
        <f>VLOOKUP(B3215&amp;" - "&amp;D3215,OrbisGeneric_mapping!C:F,3,0)</f>
        <v>CPYCONTACTS_HEADER_DisqualificationFrom</v>
      </c>
      <c r="F3215" s="6" t="e">
        <f>VLOOKUP(E3215,Collibra!D:F,3,0)</f>
        <v>#N/A</v>
      </c>
      <c r="G3215" s="6" t="e">
        <f>VLOOKUP(E3215,Collibra!D:F,2,0)</f>
        <v>#N/A</v>
      </c>
      <c r="J3215" t="s">
        <v>28</v>
      </c>
      <c r="N3215" t="b">
        <v>0</v>
      </c>
      <c r="P3215" t="s">
        <v>29</v>
      </c>
      <c r="Q3215" t="s">
        <v>30</v>
      </c>
      <c r="R3215" t="b">
        <v>0</v>
      </c>
      <c r="Z3215">
        <v>1</v>
      </c>
    </row>
    <row r="3216" spans="1:26" x14ac:dyDescent="0.25">
      <c r="A3216">
        <v>2377</v>
      </c>
      <c r="B3216" t="s">
        <v>1762</v>
      </c>
      <c r="C3216" t="s">
        <v>1692</v>
      </c>
      <c r="D3216" t="s">
        <v>1693</v>
      </c>
      <c r="E3216" s="6" t="e">
        <f>VLOOKUP(B3216&amp;" - "&amp;D3216,OrbisGeneric_mapping!C:F,3,0)</f>
        <v>#N/A</v>
      </c>
      <c r="F3216" s="6" t="e">
        <f>VLOOKUP(E3216,Collibra!D:F,3,0)</f>
        <v>#N/A</v>
      </c>
      <c r="G3216" s="6" t="e">
        <f>VLOOKUP(E3216,Collibra!D:F,2,0)</f>
        <v>#N/A</v>
      </c>
      <c r="J3216" t="s">
        <v>1663</v>
      </c>
      <c r="N3216" t="b">
        <v>0</v>
      </c>
      <c r="P3216" t="s">
        <v>29</v>
      </c>
      <c r="Q3216" t="s">
        <v>30</v>
      </c>
      <c r="R3216" t="b">
        <v>0</v>
      </c>
      <c r="Z3216">
        <v>1</v>
      </c>
    </row>
    <row r="3217" spans="1:26" x14ac:dyDescent="0.25">
      <c r="A3217">
        <v>2265</v>
      </c>
      <c r="B3217" t="s">
        <v>1762</v>
      </c>
      <c r="C3217" t="s">
        <v>1196</v>
      </c>
      <c r="D3217" t="s">
        <v>1197</v>
      </c>
      <c r="E3217" s="6" t="str">
        <f>VLOOKUP(B3217&amp;" - "&amp;D3217,OrbisGeneric_mapping!C:F,3,0)</f>
        <v>CPYCONTACTS_HEADER_Email</v>
      </c>
      <c r="F3217" s="6">
        <f>VLOOKUP(E3217,Collibra!D:F,3,0)</f>
        <v>0</v>
      </c>
      <c r="G3217" s="6" t="str">
        <f>VLOOKUP(E3217,Collibra!D:F,2,0)</f>
        <v>is the Personal (TBC) email address of individual which is used in the company database</v>
      </c>
      <c r="J3217" t="s">
        <v>28</v>
      </c>
      <c r="N3217" t="b">
        <v>0</v>
      </c>
      <c r="P3217" t="s">
        <v>29</v>
      </c>
      <c r="Q3217" t="s">
        <v>30</v>
      </c>
      <c r="R3217" t="b">
        <v>0</v>
      </c>
      <c r="Z3217">
        <v>1</v>
      </c>
    </row>
    <row r="3218" spans="1:26" x14ac:dyDescent="0.25">
      <c r="A3218">
        <v>2449</v>
      </c>
      <c r="B3218" t="s">
        <v>1762</v>
      </c>
      <c r="C3218" t="s">
        <v>1694</v>
      </c>
      <c r="D3218" t="s">
        <v>1695</v>
      </c>
      <c r="E3218" s="6" t="str">
        <f>VLOOKUP(B3218&amp;" - "&amp;D3218,OrbisGeneric_mapping!C:F,3,0)</f>
        <v>CPYCONTACTS_MEMBERSHIP_ExemptionTo</v>
      </c>
      <c r="F3218" s="6" t="e">
        <f>VLOOKUP(E3218,Collibra!D:F,3,0)</f>
        <v>#N/A</v>
      </c>
      <c r="G3218" s="6" t="e">
        <f>VLOOKUP(E3218,Collibra!D:F,2,0)</f>
        <v>#N/A</v>
      </c>
      <c r="J3218" t="s">
        <v>28</v>
      </c>
      <c r="N3218" t="b">
        <v>0</v>
      </c>
      <c r="P3218" t="s">
        <v>29</v>
      </c>
      <c r="Q3218" t="s">
        <v>30</v>
      </c>
      <c r="R3218" t="b">
        <v>0</v>
      </c>
      <c r="Z3218">
        <v>1</v>
      </c>
    </row>
    <row r="3219" spans="1:26" x14ac:dyDescent="0.25">
      <c r="A3219">
        <v>2473</v>
      </c>
      <c r="B3219" t="s">
        <v>1762</v>
      </c>
      <c r="C3219" t="s">
        <v>1696</v>
      </c>
      <c r="D3219" t="s">
        <v>1697</v>
      </c>
      <c r="E3219" s="6" t="e">
        <f>VLOOKUP(B3219&amp;" - "&amp;D3219,OrbisGeneric_mapping!C:F,3,0)</f>
        <v>#N/A</v>
      </c>
      <c r="F3219" s="6" t="e">
        <f>VLOOKUP(E3219,Collibra!D:F,3,0)</f>
        <v>#N/A</v>
      </c>
      <c r="G3219" s="6" t="e">
        <f>VLOOKUP(E3219,Collibra!D:F,2,0)</f>
        <v>#N/A</v>
      </c>
      <c r="J3219" t="s">
        <v>28</v>
      </c>
      <c r="N3219" t="b">
        <v>0</v>
      </c>
      <c r="P3219" t="s">
        <v>29</v>
      </c>
      <c r="Q3219" t="s">
        <v>30</v>
      </c>
      <c r="R3219" t="b">
        <v>0</v>
      </c>
      <c r="Z3219">
        <v>1</v>
      </c>
    </row>
    <row r="3220" spans="1:26" x14ac:dyDescent="0.25">
      <c r="A3220">
        <v>2465</v>
      </c>
      <c r="B3220" t="s">
        <v>1762</v>
      </c>
      <c r="C3220" t="s">
        <v>1698</v>
      </c>
      <c r="D3220" t="s">
        <v>1699</v>
      </c>
      <c r="E3220" s="6" t="e">
        <f>VLOOKUP(B3220&amp;" - "&amp;D3220,OrbisGeneric_mapping!C:F,3,0)</f>
        <v>#N/A</v>
      </c>
      <c r="F3220" s="6" t="e">
        <f>VLOOKUP(E3220,Collibra!D:F,3,0)</f>
        <v>#N/A</v>
      </c>
      <c r="G3220" s="6" t="e">
        <f>VLOOKUP(E3220,Collibra!D:F,2,0)</f>
        <v>#N/A</v>
      </c>
      <c r="J3220" t="s">
        <v>28</v>
      </c>
      <c r="N3220" t="b">
        <v>0</v>
      </c>
      <c r="P3220" t="s">
        <v>29</v>
      </c>
      <c r="Q3220" t="s">
        <v>30</v>
      </c>
      <c r="R3220" t="b">
        <v>0</v>
      </c>
      <c r="Z3220">
        <v>1</v>
      </c>
    </row>
    <row r="3221" spans="1:26" x14ac:dyDescent="0.25">
      <c r="A3221">
        <v>2457</v>
      </c>
      <c r="B3221" t="s">
        <v>1762</v>
      </c>
      <c r="C3221" t="s">
        <v>1700</v>
      </c>
      <c r="D3221" t="s">
        <v>1701</v>
      </c>
      <c r="E3221" s="6" t="e">
        <f>VLOOKUP(B3221&amp;" - "&amp;D3221,OrbisGeneric_mapping!C:F,3,0)</f>
        <v>#N/A</v>
      </c>
      <c r="F3221" s="6" t="e">
        <f>VLOOKUP(E3221,Collibra!D:F,3,0)</f>
        <v>#N/A</v>
      </c>
      <c r="G3221" s="6" t="e">
        <f>VLOOKUP(E3221,Collibra!D:F,2,0)</f>
        <v>#N/A</v>
      </c>
      <c r="J3221" t="s">
        <v>28</v>
      </c>
      <c r="N3221" t="b">
        <v>0</v>
      </c>
      <c r="P3221" t="s">
        <v>29</v>
      </c>
      <c r="Q3221" t="s">
        <v>30</v>
      </c>
      <c r="R3221" t="b">
        <v>0</v>
      </c>
      <c r="Z3221">
        <v>1</v>
      </c>
    </row>
    <row r="3222" spans="1:26" x14ac:dyDescent="0.25">
      <c r="A3222">
        <v>2417</v>
      </c>
      <c r="B3222" t="s">
        <v>1762</v>
      </c>
      <c r="C3222" t="s">
        <v>1702</v>
      </c>
      <c r="D3222" t="s">
        <v>1703</v>
      </c>
      <c r="E3222" s="6" t="str">
        <f>VLOOKUP(B3222&amp;" - "&amp;D3222,OrbisGeneric_mapping!C:F,3,0)</f>
        <v>CPYCONTACTS_MEMBERSHIP_ExemptionFrom</v>
      </c>
      <c r="F3222" s="6" t="e">
        <f>VLOOKUP(E3222,Collibra!D:F,3,0)</f>
        <v>#N/A</v>
      </c>
      <c r="G3222" s="6" t="e">
        <f>VLOOKUP(E3222,Collibra!D:F,2,0)</f>
        <v>#N/A</v>
      </c>
      <c r="J3222" t="s">
        <v>28</v>
      </c>
      <c r="N3222" t="b">
        <v>0</v>
      </c>
      <c r="P3222" t="s">
        <v>29</v>
      </c>
      <c r="Q3222" t="s">
        <v>30</v>
      </c>
      <c r="R3222" t="b">
        <v>0</v>
      </c>
      <c r="Z3222">
        <v>1</v>
      </c>
    </row>
    <row r="3223" spans="1:26" x14ac:dyDescent="0.25">
      <c r="A3223">
        <v>2441</v>
      </c>
      <c r="B3223" t="s">
        <v>1762</v>
      </c>
      <c r="C3223" t="s">
        <v>1704</v>
      </c>
      <c r="D3223" t="s">
        <v>1705</v>
      </c>
      <c r="E3223" s="6" t="e">
        <f>VLOOKUP(B3223&amp;" - "&amp;D3223,OrbisGeneric_mapping!C:F,3,0)</f>
        <v>#N/A</v>
      </c>
      <c r="F3223" s="6" t="e">
        <f>VLOOKUP(E3223,Collibra!D:F,3,0)</f>
        <v>#N/A</v>
      </c>
      <c r="G3223" s="6" t="e">
        <f>VLOOKUP(E3223,Collibra!D:F,2,0)</f>
        <v>#N/A</v>
      </c>
      <c r="J3223" t="s">
        <v>28</v>
      </c>
      <c r="N3223" t="b">
        <v>0</v>
      </c>
      <c r="P3223" t="s">
        <v>29</v>
      </c>
      <c r="Q3223" t="s">
        <v>30</v>
      </c>
      <c r="R3223" t="b">
        <v>0</v>
      </c>
      <c r="Z3223">
        <v>1</v>
      </c>
    </row>
    <row r="3224" spans="1:26" x14ac:dyDescent="0.25">
      <c r="A3224">
        <v>2433</v>
      </c>
      <c r="B3224" t="s">
        <v>1762</v>
      </c>
      <c r="C3224" t="s">
        <v>1706</v>
      </c>
      <c r="D3224" t="s">
        <v>1707</v>
      </c>
      <c r="E3224" s="6" t="e">
        <f>VLOOKUP(B3224&amp;" - "&amp;D3224,OrbisGeneric_mapping!C:F,3,0)</f>
        <v>#N/A</v>
      </c>
      <c r="F3224" s="6" t="e">
        <f>VLOOKUP(E3224,Collibra!D:F,3,0)</f>
        <v>#N/A</v>
      </c>
      <c r="G3224" s="6" t="e">
        <f>VLOOKUP(E3224,Collibra!D:F,2,0)</f>
        <v>#N/A</v>
      </c>
      <c r="J3224" t="s">
        <v>28</v>
      </c>
      <c r="N3224" t="b">
        <v>0</v>
      </c>
      <c r="P3224" t="s">
        <v>29</v>
      </c>
      <c r="Q3224" t="s">
        <v>30</v>
      </c>
      <c r="R3224" t="b">
        <v>0</v>
      </c>
      <c r="Z3224">
        <v>1</v>
      </c>
    </row>
    <row r="3225" spans="1:26" x14ac:dyDescent="0.25">
      <c r="A3225">
        <v>2425</v>
      </c>
      <c r="B3225" t="s">
        <v>1762</v>
      </c>
      <c r="C3225" t="s">
        <v>1708</v>
      </c>
      <c r="D3225" t="s">
        <v>1709</v>
      </c>
      <c r="E3225" s="6" t="e">
        <f>VLOOKUP(B3225&amp;" - "&amp;D3225,OrbisGeneric_mapping!C:F,3,0)</f>
        <v>#N/A</v>
      </c>
      <c r="F3225" s="6" t="e">
        <f>VLOOKUP(E3225,Collibra!D:F,3,0)</f>
        <v>#N/A</v>
      </c>
      <c r="G3225" s="6" t="e">
        <f>VLOOKUP(E3225,Collibra!D:F,2,0)</f>
        <v>#N/A</v>
      </c>
      <c r="J3225" t="s">
        <v>28</v>
      </c>
      <c r="N3225" t="b">
        <v>0</v>
      </c>
      <c r="P3225" t="s">
        <v>29</v>
      </c>
      <c r="Q3225" t="s">
        <v>30</v>
      </c>
      <c r="R3225" t="b">
        <v>0</v>
      </c>
      <c r="Z3225">
        <v>1</v>
      </c>
    </row>
    <row r="3226" spans="1:26" x14ac:dyDescent="0.25">
      <c r="A3226">
        <v>1921</v>
      </c>
      <c r="B3226" t="s">
        <v>1762</v>
      </c>
      <c r="C3226" t="s">
        <v>1710</v>
      </c>
      <c r="D3226" t="s">
        <v>1711</v>
      </c>
      <c r="E3226" s="6" t="str">
        <f>VLOOKUP(B3226&amp;" - "&amp;D3226,OrbisGeneric_mapping!C:F,3,0)</f>
        <v>CPYCONTACTS_HEADER_FirstNameOriginalLanguagePreferred</v>
      </c>
      <c r="F3226" s="6" t="str">
        <f>VLOOKUP(E3226,Collibra!D:F,3,0)</f>
        <v>First name</v>
      </c>
      <c r="G3226" s="6" t="str">
        <f>VLOOKUP(E3226,Collibra!D:F,2,0)</f>
        <v>is the First name of a Director or Manager which is used in the company database</v>
      </c>
      <c r="J3226" t="s">
        <v>28</v>
      </c>
      <c r="N3226" t="b">
        <v>0</v>
      </c>
      <c r="P3226" t="s">
        <v>29</v>
      </c>
      <c r="Q3226" t="s">
        <v>30</v>
      </c>
      <c r="R3226" t="b">
        <v>0</v>
      </c>
      <c r="Z3226">
        <v>1</v>
      </c>
    </row>
    <row r="3227" spans="1:26" x14ac:dyDescent="0.25">
      <c r="A3227">
        <v>1953</v>
      </c>
      <c r="B3227" t="s">
        <v>1762</v>
      </c>
      <c r="C3227" t="s">
        <v>1613</v>
      </c>
      <c r="D3227" t="s">
        <v>1614</v>
      </c>
      <c r="E3227" s="6" t="str">
        <f>VLOOKUP(B3227&amp;" - "&amp;D3227,OrbisGeneric_mapping!C:F,3,0)</f>
        <v>CPYCONTACTS_HEADER_FullNameOriginalLanguagePreferred</v>
      </c>
      <c r="F3227" s="6">
        <f>VLOOKUP(E3227,Collibra!D:F,3,0)</f>
        <v>0</v>
      </c>
      <c r="G3227" s="6" t="str">
        <f>VLOOKUP(E3227,Collibra!D:F,2,0)</f>
        <v>is the Full name of the individual which is used in the company database</v>
      </c>
      <c r="J3227" t="s">
        <v>28</v>
      </c>
      <c r="N3227" t="b">
        <v>0</v>
      </c>
      <c r="P3227" t="s">
        <v>29</v>
      </c>
      <c r="Q3227" t="s">
        <v>30</v>
      </c>
      <c r="R3227" t="b">
        <v>0</v>
      </c>
      <c r="Z3227">
        <v>1</v>
      </c>
    </row>
    <row r="3228" spans="1:26" x14ac:dyDescent="0.25">
      <c r="A3228">
        <v>2177</v>
      </c>
      <c r="B3228" t="s">
        <v>1762</v>
      </c>
      <c r="C3228" t="s">
        <v>1712</v>
      </c>
      <c r="D3228" t="s">
        <v>1713</v>
      </c>
      <c r="E3228" s="6" t="str">
        <f>VLOOKUP(B3228&amp;" - "&amp;D3228,OrbisGeneric_mapping!C:F,3,0)</f>
        <v>CPYCONTACTS_HEADER_Gender</v>
      </c>
      <c r="F3228" s="6" t="str">
        <f>VLOOKUP(E3228,Collibra!D:F,3,0)</f>
        <v>Gender</v>
      </c>
      <c r="G3228" s="6" t="str">
        <f>VLOOKUP(E3228,Collibra!D:F,2,0)</f>
        <v>is the One letter abbreviation of Male/Female. Provided by IP or estimated by us. This is used in the company database.</v>
      </c>
      <c r="J3228" t="s">
        <v>28</v>
      </c>
      <c r="N3228" t="b">
        <v>0</v>
      </c>
      <c r="P3228" t="s">
        <v>29</v>
      </c>
      <c r="Q3228" t="s">
        <v>30</v>
      </c>
      <c r="R3228" t="b">
        <v>0</v>
      </c>
      <c r="Z3228">
        <v>1</v>
      </c>
    </row>
    <row r="3229" spans="1:26" x14ac:dyDescent="0.25">
      <c r="A3229">
        <v>2305</v>
      </c>
      <c r="B3229" t="s">
        <v>1762</v>
      </c>
      <c r="C3229" t="s">
        <v>1714</v>
      </c>
      <c r="D3229" t="s">
        <v>1715</v>
      </c>
      <c r="E3229" s="6" t="str">
        <f>VLOOKUP(B3229&amp;" - "&amp;D3229,OrbisGeneric_mapping!C:F,3,0)</f>
        <v>CPYCONTACTS_HEADER_GraduationDate</v>
      </c>
      <c r="F3229" s="6" t="str">
        <f>VLOOKUP(E3229,Collibra!D:F,3,0)</f>
        <v>Graduation date</v>
      </c>
      <c r="G3229" s="6" t="str">
        <f>VLOOKUP(E3229,Collibra!D:F,2,0)</f>
        <v>is the Date of graduation used in the company database</v>
      </c>
      <c r="J3229" t="s">
        <v>28</v>
      </c>
      <c r="N3229" t="b">
        <v>0</v>
      </c>
      <c r="P3229" t="s">
        <v>29</v>
      </c>
      <c r="Q3229" t="s">
        <v>30</v>
      </c>
      <c r="R3229" t="b">
        <v>0</v>
      </c>
      <c r="Z3229">
        <v>1</v>
      </c>
    </row>
    <row r="3230" spans="1:26" x14ac:dyDescent="0.25">
      <c r="A3230">
        <v>2313</v>
      </c>
      <c r="B3230" t="s">
        <v>1762</v>
      </c>
      <c r="C3230" t="s">
        <v>1716</v>
      </c>
      <c r="D3230" t="s">
        <v>1717</v>
      </c>
      <c r="E3230" s="6" t="e">
        <f>VLOOKUP(B3230&amp;" - "&amp;D3230,OrbisGeneric_mapping!C:F,3,0)</f>
        <v>#N/A</v>
      </c>
      <c r="F3230" s="6" t="e">
        <f>VLOOKUP(E3230,Collibra!D:F,3,0)</f>
        <v>#N/A</v>
      </c>
      <c r="G3230" s="6" t="e">
        <f>VLOOKUP(E3230,Collibra!D:F,2,0)</f>
        <v>#N/A</v>
      </c>
      <c r="J3230" t="s">
        <v>1663</v>
      </c>
      <c r="N3230" t="b">
        <v>0</v>
      </c>
      <c r="P3230" t="s">
        <v>29</v>
      </c>
      <c r="Q3230" t="s">
        <v>30</v>
      </c>
      <c r="R3230" t="b">
        <v>0</v>
      </c>
      <c r="Z3230">
        <v>1</v>
      </c>
    </row>
    <row r="3231" spans="1:26" x14ac:dyDescent="0.25">
      <c r="A3231">
        <v>2169</v>
      </c>
      <c r="B3231" t="s">
        <v>1762</v>
      </c>
      <c r="C3231" t="s">
        <v>1718</v>
      </c>
      <c r="D3231" t="s">
        <v>1719</v>
      </c>
      <c r="E3231" s="6" t="str">
        <f>VLOOKUP(B3231&amp;" - "&amp;D3231,OrbisGeneric_mapping!C:F,3,0)</f>
        <v>CPYCONTACTS_HEADER_Type</v>
      </c>
      <c r="F3231" s="6" t="str">
        <f>VLOOKUP(E3231,Collibra!D:F,3,0)</f>
        <v>Individual or company</v>
      </c>
      <c r="G3231" s="6" t="str">
        <f>VLOOKUP(E3231,Collibra!D:F,2,0)</f>
        <v>is the Definition to whether the Director is an individual or company which is used in the company database</v>
      </c>
      <c r="J3231" t="s">
        <v>28</v>
      </c>
      <c r="N3231" t="b">
        <v>0</v>
      </c>
      <c r="P3231" t="s">
        <v>29</v>
      </c>
      <c r="Q3231" t="s">
        <v>30</v>
      </c>
      <c r="R3231" t="b">
        <v>0</v>
      </c>
      <c r="Z3231">
        <v>1</v>
      </c>
    </row>
    <row r="3232" spans="1:26" x14ac:dyDescent="0.25">
      <c r="A3232">
        <v>2153</v>
      </c>
      <c r="B3232" t="s">
        <v>1762</v>
      </c>
      <c r="C3232" t="s">
        <v>1720</v>
      </c>
      <c r="D3232" t="s">
        <v>1721</v>
      </c>
      <c r="E3232" s="6" t="str">
        <f>VLOOKUP(B3232&amp;" - "&amp;D3232,OrbisGeneric_mapping!C:F,3,0)</f>
        <v>CPYCONTACTS_MEMBERSHIP_RawSourceFunctionFormatted</v>
      </c>
      <c r="F3232" s="6">
        <f>VLOOKUP(E3232,Collibra!D:F,3,0)</f>
        <v>0</v>
      </c>
      <c r="G3232" s="6" t="str">
        <f>VLOOKUP(E3232,Collibra!D:F,2,0)</f>
        <v>is the Source used to provide and validate information which is used in the company database</v>
      </c>
      <c r="J3232" t="s">
        <v>28</v>
      </c>
      <c r="N3232" t="b">
        <v>0</v>
      </c>
      <c r="P3232" t="s">
        <v>29</v>
      </c>
      <c r="Q3232" t="s">
        <v>30</v>
      </c>
      <c r="R3232" t="b">
        <v>0</v>
      </c>
      <c r="Z3232">
        <v>1</v>
      </c>
    </row>
    <row r="3233" spans="1:26" x14ac:dyDescent="0.25">
      <c r="A3233">
        <v>2161</v>
      </c>
      <c r="B3233" t="s">
        <v>1762</v>
      </c>
      <c r="C3233" t="s">
        <v>1722</v>
      </c>
      <c r="D3233" t="s">
        <v>1723</v>
      </c>
      <c r="E3233" s="6" t="str">
        <f>VLOOKUP(B3233&amp;" - "&amp;D3233,OrbisGeneric_mapping!C:F,3,0)</f>
        <v>CPYCONTACTS_MEMBERSHIP_Source2LettersAbbrev</v>
      </c>
      <c r="F3233" s="6">
        <f>VLOOKUP(E3233,Collibra!D:F,3,0)</f>
        <v>0</v>
      </c>
      <c r="G3233" s="6" t="str">
        <f>VLOOKUP(E3233,Collibra!D:F,2,0)</f>
        <v>is the Two digit abbreviation of Information provider which is used in the company database</v>
      </c>
      <c r="J3233" t="s">
        <v>28</v>
      </c>
      <c r="N3233" t="b">
        <v>0</v>
      </c>
      <c r="P3233" t="s">
        <v>29</v>
      </c>
      <c r="Q3233" t="s">
        <v>30</v>
      </c>
      <c r="R3233" t="b">
        <v>0</v>
      </c>
      <c r="Z3233">
        <v>1</v>
      </c>
    </row>
    <row r="3234" spans="1:26" x14ac:dyDescent="0.25">
      <c r="A3234">
        <v>1937</v>
      </c>
      <c r="B3234" t="s">
        <v>1762</v>
      </c>
      <c r="C3234" t="s">
        <v>1724</v>
      </c>
      <c r="D3234" t="s">
        <v>1725</v>
      </c>
      <c r="E3234" s="6" t="str">
        <f>VLOOKUP(B3234&amp;" - "&amp;D3234,OrbisGeneric_mapping!C:F,3,0)</f>
        <v>CPYCONTACTS_HEADER_LastNameOriginalLanguagePreferred</v>
      </c>
      <c r="F3234" s="6" t="str">
        <f>VLOOKUP(E3234,Collibra!D:F,3,0)</f>
        <v>Last name</v>
      </c>
      <c r="G3234" s="6" t="str">
        <f>VLOOKUP(E3234,Collibra!D:F,2,0)</f>
        <v>is the Surname of a Director or Manager which is used in the company database</v>
      </c>
      <c r="J3234" t="s">
        <v>28</v>
      </c>
      <c r="N3234" t="b">
        <v>0</v>
      </c>
      <c r="P3234" t="s">
        <v>29</v>
      </c>
      <c r="Q3234" t="s">
        <v>30</v>
      </c>
      <c r="R3234" t="b">
        <v>0</v>
      </c>
      <c r="Z3234">
        <v>1</v>
      </c>
    </row>
    <row r="3235" spans="1:26" x14ac:dyDescent="0.25">
      <c r="A3235">
        <v>1993</v>
      </c>
      <c r="B3235" t="s">
        <v>1762</v>
      </c>
      <c r="C3235" t="s">
        <v>1726</v>
      </c>
      <c r="D3235" t="s">
        <v>1727</v>
      </c>
      <c r="E3235" s="6" t="str">
        <f>VLOOKUP(B3235&amp;" - "&amp;D3235,OrbisGeneric_mapping!C:F,3,0)</f>
        <v>CPYCONTACTS_MEMBERSHIP_LevelFromHierCodeFall2009</v>
      </c>
      <c r="F3235" s="6" t="str">
        <f>VLOOKUP(E3235,Collibra!D:F,3,0)</f>
        <v>Level of responsibility</v>
      </c>
      <c r="G3235" s="6" t="str">
        <f>VLOOKUP(E3235,Collibra!D:F,2,0)</f>
        <v>is the Level of responsibility within the board, committee or department which is used in the company database</v>
      </c>
      <c r="J3235" t="s">
        <v>28</v>
      </c>
      <c r="N3235" t="b">
        <v>0</v>
      </c>
      <c r="P3235" t="s">
        <v>29</v>
      </c>
      <c r="Q3235" t="s">
        <v>30</v>
      </c>
      <c r="R3235" t="b">
        <v>0</v>
      </c>
      <c r="Z3235">
        <v>1</v>
      </c>
    </row>
    <row r="3236" spans="1:26" x14ac:dyDescent="0.25">
      <c r="A3236">
        <v>2297</v>
      </c>
      <c r="B3236" t="s">
        <v>1762</v>
      </c>
      <c r="C3236" t="s">
        <v>1728</v>
      </c>
      <c r="D3236" t="s">
        <v>1729</v>
      </c>
      <c r="E3236" s="6" t="str">
        <f>VLOOKUP(B3236&amp;" - "&amp;D3236,OrbisGeneric_mapping!C:F,3,0)</f>
        <v>CPYCONTACTS_HEADER_Major</v>
      </c>
      <c r="F3236" s="6" t="str">
        <f>VLOOKUP(E3236,Collibra!D:F,3,0)</f>
        <v>Major</v>
      </c>
      <c r="G3236" s="6" t="str">
        <f>VLOOKUP(E3236,Collibra!D:F,2,0)</f>
        <v>is the Subject of study the indivdual majored in used in the company database</v>
      </c>
      <c r="J3236" t="s">
        <v>28</v>
      </c>
      <c r="N3236" t="b">
        <v>0</v>
      </c>
      <c r="P3236" t="s">
        <v>29</v>
      </c>
      <c r="Q3236" t="s">
        <v>30</v>
      </c>
      <c r="R3236" t="b">
        <v>0</v>
      </c>
      <c r="Z3236">
        <v>1</v>
      </c>
    </row>
    <row r="3237" spans="1:26" x14ac:dyDescent="0.25">
      <c r="A3237">
        <v>1929</v>
      </c>
      <c r="B3237" t="s">
        <v>1762</v>
      </c>
      <c r="C3237" t="s">
        <v>1730</v>
      </c>
      <c r="D3237" t="s">
        <v>1731</v>
      </c>
      <c r="E3237" s="6" t="str">
        <f>VLOOKUP(B3237&amp;" - "&amp;D3237,OrbisGeneric_mapping!C:F,3,0)</f>
        <v>CPYCONTACTS_HEADER_MiddleNameOriginalLanguagePreferred</v>
      </c>
      <c r="F3237" s="6" t="str">
        <f>VLOOKUP(E3237,Collibra!D:F,3,0)</f>
        <v>Middle name</v>
      </c>
      <c r="G3237" s="6" t="str">
        <f>VLOOKUP(E3237,Collibra!D:F,2,0)</f>
        <v>is the Second name of a Director or Manager which is used in the company database</v>
      </c>
      <c r="J3237" t="s">
        <v>28</v>
      </c>
      <c r="N3237" t="b">
        <v>0</v>
      </c>
      <c r="P3237" t="s">
        <v>29</v>
      </c>
      <c r="Q3237" t="s">
        <v>30</v>
      </c>
      <c r="R3237" t="b">
        <v>0</v>
      </c>
      <c r="Z3237">
        <v>1</v>
      </c>
    </row>
    <row r="3238" spans="1:26" x14ac:dyDescent="0.25">
      <c r="A3238">
        <v>2121</v>
      </c>
      <c r="B3238" t="s">
        <v>1762</v>
      </c>
      <c r="C3238" t="s">
        <v>1732</v>
      </c>
      <c r="D3238" t="s">
        <v>1733</v>
      </c>
      <c r="E3238" s="6" t="str">
        <f>VLOOKUP(B3238&amp;" - "&amp;D3238,OrbisGeneric_mapping!C:F,3,0)</f>
        <v>CPYCONTACTS_MEMBERSHIP_Date_PassToPrevious</v>
      </c>
      <c r="F3238" s="6" t="str">
        <f>VLOOKUP(E3238,Collibra!D:F,3,0)</f>
        <v>Not valid after date</v>
      </c>
      <c r="G3238" s="6" t="str">
        <f>VLOOKUP(E3238,Collibra!D:F,2,0)</f>
        <v>is the date when VADIS detects that a function became previous. which is used in the company database</v>
      </c>
      <c r="J3238" t="s">
        <v>28</v>
      </c>
      <c r="N3238" t="b">
        <v>0</v>
      </c>
      <c r="P3238" t="s">
        <v>29</v>
      </c>
      <c r="Q3238" t="s">
        <v>30</v>
      </c>
      <c r="R3238" t="b">
        <v>0</v>
      </c>
      <c r="Z3238">
        <v>1</v>
      </c>
    </row>
    <row r="3239" spans="1:26" x14ac:dyDescent="0.25">
      <c r="A3239">
        <v>2145</v>
      </c>
      <c r="B3239" t="s">
        <v>1762</v>
      </c>
      <c r="C3239" t="s">
        <v>1734</v>
      </c>
      <c r="D3239" t="s">
        <v>1735</v>
      </c>
      <c r="E3239" s="6" t="e">
        <f>VLOOKUP(B3239&amp;" - "&amp;D3239,OrbisGeneric_mapping!C:F,3,0)</f>
        <v>#N/A</v>
      </c>
      <c r="F3239" s="6" t="e">
        <f>VLOOKUP(E3239,Collibra!D:F,3,0)</f>
        <v>#N/A</v>
      </c>
      <c r="G3239" s="6" t="e">
        <f>VLOOKUP(E3239,Collibra!D:F,2,0)</f>
        <v>#N/A</v>
      </c>
      <c r="J3239" t="s">
        <v>28</v>
      </c>
      <c r="N3239" t="b">
        <v>0</v>
      </c>
      <c r="P3239" t="s">
        <v>29</v>
      </c>
      <c r="Q3239" t="s">
        <v>30</v>
      </c>
      <c r="R3239" t="b">
        <v>0</v>
      </c>
      <c r="Z3239">
        <v>1</v>
      </c>
    </row>
    <row r="3240" spans="1:26" x14ac:dyDescent="0.25">
      <c r="A3240">
        <v>2137</v>
      </c>
      <c r="B3240" t="s">
        <v>1762</v>
      </c>
      <c r="C3240" t="s">
        <v>1736</v>
      </c>
      <c r="D3240" t="s">
        <v>1737</v>
      </c>
      <c r="E3240" s="6" t="e">
        <f>VLOOKUP(B3240&amp;" - "&amp;D3240,OrbisGeneric_mapping!C:F,3,0)</f>
        <v>#N/A</v>
      </c>
      <c r="F3240" s="6" t="e">
        <f>VLOOKUP(E3240,Collibra!D:F,3,0)</f>
        <v>#N/A</v>
      </c>
      <c r="G3240" s="6" t="e">
        <f>VLOOKUP(E3240,Collibra!D:F,2,0)</f>
        <v>#N/A</v>
      </c>
      <c r="J3240" t="s">
        <v>28</v>
      </c>
      <c r="N3240" t="b">
        <v>0</v>
      </c>
      <c r="P3240" t="s">
        <v>29</v>
      </c>
      <c r="Q3240" t="s">
        <v>30</v>
      </c>
      <c r="R3240" t="b">
        <v>0</v>
      </c>
      <c r="Z3240">
        <v>1</v>
      </c>
    </row>
    <row r="3241" spans="1:26" x14ac:dyDescent="0.25">
      <c r="A3241">
        <v>2129</v>
      </c>
      <c r="B3241" t="s">
        <v>1762</v>
      </c>
      <c r="C3241" t="s">
        <v>1738</v>
      </c>
      <c r="D3241" t="s">
        <v>1739</v>
      </c>
      <c r="E3241" s="6" t="e">
        <f>VLOOKUP(B3241&amp;" - "&amp;D3241,OrbisGeneric_mapping!C:F,3,0)</f>
        <v>#N/A</v>
      </c>
      <c r="F3241" s="6" t="e">
        <f>VLOOKUP(E3241,Collibra!D:F,3,0)</f>
        <v>#N/A</v>
      </c>
      <c r="G3241" s="6" t="e">
        <f>VLOOKUP(E3241,Collibra!D:F,2,0)</f>
        <v>#N/A</v>
      </c>
      <c r="J3241" t="s">
        <v>28</v>
      </c>
      <c r="N3241" t="b">
        <v>0</v>
      </c>
      <c r="P3241" t="s">
        <v>29</v>
      </c>
      <c r="Q3241" t="s">
        <v>30</v>
      </c>
      <c r="R3241" t="b">
        <v>0</v>
      </c>
      <c r="Z3241">
        <v>1</v>
      </c>
    </row>
    <row r="3242" spans="1:26" x14ac:dyDescent="0.25">
      <c r="A3242">
        <v>2409</v>
      </c>
      <c r="B3242" t="s">
        <v>1762</v>
      </c>
      <c r="C3242" t="s">
        <v>1740</v>
      </c>
      <c r="D3242" t="s">
        <v>1741</v>
      </c>
      <c r="E3242" s="6" t="str">
        <f>VLOOKUP(B3242&amp;" - "&amp;D3242,OrbisGeneric_mapping!C:F,3,0)</f>
        <v>CPYCONTACTS_HEADER_NumberOfExemptions</v>
      </c>
      <c r="F3242" s="6" t="e">
        <f>VLOOKUP(E3242,Collibra!D:F,3,0)</f>
        <v>#N/A</v>
      </c>
      <c r="G3242" s="6" t="e">
        <f>VLOOKUP(E3242,Collibra!D:F,2,0)</f>
        <v>#N/A</v>
      </c>
      <c r="J3242" t="s">
        <v>28</v>
      </c>
      <c r="N3242" t="b">
        <v>0</v>
      </c>
      <c r="P3242" t="s">
        <v>29</v>
      </c>
      <c r="Q3242" t="s">
        <v>30</v>
      </c>
      <c r="R3242" t="b">
        <v>0</v>
      </c>
      <c r="Z3242">
        <v>1</v>
      </c>
    </row>
    <row r="3243" spans="1:26" x14ac:dyDescent="0.25">
      <c r="A3243">
        <v>1961</v>
      </c>
      <c r="B3243" t="s">
        <v>1762</v>
      </c>
      <c r="C3243" t="s">
        <v>1742</v>
      </c>
      <c r="D3243" t="s">
        <v>1743</v>
      </c>
      <c r="E3243" s="6" t="str">
        <f>VLOOKUP(B3243&amp;" - "&amp;D3243,OrbisGeneric_mapping!C:F,3,0)</f>
        <v>CPYCONTACTS_MEMBERSHIP_Function</v>
      </c>
      <c r="F3243" s="6">
        <f>VLOOKUP(E3243,Collibra!D:F,3,0)</f>
        <v>0</v>
      </c>
      <c r="G3243" s="6" t="str">
        <f>VLOOKUP(E3243,Collibra!D:F,2,0)</f>
        <v>is the Job title in English (as provided by the IP) which is used in the company database</v>
      </c>
      <c r="J3243" t="s">
        <v>28</v>
      </c>
      <c r="N3243" t="b">
        <v>0</v>
      </c>
      <c r="P3243" t="s">
        <v>29</v>
      </c>
      <c r="Q3243" t="s">
        <v>30</v>
      </c>
      <c r="R3243" t="b">
        <v>0</v>
      </c>
      <c r="Z3243">
        <v>1</v>
      </c>
    </row>
    <row r="3244" spans="1:26" x14ac:dyDescent="0.25">
      <c r="A3244">
        <v>1969</v>
      </c>
      <c r="B3244" t="s">
        <v>1762</v>
      </c>
      <c r="C3244" t="s">
        <v>1744</v>
      </c>
      <c r="D3244" t="s">
        <v>1745</v>
      </c>
      <c r="E3244" s="6" t="str">
        <f>VLOOKUP(B3244&amp;" - "&amp;D3244,OrbisGeneric_mapping!C:F,3,0)</f>
        <v>CPYCONTACTS_MEMBERSHIP_FunctionOriginalOriginalLanguagePreferred</v>
      </c>
      <c r="F3244" s="6">
        <f>VLOOKUP(E3244,Collibra!D:F,3,0)</f>
        <v>0</v>
      </c>
      <c r="G3244" s="6" t="str">
        <f>VLOOKUP(E3244,Collibra!D:F,2,0)</f>
        <v>is the Job title in original language or English when no local language available (as provided by the IP) which is used in the company database</v>
      </c>
      <c r="J3244" t="s">
        <v>28</v>
      </c>
      <c r="N3244" t="b">
        <v>0</v>
      </c>
      <c r="P3244" t="s">
        <v>29</v>
      </c>
      <c r="Q3244" t="s">
        <v>30</v>
      </c>
      <c r="R3244" t="b">
        <v>0</v>
      </c>
      <c r="Z3244">
        <v>1</v>
      </c>
    </row>
    <row r="3245" spans="1:26" x14ac:dyDescent="0.25">
      <c r="A3245">
        <v>1889</v>
      </c>
      <c r="B3245" t="s">
        <v>1762</v>
      </c>
      <c r="C3245" t="s">
        <v>57</v>
      </c>
      <c r="D3245" t="s">
        <v>57</v>
      </c>
      <c r="E3245" s="6" t="e">
        <f>VLOOKUP(B3245&amp;" - "&amp;D3245,OrbisGeneric_mapping!C:F,3,0)</f>
        <v>#N/A</v>
      </c>
      <c r="F3245" s="6" t="e">
        <f>VLOOKUP(E3245,Collibra!D:F,3,0)</f>
        <v>#N/A</v>
      </c>
      <c r="G3245" s="6" t="e">
        <f>VLOOKUP(E3245,Collibra!D:F,2,0)</f>
        <v>#N/A</v>
      </c>
      <c r="J3245" t="s">
        <v>28</v>
      </c>
      <c r="N3245" t="b">
        <v>0</v>
      </c>
      <c r="P3245" t="s">
        <v>29</v>
      </c>
      <c r="Q3245" t="s">
        <v>30</v>
      </c>
      <c r="R3245" t="b">
        <v>0</v>
      </c>
      <c r="Z3245">
        <v>1</v>
      </c>
    </row>
    <row r="3246" spans="1:26" x14ac:dyDescent="0.25">
      <c r="A3246">
        <v>1881</v>
      </c>
      <c r="B3246" t="s">
        <v>1762</v>
      </c>
      <c r="C3246" t="s">
        <v>58</v>
      </c>
      <c r="D3246" t="s">
        <v>58</v>
      </c>
      <c r="E3246" s="6" t="e">
        <f>VLOOKUP(B3246&amp;" - "&amp;D3246,OrbisGeneric_mapping!C:F,3,0)</f>
        <v>#N/A</v>
      </c>
      <c r="F3246" s="6" t="e">
        <f>VLOOKUP(E3246,Collibra!D:F,3,0)</f>
        <v>#N/A</v>
      </c>
      <c r="G3246" s="6" t="e">
        <f>VLOOKUP(E3246,Collibra!D:F,2,0)</f>
        <v>#N/A</v>
      </c>
      <c r="J3246" t="s">
        <v>59</v>
      </c>
      <c r="N3246" t="b">
        <v>0</v>
      </c>
      <c r="P3246" t="s">
        <v>29</v>
      </c>
      <c r="Q3246" t="s">
        <v>30</v>
      </c>
      <c r="R3246" t="b">
        <v>0</v>
      </c>
      <c r="Z3246">
        <v>1</v>
      </c>
    </row>
    <row r="3247" spans="1:26" x14ac:dyDescent="0.25">
      <c r="A3247">
        <v>2033</v>
      </c>
      <c r="B3247" t="s">
        <v>1762</v>
      </c>
      <c r="C3247" t="s">
        <v>1746</v>
      </c>
      <c r="D3247" t="s">
        <v>1747</v>
      </c>
      <c r="E3247" s="6" t="str">
        <f>VLOOKUP(B3247&amp;" - "&amp;D3247,OrbisGeneric_mapping!C:F,3,0)</f>
        <v>CPYCONTACTS_MEMBERSHIP_EndExpirationDate</v>
      </c>
      <c r="F3247" s="6" t="str">
        <f>VLOOKUP(E3247,Collibra!D:F,3,0)</f>
        <v>Resignation date</v>
      </c>
      <c r="G3247" s="6" t="str">
        <f>VLOOKUP(E3247,Collibra!D:F,2,0)</f>
        <v>is the End date of the role which is used in the company database</v>
      </c>
      <c r="J3247" t="s">
        <v>28</v>
      </c>
      <c r="N3247" t="b">
        <v>0</v>
      </c>
      <c r="P3247" t="s">
        <v>29</v>
      </c>
      <c r="Q3247" t="s">
        <v>30</v>
      </c>
      <c r="R3247" t="b">
        <v>0</v>
      </c>
      <c r="Z3247">
        <v>1</v>
      </c>
    </row>
    <row r="3248" spans="1:26" x14ac:dyDescent="0.25">
      <c r="A3248">
        <v>2057</v>
      </c>
      <c r="B3248" t="s">
        <v>1762</v>
      </c>
      <c r="C3248" t="s">
        <v>1748</v>
      </c>
      <c r="D3248" t="s">
        <v>1749</v>
      </c>
      <c r="E3248" s="6" t="e">
        <f>VLOOKUP(B3248&amp;" - "&amp;D3248,OrbisGeneric_mapping!C:F,3,0)</f>
        <v>#N/A</v>
      </c>
      <c r="F3248" s="6" t="e">
        <f>VLOOKUP(E3248,Collibra!D:F,3,0)</f>
        <v>#N/A</v>
      </c>
      <c r="G3248" s="6" t="e">
        <f>VLOOKUP(E3248,Collibra!D:F,2,0)</f>
        <v>#N/A</v>
      </c>
      <c r="J3248" t="s">
        <v>28</v>
      </c>
      <c r="N3248" t="b">
        <v>0</v>
      </c>
      <c r="P3248" t="s">
        <v>29</v>
      </c>
      <c r="Q3248" t="s">
        <v>30</v>
      </c>
      <c r="R3248" t="b">
        <v>0</v>
      </c>
      <c r="Z3248">
        <v>1</v>
      </c>
    </row>
    <row r="3249" spans="1:26" x14ac:dyDescent="0.25">
      <c r="A3249">
        <v>2049</v>
      </c>
      <c r="B3249" t="s">
        <v>1762</v>
      </c>
      <c r="C3249" t="s">
        <v>1750</v>
      </c>
      <c r="D3249" t="s">
        <v>1751</v>
      </c>
      <c r="E3249" s="6" t="e">
        <f>VLOOKUP(B3249&amp;" - "&amp;D3249,OrbisGeneric_mapping!C:F,3,0)</f>
        <v>#N/A</v>
      </c>
      <c r="F3249" s="6" t="e">
        <f>VLOOKUP(E3249,Collibra!D:F,3,0)</f>
        <v>#N/A</v>
      </c>
      <c r="G3249" s="6" t="e">
        <f>VLOOKUP(E3249,Collibra!D:F,2,0)</f>
        <v>#N/A</v>
      </c>
      <c r="J3249" t="s">
        <v>28</v>
      </c>
      <c r="N3249" t="b">
        <v>0</v>
      </c>
      <c r="P3249" t="s">
        <v>29</v>
      </c>
      <c r="Q3249" t="s">
        <v>30</v>
      </c>
      <c r="R3249" t="b">
        <v>0</v>
      </c>
      <c r="Z3249">
        <v>1</v>
      </c>
    </row>
    <row r="3250" spans="1:26" x14ac:dyDescent="0.25">
      <c r="A3250">
        <v>2041</v>
      </c>
      <c r="B3250" t="s">
        <v>1762</v>
      </c>
      <c r="C3250" t="s">
        <v>1752</v>
      </c>
      <c r="D3250" t="s">
        <v>1753</v>
      </c>
      <c r="E3250" s="6" t="e">
        <f>VLOOKUP(B3250&amp;" - "&amp;D3250,OrbisGeneric_mapping!C:F,3,0)</f>
        <v>#N/A</v>
      </c>
      <c r="F3250" s="6" t="e">
        <f>VLOOKUP(E3250,Collibra!D:F,3,0)</f>
        <v>#N/A</v>
      </c>
      <c r="G3250" s="6" t="e">
        <f>VLOOKUP(E3250,Collibra!D:F,2,0)</f>
        <v>#N/A</v>
      </c>
      <c r="J3250" t="s">
        <v>28</v>
      </c>
      <c r="N3250" t="b">
        <v>0</v>
      </c>
      <c r="P3250" t="s">
        <v>29</v>
      </c>
      <c r="Q3250" t="s">
        <v>30</v>
      </c>
      <c r="R3250" t="b">
        <v>0</v>
      </c>
      <c r="Z3250">
        <v>1</v>
      </c>
    </row>
    <row r="3251" spans="1:26" x14ac:dyDescent="0.25">
      <c r="A3251">
        <v>2489</v>
      </c>
      <c r="B3251" t="s">
        <v>1762</v>
      </c>
      <c r="C3251" t="s">
        <v>72</v>
      </c>
      <c r="D3251" t="s">
        <v>72</v>
      </c>
      <c r="E3251" s="6" t="e">
        <f>VLOOKUP(B3251&amp;" - "&amp;D3251,OrbisGeneric_mapping!C:F,3,0)</f>
        <v>#N/A</v>
      </c>
      <c r="F3251" s="6" t="e">
        <f>VLOOKUP(E3251,Collibra!D:F,3,0)</f>
        <v>#N/A</v>
      </c>
      <c r="G3251" s="6" t="e">
        <f>VLOOKUP(E3251,Collibra!D:F,2,0)</f>
        <v>#N/A</v>
      </c>
      <c r="J3251" t="s">
        <v>73</v>
      </c>
      <c r="N3251" t="b">
        <v>0</v>
      </c>
      <c r="P3251" t="s">
        <v>29</v>
      </c>
      <c r="Q3251" t="s">
        <v>30</v>
      </c>
      <c r="R3251" t="b">
        <v>0</v>
      </c>
      <c r="Z3251">
        <v>1</v>
      </c>
    </row>
    <row r="3252" spans="1:26" x14ac:dyDescent="0.25">
      <c r="A3252">
        <v>1913</v>
      </c>
      <c r="B3252" t="s">
        <v>1762</v>
      </c>
      <c r="C3252" t="s">
        <v>1754</v>
      </c>
      <c r="D3252" t="s">
        <v>1755</v>
      </c>
      <c r="E3252" s="6" t="str">
        <f>VLOOKUP(B3252&amp;" - "&amp;D3252,OrbisGeneric_mapping!C:F,3,0)</f>
        <v>CPYCONTACTS_HEADER_PrefixSalutation_Translated</v>
      </c>
      <c r="F3252" s="6" t="str">
        <f>VLOOKUP(E3252,Collibra!D:F,3,0)</f>
        <v>Salutation</v>
      </c>
      <c r="G3252" s="6" t="str">
        <f>VLOOKUP(E3252,Collibra!D:F,2,0)</f>
        <v>is the Formal greeting (Mr, Mrs etc). Extracting from the gender, and occasionnaly provided by IP which is used in the company database</v>
      </c>
      <c r="J3252" t="s">
        <v>28</v>
      </c>
      <c r="N3252" t="b">
        <v>0</v>
      </c>
      <c r="P3252" t="s">
        <v>29</v>
      </c>
      <c r="Q3252" t="s">
        <v>30</v>
      </c>
      <c r="R3252" t="b">
        <v>0</v>
      </c>
      <c r="Z3252">
        <v>1</v>
      </c>
    </row>
    <row r="3253" spans="1:26" x14ac:dyDescent="0.25">
      <c r="A3253">
        <v>1945</v>
      </c>
      <c r="B3253" t="s">
        <v>1762</v>
      </c>
      <c r="C3253" t="s">
        <v>1756</v>
      </c>
      <c r="D3253" t="s">
        <v>1757</v>
      </c>
      <c r="E3253" s="6" t="str">
        <f>VLOOKUP(B3253&amp;" - "&amp;D3253,OrbisGeneric_mapping!C:F,3,0)</f>
        <v>CPYCONTACTS_HEADER_Suffix</v>
      </c>
      <c r="F3253" s="6" t="str">
        <f>VLOOKUP(E3253,Collibra!D:F,3,0)</f>
        <v>Suffix</v>
      </c>
      <c r="G3253" s="6" t="str">
        <f>VLOOKUP(E3253,Collibra!D:F,2,0)</f>
        <v>is the Additional information about the person including position or generational title that could include (Jr, Sr, Second, Third, etc) which is used in the company database</v>
      </c>
      <c r="J3253" t="s">
        <v>28</v>
      </c>
      <c r="N3253" t="b">
        <v>0</v>
      </c>
      <c r="P3253" t="s">
        <v>29</v>
      </c>
      <c r="Q3253" t="s">
        <v>30</v>
      </c>
      <c r="R3253" t="b">
        <v>0</v>
      </c>
      <c r="Z3253">
        <v>1</v>
      </c>
    </row>
    <row r="3254" spans="1:26" x14ac:dyDescent="0.25">
      <c r="A3254">
        <v>2257</v>
      </c>
      <c r="B3254" t="s">
        <v>1762</v>
      </c>
      <c r="C3254" t="s">
        <v>132</v>
      </c>
      <c r="D3254" t="s">
        <v>133</v>
      </c>
      <c r="E3254" s="6" t="str">
        <f>VLOOKUP(B3254&amp;" - "&amp;D3254,OrbisGeneric_mapping!C:F,3,0)</f>
        <v>CPYCONTACTS_HEADER_Phone</v>
      </c>
      <c r="F3254" s="6" t="e">
        <f>VLOOKUP(E3254,Collibra!D:F,3,0)</f>
        <v>#N/A</v>
      </c>
      <c r="G3254" s="6" t="e">
        <f>VLOOKUP(E3254,Collibra!D:F,2,0)</f>
        <v>#N/A</v>
      </c>
      <c r="J3254" t="s">
        <v>28</v>
      </c>
      <c r="N3254" t="b">
        <v>0</v>
      </c>
      <c r="P3254" t="s">
        <v>29</v>
      </c>
      <c r="Q3254" t="s">
        <v>30</v>
      </c>
      <c r="R3254" t="b">
        <v>0</v>
      </c>
      <c r="Z3254">
        <v>1</v>
      </c>
    </row>
    <row r="3255" spans="1:26" x14ac:dyDescent="0.25">
      <c r="A3255">
        <v>1905</v>
      </c>
      <c r="B3255" t="s">
        <v>1762</v>
      </c>
      <c r="C3255" t="s">
        <v>1758</v>
      </c>
      <c r="D3255" t="s">
        <v>1759</v>
      </c>
      <c r="E3255" s="6" t="str">
        <f>VLOOKUP(B3255&amp;" - "&amp;D3255,OrbisGeneric_mapping!C:F,3,0)</f>
        <v>CPYCONTACTS_HEADER_BareTitle</v>
      </c>
      <c r="F3255" s="6" t="str">
        <f>VLOOKUP(E3255,Collibra!D:F,3,0)</f>
        <v>Title (i.e. Dr, Lord)</v>
      </c>
      <c r="G3255" s="6" t="str">
        <f>VLOOKUP(E3255,Collibra!D:F,2,0)</f>
        <v>is a Professional title that could include (Dr, Ing, Lord, Prince etc) which is used in the company database</v>
      </c>
      <c r="J3255" t="s">
        <v>28</v>
      </c>
      <c r="N3255" t="b">
        <v>0</v>
      </c>
      <c r="P3255" t="s">
        <v>29</v>
      </c>
      <c r="Q3255" t="s">
        <v>30</v>
      </c>
      <c r="R3255" t="b">
        <v>0</v>
      </c>
      <c r="Z3255">
        <v>1</v>
      </c>
    </row>
    <row r="3256" spans="1:26" x14ac:dyDescent="0.25">
      <c r="A3256">
        <v>1977</v>
      </c>
      <c r="B3256" t="s">
        <v>1762</v>
      </c>
      <c r="C3256" t="s">
        <v>1760</v>
      </c>
      <c r="D3256" t="s">
        <v>1761</v>
      </c>
      <c r="E3256" s="6" t="str">
        <f>VLOOKUP(B3256&amp;" - "&amp;D3256,OrbisGeneric_mapping!C:F,3,0)</f>
        <v>CPYCONTACTS_MEMBERSHIP_BoardMnemonic</v>
      </c>
      <c r="F3256" s="6" t="str">
        <f>VLOOKUP(E3256,Collibra!D:F,3,0)</f>
        <v>Type of position</v>
      </c>
      <c r="G3256" s="6" t="str">
        <f>VLOOKUP(E3256,Collibra!D:F,2,0)</f>
        <v>is the Abbreviation of board, committee or department which is used in the company database</v>
      </c>
      <c r="J3256" t="s">
        <v>28</v>
      </c>
      <c r="N3256" t="b">
        <v>0</v>
      </c>
      <c r="P3256" t="s">
        <v>29</v>
      </c>
      <c r="Q3256" t="s">
        <v>30</v>
      </c>
      <c r="R3256" t="b">
        <v>0</v>
      </c>
      <c r="Z3256">
        <v>1</v>
      </c>
    </row>
    <row r="3257" spans="1:26" x14ac:dyDescent="0.25">
      <c r="A3257">
        <v>2481</v>
      </c>
      <c r="B3257" t="s">
        <v>1762</v>
      </c>
      <c r="C3257" t="s">
        <v>1622</v>
      </c>
      <c r="D3257" t="s">
        <v>1623</v>
      </c>
      <c r="E3257" s="6" t="str">
        <f>VLOOKUP(B3257&amp;" - "&amp;D3257,OrbisGeneric_mapping!C:F,3,0)</f>
        <v>CPYCONTACTS_HEADER_IdDirector</v>
      </c>
      <c r="F3257" s="6">
        <f>VLOOKUP(E3257,Collibra!D:F,3,0)</f>
        <v>0</v>
      </c>
      <c r="G3257" s="6" t="str">
        <f>VLOOKUP(E3257,Collibra!D:F,2,0)</f>
        <v>&lt;p&gt;The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v>
      </c>
      <c r="J3257" t="s">
        <v>28</v>
      </c>
      <c r="N3257" t="b">
        <v>0</v>
      </c>
      <c r="P3257" t="s">
        <v>29</v>
      </c>
      <c r="Q3257" t="s">
        <v>30</v>
      </c>
      <c r="R3257" t="b">
        <v>0</v>
      </c>
      <c r="Z3257">
        <v>1</v>
      </c>
    </row>
    <row r="3258" spans="1:26" x14ac:dyDescent="0.25">
      <c r="A3258">
        <v>1091</v>
      </c>
      <c r="B3258" t="s">
        <v>1763</v>
      </c>
      <c r="C3258" t="s">
        <v>26</v>
      </c>
      <c r="D3258" t="s">
        <v>27</v>
      </c>
      <c r="E3258" s="6" t="str">
        <f>VLOOKUP(B3258&amp;" - "&amp;D3258,OrbisGeneric_mapping!C:F,3,0)</f>
        <v>BVD_ID_NUMBER</v>
      </c>
      <c r="F3258" s="6" t="str">
        <f>VLOOKUP(E3258,Collibra!D:F,3,0)</f>
        <v>BvD ID number</v>
      </c>
      <c r="G3258" s="6" t="str">
        <f>VLOOKUP(E3258,Collibra!D:F,2,0)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258" t="s">
        <v>28</v>
      </c>
      <c r="N3258" t="b">
        <v>0</v>
      </c>
      <c r="P3258" t="s">
        <v>29</v>
      </c>
      <c r="Q3258" t="s">
        <v>30</v>
      </c>
      <c r="R3258" t="b">
        <v>0</v>
      </c>
      <c r="Z3258">
        <v>1</v>
      </c>
    </row>
    <row r="3259" spans="1:26" x14ac:dyDescent="0.25">
      <c r="A3259">
        <v>1107</v>
      </c>
      <c r="B3259" t="s">
        <v>1763</v>
      </c>
      <c r="C3259" t="s">
        <v>23</v>
      </c>
      <c r="D3259" t="s">
        <v>1764</v>
      </c>
      <c r="E3259" s="6" t="str">
        <f>VLOOKUP(B3259&amp;" - "&amp;D3259,OrbisGeneric_mapping!C:F,3,0)</f>
        <v>DOMAIN</v>
      </c>
      <c r="F3259" s="6" t="str">
        <f>VLOOKUP(E3259,Collibra!D:F,3,0)</f>
        <v>Domain</v>
      </c>
      <c r="G3259" s="6" t="str">
        <f>VLOOKUP(E3259,Collibra!D:F,2,0)</f>
        <v>Definition is currently under review.</v>
      </c>
      <c r="J3259" t="s">
        <v>28</v>
      </c>
      <c r="N3259" t="b">
        <v>0</v>
      </c>
      <c r="P3259" t="s">
        <v>29</v>
      </c>
      <c r="Q3259" t="s">
        <v>30</v>
      </c>
      <c r="R3259" t="b">
        <v>0</v>
      </c>
      <c r="Z3259">
        <v>1</v>
      </c>
    </row>
    <row r="3260" spans="1:26" x14ac:dyDescent="0.25">
      <c r="A3260">
        <v>1115</v>
      </c>
      <c r="B3260" t="s">
        <v>1763</v>
      </c>
      <c r="C3260" t="s">
        <v>1765</v>
      </c>
      <c r="D3260" t="s">
        <v>1766</v>
      </c>
      <c r="E3260" s="6" t="str">
        <f>VLOOKUP(B3260&amp;" - "&amp;D3260,OrbisGeneric_mapping!C:F,3,0)</f>
        <v>DOMAIN_UPDATE</v>
      </c>
      <c r="F3260" s="6" t="str">
        <f>VLOOKUP(E3260,Collibra!D:F,3,0)</f>
        <v>Last update - Domain update</v>
      </c>
      <c r="G3260" s="6" t="str">
        <f>VLOOKUP(E3260,Collibra!D:F,2,0)</f>
        <v>The displays the date of the last update of the Domain field, containing data which is received from Profound.</v>
      </c>
      <c r="J3260" t="s">
        <v>28</v>
      </c>
      <c r="N3260" t="b">
        <v>0</v>
      </c>
      <c r="P3260" t="s">
        <v>29</v>
      </c>
      <c r="Q3260" t="s">
        <v>30</v>
      </c>
      <c r="R3260" t="b">
        <v>0</v>
      </c>
      <c r="Z3260">
        <v>1</v>
      </c>
    </row>
    <row r="3261" spans="1:26" x14ac:dyDescent="0.25">
      <c r="A3261">
        <v>1139</v>
      </c>
      <c r="B3261" t="s">
        <v>1763</v>
      </c>
      <c r="C3261" t="s">
        <v>1767</v>
      </c>
      <c r="D3261" t="s">
        <v>1768</v>
      </c>
      <c r="E3261" s="6" t="e">
        <f>VLOOKUP(B3261&amp;" - "&amp;D3261,OrbisGeneric_mapping!C:F,3,0)</f>
        <v>#N/A</v>
      </c>
      <c r="F3261" s="6" t="e">
        <f>VLOOKUP(E3261,Collibra!D:F,3,0)</f>
        <v>#N/A</v>
      </c>
      <c r="G3261" s="6" t="e">
        <f>VLOOKUP(E3261,Collibra!D:F,2,0)</f>
        <v>#N/A</v>
      </c>
      <c r="J3261" t="s">
        <v>28</v>
      </c>
      <c r="N3261" t="b">
        <v>0</v>
      </c>
      <c r="P3261" t="s">
        <v>29</v>
      </c>
      <c r="Q3261" t="s">
        <v>30</v>
      </c>
      <c r="R3261" t="b">
        <v>0</v>
      </c>
      <c r="Z3261">
        <v>1</v>
      </c>
    </row>
    <row r="3262" spans="1:26" x14ac:dyDescent="0.25">
      <c r="A3262">
        <v>1131</v>
      </c>
      <c r="B3262" t="s">
        <v>1763</v>
      </c>
      <c r="C3262" t="s">
        <v>1769</v>
      </c>
      <c r="D3262" t="s">
        <v>1770</v>
      </c>
      <c r="E3262" s="6" t="e">
        <f>VLOOKUP(B3262&amp;" - "&amp;D3262,OrbisGeneric_mapping!C:F,3,0)</f>
        <v>#N/A</v>
      </c>
      <c r="F3262" s="6" t="e">
        <f>VLOOKUP(E3262,Collibra!D:F,3,0)</f>
        <v>#N/A</v>
      </c>
      <c r="G3262" s="6" t="e">
        <f>VLOOKUP(E3262,Collibra!D:F,2,0)</f>
        <v>#N/A</v>
      </c>
      <c r="J3262" t="s">
        <v>28</v>
      </c>
      <c r="N3262" t="b">
        <v>0</v>
      </c>
      <c r="P3262" t="s">
        <v>29</v>
      </c>
      <c r="Q3262" t="s">
        <v>30</v>
      </c>
      <c r="R3262" t="b">
        <v>0</v>
      </c>
      <c r="Z3262">
        <v>1</v>
      </c>
    </row>
    <row r="3263" spans="1:26" x14ac:dyDescent="0.25">
      <c r="A3263">
        <v>1123</v>
      </c>
      <c r="B3263" t="s">
        <v>1763</v>
      </c>
      <c r="C3263" t="s">
        <v>1771</v>
      </c>
      <c r="D3263" t="s">
        <v>1772</v>
      </c>
      <c r="E3263" s="6" t="e">
        <f>VLOOKUP(B3263&amp;" - "&amp;D3263,OrbisGeneric_mapping!C:F,3,0)</f>
        <v>#N/A</v>
      </c>
      <c r="F3263" s="6" t="e">
        <f>VLOOKUP(E3263,Collibra!D:F,3,0)</f>
        <v>#N/A</v>
      </c>
      <c r="G3263" s="6" t="e">
        <f>VLOOKUP(E3263,Collibra!D:F,2,0)</f>
        <v>#N/A</v>
      </c>
      <c r="J3263" t="s">
        <v>28</v>
      </c>
      <c r="N3263" t="b">
        <v>0</v>
      </c>
      <c r="P3263" t="s">
        <v>29</v>
      </c>
      <c r="Q3263" t="s">
        <v>30</v>
      </c>
      <c r="R3263" t="b">
        <v>0</v>
      </c>
      <c r="Z3263">
        <v>1</v>
      </c>
    </row>
    <row r="3264" spans="1:26" x14ac:dyDescent="0.25">
      <c r="A3264">
        <v>1099</v>
      </c>
      <c r="B3264" t="s">
        <v>1763</v>
      </c>
      <c r="C3264" t="s">
        <v>55</v>
      </c>
      <c r="D3264" t="s">
        <v>56</v>
      </c>
      <c r="E3264" s="6" t="str">
        <f>VLOOKUP(B3264&amp;" - "&amp;D3264,OrbisGeneric_mapping!C:F,3,0)</f>
        <v>ORBISID</v>
      </c>
      <c r="F3264" s="6" t="str">
        <f>VLOOKUP(E3264,Collibra!D:F,3,0)</f>
        <v>Orbis ID number</v>
      </c>
      <c r="G3264" s="6" t="str">
        <f>VLOOKUP(E3264,Collibra!D:F,2,0)</f>
        <v>&lt;p class="MsoNormal"&gt;&lt;span style="color: rgb(11,33,44);font-family: Arial , sans-serif;"&gt;The Orbis ID is a stable, nine-digit identifier, randomly created by Bureau van Dijk, that uniquely identifies each company in Orbis.&lt;/span&gt;&lt;/p&gt;</v>
      </c>
      <c r="J3264" t="s">
        <v>28</v>
      </c>
      <c r="N3264" t="b">
        <v>0</v>
      </c>
      <c r="P3264" t="s">
        <v>29</v>
      </c>
      <c r="Q3264" t="s">
        <v>30</v>
      </c>
      <c r="R3264" t="b">
        <v>0</v>
      </c>
      <c r="Z3264">
        <v>1</v>
      </c>
    </row>
    <row r="3265" spans="1:26" x14ac:dyDescent="0.25">
      <c r="A3265">
        <v>1083</v>
      </c>
      <c r="B3265" t="s">
        <v>1763</v>
      </c>
      <c r="C3265" t="s">
        <v>57</v>
      </c>
      <c r="D3265" t="s">
        <v>57</v>
      </c>
      <c r="E3265" s="6" t="e">
        <f>VLOOKUP(B3265&amp;" - "&amp;D3265,OrbisGeneric_mapping!C:F,3,0)</f>
        <v>#N/A</v>
      </c>
      <c r="F3265" s="6" t="e">
        <f>VLOOKUP(E3265,Collibra!D:F,3,0)</f>
        <v>#N/A</v>
      </c>
      <c r="G3265" s="6" t="e">
        <f>VLOOKUP(E3265,Collibra!D:F,2,0)</f>
        <v>#N/A</v>
      </c>
      <c r="J3265" t="s">
        <v>28</v>
      </c>
      <c r="N3265" t="b">
        <v>0</v>
      </c>
      <c r="P3265" t="s">
        <v>29</v>
      </c>
      <c r="Q3265" t="s">
        <v>30</v>
      </c>
      <c r="R3265" t="b">
        <v>0</v>
      </c>
      <c r="Z3265">
        <v>1</v>
      </c>
    </row>
    <row r="3266" spans="1:26" x14ac:dyDescent="0.25">
      <c r="A3266">
        <v>1075</v>
      </c>
      <c r="B3266" t="s">
        <v>1763</v>
      </c>
      <c r="C3266" t="s">
        <v>58</v>
      </c>
      <c r="D3266" t="s">
        <v>58</v>
      </c>
      <c r="E3266" s="6" t="e">
        <f>VLOOKUP(B3266&amp;" - "&amp;D3266,OrbisGeneric_mapping!C:F,3,0)</f>
        <v>#N/A</v>
      </c>
      <c r="F3266" s="6" t="e">
        <f>VLOOKUP(E3266,Collibra!D:F,3,0)</f>
        <v>#N/A</v>
      </c>
      <c r="G3266" s="6" t="e">
        <f>VLOOKUP(E3266,Collibra!D:F,2,0)</f>
        <v>#N/A</v>
      </c>
      <c r="J3266" t="s">
        <v>59</v>
      </c>
      <c r="N3266" t="b">
        <v>0</v>
      </c>
      <c r="P3266" t="s">
        <v>29</v>
      </c>
      <c r="Q3266" t="s">
        <v>30</v>
      </c>
      <c r="R3266" t="b">
        <v>0</v>
      </c>
      <c r="Z3266">
        <v>1</v>
      </c>
    </row>
    <row r="3267" spans="1:26" x14ac:dyDescent="0.25">
      <c r="A3267">
        <v>1147</v>
      </c>
      <c r="B3267" t="s">
        <v>1763</v>
      </c>
      <c r="C3267" t="s">
        <v>72</v>
      </c>
      <c r="D3267" t="s">
        <v>72</v>
      </c>
      <c r="E3267" s="6" t="e">
        <f>VLOOKUP(B3267&amp;" - "&amp;D3267,OrbisGeneric_mapping!C:F,3,0)</f>
        <v>#N/A</v>
      </c>
      <c r="F3267" s="6" t="e">
        <f>VLOOKUP(E3267,Collibra!D:F,3,0)</f>
        <v>#N/A</v>
      </c>
      <c r="G3267" s="6" t="e">
        <f>VLOOKUP(E3267,Collibra!D:F,2,0)</f>
        <v>#N/A</v>
      </c>
      <c r="J3267" t="s">
        <v>73</v>
      </c>
      <c r="N3267" t="b">
        <v>0</v>
      </c>
      <c r="P3267" t="s">
        <v>29</v>
      </c>
      <c r="Q3267" t="s">
        <v>30</v>
      </c>
      <c r="R3267" t="b">
        <v>0</v>
      </c>
      <c r="Z3267">
        <v>1</v>
      </c>
    </row>
    <row r="3268" spans="1:26" x14ac:dyDescent="0.25">
      <c r="A3268">
        <v>870</v>
      </c>
      <c r="B3268" t="s">
        <v>1773</v>
      </c>
      <c r="C3268" t="s">
        <v>1774</v>
      </c>
      <c r="D3268" t="s">
        <v>1775</v>
      </c>
      <c r="E3268" s="6" t="e">
        <f>VLOOKUP(B3268&amp;" - "&amp;D3268,OrbisGeneric_mapping!C:F,3,0)</f>
        <v>#N/A</v>
      </c>
      <c r="F3268" s="6" t="e">
        <f>VLOOKUP(E3268,Collibra!D:F,3,0)</f>
        <v>#N/A</v>
      </c>
      <c r="G3268" s="6" t="e">
        <f>VLOOKUP(E3268,Collibra!D:F,2,0)</f>
        <v>#N/A</v>
      </c>
      <c r="J3268" t="s">
        <v>28</v>
      </c>
      <c r="N3268" t="b">
        <v>0</v>
      </c>
      <c r="P3268" t="s">
        <v>29</v>
      </c>
      <c r="Q3268" t="s">
        <v>30</v>
      </c>
      <c r="R3268" t="b">
        <v>0</v>
      </c>
      <c r="Z3268">
        <v>1</v>
      </c>
    </row>
    <row r="3269" spans="1:26" x14ac:dyDescent="0.25">
      <c r="A3269">
        <v>886</v>
      </c>
      <c r="B3269" t="s">
        <v>1773</v>
      </c>
      <c r="C3269" t="s">
        <v>108</v>
      </c>
      <c r="D3269" t="s">
        <v>109</v>
      </c>
      <c r="E3269" s="6" t="e">
        <f>VLOOKUP(B3269&amp;" - "&amp;D3269,OrbisGeneric_mapping!C:F,3,0)</f>
        <v>#N/A</v>
      </c>
      <c r="F3269" s="6" t="e">
        <f>VLOOKUP(E3269,Collibra!D:F,3,0)</f>
        <v>#N/A</v>
      </c>
      <c r="G3269" s="6" t="e">
        <f>VLOOKUP(E3269,Collibra!D:F,2,0)</f>
        <v>#N/A</v>
      </c>
      <c r="J3269" t="s">
        <v>28</v>
      </c>
      <c r="N3269" t="b">
        <v>0</v>
      </c>
      <c r="P3269" t="s">
        <v>29</v>
      </c>
      <c r="Q3269" t="s">
        <v>30</v>
      </c>
      <c r="R3269" t="b">
        <v>0</v>
      </c>
      <c r="Z3269">
        <v>1</v>
      </c>
    </row>
    <row r="3270" spans="1:26" x14ac:dyDescent="0.25">
      <c r="A3270">
        <v>894</v>
      </c>
      <c r="B3270" t="s">
        <v>1773</v>
      </c>
      <c r="C3270" t="s">
        <v>1776</v>
      </c>
      <c r="D3270" t="s">
        <v>1777</v>
      </c>
      <c r="E3270" s="6" t="e">
        <f>VLOOKUP(B3270&amp;" - "&amp;D3270,OrbisGeneric_mapping!C:F,3,0)</f>
        <v>#N/A</v>
      </c>
      <c r="F3270" s="6" t="e">
        <f>VLOOKUP(E3270,Collibra!D:F,3,0)</f>
        <v>#N/A</v>
      </c>
      <c r="G3270" s="6" t="e">
        <f>VLOOKUP(E3270,Collibra!D:F,2,0)</f>
        <v>#N/A</v>
      </c>
      <c r="J3270" t="s">
        <v>28</v>
      </c>
      <c r="N3270" t="b">
        <v>0</v>
      </c>
      <c r="P3270" t="s">
        <v>29</v>
      </c>
      <c r="Q3270" t="s">
        <v>30</v>
      </c>
      <c r="R3270" t="b">
        <v>0</v>
      </c>
      <c r="Z3270">
        <v>1</v>
      </c>
    </row>
    <row r="3271" spans="1:26" x14ac:dyDescent="0.25">
      <c r="A3271">
        <v>878</v>
      </c>
      <c r="B3271" t="s">
        <v>1773</v>
      </c>
      <c r="C3271" t="s">
        <v>944</v>
      </c>
      <c r="D3271" t="s">
        <v>1778</v>
      </c>
      <c r="E3271" s="6" t="e">
        <f>VLOOKUP(B3271&amp;" - "&amp;D3271,OrbisGeneric_mapping!C:F,3,0)</f>
        <v>#N/A</v>
      </c>
      <c r="F3271" s="6" t="e">
        <f>VLOOKUP(E3271,Collibra!D:F,3,0)</f>
        <v>#N/A</v>
      </c>
      <c r="G3271" s="6" t="e">
        <f>VLOOKUP(E3271,Collibra!D:F,2,0)</f>
        <v>#N/A</v>
      </c>
      <c r="J3271" t="s">
        <v>28</v>
      </c>
      <c r="N3271" t="b">
        <v>0</v>
      </c>
      <c r="P3271" t="s">
        <v>29</v>
      </c>
      <c r="Q3271" t="s">
        <v>30</v>
      </c>
      <c r="R3271" t="b">
        <v>0</v>
      </c>
      <c r="Z3271">
        <v>1</v>
      </c>
    </row>
    <row r="3272" spans="1:26" x14ac:dyDescent="0.25">
      <c r="A3272">
        <v>862</v>
      </c>
      <c r="B3272" t="s">
        <v>1773</v>
      </c>
      <c r="C3272" t="s">
        <v>57</v>
      </c>
      <c r="D3272" t="s">
        <v>57</v>
      </c>
      <c r="E3272" s="6" t="e">
        <f>VLOOKUP(B3272&amp;" - "&amp;D3272,OrbisGeneric_mapping!C:F,3,0)</f>
        <v>#N/A</v>
      </c>
      <c r="F3272" s="6" t="e">
        <f>VLOOKUP(E3272,Collibra!D:F,3,0)</f>
        <v>#N/A</v>
      </c>
      <c r="G3272" s="6" t="e">
        <f>VLOOKUP(E3272,Collibra!D:F,2,0)</f>
        <v>#N/A</v>
      </c>
      <c r="J3272" t="s">
        <v>28</v>
      </c>
      <c r="N3272" t="b">
        <v>0</v>
      </c>
      <c r="P3272" t="s">
        <v>29</v>
      </c>
      <c r="Q3272" t="s">
        <v>30</v>
      </c>
      <c r="R3272" t="b">
        <v>0</v>
      </c>
      <c r="Z3272">
        <v>1</v>
      </c>
    </row>
    <row r="3273" spans="1:26" x14ac:dyDescent="0.25">
      <c r="A3273">
        <v>902</v>
      </c>
      <c r="B3273" t="s">
        <v>1773</v>
      </c>
      <c r="C3273" t="s">
        <v>72</v>
      </c>
      <c r="D3273" t="s">
        <v>72</v>
      </c>
      <c r="E3273" s="6" t="e">
        <f>VLOOKUP(B3273&amp;" - "&amp;D3273,OrbisGeneric_mapping!C:F,3,0)</f>
        <v>#N/A</v>
      </c>
      <c r="F3273" s="6" t="e">
        <f>VLOOKUP(E3273,Collibra!D:F,3,0)</f>
        <v>#N/A</v>
      </c>
      <c r="G3273" s="6" t="e">
        <f>VLOOKUP(E3273,Collibra!D:F,2,0)</f>
        <v>#N/A</v>
      </c>
      <c r="J3273" t="s">
        <v>73</v>
      </c>
      <c r="N3273" t="b">
        <v>0</v>
      </c>
      <c r="P3273" t="s">
        <v>29</v>
      </c>
      <c r="Q3273" t="s">
        <v>30</v>
      </c>
      <c r="R3273" t="b">
        <v>0</v>
      </c>
      <c r="Z3273">
        <v>1</v>
      </c>
    </row>
    <row r="3274" spans="1:26" x14ac:dyDescent="0.25">
      <c r="A3274">
        <v>2444</v>
      </c>
      <c r="B3274" t="s">
        <v>1779</v>
      </c>
      <c r="C3274" t="s">
        <v>1774</v>
      </c>
      <c r="D3274" t="s">
        <v>1775</v>
      </c>
      <c r="E3274" s="6" t="e">
        <f>VLOOKUP(B3274&amp;" - "&amp;D3274,OrbisGeneric_mapping!C:F,3,0)</f>
        <v>#N/A</v>
      </c>
      <c r="F3274" s="6" t="e">
        <f>VLOOKUP(E3274,Collibra!D:F,3,0)</f>
        <v>#N/A</v>
      </c>
      <c r="G3274" s="6" t="e">
        <f>VLOOKUP(E3274,Collibra!D:F,2,0)</f>
        <v>#N/A</v>
      </c>
      <c r="J3274" t="s">
        <v>28</v>
      </c>
      <c r="N3274" t="b">
        <v>0</v>
      </c>
      <c r="P3274" t="s">
        <v>29</v>
      </c>
      <c r="Q3274" t="s">
        <v>30</v>
      </c>
      <c r="R3274" t="b">
        <v>0</v>
      </c>
      <c r="Z3274">
        <v>1</v>
      </c>
    </row>
    <row r="3275" spans="1:26" x14ac:dyDescent="0.25">
      <c r="A3275">
        <v>2460</v>
      </c>
      <c r="B3275" t="s">
        <v>1779</v>
      </c>
      <c r="C3275" t="s">
        <v>108</v>
      </c>
      <c r="D3275" t="s">
        <v>109</v>
      </c>
      <c r="E3275" s="6" t="e">
        <f>VLOOKUP(B3275&amp;" - "&amp;D3275,OrbisGeneric_mapping!C:F,3,0)</f>
        <v>#N/A</v>
      </c>
      <c r="F3275" s="6" t="e">
        <f>VLOOKUP(E3275,Collibra!D:F,3,0)</f>
        <v>#N/A</v>
      </c>
      <c r="G3275" s="6" t="e">
        <f>VLOOKUP(E3275,Collibra!D:F,2,0)</f>
        <v>#N/A</v>
      </c>
      <c r="J3275" t="s">
        <v>28</v>
      </c>
      <c r="N3275" t="b">
        <v>0</v>
      </c>
      <c r="P3275" t="s">
        <v>29</v>
      </c>
      <c r="Q3275" t="s">
        <v>30</v>
      </c>
      <c r="R3275" t="b">
        <v>0</v>
      </c>
      <c r="Z3275">
        <v>1</v>
      </c>
    </row>
    <row r="3276" spans="1:26" x14ac:dyDescent="0.25">
      <c r="A3276">
        <v>2468</v>
      </c>
      <c r="B3276" t="s">
        <v>1779</v>
      </c>
      <c r="C3276" t="s">
        <v>1776</v>
      </c>
      <c r="D3276" t="s">
        <v>1777</v>
      </c>
      <c r="E3276" s="6" t="e">
        <f>VLOOKUP(B3276&amp;" - "&amp;D3276,OrbisGeneric_mapping!C:F,3,0)</f>
        <v>#N/A</v>
      </c>
      <c r="F3276" s="6" t="e">
        <f>VLOOKUP(E3276,Collibra!D:F,3,0)</f>
        <v>#N/A</v>
      </c>
      <c r="G3276" s="6" t="e">
        <f>VLOOKUP(E3276,Collibra!D:F,2,0)</f>
        <v>#N/A</v>
      </c>
      <c r="J3276" t="s">
        <v>28</v>
      </c>
      <c r="N3276" t="b">
        <v>0</v>
      </c>
      <c r="P3276" t="s">
        <v>29</v>
      </c>
      <c r="Q3276" t="s">
        <v>30</v>
      </c>
      <c r="R3276" t="b">
        <v>0</v>
      </c>
      <c r="Z3276">
        <v>1</v>
      </c>
    </row>
    <row r="3277" spans="1:26" x14ac:dyDescent="0.25">
      <c r="A3277">
        <v>2452</v>
      </c>
      <c r="B3277" t="s">
        <v>1779</v>
      </c>
      <c r="C3277" t="s">
        <v>944</v>
      </c>
      <c r="D3277" t="s">
        <v>1778</v>
      </c>
      <c r="E3277" s="6" t="e">
        <f>VLOOKUP(B3277&amp;" - "&amp;D3277,OrbisGeneric_mapping!C:F,3,0)</f>
        <v>#N/A</v>
      </c>
      <c r="F3277" s="6" t="e">
        <f>VLOOKUP(E3277,Collibra!D:F,3,0)</f>
        <v>#N/A</v>
      </c>
      <c r="G3277" s="6" t="e">
        <f>VLOOKUP(E3277,Collibra!D:F,2,0)</f>
        <v>#N/A</v>
      </c>
      <c r="J3277" t="s">
        <v>28</v>
      </c>
      <c r="N3277" t="b">
        <v>0</v>
      </c>
      <c r="P3277" t="s">
        <v>29</v>
      </c>
      <c r="Q3277" t="s">
        <v>30</v>
      </c>
      <c r="R3277" t="b">
        <v>0</v>
      </c>
      <c r="Z3277">
        <v>1</v>
      </c>
    </row>
    <row r="3278" spans="1:26" x14ac:dyDescent="0.25">
      <c r="A3278">
        <v>2436</v>
      </c>
      <c r="B3278" t="s">
        <v>1779</v>
      </c>
      <c r="C3278" t="s">
        <v>57</v>
      </c>
      <c r="D3278" t="s">
        <v>57</v>
      </c>
      <c r="E3278" s="6" t="e">
        <f>VLOOKUP(B3278&amp;" - "&amp;D3278,OrbisGeneric_mapping!C:F,3,0)</f>
        <v>#N/A</v>
      </c>
      <c r="F3278" s="6" t="e">
        <f>VLOOKUP(E3278,Collibra!D:F,3,0)</f>
        <v>#N/A</v>
      </c>
      <c r="G3278" s="6" t="e">
        <f>VLOOKUP(E3278,Collibra!D:F,2,0)</f>
        <v>#N/A</v>
      </c>
      <c r="J3278" t="s">
        <v>28</v>
      </c>
      <c r="N3278" t="b">
        <v>0</v>
      </c>
      <c r="P3278" t="s">
        <v>29</v>
      </c>
      <c r="Q3278" t="s">
        <v>30</v>
      </c>
      <c r="R3278" t="b">
        <v>0</v>
      </c>
      <c r="Z3278">
        <v>1</v>
      </c>
    </row>
    <row r="3279" spans="1:26" x14ac:dyDescent="0.25">
      <c r="A3279">
        <v>2476</v>
      </c>
      <c r="B3279" t="s">
        <v>1779</v>
      </c>
      <c r="C3279" t="s">
        <v>72</v>
      </c>
      <c r="D3279" t="s">
        <v>72</v>
      </c>
      <c r="E3279" s="6" t="e">
        <f>VLOOKUP(B3279&amp;" - "&amp;D3279,OrbisGeneric_mapping!C:F,3,0)</f>
        <v>#N/A</v>
      </c>
      <c r="F3279" s="6" t="e">
        <f>VLOOKUP(E3279,Collibra!D:F,3,0)</f>
        <v>#N/A</v>
      </c>
      <c r="G3279" s="6" t="e">
        <f>VLOOKUP(E3279,Collibra!D:F,2,0)</f>
        <v>#N/A</v>
      </c>
      <c r="J3279" t="s">
        <v>73</v>
      </c>
      <c r="N3279" t="b">
        <v>0</v>
      </c>
      <c r="P3279" t="s">
        <v>29</v>
      </c>
      <c r="Q3279" t="s">
        <v>30</v>
      </c>
      <c r="R3279" t="b">
        <v>0</v>
      </c>
      <c r="Z3279">
        <v>1</v>
      </c>
    </row>
    <row r="3280" spans="1:26" x14ac:dyDescent="0.25">
      <c r="A3280">
        <v>176</v>
      </c>
      <c r="B3280" t="s">
        <v>1780</v>
      </c>
      <c r="C3280" t="s">
        <v>1781</v>
      </c>
      <c r="D3280" t="s">
        <v>1782</v>
      </c>
      <c r="E3280" s="6" t="e">
        <f>VLOOKUP(B3280&amp;" - "&amp;D3280,OrbisGeneric_mapping!C:F,3,0)</f>
        <v>#N/A</v>
      </c>
      <c r="F3280" s="6" t="e">
        <f>VLOOKUP(E3280,Collibra!D:F,3,0)</f>
        <v>#N/A</v>
      </c>
      <c r="G3280" s="6" t="e">
        <f>VLOOKUP(E3280,Collibra!D:F,2,0)</f>
        <v>#N/A</v>
      </c>
      <c r="J3280" t="s">
        <v>28</v>
      </c>
      <c r="N3280" t="b">
        <v>0</v>
      </c>
      <c r="P3280" t="s">
        <v>29</v>
      </c>
      <c r="Q3280" t="s">
        <v>30</v>
      </c>
      <c r="R3280" t="b">
        <v>0</v>
      </c>
      <c r="Z3280">
        <v>1</v>
      </c>
    </row>
    <row r="3281" spans="1:26" x14ac:dyDescent="0.25">
      <c r="A3281">
        <v>184</v>
      </c>
      <c r="B3281" t="s">
        <v>1780</v>
      </c>
      <c r="C3281" t="s">
        <v>1783</v>
      </c>
      <c r="D3281" t="s">
        <v>1784</v>
      </c>
      <c r="E3281" s="6" t="e">
        <f>VLOOKUP(B3281&amp;" - "&amp;D3281,OrbisGeneric_mapping!C:F,3,0)</f>
        <v>#N/A</v>
      </c>
      <c r="F3281" s="6" t="e">
        <f>VLOOKUP(E3281,Collibra!D:F,3,0)</f>
        <v>#N/A</v>
      </c>
      <c r="G3281" s="6" t="e">
        <f>VLOOKUP(E3281,Collibra!D:F,2,0)</f>
        <v>#N/A</v>
      </c>
      <c r="J3281" t="s">
        <v>28</v>
      </c>
      <c r="N3281" t="b">
        <v>0</v>
      </c>
      <c r="P3281" t="s">
        <v>29</v>
      </c>
      <c r="Q3281" t="s">
        <v>30</v>
      </c>
      <c r="R3281" t="b">
        <v>0</v>
      </c>
      <c r="Z3281">
        <v>1</v>
      </c>
    </row>
    <row r="3282" spans="1:26" x14ac:dyDescent="0.25">
      <c r="A3282">
        <v>208</v>
      </c>
      <c r="B3282" t="s">
        <v>1780</v>
      </c>
      <c r="C3282" t="s">
        <v>1785</v>
      </c>
      <c r="D3282" t="s">
        <v>1786</v>
      </c>
      <c r="E3282" s="6" t="e">
        <f>VLOOKUP(B3282&amp;" - "&amp;D3282,OrbisGeneric_mapping!C:F,3,0)</f>
        <v>#N/A</v>
      </c>
      <c r="F3282" s="6" t="e">
        <f>VLOOKUP(E3282,Collibra!D:F,3,0)</f>
        <v>#N/A</v>
      </c>
      <c r="G3282" s="6" t="e">
        <f>VLOOKUP(E3282,Collibra!D:F,2,0)</f>
        <v>#N/A</v>
      </c>
      <c r="J3282" t="s">
        <v>28</v>
      </c>
      <c r="N3282" t="b">
        <v>0</v>
      </c>
      <c r="P3282" t="s">
        <v>29</v>
      </c>
      <c r="Q3282" t="s">
        <v>30</v>
      </c>
      <c r="R3282" t="b">
        <v>0</v>
      </c>
      <c r="Z3282">
        <v>1</v>
      </c>
    </row>
    <row r="3283" spans="1:26" x14ac:dyDescent="0.25">
      <c r="A3283">
        <v>200</v>
      </c>
      <c r="B3283" t="s">
        <v>1780</v>
      </c>
      <c r="C3283" t="s">
        <v>1787</v>
      </c>
      <c r="D3283" t="s">
        <v>1788</v>
      </c>
      <c r="E3283" s="6" t="e">
        <f>VLOOKUP(B3283&amp;" - "&amp;D3283,OrbisGeneric_mapping!C:F,3,0)</f>
        <v>#N/A</v>
      </c>
      <c r="F3283" s="6" t="e">
        <f>VLOOKUP(E3283,Collibra!D:F,3,0)</f>
        <v>#N/A</v>
      </c>
      <c r="G3283" s="6" t="e">
        <f>VLOOKUP(E3283,Collibra!D:F,2,0)</f>
        <v>#N/A</v>
      </c>
      <c r="J3283" t="s">
        <v>28</v>
      </c>
      <c r="N3283" t="b">
        <v>0</v>
      </c>
      <c r="P3283" t="s">
        <v>29</v>
      </c>
      <c r="Q3283" t="s">
        <v>30</v>
      </c>
      <c r="R3283" t="b">
        <v>0</v>
      </c>
      <c r="Z3283">
        <v>1</v>
      </c>
    </row>
    <row r="3284" spans="1:26" x14ac:dyDescent="0.25">
      <c r="A3284">
        <v>192</v>
      </c>
      <c r="B3284" t="s">
        <v>1780</v>
      </c>
      <c r="C3284" t="s">
        <v>1789</v>
      </c>
      <c r="D3284" t="s">
        <v>1790</v>
      </c>
      <c r="E3284" s="6" t="e">
        <f>VLOOKUP(B3284&amp;" - "&amp;D3284,OrbisGeneric_mapping!C:F,3,0)</f>
        <v>#N/A</v>
      </c>
      <c r="F3284" s="6" t="e">
        <f>VLOOKUP(E3284,Collibra!D:F,3,0)</f>
        <v>#N/A</v>
      </c>
      <c r="G3284" s="6" t="e">
        <f>VLOOKUP(E3284,Collibra!D:F,2,0)</f>
        <v>#N/A</v>
      </c>
      <c r="J3284" t="s">
        <v>28</v>
      </c>
      <c r="N3284" t="b">
        <v>0</v>
      </c>
      <c r="P3284" t="s">
        <v>29</v>
      </c>
      <c r="Q3284" t="s">
        <v>30</v>
      </c>
      <c r="R3284" t="b">
        <v>0</v>
      </c>
      <c r="Z3284">
        <v>1</v>
      </c>
    </row>
    <row r="3285" spans="1:26" x14ac:dyDescent="0.25">
      <c r="A3285">
        <v>248</v>
      </c>
      <c r="B3285" t="s">
        <v>1780</v>
      </c>
      <c r="C3285" t="s">
        <v>1791</v>
      </c>
      <c r="D3285" t="s">
        <v>1792</v>
      </c>
      <c r="E3285" s="6" t="e">
        <f>VLOOKUP(B3285&amp;" - "&amp;D3285,OrbisGeneric_mapping!C:F,3,0)</f>
        <v>#N/A</v>
      </c>
      <c r="F3285" s="6" t="e">
        <f>VLOOKUP(E3285,Collibra!D:F,3,0)</f>
        <v>#N/A</v>
      </c>
      <c r="G3285" s="6" t="e">
        <f>VLOOKUP(E3285,Collibra!D:F,2,0)</f>
        <v>#N/A</v>
      </c>
      <c r="J3285" t="s">
        <v>28</v>
      </c>
      <c r="N3285" t="b">
        <v>0</v>
      </c>
      <c r="P3285" t="s">
        <v>29</v>
      </c>
      <c r="Q3285" t="s">
        <v>30</v>
      </c>
      <c r="R3285" t="b">
        <v>0</v>
      </c>
      <c r="Z3285">
        <v>1</v>
      </c>
    </row>
    <row r="3286" spans="1:26" x14ac:dyDescent="0.25">
      <c r="A3286">
        <v>272</v>
      </c>
      <c r="B3286" t="s">
        <v>1780</v>
      </c>
      <c r="C3286" t="s">
        <v>1793</v>
      </c>
      <c r="D3286" t="s">
        <v>1794</v>
      </c>
      <c r="E3286" s="6" t="e">
        <f>VLOOKUP(B3286&amp;" - "&amp;D3286,OrbisGeneric_mapping!C:F,3,0)</f>
        <v>#N/A</v>
      </c>
      <c r="F3286" s="6" t="e">
        <f>VLOOKUP(E3286,Collibra!D:F,3,0)</f>
        <v>#N/A</v>
      </c>
      <c r="G3286" s="6" t="e">
        <f>VLOOKUP(E3286,Collibra!D:F,2,0)</f>
        <v>#N/A</v>
      </c>
      <c r="J3286" t="s">
        <v>28</v>
      </c>
      <c r="N3286" t="b">
        <v>0</v>
      </c>
      <c r="P3286" t="s">
        <v>29</v>
      </c>
      <c r="Q3286" t="s">
        <v>30</v>
      </c>
      <c r="R3286" t="b">
        <v>0</v>
      </c>
      <c r="Z3286">
        <v>1</v>
      </c>
    </row>
    <row r="3287" spans="1:26" x14ac:dyDescent="0.25">
      <c r="A3287">
        <v>256</v>
      </c>
      <c r="B3287" t="s">
        <v>1780</v>
      </c>
      <c r="C3287" t="s">
        <v>1795</v>
      </c>
      <c r="D3287" t="s">
        <v>1796</v>
      </c>
      <c r="E3287" s="6" t="e">
        <f>VLOOKUP(B3287&amp;" - "&amp;D3287,OrbisGeneric_mapping!C:F,3,0)</f>
        <v>#N/A</v>
      </c>
      <c r="F3287" s="6" t="e">
        <f>VLOOKUP(E3287,Collibra!D:F,3,0)</f>
        <v>#N/A</v>
      </c>
      <c r="G3287" s="6" t="e">
        <f>VLOOKUP(E3287,Collibra!D:F,2,0)</f>
        <v>#N/A</v>
      </c>
      <c r="J3287" t="s">
        <v>28</v>
      </c>
      <c r="N3287" t="b">
        <v>0</v>
      </c>
      <c r="P3287" t="s">
        <v>29</v>
      </c>
      <c r="Q3287" t="s">
        <v>30</v>
      </c>
      <c r="R3287" t="b">
        <v>0</v>
      </c>
      <c r="Z3287">
        <v>1</v>
      </c>
    </row>
    <row r="3288" spans="1:26" x14ac:dyDescent="0.25">
      <c r="A3288">
        <v>280</v>
      </c>
      <c r="B3288" t="s">
        <v>1780</v>
      </c>
      <c r="C3288" t="s">
        <v>1797</v>
      </c>
      <c r="D3288" t="s">
        <v>1798</v>
      </c>
      <c r="E3288" s="6" t="e">
        <f>VLOOKUP(B3288&amp;" - "&amp;D3288,OrbisGeneric_mapping!C:F,3,0)</f>
        <v>#N/A</v>
      </c>
      <c r="F3288" s="6" t="e">
        <f>VLOOKUP(E3288,Collibra!D:F,3,0)</f>
        <v>#N/A</v>
      </c>
      <c r="G3288" s="6" t="e">
        <f>VLOOKUP(E3288,Collibra!D:F,2,0)</f>
        <v>#N/A</v>
      </c>
      <c r="J3288" t="s">
        <v>28</v>
      </c>
      <c r="N3288" t="b">
        <v>0</v>
      </c>
      <c r="P3288" t="s">
        <v>29</v>
      </c>
      <c r="Q3288" t="s">
        <v>30</v>
      </c>
      <c r="R3288" t="b">
        <v>0</v>
      </c>
      <c r="Z3288">
        <v>1</v>
      </c>
    </row>
    <row r="3289" spans="1:26" x14ac:dyDescent="0.25">
      <c r="A3289">
        <v>264</v>
      </c>
      <c r="B3289" t="s">
        <v>1780</v>
      </c>
      <c r="C3289" t="s">
        <v>1799</v>
      </c>
      <c r="D3289" t="s">
        <v>1800</v>
      </c>
      <c r="E3289" s="6" t="e">
        <f>VLOOKUP(B3289&amp;" - "&amp;D3289,OrbisGeneric_mapping!C:F,3,0)</f>
        <v>#N/A</v>
      </c>
      <c r="F3289" s="6" t="e">
        <f>VLOOKUP(E3289,Collibra!D:F,3,0)</f>
        <v>#N/A</v>
      </c>
      <c r="G3289" s="6" t="e">
        <f>VLOOKUP(E3289,Collibra!D:F,2,0)</f>
        <v>#N/A</v>
      </c>
      <c r="J3289" t="s">
        <v>28</v>
      </c>
      <c r="N3289" t="b">
        <v>0</v>
      </c>
      <c r="P3289" t="s">
        <v>29</v>
      </c>
      <c r="Q3289" t="s">
        <v>30</v>
      </c>
      <c r="R3289" t="b">
        <v>0</v>
      </c>
      <c r="Z3289">
        <v>1</v>
      </c>
    </row>
    <row r="3290" spans="1:26" x14ac:dyDescent="0.25">
      <c r="A3290">
        <v>168</v>
      </c>
      <c r="B3290" t="s">
        <v>1780</v>
      </c>
      <c r="C3290" t="s">
        <v>1801</v>
      </c>
      <c r="D3290" t="s">
        <v>1802</v>
      </c>
      <c r="E3290" s="6" t="e">
        <f>VLOOKUP(B3290&amp;" - "&amp;D3290,OrbisGeneric_mapping!C:F,3,0)</f>
        <v>#N/A</v>
      </c>
      <c r="F3290" s="6" t="e">
        <f>VLOOKUP(E3290,Collibra!D:F,3,0)</f>
        <v>#N/A</v>
      </c>
      <c r="G3290" s="6" t="e">
        <f>VLOOKUP(E3290,Collibra!D:F,2,0)</f>
        <v>#N/A</v>
      </c>
      <c r="J3290" t="s">
        <v>28</v>
      </c>
      <c r="N3290" t="b">
        <v>0</v>
      </c>
      <c r="P3290" t="s">
        <v>29</v>
      </c>
      <c r="Q3290" t="s">
        <v>30</v>
      </c>
      <c r="R3290" t="b">
        <v>0</v>
      </c>
      <c r="Z3290">
        <v>1</v>
      </c>
    </row>
    <row r="3291" spans="1:26" x14ac:dyDescent="0.25">
      <c r="A3291">
        <v>224</v>
      </c>
      <c r="B3291" t="s">
        <v>1780</v>
      </c>
      <c r="C3291" t="s">
        <v>1803</v>
      </c>
      <c r="D3291" t="s">
        <v>1804</v>
      </c>
      <c r="E3291" s="6" t="e">
        <f>VLOOKUP(B3291&amp;" - "&amp;D3291,OrbisGeneric_mapping!C:F,3,0)</f>
        <v>#N/A</v>
      </c>
      <c r="F3291" s="6" t="e">
        <f>VLOOKUP(E3291,Collibra!D:F,3,0)</f>
        <v>#N/A</v>
      </c>
      <c r="G3291" s="6" t="e">
        <f>VLOOKUP(E3291,Collibra!D:F,2,0)</f>
        <v>#N/A</v>
      </c>
      <c r="J3291" t="s">
        <v>28</v>
      </c>
      <c r="N3291" t="b">
        <v>0</v>
      </c>
      <c r="P3291" t="s">
        <v>29</v>
      </c>
      <c r="Q3291" t="s">
        <v>30</v>
      </c>
      <c r="R3291" t="b">
        <v>0</v>
      </c>
      <c r="Z3291">
        <v>1</v>
      </c>
    </row>
    <row r="3292" spans="1:26" x14ac:dyDescent="0.25">
      <c r="A3292">
        <v>240</v>
      </c>
      <c r="B3292" t="s">
        <v>1780</v>
      </c>
      <c r="C3292" t="s">
        <v>1805</v>
      </c>
      <c r="D3292" t="s">
        <v>1806</v>
      </c>
      <c r="E3292" s="6" t="e">
        <f>VLOOKUP(B3292&amp;" - "&amp;D3292,OrbisGeneric_mapping!C:F,3,0)</f>
        <v>#N/A</v>
      </c>
      <c r="F3292" s="6" t="e">
        <f>VLOOKUP(E3292,Collibra!D:F,3,0)</f>
        <v>#N/A</v>
      </c>
      <c r="G3292" s="6" t="e">
        <f>VLOOKUP(E3292,Collibra!D:F,2,0)</f>
        <v>#N/A</v>
      </c>
      <c r="J3292" t="s">
        <v>28</v>
      </c>
      <c r="N3292" t="b">
        <v>0</v>
      </c>
      <c r="P3292" t="s">
        <v>29</v>
      </c>
      <c r="Q3292" t="s">
        <v>30</v>
      </c>
      <c r="R3292" t="b">
        <v>0</v>
      </c>
      <c r="Z3292">
        <v>1</v>
      </c>
    </row>
    <row r="3293" spans="1:26" x14ac:dyDescent="0.25">
      <c r="A3293">
        <v>288</v>
      </c>
      <c r="B3293" t="s">
        <v>1780</v>
      </c>
      <c r="C3293" t="s">
        <v>1807</v>
      </c>
      <c r="D3293" t="s">
        <v>1808</v>
      </c>
      <c r="E3293" s="6" t="e">
        <f>VLOOKUP(B3293&amp;" - "&amp;D3293,OrbisGeneric_mapping!C:F,3,0)</f>
        <v>#N/A</v>
      </c>
      <c r="F3293" s="6" t="e">
        <f>VLOOKUP(E3293,Collibra!D:F,3,0)</f>
        <v>#N/A</v>
      </c>
      <c r="G3293" s="6" t="e">
        <f>VLOOKUP(E3293,Collibra!D:F,2,0)</f>
        <v>#N/A</v>
      </c>
      <c r="J3293" t="s">
        <v>28</v>
      </c>
      <c r="N3293" t="b">
        <v>0</v>
      </c>
      <c r="P3293" t="s">
        <v>29</v>
      </c>
      <c r="Q3293" t="s">
        <v>30</v>
      </c>
      <c r="R3293" t="b">
        <v>0</v>
      </c>
      <c r="Z3293">
        <v>1</v>
      </c>
    </row>
    <row r="3294" spans="1:26" x14ac:dyDescent="0.25">
      <c r="A3294">
        <v>232</v>
      </c>
      <c r="B3294" t="s">
        <v>1780</v>
      </c>
      <c r="C3294" t="s">
        <v>1809</v>
      </c>
      <c r="D3294" t="s">
        <v>1810</v>
      </c>
      <c r="E3294" s="6" t="e">
        <f>VLOOKUP(B3294&amp;" - "&amp;D3294,OrbisGeneric_mapping!C:F,3,0)</f>
        <v>#N/A</v>
      </c>
      <c r="F3294" s="6" t="e">
        <f>VLOOKUP(E3294,Collibra!D:F,3,0)</f>
        <v>#N/A</v>
      </c>
      <c r="G3294" s="6" t="e">
        <f>VLOOKUP(E3294,Collibra!D:F,2,0)</f>
        <v>#N/A</v>
      </c>
      <c r="J3294" t="s">
        <v>28</v>
      </c>
      <c r="N3294" t="b">
        <v>0</v>
      </c>
      <c r="P3294" t="s">
        <v>29</v>
      </c>
      <c r="Q3294" t="s">
        <v>30</v>
      </c>
      <c r="R3294" t="b">
        <v>0</v>
      </c>
      <c r="Z3294">
        <v>1</v>
      </c>
    </row>
    <row r="3295" spans="1:26" x14ac:dyDescent="0.25">
      <c r="A3295">
        <v>216</v>
      </c>
      <c r="B3295" t="s">
        <v>1780</v>
      </c>
      <c r="C3295" t="s">
        <v>1811</v>
      </c>
      <c r="D3295" t="s">
        <v>1812</v>
      </c>
      <c r="E3295" s="6" t="e">
        <f>VLOOKUP(B3295&amp;" - "&amp;D3295,OrbisGeneric_mapping!C:F,3,0)</f>
        <v>#N/A</v>
      </c>
      <c r="F3295" s="6" t="e">
        <f>VLOOKUP(E3295,Collibra!D:F,3,0)</f>
        <v>#N/A</v>
      </c>
      <c r="G3295" s="6" t="e">
        <f>VLOOKUP(E3295,Collibra!D:F,2,0)</f>
        <v>#N/A</v>
      </c>
      <c r="J3295" t="s">
        <v>28</v>
      </c>
      <c r="N3295" t="b">
        <v>0</v>
      </c>
      <c r="P3295" t="s">
        <v>29</v>
      </c>
      <c r="Q3295" t="s">
        <v>30</v>
      </c>
      <c r="R3295" t="b">
        <v>0</v>
      </c>
      <c r="Z3295">
        <v>1</v>
      </c>
    </row>
    <row r="3296" spans="1:26" x14ac:dyDescent="0.25">
      <c r="A3296">
        <v>160</v>
      </c>
      <c r="B3296" t="s">
        <v>1780</v>
      </c>
      <c r="C3296" t="s">
        <v>1813</v>
      </c>
      <c r="D3296" t="s">
        <v>1814</v>
      </c>
      <c r="E3296" s="6" t="e">
        <f>VLOOKUP(B3296&amp;" - "&amp;D3296,OrbisGeneric_mapping!C:F,3,0)</f>
        <v>#N/A</v>
      </c>
      <c r="F3296" s="6" t="e">
        <f>VLOOKUP(E3296,Collibra!D:F,3,0)</f>
        <v>#N/A</v>
      </c>
      <c r="G3296" s="6" t="e">
        <f>VLOOKUP(E3296,Collibra!D:F,2,0)</f>
        <v>#N/A</v>
      </c>
      <c r="J3296" t="s">
        <v>28</v>
      </c>
      <c r="N3296" t="b">
        <v>0</v>
      </c>
      <c r="P3296" t="s">
        <v>29</v>
      </c>
      <c r="Q3296" t="s">
        <v>30</v>
      </c>
      <c r="R3296" t="b">
        <v>0</v>
      </c>
      <c r="Z3296">
        <v>1</v>
      </c>
    </row>
    <row r="3297" spans="1:26" x14ac:dyDescent="0.25">
      <c r="A3297">
        <v>152</v>
      </c>
      <c r="B3297" t="s">
        <v>1780</v>
      </c>
      <c r="C3297" t="s">
        <v>57</v>
      </c>
      <c r="D3297" t="s">
        <v>57</v>
      </c>
      <c r="E3297" s="6" t="e">
        <f>VLOOKUP(B3297&amp;" - "&amp;D3297,OrbisGeneric_mapping!C:F,3,0)</f>
        <v>#N/A</v>
      </c>
      <c r="F3297" s="6" t="e">
        <f>VLOOKUP(E3297,Collibra!D:F,3,0)</f>
        <v>#N/A</v>
      </c>
      <c r="G3297" s="6" t="e">
        <f>VLOOKUP(E3297,Collibra!D:F,2,0)</f>
        <v>#N/A</v>
      </c>
      <c r="J3297" t="s">
        <v>28</v>
      </c>
      <c r="N3297" t="b">
        <v>0</v>
      </c>
      <c r="P3297" t="s">
        <v>29</v>
      </c>
      <c r="Q3297" t="s">
        <v>30</v>
      </c>
      <c r="R3297" t="b">
        <v>0</v>
      </c>
      <c r="Z3297">
        <v>1</v>
      </c>
    </row>
    <row r="3298" spans="1:26" x14ac:dyDescent="0.25">
      <c r="A3298">
        <v>144</v>
      </c>
      <c r="B3298" t="s">
        <v>1780</v>
      </c>
      <c r="C3298" t="s">
        <v>58</v>
      </c>
      <c r="D3298" t="s">
        <v>58</v>
      </c>
      <c r="E3298" s="6" t="e">
        <f>VLOOKUP(B3298&amp;" - "&amp;D3298,OrbisGeneric_mapping!C:F,3,0)</f>
        <v>#N/A</v>
      </c>
      <c r="F3298" s="6" t="e">
        <f>VLOOKUP(E3298,Collibra!D:F,3,0)</f>
        <v>#N/A</v>
      </c>
      <c r="G3298" s="6" t="e">
        <f>VLOOKUP(E3298,Collibra!D:F,2,0)</f>
        <v>#N/A</v>
      </c>
      <c r="J3298" t="s">
        <v>59</v>
      </c>
      <c r="N3298" t="b">
        <v>0</v>
      </c>
      <c r="P3298" t="s">
        <v>29</v>
      </c>
      <c r="Q3298" t="s">
        <v>30</v>
      </c>
      <c r="R3298" t="b">
        <v>0</v>
      </c>
      <c r="Z3298">
        <v>1</v>
      </c>
    </row>
    <row r="3299" spans="1:26" x14ac:dyDescent="0.25">
      <c r="A3299">
        <v>296</v>
      </c>
      <c r="B3299" t="s">
        <v>1780</v>
      </c>
      <c r="C3299" t="s">
        <v>72</v>
      </c>
      <c r="D3299" t="s">
        <v>72</v>
      </c>
      <c r="E3299" s="6" t="e">
        <f>VLOOKUP(B3299&amp;" - "&amp;D3299,OrbisGeneric_mapping!C:F,3,0)</f>
        <v>#N/A</v>
      </c>
      <c r="F3299" s="6" t="e">
        <f>VLOOKUP(E3299,Collibra!D:F,3,0)</f>
        <v>#N/A</v>
      </c>
      <c r="G3299" s="6" t="e">
        <f>VLOOKUP(E3299,Collibra!D:F,2,0)</f>
        <v>#N/A</v>
      </c>
      <c r="J3299" t="s">
        <v>73</v>
      </c>
      <c r="N3299" t="b">
        <v>0</v>
      </c>
      <c r="P3299" t="s">
        <v>29</v>
      </c>
      <c r="Q3299" t="s">
        <v>30</v>
      </c>
      <c r="R3299" t="b">
        <v>0</v>
      </c>
      <c r="Z3299">
        <v>1</v>
      </c>
    </row>
    <row r="3300" spans="1:26" x14ac:dyDescent="0.25">
      <c r="A3300">
        <v>1035</v>
      </c>
      <c r="B3300" t="s">
        <v>1815</v>
      </c>
      <c r="C3300" t="s">
        <v>1816</v>
      </c>
      <c r="D3300" t="s">
        <v>1817</v>
      </c>
      <c r="E3300" s="6" t="str">
        <f>VLOOKUP(B3300&amp;" - "&amp;D3300,OrbisGeneric_mapping!C:F,3,0)</f>
        <v>ENVA_SCORE_EVBYEBITDAMEDIAN</v>
      </c>
      <c r="F3300" s="6" t="e">
        <f>VLOOKUP(E3300,Collibra!D:F,3,0)</f>
        <v>#N/A</v>
      </c>
      <c r="G3300" s="6" t="e">
        <f>VLOOKUP(E3300,Collibra!D:F,2,0)</f>
        <v>#N/A</v>
      </c>
      <c r="J3300" t="s">
        <v>28</v>
      </c>
      <c r="N3300" t="b">
        <v>0</v>
      </c>
      <c r="P3300" t="s">
        <v>29</v>
      </c>
      <c r="Q3300" t="s">
        <v>30</v>
      </c>
      <c r="R3300" t="b">
        <v>0</v>
      </c>
      <c r="Z3300">
        <v>1</v>
      </c>
    </row>
    <row r="3301" spans="1:26" x14ac:dyDescent="0.25">
      <c r="A3301">
        <v>931</v>
      </c>
      <c r="B3301" t="s">
        <v>1815</v>
      </c>
      <c r="C3301" t="s">
        <v>26</v>
      </c>
      <c r="D3301" t="s">
        <v>27</v>
      </c>
      <c r="E3301" s="6" t="str">
        <f>VLOOKUP(B3301&amp;" - "&amp;D3301,OrbisGeneric_mapping!C:F,3,0)</f>
        <v>BVD_ID_NUMBER</v>
      </c>
      <c r="F3301" s="6" t="str">
        <f>VLOOKUP(E3301,Collibra!D:F,3,0)</f>
        <v>BvD ID number</v>
      </c>
      <c r="G3301" s="6" t="str">
        <f>VLOOKUP(E3301,Collibra!D:F,2,0)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301" t="s">
        <v>28</v>
      </c>
      <c r="N3301" t="b">
        <v>0</v>
      </c>
      <c r="P3301" t="s">
        <v>29</v>
      </c>
      <c r="Q3301" t="s">
        <v>30</v>
      </c>
      <c r="R3301" t="b">
        <v>0</v>
      </c>
      <c r="Z3301">
        <v>1</v>
      </c>
    </row>
    <row r="3302" spans="1:26" x14ac:dyDescent="0.25">
      <c r="A3302">
        <v>1019</v>
      </c>
      <c r="B3302" t="s">
        <v>1815</v>
      </c>
      <c r="C3302" t="s">
        <v>1818</v>
      </c>
      <c r="D3302" t="s">
        <v>1819</v>
      </c>
      <c r="E3302" s="6" t="str">
        <f>VLOOKUP(B3302&amp;" - "&amp;D3302,OrbisGeneric_mapping!C:F,3,0)</f>
        <v>ENVA_SCORE_ESTIMATEDEV_EUR</v>
      </c>
      <c r="F3302" s="6" t="e">
        <f>VLOOKUP(E3302,Collibra!D:F,3,0)</f>
        <v>#N/A</v>
      </c>
      <c r="G3302" s="6" t="e">
        <f>VLOOKUP(E3302,Collibra!D:F,2,0)</f>
        <v>#N/A</v>
      </c>
      <c r="J3302" t="s">
        <v>28</v>
      </c>
      <c r="N3302" t="b">
        <v>0</v>
      </c>
      <c r="P3302" t="s">
        <v>29</v>
      </c>
      <c r="Q3302" t="s">
        <v>30</v>
      </c>
      <c r="R3302" t="b">
        <v>0</v>
      </c>
      <c r="Z3302">
        <v>1</v>
      </c>
    </row>
    <row r="3303" spans="1:26" x14ac:dyDescent="0.25">
      <c r="A3303">
        <v>1011</v>
      </c>
      <c r="B3303" t="s">
        <v>1815</v>
      </c>
      <c r="C3303" t="s">
        <v>1820</v>
      </c>
      <c r="D3303" t="s">
        <v>1821</v>
      </c>
      <c r="E3303" s="6" t="str">
        <f>VLOOKUP(B3303&amp;" - "&amp;D3303,OrbisGeneric_mapping!C:F,3,0)</f>
        <v>ENVA_SCORE_ESTIMATEDEV_LCU</v>
      </c>
      <c r="F3303" s="6" t="e">
        <f>VLOOKUP(E3303,Collibra!D:F,3,0)</f>
        <v>#N/A</v>
      </c>
      <c r="G3303" s="6" t="e">
        <f>VLOOKUP(E3303,Collibra!D:F,2,0)</f>
        <v>#N/A</v>
      </c>
      <c r="J3303" t="s">
        <v>28</v>
      </c>
      <c r="N3303" t="b">
        <v>0</v>
      </c>
      <c r="P3303" t="s">
        <v>29</v>
      </c>
      <c r="Q3303" t="s">
        <v>30</v>
      </c>
      <c r="R3303" t="b">
        <v>0</v>
      </c>
      <c r="Z3303">
        <v>1</v>
      </c>
    </row>
    <row r="3304" spans="1:26" x14ac:dyDescent="0.25">
      <c r="A3304">
        <v>1027</v>
      </c>
      <c r="B3304" t="s">
        <v>1815</v>
      </c>
      <c r="C3304" t="s">
        <v>1822</v>
      </c>
      <c r="D3304" t="s">
        <v>1823</v>
      </c>
      <c r="E3304" s="6" t="str">
        <f>VLOOKUP(B3304&amp;" - "&amp;D3304,OrbisGeneric_mapping!C:F,3,0)</f>
        <v>ENVA_SCORE_ESTIMATEDEV_USD</v>
      </c>
      <c r="F3304" s="6" t="e">
        <f>VLOOKUP(E3304,Collibra!D:F,3,0)</f>
        <v>#N/A</v>
      </c>
      <c r="G3304" s="6" t="e">
        <f>VLOOKUP(E3304,Collibra!D:F,2,0)</f>
        <v>#N/A</v>
      </c>
      <c r="J3304" t="s">
        <v>28</v>
      </c>
      <c r="N3304" t="b">
        <v>0</v>
      </c>
      <c r="P3304" t="s">
        <v>29</v>
      </c>
      <c r="Q3304" t="s">
        <v>30</v>
      </c>
      <c r="R3304" t="b">
        <v>0</v>
      </c>
      <c r="Z3304">
        <v>1</v>
      </c>
    </row>
    <row r="3305" spans="1:26" x14ac:dyDescent="0.25">
      <c r="A3305">
        <v>979</v>
      </c>
      <c r="B3305" t="s">
        <v>1815</v>
      </c>
      <c r="C3305" t="s">
        <v>1824</v>
      </c>
      <c r="D3305" t="s">
        <v>1825</v>
      </c>
      <c r="E3305" s="6" t="str">
        <f>VLOOKUP(B3305&amp;" - "&amp;D3305,OrbisGeneric_mapping!C:F,3,0)</f>
        <v>ENVA_SCORE_DATE</v>
      </c>
      <c r="F3305" s="6" t="e">
        <f>VLOOKUP(E3305,Collibra!D:F,3,0)</f>
        <v>#N/A</v>
      </c>
      <c r="G3305" s="6" t="e">
        <f>VLOOKUP(E3305,Collibra!D:F,2,0)</f>
        <v>#N/A</v>
      </c>
      <c r="J3305" t="s">
        <v>28</v>
      </c>
      <c r="N3305" t="b">
        <v>0</v>
      </c>
      <c r="P3305" t="s">
        <v>29</v>
      </c>
      <c r="Q3305" t="s">
        <v>30</v>
      </c>
      <c r="R3305" t="b">
        <v>0</v>
      </c>
      <c r="Z3305">
        <v>1</v>
      </c>
    </row>
    <row r="3306" spans="1:26" x14ac:dyDescent="0.25">
      <c r="A3306">
        <v>1003</v>
      </c>
      <c r="B3306" t="s">
        <v>1815</v>
      </c>
      <c r="C3306" t="s">
        <v>1826</v>
      </c>
      <c r="D3306" t="s">
        <v>1827</v>
      </c>
      <c r="E3306" s="6" t="e">
        <f>VLOOKUP(B3306&amp;" - "&amp;D3306,OrbisGeneric_mapping!C:F,3,0)</f>
        <v>#N/A</v>
      </c>
      <c r="F3306" s="6" t="e">
        <f>VLOOKUP(E3306,Collibra!D:F,3,0)</f>
        <v>#N/A</v>
      </c>
      <c r="G3306" s="6" t="e">
        <f>VLOOKUP(E3306,Collibra!D:F,2,0)</f>
        <v>#N/A</v>
      </c>
      <c r="J3306" t="s">
        <v>28</v>
      </c>
      <c r="N3306" t="b">
        <v>0</v>
      </c>
      <c r="P3306" t="s">
        <v>29</v>
      </c>
      <c r="Q3306" t="s">
        <v>30</v>
      </c>
      <c r="R3306" t="b">
        <v>0</v>
      </c>
      <c r="Z3306">
        <v>1</v>
      </c>
    </row>
    <row r="3307" spans="1:26" x14ac:dyDescent="0.25">
      <c r="A3307">
        <v>995</v>
      </c>
      <c r="B3307" t="s">
        <v>1815</v>
      </c>
      <c r="C3307" t="s">
        <v>1828</v>
      </c>
      <c r="D3307" t="s">
        <v>1829</v>
      </c>
      <c r="E3307" s="6" t="e">
        <f>VLOOKUP(B3307&amp;" - "&amp;D3307,OrbisGeneric_mapping!C:F,3,0)</f>
        <v>#N/A</v>
      </c>
      <c r="F3307" s="6" t="e">
        <f>VLOOKUP(E3307,Collibra!D:F,3,0)</f>
        <v>#N/A</v>
      </c>
      <c r="G3307" s="6" t="e">
        <f>VLOOKUP(E3307,Collibra!D:F,2,0)</f>
        <v>#N/A</v>
      </c>
      <c r="J3307" t="s">
        <v>28</v>
      </c>
      <c r="N3307" t="b">
        <v>0</v>
      </c>
      <c r="P3307" t="s">
        <v>29</v>
      </c>
      <c r="Q3307" t="s">
        <v>30</v>
      </c>
      <c r="R3307" t="b">
        <v>0</v>
      </c>
      <c r="Z3307">
        <v>1</v>
      </c>
    </row>
    <row r="3308" spans="1:26" x14ac:dyDescent="0.25">
      <c r="A3308">
        <v>987</v>
      </c>
      <c r="B3308" t="s">
        <v>1815</v>
      </c>
      <c r="C3308" t="s">
        <v>1830</v>
      </c>
      <c r="D3308" t="s">
        <v>1831</v>
      </c>
      <c r="E3308" s="6" t="e">
        <f>VLOOKUP(B3308&amp;" - "&amp;D3308,OrbisGeneric_mapping!C:F,3,0)</f>
        <v>#N/A</v>
      </c>
      <c r="F3308" s="6" t="e">
        <f>VLOOKUP(E3308,Collibra!D:F,3,0)</f>
        <v>#N/A</v>
      </c>
      <c r="G3308" s="6" t="e">
        <f>VLOOKUP(E3308,Collibra!D:F,2,0)</f>
        <v>#N/A</v>
      </c>
      <c r="J3308" t="s">
        <v>28</v>
      </c>
      <c r="N3308" t="b">
        <v>0</v>
      </c>
      <c r="P3308" t="s">
        <v>29</v>
      </c>
      <c r="Q3308" t="s">
        <v>30</v>
      </c>
      <c r="R3308" t="b">
        <v>0</v>
      </c>
      <c r="Z3308">
        <v>1</v>
      </c>
    </row>
    <row r="3309" spans="1:26" x14ac:dyDescent="0.25">
      <c r="A3309">
        <v>1051</v>
      </c>
      <c r="B3309" t="s">
        <v>1815</v>
      </c>
      <c r="C3309" t="s">
        <v>1832</v>
      </c>
      <c r="D3309" t="s">
        <v>1833</v>
      </c>
      <c r="E3309" s="6" t="str">
        <f>VLOOKUP(B3309&amp;" - "&amp;D3309,OrbisGeneric_mapping!C:F,3,0)</f>
        <v>EXCHRATE_EUR</v>
      </c>
      <c r="F3309" s="6" t="e">
        <f>VLOOKUP(E3309,Collibra!D:F,3,0)</f>
        <v>#N/A</v>
      </c>
      <c r="G3309" s="6" t="e">
        <f>VLOOKUP(E3309,Collibra!D:F,2,0)</f>
        <v>#N/A</v>
      </c>
      <c r="J3309" t="s">
        <v>28</v>
      </c>
      <c r="N3309" t="b">
        <v>0</v>
      </c>
      <c r="P3309" t="s">
        <v>29</v>
      </c>
      <c r="Q3309" t="s">
        <v>30</v>
      </c>
      <c r="R3309" t="b">
        <v>0</v>
      </c>
      <c r="Z3309">
        <v>1</v>
      </c>
    </row>
    <row r="3310" spans="1:26" x14ac:dyDescent="0.25">
      <c r="A3310">
        <v>1059</v>
      </c>
      <c r="B3310" t="s">
        <v>1815</v>
      </c>
      <c r="C3310" t="s">
        <v>1834</v>
      </c>
      <c r="D3310" t="s">
        <v>1835</v>
      </c>
      <c r="E3310" s="6" t="str">
        <f>VLOOKUP(B3310&amp;" - "&amp;D3310,OrbisGeneric_mapping!C:F,3,0)</f>
        <v>EXCHRATE_USD</v>
      </c>
      <c r="F3310" s="6" t="e">
        <f>VLOOKUP(E3310,Collibra!D:F,3,0)</f>
        <v>#N/A</v>
      </c>
      <c r="G3310" s="6" t="e">
        <f>VLOOKUP(E3310,Collibra!D:F,2,0)</f>
        <v>#N/A</v>
      </c>
      <c r="J3310" t="s">
        <v>28</v>
      </c>
      <c r="N3310" t="b">
        <v>0</v>
      </c>
      <c r="P3310" t="s">
        <v>29</v>
      </c>
      <c r="Q3310" t="s">
        <v>30</v>
      </c>
      <c r="R3310" t="b">
        <v>0</v>
      </c>
      <c r="Z3310">
        <v>1</v>
      </c>
    </row>
    <row r="3311" spans="1:26" x14ac:dyDescent="0.25">
      <c r="A3311">
        <v>1043</v>
      </c>
      <c r="B3311" t="s">
        <v>1815</v>
      </c>
      <c r="C3311" t="s">
        <v>576</v>
      </c>
      <c r="D3311" t="s">
        <v>577</v>
      </c>
      <c r="E3311" s="6" t="str">
        <f>VLOOKUP(B3311&amp;" - "&amp;D3311,OrbisGeneric_mapping!C:F,3,0)</f>
        <v>ORIGINAL_CURRENCY</v>
      </c>
      <c r="F3311" s="6">
        <f>VLOOKUP(E3311,Collibra!D:F,3,0)</f>
        <v>0</v>
      </c>
      <c r="G3311" s="6" t="str">
        <f>VLOOKUP(E3311,Collibra!D:F,2,0)</f>
        <v>The currency used for publishing the financial accounts</v>
      </c>
      <c r="J3311" t="s">
        <v>28</v>
      </c>
      <c r="N3311" t="b">
        <v>0</v>
      </c>
      <c r="P3311" t="s">
        <v>29</v>
      </c>
      <c r="Q3311" t="s">
        <v>30</v>
      </c>
      <c r="R3311" t="b">
        <v>0</v>
      </c>
      <c r="Z3311">
        <v>1</v>
      </c>
    </row>
    <row r="3312" spans="1:26" x14ac:dyDescent="0.25">
      <c r="A3312">
        <v>923</v>
      </c>
      <c r="B3312" t="s">
        <v>1815</v>
      </c>
      <c r="C3312" t="s">
        <v>57</v>
      </c>
      <c r="D3312" t="s">
        <v>57</v>
      </c>
      <c r="E3312" s="6" t="e">
        <f>VLOOKUP(B3312&amp;" - "&amp;D3312,OrbisGeneric_mapping!C:F,3,0)</f>
        <v>#N/A</v>
      </c>
      <c r="F3312" s="6" t="e">
        <f>VLOOKUP(E3312,Collibra!D:F,3,0)</f>
        <v>#N/A</v>
      </c>
      <c r="G3312" s="6" t="e">
        <f>VLOOKUP(E3312,Collibra!D:F,2,0)</f>
        <v>#N/A</v>
      </c>
      <c r="J3312" t="s">
        <v>28</v>
      </c>
      <c r="N3312" t="b">
        <v>0</v>
      </c>
      <c r="P3312" t="s">
        <v>29</v>
      </c>
      <c r="Q3312" t="s">
        <v>30</v>
      </c>
      <c r="R3312" t="b">
        <v>0</v>
      </c>
      <c r="Z3312">
        <v>1</v>
      </c>
    </row>
    <row r="3313" spans="1:26" x14ac:dyDescent="0.25">
      <c r="A3313">
        <v>1067</v>
      </c>
      <c r="B3313" t="s">
        <v>1815</v>
      </c>
      <c r="C3313" t="s">
        <v>72</v>
      </c>
      <c r="D3313" t="s">
        <v>72</v>
      </c>
      <c r="E3313" s="6" t="e">
        <f>VLOOKUP(B3313&amp;" - "&amp;D3313,OrbisGeneric_mapping!C:F,3,0)</f>
        <v>#N/A</v>
      </c>
      <c r="F3313" s="6" t="e">
        <f>VLOOKUP(E3313,Collibra!D:F,3,0)</f>
        <v>#N/A</v>
      </c>
      <c r="G3313" s="6" t="e">
        <f>VLOOKUP(E3313,Collibra!D:F,2,0)</f>
        <v>#N/A</v>
      </c>
      <c r="J3313" t="s">
        <v>73</v>
      </c>
      <c r="N3313" t="b">
        <v>0</v>
      </c>
      <c r="P3313" t="s">
        <v>29</v>
      </c>
      <c r="Q3313" t="s">
        <v>30</v>
      </c>
      <c r="R3313" t="b">
        <v>0</v>
      </c>
      <c r="Z3313">
        <v>1</v>
      </c>
    </row>
    <row r="3314" spans="1:26" x14ac:dyDescent="0.25">
      <c r="A3314">
        <v>939</v>
      </c>
      <c r="B3314" t="s">
        <v>1815</v>
      </c>
      <c r="C3314" t="s">
        <v>1836</v>
      </c>
      <c r="D3314" t="s">
        <v>1837</v>
      </c>
      <c r="E3314" s="6" t="str">
        <f>VLOOKUP(B3314&amp;" - "&amp;D3314,OrbisGeneric_mapping!C:F,3,0)</f>
        <v>HISTORIC_STATUS_STR</v>
      </c>
      <c r="F3314" s="6" t="e">
        <f>VLOOKUP(E3314,Collibra!D:F,3,0)</f>
        <v>#N/A</v>
      </c>
      <c r="G3314" s="6" t="e">
        <f>VLOOKUP(E3314,Collibra!D:F,2,0)</f>
        <v>#N/A</v>
      </c>
      <c r="J3314" t="s">
        <v>28</v>
      </c>
      <c r="N3314" t="b">
        <v>0</v>
      </c>
      <c r="P3314" t="s">
        <v>29</v>
      </c>
      <c r="Q3314" t="s">
        <v>30</v>
      </c>
      <c r="R3314" t="b">
        <v>0</v>
      </c>
      <c r="Z3314">
        <v>1</v>
      </c>
    </row>
    <row r="3315" spans="1:26" x14ac:dyDescent="0.25">
      <c r="A3315">
        <v>947</v>
      </c>
      <c r="B3315" t="s">
        <v>1815</v>
      </c>
      <c r="C3315" t="s">
        <v>1838</v>
      </c>
      <c r="D3315" t="s">
        <v>1839</v>
      </c>
      <c r="E3315" s="6" t="str">
        <f>VLOOKUP(B3315&amp;" - "&amp;D3315,OrbisGeneric_mapping!C:F,3,0)</f>
        <v>HISTORIC_STATUSDATE</v>
      </c>
      <c r="F3315" s="6" t="e">
        <f>VLOOKUP(E3315,Collibra!D:F,3,0)</f>
        <v>#N/A</v>
      </c>
      <c r="G3315" s="6" t="e">
        <f>VLOOKUP(E3315,Collibra!D:F,2,0)</f>
        <v>#N/A</v>
      </c>
      <c r="J3315" t="s">
        <v>28</v>
      </c>
      <c r="N3315" t="b">
        <v>0</v>
      </c>
      <c r="P3315" t="s">
        <v>29</v>
      </c>
      <c r="Q3315" t="s">
        <v>30</v>
      </c>
      <c r="R3315" t="b">
        <v>0</v>
      </c>
      <c r="Z3315">
        <v>1</v>
      </c>
    </row>
    <row r="3316" spans="1:26" x14ac:dyDescent="0.25">
      <c r="A3316">
        <v>971</v>
      </c>
      <c r="B3316" t="s">
        <v>1815</v>
      </c>
      <c r="C3316" t="s">
        <v>1840</v>
      </c>
      <c r="D3316" t="s">
        <v>1841</v>
      </c>
      <c r="E3316" s="6" t="e">
        <f>VLOOKUP(B3316&amp;" - "&amp;D3316,OrbisGeneric_mapping!C:F,3,0)</f>
        <v>#N/A</v>
      </c>
      <c r="F3316" s="6" t="e">
        <f>VLOOKUP(E3316,Collibra!D:F,3,0)</f>
        <v>#N/A</v>
      </c>
      <c r="G3316" s="6" t="e">
        <f>VLOOKUP(E3316,Collibra!D:F,2,0)</f>
        <v>#N/A</v>
      </c>
      <c r="J3316" t="s">
        <v>28</v>
      </c>
      <c r="N3316" t="b">
        <v>0</v>
      </c>
      <c r="P3316" t="s">
        <v>29</v>
      </c>
      <c r="Q3316" t="s">
        <v>30</v>
      </c>
      <c r="R3316" t="b">
        <v>0</v>
      </c>
      <c r="Z3316">
        <v>1</v>
      </c>
    </row>
    <row r="3317" spans="1:26" x14ac:dyDescent="0.25">
      <c r="A3317">
        <v>963</v>
      </c>
      <c r="B3317" t="s">
        <v>1815</v>
      </c>
      <c r="C3317" t="s">
        <v>1842</v>
      </c>
      <c r="D3317" t="s">
        <v>1843</v>
      </c>
      <c r="E3317" s="6" t="e">
        <f>VLOOKUP(B3317&amp;" - "&amp;D3317,OrbisGeneric_mapping!C:F,3,0)</f>
        <v>#N/A</v>
      </c>
      <c r="F3317" s="6" t="e">
        <f>VLOOKUP(E3317,Collibra!D:F,3,0)</f>
        <v>#N/A</v>
      </c>
      <c r="G3317" s="6" t="e">
        <f>VLOOKUP(E3317,Collibra!D:F,2,0)</f>
        <v>#N/A</v>
      </c>
      <c r="J3317" t="s">
        <v>28</v>
      </c>
      <c r="N3317" t="b">
        <v>0</v>
      </c>
      <c r="P3317" t="s">
        <v>29</v>
      </c>
      <c r="Q3317" t="s">
        <v>30</v>
      </c>
      <c r="R3317" t="b">
        <v>0</v>
      </c>
      <c r="Z3317">
        <v>1</v>
      </c>
    </row>
    <row r="3318" spans="1:26" x14ac:dyDescent="0.25">
      <c r="A3318">
        <v>955</v>
      </c>
      <c r="B3318" t="s">
        <v>1815</v>
      </c>
      <c r="C3318" t="s">
        <v>1844</v>
      </c>
      <c r="D3318" t="s">
        <v>1845</v>
      </c>
      <c r="E3318" s="6" t="e">
        <f>VLOOKUP(B3318&amp;" - "&amp;D3318,OrbisGeneric_mapping!C:F,3,0)</f>
        <v>#N/A</v>
      </c>
      <c r="F3318" s="6" t="e">
        <f>VLOOKUP(E3318,Collibra!D:F,3,0)</f>
        <v>#N/A</v>
      </c>
      <c r="G3318" s="6" t="e">
        <f>VLOOKUP(E3318,Collibra!D:F,2,0)</f>
        <v>#N/A</v>
      </c>
      <c r="J3318" t="s">
        <v>28</v>
      </c>
      <c r="N3318" t="b">
        <v>0</v>
      </c>
      <c r="P3318" t="s">
        <v>29</v>
      </c>
      <c r="Q3318" t="s">
        <v>30</v>
      </c>
      <c r="R3318" t="b">
        <v>0</v>
      </c>
      <c r="Z3318">
        <v>1</v>
      </c>
    </row>
    <row r="3319" spans="1:26" x14ac:dyDescent="0.25">
      <c r="A3319">
        <v>1752</v>
      </c>
      <c r="B3319" t="s">
        <v>1846</v>
      </c>
      <c r="C3319" t="s">
        <v>26</v>
      </c>
      <c r="D3319" t="s">
        <v>27</v>
      </c>
      <c r="E3319" s="6" t="str">
        <f>VLOOKUP(B3319&amp;" - "&amp;D3319,OrbisGeneric_mapping!C:F,3,0)</f>
        <v>BVD_ID_NUMBER</v>
      </c>
      <c r="F3319" s="6" t="str">
        <f>VLOOKUP(E3319,Collibra!D:F,3,0)</f>
        <v>BvD ID number</v>
      </c>
      <c r="G3319" s="6" t="str">
        <f>VLOOKUP(E3319,Collibra!D:F,2,0)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319" t="s">
        <v>28</v>
      </c>
      <c r="N3319" t="b">
        <v>0</v>
      </c>
      <c r="P3319" t="s">
        <v>29</v>
      </c>
      <c r="Q3319" t="s">
        <v>30</v>
      </c>
      <c r="R3319" t="b">
        <v>0</v>
      </c>
      <c r="Z3319">
        <v>1</v>
      </c>
    </row>
    <row r="3320" spans="1:26" x14ac:dyDescent="0.25">
      <c r="A3320">
        <v>1800</v>
      </c>
      <c r="B3320" t="s">
        <v>1846</v>
      </c>
      <c r="C3320" t="s">
        <v>452</v>
      </c>
      <c r="D3320" t="s">
        <v>453</v>
      </c>
      <c r="E3320" s="6" t="str">
        <f>VLOOKUP(B3320&amp;" - "&amp;D3320,OrbisGeneric_mapping!C:F,3,0)</f>
        <v>CONSOLIDATION_CODE</v>
      </c>
      <c r="F3320" s="6" t="str">
        <f>VLOOKUP(E3320,Collibra!D:F,3,0)</f>
        <v>Consolidation code</v>
      </c>
      <c r="G3320" s="6" t="str">
        <f>VLOOKUP(E3320,Collibra!D:F,2,0)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3320" t="s">
        <v>28</v>
      </c>
      <c r="N3320" t="b">
        <v>0</v>
      </c>
      <c r="P3320" t="s">
        <v>29</v>
      </c>
      <c r="Q3320" t="s">
        <v>30</v>
      </c>
      <c r="R3320" t="b">
        <v>0</v>
      </c>
      <c r="Z3320">
        <v>1</v>
      </c>
    </row>
    <row r="3321" spans="1:26" x14ac:dyDescent="0.25">
      <c r="A3321">
        <v>1824</v>
      </c>
      <c r="B3321" t="s">
        <v>1846</v>
      </c>
      <c r="C3321" t="s">
        <v>1847</v>
      </c>
      <c r="D3321" t="s">
        <v>1848</v>
      </c>
      <c r="E3321" s="6" t="str">
        <f>VLOOKUP(B3321&amp;" - "&amp;D3321,OrbisGeneric_mapping!C:F,3,0)</f>
        <v>CRIF_DESCR_HIST</v>
      </c>
      <c r="F3321" s="6" t="str">
        <f>VLOOKUP(E3321,Collibra!D:F,3,0)</f>
        <v>Key factors</v>
      </c>
      <c r="G3321" s="6" t="str">
        <f>VLOOKUP(E3321,Collibra!D:F,2,0)</f>
        <v>&lt;p&gt;&lt;span style="color: rgb(11,33,44);"&gt;This describes the main reasons that drives the CRIF score. &lt;/span&gt;When assessing its financial stability, the company will receive three reason codes in addition to the score. These reason codes represent aspects of the company’s credit file that caused them to lose points and correlate to textual explanations of why the company did not receive the maximum possible score. The reason codes are returned in order of severity with the most severe reason presented first. A complete listing of these reason codes is presented below:&lt;/p&gt;
&lt;p&gt;- Asset management efficiency&lt;/p&gt;
&lt;p&gt;- Financial leverage&lt;/p&gt;
&lt;p&gt;- Operational efficiency&lt;/p&gt;
&lt;p&gt;- Profitability&lt;/p&gt;
&lt;p&gt;- Short-term liquidity&lt;/p&gt;</v>
      </c>
      <c r="J3321" t="s">
        <v>28</v>
      </c>
      <c r="N3321" t="b">
        <v>0</v>
      </c>
      <c r="P3321" t="s">
        <v>29</v>
      </c>
      <c r="Q3321" t="s">
        <v>30</v>
      </c>
      <c r="R3321" t="b">
        <v>0</v>
      </c>
      <c r="Z3321">
        <v>1</v>
      </c>
    </row>
    <row r="3322" spans="1:26" x14ac:dyDescent="0.25">
      <c r="A3322">
        <v>1816</v>
      </c>
      <c r="B3322" t="s">
        <v>1846</v>
      </c>
      <c r="C3322" t="s">
        <v>1849</v>
      </c>
      <c r="D3322" t="s">
        <v>1850</v>
      </c>
      <c r="E3322" s="6" t="e">
        <f>VLOOKUP(B3322&amp;" - "&amp;D3322,OrbisGeneric_mapping!C:F,3,0)</f>
        <v>#N/A</v>
      </c>
      <c r="F3322" s="6" t="e">
        <f>VLOOKUP(E3322,Collibra!D:F,3,0)</f>
        <v>#N/A</v>
      </c>
      <c r="G3322" s="6" t="e">
        <f>VLOOKUP(E3322,Collibra!D:F,2,0)</f>
        <v>#N/A</v>
      </c>
      <c r="J3322" t="s">
        <v>28</v>
      </c>
      <c r="N3322" t="b">
        <v>0</v>
      </c>
      <c r="P3322" t="s">
        <v>29</v>
      </c>
      <c r="Q3322" t="s">
        <v>30</v>
      </c>
      <c r="R3322" t="b">
        <v>0</v>
      </c>
      <c r="Z3322">
        <v>1</v>
      </c>
    </row>
    <row r="3323" spans="1:26" x14ac:dyDescent="0.25">
      <c r="A3323">
        <v>1808</v>
      </c>
      <c r="B3323" t="s">
        <v>1846</v>
      </c>
      <c r="C3323" t="s">
        <v>1851</v>
      </c>
      <c r="D3323" t="s">
        <v>1852</v>
      </c>
      <c r="E3323" s="6" t="str">
        <f>VLOOKUP(B3323&amp;" - "&amp;D3323,OrbisGeneric_mapping!C:F,3,0)</f>
        <v>CRIF_YEAR_HIST</v>
      </c>
      <c r="F3323" s="6" t="str">
        <f>VLOOKUP(E3323,Collibra!D:F,3,0)</f>
        <v>Year</v>
      </c>
      <c r="G3323" s="6" t="str">
        <f>VLOOKUP(E3323,Collibra!D:F,2,0)</f>
        <v>Projected year of the financial statements used to calculate the projected CRIF score for future years. Future years = we do not have financials for these years but are projecting based on historic financials</v>
      </c>
      <c r="J3323" t="s">
        <v>28</v>
      </c>
      <c r="N3323" t="b">
        <v>0</v>
      </c>
      <c r="P3323" t="s">
        <v>29</v>
      </c>
      <c r="Q3323" t="s">
        <v>30</v>
      </c>
      <c r="R3323" t="b">
        <v>0</v>
      </c>
      <c r="Z3323">
        <v>1</v>
      </c>
    </row>
    <row r="3324" spans="1:26" x14ac:dyDescent="0.25">
      <c r="A3324">
        <v>1856</v>
      </c>
      <c r="B3324" t="s">
        <v>1846</v>
      </c>
      <c r="C3324" t="s">
        <v>1853</v>
      </c>
      <c r="D3324" t="s">
        <v>1854</v>
      </c>
      <c r="E3324" s="6" t="str">
        <f>VLOOKUP(B3324&amp;" - "&amp;D3324,OrbisGeneric_mapping!C:F,3,0)</f>
        <v>CRIF_PEER_AVG_HIST</v>
      </c>
      <c r="F3324" s="6">
        <f>VLOOKUP(E3324,Collibra!D:F,3,0)</f>
        <v>0</v>
      </c>
      <c r="G3324" s="6" t="str">
        <f>VLOOKUP(E3324,Collibra!D:F,2,0)</f>
        <v>This is the projected average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v>
      </c>
      <c r="J3324" t="s">
        <v>28</v>
      </c>
      <c r="N3324" t="b">
        <v>0</v>
      </c>
      <c r="P3324" t="s">
        <v>29</v>
      </c>
      <c r="Q3324" t="s">
        <v>30</v>
      </c>
      <c r="R3324" t="b">
        <v>0</v>
      </c>
      <c r="Z3324">
        <v>1</v>
      </c>
    </row>
    <row r="3325" spans="1:26" x14ac:dyDescent="0.25">
      <c r="A3325">
        <v>1848</v>
      </c>
      <c r="B3325" t="s">
        <v>1846</v>
      </c>
      <c r="C3325" t="s">
        <v>1855</v>
      </c>
      <c r="D3325" t="s">
        <v>1856</v>
      </c>
      <c r="E3325" s="6" t="str">
        <f>VLOOKUP(B3325&amp;" - "&amp;D3325,OrbisGeneric_mapping!C:F,3,0)</f>
        <v>CRIF_PEER_MAX_HIST</v>
      </c>
      <c r="F3325" s="6" t="str">
        <f>VLOOKUP(E3325,Collibra!D:F,3,0)</f>
        <v>CRIF - Peer Group - Maximum value</v>
      </c>
      <c r="G3325" s="6" t="str">
        <f>VLOOKUP(E3325,Collibra!D:F,2,0)</f>
        <v>This is the projected highest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v>
      </c>
      <c r="J3325" t="s">
        <v>28</v>
      </c>
      <c r="N3325" t="b">
        <v>0</v>
      </c>
      <c r="P3325" t="s">
        <v>29</v>
      </c>
      <c r="Q3325" t="s">
        <v>30</v>
      </c>
      <c r="R3325" t="b">
        <v>0</v>
      </c>
      <c r="Z3325">
        <v>1</v>
      </c>
    </row>
    <row r="3326" spans="1:26" x14ac:dyDescent="0.25">
      <c r="A3326">
        <v>1840</v>
      </c>
      <c r="B3326" t="s">
        <v>1846</v>
      </c>
      <c r="C3326" t="s">
        <v>1857</v>
      </c>
      <c r="D3326" t="s">
        <v>1858</v>
      </c>
      <c r="E3326" s="6" t="str">
        <f>VLOOKUP(B3326&amp;" - "&amp;D3326,OrbisGeneric_mapping!C:F,3,0)</f>
        <v>CRIF_PEER_MIN_HIST</v>
      </c>
      <c r="F3326" s="6" t="str">
        <f>VLOOKUP(E3326,Collibra!D:F,3,0)</f>
        <v>Peer Group - Minimum value</v>
      </c>
      <c r="G3326" s="6" t="str">
        <f>VLOOKUP(E3326,Collibra!D:F,2,0)</f>
        <v>This is the projected lowest CRIF scores  (up to 3 years) of all companies that are similar to the subject company. CRIF Financial Stability Score is a statistical model to differentiate good business performance from bad. The Financial Stability Score aims to assess the overall financial health of a company at a given point in time. This evaluation is done in regards to its peer, based on industry and size (segment). The CRIF financial stability model assigns companies a Financial Stability Score of 1000 to 1, where 1000 is the strongest, 1 the weakest</v>
      </c>
      <c r="J3326" t="s">
        <v>28</v>
      </c>
      <c r="N3326" t="b">
        <v>0</v>
      </c>
      <c r="P3326" t="s">
        <v>29</v>
      </c>
      <c r="Q3326" t="s">
        <v>30</v>
      </c>
      <c r="R3326" t="b">
        <v>0</v>
      </c>
      <c r="Z3326">
        <v>1</v>
      </c>
    </row>
    <row r="3327" spans="1:26" x14ac:dyDescent="0.25">
      <c r="A3327">
        <v>1832</v>
      </c>
      <c r="B3327" t="s">
        <v>1846</v>
      </c>
      <c r="C3327" t="s">
        <v>1859</v>
      </c>
      <c r="D3327" t="s">
        <v>1860</v>
      </c>
      <c r="E3327" s="6" t="str">
        <f>VLOOKUP(B3327&amp;" - "&amp;D3327,OrbisGeneric_mapping!C:F,3,0)</f>
        <v>CRIF_PEER_DESCR_HIST</v>
      </c>
      <c r="F3327" s="6" t="str">
        <f>VLOOKUP(E3327,Collibra!D:F,3,0)</f>
        <v>CRIF Peer Group</v>
      </c>
      <c r="G3327" s="6" t="str">
        <f>VLOOKUP(E3327,Collibra!D:F,2,0)</f>
        <v>Projected description of the activity - industry of all companies that are similar to the subject company (CRIF)</v>
      </c>
      <c r="J3327" t="s">
        <v>28</v>
      </c>
      <c r="N3327" t="b">
        <v>0</v>
      </c>
      <c r="P3327" t="s">
        <v>29</v>
      </c>
      <c r="Q3327" t="s">
        <v>30</v>
      </c>
      <c r="R3327" t="b">
        <v>0</v>
      </c>
      <c r="Z3327">
        <v>1</v>
      </c>
    </row>
    <row r="3328" spans="1:26" x14ac:dyDescent="0.25">
      <c r="A3328">
        <v>1744</v>
      </c>
      <c r="B3328" t="s">
        <v>1846</v>
      </c>
      <c r="C3328" t="s">
        <v>57</v>
      </c>
      <c r="D3328" t="s">
        <v>57</v>
      </c>
      <c r="E3328" s="6" t="e">
        <f>VLOOKUP(B3328&amp;" - "&amp;D3328,OrbisGeneric_mapping!C:F,3,0)</f>
        <v>#N/A</v>
      </c>
      <c r="F3328" s="6" t="e">
        <f>VLOOKUP(E3328,Collibra!D:F,3,0)</f>
        <v>#N/A</v>
      </c>
      <c r="G3328" s="6" t="e">
        <f>VLOOKUP(E3328,Collibra!D:F,2,0)</f>
        <v>#N/A</v>
      </c>
      <c r="J3328" t="s">
        <v>28</v>
      </c>
      <c r="N3328" t="b">
        <v>0</v>
      </c>
      <c r="P3328" t="s">
        <v>29</v>
      </c>
      <c r="Q3328" t="s">
        <v>30</v>
      </c>
      <c r="R3328" t="b">
        <v>0</v>
      </c>
      <c r="Z3328">
        <v>1</v>
      </c>
    </row>
    <row r="3329" spans="1:26" x14ac:dyDescent="0.25">
      <c r="A3329">
        <v>1736</v>
      </c>
      <c r="B3329" t="s">
        <v>1846</v>
      </c>
      <c r="C3329" t="s">
        <v>58</v>
      </c>
      <c r="D3329" t="s">
        <v>58</v>
      </c>
      <c r="E3329" s="6" t="e">
        <f>VLOOKUP(B3329&amp;" - "&amp;D3329,OrbisGeneric_mapping!C:F,3,0)</f>
        <v>#N/A</v>
      </c>
      <c r="F3329" s="6" t="e">
        <f>VLOOKUP(E3329,Collibra!D:F,3,0)</f>
        <v>#N/A</v>
      </c>
      <c r="G3329" s="6" t="e">
        <f>VLOOKUP(E3329,Collibra!D:F,2,0)</f>
        <v>#N/A</v>
      </c>
      <c r="J3329" t="s">
        <v>59</v>
      </c>
      <c r="N3329" t="b">
        <v>0</v>
      </c>
      <c r="P3329" t="s">
        <v>29</v>
      </c>
      <c r="Q3329" t="s">
        <v>30</v>
      </c>
      <c r="R3329" t="b">
        <v>0</v>
      </c>
      <c r="Z3329">
        <v>1</v>
      </c>
    </row>
    <row r="3330" spans="1:26" x14ac:dyDescent="0.25">
      <c r="A3330">
        <v>1864</v>
      </c>
      <c r="B3330" t="s">
        <v>1846</v>
      </c>
      <c r="C3330" t="s">
        <v>72</v>
      </c>
      <c r="D3330" t="s">
        <v>72</v>
      </c>
      <c r="E3330" s="6" t="e">
        <f>VLOOKUP(B3330&amp;" - "&amp;D3330,OrbisGeneric_mapping!C:F,3,0)</f>
        <v>#N/A</v>
      </c>
      <c r="F3330" s="6" t="e">
        <f>VLOOKUP(E3330,Collibra!D:F,3,0)</f>
        <v>#N/A</v>
      </c>
      <c r="G3330" s="6" t="e">
        <f>VLOOKUP(E3330,Collibra!D:F,2,0)</f>
        <v>#N/A</v>
      </c>
      <c r="J3330" t="s">
        <v>73</v>
      </c>
      <c r="N3330" t="b">
        <v>0</v>
      </c>
      <c r="P3330" t="s">
        <v>29</v>
      </c>
      <c r="Q3330" t="s">
        <v>30</v>
      </c>
      <c r="R3330" t="b">
        <v>0</v>
      </c>
      <c r="Z3330">
        <v>1</v>
      </c>
    </row>
    <row r="3331" spans="1:26" x14ac:dyDescent="0.25">
      <c r="A3331">
        <v>1760</v>
      </c>
      <c r="B3331" t="s">
        <v>1846</v>
      </c>
      <c r="C3331" t="s">
        <v>1836</v>
      </c>
      <c r="D3331" t="s">
        <v>1837</v>
      </c>
      <c r="E3331" s="6" t="str">
        <f>VLOOKUP(B3331&amp;" - "&amp;D3331,OrbisGeneric_mapping!C:F,3,0)</f>
        <v>HISTORIC_STATUS_STR</v>
      </c>
      <c r="F3331" s="6" t="e">
        <f>VLOOKUP(E3331,Collibra!D:F,3,0)</f>
        <v>#N/A</v>
      </c>
      <c r="G3331" s="6" t="e">
        <f>VLOOKUP(E3331,Collibra!D:F,2,0)</f>
        <v>#N/A</v>
      </c>
      <c r="J3331" t="s">
        <v>28</v>
      </c>
      <c r="N3331" t="b">
        <v>0</v>
      </c>
      <c r="P3331" t="s">
        <v>29</v>
      </c>
      <c r="Q3331" t="s">
        <v>30</v>
      </c>
      <c r="R3331" t="b">
        <v>0</v>
      </c>
      <c r="Z3331">
        <v>1</v>
      </c>
    </row>
    <row r="3332" spans="1:26" x14ac:dyDescent="0.25">
      <c r="A3332">
        <v>1768</v>
      </c>
      <c r="B3332" t="s">
        <v>1846</v>
      </c>
      <c r="C3332" t="s">
        <v>1838</v>
      </c>
      <c r="D3332" t="s">
        <v>1839</v>
      </c>
      <c r="E3332" s="6" t="str">
        <f>VLOOKUP(B3332&amp;" - "&amp;D3332,OrbisGeneric_mapping!C:F,3,0)</f>
        <v>HISTORIC_STATUSDATE</v>
      </c>
      <c r="F3332" s="6" t="e">
        <f>VLOOKUP(E3332,Collibra!D:F,3,0)</f>
        <v>#N/A</v>
      </c>
      <c r="G3332" s="6" t="e">
        <f>VLOOKUP(E3332,Collibra!D:F,2,0)</f>
        <v>#N/A</v>
      </c>
      <c r="J3332" t="s">
        <v>28</v>
      </c>
      <c r="N3332" t="b">
        <v>0</v>
      </c>
      <c r="P3332" t="s">
        <v>29</v>
      </c>
      <c r="Q3332" t="s">
        <v>30</v>
      </c>
      <c r="R3332" t="b">
        <v>0</v>
      </c>
      <c r="Z3332">
        <v>1</v>
      </c>
    </row>
    <row r="3333" spans="1:26" x14ac:dyDescent="0.25">
      <c r="A3333">
        <v>1792</v>
      </c>
      <c r="B3333" t="s">
        <v>1846</v>
      </c>
      <c r="C3333" t="s">
        <v>1840</v>
      </c>
      <c r="D3333" t="s">
        <v>1841</v>
      </c>
      <c r="E3333" s="6" t="e">
        <f>VLOOKUP(B3333&amp;" - "&amp;D3333,OrbisGeneric_mapping!C:F,3,0)</f>
        <v>#N/A</v>
      </c>
      <c r="F3333" s="6" t="e">
        <f>VLOOKUP(E3333,Collibra!D:F,3,0)</f>
        <v>#N/A</v>
      </c>
      <c r="G3333" s="6" t="e">
        <f>VLOOKUP(E3333,Collibra!D:F,2,0)</f>
        <v>#N/A</v>
      </c>
      <c r="J3333" t="s">
        <v>28</v>
      </c>
      <c r="N3333" t="b">
        <v>0</v>
      </c>
      <c r="P3333" t="s">
        <v>29</v>
      </c>
      <c r="Q3333" t="s">
        <v>30</v>
      </c>
      <c r="R3333" t="b">
        <v>0</v>
      </c>
      <c r="Z3333">
        <v>1</v>
      </c>
    </row>
    <row r="3334" spans="1:26" x14ac:dyDescent="0.25">
      <c r="A3334">
        <v>1784</v>
      </c>
      <c r="B3334" t="s">
        <v>1846</v>
      </c>
      <c r="C3334" t="s">
        <v>1842</v>
      </c>
      <c r="D3334" t="s">
        <v>1843</v>
      </c>
      <c r="E3334" s="6" t="e">
        <f>VLOOKUP(B3334&amp;" - "&amp;D3334,OrbisGeneric_mapping!C:F,3,0)</f>
        <v>#N/A</v>
      </c>
      <c r="F3334" s="6" t="e">
        <f>VLOOKUP(E3334,Collibra!D:F,3,0)</f>
        <v>#N/A</v>
      </c>
      <c r="G3334" s="6" t="e">
        <f>VLOOKUP(E3334,Collibra!D:F,2,0)</f>
        <v>#N/A</v>
      </c>
      <c r="J3334" t="s">
        <v>28</v>
      </c>
      <c r="N3334" t="b">
        <v>0</v>
      </c>
      <c r="P3334" t="s">
        <v>29</v>
      </c>
      <c r="Q3334" t="s">
        <v>30</v>
      </c>
      <c r="R3334" t="b">
        <v>0</v>
      </c>
      <c r="Z3334">
        <v>1</v>
      </c>
    </row>
    <row r="3335" spans="1:26" x14ac:dyDescent="0.25">
      <c r="A3335">
        <v>1776</v>
      </c>
      <c r="B3335" t="s">
        <v>1846</v>
      </c>
      <c r="C3335" t="s">
        <v>1844</v>
      </c>
      <c r="D3335" t="s">
        <v>1845</v>
      </c>
      <c r="E3335" s="6" t="e">
        <f>VLOOKUP(B3335&amp;" - "&amp;D3335,OrbisGeneric_mapping!C:F,3,0)</f>
        <v>#N/A</v>
      </c>
      <c r="F3335" s="6" t="e">
        <f>VLOOKUP(E3335,Collibra!D:F,3,0)</f>
        <v>#N/A</v>
      </c>
      <c r="G3335" s="6" t="e">
        <f>VLOOKUP(E3335,Collibra!D:F,2,0)</f>
        <v>#N/A</v>
      </c>
      <c r="J3335" t="s">
        <v>28</v>
      </c>
      <c r="N3335" t="b">
        <v>0</v>
      </c>
      <c r="P3335" t="s">
        <v>29</v>
      </c>
      <c r="Q3335" t="s">
        <v>30</v>
      </c>
      <c r="R3335" t="b">
        <v>0</v>
      </c>
      <c r="Z3335">
        <v>1</v>
      </c>
    </row>
    <row r="3336" spans="1:26" x14ac:dyDescent="0.25">
      <c r="A3336">
        <v>3152</v>
      </c>
      <c r="B3336" t="s">
        <v>1861</v>
      </c>
      <c r="C3336" t="s">
        <v>1862</v>
      </c>
      <c r="D3336" t="s">
        <v>1863</v>
      </c>
      <c r="E3336" s="6" t="str">
        <f>VLOOKUP(B3336&amp;" - "&amp;D3336,OrbisGeneric_mapping!C:F,3,0)</f>
        <v>MORACT</v>
      </c>
      <c r="F3336" s="6" t="str">
        <f>VLOOKUP(E3336,Collibra!D:F,3,0)</f>
        <v>Activity sector</v>
      </c>
      <c r="G3336" s="6" t="str">
        <f>VLOOKUP(E3336,Collibra!D:F,2,0)</f>
        <v>Describes the industry - sector where the company operates (for More score model)</v>
      </c>
      <c r="J3336" t="s">
        <v>28</v>
      </c>
      <c r="N3336" t="b">
        <v>0</v>
      </c>
      <c r="P3336" t="s">
        <v>29</v>
      </c>
      <c r="Q3336" t="s">
        <v>30</v>
      </c>
      <c r="R3336" t="b">
        <v>0</v>
      </c>
      <c r="Z3336">
        <v>1</v>
      </c>
    </row>
    <row r="3337" spans="1:26" x14ac:dyDescent="0.25">
      <c r="A3337">
        <v>2976</v>
      </c>
      <c r="B3337" t="s">
        <v>1861</v>
      </c>
      <c r="C3337" t="s">
        <v>26</v>
      </c>
      <c r="D3337" t="s">
        <v>27</v>
      </c>
      <c r="E3337" s="6" t="str">
        <f>VLOOKUP(B3337&amp;" - "&amp;D3337,OrbisGeneric_mapping!C:F,3,0)</f>
        <v>BVD_ID_NUMBER</v>
      </c>
      <c r="F3337" s="6" t="str">
        <f>VLOOKUP(E3337,Collibra!D:F,3,0)</f>
        <v>BvD ID number</v>
      </c>
      <c r="G3337" s="6" t="str">
        <f>VLOOKUP(E3337,Collibra!D:F,2,0)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337" t="s">
        <v>28</v>
      </c>
      <c r="N3337" t="b">
        <v>0</v>
      </c>
      <c r="P3337" t="s">
        <v>29</v>
      </c>
      <c r="Q3337" t="s">
        <v>30</v>
      </c>
      <c r="R3337" t="b">
        <v>0</v>
      </c>
      <c r="Z3337">
        <v>1</v>
      </c>
    </row>
    <row r="3338" spans="1:26" x14ac:dyDescent="0.25">
      <c r="A3338">
        <v>3056</v>
      </c>
      <c r="B3338" t="s">
        <v>1861</v>
      </c>
      <c r="C3338" t="s">
        <v>1864</v>
      </c>
      <c r="D3338" t="s">
        <v>1865</v>
      </c>
      <c r="E3338" s="6" t="str">
        <f>VLOOKUP(B3338&amp;" - "&amp;D3338,OrbisGeneric_mapping!C:F,3,0)</f>
        <v>MORCONF</v>
      </c>
      <c r="F3338" s="6" t="str">
        <f>VLOOKUP(E3338,Collibra!D:F,3,0)</f>
        <v>Confidence level (%)</v>
      </c>
      <c r="G3338" s="6" t="str">
        <f>VLOOKUP(E3338,Collibra!D:F,2,0)</f>
        <v>Describes the datapoints as a percentage (Confidence level) that have values and are used in the MORE score model</v>
      </c>
      <c r="J3338" t="s">
        <v>28</v>
      </c>
      <c r="N3338" t="b">
        <v>0</v>
      </c>
      <c r="P3338" t="s">
        <v>29</v>
      </c>
      <c r="Q3338" t="s">
        <v>30</v>
      </c>
      <c r="R3338" t="b">
        <v>0</v>
      </c>
      <c r="Z3338">
        <v>1</v>
      </c>
    </row>
    <row r="3339" spans="1:26" x14ac:dyDescent="0.25">
      <c r="A3339">
        <v>2984</v>
      </c>
      <c r="B3339" t="s">
        <v>1861</v>
      </c>
      <c r="C3339" t="s">
        <v>452</v>
      </c>
      <c r="D3339" t="s">
        <v>453</v>
      </c>
      <c r="E3339" s="6" t="str">
        <f>VLOOKUP(B3339&amp;" - "&amp;D3339,OrbisGeneric_mapping!C:F,3,0)</f>
        <v>CONSOLIDATION_CODE</v>
      </c>
      <c r="F3339" s="6" t="str">
        <f>VLOOKUP(E3339,Collibra!D:F,3,0)</f>
        <v>Consolidation code</v>
      </c>
      <c r="G3339" s="6" t="str">
        <f>VLOOKUP(E3339,Collibra!D:F,2,0)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3339" t="s">
        <v>28</v>
      </c>
      <c r="N3339" t="b">
        <v>0</v>
      </c>
      <c r="P3339" t="s">
        <v>29</v>
      </c>
      <c r="Q3339" t="s">
        <v>30</v>
      </c>
      <c r="R3339" t="b">
        <v>0</v>
      </c>
      <c r="Z3339">
        <v>1</v>
      </c>
    </row>
    <row r="3340" spans="1:26" x14ac:dyDescent="0.25">
      <c r="A3340">
        <v>3216</v>
      </c>
      <c r="B3340" t="s">
        <v>1861</v>
      </c>
      <c r="C3340" t="s">
        <v>1832</v>
      </c>
      <c r="D3340" t="s">
        <v>1833</v>
      </c>
      <c r="E3340" s="6" t="str">
        <f>VLOOKUP(B3340&amp;" - "&amp;D3340,OrbisGeneric_mapping!C:F,3,0)</f>
        <v>EXCHRATE_EUR</v>
      </c>
      <c r="F3340" s="6" t="e">
        <f>VLOOKUP(E3340,Collibra!D:F,3,0)</f>
        <v>#N/A</v>
      </c>
      <c r="G3340" s="6" t="e">
        <f>VLOOKUP(E3340,Collibra!D:F,2,0)</f>
        <v>#N/A</v>
      </c>
      <c r="J3340" t="s">
        <v>28</v>
      </c>
      <c r="N3340" t="b">
        <v>0</v>
      </c>
      <c r="P3340" t="s">
        <v>29</v>
      </c>
      <c r="Q3340" t="s">
        <v>30</v>
      </c>
      <c r="R3340" t="b">
        <v>0</v>
      </c>
      <c r="Z3340">
        <v>1</v>
      </c>
    </row>
    <row r="3341" spans="1:26" x14ac:dyDescent="0.25">
      <c r="A3341">
        <v>3224</v>
      </c>
      <c r="B3341" t="s">
        <v>1861</v>
      </c>
      <c r="C3341" t="s">
        <v>1834</v>
      </c>
      <c r="D3341" t="s">
        <v>1835</v>
      </c>
      <c r="E3341" s="6" t="str">
        <f>VLOOKUP(B3341&amp;" - "&amp;D3341,OrbisGeneric_mapping!C:F,3,0)</f>
        <v>EXCHRATE_USD</v>
      </c>
      <c r="F3341" s="6" t="e">
        <f>VLOOKUP(E3341,Collibra!D:F,3,0)</f>
        <v>#N/A</v>
      </c>
      <c r="G3341" s="6" t="e">
        <f>VLOOKUP(E3341,Collibra!D:F,2,0)</f>
        <v>#N/A</v>
      </c>
      <c r="J3341" t="s">
        <v>28</v>
      </c>
      <c r="N3341" t="b">
        <v>0</v>
      </c>
      <c r="P3341" t="s">
        <v>29</v>
      </c>
      <c r="Q3341" t="s">
        <v>30</v>
      </c>
      <c r="R3341" t="b">
        <v>0</v>
      </c>
      <c r="Z3341">
        <v>1</v>
      </c>
    </row>
    <row r="3342" spans="1:26" x14ac:dyDescent="0.25">
      <c r="A3342">
        <v>3160</v>
      </c>
      <c r="B3342" t="s">
        <v>1861</v>
      </c>
      <c r="C3342" t="s">
        <v>1866</v>
      </c>
      <c r="D3342" t="s">
        <v>1867</v>
      </c>
      <c r="E3342" s="6" t="str">
        <f>VLOOKUP(B3342&amp;" - "&amp;D3342,OrbisGeneric_mapping!C:F,3,0)</f>
        <v>MORGRPRAT</v>
      </c>
      <c r="F3342" s="6">
        <f>VLOOKUP(E3342,Collibra!D:F,3,0)</f>
        <v>0</v>
      </c>
      <c r="G3342" s="6" t="str">
        <f>VLOOKUP(E3342,Collibra!D:F,2,0)</f>
        <v>Avgerage of the MORE score of all companies that are similar to the subject company</v>
      </c>
      <c r="J3342" t="s">
        <v>28</v>
      </c>
      <c r="N3342" t="b">
        <v>0</v>
      </c>
      <c r="P3342" t="s">
        <v>29</v>
      </c>
      <c r="Q3342" t="s">
        <v>30</v>
      </c>
      <c r="R3342" t="b">
        <v>0</v>
      </c>
      <c r="Z3342">
        <v>1</v>
      </c>
    </row>
    <row r="3343" spans="1:26" x14ac:dyDescent="0.25">
      <c r="A3343">
        <v>3168</v>
      </c>
      <c r="B3343" t="s">
        <v>1861</v>
      </c>
      <c r="C3343" t="s">
        <v>1868</v>
      </c>
      <c r="D3343" t="s">
        <v>1869</v>
      </c>
      <c r="E3343" s="6" t="str">
        <f>VLOOKUP(B3343&amp;" - "&amp;D3343,OrbisGeneric_mapping!C:F,3,0)</f>
        <v>MORGRPDEF</v>
      </c>
      <c r="F3343" s="6">
        <f>VLOOKUP(E3343,Collibra!D:F,3,0)</f>
        <v>0</v>
      </c>
      <c r="G3343" s="6" t="str">
        <f>VLOOKUP(E3343,Collibra!D:F,2,0)</f>
        <v>Average More probability of default of all companies that are similar to the subject company</v>
      </c>
      <c r="J3343" t="s">
        <v>28</v>
      </c>
      <c r="N3343" t="b">
        <v>0</v>
      </c>
      <c r="P3343" t="s">
        <v>29</v>
      </c>
      <c r="Q3343" t="s">
        <v>30</v>
      </c>
      <c r="R3343" t="b">
        <v>0</v>
      </c>
      <c r="Z3343">
        <v>1</v>
      </c>
    </row>
    <row r="3344" spans="1:26" x14ac:dyDescent="0.25">
      <c r="A3344">
        <v>3200</v>
      </c>
      <c r="B3344" t="s">
        <v>1861</v>
      </c>
      <c r="C3344" t="s">
        <v>1870</v>
      </c>
      <c r="D3344" t="s">
        <v>1871</v>
      </c>
      <c r="E3344" s="6" t="str">
        <f>VLOOKUP(B3344&amp;" - "&amp;D3344,OrbisGeneric_mapping!C:F,3,0)</f>
        <v>MORE_CreditLimitLbl</v>
      </c>
      <c r="F3344" s="6" t="str">
        <f>VLOOKUP(E3344,Collibra!D:F,3,0)</f>
        <v>MORE credit limit annotation</v>
      </c>
      <c r="G3344" s="6" t="str">
        <f>VLOOKUP(E3344,Collibra!D:F,2,0)</f>
        <v>Additional comments about data points that the scoring model took into consideration while calculating the MORE Credit Limit</v>
      </c>
      <c r="J3344" t="s">
        <v>28</v>
      </c>
      <c r="N3344" t="b">
        <v>0</v>
      </c>
      <c r="P3344" t="s">
        <v>29</v>
      </c>
      <c r="Q3344" t="s">
        <v>30</v>
      </c>
      <c r="R3344" t="b">
        <v>0</v>
      </c>
      <c r="Z3344">
        <v>1</v>
      </c>
    </row>
    <row r="3345" spans="1:26" x14ac:dyDescent="0.25">
      <c r="A3345">
        <v>3184</v>
      </c>
      <c r="B3345" t="s">
        <v>1861</v>
      </c>
      <c r="C3345" t="s">
        <v>1872</v>
      </c>
      <c r="D3345" t="s">
        <v>1873</v>
      </c>
      <c r="E3345" s="6" t="str">
        <f>VLOOKUP(B3345&amp;" - "&amp;D3345,OrbisGeneric_mapping!C:F,3,0)</f>
        <v>MORCREDLIMIT_EUR</v>
      </c>
      <c r="F3345" s="6" t="e">
        <f>VLOOKUP(E3345,Collibra!D:F,3,0)</f>
        <v>#N/A</v>
      </c>
      <c r="G3345" s="6" t="e">
        <f>VLOOKUP(E3345,Collibra!D:F,2,0)</f>
        <v>#N/A</v>
      </c>
      <c r="J3345" t="s">
        <v>28</v>
      </c>
      <c r="N3345" t="b">
        <v>0</v>
      </c>
      <c r="P3345" t="s">
        <v>29</v>
      </c>
      <c r="Q3345" t="s">
        <v>30</v>
      </c>
      <c r="R3345" t="b">
        <v>0</v>
      </c>
      <c r="Z3345">
        <v>1</v>
      </c>
    </row>
    <row r="3346" spans="1:26" x14ac:dyDescent="0.25">
      <c r="A3346">
        <v>3176</v>
      </c>
      <c r="B3346" t="s">
        <v>1861</v>
      </c>
      <c r="C3346" t="s">
        <v>1874</v>
      </c>
      <c r="D3346" t="s">
        <v>1875</v>
      </c>
      <c r="E3346" s="6" t="str">
        <f>VLOOKUP(B3346&amp;" - "&amp;D3346,OrbisGeneric_mapping!C:F,3,0)</f>
        <v>MORCREDLIMIT_LCU</v>
      </c>
      <c r="F3346" s="6" t="e">
        <f>VLOOKUP(E3346,Collibra!D:F,3,0)</f>
        <v>#N/A</v>
      </c>
      <c r="G3346" s="6" t="e">
        <f>VLOOKUP(E3346,Collibra!D:F,2,0)</f>
        <v>#N/A</v>
      </c>
      <c r="J3346" t="s">
        <v>28</v>
      </c>
      <c r="N3346" t="b">
        <v>0</v>
      </c>
      <c r="P3346" t="s">
        <v>29</v>
      </c>
      <c r="Q3346" t="s">
        <v>30</v>
      </c>
      <c r="R3346" t="b">
        <v>0</v>
      </c>
      <c r="Z3346">
        <v>1</v>
      </c>
    </row>
    <row r="3347" spans="1:26" x14ac:dyDescent="0.25">
      <c r="A3347">
        <v>3192</v>
      </c>
      <c r="B3347" t="s">
        <v>1861</v>
      </c>
      <c r="C3347" t="s">
        <v>1876</v>
      </c>
      <c r="D3347" t="s">
        <v>1877</v>
      </c>
      <c r="E3347" s="6" t="str">
        <f>VLOOKUP(B3347&amp;" - "&amp;D3347,OrbisGeneric_mapping!C:F,3,0)</f>
        <v>MORCREDLIMIT_USD</v>
      </c>
      <c r="F3347" s="6" t="e">
        <f>VLOOKUP(E3347,Collibra!D:F,3,0)</f>
        <v>#N/A</v>
      </c>
      <c r="G3347" s="6" t="e">
        <f>VLOOKUP(E3347,Collibra!D:F,2,0)</f>
        <v>#N/A</v>
      </c>
      <c r="J3347" t="s">
        <v>28</v>
      </c>
      <c r="N3347" t="b">
        <v>0</v>
      </c>
      <c r="P3347" t="s">
        <v>29</v>
      </c>
      <c r="Q3347" t="s">
        <v>30</v>
      </c>
      <c r="R3347" t="b">
        <v>0</v>
      </c>
      <c r="Z3347">
        <v>1</v>
      </c>
    </row>
    <row r="3348" spans="1:26" x14ac:dyDescent="0.25">
      <c r="A3348">
        <v>3040</v>
      </c>
      <c r="B3348" t="s">
        <v>1861</v>
      </c>
      <c r="C3348" t="s">
        <v>1878</v>
      </c>
      <c r="D3348" t="s">
        <v>1879</v>
      </c>
      <c r="E3348" s="6" t="str">
        <f>VLOOKUP(B3348&amp;" - "&amp;D3348,OrbisGeneric_mapping!C:F,3,0)</f>
        <v>MORRAT</v>
      </c>
      <c r="F3348" s="6">
        <f>VLOOKUP(E3348,Collibra!D:F,3,0)</f>
        <v>0</v>
      </c>
      <c r="G3348" s="6" t="str">
        <f>VLOOKUP(E3348,Collibra!D:F,2,0)</f>
        <v>The most recent MORE score</v>
      </c>
      <c r="J3348" t="s">
        <v>28</v>
      </c>
      <c r="N3348" t="b">
        <v>0</v>
      </c>
      <c r="P3348" t="s">
        <v>29</v>
      </c>
      <c r="Q3348" t="s">
        <v>30</v>
      </c>
      <c r="R3348" t="b">
        <v>0</v>
      </c>
      <c r="Z3348">
        <v>1</v>
      </c>
    </row>
    <row r="3349" spans="1:26" x14ac:dyDescent="0.25">
      <c r="A3349">
        <v>3048</v>
      </c>
      <c r="B3349" t="s">
        <v>1861</v>
      </c>
      <c r="C3349" t="s">
        <v>1880</v>
      </c>
      <c r="D3349" t="s">
        <v>1881</v>
      </c>
      <c r="E3349" s="6" t="str">
        <f>VLOOKUP(B3349&amp;" - "&amp;D3349,OrbisGeneric_mapping!C:F,3,0)</f>
        <v>MORDEF</v>
      </c>
      <c r="F3349" s="6">
        <f>VLOOKUP(E3349,Collibra!D:F,3,0)</f>
        <v>0</v>
      </c>
      <c r="G3349" s="6" t="str">
        <f>VLOOKUP(E3349,Collibra!D:F,2,0)</f>
        <v>The most recent MORE probability of default</v>
      </c>
      <c r="J3349" t="s">
        <v>28</v>
      </c>
      <c r="N3349" t="b">
        <v>0</v>
      </c>
      <c r="P3349" t="s">
        <v>29</v>
      </c>
      <c r="Q3349" t="s">
        <v>30</v>
      </c>
      <c r="R3349" t="b">
        <v>0</v>
      </c>
      <c r="Z3349">
        <v>1</v>
      </c>
    </row>
    <row r="3350" spans="1:26" x14ac:dyDescent="0.25">
      <c r="A3350">
        <v>3032</v>
      </c>
      <c r="B3350" t="s">
        <v>1861</v>
      </c>
      <c r="C3350" t="s">
        <v>1882</v>
      </c>
      <c r="D3350" t="s">
        <v>1883</v>
      </c>
      <c r="E3350" s="6" t="e">
        <f>VLOOKUP(B3350&amp;" - "&amp;D3350,OrbisGeneric_mapping!C:F,3,0)</f>
        <v>#N/A</v>
      </c>
      <c r="F3350" s="6" t="e">
        <f>VLOOKUP(E3350,Collibra!D:F,3,0)</f>
        <v>#N/A</v>
      </c>
      <c r="G3350" s="6" t="e">
        <f>VLOOKUP(E3350,Collibra!D:F,2,0)</f>
        <v>#N/A</v>
      </c>
      <c r="J3350" t="s">
        <v>28</v>
      </c>
      <c r="N3350" t="b">
        <v>0</v>
      </c>
      <c r="P3350" t="s">
        <v>29</v>
      </c>
      <c r="Q3350" t="s">
        <v>30</v>
      </c>
      <c r="R3350" t="b">
        <v>0</v>
      </c>
      <c r="Z3350">
        <v>1</v>
      </c>
    </row>
    <row r="3351" spans="1:26" x14ac:dyDescent="0.25">
      <c r="A3351">
        <v>3128</v>
      </c>
      <c r="B3351" t="s">
        <v>1861</v>
      </c>
      <c r="C3351" t="s">
        <v>1884</v>
      </c>
      <c r="D3351" t="s">
        <v>1885</v>
      </c>
      <c r="E3351" s="6" t="str">
        <f>VLOOKUP(B3351&amp;" - "&amp;D3351,OrbisGeneric_mapping!C:F,3,0)</f>
        <v>MOREXPL7_STR</v>
      </c>
      <c r="F3351" s="6" t="e">
        <f>VLOOKUP(E3351,Collibra!D:F,3,0)</f>
        <v>#N/A</v>
      </c>
      <c r="G3351" s="6" t="e">
        <f>VLOOKUP(E3351,Collibra!D:F,2,0)</f>
        <v>#N/A</v>
      </c>
      <c r="J3351" t="s">
        <v>28</v>
      </c>
      <c r="N3351" t="b">
        <v>0</v>
      </c>
      <c r="P3351" t="s">
        <v>29</v>
      </c>
      <c r="Q3351" t="s">
        <v>30</v>
      </c>
      <c r="R3351" t="b">
        <v>0</v>
      </c>
      <c r="Z3351">
        <v>1</v>
      </c>
    </row>
    <row r="3352" spans="1:26" x14ac:dyDescent="0.25">
      <c r="A3352">
        <v>3072</v>
      </c>
      <c r="B3352" t="s">
        <v>1861</v>
      </c>
      <c r="C3352" t="s">
        <v>1886</v>
      </c>
      <c r="D3352" t="s">
        <v>1887</v>
      </c>
      <c r="E3352" s="6" t="str">
        <f>VLOOKUP(B3352&amp;" - "&amp;D3352,OrbisGeneric_mapping!C:F,3,0)</f>
        <v>MOREXPL2_STR</v>
      </c>
      <c r="F3352" s="6" t="e">
        <f>VLOOKUP(E3352,Collibra!D:F,3,0)</f>
        <v>#N/A</v>
      </c>
      <c r="G3352" s="6" t="e">
        <f>VLOOKUP(E3352,Collibra!D:F,2,0)</f>
        <v>#N/A</v>
      </c>
      <c r="J3352" t="s">
        <v>28</v>
      </c>
      <c r="N3352" t="b">
        <v>0</v>
      </c>
      <c r="P3352" t="s">
        <v>29</v>
      </c>
      <c r="Q3352" t="s">
        <v>30</v>
      </c>
      <c r="R3352" t="b">
        <v>0</v>
      </c>
      <c r="Z3352">
        <v>1</v>
      </c>
    </row>
    <row r="3353" spans="1:26" x14ac:dyDescent="0.25">
      <c r="A3353">
        <v>3104</v>
      </c>
      <c r="B3353" t="s">
        <v>1861</v>
      </c>
      <c r="C3353" t="s">
        <v>1888</v>
      </c>
      <c r="D3353" t="s">
        <v>1889</v>
      </c>
      <c r="E3353" s="6" t="str">
        <f>VLOOKUP(B3353&amp;" - "&amp;D3353,OrbisGeneric_mapping!C:F,3,0)</f>
        <v>MOREXPL11_STR</v>
      </c>
      <c r="F3353" s="6" t="e">
        <f>VLOOKUP(E3353,Collibra!D:F,3,0)</f>
        <v>#N/A</v>
      </c>
      <c r="G3353" s="6" t="e">
        <f>VLOOKUP(E3353,Collibra!D:F,2,0)</f>
        <v>#N/A</v>
      </c>
      <c r="J3353" t="s">
        <v>28</v>
      </c>
      <c r="N3353" t="b">
        <v>0</v>
      </c>
      <c r="P3353" t="s">
        <v>29</v>
      </c>
      <c r="Q3353" t="s">
        <v>30</v>
      </c>
      <c r="R3353" t="b">
        <v>0</v>
      </c>
      <c r="Z3353">
        <v>1</v>
      </c>
    </row>
    <row r="3354" spans="1:26" x14ac:dyDescent="0.25">
      <c r="A3354">
        <v>3088</v>
      </c>
      <c r="B3354" t="s">
        <v>1861</v>
      </c>
      <c r="C3354" t="s">
        <v>1890</v>
      </c>
      <c r="D3354" t="s">
        <v>1891</v>
      </c>
      <c r="E3354" s="6" t="e">
        <f>VLOOKUP(B3354&amp;" - "&amp;D3354,OrbisGeneric_mapping!C:F,3,0)</f>
        <v>#N/A</v>
      </c>
      <c r="F3354" s="6" t="e">
        <f>VLOOKUP(E3354,Collibra!D:F,3,0)</f>
        <v>#N/A</v>
      </c>
      <c r="G3354" s="6" t="e">
        <f>VLOOKUP(E3354,Collibra!D:F,2,0)</f>
        <v>#N/A</v>
      </c>
      <c r="J3354" t="s">
        <v>28</v>
      </c>
      <c r="N3354" t="b">
        <v>0</v>
      </c>
      <c r="P3354" t="s">
        <v>29</v>
      </c>
      <c r="Q3354" t="s">
        <v>30</v>
      </c>
      <c r="R3354" t="b">
        <v>0</v>
      </c>
      <c r="Z3354">
        <v>1</v>
      </c>
    </row>
    <row r="3355" spans="1:26" x14ac:dyDescent="0.25">
      <c r="A3355">
        <v>3080</v>
      </c>
      <c r="B3355" t="s">
        <v>1861</v>
      </c>
      <c r="C3355" t="s">
        <v>1892</v>
      </c>
      <c r="D3355" t="s">
        <v>1893</v>
      </c>
      <c r="E3355" s="6" t="str">
        <f>VLOOKUP(B3355&amp;" - "&amp;D3355,OrbisGeneric_mapping!C:F,3,0)</f>
        <v>MOREXPL10_STR</v>
      </c>
      <c r="F3355" s="6" t="e">
        <f>VLOOKUP(E3355,Collibra!D:F,3,0)</f>
        <v>#N/A</v>
      </c>
      <c r="G3355" s="6" t="e">
        <f>VLOOKUP(E3355,Collibra!D:F,2,0)</f>
        <v>#N/A</v>
      </c>
      <c r="J3355" t="s">
        <v>28</v>
      </c>
      <c r="N3355" t="b">
        <v>0</v>
      </c>
      <c r="P3355" t="s">
        <v>29</v>
      </c>
      <c r="Q3355" t="s">
        <v>30</v>
      </c>
      <c r="R3355" t="b">
        <v>0</v>
      </c>
      <c r="Z3355">
        <v>1</v>
      </c>
    </row>
    <row r="3356" spans="1:26" x14ac:dyDescent="0.25">
      <c r="A3356">
        <v>3144</v>
      </c>
      <c r="B3356" t="s">
        <v>1861</v>
      </c>
      <c r="C3356" t="s">
        <v>1894</v>
      </c>
      <c r="D3356" t="s">
        <v>1895</v>
      </c>
      <c r="E3356" s="6" t="e">
        <f>VLOOKUP(B3356&amp;" - "&amp;D3356,OrbisGeneric_mapping!C:F,3,0)</f>
        <v>#N/A</v>
      </c>
      <c r="F3356" s="6" t="e">
        <f>VLOOKUP(E3356,Collibra!D:F,3,0)</f>
        <v>#N/A</v>
      </c>
      <c r="G3356" s="6" t="e">
        <f>VLOOKUP(E3356,Collibra!D:F,2,0)</f>
        <v>#N/A</v>
      </c>
      <c r="J3356" t="s">
        <v>28</v>
      </c>
      <c r="N3356" t="b">
        <v>0</v>
      </c>
      <c r="P3356" t="s">
        <v>29</v>
      </c>
      <c r="Q3356" t="s">
        <v>30</v>
      </c>
      <c r="R3356" t="b">
        <v>0</v>
      </c>
      <c r="Z3356">
        <v>1</v>
      </c>
    </row>
    <row r="3357" spans="1:26" x14ac:dyDescent="0.25">
      <c r="A3357">
        <v>3064</v>
      </c>
      <c r="B3357" t="s">
        <v>1861</v>
      </c>
      <c r="C3357" t="s">
        <v>1896</v>
      </c>
      <c r="D3357" t="s">
        <v>1897</v>
      </c>
      <c r="E3357" s="6" t="str">
        <f>VLOOKUP(B3357&amp;" - "&amp;D3357,OrbisGeneric_mapping!C:F,3,0)</f>
        <v>MOREXPL1_STR</v>
      </c>
      <c r="F3357" s="6" t="e">
        <f>VLOOKUP(E3357,Collibra!D:F,3,0)</f>
        <v>#N/A</v>
      </c>
      <c r="G3357" s="6" t="e">
        <f>VLOOKUP(E3357,Collibra!D:F,2,0)</f>
        <v>#N/A</v>
      </c>
      <c r="J3357" t="s">
        <v>28</v>
      </c>
      <c r="N3357" t="b">
        <v>0</v>
      </c>
      <c r="P3357" t="s">
        <v>29</v>
      </c>
      <c r="Q3357" t="s">
        <v>30</v>
      </c>
      <c r="R3357" t="b">
        <v>0</v>
      </c>
      <c r="Z3357">
        <v>1</v>
      </c>
    </row>
    <row r="3358" spans="1:26" x14ac:dyDescent="0.25">
      <c r="A3358">
        <v>3136</v>
      </c>
      <c r="B3358" t="s">
        <v>1861</v>
      </c>
      <c r="C3358" t="s">
        <v>1898</v>
      </c>
      <c r="D3358" t="s">
        <v>1899</v>
      </c>
      <c r="E3358" s="6" t="e">
        <f>VLOOKUP(B3358&amp;" - "&amp;D3358,OrbisGeneric_mapping!C:F,3,0)</f>
        <v>#N/A</v>
      </c>
      <c r="F3358" s="6" t="e">
        <f>VLOOKUP(E3358,Collibra!D:F,3,0)</f>
        <v>#N/A</v>
      </c>
      <c r="G3358" s="6" t="e">
        <f>VLOOKUP(E3358,Collibra!D:F,2,0)</f>
        <v>#N/A</v>
      </c>
      <c r="J3358" t="s">
        <v>28</v>
      </c>
      <c r="N3358" t="b">
        <v>0</v>
      </c>
      <c r="P3358" t="s">
        <v>29</v>
      </c>
      <c r="Q3358" t="s">
        <v>30</v>
      </c>
      <c r="R3358" t="b">
        <v>0</v>
      </c>
      <c r="Z3358">
        <v>1</v>
      </c>
    </row>
    <row r="3359" spans="1:26" x14ac:dyDescent="0.25">
      <c r="A3359">
        <v>3096</v>
      </c>
      <c r="B3359" t="s">
        <v>1861</v>
      </c>
      <c r="C3359" t="s">
        <v>1900</v>
      </c>
      <c r="D3359" t="s">
        <v>1901</v>
      </c>
      <c r="E3359" s="6" t="str">
        <f>VLOOKUP(B3359&amp;" - "&amp;D3359,OrbisGeneric_mapping!C:F,3,0)</f>
        <v>MOREXPL4_STR</v>
      </c>
      <c r="F3359" s="6" t="e">
        <f>VLOOKUP(E3359,Collibra!D:F,3,0)</f>
        <v>#N/A</v>
      </c>
      <c r="G3359" s="6" t="e">
        <f>VLOOKUP(E3359,Collibra!D:F,2,0)</f>
        <v>#N/A</v>
      </c>
      <c r="J3359" t="s">
        <v>28</v>
      </c>
      <c r="N3359" t="b">
        <v>0</v>
      </c>
      <c r="P3359" t="s">
        <v>29</v>
      </c>
      <c r="Q3359" t="s">
        <v>30</v>
      </c>
      <c r="R3359" t="b">
        <v>0</v>
      </c>
      <c r="Z3359">
        <v>1</v>
      </c>
    </row>
    <row r="3360" spans="1:26" x14ac:dyDescent="0.25">
      <c r="A3360">
        <v>3120</v>
      </c>
      <c r="B3360" t="s">
        <v>1861</v>
      </c>
      <c r="C3360" t="s">
        <v>1902</v>
      </c>
      <c r="D3360" t="s">
        <v>1903</v>
      </c>
      <c r="E3360" s="6" t="str">
        <f>VLOOKUP(B3360&amp;" - "&amp;D3360,OrbisGeneric_mapping!C:F,3,0)</f>
        <v>MOREXPL6_STR</v>
      </c>
      <c r="F3360" s="6" t="e">
        <f>VLOOKUP(E3360,Collibra!D:F,3,0)</f>
        <v>#N/A</v>
      </c>
      <c r="G3360" s="6" t="e">
        <f>VLOOKUP(E3360,Collibra!D:F,2,0)</f>
        <v>#N/A</v>
      </c>
      <c r="J3360" t="s">
        <v>28</v>
      </c>
      <c r="N3360" t="b">
        <v>0</v>
      </c>
      <c r="P3360" t="s">
        <v>29</v>
      </c>
      <c r="Q3360" t="s">
        <v>30</v>
      </c>
      <c r="R3360" t="b">
        <v>0</v>
      </c>
      <c r="Z3360">
        <v>1</v>
      </c>
    </row>
    <row r="3361" spans="1:26" x14ac:dyDescent="0.25">
      <c r="A3361">
        <v>3112</v>
      </c>
      <c r="B3361" t="s">
        <v>1861</v>
      </c>
      <c r="C3361" t="s">
        <v>1904</v>
      </c>
      <c r="D3361" t="s">
        <v>1905</v>
      </c>
      <c r="E3361" s="6" t="str">
        <f>VLOOKUP(B3361&amp;" - "&amp;D3361,OrbisGeneric_mapping!C:F,3,0)</f>
        <v>MOREXPL5_STR</v>
      </c>
      <c r="F3361" s="6" t="e">
        <f>VLOOKUP(E3361,Collibra!D:F,3,0)</f>
        <v>#N/A</v>
      </c>
      <c r="G3361" s="6" t="e">
        <f>VLOOKUP(E3361,Collibra!D:F,2,0)</f>
        <v>#N/A</v>
      </c>
      <c r="J3361" t="s">
        <v>28</v>
      </c>
      <c r="N3361" t="b">
        <v>0</v>
      </c>
      <c r="P3361" t="s">
        <v>29</v>
      </c>
      <c r="Q3361" t="s">
        <v>30</v>
      </c>
      <c r="R3361" t="b">
        <v>0</v>
      </c>
      <c r="Z3361">
        <v>1</v>
      </c>
    </row>
    <row r="3362" spans="1:26" x14ac:dyDescent="0.25">
      <c r="A3362">
        <v>3208</v>
      </c>
      <c r="B3362" t="s">
        <v>1861</v>
      </c>
      <c r="C3362" t="s">
        <v>576</v>
      </c>
      <c r="D3362" t="s">
        <v>577</v>
      </c>
      <c r="E3362" s="6" t="str">
        <f>VLOOKUP(B3362&amp;" - "&amp;D3362,OrbisGeneric_mapping!C:F,3,0)</f>
        <v>ORIGINAL_CURRENCY</v>
      </c>
      <c r="F3362" s="6">
        <f>VLOOKUP(E3362,Collibra!D:F,3,0)</f>
        <v>0</v>
      </c>
      <c r="G3362" s="6" t="str">
        <f>VLOOKUP(E3362,Collibra!D:F,2,0)</f>
        <v>The currency used for publishing the financial accounts</v>
      </c>
      <c r="J3362" t="s">
        <v>28</v>
      </c>
      <c r="N3362" t="b">
        <v>0</v>
      </c>
      <c r="P3362" t="s">
        <v>29</v>
      </c>
      <c r="Q3362" t="s">
        <v>30</v>
      </c>
      <c r="R3362" t="b">
        <v>0</v>
      </c>
      <c r="Z3362">
        <v>1</v>
      </c>
    </row>
    <row r="3363" spans="1:26" x14ac:dyDescent="0.25">
      <c r="A3363">
        <v>2968</v>
      </c>
      <c r="B3363" t="s">
        <v>1861</v>
      </c>
      <c r="C3363" t="s">
        <v>57</v>
      </c>
      <c r="D3363" t="s">
        <v>57</v>
      </c>
      <c r="E3363" s="6" t="e">
        <f>VLOOKUP(B3363&amp;" - "&amp;D3363,OrbisGeneric_mapping!C:F,3,0)</f>
        <v>#N/A</v>
      </c>
      <c r="F3363" s="6" t="e">
        <f>VLOOKUP(E3363,Collibra!D:F,3,0)</f>
        <v>#N/A</v>
      </c>
      <c r="G3363" s="6" t="e">
        <f>VLOOKUP(E3363,Collibra!D:F,2,0)</f>
        <v>#N/A</v>
      </c>
      <c r="J3363" t="s">
        <v>28</v>
      </c>
      <c r="N3363" t="b">
        <v>0</v>
      </c>
      <c r="P3363" t="s">
        <v>29</v>
      </c>
      <c r="Q3363" t="s">
        <v>30</v>
      </c>
      <c r="R3363" t="b">
        <v>0</v>
      </c>
      <c r="Z3363">
        <v>1</v>
      </c>
    </row>
    <row r="3364" spans="1:26" x14ac:dyDescent="0.25">
      <c r="A3364">
        <v>2960</v>
      </c>
      <c r="B3364" t="s">
        <v>1861</v>
      </c>
      <c r="C3364" t="s">
        <v>58</v>
      </c>
      <c r="D3364" t="s">
        <v>58</v>
      </c>
      <c r="E3364" s="6" t="e">
        <f>VLOOKUP(B3364&amp;" - "&amp;D3364,OrbisGeneric_mapping!C:F,3,0)</f>
        <v>#N/A</v>
      </c>
      <c r="F3364" s="6" t="e">
        <f>VLOOKUP(E3364,Collibra!D:F,3,0)</f>
        <v>#N/A</v>
      </c>
      <c r="G3364" s="6" t="e">
        <f>VLOOKUP(E3364,Collibra!D:F,2,0)</f>
        <v>#N/A</v>
      </c>
      <c r="J3364" t="s">
        <v>59</v>
      </c>
      <c r="N3364" t="b">
        <v>0</v>
      </c>
      <c r="P3364" t="s">
        <v>29</v>
      </c>
      <c r="Q3364" t="s">
        <v>30</v>
      </c>
      <c r="R3364" t="b">
        <v>0</v>
      </c>
      <c r="Z3364">
        <v>1</v>
      </c>
    </row>
    <row r="3365" spans="1:26" x14ac:dyDescent="0.25">
      <c r="A3365">
        <v>3232</v>
      </c>
      <c r="B3365" t="s">
        <v>1861</v>
      </c>
      <c r="C3365" t="s">
        <v>72</v>
      </c>
      <c r="D3365" t="s">
        <v>72</v>
      </c>
      <c r="E3365" s="6" t="e">
        <f>VLOOKUP(B3365&amp;" - "&amp;D3365,OrbisGeneric_mapping!C:F,3,0)</f>
        <v>#N/A</v>
      </c>
      <c r="F3365" s="6" t="e">
        <f>VLOOKUP(E3365,Collibra!D:F,3,0)</f>
        <v>#N/A</v>
      </c>
      <c r="G3365" s="6" t="e">
        <f>VLOOKUP(E3365,Collibra!D:F,2,0)</f>
        <v>#N/A</v>
      </c>
      <c r="J3365" t="s">
        <v>73</v>
      </c>
      <c r="N3365" t="b">
        <v>0</v>
      </c>
      <c r="P3365" t="s">
        <v>29</v>
      </c>
      <c r="Q3365" t="s">
        <v>30</v>
      </c>
      <c r="R3365" t="b">
        <v>0</v>
      </c>
      <c r="Z3365">
        <v>1</v>
      </c>
    </row>
    <row r="3366" spans="1:26" x14ac:dyDescent="0.25">
      <c r="A3366">
        <v>2992</v>
      </c>
      <c r="B3366" t="s">
        <v>1861</v>
      </c>
      <c r="C3366" t="s">
        <v>1836</v>
      </c>
      <c r="D3366" t="s">
        <v>1837</v>
      </c>
      <c r="E3366" s="6" t="str">
        <f>VLOOKUP(B3366&amp;" - "&amp;D3366,OrbisGeneric_mapping!C:F,3,0)</f>
        <v>HISTORIC_STATUS_STR</v>
      </c>
      <c r="F3366" s="6" t="e">
        <f>VLOOKUP(E3366,Collibra!D:F,3,0)</f>
        <v>#N/A</v>
      </c>
      <c r="G3366" s="6" t="e">
        <f>VLOOKUP(E3366,Collibra!D:F,2,0)</f>
        <v>#N/A</v>
      </c>
      <c r="J3366" t="s">
        <v>28</v>
      </c>
      <c r="N3366" t="b">
        <v>0</v>
      </c>
      <c r="P3366" t="s">
        <v>29</v>
      </c>
      <c r="Q3366" t="s">
        <v>30</v>
      </c>
      <c r="R3366" t="b">
        <v>0</v>
      </c>
      <c r="Z3366">
        <v>1</v>
      </c>
    </row>
    <row r="3367" spans="1:26" x14ac:dyDescent="0.25">
      <c r="A3367">
        <v>3000</v>
      </c>
      <c r="B3367" t="s">
        <v>1861</v>
      </c>
      <c r="C3367" t="s">
        <v>1838</v>
      </c>
      <c r="D3367" t="s">
        <v>1839</v>
      </c>
      <c r="E3367" s="6" t="str">
        <f>VLOOKUP(B3367&amp;" - "&amp;D3367,OrbisGeneric_mapping!C:F,3,0)</f>
        <v>HISTORIC_STATUSDATE</v>
      </c>
      <c r="F3367" s="6" t="e">
        <f>VLOOKUP(E3367,Collibra!D:F,3,0)</f>
        <v>#N/A</v>
      </c>
      <c r="G3367" s="6" t="e">
        <f>VLOOKUP(E3367,Collibra!D:F,2,0)</f>
        <v>#N/A</v>
      </c>
      <c r="J3367" t="s">
        <v>28</v>
      </c>
      <c r="N3367" t="b">
        <v>0</v>
      </c>
      <c r="P3367" t="s">
        <v>29</v>
      </c>
      <c r="Q3367" t="s">
        <v>30</v>
      </c>
      <c r="R3367" t="b">
        <v>0</v>
      </c>
      <c r="Z3367">
        <v>1</v>
      </c>
    </row>
    <row r="3368" spans="1:26" x14ac:dyDescent="0.25">
      <c r="A3368">
        <v>3024</v>
      </c>
      <c r="B3368" t="s">
        <v>1861</v>
      </c>
      <c r="C3368" t="s">
        <v>1840</v>
      </c>
      <c r="D3368" t="s">
        <v>1841</v>
      </c>
      <c r="E3368" s="6" t="e">
        <f>VLOOKUP(B3368&amp;" - "&amp;D3368,OrbisGeneric_mapping!C:F,3,0)</f>
        <v>#N/A</v>
      </c>
      <c r="F3368" s="6" t="e">
        <f>VLOOKUP(E3368,Collibra!D:F,3,0)</f>
        <v>#N/A</v>
      </c>
      <c r="G3368" s="6" t="e">
        <f>VLOOKUP(E3368,Collibra!D:F,2,0)</f>
        <v>#N/A</v>
      </c>
      <c r="J3368" t="s">
        <v>28</v>
      </c>
      <c r="N3368" t="b">
        <v>0</v>
      </c>
      <c r="P3368" t="s">
        <v>29</v>
      </c>
      <c r="Q3368" t="s">
        <v>30</v>
      </c>
      <c r="R3368" t="b">
        <v>0</v>
      </c>
      <c r="Z3368">
        <v>1</v>
      </c>
    </row>
    <row r="3369" spans="1:26" x14ac:dyDescent="0.25">
      <c r="A3369">
        <v>3016</v>
      </c>
      <c r="B3369" t="s">
        <v>1861</v>
      </c>
      <c r="C3369" t="s">
        <v>1842</v>
      </c>
      <c r="D3369" t="s">
        <v>1843</v>
      </c>
      <c r="E3369" s="6" t="e">
        <f>VLOOKUP(B3369&amp;" - "&amp;D3369,OrbisGeneric_mapping!C:F,3,0)</f>
        <v>#N/A</v>
      </c>
      <c r="F3369" s="6" t="e">
        <f>VLOOKUP(E3369,Collibra!D:F,3,0)</f>
        <v>#N/A</v>
      </c>
      <c r="G3369" s="6" t="e">
        <f>VLOOKUP(E3369,Collibra!D:F,2,0)</f>
        <v>#N/A</v>
      </c>
      <c r="J3369" t="s">
        <v>28</v>
      </c>
      <c r="N3369" t="b">
        <v>0</v>
      </c>
      <c r="P3369" t="s">
        <v>29</v>
      </c>
      <c r="Q3369" t="s">
        <v>30</v>
      </c>
      <c r="R3369" t="b">
        <v>0</v>
      </c>
      <c r="Z3369">
        <v>1</v>
      </c>
    </row>
    <row r="3370" spans="1:26" x14ac:dyDescent="0.25">
      <c r="A3370">
        <v>3008</v>
      </c>
      <c r="B3370" t="s">
        <v>1861</v>
      </c>
      <c r="C3370" t="s">
        <v>1844</v>
      </c>
      <c r="D3370" t="s">
        <v>1845</v>
      </c>
      <c r="E3370" s="6" t="e">
        <f>VLOOKUP(B3370&amp;" - "&amp;D3370,OrbisGeneric_mapping!C:F,3,0)</f>
        <v>#N/A</v>
      </c>
      <c r="F3370" s="6" t="e">
        <f>VLOOKUP(E3370,Collibra!D:F,3,0)</f>
        <v>#N/A</v>
      </c>
      <c r="G3370" s="6" t="e">
        <f>VLOOKUP(E3370,Collibra!D:F,2,0)</f>
        <v>#N/A</v>
      </c>
      <c r="J3370" t="s">
        <v>28</v>
      </c>
      <c r="N3370" t="b">
        <v>0</v>
      </c>
      <c r="P3370" t="s">
        <v>29</v>
      </c>
      <c r="Q3370" t="s">
        <v>30</v>
      </c>
      <c r="R3370" t="b">
        <v>0</v>
      </c>
      <c r="Z3370">
        <v>1</v>
      </c>
    </row>
    <row r="3371" spans="1:26" x14ac:dyDescent="0.25">
      <c r="A3371">
        <v>3188</v>
      </c>
      <c r="B3371" t="s">
        <v>1906</v>
      </c>
      <c r="C3371" t="s">
        <v>26</v>
      </c>
      <c r="D3371" t="s">
        <v>27</v>
      </c>
      <c r="E3371" s="6" t="str">
        <f>VLOOKUP(B3371&amp;" - "&amp;D3371,OrbisGeneric_mapping!C:F,3,0)</f>
        <v>BVD_ID_NUMBER</v>
      </c>
      <c r="F3371" s="6" t="str">
        <f>VLOOKUP(E3371,Collibra!D:F,3,0)</f>
        <v>BvD ID number</v>
      </c>
      <c r="G3371" s="6" t="str">
        <f>VLOOKUP(E3371,Collibra!D:F,2,0)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371" t="s">
        <v>28</v>
      </c>
      <c r="N3371" t="b">
        <v>0</v>
      </c>
      <c r="P3371" t="s">
        <v>29</v>
      </c>
      <c r="Q3371" t="s">
        <v>30</v>
      </c>
      <c r="R3371" t="b">
        <v>0</v>
      </c>
      <c r="Z3371">
        <v>1</v>
      </c>
    </row>
    <row r="3372" spans="1:26" x14ac:dyDescent="0.25">
      <c r="A3372">
        <v>3308</v>
      </c>
      <c r="B3372" t="s">
        <v>1906</v>
      </c>
      <c r="C3372" t="s">
        <v>1907</v>
      </c>
      <c r="D3372" t="s">
        <v>1908</v>
      </c>
      <c r="E3372" s="6" t="str">
        <f>VLOOKUP(B3372&amp;" - "&amp;D3372,OrbisGeneric_mapping!C:F,3,0)</f>
        <v>TRUCOST_SCORE_COMP_AIR</v>
      </c>
      <c r="F3372" s="6" t="str">
        <f>VLOOKUP(E3372,Collibra!D:F,3,0)</f>
        <v>Company - Air pollutants</v>
      </c>
      <c r="G3372" s="6" t="str">
        <f>VLOOKUP(E3372,Collibra!D:F,2,0)</f>
        <v>Explanatory scores - factors that impact the Trucost rating</v>
      </c>
      <c r="J3372" t="s">
        <v>28</v>
      </c>
      <c r="N3372" t="b">
        <v>0</v>
      </c>
      <c r="P3372" t="s">
        <v>29</v>
      </c>
      <c r="Q3372" t="s">
        <v>30</v>
      </c>
      <c r="R3372" t="b">
        <v>0</v>
      </c>
      <c r="Z3372">
        <v>1</v>
      </c>
    </row>
    <row r="3373" spans="1:26" x14ac:dyDescent="0.25">
      <c r="A3373">
        <v>3284</v>
      </c>
      <c r="B3373" t="s">
        <v>1906</v>
      </c>
      <c r="C3373" t="s">
        <v>1909</v>
      </c>
      <c r="D3373" t="s">
        <v>1910</v>
      </c>
      <c r="E3373" s="6" t="str">
        <f>VLOOKUP(B3373&amp;" - "&amp;D3373,OrbisGeneric_mapping!C:F,3,0)</f>
        <v>TRUCOST_SCORE_COMP_GHG</v>
      </c>
      <c r="F3373" s="6" t="str">
        <f>VLOOKUP(E3373,Collibra!D:F,3,0)</f>
        <v>Company - Greenhouse gases</v>
      </c>
      <c r="G3373" s="6" t="str">
        <f>VLOOKUP(E3373,Collibra!D:F,2,0)</f>
        <v>Explanatory scores - factors that impact the Trucost rating</v>
      </c>
      <c r="J3373" t="s">
        <v>28</v>
      </c>
      <c r="N3373" t="b">
        <v>0</v>
      </c>
      <c r="P3373" t="s">
        <v>29</v>
      </c>
      <c r="Q3373" t="s">
        <v>30</v>
      </c>
      <c r="R3373" t="b">
        <v>0</v>
      </c>
      <c r="Z3373">
        <v>1</v>
      </c>
    </row>
    <row r="3374" spans="1:26" x14ac:dyDescent="0.25">
      <c r="A3374">
        <v>3316</v>
      </c>
      <c r="B3374" t="s">
        <v>1906</v>
      </c>
      <c r="C3374" t="s">
        <v>1911</v>
      </c>
      <c r="D3374" t="s">
        <v>1912</v>
      </c>
      <c r="E3374" s="6" t="str">
        <f>VLOOKUP(B3374&amp;" - "&amp;D3374,OrbisGeneric_mapping!C:F,3,0)</f>
        <v>TRUCOST_SCORE_COMP_LAND</v>
      </c>
      <c r="F3374" s="6" t="str">
        <f>VLOOKUP(E3374,Collibra!D:F,3,0)</f>
        <v>Company - Land and water pollutants</v>
      </c>
      <c r="G3374" s="6" t="str">
        <f>VLOOKUP(E3374,Collibra!D:F,2,0)</f>
        <v>Explanatory scores - factors that impact the Trucost rating</v>
      </c>
      <c r="J3374" t="s">
        <v>28</v>
      </c>
      <c r="N3374" t="b">
        <v>0</v>
      </c>
      <c r="P3374" t="s">
        <v>29</v>
      </c>
      <c r="Q3374" t="s">
        <v>30</v>
      </c>
      <c r="R3374" t="b">
        <v>0</v>
      </c>
      <c r="Z3374">
        <v>1</v>
      </c>
    </row>
    <row r="3375" spans="1:26" x14ac:dyDescent="0.25">
      <c r="A3375">
        <v>3324</v>
      </c>
      <c r="B3375" t="s">
        <v>1906</v>
      </c>
      <c r="C3375" t="s">
        <v>1913</v>
      </c>
      <c r="D3375" t="s">
        <v>1914</v>
      </c>
      <c r="E3375" s="6" t="str">
        <f>VLOOKUP(B3375&amp;" - "&amp;D3375,OrbisGeneric_mapping!C:F,3,0)</f>
        <v>TRUCOST_SCORE_COMP_NAT</v>
      </c>
      <c r="F3375" s="6" t="str">
        <f>VLOOKUP(E3375,Collibra!D:F,3,0)</f>
        <v>Company - Natural resources used</v>
      </c>
      <c r="G3375" s="6" t="str">
        <f>VLOOKUP(E3375,Collibra!D:F,2,0)</f>
        <v>Explanatory scores - factors that impact the Trucost rating</v>
      </c>
      <c r="J3375" t="s">
        <v>28</v>
      </c>
      <c r="N3375" t="b">
        <v>0</v>
      </c>
      <c r="P3375" t="s">
        <v>29</v>
      </c>
      <c r="Q3375" t="s">
        <v>30</v>
      </c>
      <c r="R3375" t="b">
        <v>0</v>
      </c>
      <c r="Z3375">
        <v>1</v>
      </c>
    </row>
    <row r="3376" spans="1:26" x14ac:dyDescent="0.25">
      <c r="A3376">
        <v>3300</v>
      </c>
      <c r="B3376" t="s">
        <v>1906</v>
      </c>
      <c r="C3376" t="s">
        <v>1915</v>
      </c>
      <c r="D3376" t="s">
        <v>1916</v>
      </c>
      <c r="E3376" s="6" t="str">
        <f>VLOOKUP(B3376&amp;" - "&amp;D3376,OrbisGeneric_mapping!C:F,3,0)</f>
        <v>TRUCOST_SCORE_COMP_WASTE</v>
      </c>
      <c r="F3376" s="6" t="str">
        <f>VLOOKUP(E3376,Collibra!D:F,3,0)</f>
        <v>Company - Waste</v>
      </c>
      <c r="G3376" s="6" t="str">
        <f>VLOOKUP(E3376,Collibra!D:F,2,0)</f>
        <v>Explanatory scores - factors that impact the Trucost rating</v>
      </c>
      <c r="J3376" t="s">
        <v>28</v>
      </c>
      <c r="N3376" t="b">
        <v>0</v>
      </c>
      <c r="P3376" t="s">
        <v>29</v>
      </c>
      <c r="Q3376" t="s">
        <v>30</v>
      </c>
      <c r="R3376" t="b">
        <v>0</v>
      </c>
      <c r="Z3376">
        <v>1</v>
      </c>
    </row>
    <row r="3377" spans="1:26" x14ac:dyDescent="0.25">
      <c r="A3377">
        <v>3292</v>
      </c>
      <c r="B3377" t="s">
        <v>1906</v>
      </c>
      <c r="C3377" t="s">
        <v>1917</v>
      </c>
      <c r="D3377" t="s">
        <v>1918</v>
      </c>
      <c r="E3377" s="6" t="str">
        <f>VLOOKUP(B3377&amp;" - "&amp;D3377,OrbisGeneric_mapping!C:F,3,0)</f>
        <v>TRUCOST_SCORE_COMP_WATER</v>
      </c>
      <c r="F3377" s="6" t="str">
        <f>VLOOKUP(E3377,Collibra!D:F,3,0)</f>
        <v>Company - Water</v>
      </c>
      <c r="G3377" s="6" t="str">
        <f>VLOOKUP(E3377,Collibra!D:F,2,0)</f>
        <v>Explanatory scores - factors that impact the Trucost rating</v>
      </c>
      <c r="J3377" t="s">
        <v>28</v>
      </c>
      <c r="N3377" t="b">
        <v>0</v>
      </c>
      <c r="P3377" t="s">
        <v>29</v>
      </c>
      <c r="Q3377" t="s">
        <v>30</v>
      </c>
      <c r="R3377" t="b">
        <v>0</v>
      </c>
      <c r="Z3377">
        <v>1</v>
      </c>
    </row>
    <row r="3378" spans="1:26" x14ac:dyDescent="0.25">
      <c r="A3378">
        <v>3180</v>
      </c>
      <c r="B3378" t="s">
        <v>1906</v>
      </c>
      <c r="C3378" t="s">
        <v>57</v>
      </c>
      <c r="D3378" t="s">
        <v>57</v>
      </c>
      <c r="E3378" s="6" t="e">
        <f>VLOOKUP(B3378&amp;" - "&amp;D3378,OrbisGeneric_mapping!C:F,3,0)</f>
        <v>#N/A</v>
      </c>
      <c r="F3378" s="6" t="e">
        <f>VLOOKUP(E3378,Collibra!D:F,3,0)</f>
        <v>#N/A</v>
      </c>
      <c r="G3378" s="6" t="e">
        <f>VLOOKUP(E3378,Collibra!D:F,2,0)</f>
        <v>#N/A</v>
      </c>
      <c r="J3378" t="s">
        <v>28</v>
      </c>
      <c r="N3378" t="b">
        <v>0</v>
      </c>
      <c r="P3378" t="s">
        <v>29</v>
      </c>
      <c r="Q3378" t="s">
        <v>30</v>
      </c>
      <c r="R3378" t="b">
        <v>0</v>
      </c>
      <c r="Z3378">
        <v>1</v>
      </c>
    </row>
    <row r="3379" spans="1:26" x14ac:dyDescent="0.25">
      <c r="A3379">
        <v>3172</v>
      </c>
      <c r="B3379" t="s">
        <v>1906</v>
      </c>
      <c r="C3379" t="s">
        <v>58</v>
      </c>
      <c r="D3379" t="s">
        <v>58</v>
      </c>
      <c r="E3379" s="6" t="e">
        <f>VLOOKUP(B3379&amp;" - "&amp;D3379,OrbisGeneric_mapping!C:F,3,0)</f>
        <v>#N/A</v>
      </c>
      <c r="F3379" s="6" t="e">
        <f>VLOOKUP(E3379,Collibra!D:F,3,0)</f>
        <v>#N/A</v>
      </c>
      <c r="G3379" s="6" t="e">
        <f>VLOOKUP(E3379,Collibra!D:F,2,0)</f>
        <v>#N/A</v>
      </c>
      <c r="J3379" t="s">
        <v>59</v>
      </c>
      <c r="N3379" t="b">
        <v>0</v>
      </c>
      <c r="P3379" t="s">
        <v>29</v>
      </c>
      <c r="Q3379" t="s">
        <v>30</v>
      </c>
      <c r="R3379" t="b">
        <v>0</v>
      </c>
      <c r="Z3379">
        <v>1</v>
      </c>
    </row>
    <row r="3380" spans="1:26" x14ac:dyDescent="0.25">
      <c r="A3380">
        <v>3396</v>
      </c>
      <c r="B3380" t="s">
        <v>1906</v>
      </c>
      <c r="C3380" t="s">
        <v>72</v>
      </c>
      <c r="D3380" t="s">
        <v>72</v>
      </c>
      <c r="E3380" s="6" t="e">
        <f>VLOOKUP(B3380&amp;" - "&amp;D3380,OrbisGeneric_mapping!C:F,3,0)</f>
        <v>#N/A</v>
      </c>
      <c r="F3380" s="6" t="e">
        <f>VLOOKUP(E3380,Collibra!D:F,3,0)</f>
        <v>#N/A</v>
      </c>
      <c r="G3380" s="6" t="e">
        <f>VLOOKUP(E3380,Collibra!D:F,2,0)</f>
        <v>#N/A</v>
      </c>
      <c r="J3380" t="s">
        <v>73</v>
      </c>
      <c r="N3380" t="b">
        <v>0</v>
      </c>
      <c r="P3380" t="s">
        <v>29</v>
      </c>
      <c r="Q3380" t="s">
        <v>30</v>
      </c>
      <c r="R3380" t="b">
        <v>0</v>
      </c>
      <c r="Z3380">
        <v>1</v>
      </c>
    </row>
    <row r="3381" spans="1:26" x14ac:dyDescent="0.25">
      <c r="A3381">
        <v>3372</v>
      </c>
      <c r="B3381" t="s">
        <v>1906</v>
      </c>
      <c r="C3381" t="s">
        <v>1919</v>
      </c>
      <c r="D3381" t="s">
        <v>1920</v>
      </c>
      <c r="E3381" s="6" t="str">
        <f>VLOOKUP(B3381&amp;" - "&amp;D3381,OrbisGeneric_mapping!C:F,3,0)</f>
        <v>TRUCOST_SCORE_SEC_AIR</v>
      </c>
      <c r="F3381" s="6" t="str">
        <f>VLOOKUP(E3381,Collibra!D:F,3,0)</f>
        <v>Sector - Air pollutants</v>
      </c>
      <c r="G3381" s="6" t="str">
        <f>VLOOKUP(E3381,Collibra!D:F,2,0)</f>
        <v>Peer values of the Trucost air pollutants score</v>
      </c>
      <c r="J3381" t="s">
        <v>28</v>
      </c>
      <c r="N3381" t="b">
        <v>0</v>
      </c>
      <c r="P3381" t="s">
        <v>29</v>
      </c>
      <c r="Q3381" t="s">
        <v>30</v>
      </c>
      <c r="R3381" t="b">
        <v>0</v>
      </c>
      <c r="Z3381">
        <v>1</v>
      </c>
    </row>
    <row r="3382" spans="1:26" x14ac:dyDescent="0.25">
      <c r="A3382">
        <v>3348</v>
      </c>
      <c r="B3382" t="s">
        <v>1906</v>
      </c>
      <c r="C3382" t="s">
        <v>1921</v>
      </c>
      <c r="D3382" t="s">
        <v>1922</v>
      </c>
      <c r="E3382" s="6" t="str">
        <f>VLOOKUP(B3382&amp;" - "&amp;D3382,OrbisGeneric_mapping!C:F,3,0)</f>
        <v>TRUCOST_SCORE_SEC_GHG</v>
      </c>
      <c r="F3382" s="6" t="str">
        <f>VLOOKUP(E3382,Collibra!D:F,3,0)</f>
        <v>Sector - Greenhouse gases</v>
      </c>
      <c r="G3382" s="6" t="str">
        <f>VLOOKUP(E3382,Collibra!D:F,2,0)</f>
        <v>Peer values of the Trucost greenhouse gases score</v>
      </c>
      <c r="J3382" t="s">
        <v>28</v>
      </c>
      <c r="N3382" t="b">
        <v>0</v>
      </c>
      <c r="P3382" t="s">
        <v>29</v>
      </c>
      <c r="Q3382" t="s">
        <v>30</v>
      </c>
      <c r="R3382" t="b">
        <v>0</v>
      </c>
      <c r="Z3382">
        <v>1</v>
      </c>
    </row>
    <row r="3383" spans="1:26" x14ac:dyDescent="0.25">
      <c r="A3383">
        <v>3380</v>
      </c>
      <c r="B3383" t="s">
        <v>1906</v>
      </c>
      <c r="C3383" t="s">
        <v>1923</v>
      </c>
      <c r="D3383" t="s">
        <v>1924</v>
      </c>
      <c r="E3383" s="6" t="str">
        <f>VLOOKUP(B3383&amp;" - "&amp;D3383,OrbisGeneric_mapping!C:F,3,0)</f>
        <v>TRUCOST_SCORE_SEC_LAND</v>
      </c>
      <c r="F3383" s="6" t="str">
        <f>VLOOKUP(E3383,Collibra!D:F,3,0)</f>
        <v>Sector - Land and water pollutants</v>
      </c>
      <c r="G3383" s="6" t="str">
        <f>VLOOKUP(E3383,Collibra!D:F,2,0)</f>
        <v>Peer values of the Trucost lane and water polluants score</v>
      </c>
      <c r="J3383" t="s">
        <v>28</v>
      </c>
      <c r="N3383" t="b">
        <v>0</v>
      </c>
      <c r="P3383" t="s">
        <v>29</v>
      </c>
      <c r="Q3383" t="s">
        <v>30</v>
      </c>
      <c r="R3383" t="b">
        <v>0</v>
      </c>
      <c r="Z3383">
        <v>1</v>
      </c>
    </row>
    <row r="3384" spans="1:26" x14ac:dyDescent="0.25">
      <c r="A3384">
        <v>3388</v>
      </c>
      <c r="B3384" t="s">
        <v>1906</v>
      </c>
      <c r="C3384" t="s">
        <v>1925</v>
      </c>
      <c r="D3384" t="s">
        <v>1926</v>
      </c>
      <c r="E3384" s="6" t="str">
        <f>VLOOKUP(B3384&amp;" - "&amp;D3384,OrbisGeneric_mapping!C:F,3,0)</f>
        <v>TRUCOST_SCORE_SEC_NAT</v>
      </c>
      <c r="F3384" s="6" t="str">
        <f>VLOOKUP(E3384,Collibra!D:F,3,0)</f>
        <v>Sector - Natural resources used</v>
      </c>
      <c r="G3384" s="6" t="str">
        <f>VLOOKUP(E3384,Collibra!D:F,2,0)</f>
        <v>Peer values of the Trucost natural resources used score</v>
      </c>
      <c r="J3384" t="s">
        <v>28</v>
      </c>
      <c r="N3384" t="b">
        <v>0</v>
      </c>
      <c r="P3384" t="s">
        <v>29</v>
      </c>
      <c r="Q3384" t="s">
        <v>30</v>
      </c>
      <c r="R3384" t="b">
        <v>0</v>
      </c>
      <c r="Z3384">
        <v>1</v>
      </c>
    </row>
    <row r="3385" spans="1:26" x14ac:dyDescent="0.25">
      <c r="A3385">
        <v>3364</v>
      </c>
      <c r="B3385" t="s">
        <v>1906</v>
      </c>
      <c r="C3385" t="s">
        <v>1927</v>
      </c>
      <c r="D3385" t="s">
        <v>1928</v>
      </c>
      <c r="E3385" s="6" t="str">
        <f>VLOOKUP(B3385&amp;" - "&amp;D3385,OrbisGeneric_mapping!C:F,3,0)</f>
        <v>TRUCOST_SCORE_SEC_WASTE</v>
      </c>
      <c r="F3385" s="6" t="str">
        <f>VLOOKUP(E3385,Collibra!D:F,3,0)</f>
        <v>Sector - Waste</v>
      </c>
      <c r="G3385" s="6" t="str">
        <f>VLOOKUP(E3385,Collibra!D:F,2,0)</f>
        <v>Peer values of the Trucost waste score</v>
      </c>
      <c r="J3385" t="s">
        <v>28</v>
      </c>
      <c r="N3385" t="b">
        <v>0</v>
      </c>
      <c r="P3385" t="s">
        <v>29</v>
      </c>
      <c r="Q3385" t="s">
        <v>30</v>
      </c>
      <c r="R3385" t="b">
        <v>0</v>
      </c>
      <c r="Z3385">
        <v>1</v>
      </c>
    </row>
    <row r="3386" spans="1:26" x14ac:dyDescent="0.25">
      <c r="A3386">
        <v>3356</v>
      </c>
      <c r="B3386" t="s">
        <v>1906</v>
      </c>
      <c r="C3386" t="s">
        <v>1929</v>
      </c>
      <c r="D3386" t="s">
        <v>1930</v>
      </c>
      <c r="E3386" s="6" t="str">
        <f>VLOOKUP(B3386&amp;" - "&amp;D3386,OrbisGeneric_mapping!C:F,3,0)</f>
        <v>TRUCOST_SCORE_SEC_WATER</v>
      </c>
      <c r="F3386" s="6" t="str">
        <f>VLOOKUP(E3386,Collibra!D:F,3,0)</f>
        <v>Sector - Water</v>
      </c>
      <c r="G3386" s="6" t="str">
        <f>VLOOKUP(E3386,Collibra!D:F,2,0)</f>
        <v>Peer values of the Trucost water score</v>
      </c>
      <c r="J3386" t="s">
        <v>28</v>
      </c>
      <c r="N3386" t="b">
        <v>0</v>
      </c>
      <c r="P3386" t="s">
        <v>29</v>
      </c>
      <c r="Q3386" t="s">
        <v>30</v>
      </c>
      <c r="R3386" t="b">
        <v>0</v>
      </c>
      <c r="Z3386">
        <v>1</v>
      </c>
    </row>
    <row r="3387" spans="1:26" x14ac:dyDescent="0.25">
      <c r="A3387">
        <v>3196</v>
      </c>
      <c r="B3387" t="s">
        <v>1906</v>
      </c>
      <c r="C3387" t="s">
        <v>1836</v>
      </c>
      <c r="D3387" t="s">
        <v>1837</v>
      </c>
      <c r="E3387" s="6" t="str">
        <f>VLOOKUP(B3387&amp;" - "&amp;D3387,OrbisGeneric_mapping!C:F,3,0)</f>
        <v>HISTORIC_STATUS_STR</v>
      </c>
      <c r="F3387" s="6" t="e">
        <f>VLOOKUP(E3387,Collibra!D:F,3,0)</f>
        <v>#N/A</v>
      </c>
      <c r="G3387" s="6" t="e">
        <f>VLOOKUP(E3387,Collibra!D:F,2,0)</f>
        <v>#N/A</v>
      </c>
      <c r="J3387" t="s">
        <v>28</v>
      </c>
      <c r="N3387" t="b">
        <v>0</v>
      </c>
      <c r="P3387" t="s">
        <v>29</v>
      </c>
      <c r="Q3387" t="s">
        <v>30</v>
      </c>
      <c r="R3387" t="b">
        <v>0</v>
      </c>
      <c r="Z3387">
        <v>1</v>
      </c>
    </row>
    <row r="3388" spans="1:26" x14ac:dyDescent="0.25">
      <c r="A3388">
        <v>3204</v>
      </c>
      <c r="B3388" t="s">
        <v>1906</v>
      </c>
      <c r="C3388" t="s">
        <v>1838</v>
      </c>
      <c r="D3388" t="s">
        <v>1839</v>
      </c>
      <c r="E3388" s="6" t="str">
        <f>VLOOKUP(B3388&amp;" - "&amp;D3388,OrbisGeneric_mapping!C:F,3,0)</f>
        <v>HISTORIC_STATUSDATE</v>
      </c>
      <c r="F3388" s="6" t="e">
        <f>VLOOKUP(E3388,Collibra!D:F,3,0)</f>
        <v>#N/A</v>
      </c>
      <c r="G3388" s="6" t="e">
        <f>VLOOKUP(E3388,Collibra!D:F,2,0)</f>
        <v>#N/A</v>
      </c>
      <c r="J3388" t="s">
        <v>28</v>
      </c>
      <c r="N3388" t="b">
        <v>0</v>
      </c>
      <c r="P3388" t="s">
        <v>29</v>
      </c>
      <c r="Q3388" t="s">
        <v>30</v>
      </c>
      <c r="R3388" t="b">
        <v>0</v>
      </c>
      <c r="Z3388">
        <v>1</v>
      </c>
    </row>
    <row r="3389" spans="1:26" x14ac:dyDescent="0.25">
      <c r="A3389">
        <v>3228</v>
      </c>
      <c r="B3389" t="s">
        <v>1906</v>
      </c>
      <c r="C3389" t="s">
        <v>1840</v>
      </c>
      <c r="D3389" t="s">
        <v>1841</v>
      </c>
      <c r="E3389" s="6" t="e">
        <f>VLOOKUP(B3389&amp;" - "&amp;D3389,OrbisGeneric_mapping!C:F,3,0)</f>
        <v>#N/A</v>
      </c>
      <c r="F3389" s="6" t="e">
        <f>VLOOKUP(E3389,Collibra!D:F,3,0)</f>
        <v>#N/A</v>
      </c>
      <c r="G3389" s="6" t="e">
        <f>VLOOKUP(E3389,Collibra!D:F,2,0)</f>
        <v>#N/A</v>
      </c>
      <c r="J3389" t="s">
        <v>28</v>
      </c>
      <c r="N3389" t="b">
        <v>0</v>
      </c>
      <c r="P3389" t="s">
        <v>29</v>
      </c>
      <c r="Q3389" t="s">
        <v>30</v>
      </c>
      <c r="R3389" t="b">
        <v>0</v>
      </c>
      <c r="Z3389">
        <v>1</v>
      </c>
    </row>
    <row r="3390" spans="1:26" x14ac:dyDescent="0.25">
      <c r="A3390">
        <v>3220</v>
      </c>
      <c r="B3390" t="s">
        <v>1906</v>
      </c>
      <c r="C3390" t="s">
        <v>1842</v>
      </c>
      <c r="D3390" t="s">
        <v>1843</v>
      </c>
      <c r="E3390" s="6" t="e">
        <f>VLOOKUP(B3390&amp;" - "&amp;D3390,OrbisGeneric_mapping!C:F,3,0)</f>
        <v>#N/A</v>
      </c>
      <c r="F3390" s="6" t="e">
        <f>VLOOKUP(E3390,Collibra!D:F,3,0)</f>
        <v>#N/A</v>
      </c>
      <c r="G3390" s="6" t="e">
        <f>VLOOKUP(E3390,Collibra!D:F,2,0)</f>
        <v>#N/A</v>
      </c>
      <c r="J3390" t="s">
        <v>28</v>
      </c>
      <c r="N3390" t="b">
        <v>0</v>
      </c>
      <c r="P3390" t="s">
        <v>29</v>
      </c>
      <c r="Q3390" t="s">
        <v>30</v>
      </c>
      <c r="R3390" t="b">
        <v>0</v>
      </c>
      <c r="Z3390">
        <v>1</v>
      </c>
    </row>
    <row r="3391" spans="1:26" x14ac:dyDescent="0.25">
      <c r="A3391">
        <v>3212</v>
      </c>
      <c r="B3391" t="s">
        <v>1906</v>
      </c>
      <c r="C3391" t="s">
        <v>1844</v>
      </c>
      <c r="D3391" t="s">
        <v>1845</v>
      </c>
      <c r="E3391" s="6" t="e">
        <f>VLOOKUP(B3391&amp;" - "&amp;D3391,OrbisGeneric_mapping!C:F,3,0)</f>
        <v>#N/A</v>
      </c>
      <c r="F3391" s="6" t="e">
        <f>VLOOKUP(E3391,Collibra!D:F,3,0)</f>
        <v>#N/A</v>
      </c>
      <c r="G3391" s="6" t="e">
        <f>VLOOKUP(E3391,Collibra!D:F,2,0)</f>
        <v>#N/A</v>
      </c>
      <c r="J3391" t="s">
        <v>28</v>
      </c>
      <c r="N3391" t="b">
        <v>0</v>
      </c>
      <c r="P3391" t="s">
        <v>29</v>
      </c>
      <c r="Q3391" t="s">
        <v>30</v>
      </c>
      <c r="R3391" t="b">
        <v>0</v>
      </c>
      <c r="Z3391">
        <v>1</v>
      </c>
    </row>
    <row r="3392" spans="1:26" x14ac:dyDescent="0.25">
      <c r="A3392">
        <v>3276</v>
      </c>
      <c r="B3392" t="s">
        <v>1906</v>
      </c>
      <c r="C3392" t="s">
        <v>1931</v>
      </c>
      <c r="D3392" t="s">
        <v>1932</v>
      </c>
      <c r="E3392" s="6" t="str">
        <f>VLOOKUP(B3392&amp;" - "&amp;D3392,OrbisGeneric_mapping!C:F,3,0)</f>
        <v>TRUCOST_SCORE_ENVIRCONFIDENCE</v>
      </c>
      <c r="F3392" s="6" t="str">
        <f>VLOOKUP(E3392,Collibra!D:F,3,0)</f>
        <v>Confidence level (%)</v>
      </c>
      <c r="G3392" s="6" t="str">
        <f>VLOOKUP(E3392,Collibra!D:F,2,0)</f>
        <v>Describes the datapoints as a percentage (Confidence level) that have values and are used in the Trucost score model</v>
      </c>
      <c r="J3392" t="s">
        <v>28</v>
      </c>
      <c r="N3392" t="b">
        <v>0</v>
      </c>
      <c r="P3392" t="s">
        <v>29</v>
      </c>
      <c r="Q3392" t="s">
        <v>30</v>
      </c>
      <c r="R3392" t="b">
        <v>0</v>
      </c>
      <c r="Z3392">
        <v>1</v>
      </c>
    </row>
    <row r="3393" spans="1:26" x14ac:dyDescent="0.25">
      <c r="A3393">
        <v>3236</v>
      </c>
      <c r="B3393" t="s">
        <v>1906</v>
      </c>
      <c r="C3393" t="s">
        <v>1933</v>
      </c>
      <c r="D3393" t="s">
        <v>1934</v>
      </c>
      <c r="E3393" s="6" t="str">
        <f>VLOOKUP(B3393&amp;" - "&amp;D3393,OrbisGeneric_mapping!C:F,3,0)</f>
        <v>TRUCOST_SCORE_ENVIRDATE</v>
      </c>
      <c r="F3393" s="6" t="str">
        <f>VLOOKUP(E3393,Collibra!D:F,3,0)</f>
        <v>Date</v>
      </c>
      <c r="G3393" s="6" t="str">
        <f>VLOOKUP(E3393,Collibra!D:F,2,0)</f>
        <v>Year of the financial statements used to calculate the Trucost enironmental score</v>
      </c>
      <c r="J3393" t="s">
        <v>28</v>
      </c>
      <c r="N3393" t="b">
        <v>0</v>
      </c>
      <c r="P3393" t="s">
        <v>29</v>
      </c>
      <c r="Q3393" t="s">
        <v>30</v>
      </c>
      <c r="R3393" t="b">
        <v>0</v>
      </c>
      <c r="Z3393">
        <v>1</v>
      </c>
    </row>
    <row r="3394" spans="1:26" x14ac:dyDescent="0.25">
      <c r="A3394">
        <v>3260</v>
      </c>
      <c r="B3394" t="s">
        <v>1906</v>
      </c>
      <c r="C3394" t="s">
        <v>1935</v>
      </c>
      <c r="D3394" t="s">
        <v>1936</v>
      </c>
      <c r="E3394" s="6" t="e">
        <f>VLOOKUP(B3394&amp;" - "&amp;D3394,OrbisGeneric_mapping!C:F,3,0)</f>
        <v>#N/A</v>
      </c>
      <c r="F3394" s="6" t="e">
        <f>VLOOKUP(E3394,Collibra!D:F,3,0)</f>
        <v>#N/A</v>
      </c>
      <c r="G3394" s="6" t="e">
        <f>VLOOKUP(E3394,Collibra!D:F,2,0)</f>
        <v>#N/A</v>
      </c>
      <c r="J3394" t="s">
        <v>28</v>
      </c>
      <c r="N3394" t="b">
        <v>0</v>
      </c>
      <c r="P3394" t="s">
        <v>29</v>
      </c>
      <c r="Q3394" t="s">
        <v>30</v>
      </c>
      <c r="R3394" t="b">
        <v>0</v>
      </c>
      <c r="Z3394">
        <v>1</v>
      </c>
    </row>
    <row r="3395" spans="1:26" x14ac:dyDescent="0.25">
      <c r="A3395">
        <v>3252</v>
      </c>
      <c r="B3395" t="s">
        <v>1906</v>
      </c>
      <c r="C3395" t="s">
        <v>1937</v>
      </c>
      <c r="D3395" t="s">
        <v>1938</v>
      </c>
      <c r="E3395" s="6" t="e">
        <f>VLOOKUP(B3395&amp;" - "&amp;D3395,OrbisGeneric_mapping!C:F,3,0)</f>
        <v>#N/A</v>
      </c>
      <c r="F3395" s="6" t="e">
        <f>VLOOKUP(E3395,Collibra!D:F,3,0)</f>
        <v>#N/A</v>
      </c>
      <c r="G3395" s="6" t="e">
        <f>VLOOKUP(E3395,Collibra!D:F,2,0)</f>
        <v>#N/A</v>
      </c>
      <c r="J3395" t="s">
        <v>28</v>
      </c>
      <c r="N3395" t="b">
        <v>0</v>
      </c>
      <c r="P3395" t="s">
        <v>29</v>
      </c>
      <c r="Q3395" t="s">
        <v>30</v>
      </c>
      <c r="R3395" t="b">
        <v>0</v>
      </c>
      <c r="Z3395">
        <v>1</v>
      </c>
    </row>
    <row r="3396" spans="1:26" x14ac:dyDescent="0.25">
      <c r="A3396">
        <v>3244</v>
      </c>
      <c r="B3396" t="s">
        <v>1906</v>
      </c>
      <c r="C3396" t="s">
        <v>1939</v>
      </c>
      <c r="D3396" t="s">
        <v>1940</v>
      </c>
      <c r="E3396" s="6" t="e">
        <f>VLOOKUP(B3396&amp;" - "&amp;D3396,OrbisGeneric_mapping!C:F,3,0)</f>
        <v>#N/A</v>
      </c>
      <c r="F3396" s="6" t="e">
        <f>VLOOKUP(E3396,Collibra!D:F,3,0)</f>
        <v>#N/A</v>
      </c>
      <c r="G3396" s="6" t="e">
        <f>VLOOKUP(E3396,Collibra!D:F,2,0)</f>
        <v>#N/A</v>
      </c>
      <c r="J3396" t="s">
        <v>28</v>
      </c>
      <c r="N3396" t="b">
        <v>0</v>
      </c>
      <c r="P3396" t="s">
        <v>29</v>
      </c>
      <c r="Q3396" t="s">
        <v>30</v>
      </c>
      <c r="R3396" t="b">
        <v>0</v>
      </c>
      <c r="Z3396">
        <v>1</v>
      </c>
    </row>
    <row r="3397" spans="1:26" x14ac:dyDescent="0.25">
      <c r="A3397">
        <v>3268</v>
      </c>
      <c r="B3397" t="s">
        <v>1906</v>
      </c>
      <c r="C3397" t="s">
        <v>1941</v>
      </c>
      <c r="D3397" t="s">
        <v>1942</v>
      </c>
      <c r="E3397" s="6" t="str">
        <f>VLOOKUP(B3397&amp;" - "&amp;D3397,OrbisGeneric_mapping!C:F,3,0)</f>
        <v>TRUCOST_SCORE_ENVIRSCORE</v>
      </c>
      <c r="F3397" s="6" t="str">
        <f>VLOOKUP(E3397,Collibra!D:F,3,0)</f>
        <v>Trucost environmental score - current</v>
      </c>
      <c r="G3397" s="6" t="str">
        <f>VLOOKUP(E3397,Collibra!D:F,2,0)</f>
        <v>The most recent Trucost environmental score</v>
      </c>
      <c r="J3397" t="s">
        <v>28</v>
      </c>
      <c r="N3397" t="b">
        <v>0</v>
      </c>
      <c r="P3397" t="s">
        <v>29</v>
      </c>
      <c r="Q3397" t="s">
        <v>30</v>
      </c>
      <c r="R3397" t="b">
        <v>0</v>
      </c>
      <c r="Z3397">
        <v>1</v>
      </c>
    </row>
    <row r="3398" spans="1:26" x14ac:dyDescent="0.25">
      <c r="A3398">
        <v>3332</v>
      </c>
      <c r="B3398" t="s">
        <v>1906</v>
      </c>
      <c r="C3398" t="s">
        <v>1943</v>
      </c>
      <c r="D3398" t="s">
        <v>1944</v>
      </c>
      <c r="E3398" s="6" t="str">
        <f>VLOOKUP(B3398&amp;" - "&amp;D3398,OrbisGeneric_mapping!C:F,3,0)</f>
        <v>TRUCOST_SCORE_SEC_FULLLABEL</v>
      </c>
      <c r="F3398" s="6" t="str">
        <f>VLOOKUP(E3398,Collibra!D:F,3,0)</f>
        <v>Trucost sector</v>
      </c>
      <c r="G3398" s="6" t="str">
        <f>VLOOKUP(E3398,Collibra!D:F,2,0)</f>
        <v>Describes the industry - sector where the company operates (for Tucost score model)</v>
      </c>
      <c r="J3398" t="s">
        <v>28</v>
      </c>
      <c r="N3398" t="b">
        <v>0</v>
      </c>
      <c r="P3398" t="s">
        <v>29</v>
      </c>
      <c r="Q3398" t="s">
        <v>30</v>
      </c>
      <c r="R3398" t="b">
        <v>0</v>
      </c>
      <c r="Z3398">
        <v>1</v>
      </c>
    </row>
    <row r="3399" spans="1:26" x14ac:dyDescent="0.25">
      <c r="A3399">
        <v>3340</v>
      </c>
      <c r="B3399" t="s">
        <v>1906</v>
      </c>
      <c r="C3399" t="s">
        <v>1945</v>
      </c>
      <c r="D3399" t="s">
        <v>1946</v>
      </c>
      <c r="E3399" s="6" t="str">
        <f>VLOOKUP(B3399&amp;" - "&amp;D3399,OrbisGeneric_mapping!C:F,3,0)</f>
        <v>TRUCOST_SCORE_SEC_DESC</v>
      </c>
      <c r="F3399" s="6" t="str">
        <f>VLOOKUP(E3399,Collibra!D:F,3,0)</f>
        <v>Trucost sector description</v>
      </c>
      <c r="G3399" s="6" t="str">
        <f>VLOOKUP(E3399,Collibra!D:F,2,0)</f>
        <v>The industry description where the company operates (for Tucost score model)</v>
      </c>
      <c r="J3399" t="s">
        <v>28</v>
      </c>
      <c r="N3399" t="b">
        <v>0</v>
      </c>
      <c r="P3399" t="s">
        <v>29</v>
      </c>
      <c r="Q3399" t="s">
        <v>30</v>
      </c>
      <c r="R3399" t="b">
        <v>0</v>
      </c>
      <c r="Z3399">
        <v>1</v>
      </c>
    </row>
    <row r="3400" spans="1:26" x14ac:dyDescent="0.25">
      <c r="A3400">
        <v>5041</v>
      </c>
      <c r="B3400" t="s">
        <v>1947</v>
      </c>
      <c r="C3400" t="s">
        <v>26</v>
      </c>
      <c r="D3400" t="s">
        <v>27</v>
      </c>
      <c r="E3400" s="6" t="str">
        <f>VLOOKUP(B3400&amp;" - "&amp;D3400,OrbisGeneric_mapping!C:F,3,0)</f>
        <v>BVD_ID_NUMBER</v>
      </c>
      <c r="F3400" s="6" t="str">
        <f>VLOOKUP(E3400,Collibra!D:F,3,0)</f>
        <v>BvD ID number</v>
      </c>
      <c r="G3400" s="6" t="str">
        <f>VLOOKUP(E3400,Collibra!D:F,2,0)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400" t="s">
        <v>28</v>
      </c>
      <c r="N3400" t="b">
        <v>0</v>
      </c>
      <c r="P3400" t="s">
        <v>29</v>
      </c>
      <c r="Q3400" t="s">
        <v>30</v>
      </c>
      <c r="R3400" t="b">
        <v>0</v>
      </c>
      <c r="Z3400">
        <v>1</v>
      </c>
    </row>
    <row r="3401" spans="1:26" x14ac:dyDescent="0.25">
      <c r="A3401">
        <v>2</v>
      </c>
      <c r="B3401" t="s">
        <v>1947</v>
      </c>
      <c r="C3401" t="s">
        <v>452</v>
      </c>
      <c r="D3401" t="s">
        <v>453</v>
      </c>
      <c r="E3401" s="6" t="str">
        <f>VLOOKUP(B3401&amp;" - "&amp;D3401,OrbisGeneric_mapping!C:F,3,0)</f>
        <v>CONSOLIDATION_CODE</v>
      </c>
      <c r="F3401" s="6" t="str">
        <f>VLOOKUP(E3401,Collibra!D:F,3,0)</f>
        <v>Consolidation code</v>
      </c>
      <c r="G3401" s="6" t="str">
        <f>VLOOKUP(E3401,Collibra!D:F,2,0)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3401" t="s">
        <v>28</v>
      </c>
      <c r="N3401" t="b">
        <v>0</v>
      </c>
      <c r="P3401" t="s">
        <v>29</v>
      </c>
      <c r="Q3401" t="s">
        <v>30</v>
      </c>
      <c r="R3401" t="b">
        <v>0</v>
      </c>
      <c r="Z3401">
        <v>1</v>
      </c>
    </row>
    <row r="3402" spans="1:26" x14ac:dyDescent="0.25">
      <c r="A3402">
        <v>114</v>
      </c>
      <c r="B3402" t="s">
        <v>1947</v>
      </c>
      <c r="C3402" t="s">
        <v>1832</v>
      </c>
      <c r="D3402" t="s">
        <v>1833</v>
      </c>
      <c r="E3402" s="6" t="str">
        <f>VLOOKUP(B3402&amp;" - "&amp;D3402,OrbisGeneric_mapping!C:F,3,0)</f>
        <v>EXCHRATE_EUR</v>
      </c>
      <c r="F3402" s="6" t="e">
        <f>VLOOKUP(E3402,Collibra!D:F,3,0)</f>
        <v>#N/A</v>
      </c>
      <c r="G3402" s="6" t="e">
        <f>VLOOKUP(E3402,Collibra!D:F,2,0)</f>
        <v>#N/A</v>
      </c>
      <c r="J3402" t="s">
        <v>28</v>
      </c>
      <c r="N3402" t="b">
        <v>0</v>
      </c>
      <c r="P3402" t="s">
        <v>29</v>
      </c>
      <c r="Q3402" t="s">
        <v>30</v>
      </c>
      <c r="R3402" t="b">
        <v>0</v>
      </c>
      <c r="Z3402">
        <v>1</v>
      </c>
    </row>
    <row r="3403" spans="1:26" x14ac:dyDescent="0.25">
      <c r="A3403">
        <v>122</v>
      </c>
      <c r="B3403" t="s">
        <v>1947</v>
      </c>
      <c r="C3403" t="s">
        <v>1834</v>
      </c>
      <c r="D3403" t="s">
        <v>1835</v>
      </c>
      <c r="E3403" s="6" t="str">
        <f>VLOOKUP(B3403&amp;" - "&amp;D3403,OrbisGeneric_mapping!C:F,3,0)</f>
        <v>EXCHRATE_USD</v>
      </c>
      <c r="F3403" s="6" t="e">
        <f>VLOOKUP(E3403,Collibra!D:F,3,0)</f>
        <v>#N/A</v>
      </c>
      <c r="G3403" s="6" t="e">
        <f>VLOOKUP(E3403,Collibra!D:F,2,0)</f>
        <v>#N/A</v>
      </c>
      <c r="J3403" t="s">
        <v>28</v>
      </c>
      <c r="N3403" t="b">
        <v>0</v>
      </c>
      <c r="P3403" t="s">
        <v>29</v>
      </c>
      <c r="Q3403" t="s">
        <v>30</v>
      </c>
      <c r="R3403" t="b">
        <v>0</v>
      </c>
      <c r="Z3403">
        <v>1</v>
      </c>
    </row>
    <row r="3404" spans="1:26" x14ac:dyDescent="0.25">
      <c r="A3404">
        <v>106</v>
      </c>
      <c r="B3404" t="s">
        <v>1947</v>
      </c>
      <c r="C3404" t="s">
        <v>576</v>
      </c>
      <c r="D3404" t="s">
        <v>577</v>
      </c>
      <c r="E3404" s="6" t="str">
        <f>VLOOKUP(B3404&amp;" - "&amp;D3404,OrbisGeneric_mapping!C:F,3,0)</f>
        <v>ORIGINAL_CURRENCY</v>
      </c>
      <c r="F3404" s="6">
        <f>VLOOKUP(E3404,Collibra!D:F,3,0)</f>
        <v>0</v>
      </c>
      <c r="G3404" s="6" t="str">
        <f>VLOOKUP(E3404,Collibra!D:F,2,0)</f>
        <v>The currency used for publishing the financial accounts</v>
      </c>
      <c r="J3404" t="s">
        <v>28</v>
      </c>
      <c r="N3404" t="b">
        <v>0</v>
      </c>
      <c r="P3404" t="s">
        <v>29</v>
      </c>
      <c r="Q3404" t="s">
        <v>30</v>
      </c>
      <c r="R3404" t="b">
        <v>0</v>
      </c>
      <c r="Z3404">
        <v>1</v>
      </c>
    </row>
    <row r="3405" spans="1:26" x14ac:dyDescent="0.25">
      <c r="A3405">
        <v>5033</v>
      </c>
      <c r="B3405" t="s">
        <v>1947</v>
      </c>
      <c r="C3405" t="s">
        <v>57</v>
      </c>
      <c r="D3405" t="s">
        <v>57</v>
      </c>
      <c r="E3405" s="6" t="e">
        <f>VLOOKUP(B3405&amp;" - "&amp;D3405,OrbisGeneric_mapping!C:F,3,0)</f>
        <v>#N/A</v>
      </c>
      <c r="F3405" s="6" t="e">
        <f>VLOOKUP(E3405,Collibra!D:F,3,0)</f>
        <v>#N/A</v>
      </c>
      <c r="G3405" s="6" t="e">
        <f>VLOOKUP(E3405,Collibra!D:F,2,0)</f>
        <v>#N/A</v>
      </c>
      <c r="J3405" t="s">
        <v>28</v>
      </c>
      <c r="N3405" t="b">
        <v>0</v>
      </c>
      <c r="P3405" t="s">
        <v>29</v>
      </c>
      <c r="Q3405" t="s">
        <v>30</v>
      </c>
      <c r="R3405" t="b">
        <v>0</v>
      </c>
      <c r="Z3405">
        <v>1</v>
      </c>
    </row>
    <row r="3406" spans="1:26" x14ac:dyDescent="0.25">
      <c r="A3406">
        <v>5025</v>
      </c>
      <c r="B3406" t="s">
        <v>1947</v>
      </c>
      <c r="C3406" t="s">
        <v>58</v>
      </c>
      <c r="D3406" t="s">
        <v>58</v>
      </c>
      <c r="E3406" s="6" t="e">
        <f>VLOOKUP(B3406&amp;" - "&amp;D3406,OrbisGeneric_mapping!C:F,3,0)</f>
        <v>#N/A</v>
      </c>
      <c r="F3406" s="6" t="e">
        <f>VLOOKUP(E3406,Collibra!D:F,3,0)</f>
        <v>#N/A</v>
      </c>
      <c r="G3406" s="6" t="e">
        <f>VLOOKUP(E3406,Collibra!D:F,2,0)</f>
        <v>#N/A</v>
      </c>
      <c r="J3406" t="s">
        <v>59</v>
      </c>
      <c r="N3406" t="b">
        <v>0</v>
      </c>
      <c r="P3406" t="s">
        <v>29</v>
      </c>
      <c r="Q3406" t="s">
        <v>30</v>
      </c>
      <c r="R3406" t="b">
        <v>0</v>
      </c>
      <c r="Z3406">
        <v>1</v>
      </c>
    </row>
    <row r="3407" spans="1:26" x14ac:dyDescent="0.25">
      <c r="A3407">
        <v>130</v>
      </c>
      <c r="B3407" t="s">
        <v>1947</v>
      </c>
      <c r="C3407" t="s">
        <v>72</v>
      </c>
      <c r="D3407" t="s">
        <v>72</v>
      </c>
      <c r="E3407" s="6" t="e">
        <f>VLOOKUP(B3407&amp;" - "&amp;D3407,OrbisGeneric_mapping!C:F,3,0)</f>
        <v>#N/A</v>
      </c>
      <c r="F3407" s="6" t="e">
        <f>VLOOKUP(E3407,Collibra!D:F,3,0)</f>
        <v>#N/A</v>
      </c>
      <c r="G3407" s="6" t="e">
        <f>VLOOKUP(E3407,Collibra!D:F,2,0)</f>
        <v>#N/A</v>
      </c>
      <c r="J3407" t="s">
        <v>73</v>
      </c>
      <c r="N3407" t="b">
        <v>0</v>
      </c>
      <c r="P3407" t="s">
        <v>29</v>
      </c>
      <c r="Q3407" t="s">
        <v>30</v>
      </c>
      <c r="R3407" t="b">
        <v>0</v>
      </c>
      <c r="Z3407">
        <v>1</v>
      </c>
    </row>
    <row r="3408" spans="1:26" x14ac:dyDescent="0.25">
      <c r="A3408">
        <v>5049</v>
      </c>
      <c r="B3408" t="s">
        <v>1947</v>
      </c>
      <c r="C3408" t="s">
        <v>1836</v>
      </c>
      <c r="D3408" t="s">
        <v>1837</v>
      </c>
      <c r="E3408" s="6" t="str">
        <f>VLOOKUP(B3408&amp;" - "&amp;D3408,OrbisGeneric_mapping!C:F,3,0)</f>
        <v>HISTORIC_STATUS_STR</v>
      </c>
      <c r="F3408" s="6" t="e">
        <f>VLOOKUP(E3408,Collibra!D:F,3,0)</f>
        <v>#N/A</v>
      </c>
      <c r="G3408" s="6" t="e">
        <f>VLOOKUP(E3408,Collibra!D:F,2,0)</f>
        <v>#N/A</v>
      </c>
      <c r="J3408" t="s">
        <v>28</v>
      </c>
      <c r="N3408" t="b">
        <v>0</v>
      </c>
      <c r="P3408" t="s">
        <v>29</v>
      </c>
      <c r="Q3408" t="s">
        <v>30</v>
      </c>
      <c r="R3408" t="b">
        <v>0</v>
      </c>
      <c r="Z3408">
        <v>1</v>
      </c>
    </row>
    <row r="3409" spans="1:26" x14ac:dyDescent="0.25">
      <c r="A3409">
        <v>5057</v>
      </c>
      <c r="B3409" t="s">
        <v>1947</v>
      </c>
      <c r="C3409" t="s">
        <v>1838</v>
      </c>
      <c r="D3409" t="s">
        <v>1839</v>
      </c>
      <c r="E3409" s="6" t="str">
        <f>VLOOKUP(B3409&amp;" - "&amp;D3409,OrbisGeneric_mapping!C:F,3,0)</f>
        <v>HISTORIC_STATUSDATE</v>
      </c>
      <c r="F3409" s="6" t="e">
        <f>VLOOKUP(E3409,Collibra!D:F,3,0)</f>
        <v>#N/A</v>
      </c>
      <c r="G3409" s="6" t="e">
        <f>VLOOKUP(E3409,Collibra!D:F,2,0)</f>
        <v>#N/A</v>
      </c>
      <c r="J3409" t="s">
        <v>28</v>
      </c>
      <c r="N3409" t="b">
        <v>0</v>
      </c>
      <c r="P3409" t="s">
        <v>29</v>
      </c>
      <c r="Q3409" t="s">
        <v>30</v>
      </c>
      <c r="R3409" t="b">
        <v>0</v>
      </c>
      <c r="Z3409">
        <v>1</v>
      </c>
    </row>
    <row r="3410" spans="1:26" x14ac:dyDescent="0.25">
      <c r="A3410">
        <v>5081</v>
      </c>
      <c r="B3410" t="s">
        <v>1947</v>
      </c>
      <c r="C3410" t="s">
        <v>1840</v>
      </c>
      <c r="D3410" t="s">
        <v>1841</v>
      </c>
      <c r="E3410" s="6" t="e">
        <f>VLOOKUP(B3410&amp;" - "&amp;D3410,OrbisGeneric_mapping!C:F,3,0)</f>
        <v>#N/A</v>
      </c>
      <c r="F3410" s="6" t="e">
        <f>VLOOKUP(E3410,Collibra!D:F,3,0)</f>
        <v>#N/A</v>
      </c>
      <c r="G3410" s="6" t="e">
        <f>VLOOKUP(E3410,Collibra!D:F,2,0)</f>
        <v>#N/A</v>
      </c>
      <c r="J3410" t="s">
        <v>28</v>
      </c>
      <c r="N3410" t="b">
        <v>0</v>
      </c>
      <c r="P3410" t="s">
        <v>29</v>
      </c>
      <c r="Q3410" t="s">
        <v>30</v>
      </c>
      <c r="R3410" t="b">
        <v>0</v>
      </c>
      <c r="Z3410">
        <v>1</v>
      </c>
    </row>
    <row r="3411" spans="1:26" x14ac:dyDescent="0.25">
      <c r="A3411">
        <v>5073</v>
      </c>
      <c r="B3411" t="s">
        <v>1947</v>
      </c>
      <c r="C3411" t="s">
        <v>1842</v>
      </c>
      <c r="D3411" t="s">
        <v>1843</v>
      </c>
      <c r="E3411" s="6" t="e">
        <f>VLOOKUP(B3411&amp;" - "&amp;D3411,OrbisGeneric_mapping!C:F,3,0)</f>
        <v>#N/A</v>
      </c>
      <c r="F3411" s="6" t="e">
        <f>VLOOKUP(E3411,Collibra!D:F,3,0)</f>
        <v>#N/A</v>
      </c>
      <c r="G3411" s="6" t="e">
        <f>VLOOKUP(E3411,Collibra!D:F,2,0)</f>
        <v>#N/A</v>
      </c>
      <c r="J3411" t="s">
        <v>28</v>
      </c>
      <c r="N3411" t="b">
        <v>0</v>
      </c>
      <c r="P3411" t="s">
        <v>29</v>
      </c>
      <c r="Q3411" t="s">
        <v>30</v>
      </c>
      <c r="R3411" t="b">
        <v>0</v>
      </c>
      <c r="Z3411">
        <v>1</v>
      </c>
    </row>
    <row r="3412" spans="1:26" x14ac:dyDescent="0.25">
      <c r="A3412">
        <v>5065</v>
      </c>
      <c r="B3412" t="s">
        <v>1947</v>
      </c>
      <c r="C3412" t="s">
        <v>1844</v>
      </c>
      <c r="D3412" t="s">
        <v>1845</v>
      </c>
      <c r="E3412" s="6" t="e">
        <f>VLOOKUP(B3412&amp;" - "&amp;D3412,OrbisGeneric_mapping!C:F,3,0)</f>
        <v>#N/A</v>
      </c>
      <c r="F3412" s="6" t="e">
        <f>VLOOKUP(E3412,Collibra!D:F,3,0)</f>
        <v>#N/A</v>
      </c>
      <c r="G3412" s="6" t="e">
        <f>VLOOKUP(E3412,Collibra!D:F,2,0)</f>
        <v>#N/A</v>
      </c>
      <c r="J3412" t="s">
        <v>28</v>
      </c>
      <c r="N3412" t="b">
        <v>0</v>
      </c>
      <c r="P3412" t="s">
        <v>29</v>
      </c>
      <c r="Q3412" t="s">
        <v>30</v>
      </c>
      <c r="R3412" t="b">
        <v>0</v>
      </c>
      <c r="Z3412">
        <v>1</v>
      </c>
    </row>
    <row r="3413" spans="1:26" x14ac:dyDescent="0.25">
      <c r="A3413">
        <v>66</v>
      </c>
      <c r="B3413" t="s">
        <v>1947</v>
      </c>
      <c r="C3413" t="s">
        <v>1948</v>
      </c>
      <c r="D3413" t="s">
        <v>1949</v>
      </c>
      <c r="E3413" s="6" t="str">
        <f>VLOOKUP(B3413&amp;" - "&amp;D3413,OrbisGeneric_mapping!C:F,3,0)</f>
        <v>VPIEDVLB</v>
      </c>
      <c r="F3413" s="6" t="str">
        <f>VLOOKUP(E3413,Collibra!D:F,3,0)</f>
        <v>Estimated deal value, lower bound</v>
      </c>
      <c r="G3413" s="6" t="str">
        <f>VLOOKUP(E3413,Collibra!D:F,2,0)</f>
        <v>Minimum price (Estimated deal value - EDV) at which the company will be sold (Vadis)</v>
      </c>
      <c r="J3413" t="s">
        <v>28</v>
      </c>
      <c r="N3413" t="b">
        <v>0</v>
      </c>
      <c r="P3413" t="s">
        <v>29</v>
      </c>
      <c r="Q3413" t="s">
        <v>30</v>
      </c>
      <c r="R3413" t="b">
        <v>0</v>
      </c>
      <c r="Z3413">
        <v>1</v>
      </c>
    </row>
    <row r="3414" spans="1:26" x14ac:dyDescent="0.25">
      <c r="A3414">
        <v>50</v>
      </c>
      <c r="B3414" t="s">
        <v>1947</v>
      </c>
      <c r="C3414" t="s">
        <v>1950</v>
      </c>
      <c r="D3414" t="s">
        <v>1951</v>
      </c>
      <c r="E3414" s="6" t="str">
        <f>VLOOKUP(B3414&amp;" - "&amp;D3414,OrbisGeneric_mapping!C:F,3,0)</f>
        <v>VPIEDVLB</v>
      </c>
      <c r="F3414" s="6" t="str">
        <f>VLOOKUP(E3414,Collibra!D:F,3,0)</f>
        <v>Estimated deal value, lower bound</v>
      </c>
      <c r="G3414" s="6" t="str">
        <f>VLOOKUP(E3414,Collibra!D:F,2,0)</f>
        <v>Minimum price (Estimated deal value - EDV) at which the company will be sold (Vadis)</v>
      </c>
      <c r="J3414" t="s">
        <v>28</v>
      </c>
      <c r="N3414" t="b">
        <v>0</v>
      </c>
      <c r="P3414" t="s">
        <v>29</v>
      </c>
      <c r="Q3414" t="s">
        <v>30</v>
      </c>
      <c r="R3414" t="b">
        <v>0</v>
      </c>
      <c r="Z3414">
        <v>1</v>
      </c>
    </row>
    <row r="3415" spans="1:26" x14ac:dyDescent="0.25">
      <c r="A3415">
        <v>82</v>
      </c>
      <c r="B3415" t="s">
        <v>1947</v>
      </c>
      <c r="C3415" t="s">
        <v>1952</v>
      </c>
      <c r="D3415" t="s">
        <v>1953</v>
      </c>
      <c r="E3415" s="6" t="str">
        <f>VLOOKUP(B3415&amp;" - "&amp;D3415,OrbisGeneric_mapping!C:F,3,0)</f>
        <v>VPIEDVLB</v>
      </c>
      <c r="F3415" s="6" t="str">
        <f>VLOOKUP(E3415,Collibra!D:F,3,0)</f>
        <v>Estimated deal value, lower bound</v>
      </c>
      <c r="G3415" s="6" t="str">
        <f>VLOOKUP(E3415,Collibra!D:F,2,0)</f>
        <v>Minimum price (Estimated deal value - EDV) at which the company will be sold (Vadis)</v>
      </c>
      <c r="J3415" t="s">
        <v>28</v>
      </c>
      <c r="N3415" t="b">
        <v>0</v>
      </c>
      <c r="P3415" t="s">
        <v>29</v>
      </c>
      <c r="Q3415" t="s">
        <v>30</v>
      </c>
      <c r="R3415" t="b">
        <v>0</v>
      </c>
      <c r="Z3415">
        <v>1</v>
      </c>
    </row>
    <row r="3416" spans="1:26" x14ac:dyDescent="0.25">
      <c r="A3416">
        <v>74</v>
      </c>
      <c r="B3416" t="s">
        <v>1947</v>
      </c>
      <c r="C3416" t="s">
        <v>1954</v>
      </c>
      <c r="D3416" t="s">
        <v>1955</v>
      </c>
      <c r="E3416" s="6" t="str">
        <f>VLOOKUP(B3416&amp;" - "&amp;D3416,OrbisGeneric_mapping!C:F,3,0)</f>
        <v>VPIEDVUB</v>
      </c>
      <c r="F3416" s="6" t="str">
        <f>VLOOKUP(E3416,Collibra!D:F,3,0)</f>
        <v>Estimated deal value, upper bound</v>
      </c>
      <c r="G3416" s="6" t="str">
        <f>VLOOKUP(E3416,Collibra!D:F,2,0)</f>
        <v>Maximum price (Estimated deal value - EDV) at which the company will be sold (Vadis)</v>
      </c>
      <c r="J3416" t="s">
        <v>28</v>
      </c>
      <c r="N3416" t="b">
        <v>0</v>
      </c>
      <c r="P3416" t="s">
        <v>29</v>
      </c>
      <c r="Q3416" t="s">
        <v>30</v>
      </c>
      <c r="R3416" t="b">
        <v>0</v>
      </c>
      <c r="Z3416">
        <v>1</v>
      </c>
    </row>
    <row r="3417" spans="1:26" x14ac:dyDescent="0.25">
      <c r="A3417">
        <v>58</v>
      </c>
      <c r="B3417" t="s">
        <v>1947</v>
      </c>
      <c r="C3417" t="s">
        <v>1956</v>
      </c>
      <c r="D3417" t="s">
        <v>1957</v>
      </c>
      <c r="E3417" s="6" t="str">
        <f>VLOOKUP(B3417&amp;" - "&amp;D3417,OrbisGeneric_mapping!C:F,3,0)</f>
        <v>VPIEDVUB</v>
      </c>
      <c r="F3417" s="6" t="str">
        <f>VLOOKUP(E3417,Collibra!D:F,3,0)</f>
        <v>Estimated deal value, upper bound</v>
      </c>
      <c r="G3417" s="6" t="str">
        <f>VLOOKUP(E3417,Collibra!D:F,2,0)</f>
        <v>Maximum price (Estimated deal value - EDV) at which the company will be sold (Vadis)</v>
      </c>
      <c r="J3417" t="s">
        <v>28</v>
      </c>
      <c r="N3417" t="b">
        <v>0</v>
      </c>
      <c r="P3417" t="s">
        <v>29</v>
      </c>
      <c r="Q3417" t="s">
        <v>30</v>
      </c>
      <c r="R3417" t="b">
        <v>0</v>
      </c>
      <c r="Z3417">
        <v>1</v>
      </c>
    </row>
    <row r="3418" spans="1:26" x14ac:dyDescent="0.25">
      <c r="A3418">
        <v>90</v>
      </c>
      <c r="B3418" t="s">
        <v>1947</v>
      </c>
      <c r="C3418" t="s">
        <v>1958</v>
      </c>
      <c r="D3418" t="s">
        <v>1959</v>
      </c>
      <c r="E3418" s="6" t="str">
        <f>VLOOKUP(B3418&amp;" - "&amp;D3418,OrbisGeneric_mapping!C:F,3,0)</f>
        <v>VPIEDVUB</v>
      </c>
      <c r="F3418" s="6" t="str">
        <f>VLOOKUP(E3418,Collibra!D:F,3,0)</f>
        <v>Estimated deal value, upper bound</v>
      </c>
      <c r="G3418" s="6" t="str">
        <f>VLOOKUP(E3418,Collibra!D:F,2,0)</f>
        <v>Maximum price (Estimated deal value - EDV) at which the company will be sold (Vadis)</v>
      </c>
      <c r="J3418" t="s">
        <v>28</v>
      </c>
      <c r="N3418" t="b">
        <v>0</v>
      </c>
      <c r="P3418" t="s">
        <v>29</v>
      </c>
      <c r="Q3418" t="s">
        <v>30</v>
      </c>
      <c r="R3418" t="b">
        <v>0</v>
      </c>
      <c r="Z3418">
        <v>1</v>
      </c>
    </row>
    <row r="3419" spans="1:26" x14ac:dyDescent="0.25">
      <c r="A3419">
        <v>26</v>
      </c>
      <c r="B3419" t="s">
        <v>1947</v>
      </c>
      <c r="C3419" t="s">
        <v>1960</v>
      </c>
      <c r="D3419" t="s">
        <v>1961</v>
      </c>
      <c r="E3419" s="6" t="str">
        <f>VLOOKUP(B3419&amp;" - "&amp;D3419,OrbisGeneric_mapping!C:F,3,0)</f>
        <v>VPIP2BS</v>
      </c>
      <c r="F3419" s="6" t="str">
        <f>VLOOKUP(E3419,Collibra!D:F,3,0)</f>
        <v>Propensity to be sold</v>
      </c>
      <c r="G3419" s="6" t="str">
        <f>VLOOKUP(E3419,Collibra!D:F,2,0)</f>
        <v>Score that describes the propensity of a company to be sold (Vadis Score)</v>
      </c>
      <c r="J3419" t="s">
        <v>28</v>
      </c>
      <c r="N3419" t="b">
        <v>0</v>
      </c>
      <c r="P3419" t="s">
        <v>29</v>
      </c>
      <c r="Q3419" t="s">
        <v>30</v>
      </c>
      <c r="R3419" t="b">
        <v>0</v>
      </c>
      <c r="Z3419">
        <v>1</v>
      </c>
    </row>
    <row r="3420" spans="1:26" x14ac:dyDescent="0.25">
      <c r="A3420">
        <v>18</v>
      </c>
      <c r="B3420" t="s">
        <v>1947</v>
      </c>
      <c r="C3420" t="s">
        <v>1962</v>
      </c>
      <c r="D3420" t="s">
        <v>1963</v>
      </c>
      <c r="E3420" s="6" t="str">
        <f>VLOOKUP(B3420&amp;" - "&amp;D3420,OrbisGeneric_mapping!C:F,3,0)</f>
        <v>VPIP2BB</v>
      </c>
      <c r="F3420" s="6" t="e">
        <f>VLOOKUP(E3420,Collibra!D:F,3,0)</f>
        <v>#N/A</v>
      </c>
      <c r="G3420" s="6" t="e">
        <f>VLOOKUP(E3420,Collibra!D:F,2,0)</f>
        <v>#N/A</v>
      </c>
      <c r="J3420" t="s">
        <v>28</v>
      </c>
      <c r="N3420" t="b">
        <v>0</v>
      </c>
      <c r="P3420" t="s">
        <v>29</v>
      </c>
      <c r="Q3420" t="s">
        <v>30</v>
      </c>
      <c r="R3420" t="b">
        <v>0</v>
      </c>
      <c r="Z3420">
        <v>1</v>
      </c>
    </row>
    <row r="3421" spans="1:26" x14ac:dyDescent="0.25">
      <c r="A3421">
        <v>98</v>
      </c>
      <c r="B3421" t="s">
        <v>1947</v>
      </c>
      <c r="C3421" t="s">
        <v>1964</v>
      </c>
      <c r="D3421" t="s">
        <v>1965</v>
      </c>
      <c r="E3421" s="6" t="str">
        <f>VLOOKUP(B3421&amp;" - "&amp;D3421,OrbisGeneric_mapping!C:F,3,0)</f>
        <v>VPINOBEDV</v>
      </c>
      <c r="F3421" s="6" t="str">
        <f>VLOOKUP(E3421,Collibra!D:F,3,0)</f>
        <v>Reason of no bounds for EDV</v>
      </c>
      <c r="G3421" s="6" t="str">
        <f>VLOOKUP(E3421,Collibra!D:F,2,0)</f>
        <v>Rationale if there is no lower and upper bound values for Estimated deal value - EDV (Vadis)</v>
      </c>
      <c r="J3421" t="s">
        <v>28</v>
      </c>
      <c r="N3421" t="b">
        <v>0</v>
      </c>
      <c r="P3421" t="s">
        <v>29</v>
      </c>
      <c r="Q3421" t="s">
        <v>30</v>
      </c>
      <c r="R3421" t="b">
        <v>0</v>
      </c>
      <c r="Z3421">
        <v>1</v>
      </c>
    </row>
    <row r="3422" spans="1:26" x14ac:dyDescent="0.25">
      <c r="A3422">
        <v>34</v>
      </c>
      <c r="B3422" t="s">
        <v>1947</v>
      </c>
      <c r="C3422" t="s">
        <v>1966</v>
      </c>
      <c r="D3422" t="s">
        <v>1967</v>
      </c>
      <c r="E3422" s="6" t="e">
        <f>VLOOKUP(B3422&amp;" - "&amp;D3422,OrbisGeneric_mapping!C:F,3,0)</f>
        <v>#N/A</v>
      </c>
      <c r="F3422" s="6" t="e">
        <f>VLOOKUP(E3422,Collibra!D:F,3,0)</f>
        <v>#N/A</v>
      </c>
      <c r="G3422" s="6" t="e">
        <f>VLOOKUP(E3422,Collibra!D:F,2,0)</f>
        <v>#N/A</v>
      </c>
      <c r="J3422" t="s">
        <v>28</v>
      </c>
      <c r="N3422" t="b">
        <v>0</v>
      </c>
      <c r="P3422" t="s">
        <v>29</v>
      </c>
      <c r="Q3422" t="s">
        <v>30</v>
      </c>
      <c r="R3422" t="b">
        <v>0</v>
      </c>
      <c r="Z3422">
        <v>1</v>
      </c>
    </row>
    <row r="3423" spans="1:26" x14ac:dyDescent="0.25">
      <c r="A3423">
        <v>42</v>
      </c>
      <c r="B3423" t="s">
        <v>1947</v>
      </c>
      <c r="C3423" t="s">
        <v>1968</v>
      </c>
      <c r="D3423" t="s">
        <v>1969</v>
      </c>
      <c r="E3423" s="6" t="str">
        <f>VLOOKUP(B3423&amp;" - "&amp;D3423,OrbisGeneric_mapping!C:F,3,0)</f>
        <v>VPINOSCORE_DESC</v>
      </c>
      <c r="F3423" s="6" t="e">
        <f>VLOOKUP(E3423,Collibra!D:F,3,0)</f>
        <v>#N/A</v>
      </c>
      <c r="G3423" s="6" t="e">
        <f>VLOOKUP(E3423,Collibra!D:F,2,0)</f>
        <v>#N/A</v>
      </c>
      <c r="J3423" t="s">
        <v>28</v>
      </c>
      <c r="N3423" t="b">
        <v>0</v>
      </c>
      <c r="P3423" t="s">
        <v>29</v>
      </c>
      <c r="Q3423" t="s">
        <v>30</v>
      </c>
      <c r="R3423" t="b">
        <v>0</v>
      </c>
      <c r="Z3423">
        <v>1</v>
      </c>
    </row>
    <row r="3424" spans="1:26" x14ac:dyDescent="0.25">
      <c r="A3424">
        <v>10</v>
      </c>
      <c r="B3424" t="s">
        <v>1947</v>
      </c>
      <c r="C3424" t="s">
        <v>1970</v>
      </c>
      <c r="D3424" t="s">
        <v>1971</v>
      </c>
      <c r="E3424" s="6" t="str">
        <f>VLOOKUP(B3424&amp;" - "&amp;D3424,OrbisGeneric_mapping!C:F,3,0)</f>
        <v>VPIDATE</v>
      </c>
      <c r="F3424" s="6" t="str">
        <f>VLOOKUP(E3424,Collibra!D:F,3,0)</f>
        <v>Year</v>
      </c>
      <c r="G3424" s="6" t="str">
        <f>VLOOKUP(E3424,Collibra!D:F,2,0)</f>
        <v>Year of the financial statements used to calculate the Vadis score</v>
      </c>
      <c r="J3424" t="s">
        <v>28</v>
      </c>
      <c r="N3424" t="b">
        <v>0</v>
      </c>
      <c r="P3424" t="s">
        <v>29</v>
      </c>
      <c r="Q3424" t="s">
        <v>30</v>
      </c>
      <c r="R3424" t="b">
        <v>0</v>
      </c>
      <c r="Z3424">
        <v>1</v>
      </c>
    </row>
    <row r="3425" spans="1:26" x14ac:dyDescent="0.25">
      <c r="A3425">
        <v>246</v>
      </c>
      <c r="B3425" t="s">
        <v>1972</v>
      </c>
      <c r="C3425" t="s">
        <v>26</v>
      </c>
      <c r="D3425" t="s">
        <v>27</v>
      </c>
      <c r="E3425" s="6" t="str">
        <f>VLOOKUP(B3425&amp;" - "&amp;D3425,OrbisGeneric_mapping!C:F,3,0)</f>
        <v>BVD_ID_NUMBER</v>
      </c>
      <c r="F3425" s="6" t="str">
        <f>VLOOKUP(E3425,Collibra!D:F,3,0)</f>
        <v>BvD ID number</v>
      </c>
      <c r="G3425" s="6" t="str">
        <f>VLOOKUP(E3425,Collibra!D:F,2,0)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425" t="s">
        <v>28</v>
      </c>
      <c r="N3425" t="b">
        <v>0</v>
      </c>
      <c r="P3425" t="s">
        <v>29</v>
      </c>
      <c r="Q3425" t="s">
        <v>30</v>
      </c>
      <c r="R3425" t="b">
        <v>0</v>
      </c>
      <c r="Z3425">
        <v>1</v>
      </c>
    </row>
    <row r="3426" spans="1:26" x14ac:dyDescent="0.25">
      <c r="A3426">
        <v>422</v>
      </c>
      <c r="B3426" t="s">
        <v>1972</v>
      </c>
      <c r="C3426" t="s">
        <v>1832</v>
      </c>
      <c r="D3426" t="s">
        <v>1833</v>
      </c>
      <c r="E3426" s="6" t="str">
        <f>VLOOKUP(B3426&amp;" - "&amp;D3426,OrbisGeneric_mapping!C:F,3,0)</f>
        <v>EXCHRATE_EUR</v>
      </c>
      <c r="F3426" s="6" t="e">
        <f>VLOOKUP(E3426,Collibra!D:F,3,0)</f>
        <v>#N/A</v>
      </c>
      <c r="G3426" s="6" t="e">
        <f>VLOOKUP(E3426,Collibra!D:F,2,0)</f>
        <v>#N/A</v>
      </c>
      <c r="J3426" t="s">
        <v>28</v>
      </c>
      <c r="N3426" t="b">
        <v>0</v>
      </c>
      <c r="P3426" t="s">
        <v>29</v>
      </c>
      <c r="Q3426" t="s">
        <v>30</v>
      </c>
      <c r="R3426" t="b">
        <v>0</v>
      </c>
      <c r="Z3426">
        <v>1</v>
      </c>
    </row>
    <row r="3427" spans="1:26" x14ac:dyDescent="0.25">
      <c r="A3427">
        <v>430</v>
      </c>
      <c r="B3427" t="s">
        <v>1972</v>
      </c>
      <c r="C3427" t="s">
        <v>1834</v>
      </c>
      <c r="D3427" t="s">
        <v>1835</v>
      </c>
      <c r="E3427" s="6" t="str">
        <f>VLOOKUP(B3427&amp;" - "&amp;D3427,OrbisGeneric_mapping!C:F,3,0)</f>
        <v>EXCHRATE_USD</v>
      </c>
      <c r="F3427" s="6" t="e">
        <f>VLOOKUP(E3427,Collibra!D:F,3,0)</f>
        <v>#N/A</v>
      </c>
      <c r="G3427" s="6" t="e">
        <f>VLOOKUP(E3427,Collibra!D:F,2,0)</f>
        <v>#N/A</v>
      </c>
      <c r="J3427" t="s">
        <v>28</v>
      </c>
      <c r="N3427" t="b">
        <v>0</v>
      </c>
      <c r="P3427" t="s">
        <v>29</v>
      </c>
      <c r="Q3427" t="s">
        <v>30</v>
      </c>
      <c r="R3427" t="b">
        <v>0</v>
      </c>
      <c r="Z3427">
        <v>1</v>
      </c>
    </row>
    <row r="3428" spans="1:26" x14ac:dyDescent="0.25">
      <c r="A3428">
        <v>302</v>
      </c>
      <c r="B3428" t="s">
        <v>1972</v>
      </c>
      <c r="C3428" t="s">
        <v>1973</v>
      </c>
      <c r="D3428" t="s">
        <v>1974</v>
      </c>
      <c r="E3428" s="6" t="str">
        <f>VLOOKUP(B3428&amp;" - "&amp;D3428,OrbisGeneric_mapping!C:F,3,0)</f>
        <v>FALCONCRR_HIST</v>
      </c>
      <c r="F3428" s="6">
        <f>VLOOKUP(E3428,Collibra!D:F,3,0)</f>
        <v>0</v>
      </c>
      <c r="G3428" s="6" t="str">
        <f>VLOOKUP(E3428,Collibra!D:F,2,0)</f>
        <v>This is the projected Falcon Counterparty risk score (CRS) used to calculate the projected Falcon score for future years</v>
      </c>
      <c r="J3428" t="s">
        <v>28</v>
      </c>
      <c r="N3428" t="b">
        <v>0</v>
      </c>
      <c r="P3428" t="s">
        <v>29</v>
      </c>
      <c r="Q3428" t="s">
        <v>30</v>
      </c>
      <c r="R3428" t="b">
        <v>0</v>
      </c>
      <c r="Z3428">
        <v>1</v>
      </c>
    </row>
    <row r="3429" spans="1:26" x14ac:dyDescent="0.25">
      <c r="A3429">
        <v>398</v>
      </c>
      <c r="B3429" t="s">
        <v>1972</v>
      </c>
      <c r="C3429" t="s">
        <v>1975</v>
      </c>
      <c r="D3429" t="s">
        <v>1976</v>
      </c>
      <c r="E3429" s="6" t="str">
        <f>VLOOKUP(B3429&amp;" - "&amp;D3429,OrbisGeneric_mapping!C:F,3,0)</f>
        <v>FALCON_FinalCreditLimit_HIST_EUR</v>
      </c>
      <c r="F3429" s="6" t="e">
        <f>VLOOKUP(E3429,Collibra!D:F,3,0)</f>
        <v>#N/A</v>
      </c>
      <c r="G3429" s="6" t="e">
        <f>VLOOKUP(E3429,Collibra!D:F,2,0)</f>
        <v>#N/A</v>
      </c>
      <c r="J3429" t="s">
        <v>28</v>
      </c>
      <c r="N3429" t="b">
        <v>0</v>
      </c>
      <c r="P3429" t="s">
        <v>29</v>
      </c>
      <c r="Q3429" t="s">
        <v>30</v>
      </c>
      <c r="R3429" t="b">
        <v>0</v>
      </c>
      <c r="Z3429">
        <v>1</v>
      </c>
    </row>
    <row r="3430" spans="1:26" x14ac:dyDescent="0.25">
      <c r="A3430">
        <v>390</v>
      </c>
      <c r="B3430" t="s">
        <v>1972</v>
      </c>
      <c r="C3430" t="s">
        <v>1977</v>
      </c>
      <c r="D3430" t="s">
        <v>1978</v>
      </c>
      <c r="E3430" s="6" t="str">
        <f>VLOOKUP(B3430&amp;" - "&amp;D3430,OrbisGeneric_mapping!C:F,3,0)</f>
        <v>FALCON_FinalCreditLimit_HIST_LCU</v>
      </c>
      <c r="F3430" s="6" t="e">
        <f>VLOOKUP(E3430,Collibra!D:F,3,0)</f>
        <v>#N/A</v>
      </c>
      <c r="G3430" s="6" t="e">
        <f>VLOOKUP(E3430,Collibra!D:F,2,0)</f>
        <v>#N/A</v>
      </c>
      <c r="J3430" t="s">
        <v>28</v>
      </c>
      <c r="N3430" t="b">
        <v>0</v>
      </c>
      <c r="P3430" t="s">
        <v>29</v>
      </c>
      <c r="Q3430" t="s">
        <v>30</v>
      </c>
      <c r="R3430" t="b">
        <v>0</v>
      </c>
      <c r="Z3430">
        <v>1</v>
      </c>
    </row>
    <row r="3431" spans="1:26" x14ac:dyDescent="0.25">
      <c r="A3431">
        <v>406</v>
      </c>
      <c r="B3431" t="s">
        <v>1972</v>
      </c>
      <c r="C3431" t="s">
        <v>1979</v>
      </c>
      <c r="D3431" t="s">
        <v>1980</v>
      </c>
      <c r="E3431" s="6" t="str">
        <f>VLOOKUP(B3431&amp;" - "&amp;D3431,OrbisGeneric_mapping!C:F,3,0)</f>
        <v>FALCON_FinalCreditLimit_HIST_USD</v>
      </c>
      <c r="F3431" s="6" t="e">
        <f>VLOOKUP(E3431,Collibra!D:F,3,0)</f>
        <v>#N/A</v>
      </c>
      <c r="G3431" s="6" t="e">
        <f>VLOOKUP(E3431,Collibra!D:F,2,0)</f>
        <v>#N/A</v>
      </c>
      <c r="J3431" t="s">
        <v>28</v>
      </c>
      <c r="N3431" t="b">
        <v>0</v>
      </c>
      <c r="P3431" t="s">
        <v>29</v>
      </c>
      <c r="Q3431" t="s">
        <v>30</v>
      </c>
      <c r="R3431" t="b">
        <v>0</v>
      </c>
      <c r="Z3431">
        <v>1</v>
      </c>
    </row>
    <row r="3432" spans="1:26" x14ac:dyDescent="0.25">
      <c r="A3432">
        <v>334</v>
      </c>
      <c r="B3432" t="s">
        <v>1972</v>
      </c>
      <c r="C3432" t="s">
        <v>1981</v>
      </c>
      <c r="D3432" t="s">
        <v>1982</v>
      </c>
      <c r="E3432" s="6" t="e">
        <f>VLOOKUP(B3432&amp;" - "&amp;D3432,OrbisGeneric_mapping!C:F,3,0)</f>
        <v>#N/A</v>
      </c>
      <c r="F3432" s="6" t="e">
        <f>VLOOKUP(E3432,Collibra!D:F,3,0)</f>
        <v>#N/A</v>
      </c>
      <c r="G3432" s="6" t="e">
        <f>VLOOKUP(E3432,Collibra!D:F,2,0)</f>
        <v>#N/A</v>
      </c>
      <c r="J3432" t="s">
        <v>28</v>
      </c>
      <c r="N3432" t="b">
        <v>0</v>
      </c>
      <c r="P3432" t="s">
        <v>29</v>
      </c>
      <c r="Q3432" t="s">
        <v>30</v>
      </c>
      <c r="R3432" t="b">
        <v>0</v>
      </c>
      <c r="Z3432">
        <v>1</v>
      </c>
    </row>
    <row r="3433" spans="1:26" x14ac:dyDescent="0.25">
      <c r="A3433">
        <v>382</v>
      </c>
      <c r="B3433" t="s">
        <v>1972</v>
      </c>
      <c r="C3433" t="s">
        <v>1983</v>
      </c>
      <c r="D3433" t="s">
        <v>1984</v>
      </c>
      <c r="E3433" s="6" t="str">
        <f>VLOOKUP(B3433&amp;" - "&amp;D3433,OrbisGeneric_mapping!C:F,3,0)</f>
        <v>FALCONF9_STR</v>
      </c>
      <c r="F3433" s="6" t="e">
        <f>VLOOKUP(E3433,Collibra!D:F,3,0)</f>
        <v>#N/A</v>
      </c>
      <c r="G3433" s="6" t="e">
        <f>VLOOKUP(E3433,Collibra!D:F,2,0)</f>
        <v>#N/A</v>
      </c>
      <c r="J3433" t="s">
        <v>28</v>
      </c>
      <c r="N3433" t="b">
        <v>0</v>
      </c>
      <c r="P3433" t="s">
        <v>29</v>
      </c>
      <c r="Q3433" t="s">
        <v>30</v>
      </c>
      <c r="R3433" t="b">
        <v>0</v>
      </c>
      <c r="Z3433">
        <v>1</v>
      </c>
    </row>
    <row r="3434" spans="1:26" x14ac:dyDescent="0.25">
      <c r="A3434">
        <v>342</v>
      </c>
      <c r="B3434" t="s">
        <v>1972</v>
      </c>
      <c r="C3434" t="s">
        <v>1985</v>
      </c>
      <c r="D3434" t="s">
        <v>1986</v>
      </c>
      <c r="E3434" s="6" t="str">
        <f>VLOOKUP(B3434&amp;" - "&amp;D3434,OrbisGeneric_mapping!C:F,3,0)</f>
        <v>FALCONF4_STR</v>
      </c>
      <c r="F3434" s="6" t="e">
        <f>VLOOKUP(E3434,Collibra!D:F,3,0)</f>
        <v>#N/A</v>
      </c>
      <c r="G3434" s="6" t="e">
        <f>VLOOKUP(E3434,Collibra!D:F,2,0)</f>
        <v>#N/A</v>
      </c>
      <c r="J3434" t="s">
        <v>28</v>
      </c>
      <c r="N3434" t="b">
        <v>0</v>
      </c>
      <c r="P3434" t="s">
        <v>29</v>
      </c>
      <c r="Q3434" t="s">
        <v>30</v>
      </c>
      <c r="R3434" t="b">
        <v>0</v>
      </c>
      <c r="Z3434">
        <v>1</v>
      </c>
    </row>
    <row r="3435" spans="1:26" x14ac:dyDescent="0.25">
      <c r="A3435">
        <v>350</v>
      </c>
      <c r="B3435" t="s">
        <v>1972</v>
      </c>
      <c r="C3435" t="s">
        <v>1987</v>
      </c>
      <c r="D3435" t="s">
        <v>1988</v>
      </c>
      <c r="E3435" s="6" t="e">
        <f>VLOOKUP(B3435&amp;" - "&amp;D3435,OrbisGeneric_mapping!C:F,3,0)</f>
        <v>#N/A</v>
      </c>
      <c r="F3435" s="6" t="e">
        <f>VLOOKUP(E3435,Collibra!D:F,3,0)</f>
        <v>#N/A</v>
      </c>
      <c r="G3435" s="6" t="e">
        <f>VLOOKUP(E3435,Collibra!D:F,2,0)</f>
        <v>#N/A</v>
      </c>
      <c r="J3435" t="s">
        <v>28</v>
      </c>
      <c r="N3435" t="b">
        <v>0</v>
      </c>
      <c r="P3435" t="s">
        <v>29</v>
      </c>
      <c r="Q3435" t="s">
        <v>30</v>
      </c>
      <c r="R3435" t="b">
        <v>0</v>
      </c>
      <c r="Z3435">
        <v>1</v>
      </c>
    </row>
    <row r="3436" spans="1:26" x14ac:dyDescent="0.25">
      <c r="A3436">
        <v>374</v>
      </c>
      <c r="B3436" t="s">
        <v>1972</v>
      </c>
      <c r="C3436" t="s">
        <v>1989</v>
      </c>
      <c r="D3436" t="s">
        <v>1990</v>
      </c>
      <c r="E3436" s="6" t="str">
        <f>VLOOKUP(B3436&amp;" - "&amp;D3436,OrbisGeneric_mapping!C:F,3,0)</f>
        <v>FALCONF8_STR</v>
      </c>
      <c r="F3436" s="6" t="e">
        <f>VLOOKUP(E3436,Collibra!D:F,3,0)</f>
        <v>#N/A</v>
      </c>
      <c r="G3436" s="6" t="e">
        <f>VLOOKUP(E3436,Collibra!D:F,2,0)</f>
        <v>#N/A</v>
      </c>
      <c r="J3436" t="s">
        <v>28</v>
      </c>
      <c r="N3436" t="b">
        <v>0</v>
      </c>
      <c r="P3436" t="s">
        <v>29</v>
      </c>
      <c r="Q3436" t="s">
        <v>30</v>
      </c>
      <c r="R3436" t="b">
        <v>0</v>
      </c>
      <c r="Z3436">
        <v>1</v>
      </c>
    </row>
    <row r="3437" spans="1:26" x14ac:dyDescent="0.25">
      <c r="A3437">
        <v>326</v>
      </c>
      <c r="B3437" t="s">
        <v>1972</v>
      </c>
      <c r="C3437" t="s">
        <v>1991</v>
      </c>
      <c r="D3437" t="s">
        <v>1992</v>
      </c>
      <c r="E3437" s="6" t="str">
        <f>VLOOKUP(B3437&amp;" - "&amp;D3437,OrbisGeneric_mapping!C:F,3,0)</f>
        <v>FALCONF2_STR</v>
      </c>
      <c r="F3437" s="6" t="e">
        <f>VLOOKUP(E3437,Collibra!D:F,3,0)</f>
        <v>#N/A</v>
      </c>
      <c r="G3437" s="6" t="e">
        <f>VLOOKUP(E3437,Collibra!D:F,2,0)</f>
        <v>#N/A</v>
      </c>
      <c r="J3437" t="s">
        <v>28</v>
      </c>
      <c r="N3437" t="b">
        <v>0</v>
      </c>
      <c r="P3437" t="s">
        <v>29</v>
      </c>
      <c r="Q3437" t="s">
        <v>30</v>
      </c>
      <c r="R3437" t="b">
        <v>0</v>
      </c>
      <c r="Z3437">
        <v>1</v>
      </c>
    </row>
    <row r="3438" spans="1:26" x14ac:dyDescent="0.25">
      <c r="A3438">
        <v>358</v>
      </c>
      <c r="B3438" t="s">
        <v>1972</v>
      </c>
      <c r="C3438" t="s">
        <v>1993</v>
      </c>
      <c r="D3438" t="s">
        <v>1994</v>
      </c>
      <c r="E3438" s="6" t="str">
        <f>VLOOKUP(B3438&amp;" - "&amp;D3438,OrbisGeneric_mapping!C:F,3,0)</f>
        <v>FALCONF6_STR</v>
      </c>
      <c r="F3438" s="6" t="e">
        <f>VLOOKUP(E3438,Collibra!D:F,3,0)</f>
        <v>#N/A</v>
      </c>
      <c r="G3438" s="6" t="e">
        <f>VLOOKUP(E3438,Collibra!D:F,2,0)</f>
        <v>#N/A</v>
      </c>
      <c r="J3438" t="s">
        <v>28</v>
      </c>
      <c r="N3438" t="b">
        <v>0</v>
      </c>
      <c r="P3438" t="s">
        <v>29</v>
      </c>
      <c r="Q3438" t="s">
        <v>30</v>
      </c>
      <c r="R3438" t="b">
        <v>0</v>
      </c>
      <c r="Z3438">
        <v>1</v>
      </c>
    </row>
    <row r="3439" spans="1:26" x14ac:dyDescent="0.25">
      <c r="A3439">
        <v>366</v>
      </c>
      <c r="B3439" t="s">
        <v>1972</v>
      </c>
      <c r="C3439" t="s">
        <v>1995</v>
      </c>
      <c r="D3439" t="s">
        <v>1996</v>
      </c>
      <c r="E3439" s="6" t="str">
        <f>VLOOKUP(B3439&amp;" - "&amp;D3439,OrbisGeneric_mapping!C:F,3,0)</f>
        <v>FALCONF7_STR</v>
      </c>
      <c r="F3439" s="6" t="e">
        <f>VLOOKUP(E3439,Collibra!D:F,3,0)</f>
        <v>#N/A</v>
      </c>
      <c r="G3439" s="6" t="e">
        <f>VLOOKUP(E3439,Collibra!D:F,2,0)</f>
        <v>#N/A</v>
      </c>
      <c r="J3439" t="s">
        <v>28</v>
      </c>
      <c r="N3439" t="b">
        <v>0</v>
      </c>
      <c r="P3439" t="s">
        <v>29</v>
      </c>
      <c r="Q3439" t="s">
        <v>30</v>
      </c>
      <c r="R3439" t="b">
        <v>0</v>
      </c>
      <c r="Z3439">
        <v>1</v>
      </c>
    </row>
    <row r="3440" spans="1:26" x14ac:dyDescent="0.25">
      <c r="A3440">
        <v>318</v>
      </c>
      <c r="B3440" t="s">
        <v>1972</v>
      </c>
      <c r="C3440" t="s">
        <v>1997</v>
      </c>
      <c r="D3440" t="s">
        <v>1998</v>
      </c>
      <c r="E3440" s="6" t="e">
        <f>VLOOKUP(B3440&amp;" - "&amp;D3440,OrbisGeneric_mapping!C:F,3,0)</f>
        <v>#N/A</v>
      </c>
      <c r="F3440" s="6" t="e">
        <f>VLOOKUP(E3440,Collibra!D:F,3,0)</f>
        <v>#N/A</v>
      </c>
      <c r="G3440" s="6" t="e">
        <f>VLOOKUP(E3440,Collibra!D:F,2,0)</f>
        <v>#N/A</v>
      </c>
      <c r="J3440" t="s">
        <v>28</v>
      </c>
      <c r="N3440" t="b">
        <v>0</v>
      </c>
      <c r="P3440" t="s">
        <v>29</v>
      </c>
      <c r="Q3440" t="s">
        <v>30</v>
      </c>
      <c r="R3440" t="b">
        <v>0</v>
      </c>
      <c r="Z3440">
        <v>1</v>
      </c>
    </row>
    <row r="3441" spans="1:26" x14ac:dyDescent="0.25">
      <c r="A3441">
        <v>310</v>
      </c>
      <c r="B3441" t="s">
        <v>1972</v>
      </c>
      <c r="C3441" t="s">
        <v>1999</v>
      </c>
      <c r="D3441" t="s">
        <v>2000</v>
      </c>
      <c r="E3441" s="6" t="str">
        <f>VLOOKUP(B3441&amp;" - "&amp;D3441,OrbisGeneric_mapping!C:F,3,0)</f>
        <v>FALCONPD_HIST</v>
      </c>
      <c r="F3441" s="6">
        <f>VLOOKUP(E3441,Collibra!D:F,3,0)</f>
        <v>0</v>
      </c>
      <c r="G3441" s="6" t="str">
        <f>VLOOKUP(E3441,Collibra!D:F,2,0)</f>
        <v>This is the projected Probability of default percentage used to calculate the projected Falcon score for future years</v>
      </c>
      <c r="J3441" t="s">
        <v>28</v>
      </c>
      <c r="N3441" t="b">
        <v>0</v>
      </c>
      <c r="P3441" t="s">
        <v>29</v>
      </c>
      <c r="Q3441" t="s">
        <v>30</v>
      </c>
      <c r="R3441" t="b">
        <v>0</v>
      </c>
      <c r="Z3441">
        <v>1</v>
      </c>
    </row>
    <row r="3442" spans="1:26" x14ac:dyDescent="0.25">
      <c r="A3442">
        <v>414</v>
      </c>
      <c r="B3442" t="s">
        <v>1972</v>
      </c>
      <c r="C3442" t="s">
        <v>576</v>
      </c>
      <c r="D3442" t="s">
        <v>577</v>
      </c>
      <c r="E3442" s="6" t="str">
        <f>VLOOKUP(B3442&amp;" - "&amp;D3442,OrbisGeneric_mapping!C:F,3,0)</f>
        <v>ORIGINAL_CURRENCY</v>
      </c>
      <c r="F3442" s="6">
        <f>VLOOKUP(E3442,Collibra!D:F,3,0)</f>
        <v>0</v>
      </c>
      <c r="G3442" s="6" t="str">
        <f>VLOOKUP(E3442,Collibra!D:F,2,0)</f>
        <v>The currency used for publishing the financial accounts</v>
      </c>
      <c r="J3442" t="s">
        <v>28</v>
      </c>
      <c r="N3442" t="b">
        <v>0</v>
      </c>
      <c r="P3442" t="s">
        <v>29</v>
      </c>
      <c r="Q3442" t="s">
        <v>30</v>
      </c>
      <c r="R3442" t="b">
        <v>0</v>
      </c>
      <c r="Z3442">
        <v>1</v>
      </c>
    </row>
    <row r="3443" spans="1:26" x14ac:dyDescent="0.25">
      <c r="A3443">
        <v>238</v>
      </c>
      <c r="B3443" t="s">
        <v>1972</v>
      </c>
      <c r="C3443" t="s">
        <v>57</v>
      </c>
      <c r="D3443" t="s">
        <v>57</v>
      </c>
      <c r="E3443" s="6" t="e">
        <f>VLOOKUP(B3443&amp;" - "&amp;D3443,OrbisGeneric_mapping!C:F,3,0)</f>
        <v>#N/A</v>
      </c>
      <c r="F3443" s="6" t="e">
        <f>VLOOKUP(E3443,Collibra!D:F,3,0)</f>
        <v>#N/A</v>
      </c>
      <c r="G3443" s="6" t="e">
        <f>VLOOKUP(E3443,Collibra!D:F,2,0)</f>
        <v>#N/A</v>
      </c>
      <c r="J3443" t="s">
        <v>28</v>
      </c>
      <c r="N3443" t="b">
        <v>0</v>
      </c>
      <c r="P3443" t="s">
        <v>29</v>
      </c>
      <c r="Q3443" t="s">
        <v>30</v>
      </c>
      <c r="R3443" t="b">
        <v>0</v>
      </c>
      <c r="Z3443">
        <v>1</v>
      </c>
    </row>
    <row r="3444" spans="1:26" x14ac:dyDescent="0.25">
      <c r="A3444">
        <v>230</v>
      </c>
      <c r="B3444" t="s">
        <v>1972</v>
      </c>
      <c r="C3444" t="s">
        <v>58</v>
      </c>
      <c r="D3444" t="s">
        <v>58</v>
      </c>
      <c r="E3444" s="6" t="e">
        <f>VLOOKUP(B3444&amp;" - "&amp;D3444,OrbisGeneric_mapping!C:F,3,0)</f>
        <v>#N/A</v>
      </c>
      <c r="F3444" s="6" t="e">
        <f>VLOOKUP(E3444,Collibra!D:F,3,0)</f>
        <v>#N/A</v>
      </c>
      <c r="G3444" s="6" t="e">
        <f>VLOOKUP(E3444,Collibra!D:F,2,0)</f>
        <v>#N/A</v>
      </c>
      <c r="J3444" t="s">
        <v>59</v>
      </c>
      <c r="N3444" t="b">
        <v>0</v>
      </c>
      <c r="P3444" t="s">
        <v>29</v>
      </c>
      <c r="Q3444" t="s">
        <v>30</v>
      </c>
      <c r="R3444" t="b">
        <v>0</v>
      </c>
      <c r="Z3444">
        <v>1</v>
      </c>
    </row>
    <row r="3445" spans="1:26" x14ac:dyDescent="0.25">
      <c r="A3445">
        <v>438</v>
      </c>
      <c r="B3445" t="s">
        <v>1972</v>
      </c>
      <c r="C3445" t="s">
        <v>72</v>
      </c>
      <c r="D3445" t="s">
        <v>72</v>
      </c>
      <c r="E3445" s="6" t="e">
        <f>VLOOKUP(B3445&amp;" - "&amp;D3445,OrbisGeneric_mapping!C:F,3,0)</f>
        <v>#N/A</v>
      </c>
      <c r="F3445" s="6" t="e">
        <f>VLOOKUP(E3445,Collibra!D:F,3,0)</f>
        <v>#N/A</v>
      </c>
      <c r="G3445" s="6" t="e">
        <f>VLOOKUP(E3445,Collibra!D:F,2,0)</f>
        <v>#N/A</v>
      </c>
      <c r="J3445" t="s">
        <v>73</v>
      </c>
      <c r="N3445" t="b">
        <v>0</v>
      </c>
      <c r="P3445" t="s">
        <v>29</v>
      </c>
      <c r="Q3445" t="s">
        <v>30</v>
      </c>
      <c r="R3445" t="b">
        <v>0</v>
      </c>
      <c r="Z3445">
        <v>1</v>
      </c>
    </row>
    <row r="3446" spans="1:26" x14ac:dyDescent="0.25">
      <c r="A3446">
        <v>254</v>
      </c>
      <c r="B3446" t="s">
        <v>1972</v>
      </c>
      <c r="C3446" t="s">
        <v>1836</v>
      </c>
      <c r="D3446" t="s">
        <v>1837</v>
      </c>
      <c r="E3446" s="6" t="str">
        <f>VLOOKUP(B3446&amp;" - "&amp;D3446,OrbisGeneric_mapping!C:F,3,0)</f>
        <v>HISTORIC_STATUS_STR</v>
      </c>
      <c r="F3446" s="6" t="e">
        <f>VLOOKUP(E3446,Collibra!D:F,3,0)</f>
        <v>#N/A</v>
      </c>
      <c r="G3446" s="6" t="e">
        <f>VLOOKUP(E3446,Collibra!D:F,2,0)</f>
        <v>#N/A</v>
      </c>
      <c r="J3446" t="s">
        <v>28</v>
      </c>
      <c r="N3446" t="b">
        <v>0</v>
      </c>
      <c r="P3446" t="s">
        <v>29</v>
      </c>
      <c r="Q3446" t="s">
        <v>30</v>
      </c>
      <c r="R3446" t="b">
        <v>0</v>
      </c>
      <c r="Z3446">
        <v>1</v>
      </c>
    </row>
    <row r="3447" spans="1:26" x14ac:dyDescent="0.25">
      <c r="A3447">
        <v>262</v>
      </c>
      <c r="B3447" t="s">
        <v>1972</v>
      </c>
      <c r="C3447" t="s">
        <v>1838</v>
      </c>
      <c r="D3447" t="s">
        <v>1839</v>
      </c>
      <c r="E3447" s="6" t="str">
        <f>VLOOKUP(B3447&amp;" - "&amp;D3447,OrbisGeneric_mapping!C:F,3,0)</f>
        <v>HISTORIC_STATUSDATE</v>
      </c>
      <c r="F3447" s="6" t="e">
        <f>VLOOKUP(E3447,Collibra!D:F,3,0)</f>
        <v>#N/A</v>
      </c>
      <c r="G3447" s="6" t="e">
        <f>VLOOKUP(E3447,Collibra!D:F,2,0)</f>
        <v>#N/A</v>
      </c>
      <c r="J3447" t="s">
        <v>28</v>
      </c>
      <c r="N3447" t="b">
        <v>0</v>
      </c>
      <c r="P3447" t="s">
        <v>29</v>
      </c>
      <c r="Q3447" t="s">
        <v>30</v>
      </c>
      <c r="R3447" t="b">
        <v>0</v>
      </c>
      <c r="Z3447">
        <v>1</v>
      </c>
    </row>
    <row r="3448" spans="1:26" x14ac:dyDescent="0.25">
      <c r="A3448">
        <v>286</v>
      </c>
      <c r="B3448" t="s">
        <v>1972</v>
      </c>
      <c r="C3448" t="s">
        <v>1840</v>
      </c>
      <c r="D3448" t="s">
        <v>1841</v>
      </c>
      <c r="E3448" s="6" t="e">
        <f>VLOOKUP(B3448&amp;" - "&amp;D3448,OrbisGeneric_mapping!C:F,3,0)</f>
        <v>#N/A</v>
      </c>
      <c r="F3448" s="6" t="e">
        <f>VLOOKUP(E3448,Collibra!D:F,3,0)</f>
        <v>#N/A</v>
      </c>
      <c r="G3448" s="6" t="e">
        <f>VLOOKUP(E3448,Collibra!D:F,2,0)</f>
        <v>#N/A</v>
      </c>
      <c r="J3448" t="s">
        <v>28</v>
      </c>
      <c r="N3448" t="b">
        <v>0</v>
      </c>
      <c r="P3448" t="s">
        <v>29</v>
      </c>
      <c r="Q3448" t="s">
        <v>30</v>
      </c>
      <c r="R3448" t="b">
        <v>0</v>
      </c>
      <c r="Z3448">
        <v>1</v>
      </c>
    </row>
    <row r="3449" spans="1:26" x14ac:dyDescent="0.25">
      <c r="A3449">
        <v>278</v>
      </c>
      <c r="B3449" t="s">
        <v>1972</v>
      </c>
      <c r="C3449" t="s">
        <v>1842</v>
      </c>
      <c r="D3449" t="s">
        <v>1843</v>
      </c>
      <c r="E3449" s="6" t="e">
        <f>VLOOKUP(B3449&amp;" - "&amp;D3449,OrbisGeneric_mapping!C:F,3,0)</f>
        <v>#N/A</v>
      </c>
      <c r="F3449" s="6" t="e">
        <f>VLOOKUP(E3449,Collibra!D:F,3,0)</f>
        <v>#N/A</v>
      </c>
      <c r="G3449" s="6" t="e">
        <f>VLOOKUP(E3449,Collibra!D:F,2,0)</f>
        <v>#N/A</v>
      </c>
      <c r="J3449" t="s">
        <v>28</v>
      </c>
      <c r="N3449" t="b">
        <v>0</v>
      </c>
      <c r="P3449" t="s">
        <v>29</v>
      </c>
      <c r="Q3449" t="s">
        <v>30</v>
      </c>
      <c r="R3449" t="b">
        <v>0</v>
      </c>
      <c r="Z3449">
        <v>1</v>
      </c>
    </row>
    <row r="3450" spans="1:26" x14ac:dyDescent="0.25">
      <c r="A3450">
        <v>270</v>
      </c>
      <c r="B3450" t="s">
        <v>1972</v>
      </c>
      <c r="C3450" t="s">
        <v>1844</v>
      </c>
      <c r="D3450" t="s">
        <v>1845</v>
      </c>
      <c r="E3450" s="6" t="e">
        <f>VLOOKUP(B3450&amp;" - "&amp;D3450,OrbisGeneric_mapping!C:F,3,0)</f>
        <v>#N/A</v>
      </c>
      <c r="F3450" s="6" t="e">
        <f>VLOOKUP(E3450,Collibra!D:F,3,0)</f>
        <v>#N/A</v>
      </c>
      <c r="G3450" s="6" t="e">
        <f>VLOOKUP(E3450,Collibra!D:F,2,0)</f>
        <v>#N/A</v>
      </c>
      <c r="J3450" t="s">
        <v>28</v>
      </c>
      <c r="N3450" t="b">
        <v>0</v>
      </c>
      <c r="P3450" t="s">
        <v>29</v>
      </c>
      <c r="Q3450" t="s">
        <v>30</v>
      </c>
      <c r="R3450" t="b">
        <v>0</v>
      </c>
      <c r="Z3450">
        <v>1</v>
      </c>
    </row>
    <row r="3451" spans="1:26" x14ac:dyDescent="0.25">
      <c r="A3451">
        <v>294</v>
      </c>
      <c r="B3451" t="s">
        <v>1972</v>
      </c>
      <c r="C3451" t="s">
        <v>2001</v>
      </c>
      <c r="D3451" t="s">
        <v>2002</v>
      </c>
      <c r="E3451" s="6" t="str">
        <f>VLOOKUP(B3451&amp;" - "&amp;D3451,OrbisGeneric_mapping!C:F,3,0)</f>
        <v>FALCONYEAR_HIST</v>
      </c>
      <c r="F3451" s="6" t="str">
        <f>VLOOKUP(E3451,Collibra!D:F,3,0)</f>
        <v>Year</v>
      </c>
      <c r="G3451" s="6" t="str">
        <f>VLOOKUP(E3451,Collibra!D:F,2,0)</f>
        <v>Projected year of the financial statements used to calculate the projected Falcon score for future years. Future years = we do not have financials for these years but are projecting based on historic financials</v>
      </c>
      <c r="J3451" t="s">
        <v>28</v>
      </c>
      <c r="N3451" t="b">
        <v>0</v>
      </c>
      <c r="P3451" t="s">
        <v>29</v>
      </c>
      <c r="Q3451" t="s">
        <v>30</v>
      </c>
      <c r="R3451" t="b">
        <v>0</v>
      </c>
      <c r="Z3451">
        <v>1</v>
      </c>
    </row>
    <row r="3452" spans="1:26" x14ac:dyDescent="0.25">
      <c r="A3452">
        <v>3531</v>
      </c>
      <c r="B3452" t="s">
        <v>2003</v>
      </c>
      <c r="C3452" t="s">
        <v>2004</v>
      </c>
      <c r="D3452" t="s">
        <v>2004</v>
      </c>
      <c r="E3452" s="6" t="e">
        <f>VLOOKUP(B3452&amp;" - "&amp;D3452,OrbisGeneric_mapping!C:F,3,0)</f>
        <v>#N/A</v>
      </c>
      <c r="F3452" s="6" t="e">
        <f>VLOOKUP(E3452,Collibra!D:F,3,0)</f>
        <v>#N/A</v>
      </c>
      <c r="G3452" s="6" t="e">
        <f>VLOOKUP(E3452,Collibra!D:F,2,0)</f>
        <v>#N/A</v>
      </c>
      <c r="J3452" t="s">
        <v>28</v>
      </c>
      <c r="N3452" t="b">
        <v>0</v>
      </c>
      <c r="P3452" t="s">
        <v>29</v>
      </c>
      <c r="Q3452" t="s">
        <v>30</v>
      </c>
      <c r="R3452" t="b">
        <v>0</v>
      </c>
      <c r="Z3452">
        <v>1</v>
      </c>
    </row>
    <row r="3453" spans="1:26" x14ac:dyDescent="0.25">
      <c r="A3453">
        <v>3443</v>
      </c>
      <c r="B3453" t="s">
        <v>2003</v>
      </c>
      <c r="C3453" t="s">
        <v>2005</v>
      </c>
      <c r="D3453" t="s">
        <v>2005</v>
      </c>
      <c r="E3453" s="6" t="e">
        <f>VLOOKUP(B3453&amp;" - "&amp;D3453,OrbisGeneric_mapping!C:F,3,0)</f>
        <v>#N/A</v>
      </c>
      <c r="F3453" s="6" t="e">
        <f>VLOOKUP(E3453,Collibra!D:F,3,0)</f>
        <v>#N/A</v>
      </c>
      <c r="G3453" s="6" t="e">
        <f>VLOOKUP(E3453,Collibra!D:F,2,0)</f>
        <v>#N/A</v>
      </c>
      <c r="J3453" t="s">
        <v>28</v>
      </c>
      <c r="N3453" t="b">
        <v>0</v>
      </c>
      <c r="P3453" t="s">
        <v>29</v>
      </c>
      <c r="Q3453" t="s">
        <v>30</v>
      </c>
      <c r="R3453" t="b">
        <v>0</v>
      </c>
      <c r="Z3453">
        <v>1</v>
      </c>
    </row>
    <row r="3454" spans="1:26" x14ac:dyDescent="0.25">
      <c r="A3454">
        <v>3435</v>
      </c>
      <c r="B3454" t="s">
        <v>2003</v>
      </c>
      <c r="C3454" t="s">
        <v>881</v>
      </c>
      <c r="D3454" t="s">
        <v>881</v>
      </c>
      <c r="E3454" s="6" t="e">
        <f>VLOOKUP(B3454&amp;" - "&amp;D3454,OrbisGeneric_mapping!C:F,3,0)</f>
        <v>#N/A</v>
      </c>
      <c r="F3454" s="6" t="e">
        <f>VLOOKUP(E3454,Collibra!D:F,3,0)</f>
        <v>#N/A</v>
      </c>
      <c r="G3454" s="6" t="e">
        <f>VLOOKUP(E3454,Collibra!D:F,2,0)</f>
        <v>#N/A</v>
      </c>
      <c r="J3454" t="s">
        <v>28</v>
      </c>
      <c r="N3454" t="b">
        <v>0</v>
      </c>
      <c r="P3454" t="s">
        <v>29</v>
      </c>
      <c r="Q3454" t="s">
        <v>30</v>
      </c>
      <c r="R3454" t="b">
        <v>0</v>
      </c>
      <c r="Z3454">
        <v>1</v>
      </c>
    </row>
    <row r="3455" spans="1:26" x14ac:dyDescent="0.25">
      <c r="A3455">
        <v>3467</v>
      </c>
      <c r="B3455" t="s">
        <v>2003</v>
      </c>
      <c r="C3455" t="s">
        <v>2006</v>
      </c>
      <c r="D3455" t="s">
        <v>2006</v>
      </c>
      <c r="E3455" s="6" t="e">
        <f>VLOOKUP(B3455&amp;" - "&amp;D3455,OrbisGeneric_mapping!C:F,3,0)</f>
        <v>#N/A</v>
      </c>
      <c r="F3455" s="6" t="e">
        <f>VLOOKUP(E3455,Collibra!D:F,3,0)</f>
        <v>#N/A</v>
      </c>
      <c r="G3455" s="6" t="e">
        <f>VLOOKUP(E3455,Collibra!D:F,2,0)</f>
        <v>#N/A</v>
      </c>
      <c r="J3455" t="s">
        <v>28</v>
      </c>
      <c r="N3455" t="b">
        <v>0</v>
      </c>
      <c r="P3455" t="s">
        <v>29</v>
      </c>
      <c r="Q3455" t="s">
        <v>30</v>
      </c>
      <c r="R3455" t="b">
        <v>0</v>
      </c>
      <c r="Z3455">
        <v>1</v>
      </c>
    </row>
    <row r="3456" spans="1:26" x14ac:dyDescent="0.25">
      <c r="A3456">
        <v>3475</v>
      </c>
      <c r="B3456" t="s">
        <v>2003</v>
      </c>
      <c r="C3456" t="s">
        <v>2007</v>
      </c>
      <c r="D3456" t="s">
        <v>2007</v>
      </c>
      <c r="E3456" s="6" t="e">
        <f>VLOOKUP(B3456&amp;" - "&amp;D3456,OrbisGeneric_mapping!C:F,3,0)</f>
        <v>#N/A</v>
      </c>
      <c r="F3456" s="6" t="e">
        <f>VLOOKUP(E3456,Collibra!D:F,3,0)</f>
        <v>#N/A</v>
      </c>
      <c r="G3456" s="6" t="e">
        <f>VLOOKUP(E3456,Collibra!D:F,2,0)</f>
        <v>#N/A</v>
      </c>
      <c r="J3456" t="s">
        <v>28</v>
      </c>
      <c r="N3456" t="b">
        <v>0</v>
      </c>
      <c r="P3456" t="s">
        <v>29</v>
      </c>
      <c r="Q3456" t="s">
        <v>30</v>
      </c>
      <c r="R3456" t="b">
        <v>0</v>
      </c>
      <c r="Z3456">
        <v>1</v>
      </c>
    </row>
    <row r="3457" spans="1:26" x14ac:dyDescent="0.25">
      <c r="A3457">
        <v>3459</v>
      </c>
      <c r="B3457" t="s">
        <v>2003</v>
      </c>
      <c r="C3457" t="s">
        <v>2008</v>
      </c>
      <c r="D3457" t="s">
        <v>2008</v>
      </c>
      <c r="E3457" s="6" t="e">
        <f>VLOOKUP(B3457&amp;" - "&amp;D3457,OrbisGeneric_mapping!C:F,3,0)</f>
        <v>#N/A</v>
      </c>
      <c r="F3457" s="6" t="e">
        <f>VLOOKUP(E3457,Collibra!D:F,3,0)</f>
        <v>#N/A</v>
      </c>
      <c r="G3457" s="6" t="e">
        <f>VLOOKUP(E3457,Collibra!D:F,2,0)</f>
        <v>#N/A</v>
      </c>
      <c r="J3457" t="s">
        <v>28</v>
      </c>
      <c r="N3457" t="b">
        <v>0</v>
      </c>
      <c r="P3457" t="s">
        <v>29</v>
      </c>
      <c r="Q3457" t="s">
        <v>30</v>
      </c>
      <c r="R3457" t="b">
        <v>0</v>
      </c>
      <c r="Z3457">
        <v>1</v>
      </c>
    </row>
    <row r="3458" spans="1:26" x14ac:dyDescent="0.25">
      <c r="A3458">
        <v>3499</v>
      </c>
      <c r="B3458" t="s">
        <v>2003</v>
      </c>
      <c r="C3458" t="s">
        <v>2009</v>
      </c>
      <c r="D3458" t="s">
        <v>2009</v>
      </c>
      <c r="E3458" s="6" t="e">
        <f>VLOOKUP(B3458&amp;" - "&amp;D3458,OrbisGeneric_mapping!C:F,3,0)</f>
        <v>#N/A</v>
      </c>
      <c r="F3458" s="6" t="e">
        <f>VLOOKUP(E3458,Collibra!D:F,3,0)</f>
        <v>#N/A</v>
      </c>
      <c r="G3458" s="6" t="e">
        <f>VLOOKUP(E3458,Collibra!D:F,2,0)</f>
        <v>#N/A</v>
      </c>
      <c r="J3458" t="s">
        <v>28</v>
      </c>
      <c r="N3458" t="b">
        <v>0</v>
      </c>
      <c r="P3458" t="s">
        <v>29</v>
      </c>
      <c r="Q3458" t="s">
        <v>30</v>
      </c>
      <c r="R3458" t="b">
        <v>0</v>
      </c>
      <c r="Z3458">
        <v>1</v>
      </c>
    </row>
    <row r="3459" spans="1:26" x14ac:dyDescent="0.25">
      <c r="A3459">
        <v>3491</v>
      </c>
      <c r="B3459" t="s">
        <v>2003</v>
      </c>
      <c r="C3459" t="s">
        <v>2010</v>
      </c>
      <c r="D3459" t="s">
        <v>2010</v>
      </c>
      <c r="E3459" s="6" t="e">
        <f>VLOOKUP(B3459&amp;" - "&amp;D3459,OrbisGeneric_mapping!C:F,3,0)</f>
        <v>#N/A</v>
      </c>
      <c r="F3459" s="6" t="e">
        <f>VLOOKUP(E3459,Collibra!D:F,3,0)</f>
        <v>#N/A</v>
      </c>
      <c r="G3459" s="6" t="e">
        <f>VLOOKUP(E3459,Collibra!D:F,2,0)</f>
        <v>#N/A</v>
      </c>
      <c r="J3459" t="s">
        <v>28</v>
      </c>
      <c r="N3459" t="b">
        <v>0</v>
      </c>
      <c r="P3459" t="s">
        <v>29</v>
      </c>
      <c r="Q3459" t="s">
        <v>30</v>
      </c>
      <c r="R3459" t="b">
        <v>0</v>
      </c>
      <c r="Z3459">
        <v>1</v>
      </c>
    </row>
    <row r="3460" spans="1:26" x14ac:dyDescent="0.25">
      <c r="A3460">
        <v>3483</v>
      </c>
      <c r="B3460" t="s">
        <v>2003</v>
      </c>
      <c r="C3460" t="s">
        <v>2011</v>
      </c>
      <c r="D3460" t="s">
        <v>2011</v>
      </c>
      <c r="E3460" s="6" t="e">
        <f>VLOOKUP(B3460&amp;" - "&amp;D3460,OrbisGeneric_mapping!C:F,3,0)</f>
        <v>#N/A</v>
      </c>
      <c r="F3460" s="6" t="e">
        <f>VLOOKUP(E3460,Collibra!D:F,3,0)</f>
        <v>#N/A</v>
      </c>
      <c r="G3460" s="6" t="e">
        <f>VLOOKUP(E3460,Collibra!D:F,2,0)</f>
        <v>#N/A</v>
      </c>
      <c r="J3460" t="s">
        <v>28</v>
      </c>
      <c r="N3460" t="b">
        <v>0</v>
      </c>
      <c r="P3460" t="s">
        <v>29</v>
      </c>
      <c r="Q3460" t="s">
        <v>30</v>
      </c>
      <c r="R3460" t="b">
        <v>0</v>
      </c>
      <c r="Z3460">
        <v>1</v>
      </c>
    </row>
    <row r="3461" spans="1:26" x14ac:dyDescent="0.25">
      <c r="A3461">
        <v>3451</v>
      </c>
      <c r="B3461" t="s">
        <v>2003</v>
      </c>
      <c r="C3461" t="s">
        <v>2012</v>
      </c>
      <c r="D3461" t="s">
        <v>2012</v>
      </c>
      <c r="E3461" s="6" t="e">
        <f>VLOOKUP(B3461&amp;" - "&amp;D3461,OrbisGeneric_mapping!C:F,3,0)</f>
        <v>#N/A</v>
      </c>
      <c r="F3461" s="6" t="e">
        <f>VLOOKUP(E3461,Collibra!D:F,3,0)</f>
        <v>#N/A</v>
      </c>
      <c r="G3461" s="6" t="e">
        <f>VLOOKUP(E3461,Collibra!D:F,2,0)</f>
        <v>#N/A</v>
      </c>
      <c r="J3461" t="s">
        <v>28</v>
      </c>
      <c r="N3461" t="b">
        <v>0</v>
      </c>
      <c r="P3461" t="s">
        <v>29</v>
      </c>
      <c r="Q3461" t="s">
        <v>30</v>
      </c>
      <c r="R3461" t="b">
        <v>0</v>
      </c>
      <c r="Z3461">
        <v>1</v>
      </c>
    </row>
    <row r="3462" spans="1:26" x14ac:dyDescent="0.25">
      <c r="A3462">
        <v>3507</v>
      </c>
      <c r="B3462" t="s">
        <v>2003</v>
      </c>
      <c r="C3462" t="s">
        <v>2013</v>
      </c>
      <c r="D3462" t="s">
        <v>2013</v>
      </c>
      <c r="E3462" s="6" t="e">
        <f>VLOOKUP(B3462&amp;" - "&amp;D3462,OrbisGeneric_mapping!C:F,3,0)</f>
        <v>#N/A</v>
      </c>
      <c r="F3462" s="6" t="e">
        <f>VLOOKUP(E3462,Collibra!D:F,3,0)</f>
        <v>#N/A</v>
      </c>
      <c r="G3462" s="6" t="e">
        <f>VLOOKUP(E3462,Collibra!D:F,2,0)</f>
        <v>#N/A</v>
      </c>
      <c r="J3462" t="s">
        <v>28</v>
      </c>
      <c r="N3462" t="b">
        <v>0</v>
      </c>
      <c r="P3462" t="s">
        <v>29</v>
      </c>
      <c r="Q3462" t="s">
        <v>30</v>
      </c>
      <c r="R3462" t="b">
        <v>0</v>
      </c>
      <c r="Z3462">
        <v>1</v>
      </c>
    </row>
    <row r="3463" spans="1:26" x14ac:dyDescent="0.25">
      <c r="A3463">
        <v>3523</v>
      </c>
      <c r="B3463" t="s">
        <v>2003</v>
      </c>
      <c r="C3463" t="s">
        <v>2014</v>
      </c>
      <c r="D3463" t="s">
        <v>2014</v>
      </c>
      <c r="E3463" s="6" t="e">
        <f>VLOOKUP(B3463&amp;" - "&amp;D3463,OrbisGeneric_mapping!C:F,3,0)</f>
        <v>#N/A</v>
      </c>
      <c r="F3463" s="6" t="e">
        <f>VLOOKUP(E3463,Collibra!D:F,3,0)</f>
        <v>#N/A</v>
      </c>
      <c r="G3463" s="6" t="e">
        <f>VLOOKUP(E3463,Collibra!D:F,2,0)</f>
        <v>#N/A</v>
      </c>
      <c r="J3463" t="s">
        <v>28</v>
      </c>
      <c r="N3463" t="b">
        <v>0</v>
      </c>
      <c r="P3463" t="s">
        <v>29</v>
      </c>
      <c r="Q3463" t="s">
        <v>30</v>
      </c>
      <c r="R3463" t="b">
        <v>0</v>
      </c>
      <c r="Z3463">
        <v>1</v>
      </c>
    </row>
    <row r="3464" spans="1:26" x14ac:dyDescent="0.25">
      <c r="A3464">
        <v>3515</v>
      </c>
      <c r="B3464" t="s">
        <v>2003</v>
      </c>
      <c r="C3464" t="s">
        <v>2015</v>
      </c>
      <c r="D3464" t="s">
        <v>2015</v>
      </c>
      <c r="E3464" s="6" t="e">
        <f>VLOOKUP(B3464&amp;" - "&amp;D3464,OrbisGeneric_mapping!C:F,3,0)</f>
        <v>#N/A</v>
      </c>
      <c r="F3464" s="6" t="e">
        <f>VLOOKUP(E3464,Collibra!D:F,3,0)</f>
        <v>#N/A</v>
      </c>
      <c r="G3464" s="6" t="e">
        <f>VLOOKUP(E3464,Collibra!D:F,2,0)</f>
        <v>#N/A</v>
      </c>
      <c r="J3464" t="s">
        <v>28</v>
      </c>
      <c r="N3464" t="b">
        <v>0</v>
      </c>
      <c r="P3464" t="s">
        <v>29</v>
      </c>
      <c r="Q3464" t="s">
        <v>30</v>
      </c>
      <c r="R3464" t="b">
        <v>0</v>
      </c>
      <c r="Z3464">
        <v>1</v>
      </c>
    </row>
    <row r="3465" spans="1:26" x14ac:dyDescent="0.25">
      <c r="A3465">
        <v>3427</v>
      </c>
      <c r="B3465" t="s">
        <v>2003</v>
      </c>
      <c r="C3465" t="s">
        <v>57</v>
      </c>
      <c r="D3465" t="s">
        <v>57</v>
      </c>
      <c r="E3465" s="6" t="e">
        <f>VLOOKUP(B3465&amp;" - "&amp;D3465,OrbisGeneric_mapping!C:F,3,0)</f>
        <v>#N/A</v>
      </c>
      <c r="F3465" s="6" t="e">
        <f>VLOOKUP(E3465,Collibra!D:F,3,0)</f>
        <v>#N/A</v>
      </c>
      <c r="G3465" s="6" t="e">
        <f>VLOOKUP(E3465,Collibra!D:F,2,0)</f>
        <v>#N/A</v>
      </c>
      <c r="J3465" t="s">
        <v>28</v>
      </c>
      <c r="N3465" t="b">
        <v>0</v>
      </c>
      <c r="P3465" t="s">
        <v>29</v>
      </c>
      <c r="Q3465" t="s">
        <v>30</v>
      </c>
      <c r="R3465" t="b">
        <v>0</v>
      </c>
      <c r="Z3465">
        <v>1</v>
      </c>
    </row>
    <row r="3466" spans="1:26" x14ac:dyDescent="0.25">
      <c r="A3466">
        <v>1461</v>
      </c>
      <c r="B3466" t="s">
        <v>2016</v>
      </c>
      <c r="C3466" t="s">
        <v>26</v>
      </c>
      <c r="D3466" t="s">
        <v>27</v>
      </c>
      <c r="E3466" s="6" t="str">
        <f>VLOOKUP(B3466&amp;" - "&amp;D3466,OrbisGeneric_mapping!C:F,3,0)</f>
        <v>BVD_ID_NUMBER</v>
      </c>
      <c r="F3466" s="6" t="str">
        <f>VLOOKUP(E3466,Collibra!D:F,3,0)</f>
        <v>BvD ID number</v>
      </c>
      <c r="G3466" s="6" t="str">
        <f>VLOOKUP(E3466,Collibra!D:F,2,0)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466" t="s">
        <v>28</v>
      </c>
      <c r="N3466" t="b">
        <v>0</v>
      </c>
      <c r="P3466" t="s">
        <v>29</v>
      </c>
      <c r="Q3466" t="s">
        <v>30</v>
      </c>
      <c r="R3466" t="b">
        <v>0</v>
      </c>
      <c r="Z3466">
        <v>1</v>
      </c>
    </row>
    <row r="3467" spans="1:26" x14ac:dyDescent="0.25">
      <c r="A3467">
        <v>1469</v>
      </c>
      <c r="B3467" t="s">
        <v>2016</v>
      </c>
      <c r="C3467" t="s">
        <v>2017</v>
      </c>
      <c r="D3467" t="s">
        <v>2018</v>
      </c>
      <c r="E3467" s="6" t="str">
        <f>VLOOKUP(B3467&amp;" - "&amp;D3467,OrbisGeneric_mapping!C:F,3,0)</f>
        <v>GIIN_Giin</v>
      </c>
      <c r="F3467" s="6" t="e">
        <f>VLOOKUP(E3467,Collibra!D:F,3,0)</f>
        <v>#N/A</v>
      </c>
      <c r="G3467" s="6" t="e">
        <f>VLOOKUP(E3467,Collibra!D:F,2,0)</f>
        <v>#N/A</v>
      </c>
      <c r="J3467" t="s">
        <v>28</v>
      </c>
      <c r="N3467" t="b">
        <v>0</v>
      </c>
      <c r="P3467" t="s">
        <v>29</v>
      </c>
      <c r="Q3467" t="s">
        <v>30</v>
      </c>
      <c r="R3467" t="b">
        <v>0</v>
      </c>
      <c r="Z3467">
        <v>1</v>
      </c>
    </row>
    <row r="3468" spans="1:26" x14ac:dyDescent="0.25">
      <c r="A3468">
        <v>1493</v>
      </c>
      <c r="B3468" t="s">
        <v>2016</v>
      </c>
      <c r="C3468" t="s">
        <v>2019</v>
      </c>
      <c r="D3468" t="s">
        <v>2020</v>
      </c>
      <c r="E3468" s="6" t="str">
        <f>VLOOKUP(B3468&amp;" - "&amp;D3468,OrbisGeneric_mapping!C:F,3,0)</f>
        <v>GIIN_IGAModelStr</v>
      </c>
      <c r="F3468" s="6" t="e">
        <f>VLOOKUP(E3468,Collibra!D:F,3,0)</f>
        <v>#N/A</v>
      </c>
      <c r="G3468" s="6" t="e">
        <f>VLOOKUP(E3468,Collibra!D:F,2,0)</f>
        <v>#N/A</v>
      </c>
      <c r="J3468" t="s">
        <v>28</v>
      </c>
      <c r="N3468" t="b">
        <v>0</v>
      </c>
      <c r="P3468" t="s">
        <v>29</v>
      </c>
      <c r="Q3468" t="s">
        <v>30</v>
      </c>
      <c r="R3468" t="b">
        <v>0</v>
      </c>
      <c r="Z3468">
        <v>1</v>
      </c>
    </row>
    <row r="3469" spans="1:26" x14ac:dyDescent="0.25">
      <c r="A3469">
        <v>1477</v>
      </c>
      <c r="B3469" t="s">
        <v>2016</v>
      </c>
      <c r="C3469" t="s">
        <v>2021</v>
      </c>
      <c r="D3469" t="s">
        <v>2022</v>
      </c>
      <c r="E3469" s="6" t="str">
        <f>VLOOKUP(B3469&amp;" - "&amp;D3469,OrbisGeneric_mapping!C:F,3,0)</f>
        <v>GIIN_Name</v>
      </c>
      <c r="F3469" s="6" t="str">
        <f>VLOOKUP(E3469,Collibra!D:F,3,0)</f>
        <v>Name (as in the FATCA register)</v>
      </c>
      <c r="G3469" s="6" t="str">
        <f>VLOOKUP(E3469,Collibra!D:F,2,0)</f>
        <v>FI’s legal name</v>
      </c>
      <c r="J3469" t="s">
        <v>28</v>
      </c>
      <c r="N3469" t="b">
        <v>0</v>
      </c>
      <c r="P3469" t="s">
        <v>29</v>
      </c>
      <c r="Q3469" t="s">
        <v>30</v>
      </c>
      <c r="R3469" t="b">
        <v>0</v>
      </c>
      <c r="Z3469">
        <v>1</v>
      </c>
    </row>
    <row r="3470" spans="1:26" x14ac:dyDescent="0.25">
      <c r="A3470">
        <v>1453</v>
      </c>
      <c r="B3470" t="s">
        <v>2016</v>
      </c>
      <c r="C3470" t="s">
        <v>57</v>
      </c>
      <c r="D3470" t="s">
        <v>57</v>
      </c>
      <c r="E3470" s="6" t="e">
        <f>VLOOKUP(B3470&amp;" - "&amp;D3470,OrbisGeneric_mapping!C:F,3,0)</f>
        <v>#N/A</v>
      </c>
      <c r="F3470" s="6" t="e">
        <f>VLOOKUP(E3470,Collibra!D:F,3,0)</f>
        <v>#N/A</v>
      </c>
      <c r="G3470" s="6" t="e">
        <f>VLOOKUP(E3470,Collibra!D:F,2,0)</f>
        <v>#N/A</v>
      </c>
      <c r="J3470" t="s">
        <v>28</v>
      </c>
      <c r="N3470" t="b">
        <v>0</v>
      </c>
      <c r="P3470" t="s">
        <v>29</v>
      </c>
      <c r="Q3470" t="s">
        <v>30</v>
      </c>
      <c r="R3470" t="b">
        <v>0</v>
      </c>
      <c r="Z3470">
        <v>1</v>
      </c>
    </row>
    <row r="3471" spans="1:26" x14ac:dyDescent="0.25">
      <c r="A3471">
        <v>1485</v>
      </c>
      <c r="B3471" t="s">
        <v>2016</v>
      </c>
      <c r="C3471" t="s">
        <v>2023</v>
      </c>
      <c r="D3471" t="s">
        <v>2024</v>
      </c>
      <c r="E3471" s="6" t="s">
        <v>16263</v>
      </c>
      <c r="F3471" s="6" t="e">
        <f>VLOOKUP(E3471,Collibra!D:F,3,0)</f>
        <v>#N/A</v>
      </c>
      <c r="G3471" s="6" t="e">
        <f>VLOOKUP(E3471,Collibra!D:F,2,0)</f>
        <v>#N/A</v>
      </c>
      <c r="J3471" t="s">
        <v>28</v>
      </c>
      <c r="N3471" t="b">
        <v>0</v>
      </c>
      <c r="P3471" t="s">
        <v>29</v>
      </c>
      <c r="Q3471" t="s">
        <v>30</v>
      </c>
      <c r="R3471" t="b">
        <v>0</v>
      </c>
      <c r="Z3471">
        <v>1</v>
      </c>
    </row>
    <row r="3472" spans="1:26" x14ac:dyDescent="0.25">
      <c r="A3472">
        <v>1501</v>
      </c>
      <c r="B3472" t="s">
        <v>2016</v>
      </c>
      <c r="C3472" t="s">
        <v>72</v>
      </c>
      <c r="D3472" t="s">
        <v>72</v>
      </c>
      <c r="E3472" s="6" t="e">
        <f>VLOOKUP(B3472&amp;" - "&amp;D3472,OrbisGeneric_mapping!C:F,3,0)</f>
        <v>#N/A</v>
      </c>
      <c r="F3472" s="6" t="e">
        <f>VLOOKUP(E3472,Collibra!D:F,3,0)</f>
        <v>#N/A</v>
      </c>
      <c r="G3472" s="6" t="e">
        <f>VLOOKUP(E3472,Collibra!D:F,2,0)</f>
        <v>#N/A</v>
      </c>
      <c r="J3472" t="s">
        <v>73</v>
      </c>
      <c r="N3472" t="b">
        <v>0</v>
      </c>
      <c r="P3472" t="s">
        <v>29</v>
      </c>
      <c r="Q3472" t="s">
        <v>30</v>
      </c>
      <c r="R3472" t="b">
        <v>0</v>
      </c>
      <c r="Z3472">
        <v>1</v>
      </c>
    </row>
    <row r="3473" spans="1:26" x14ac:dyDescent="0.25">
      <c r="A3473">
        <v>3400</v>
      </c>
      <c r="B3473" t="s">
        <v>2025</v>
      </c>
      <c r="C3473" t="s">
        <v>2004</v>
      </c>
      <c r="D3473" t="s">
        <v>2004</v>
      </c>
      <c r="E3473" s="6" t="e">
        <f>VLOOKUP(B3473&amp;" - "&amp;D3473,OrbisGeneric_mapping!C:F,3,0)</f>
        <v>#N/A</v>
      </c>
      <c r="F3473" s="6" t="e">
        <f>VLOOKUP(E3473,Collibra!D:F,3,0)</f>
        <v>#N/A</v>
      </c>
      <c r="G3473" s="6" t="e">
        <f>VLOOKUP(E3473,Collibra!D:F,2,0)</f>
        <v>#N/A</v>
      </c>
      <c r="J3473" t="s">
        <v>28</v>
      </c>
      <c r="N3473" t="b">
        <v>0</v>
      </c>
      <c r="P3473" t="s">
        <v>29</v>
      </c>
      <c r="Q3473" t="s">
        <v>30</v>
      </c>
      <c r="R3473" t="b">
        <v>0</v>
      </c>
      <c r="Z3473">
        <v>1</v>
      </c>
    </row>
    <row r="3474" spans="1:26" x14ac:dyDescent="0.25">
      <c r="A3474">
        <v>3352</v>
      </c>
      <c r="B3474" t="s">
        <v>2025</v>
      </c>
      <c r="C3474" t="s">
        <v>2026</v>
      </c>
      <c r="D3474" t="s">
        <v>2026</v>
      </c>
      <c r="E3474" s="6" t="e">
        <f>VLOOKUP(B3474&amp;" - "&amp;D3474,OrbisGeneric_mapping!C:F,3,0)</f>
        <v>#N/A</v>
      </c>
      <c r="F3474" s="6" t="e">
        <f>VLOOKUP(E3474,Collibra!D:F,3,0)</f>
        <v>#N/A</v>
      </c>
      <c r="G3474" s="6" t="e">
        <f>VLOOKUP(E3474,Collibra!D:F,2,0)</f>
        <v>#N/A</v>
      </c>
      <c r="J3474" t="s">
        <v>28</v>
      </c>
      <c r="N3474" t="b">
        <v>0</v>
      </c>
      <c r="P3474" t="s">
        <v>29</v>
      </c>
      <c r="Q3474" t="s">
        <v>30</v>
      </c>
      <c r="R3474" t="b">
        <v>0</v>
      </c>
      <c r="Z3474">
        <v>1</v>
      </c>
    </row>
    <row r="3475" spans="1:26" x14ac:dyDescent="0.25">
      <c r="A3475">
        <v>3376</v>
      </c>
      <c r="B3475" t="s">
        <v>2025</v>
      </c>
      <c r="C3475" t="s">
        <v>2027</v>
      </c>
      <c r="D3475" t="s">
        <v>2027</v>
      </c>
      <c r="E3475" s="6" t="e">
        <f>VLOOKUP(B3475&amp;" - "&amp;D3475,OrbisGeneric_mapping!C:F,3,0)</f>
        <v>#N/A</v>
      </c>
      <c r="F3475" s="6" t="e">
        <f>VLOOKUP(E3475,Collibra!D:F,3,0)</f>
        <v>#N/A</v>
      </c>
      <c r="G3475" s="6" t="e">
        <f>VLOOKUP(E3475,Collibra!D:F,2,0)</f>
        <v>#N/A</v>
      </c>
      <c r="J3475" t="s">
        <v>28</v>
      </c>
      <c r="N3475" t="b">
        <v>0</v>
      </c>
      <c r="P3475" t="s">
        <v>29</v>
      </c>
      <c r="Q3475" t="s">
        <v>30</v>
      </c>
      <c r="R3475" t="b">
        <v>0</v>
      </c>
      <c r="Z3475">
        <v>1</v>
      </c>
    </row>
    <row r="3476" spans="1:26" x14ac:dyDescent="0.25">
      <c r="A3476">
        <v>3384</v>
      </c>
      <c r="B3476" t="s">
        <v>2025</v>
      </c>
      <c r="C3476" t="s">
        <v>2028</v>
      </c>
      <c r="D3476" t="s">
        <v>2028</v>
      </c>
      <c r="E3476" s="6" t="e">
        <f>VLOOKUP(B3476&amp;" - "&amp;D3476,OrbisGeneric_mapping!C:F,3,0)</f>
        <v>#N/A</v>
      </c>
      <c r="F3476" s="6" t="e">
        <f>VLOOKUP(E3476,Collibra!D:F,3,0)</f>
        <v>#N/A</v>
      </c>
      <c r="G3476" s="6" t="e">
        <f>VLOOKUP(E3476,Collibra!D:F,2,0)</f>
        <v>#N/A</v>
      </c>
      <c r="J3476" t="s">
        <v>28</v>
      </c>
      <c r="N3476" t="b">
        <v>0</v>
      </c>
      <c r="P3476" t="s">
        <v>29</v>
      </c>
      <c r="Q3476" t="s">
        <v>30</v>
      </c>
      <c r="R3476" t="b">
        <v>0</v>
      </c>
      <c r="Z3476">
        <v>1</v>
      </c>
    </row>
    <row r="3477" spans="1:26" x14ac:dyDescent="0.25">
      <c r="A3477">
        <v>3392</v>
      </c>
      <c r="B3477" t="s">
        <v>2025</v>
      </c>
      <c r="C3477" t="s">
        <v>2029</v>
      </c>
      <c r="D3477" t="s">
        <v>2029</v>
      </c>
      <c r="E3477" s="6" t="e">
        <f>VLOOKUP(B3477&amp;" - "&amp;D3477,OrbisGeneric_mapping!C:F,3,0)</f>
        <v>#N/A</v>
      </c>
      <c r="F3477" s="6" t="e">
        <f>VLOOKUP(E3477,Collibra!D:F,3,0)</f>
        <v>#N/A</v>
      </c>
      <c r="G3477" s="6" t="e">
        <f>VLOOKUP(E3477,Collibra!D:F,2,0)</f>
        <v>#N/A</v>
      </c>
      <c r="J3477" t="s">
        <v>28</v>
      </c>
      <c r="N3477" t="b">
        <v>0</v>
      </c>
      <c r="P3477" t="s">
        <v>29</v>
      </c>
      <c r="Q3477" t="s">
        <v>30</v>
      </c>
      <c r="R3477" t="b">
        <v>0</v>
      </c>
      <c r="Z3477">
        <v>1</v>
      </c>
    </row>
    <row r="3478" spans="1:26" x14ac:dyDescent="0.25">
      <c r="A3478">
        <v>3344</v>
      </c>
      <c r="B3478" t="s">
        <v>2025</v>
      </c>
      <c r="C3478" t="s">
        <v>2030</v>
      </c>
      <c r="D3478" t="s">
        <v>2030</v>
      </c>
      <c r="E3478" s="6" t="e">
        <f>VLOOKUP(B3478&amp;" - "&amp;D3478,OrbisGeneric_mapping!C:F,3,0)</f>
        <v>#N/A</v>
      </c>
      <c r="F3478" s="6" t="e">
        <f>VLOOKUP(E3478,Collibra!D:F,3,0)</f>
        <v>#N/A</v>
      </c>
      <c r="G3478" s="6" t="e">
        <f>VLOOKUP(E3478,Collibra!D:F,2,0)</f>
        <v>#N/A</v>
      </c>
      <c r="J3478" t="s">
        <v>28</v>
      </c>
      <c r="N3478" t="b">
        <v>0</v>
      </c>
      <c r="P3478" t="s">
        <v>29</v>
      </c>
      <c r="Q3478" t="s">
        <v>30</v>
      </c>
      <c r="R3478" t="b">
        <v>0</v>
      </c>
      <c r="Z3478">
        <v>1</v>
      </c>
    </row>
    <row r="3479" spans="1:26" x14ac:dyDescent="0.25">
      <c r="A3479">
        <v>3328</v>
      </c>
      <c r="B3479" t="s">
        <v>2025</v>
      </c>
      <c r="C3479" t="s">
        <v>2031</v>
      </c>
      <c r="D3479" t="s">
        <v>2031</v>
      </c>
      <c r="E3479" s="6" t="e">
        <f>VLOOKUP(B3479&amp;" - "&amp;D3479,OrbisGeneric_mapping!C:F,3,0)</f>
        <v>#N/A</v>
      </c>
      <c r="F3479" s="6" t="e">
        <f>VLOOKUP(E3479,Collibra!D:F,3,0)</f>
        <v>#N/A</v>
      </c>
      <c r="G3479" s="6" t="e">
        <f>VLOOKUP(E3479,Collibra!D:F,2,0)</f>
        <v>#N/A</v>
      </c>
      <c r="J3479" t="s">
        <v>28</v>
      </c>
      <c r="N3479" t="b">
        <v>0</v>
      </c>
      <c r="P3479" t="s">
        <v>29</v>
      </c>
      <c r="Q3479" t="s">
        <v>30</v>
      </c>
      <c r="R3479" t="b">
        <v>0</v>
      </c>
      <c r="Z3479">
        <v>1</v>
      </c>
    </row>
    <row r="3480" spans="1:26" x14ac:dyDescent="0.25">
      <c r="A3480">
        <v>3336</v>
      </c>
      <c r="B3480" t="s">
        <v>2025</v>
      </c>
      <c r="C3480" t="s">
        <v>2032</v>
      </c>
      <c r="D3480" t="s">
        <v>2032</v>
      </c>
      <c r="E3480" s="6" t="e">
        <f>VLOOKUP(B3480&amp;" - "&amp;D3480,OrbisGeneric_mapping!C:F,3,0)</f>
        <v>#N/A</v>
      </c>
      <c r="F3480" s="6" t="e">
        <f>VLOOKUP(E3480,Collibra!D:F,3,0)</f>
        <v>#N/A</v>
      </c>
      <c r="G3480" s="6" t="e">
        <f>VLOOKUP(E3480,Collibra!D:F,2,0)</f>
        <v>#N/A</v>
      </c>
      <c r="J3480" t="s">
        <v>28</v>
      </c>
      <c r="N3480" t="b">
        <v>0</v>
      </c>
      <c r="P3480" t="s">
        <v>29</v>
      </c>
      <c r="Q3480" t="s">
        <v>30</v>
      </c>
      <c r="R3480" t="b">
        <v>0</v>
      </c>
      <c r="Z3480">
        <v>1</v>
      </c>
    </row>
    <row r="3481" spans="1:26" x14ac:dyDescent="0.25">
      <c r="A3481">
        <v>3320</v>
      </c>
      <c r="B3481" t="s">
        <v>2025</v>
      </c>
      <c r="C3481" t="s">
        <v>2033</v>
      </c>
      <c r="D3481" t="s">
        <v>2033</v>
      </c>
      <c r="E3481" s="6" t="e">
        <f>VLOOKUP(B3481&amp;" - "&amp;D3481,OrbisGeneric_mapping!C:F,3,0)</f>
        <v>#N/A</v>
      </c>
      <c r="F3481" s="6" t="e">
        <f>VLOOKUP(E3481,Collibra!D:F,3,0)</f>
        <v>#N/A</v>
      </c>
      <c r="G3481" s="6" t="e">
        <f>VLOOKUP(E3481,Collibra!D:F,2,0)</f>
        <v>#N/A</v>
      </c>
      <c r="J3481" t="s">
        <v>28</v>
      </c>
      <c r="N3481" t="b">
        <v>0</v>
      </c>
      <c r="P3481" t="s">
        <v>29</v>
      </c>
      <c r="Q3481" t="s">
        <v>30</v>
      </c>
      <c r="R3481" t="b">
        <v>0</v>
      </c>
      <c r="Z3481">
        <v>1</v>
      </c>
    </row>
    <row r="3482" spans="1:26" x14ac:dyDescent="0.25">
      <c r="A3482">
        <v>3312</v>
      </c>
      <c r="B3482" t="s">
        <v>2025</v>
      </c>
      <c r="C3482" t="s">
        <v>57</v>
      </c>
      <c r="D3482" t="s">
        <v>57</v>
      </c>
      <c r="E3482" s="6" t="e">
        <f>VLOOKUP(B3482&amp;" - "&amp;D3482,OrbisGeneric_mapping!C:F,3,0)</f>
        <v>#N/A</v>
      </c>
      <c r="F3482" s="6" t="e">
        <f>VLOOKUP(E3482,Collibra!D:F,3,0)</f>
        <v>#N/A</v>
      </c>
      <c r="G3482" s="6" t="e">
        <f>VLOOKUP(E3482,Collibra!D:F,2,0)</f>
        <v>#N/A</v>
      </c>
      <c r="J3482" t="s">
        <v>28</v>
      </c>
      <c r="N3482" t="b">
        <v>0</v>
      </c>
      <c r="P3482" t="s">
        <v>29</v>
      </c>
      <c r="Q3482" t="s">
        <v>30</v>
      </c>
      <c r="R3482" t="b">
        <v>0</v>
      </c>
      <c r="Z3482">
        <v>1</v>
      </c>
    </row>
    <row r="3483" spans="1:26" x14ac:dyDescent="0.25">
      <c r="A3483">
        <v>3368</v>
      </c>
      <c r="B3483" t="s">
        <v>2025</v>
      </c>
      <c r="C3483" t="s">
        <v>1836</v>
      </c>
      <c r="D3483" t="s">
        <v>1836</v>
      </c>
      <c r="E3483" s="6" t="e">
        <f>VLOOKUP(B3483&amp;" - "&amp;D3483,OrbisGeneric_mapping!C:F,3,0)</f>
        <v>#N/A</v>
      </c>
      <c r="F3483" s="6" t="e">
        <f>VLOOKUP(E3483,Collibra!D:F,3,0)</f>
        <v>#N/A</v>
      </c>
      <c r="G3483" s="6" t="e">
        <f>VLOOKUP(E3483,Collibra!D:F,2,0)</f>
        <v>#N/A</v>
      </c>
      <c r="J3483" t="s">
        <v>28</v>
      </c>
      <c r="N3483" t="b">
        <v>0</v>
      </c>
      <c r="P3483" t="s">
        <v>29</v>
      </c>
      <c r="Q3483" t="s">
        <v>30</v>
      </c>
      <c r="R3483" t="b">
        <v>0</v>
      </c>
      <c r="Z3483">
        <v>1</v>
      </c>
    </row>
    <row r="3484" spans="1:26" x14ac:dyDescent="0.25">
      <c r="A3484">
        <v>3360</v>
      </c>
      <c r="B3484" t="s">
        <v>2025</v>
      </c>
      <c r="C3484" t="s">
        <v>2034</v>
      </c>
      <c r="D3484" t="s">
        <v>2034</v>
      </c>
      <c r="E3484" s="6" t="e">
        <f>VLOOKUP(B3484&amp;" - "&amp;D3484,OrbisGeneric_mapping!C:F,3,0)</f>
        <v>#N/A</v>
      </c>
      <c r="F3484" s="6" t="e">
        <f>VLOOKUP(E3484,Collibra!D:F,3,0)</f>
        <v>#N/A</v>
      </c>
      <c r="G3484" s="6" t="e">
        <f>VLOOKUP(E3484,Collibra!D:F,2,0)</f>
        <v>#N/A</v>
      </c>
      <c r="J3484" t="s">
        <v>28</v>
      </c>
      <c r="N3484" t="b">
        <v>0</v>
      </c>
      <c r="P3484" t="s">
        <v>29</v>
      </c>
      <c r="Q3484" t="s">
        <v>30</v>
      </c>
      <c r="R3484" t="b">
        <v>0</v>
      </c>
      <c r="Z3484">
        <v>1</v>
      </c>
    </row>
    <row r="3485" spans="1:26" x14ac:dyDescent="0.25">
      <c r="A3485">
        <v>854</v>
      </c>
      <c r="B3485" t="s">
        <v>2035</v>
      </c>
      <c r="C3485" t="s">
        <v>2004</v>
      </c>
      <c r="D3485" t="s">
        <v>2004</v>
      </c>
      <c r="E3485" s="6" t="e">
        <f>VLOOKUP(B3485&amp;" - "&amp;D3485,OrbisGeneric_mapping!C:F,3,0)</f>
        <v>#N/A</v>
      </c>
      <c r="F3485" s="6" t="e">
        <f>VLOOKUP(E3485,Collibra!D:F,3,0)</f>
        <v>#N/A</v>
      </c>
      <c r="G3485" s="6" t="e">
        <f>VLOOKUP(E3485,Collibra!D:F,2,0)</f>
        <v>#N/A</v>
      </c>
      <c r="J3485" t="s">
        <v>28</v>
      </c>
      <c r="N3485" t="b">
        <v>0</v>
      </c>
      <c r="P3485" t="s">
        <v>29</v>
      </c>
      <c r="Q3485" t="s">
        <v>30</v>
      </c>
      <c r="R3485" t="b">
        <v>0</v>
      </c>
      <c r="Z3485">
        <v>1</v>
      </c>
    </row>
    <row r="3486" spans="1:26" x14ac:dyDescent="0.25">
      <c r="A3486">
        <v>814</v>
      </c>
      <c r="B3486" t="s">
        <v>2035</v>
      </c>
      <c r="C3486" t="s">
        <v>26</v>
      </c>
      <c r="D3486" t="s">
        <v>26</v>
      </c>
      <c r="E3486" s="6" t="e">
        <f>VLOOKUP(B3486&amp;" - "&amp;D3486,OrbisGeneric_mapping!C:F,3,0)</f>
        <v>#N/A</v>
      </c>
      <c r="F3486" s="6" t="e">
        <f>VLOOKUP(E3486,Collibra!D:F,3,0)</f>
        <v>#N/A</v>
      </c>
      <c r="G3486" s="6" t="e">
        <f>VLOOKUP(E3486,Collibra!D:F,2,0)</f>
        <v>#N/A</v>
      </c>
      <c r="J3486" t="s">
        <v>28</v>
      </c>
      <c r="N3486" t="b">
        <v>0</v>
      </c>
      <c r="P3486" t="s">
        <v>29</v>
      </c>
      <c r="Q3486" t="s">
        <v>30</v>
      </c>
      <c r="R3486" t="b">
        <v>0</v>
      </c>
      <c r="Z3486">
        <v>1</v>
      </c>
    </row>
    <row r="3487" spans="1:26" x14ac:dyDescent="0.25">
      <c r="A3487">
        <v>830</v>
      </c>
      <c r="B3487" t="s">
        <v>2035</v>
      </c>
      <c r="C3487" t="s">
        <v>2031</v>
      </c>
      <c r="D3487" t="s">
        <v>2031</v>
      </c>
      <c r="E3487" s="6" t="e">
        <f>VLOOKUP(B3487&amp;" - "&amp;D3487,OrbisGeneric_mapping!C:F,3,0)</f>
        <v>#N/A</v>
      </c>
      <c r="F3487" s="6" t="e">
        <f>VLOOKUP(E3487,Collibra!D:F,3,0)</f>
        <v>#N/A</v>
      </c>
      <c r="G3487" s="6" t="e">
        <f>VLOOKUP(E3487,Collibra!D:F,2,0)</f>
        <v>#N/A</v>
      </c>
      <c r="J3487" t="s">
        <v>28</v>
      </c>
      <c r="N3487" t="b">
        <v>0</v>
      </c>
      <c r="P3487" t="s">
        <v>29</v>
      </c>
      <c r="Q3487" t="s">
        <v>30</v>
      </c>
      <c r="R3487" t="b">
        <v>0</v>
      </c>
      <c r="Z3487">
        <v>1</v>
      </c>
    </row>
    <row r="3488" spans="1:26" x14ac:dyDescent="0.25">
      <c r="A3488">
        <v>838</v>
      </c>
      <c r="B3488" t="s">
        <v>2035</v>
      </c>
      <c r="C3488" t="s">
        <v>2032</v>
      </c>
      <c r="D3488" t="s">
        <v>2032</v>
      </c>
      <c r="E3488" s="6" t="e">
        <f>VLOOKUP(B3488&amp;" - "&amp;D3488,OrbisGeneric_mapping!C:F,3,0)</f>
        <v>#N/A</v>
      </c>
      <c r="F3488" s="6" t="e">
        <f>VLOOKUP(E3488,Collibra!D:F,3,0)</f>
        <v>#N/A</v>
      </c>
      <c r="G3488" s="6" t="e">
        <f>VLOOKUP(E3488,Collibra!D:F,2,0)</f>
        <v>#N/A</v>
      </c>
      <c r="J3488" t="s">
        <v>28</v>
      </c>
      <c r="N3488" t="b">
        <v>0</v>
      </c>
      <c r="P3488" t="s">
        <v>29</v>
      </c>
      <c r="Q3488" t="s">
        <v>30</v>
      </c>
      <c r="R3488" t="b">
        <v>0</v>
      </c>
      <c r="Z3488">
        <v>1</v>
      </c>
    </row>
    <row r="3489" spans="1:26" x14ac:dyDescent="0.25">
      <c r="A3489">
        <v>822</v>
      </c>
      <c r="B3489" t="s">
        <v>2035</v>
      </c>
      <c r="C3489" t="s">
        <v>2033</v>
      </c>
      <c r="D3489" t="s">
        <v>2033</v>
      </c>
      <c r="E3489" s="6" t="e">
        <f>VLOOKUP(B3489&amp;" - "&amp;D3489,OrbisGeneric_mapping!C:F,3,0)</f>
        <v>#N/A</v>
      </c>
      <c r="F3489" s="6" t="e">
        <f>VLOOKUP(E3489,Collibra!D:F,3,0)</f>
        <v>#N/A</v>
      </c>
      <c r="G3489" s="6" t="e">
        <f>VLOOKUP(E3489,Collibra!D:F,2,0)</f>
        <v>#N/A</v>
      </c>
      <c r="J3489" t="s">
        <v>28</v>
      </c>
      <c r="N3489" t="b">
        <v>0</v>
      </c>
      <c r="P3489" t="s">
        <v>29</v>
      </c>
      <c r="Q3489" t="s">
        <v>30</v>
      </c>
      <c r="R3489" t="b">
        <v>0</v>
      </c>
      <c r="Z3489">
        <v>1</v>
      </c>
    </row>
    <row r="3490" spans="1:26" x14ac:dyDescent="0.25">
      <c r="A3490">
        <v>846</v>
      </c>
      <c r="B3490" t="s">
        <v>2035</v>
      </c>
      <c r="C3490" t="s">
        <v>2036</v>
      </c>
      <c r="D3490" t="s">
        <v>2036</v>
      </c>
      <c r="E3490" s="6" t="e">
        <f>VLOOKUP(B3490&amp;" - "&amp;D3490,OrbisGeneric_mapping!C:F,3,0)</f>
        <v>#N/A</v>
      </c>
      <c r="F3490" s="6" t="e">
        <f>VLOOKUP(E3490,Collibra!D:F,3,0)</f>
        <v>#N/A</v>
      </c>
      <c r="G3490" s="6" t="e">
        <f>VLOOKUP(E3490,Collibra!D:F,2,0)</f>
        <v>#N/A</v>
      </c>
      <c r="J3490" t="s">
        <v>28</v>
      </c>
      <c r="N3490" t="b">
        <v>0</v>
      </c>
      <c r="P3490" t="s">
        <v>29</v>
      </c>
      <c r="Q3490" t="s">
        <v>30</v>
      </c>
      <c r="R3490" t="b">
        <v>0</v>
      </c>
      <c r="Z3490">
        <v>1</v>
      </c>
    </row>
    <row r="3491" spans="1:26" x14ac:dyDescent="0.25">
      <c r="A3491">
        <v>806</v>
      </c>
      <c r="B3491" t="s">
        <v>2035</v>
      </c>
      <c r="C3491" t="s">
        <v>57</v>
      </c>
      <c r="D3491" t="s">
        <v>57</v>
      </c>
      <c r="E3491" s="6" t="e">
        <f>VLOOKUP(B3491&amp;" - "&amp;D3491,OrbisGeneric_mapping!C:F,3,0)</f>
        <v>#N/A</v>
      </c>
      <c r="F3491" s="6" t="e">
        <f>VLOOKUP(E3491,Collibra!D:F,3,0)</f>
        <v>#N/A</v>
      </c>
      <c r="G3491" s="6" t="e">
        <f>VLOOKUP(E3491,Collibra!D:F,2,0)</f>
        <v>#N/A</v>
      </c>
      <c r="J3491" t="s">
        <v>28</v>
      </c>
      <c r="N3491" t="b">
        <v>0</v>
      </c>
      <c r="P3491" t="s">
        <v>29</v>
      </c>
      <c r="Q3491" t="s">
        <v>30</v>
      </c>
      <c r="R3491" t="b">
        <v>0</v>
      </c>
      <c r="Z3491">
        <v>1</v>
      </c>
    </row>
    <row r="3492" spans="1:26" x14ac:dyDescent="0.25">
      <c r="A3492">
        <v>2717</v>
      </c>
      <c r="B3492" t="s">
        <v>2037</v>
      </c>
      <c r="C3492" t="s">
        <v>931</v>
      </c>
      <c r="D3492" t="s">
        <v>932</v>
      </c>
      <c r="E3492" s="6" t="str">
        <f>VLOOKUP(B3492&amp;" - "&amp;D3492,OrbisGeneric_mapping!C:F,3,0)</f>
        <v>BVD_ID_NUMBER</v>
      </c>
      <c r="F3492" s="6" t="str">
        <f>VLOOKUP(E3492,Collibra!D:F,3,0)</f>
        <v>BvD ID number</v>
      </c>
      <c r="G3492" s="6" t="str">
        <f>VLOOKUP(E3492,Collibra!D:F,2,0)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492" t="s">
        <v>28</v>
      </c>
      <c r="N3492" t="b">
        <v>0</v>
      </c>
      <c r="P3492" t="s">
        <v>29</v>
      </c>
      <c r="Q3492" t="s">
        <v>30</v>
      </c>
      <c r="R3492" t="b">
        <v>0</v>
      </c>
      <c r="Z3492">
        <v>1</v>
      </c>
    </row>
    <row r="3493" spans="1:26" x14ac:dyDescent="0.25">
      <c r="A3493">
        <v>2733</v>
      </c>
      <c r="B3493" t="s">
        <v>2037</v>
      </c>
      <c r="C3493" t="s">
        <v>2038</v>
      </c>
      <c r="D3493" t="s">
        <v>2039</v>
      </c>
      <c r="E3493" s="6" t="str">
        <f>VLOOKUP(B3493&amp;" - "&amp;D3493,OrbisGeneric_mapping!C:F,3,0)</f>
        <v>HQ_BVD_ID_NUMBER</v>
      </c>
      <c r="F3493" s="6" t="str">
        <f>VLOOKUP(E3493,Collibra!D:F,3,0)</f>
        <v>Headquarters - BvD ID number</v>
      </c>
      <c r="G3493" s="6" t="str">
        <f>VLOOKUP(E3493,Collibra!D:F,2,0)</f>
        <v>Gives the BvD ID of the headquarter. It is never empty</v>
      </c>
      <c r="J3493" t="s">
        <v>28</v>
      </c>
      <c r="N3493" t="b">
        <v>0</v>
      </c>
      <c r="P3493" t="s">
        <v>29</v>
      </c>
      <c r="Q3493" t="s">
        <v>30</v>
      </c>
      <c r="R3493" t="b">
        <v>0</v>
      </c>
      <c r="Z3493">
        <v>1</v>
      </c>
    </row>
    <row r="3494" spans="1:26" x14ac:dyDescent="0.25">
      <c r="A3494">
        <v>2757</v>
      </c>
      <c r="B3494" t="s">
        <v>2037</v>
      </c>
      <c r="C3494" t="s">
        <v>2040</v>
      </c>
      <c r="D3494" t="s">
        <v>2041</v>
      </c>
      <c r="E3494" s="6" t="str">
        <f>VLOOKUP(B3494&amp;" - "&amp;D3494,OrbisGeneric_mapping!C:F,3,0)</f>
        <v>HQ_CITY</v>
      </c>
      <c r="F3494" s="6" t="str">
        <f>VLOOKUP(E3494,Collibra!D:F,3,0)</f>
        <v>Headquarters - City</v>
      </c>
      <c r="G3494" s="6" t="str">
        <f>VLOOKUP(E3494,Collibra!D:F,2,0)</f>
        <v>Gives the city where the headquarter is located.</v>
      </c>
      <c r="J3494" t="s">
        <v>28</v>
      </c>
      <c r="N3494" t="b">
        <v>0</v>
      </c>
      <c r="P3494" t="s">
        <v>29</v>
      </c>
      <c r="Q3494" t="s">
        <v>30</v>
      </c>
      <c r="R3494" t="b">
        <v>0</v>
      </c>
      <c r="Z3494">
        <v>1</v>
      </c>
    </row>
    <row r="3495" spans="1:26" x14ac:dyDescent="0.25">
      <c r="A3495">
        <v>2741</v>
      </c>
      <c r="B3495" t="s">
        <v>2037</v>
      </c>
      <c r="C3495" t="s">
        <v>2042</v>
      </c>
      <c r="D3495" t="s">
        <v>2043</v>
      </c>
      <c r="E3495" s="6" t="str">
        <f>VLOOKUP(B3495&amp;" - "&amp;D3495,OrbisGeneric_mapping!C:F,3,0)</f>
        <v>HQ_COUNTRY_ISO_CODE</v>
      </c>
      <c r="F3495" s="6" t="str">
        <f>VLOOKUP(E3495,Collibra!D:F,3,0)</f>
        <v>Headquarters - Country ISO code</v>
      </c>
      <c r="G3495" s="6" t="str">
        <f>VLOOKUP(E3495,Collibra!D:F,2,0)</f>
        <v>&lt;p&gt;A 2-digit iso country code used to refer to the country in which the company’s headquarters is located. If not known, the code 'YY' is used.&lt;/p&gt;
&lt;p&gt;A headquarters is a business entity that has at least one branch or division reporting to it.  When a business has multiple branch locations, the headquarters location is determined by the controlling-management of the business. In our products, an entity is considered to be a headquarters when it has at least one branch linked to it.&lt;/p&gt;
&lt;p&gt;This differs from a registered address, which is the official address of a company (headquarters) as found in the national registry (such as Companies House in the UK). This is where the company is registered (= address in the state where it’s incorporated). This is public information.&lt;/p&gt;
&lt;p&gt;The registered address is often appointed as default when we receive no further specification from an IP; we’ll choose this type as we assume the information comes from an official registry.&lt;/p&gt;</v>
      </c>
      <c r="J3495" t="s">
        <v>28</v>
      </c>
      <c r="N3495" t="b">
        <v>0</v>
      </c>
      <c r="P3495" t="s">
        <v>29</v>
      </c>
      <c r="Q3495" t="s">
        <v>30</v>
      </c>
      <c r="R3495" t="b">
        <v>0</v>
      </c>
      <c r="Z3495">
        <v>1</v>
      </c>
    </row>
    <row r="3496" spans="1:26" x14ac:dyDescent="0.25">
      <c r="A3496">
        <v>2821</v>
      </c>
      <c r="B3496" t="s">
        <v>2037</v>
      </c>
      <c r="C3496" t="s">
        <v>2044</v>
      </c>
      <c r="D3496" t="s">
        <v>2045</v>
      </c>
      <c r="E3496" s="6" t="str">
        <f>VLOOKUP(B3496&amp;" - "&amp;D3496,OrbisGeneric_mapping!C:F,3,0)</f>
        <v>HQ_CURRENT_INDICATOR</v>
      </c>
      <c r="F3496" s="6" t="str">
        <f>VLOOKUP(E3496,Collibra!D:F,3,0)</f>
        <v>Headquarters - Current/Archived</v>
      </c>
      <c r="G3496" s="6" t="str">
        <f>VLOOKUP(E3496,Collibra!D:F,2,0)</f>
        <v>Indicates if the headquarter entity is currently linked to the branch or if it used to be.</v>
      </c>
      <c r="J3496" t="s">
        <v>28</v>
      </c>
      <c r="N3496" t="b">
        <v>0</v>
      </c>
      <c r="P3496" t="s">
        <v>29</v>
      </c>
      <c r="Q3496" t="s">
        <v>30</v>
      </c>
      <c r="R3496" t="b">
        <v>0</v>
      </c>
      <c r="Z3496">
        <v>1</v>
      </c>
    </row>
    <row r="3497" spans="1:26" x14ac:dyDescent="0.25">
      <c r="A3497">
        <v>2789</v>
      </c>
      <c r="B3497" t="s">
        <v>2037</v>
      </c>
      <c r="C3497" t="s">
        <v>2046</v>
      </c>
      <c r="D3497" t="s">
        <v>2047</v>
      </c>
      <c r="E3497" s="6" t="str">
        <f>VLOOKUP(B3497&amp;" - "&amp;D3497,OrbisGeneric_mapping!C:F,3,0)</f>
        <v>HQ_INFORMATION_DATE</v>
      </c>
      <c r="F3497" s="6" t="str">
        <f>VLOOKUP(E3497,Collibra!D:F,3,0)</f>
        <v>Headquarters - Information date</v>
      </c>
      <c r="G3497" s="6" t="str">
        <f>VLOOKUP(E3497,Collibra!D:F,2,0)</f>
        <v>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v>
      </c>
      <c r="J3497" t="s">
        <v>28</v>
      </c>
      <c r="N3497" t="b">
        <v>0</v>
      </c>
      <c r="P3497" t="s">
        <v>29</v>
      </c>
      <c r="Q3497" t="s">
        <v>30</v>
      </c>
      <c r="R3497" t="b">
        <v>0</v>
      </c>
      <c r="Z3497">
        <v>1</v>
      </c>
    </row>
    <row r="3498" spans="1:26" x14ac:dyDescent="0.25">
      <c r="A3498">
        <v>2813</v>
      </c>
      <c r="B3498" t="s">
        <v>2037</v>
      </c>
      <c r="C3498" t="s">
        <v>2048</v>
      </c>
      <c r="D3498" t="s">
        <v>2049</v>
      </c>
      <c r="E3498" s="6" t="e">
        <f>VLOOKUP(B3498&amp;" - "&amp;D3498,OrbisGeneric_mapping!C:F,3,0)</f>
        <v>#N/A</v>
      </c>
      <c r="F3498" s="6" t="e">
        <f>VLOOKUP(E3498,Collibra!D:F,3,0)</f>
        <v>#N/A</v>
      </c>
      <c r="G3498" s="6" t="e">
        <f>VLOOKUP(E3498,Collibra!D:F,2,0)</f>
        <v>#N/A</v>
      </c>
      <c r="J3498" t="s">
        <v>28</v>
      </c>
      <c r="N3498" t="b">
        <v>0</v>
      </c>
      <c r="P3498" t="s">
        <v>29</v>
      </c>
      <c r="Q3498" t="s">
        <v>30</v>
      </c>
      <c r="R3498" t="b">
        <v>0</v>
      </c>
      <c r="Z3498">
        <v>1</v>
      </c>
    </row>
    <row r="3499" spans="1:26" x14ac:dyDescent="0.25">
      <c r="A3499">
        <v>2805</v>
      </c>
      <c r="B3499" t="s">
        <v>2037</v>
      </c>
      <c r="C3499" t="s">
        <v>2050</v>
      </c>
      <c r="D3499" t="s">
        <v>2051</v>
      </c>
      <c r="E3499" s="6" t="e">
        <f>VLOOKUP(B3499&amp;" - "&amp;D3499,OrbisGeneric_mapping!C:F,3,0)</f>
        <v>#N/A</v>
      </c>
      <c r="F3499" s="6" t="e">
        <f>VLOOKUP(E3499,Collibra!D:F,3,0)</f>
        <v>#N/A</v>
      </c>
      <c r="G3499" s="6" t="e">
        <f>VLOOKUP(E3499,Collibra!D:F,2,0)</f>
        <v>#N/A</v>
      </c>
      <c r="J3499" t="s">
        <v>28</v>
      </c>
      <c r="N3499" t="b">
        <v>0</v>
      </c>
      <c r="P3499" t="s">
        <v>29</v>
      </c>
      <c r="Q3499" t="s">
        <v>30</v>
      </c>
      <c r="R3499" t="b">
        <v>0</v>
      </c>
      <c r="Z3499">
        <v>1</v>
      </c>
    </row>
    <row r="3500" spans="1:26" x14ac:dyDescent="0.25">
      <c r="A3500">
        <v>2797</v>
      </c>
      <c r="B3500" t="s">
        <v>2037</v>
      </c>
      <c r="C3500" t="s">
        <v>2052</v>
      </c>
      <c r="D3500" t="s">
        <v>2053</v>
      </c>
      <c r="E3500" s="6" t="e">
        <f>VLOOKUP(B3500&amp;" - "&amp;D3500,OrbisGeneric_mapping!C:F,3,0)</f>
        <v>#N/A</v>
      </c>
      <c r="F3500" s="6" t="e">
        <f>VLOOKUP(E3500,Collibra!D:F,3,0)</f>
        <v>#N/A</v>
      </c>
      <c r="G3500" s="6" t="e">
        <f>VLOOKUP(E3500,Collibra!D:F,2,0)</f>
        <v>#N/A</v>
      </c>
      <c r="J3500" t="s">
        <v>28</v>
      </c>
      <c r="N3500" t="b">
        <v>0</v>
      </c>
      <c r="P3500" t="s">
        <v>29</v>
      </c>
      <c r="Q3500" t="s">
        <v>30</v>
      </c>
      <c r="R3500" t="b">
        <v>0</v>
      </c>
      <c r="Z3500">
        <v>1</v>
      </c>
    </row>
    <row r="3501" spans="1:26" x14ac:dyDescent="0.25">
      <c r="A3501">
        <v>2781</v>
      </c>
      <c r="B3501" t="s">
        <v>2037</v>
      </c>
      <c r="C3501" t="s">
        <v>2054</v>
      </c>
      <c r="D3501" t="s">
        <v>2055</v>
      </c>
      <c r="E3501" s="6" t="str">
        <f>VLOOKUP(B3501&amp;" - "&amp;D3501,OrbisGeneric_mapping!C:F,3,0)</f>
        <v>HQ_INFORMATION_SOURCE</v>
      </c>
      <c r="F3501" s="6" t="str">
        <f>VLOOKUP(E3501,Collibra!D:F,3,0)</f>
        <v>Headquarters - Information source</v>
      </c>
      <c r="G3501" s="6" t="str">
        <f>VLOOKUP(E3501,Collibra!D:F,2,0)</f>
        <v>This field is a 2 letter code giving the source that have provided the link between the shareholder and the company just below in the BO path.</v>
      </c>
      <c r="J3501" t="s">
        <v>28</v>
      </c>
      <c r="N3501" t="b">
        <v>0</v>
      </c>
      <c r="P3501" t="s">
        <v>29</v>
      </c>
      <c r="Q3501" t="s">
        <v>30</v>
      </c>
      <c r="R3501" t="b">
        <v>0</v>
      </c>
      <c r="Z3501">
        <v>1</v>
      </c>
    </row>
    <row r="3502" spans="1:26" x14ac:dyDescent="0.25">
      <c r="A3502">
        <v>2725</v>
      </c>
      <c r="B3502" t="s">
        <v>2037</v>
      </c>
      <c r="C3502" t="s">
        <v>2056</v>
      </c>
      <c r="D3502" t="s">
        <v>2057</v>
      </c>
      <c r="E3502" s="6" t="str">
        <f>VLOOKUP(B3502&amp;" - "&amp;D3502,OrbisGeneric_mapping!C:F,3,0)</f>
        <v>HQ_NAME</v>
      </c>
      <c r="F3502" s="6" t="str">
        <f>VLOOKUP(E3502,Collibra!D:F,3,0)</f>
        <v>Headquarters -  Name</v>
      </c>
      <c r="G3502" s="6" t="str">
        <f>VLOOKUP(E3502,Collibra!D:F,2,0)</f>
        <v>This field indicates the full name of the headquarter. It should always be provided.</v>
      </c>
      <c r="J3502" t="s">
        <v>28</v>
      </c>
      <c r="N3502" t="b">
        <v>0</v>
      </c>
      <c r="P3502" t="s">
        <v>29</v>
      </c>
      <c r="Q3502" t="s">
        <v>30</v>
      </c>
      <c r="R3502" t="b">
        <v>0</v>
      </c>
      <c r="Z3502">
        <v>1</v>
      </c>
    </row>
    <row r="3503" spans="1:26" x14ac:dyDescent="0.25">
      <c r="A3503">
        <v>2773</v>
      </c>
      <c r="B3503" t="s">
        <v>2037</v>
      </c>
      <c r="C3503" t="s">
        <v>2058</v>
      </c>
      <c r="D3503" t="s">
        <v>2059</v>
      </c>
      <c r="E3503" s="6" t="str">
        <f>VLOOKUP(B3503&amp;" - "&amp;D3503,OrbisGeneric_mapping!C:F,3,0)</f>
        <v>HQ_WORLDCOMPLIANCE_MATCH_INDICATOR</v>
      </c>
      <c r="F3503" s="6" t="e">
        <f>VLOOKUP(E3503,Collibra!D:F,3,0)</f>
        <v>#N/A</v>
      </c>
      <c r="G3503" s="6" t="e">
        <f>VLOOKUP(E3503,Collibra!D:F,2,0)</f>
        <v>#N/A</v>
      </c>
      <c r="J3503" t="s">
        <v>28</v>
      </c>
      <c r="N3503" t="b">
        <v>0</v>
      </c>
      <c r="P3503" t="s">
        <v>29</v>
      </c>
      <c r="Q3503" t="s">
        <v>30</v>
      </c>
      <c r="R3503" t="b">
        <v>0</v>
      </c>
      <c r="Z3503">
        <v>1</v>
      </c>
    </row>
    <row r="3504" spans="1:26" x14ac:dyDescent="0.25">
      <c r="A3504">
        <v>2749</v>
      </c>
      <c r="B3504" t="s">
        <v>2037</v>
      </c>
      <c r="C3504" t="s">
        <v>2060</v>
      </c>
      <c r="D3504" t="s">
        <v>2061</v>
      </c>
      <c r="E3504" s="6" t="str">
        <f>VLOOKUP(B3504&amp;" - "&amp;D3504,OrbisGeneric_mapping!C:F,3,0)</f>
        <v>HQ_STATE_PROVINCE</v>
      </c>
      <c r="F3504" s="6" t="str">
        <f>VLOOKUP(E3504,Collibra!D:F,3,0)</f>
        <v>Headquarters - State or province (in US or Canada)</v>
      </c>
      <c r="G3504" s="6" t="str">
        <f>VLOOKUP(E3504,Collibra!D:F,2,0)</f>
        <v>When the headquarter is located in the United States or in Canada, this field gives a 2 letters code corresponding to the initials of the State or Province in which the entity is located.</v>
      </c>
      <c r="J3504" t="s">
        <v>28</v>
      </c>
      <c r="N3504" t="b">
        <v>0</v>
      </c>
      <c r="P3504" t="s">
        <v>29</v>
      </c>
      <c r="Q3504" t="s">
        <v>30</v>
      </c>
      <c r="R3504" t="b">
        <v>0</v>
      </c>
      <c r="Z3504">
        <v>1</v>
      </c>
    </row>
    <row r="3505" spans="1:26" x14ac:dyDescent="0.25">
      <c r="A3505">
        <v>2765</v>
      </c>
      <c r="B3505" t="s">
        <v>2037</v>
      </c>
      <c r="C3505" t="s">
        <v>2062</v>
      </c>
      <c r="D3505" t="s">
        <v>2063</v>
      </c>
      <c r="E3505" s="6" t="str">
        <f>VLOOKUP(B3505&amp;" - "&amp;D3505,OrbisGeneric_mapping!C:F,3,0)</f>
        <v>HQ_TYPE</v>
      </c>
      <c r="F3505" s="6" t="e">
        <f>VLOOKUP(E3505,Collibra!D:F,3,0)</f>
        <v>#N/A</v>
      </c>
      <c r="G3505" s="6" t="e">
        <f>VLOOKUP(E3505,Collibra!D:F,2,0)</f>
        <v>#N/A</v>
      </c>
      <c r="J3505" t="s">
        <v>28</v>
      </c>
      <c r="N3505" t="b">
        <v>0</v>
      </c>
      <c r="P3505" t="s">
        <v>29</v>
      </c>
      <c r="Q3505" t="s">
        <v>30</v>
      </c>
      <c r="R3505" t="b">
        <v>0</v>
      </c>
      <c r="Z3505">
        <v>1</v>
      </c>
    </row>
    <row r="3506" spans="1:26" x14ac:dyDescent="0.25">
      <c r="A3506">
        <v>2709</v>
      </c>
      <c r="B3506" t="s">
        <v>2037</v>
      </c>
      <c r="C3506" t="s">
        <v>57</v>
      </c>
      <c r="D3506" t="s">
        <v>57</v>
      </c>
      <c r="E3506" s="6" t="e">
        <f>VLOOKUP(B3506&amp;" - "&amp;D3506,OrbisGeneric_mapping!C:F,3,0)</f>
        <v>#N/A</v>
      </c>
      <c r="F3506" s="6" t="e">
        <f>VLOOKUP(E3506,Collibra!D:F,3,0)</f>
        <v>#N/A</v>
      </c>
      <c r="G3506" s="6" t="e">
        <f>VLOOKUP(E3506,Collibra!D:F,2,0)</f>
        <v>#N/A</v>
      </c>
      <c r="J3506" t="s">
        <v>28</v>
      </c>
      <c r="N3506" t="b">
        <v>0</v>
      </c>
      <c r="P3506" t="s">
        <v>29</v>
      </c>
      <c r="Q3506" t="s">
        <v>30</v>
      </c>
      <c r="R3506" t="b">
        <v>0</v>
      </c>
      <c r="Z3506">
        <v>1</v>
      </c>
    </row>
    <row r="3507" spans="1:26" x14ac:dyDescent="0.25">
      <c r="A3507">
        <v>2829</v>
      </c>
      <c r="B3507" t="s">
        <v>2037</v>
      </c>
      <c r="C3507" t="s">
        <v>72</v>
      </c>
      <c r="D3507" t="s">
        <v>72</v>
      </c>
      <c r="E3507" s="6" t="e">
        <f>VLOOKUP(B3507&amp;" - "&amp;D3507,OrbisGeneric_mapping!C:F,3,0)</f>
        <v>#N/A</v>
      </c>
      <c r="F3507" s="6" t="e">
        <f>VLOOKUP(E3507,Collibra!D:F,3,0)</f>
        <v>#N/A</v>
      </c>
      <c r="G3507" s="6" t="e">
        <f>VLOOKUP(E3507,Collibra!D:F,2,0)</f>
        <v>#N/A</v>
      </c>
      <c r="J3507" t="s">
        <v>73</v>
      </c>
      <c r="N3507" t="b">
        <v>0</v>
      </c>
      <c r="P3507" t="s">
        <v>29</v>
      </c>
      <c r="Q3507" t="s">
        <v>30</v>
      </c>
      <c r="R3507" t="b">
        <v>0</v>
      </c>
      <c r="Z3507">
        <v>1</v>
      </c>
    </row>
    <row r="3508" spans="1:26" x14ac:dyDescent="0.25">
      <c r="A3508">
        <v>2875</v>
      </c>
      <c r="B3508" t="s">
        <v>2064</v>
      </c>
      <c r="C3508" t="s">
        <v>2065</v>
      </c>
      <c r="D3508" t="s">
        <v>2065</v>
      </c>
      <c r="E3508" s="6" t="e">
        <f>VLOOKUP(B3508&amp;" - "&amp;D3508,OrbisGeneric_mapping!C:F,3,0)</f>
        <v>#N/A</v>
      </c>
      <c r="F3508" s="6" t="e">
        <f>VLOOKUP(E3508,Collibra!D:F,3,0)</f>
        <v>#N/A</v>
      </c>
      <c r="G3508" s="6" t="e">
        <f>VLOOKUP(E3508,Collibra!D:F,2,0)</f>
        <v>#N/A</v>
      </c>
      <c r="J3508" t="s">
        <v>28</v>
      </c>
      <c r="N3508" t="b">
        <v>0</v>
      </c>
      <c r="P3508" t="s">
        <v>29</v>
      </c>
      <c r="Q3508" t="s">
        <v>30</v>
      </c>
      <c r="R3508" t="b">
        <v>0</v>
      </c>
      <c r="Z3508">
        <v>1</v>
      </c>
    </row>
    <row r="3509" spans="1:26" x14ac:dyDescent="0.25">
      <c r="A3509">
        <v>2779</v>
      </c>
      <c r="B3509" t="s">
        <v>2064</v>
      </c>
      <c r="C3509" t="s">
        <v>26</v>
      </c>
      <c r="D3509" t="s">
        <v>27</v>
      </c>
      <c r="E3509" s="6" t="str">
        <f>VLOOKUP(B3509&amp;" - "&amp;D3509,OrbisGeneric_mapping!C:F,3,0)</f>
        <v>BVD_ID_NUMBER</v>
      </c>
      <c r="F3509" s="6" t="str">
        <f>VLOOKUP(E3509,Collibra!D:F,3,0)</f>
        <v>BvD ID number</v>
      </c>
      <c r="G3509" s="6" t="str">
        <f>VLOOKUP(E3509,Collibra!D:F,2,0)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509" t="s">
        <v>28</v>
      </c>
      <c r="N3509" t="b">
        <v>0</v>
      </c>
      <c r="P3509" t="s">
        <v>29</v>
      </c>
      <c r="Q3509" t="s">
        <v>30</v>
      </c>
      <c r="R3509" t="b">
        <v>0</v>
      </c>
      <c r="Z3509">
        <v>1</v>
      </c>
    </row>
    <row r="3510" spans="1:26" x14ac:dyDescent="0.25">
      <c r="A3510">
        <v>2827</v>
      </c>
      <c r="B3510" t="s">
        <v>2064</v>
      </c>
      <c r="C3510" t="s">
        <v>2066</v>
      </c>
      <c r="D3510" t="s">
        <v>2067</v>
      </c>
      <c r="E3510" s="6" t="str">
        <f>VLOOKUP(B3510&amp;" - "&amp;D3510,OrbisGeneric_mapping!C:F,3,0)</f>
        <v>EUROPEAN_VAT_NUMBER</v>
      </c>
      <c r="F3510" s="6" t="str">
        <f>VLOOKUP(E3510,Collibra!D:F,3,0)</f>
        <v>European VAT number</v>
      </c>
      <c r="G3510" s="6" t="str">
        <f>VLOOKUP(E3510,Collibra!D:F,2,0)</f>
        <v>&lt;p&gt;&lt;span style="color: rgb(11,33,44);"&gt;A unique number that identifies a taxable business or non-taxable legal entity that is registered for VAT.&lt;/span&gt;&lt;/p&gt;</v>
      </c>
      <c r="J3510" t="s">
        <v>28</v>
      </c>
      <c r="N3510" t="b">
        <v>0</v>
      </c>
      <c r="P3510" t="s">
        <v>29</v>
      </c>
      <c r="Q3510" t="s">
        <v>30</v>
      </c>
      <c r="R3510" t="b">
        <v>0</v>
      </c>
      <c r="Z3510">
        <v>1</v>
      </c>
    </row>
    <row r="3511" spans="1:26" x14ac:dyDescent="0.25">
      <c r="A3511">
        <v>2867</v>
      </c>
      <c r="B3511" t="s">
        <v>2064</v>
      </c>
      <c r="C3511" t="s">
        <v>2068</v>
      </c>
      <c r="D3511" t="s">
        <v>2069</v>
      </c>
      <c r="E3511" s="6" t="str">
        <f>VLOOKUP(B3511&amp;" - "&amp;D3511,OrbisGeneric_mapping!C:F,3,0)</f>
        <v>INFORMATION_PROVIDER_ID_LABEL</v>
      </c>
      <c r="F3511" s="6" t="str">
        <f>VLOOKUP(E3511,Collibra!D:F,3,0)</f>
        <v>Information provider ID label</v>
      </c>
      <c r="G3511" s="6" t="str">
        <f>VLOOKUP(E3511,Collibra!D:F,2,0)</f>
        <v>&lt;p&gt;&lt;span style="color: rgb(11,33,44);"&gt;A label given to the unique number that identifies the information provider who has supplied the data in question, e.g. Reuters number, WVB Number.&lt;/span&gt;&lt;/p&gt;</v>
      </c>
      <c r="J3511" t="s">
        <v>28</v>
      </c>
      <c r="N3511" t="b">
        <v>0</v>
      </c>
      <c r="P3511" t="s">
        <v>29</v>
      </c>
      <c r="Q3511" t="s">
        <v>30</v>
      </c>
      <c r="R3511" t="b">
        <v>0</v>
      </c>
      <c r="Z3511">
        <v>1</v>
      </c>
    </row>
    <row r="3512" spans="1:26" x14ac:dyDescent="0.25">
      <c r="A3512">
        <v>2859</v>
      </c>
      <c r="B3512" t="s">
        <v>2064</v>
      </c>
      <c r="C3512" t="s">
        <v>2070</v>
      </c>
      <c r="D3512" t="s">
        <v>2071</v>
      </c>
      <c r="E3512" s="6" t="str">
        <f>VLOOKUP(B3512&amp;" - "&amp;D3512,OrbisGeneric_mapping!C:F,3,0)</f>
        <v>INFORMATION_PROVIDER_ID</v>
      </c>
      <c r="F3512" s="6" t="str">
        <f>VLOOKUP(E3512,Collibra!D:F,3,0)</f>
        <v>Information provider ID</v>
      </c>
      <c r="G3512" s="6" t="str">
        <f>VLOOKUP(E3512,Collibra!D:F,2,0)</f>
        <v>&lt;p&gt;&lt;span style="color: rgb(11,33,44);"&gt;A unique number that identifies the information provider who has supplied the data in question.&lt;/span&gt;&lt;/p&gt;</v>
      </c>
      <c r="J3512" t="s">
        <v>28</v>
      </c>
      <c r="N3512" t="b">
        <v>0</v>
      </c>
      <c r="P3512" t="s">
        <v>29</v>
      </c>
      <c r="Q3512" t="s">
        <v>30</v>
      </c>
      <c r="R3512" t="b">
        <v>0</v>
      </c>
      <c r="Z3512">
        <v>1</v>
      </c>
    </row>
    <row r="3513" spans="1:26" x14ac:dyDescent="0.25">
      <c r="A3513">
        <v>2891</v>
      </c>
      <c r="B3513" t="s">
        <v>2064</v>
      </c>
      <c r="C3513" t="s">
        <v>255</v>
      </c>
      <c r="D3513" t="s">
        <v>256</v>
      </c>
      <c r="E3513" s="6" t="str">
        <f>VLOOKUP(B3513&amp;" - "&amp;D3513,OrbisGeneric_mapping!C:F,3,0)</f>
        <v>SD_ISIN</v>
      </c>
      <c r="F3513" s="6">
        <f>VLOOKUP(E3513,Collibra!D:F,3,0)</f>
        <v>0</v>
      </c>
      <c r="G3513" s="6" t="str">
        <f>VLOOKUP(E3513,Collibra!D:F,2,0)</f>
        <v>&lt;p class="MsoNormal"&gt;&lt;span style="color: black;"&gt;The International Securities Identification Number of the main security representing the equity capital. This main security is either the security representing the largest part of the company's total equity or the one that is the most actively traded.&lt;/span&gt;&lt;/p&gt;</v>
      </c>
      <c r="J3513" t="s">
        <v>28</v>
      </c>
      <c r="N3513" t="b">
        <v>0</v>
      </c>
      <c r="P3513" t="s">
        <v>29</v>
      </c>
      <c r="Q3513" t="s">
        <v>30</v>
      </c>
      <c r="R3513" t="b">
        <v>0</v>
      </c>
      <c r="Z3513">
        <v>1</v>
      </c>
    </row>
    <row r="3514" spans="1:26" x14ac:dyDescent="0.25">
      <c r="A3514">
        <v>2835</v>
      </c>
      <c r="B3514" t="s">
        <v>2064</v>
      </c>
      <c r="C3514" t="s">
        <v>2072</v>
      </c>
      <c r="D3514" t="s">
        <v>2073</v>
      </c>
      <c r="E3514" s="6" t="str">
        <f>VLOOKUP(B3514&amp;" - "&amp;D3514,OrbisGeneric_mapping!C:F,3,0)</f>
        <v>LEI</v>
      </c>
      <c r="F3514" s="6">
        <f>VLOOKUP(E3514,Collibra!D:F,3,0)</f>
        <v>0</v>
      </c>
      <c r="G3514" s="6" t="str">
        <f>VLOOKUP(E3514,Collibra!D:F,2,0)</f>
        <v>The Legal Entity Identifier (LEI) is a code that is unique to a legal entity such as a limited company, a fund, a trust or any organisation. The LEI code consists of a combination of 20 letters and numbers.</v>
      </c>
      <c r="J3514" t="s">
        <v>28</v>
      </c>
      <c r="N3514" t="b">
        <v>0</v>
      </c>
      <c r="P3514" t="s">
        <v>29</v>
      </c>
      <c r="Q3514" t="s">
        <v>30</v>
      </c>
      <c r="R3514" t="b">
        <v>0</v>
      </c>
      <c r="Z3514">
        <v>1</v>
      </c>
    </row>
    <row r="3515" spans="1:26" x14ac:dyDescent="0.25">
      <c r="A3515">
        <v>2795</v>
      </c>
      <c r="B3515" t="s">
        <v>2064</v>
      </c>
      <c r="C3515" t="s">
        <v>2074</v>
      </c>
      <c r="D3515" t="s">
        <v>2075</v>
      </c>
      <c r="E3515" s="6" t="str">
        <f>VLOOKUP(B3515&amp;" - "&amp;D3515,OrbisGeneric_mapping!C:F,3,0)</f>
        <v>NATIONAL_ID_LABEL</v>
      </c>
      <c r="F3515" s="6" t="str">
        <f>VLOOKUP(E3515,Collibra!D:F,3,0)</f>
        <v>National ID label</v>
      </c>
      <c r="G3515" s="6" t="str">
        <f>VLOOKUP(E3515,Collibra!D:F,2,0)</f>
        <v>&lt;p&gt;&lt;span style="color: rgb(11,33,44);white-space: nowrap;background-color: rgb(255,255,255);"&gt;The label of a national identification number.&lt;/span&gt;&lt;/p&gt;</v>
      </c>
      <c r="J3515" t="s">
        <v>28</v>
      </c>
      <c r="N3515" t="b">
        <v>0</v>
      </c>
      <c r="P3515" t="s">
        <v>29</v>
      </c>
      <c r="Q3515" t="s">
        <v>30</v>
      </c>
      <c r="R3515" t="b">
        <v>0</v>
      </c>
      <c r="Z3515">
        <v>1</v>
      </c>
    </row>
    <row r="3516" spans="1:26" x14ac:dyDescent="0.25">
      <c r="A3516">
        <v>2787</v>
      </c>
      <c r="B3516" t="s">
        <v>2064</v>
      </c>
      <c r="C3516" t="s">
        <v>2076</v>
      </c>
      <c r="D3516" t="s">
        <v>2077</v>
      </c>
      <c r="E3516" s="6" t="str">
        <f>VLOOKUP(B3516&amp;" - "&amp;D3516,OrbisGeneric_mapping!C:F,3,0)</f>
        <v>NATIONAL_ID</v>
      </c>
      <c r="F3516" s="6" t="str">
        <f>VLOOKUP(E3516,Collibra!D:F,3,0)</f>
        <v>National ID</v>
      </c>
      <c r="G3516" s="6" t="str">
        <f>VLOOKUP(E3516,Collibra!D:F,2,0)</f>
        <v>The unique national identification number of a company. This is not made up of  TRADE_REGISTER_NUMBER, EUROPEAN_VAT_NUMBER, VAT_NUMBER, LEI, COMPANY_ID_NUMBER, STATISTICAL_NUMBER. These values have their own fields.</v>
      </c>
      <c r="J3516" t="s">
        <v>28</v>
      </c>
      <c r="N3516" t="b">
        <v>0</v>
      </c>
      <c r="P3516" t="s">
        <v>29</v>
      </c>
      <c r="Q3516" t="s">
        <v>30</v>
      </c>
      <c r="R3516" t="b">
        <v>0</v>
      </c>
      <c r="Z3516">
        <v>1</v>
      </c>
    </row>
    <row r="3517" spans="1:26" x14ac:dyDescent="0.25">
      <c r="A3517">
        <v>2803</v>
      </c>
      <c r="B3517" t="s">
        <v>2064</v>
      </c>
      <c r="C3517" t="s">
        <v>2078</v>
      </c>
      <c r="D3517" t="s">
        <v>2079</v>
      </c>
      <c r="E3517" s="6" t="str">
        <f>VLOOKUP(B3517&amp;" - "&amp;D3517,OrbisGeneric_mapping!C:F,3,0)</f>
        <v>NATIONAL_ID_TYPE</v>
      </c>
      <c r="F3517" s="6" t="str">
        <f>VLOOKUP(E3517,Collibra!D:F,3,0)</f>
        <v>National ID type</v>
      </c>
      <c r="G3517" s="6" t="str">
        <f>VLOOKUP(E3517,Collibra!D:F,2,0)</f>
        <v>&lt;p&gt;The type of national identification number. Usually a Trade Register Number or a VAT Number. &lt;/p&gt;
&lt;p&gt;For more information about the various types of national ID which are available, please consult the &lt;a href="/domain/f433b48d-1d88-489b-a137-21fe5b29efb3?view=dbb5d4e9-d570-4c5e-81d6-a603940466b9" rel="noopener" target="_blank"&gt;National ID type hierarchy&lt;/a&gt;.&lt;/p&gt;</v>
      </c>
      <c r="J3517" t="s">
        <v>28</v>
      </c>
      <c r="N3517" t="b">
        <v>0</v>
      </c>
      <c r="P3517" t="s">
        <v>29</v>
      </c>
      <c r="Q3517" t="s">
        <v>30</v>
      </c>
      <c r="R3517" t="b">
        <v>0</v>
      </c>
      <c r="Z3517">
        <v>1</v>
      </c>
    </row>
    <row r="3518" spans="1:26" x14ac:dyDescent="0.25">
      <c r="A3518">
        <v>2851</v>
      </c>
      <c r="B3518" t="s">
        <v>2064</v>
      </c>
      <c r="C3518" t="s">
        <v>2080</v>
      </c>
      <c r="D3518" t="s">
        <v>2081</v>
      </c>
      <c r="E3518" s="6" t="str">
        <f>VLOOKUP(B3518&amp;" - "&amp;D3518,OrbisGeneric_mapping!C:F,3,0)</f>
        <v>COMPANY_ID_NUMBER</v>
      </c>
      <c r="F3518" s="6" t="str">
        <f>VLOOKUP(E3518,Collibra!D:F,3,0)</f>
        <v>Other company ID number</v>
      </c>
      <c r="G3518" s="6" t="str">
        <f>VLOOKUP(E3518,Collibra!D:F,2,0)</f>
        <v>&lt;p&gt;&lt;span style="color: rgb(11,33,44);"&gt;Other identification numbers, other than the BvD ID, used to identify the company in question e.g. Reuters number, tax number etc.&lt;/span&gt;&lt;/p&gt;</v>
      </c>
      <c r="J3518" t="s">
        <v>28</v>
      </c>
      <c r="N3518" t="b">
        <v>0</v>
      </c>
      <c r="P3518" t="s">
        <v>29</v>
      </c>
      <c r="Q3518" t="s">
        <v>30</v>
      </c>
      <c r="R3518" t="b">
        <v>0</v>
      </c>
      <c r="Z3518">
        <v>1</v>
      </c>
    </row>
    <row r="3519" spans="1:26" x14ac:dyDescent="0.25">
      <c r="A3519">
        <v>2771</v>
      </c>
      <c r="B3519" t="s">
        <v>2064</v>
      </c>
      <c r="C3519" t="s">
        <v>57</v>
      </c>
      <c r="D3519" t="s">
        <v>57</v>
      </c>
      <c r="E3519" s="6" t="e">
        <f>VLOOKUP(B3519&amp;" - "&amp;D3519,OrbisGeneric_mapping!C:F,3,0)</f>
        <v>#N/A</v>
      </c>
      <c r="F3519" s="6" t="e">
        <f>VLOOKUP(E3519,Collibra!D:F,3,0)</f>
        <v>#N/A</v>
      </c>
      <c r="G3519" s="6" t="e">
        <f>VLOOKUP(E3519,Collibra!D:F,2,0)</f>
        <v>#N/A</v>
      </c>
      <c r="J3519" t="s">
        <v>28</v>
      </c>
      <c r="N3519" t="b">
        <v>0</v>
      </c>
      <c r="P3519" t="s">
        <v>29</v>
      </c>
      <c r="Q3519" t="s">
        <v>30</v>
      </c>
      <c r="R3519" t="b">
        <v>0</v>
      </c>
      <c r="Z3519">
        <v>1</v>
      </c>
    </row>
    <row r="3520" spans="1:26" x14ac:dyDescent="0.25">
      <c r="A3520">
        <v>2763</v>
      </c>
      <c r="B3520" t="s">
        <v>2064</v>
      </c>
      <c r="C3520" t="s">
        <v>58</v>
      </c>
      <c r="D3520" t="s">
        <v>58</v>
      </c>
      <c r="E3520" s="6" t="e">
        <f>VLOOKUP(B3520&amp;" - "&amp;D3520,OrbisGeneric_mapping!C:F,3,0)</f>
        <v>#N/A</v>
      </c>
      <c r="F3520" s="6" t="e">
        <f>VLOOKUP(E3520,Collibra!D:F,3,0)</f>
        <v>#N/A</v>
      </c>
      <c r="G3520" s="6" t="e">
        <f>VLOOKUP(E3520,Collibra!D:F,2,0)</f>
        <v>#N/A</v>
      </c>
      <c r="J3520" t="s">
        <v>59</v>
      </c>
      <c r="N3520" t="b">
        <v>0</v>
      </c>
      <c r="P3520" t="s">
        <v>29</v>
      </c>
      <c r="Q3520" t="s">
        <v>30</v>
      </c>
      <c r="R3520" t="b">
        <v>0</v>
      </c>
      <c r="Z3520">
        <v>1</v>
      </c>
    </row>
    <row r="3521" spans="1:26" x14ac:dyDescent="0.25">
      <c r="A3521">
        <v>2899</v>
      </c>
      <c r="B3521" t="s">
        <v>2064</v>
      </c>
      <c r="C3521" t="s">
        <v>72</v>
      </c>
      <c r="D3521" t="s">
        <v>72</v>
      </c>
      <c r="E3521" s="6" t="e">
        <f>VLOOKUP(B3521&amp;" - "&amp;D3521,OrbisGeneric_mapping!C:F,3,0)</f>
        <v>#N/A</v>
      </c>
      <c r="F3521" s="6" t="e">
        <f>VLOOKUP(E3521,Collibra!D:F,3,0)</f>
        <v>#N/A</v>
      </c>
      <c r="G3521" s="6" t="e">
        <f>VLOOKUP(E3521,Collibra!D:F,2,0)</f>
        <v>#N/A</v>
      </c>
      <c r="J3521" t="s">
        <v>73</v>
      </c>
      <c r="N3521" t="b">
        <v>0</v>
      </c>
      <c r="P3521" t="s">
        <v>29</v>
      </c>
      <c r="Q3521" t="s">
        <v>30</v>
      </c>
      <c r="R3521" t="b">
        <v>0</v>
      </c>
      <c r="Z3521">
        <v>1</v>
      </c>
    </row>
    <row r="3522" spans="1:26" x14ac:dyDescent="0.25">
      <c r="A3522">
        <v>2843</v>
      </c>
      <c r="B3522" t="s">
        <v>2064</v>
      </c>
      <c r="C3522" t="s">
        <v>2082</v>
      </c>
      <c r="D3522" t="s">
        <v>2083</v>
      </c>
      <c r="E3522" s="6" t="str">
        <f>VLOOKUP(B3522&amp;" - "&amp;D3522,OrbisGeneric_mapping!C:F,3,0)</f>
        <v>STATISTICAL_NUMBER</v>
      </c>
      <c r="F3522" s="6" t="str">
        <f>VLOOKUP(E3522,Collibra!D:F,3,0)</f>
        <v>Statistical number</v>
      </c>
      <c r="G3522" s="6" t="str">
        <f>VLOOKUP(E3522,Collibra!D:F,2,0)</f>
        <v>&lt;p&gt;&lt;span style="color: rgb(11,33,44);"&gt;The statistical number is a type of local identifier.&lt;/span&gt;&lt;/p&gt;</v>
      </c>
      <c r="J3522" t="s">
        <v>28</v>
      </c>
      <c r="N3522" t="b">
        <v>0</v>
      </c>
      <c r="P3522" t="s">
        <v>29</v>
      </c>
      <c r="Q3522" t="s">
        <v>30</v>
      </c>
      <c r="R3522" t="b">
        <v>0</v>
      </c>
      <c r="Z3522">
        <v>1</v>
      </c>
    </row>
    <row r="3523" spans="1:26" x14ac:dyDescent="0.25">
      <c r="A3523">
        <v>2883</v>
      </c>
      <c r="B3523" t="s">
        <v>2064</v>
      </c>
      <c r="C3523" t="s">
        <v>2084</v>
      </c>
      <c r="D3523" t="s">
        <v>2085</v>
      </c>
      <c r="E3523" s="6" t="str">
        <f>VLOOKUP(B3523&amp;" - "&amp;D3523,OrbisGeneric_mapping!C:F,3,0)</f>
        <v>SD_TICKER</v>
      </c>
      <c r="F3523" s="6">
        <f>VLOOKUP(E3523,Collibra!D:F,3,0)</f>
        <v>0</v>
      </c>
      <c r="G3523" s="6" t="str">
        <f>VLOOKUP(E3523,Collibra!D:F,2,0)</f>
        <v>A ticker symbol or stock symbol is an abbreviation used to uniquely identify publicly traded shares of a particular stock on a particular stock market. A stock symbol may consist of letters, numbers or a combination of both. It is the ticker of the main security representing the equity capital. This main security corresponds either to the security representing the largest part of the company's total equity or the one that is the most actively traded.</v>
      </c>
      <c r="J3523" t="s">
        <v>28</v>
      </c>
      <c r="N3523" t="b">
        <v>0</v>
      </c>
      <c r="P3523" t="s">
        <v>29</v>
      </c>
      <c r="Q3523" t="s">
        <v>30</v>
      </c>
      <c r="R3523" t="b">
        <v>0</v>
      </c>
      <c r="Z3523">
        <v>1</v>
      </c>
    </row>
    <row r="3524" spans="1:26" x14ac:dyDescent="0.25">
      <c r="A3524">
        <v>2811</v>
      </c>
      <c r="B3524" t="s">
        <v>2064</v>
      </c>
      <c r="C3524" t="s">
        <v>2086</v>
      </c>
      <c r="D3524" t="s">
        <v>2087</v>
      </c>
      <c r="E3524" s="6" t="str">
        <f>VLOOKUP(B3524&amp;" - "&amp;D3524,OrbisGeneric_mapping!C:F,3,0)</f>
        <v>TRADE_REGISTER_NUMBER</v>
      </c>
      <c r="F3524" s="6">
        <f>VLOOKUP(E3524,Collibra!D:F,3,0)</f>
        <v>0</v>
      </c>
      <c r="G3524" s="6" t="str">
        <f>VLOOKUP(E3524,Collibra!D:F,2,0)</f>
        <v>&lt;p&gt;&lt;span style="color: rgb(11,33,44);"&gt;A unique number that identifies a company and confirms that it is an entity registered with its home country's registrar of companies.&lt;/span&gt;&lt;/p&gt;</v>
      </c>
      <c r="J3524" t="s">
        <v>28</v>
      </c>
      <c r="N3524" t="b">
        <v>0</v>
      </c>
      <c r="P3524" t="s">
        <v>29</v>
      </c>
      <c r="Q3524" t="s">
        <v>30</v>
      </c>
      <c r="R3524" t="b">
        <v>0</v>
      </c>
      <c r="Z3524">
        <v>1</v>
      </c>
    </row>
    <row r="3525" spans="1:26" x14ac:dyDescent="0.25">
      <c r="A3525">
        <v>2819</v>
      </c>
      <c r="B3525" t="s">
        <v>2064</v>
      </c>
      <c r="C3525" t="s">
        <v>2088</v>
      </c>
      <c r="D3525" t="s">
        <v>2089</v>
      </c>
      <c r="E3525" s="6" t="str">
        <f>VLOOKUP(B3525&amp;" - "&amp;D3525,OrbisGeneric_mapping!C:F,3,0)</f>
        <v>VAT_NUMBER</v>
      </c>
      <c r="F3525" s="6" t="str">
        <f>VLOOKUP(E3525,Collibra!D:F,3,0)</f>
        <v>VAT Number</v>
      </c>
      <c r="G3525" s="6" t="str">
        <f>VLOOKUP(E3525,Collibra!D:F,2,0)</f>
        <v>&lt;p&gt;&lt;span style="color: rgb(11,33,44);"&gt;A unique number that identifies a taxable business or non-taxable legal entity that is registered for VAT or tax.&lt;/span&gt;&lt;/p&gt;</v>
      </c>
      <c r="J3525" t="s">
        <v>28</v>
      </c>
      <c r="N3525" t="b">
        <v>0</v>
      </c>
      <c r="P3525" t="s">
        <v>29</v>
      </c>
      <c r="Q3525" t="s">
        <v>30</v>
      </c>
      <c r="R3525" t="b">
        <v>0</v>
      </c>
      <c r="Z3525">
        <v>1</v>
      </c>
    </row>
    <row r="3526" spans="1:26" x14ac:dyDescent="0.25">
      <c r="A3526">
        <v>1798</v>
      </c>
      <c r="B3526" t="s">
        <v>2090</v>
      </c>
      <c r="C3526" t="s">
        <v>26</v>
      </c>
      <c r="D3526" t="s">
        <v>27</v>
      </c>
      <c r="E3526" s="6" t="str">
        <f>VLOOKUP(B3526&amp;" - "&amp;D3526,OrbisGeneric_mapping!C:F,3,0)</f>
        <v>BVD_ID_NUMBER</v>
      </c>
      <c r="F3526" s="6" t="str">
        <f>VLOOKUP(E3526,Collibra!D:F,3,0)</f>
        <v>BvD ID number</v>
      </c>
      <c r="G3526" s="6" t="str">
        <f>VLOOKUP(E3526,Collibra!D:F,2,0)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526" t="s">
        <v>28</v>
      </c>
      <c r="N3526" t="b">
        <v>0</v>
      </c>
      <c r="P3526" t="s">
        <v>29</v>
      </c>
      <c r="Q3526" t="s">
        <v>30</v>
      </c>
      <c r="R3526" t="b">
        <v>0</v>
      </c>
      <c r="Z3526">
        <v>1</v>
      </c>
    </row>
    <row r="3527" spans="1:26" x14ac:dyDescent="0.25">
      <c r="A3527">
        <v>1998</v>
      </c>
      <c r="B3527" t="s">
        <v>2090</v>
      </c>
      <c r="C3527" t="s">
        <v>2091</v>
      </c>
      <c r="D3527" t="s">
        <v>2092</v>
      </c>
      <c r="E3527" s="6" t="str">
        <f>VLOOKUP(B3527&amp;" - "&amp;D3527,OrbisGeneric_mapping!C:F,3,0)</f>
        <v>MAJOR_SECTOR</v>
      </c>
      <c r="F3527" s="6" t="e">
        <f>VLOOKUP(E3527,Collibra!D:F,3,0)</f>
        <v>#N/A</v>
      </c>
      <c r="G3527" s="6" t="e">
        <f>VLOOKUP(E3527,Collibra!D:F,2,0)</f>
        <v>#N/A</v>
      </c>
      <c r="J3527" t="s">
        <v>28</v>
      </c>
      <c r="N3527" t="b">
        <v>0</v>
      </c>
      <c r="P3527" t="s">
        <v>29</v>
      </c>
      <c r="Q3527" t="s">
        <v>30</v>
      </c>
      <c r="R3527" t="b">
        <v>0</v>
      </c>
      <c r="Z3527">
        <v>1</v>
      </c>
    </row>
    <row r="3528" spans="1:26" x14ac:dyDescent="0.25">
      <c r="A3528">
        <v>1854</v>
      </c>
      <c r="B3528" t="s">
        <v>2090</v>
      </c>
      <c r="C3528" t="s">
        <v>2093</v>
      </c>
      <c r="D3528" t="s">
        <v>2094</v>
      </c>
      <c r="E3528" s="6" t="str">
        <f>VLOOKUP(B3528&amp;" - "&amp;D3528,OrbisGeneric_mapping!C:F,3,0)</f>
        <v>NACE2_CORE_CODE</v>
      </c>
      <c r="F3528" s="6" t="str">
        <f>VLOOKUP(E3528,Collibra!D:F,3,0)</f>
        <v>NACE Rev. 2, core code (4 digits)</v>
      </c>
      <c r="G3528" s="6" t="str">
        <f>VLOOKUP(E3528,Collibra!D:F,2,0)</f>
        <v>Represents the code for the principal activity of the company in the NACE classification. New version of the European industrial activity classification (NACE Rev 2) approved by the European Commission. Limited to 4 digits to regroup the companies</v>
      </c>
      <c r="J3528" t="s">
        <v>28</v>
      </c>
      <c r="N3528" t="b">
        <v>0</v>
      </c>
      <c r="P3528" t="s">
        <v>29</v>
      </c>
      <c r="Q3528" t="s">
        <v>30</v>
      </c>
      <c r="R3528" t="b">
        <v>0</v>
      </c>
      <c r="Z3528">
        <v>1</v>
      </c>
    </row>
    <row r="3529" spans="1:26" x14ac:dyDescent="0.25">
      <c r="A3529">
        <v>1862</v>
      </c>
      <c r="B3529" t="s">
        <v>2090</v>
      </c>
      <c r="C3529" t="s">
        <v>2095</v>
      </c>
      <c r="D3529" t="s">
        <v>2096</v>
      </c>
      <c r="E3529" s="6" t="str">
        <f>VLOOKUP(B3529&amp;" - "&amp;D3529,OrbisGeneric_mapping!C:F,3,0)</f>
        <v>NACE2_CORE_LABEL</v>
      </c>
      <c r="F3529" s="6" t="str">
        <f>VLOOKUP(E3529,Collibra!D:F,3,0)</f>
        <v>Ibid, description</v>
      </c>
      <c r="G3529" s="6" t="str">
        <f>VLOOKUP(E3529,Collibra!D:F,2,0)</f>
        <v>Represents the label for the principal activity of the company in the NACE classification. New version of the European industrial activity classification (NACE Rev 2) approved by the European Commission. Limited to 4 digits to regroup the companies</v>
      </c>
      <c r="J3529" t="s">
        <v>28</v>
      </c>
      <c r="N3529" t="b">
        <v>0</v>
      </c>
      <c r="P3529" t="s">
        <v>29</v>
      </c>
      <c r="Q3529" t="s">
        <v>30</v>
      </c>
      <c r="R3529" t="b">
        <v>0</v>
      </c>
      <c r="Z3529">
        <v>1</v>
      </c>
    </row>
    <row r="3530" spans="1:26" x14ac:dyDescent="0.25">
      <c r="A3530">
        <v>1846</v>
      </c>
      <c r="B3530" t="s">
        <v>2090</v>
      </c>
      <c r="C3530" t="s">
        <v>2097</v>
      </c>
      <c r="D3530" t="s">
        <v>2098</v>
      </c>
      <c r="E3530" s="6" t="str">
        <f>VLOOKUP(B3530&amp;" - "&amp;D3530,OrbisGeneric_mapping!C:F,3,0)</f>
        <v>NACE2_MAIN_SECTION</v>
      </c>
      <c r="F3530" s="6" t="str">
        <f>VLOOKUP(E3530,Collibra!D:F,3,0)</f>
        <v>NACE Rev. 2 main section</v>
      </c>
      <c r="G3530" s="6" t="str">
        <f>VLOOKUP(E3530,Collibra!D:F,2,0)</f>
        <v>Represents the code for the principal activity of the company in the NACE classification. New version of the European industrial activity classification (NACE Rev 2) approved by the European Commission. Limited to 2 digits to regroup the companies</v>
      </c>
      <c r="J3530" t="s">
        <v>28</v>
      </c>
      <c r="N3530" t="b">
        <v>0</v>
      </c>
      <c r="P3530" t="s">
        <v>29</v>
      </c>
      <c r="Q3530" t="s">
        <v>30</v>
      </c>
      <c r="R3530" t="b">
        <v>0</v>
      </c>
      <c r="Z3530">
        <v>1</v>
      </c>
    </row>
    <row r="3531" spans="1:26" x14ac:dyDescent="0.25">
      <c r="A3531">
        <v>1870</v>
      </c>
      <c r="B3531" t="s">
        <v>2090</v>
      </c>
      <c r="C3531" t="s">
        <v>2099</v>
      </c>
      <c r="D3531" t="s">
        <v>2100</v>
      </c>
      <c r="E3531" s="6" t="str">
        <f>VLOOKUP(B3531&amp;" - "&amp;D3531,OrbisGeneric_mapping!C:F,3,0)</f>
        <v>NACE2_PRIMARY_CODE</v>
      </c>
      <c r="F3531" s="6" t="str">
        <f>VLOOKUP(E3531,Collibra!D:F,3,0)</f>
        <v>NACE Rev. 2, primary code(s)</v>
      </c>
      <c r="G3531" s="6" t="str">
        <f>VLOOKUP(E3531,Collibra!D:F,2,0)</f>
        <v>Represents the code for the primary activity of the company in the NACE classification (either sent by the Information Provider for some European countries or derived from the National code). New version of the European industrial activity classification (NACE Rev 2) approved by the European Commission</v>
      </c>
      <c r="J3531" t="s">
        <v>28</v>
      </c>
      <c r="N3531" t="b">
        <v>0</v>
      </c>
      <c r="P3531" t="s">
        <v>29</v>
      </c>
      <c r="Q3531" t="s">
        <v>30</v>
      </c>
      <c r="R3531" t="b">
        <v>0</v>
      </c>
      <c r="Z3531">
        <v>1</v>
      </c>
    </row>
    <row r="3532" spans="1:26" x14ac:dyDescent="0.25">
      <c r="A3532">
        <v>1878</v>
      </c>
      <c r="B3532" t="s">
        <v>2090</v>
      </c>
      <c r="C3532" t="s">
        <v>2101</v>
      </c>
      <c r="D3532" t="s">
        <v>2102</v>
      </c>
      <c r="E3532" s="6" t="str">
        <f>VLOOKUP(B3532&amp;" - "&amp;D3532,OrbisGeneric_mapping!C:F,3,0)</f>
        <v>NACE2_PRIMARY_LABEL</v>
      </c>
      <c r="F3532" s="6">
        <f>VLOOKUP(E3532,Collibra!D:F,3,0)</f>
        <v>0</v>
      </c>
      <c r="G3532" s="6" t="str">
        <f>VLOOKUP(E3532,Collibra!D:F,2,0)</f>
        <v>Represents the label for the primary activity of the company in the NACE classification (either sent by the Information Provider for some European countries or derived from the National code). New version of the European industrial activity classification (NACE Rev 2) approved by the European Commission</v>
      </c>
      <c r="J3532" t="s">
        <v>28</v>
      </c>
      <c r="N3532" t="b">
        <v>0</v>
      </c>
      <c r="P3532" t="s">
        <v>29</v>
      </c>
      <c r="Q3532" t="s">
        <v>30</v>
      </c>
      <c r="R3532" t="b">
        <v>0</v>
      </c>
      <c r="Z3532">
        <v>1</v>
      </c>
    </row>
    <row r="3533" spans="1:26" x14ac:dyDescent="0.25">
      <c r="A3533">
        <v>1886</v>
      </c>
      <c r="B3533" t="s">
        <v>2090</v>
      </c>
      <c r="C3533" t="s">
        <v>2103</v>
      </c>
      <c r="D3533" t="s">
        <v>2104</v>
      </c>
      <c r="E3533" s="6" t="str">
        <f>VLOOKUP(B3533&amp;" - "&amp;D3533,OrbisGeneric_mapping!C:F,3,0)</f>
        <v>NACE2_SECONDARY_CODE</v>
      </c>
      <c r="F3533" s="6" t="str">
        <f>VLOOKUP(E3533,Collibra!D:F,3,0)</f>
        <v>NACE Rev. 2, secondary code(s)</v>
      </c>
      <c r="G3533" s="6" t="str">
        <f>VLOOKUP(E3533,Collibra!D:F,2,0)</f>
        <v>Represents the code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v>
      </c>
      <c r="J3533" t="s">
        <v>28</v>
      </c>
      <c r="N3533" t="b">
        <v>0</v>
      </c>
      <c r="P3533" t="s">
        <v>29</v>
      </c>
      <c r="Q3533" t="s">
        <v>30</v>
      </c>
      <c r="R3533" t="b">
        <v>0</v>
      </c>
      <c r="Z3533">
        <v>1</v>
      </c>
    </row>
    <row r="3534" spans="1:26" x14ac:dyDescent="0.25">
      <c r="A3534">
        <v>1894</v>
      </c>
      <c r="B3534" t="s">
        <v>2090</v>
      </c>
      <c r="C3534" t="s">
        <v>2105</v>
      </c>
      <c r="D3534" t="s">
        <v>2106</v>
      </c>
      <c r="E3534" s="6" t="str">
        <f>VLOOKUP(B3534&amp;" - "&amp;D3534,OrbisGeneric_mapping!C:F,3,0)</f>
        <v>NACE2_SECONDARY_LABEL</v>
      </c>
      <c r="F3534" s="6">
        <f>VLOOKUP(E3534,Collibra!D:F,3,0)</f>
        <v>0</v>
      </c>
      <c r="G3534" s="6" t="str">
        <f>VLOOKUP(E3534,Collibra!D:F,2,0)</f>
        <v>Represents the label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v>
      </c>
      <c r="J3534" t="s">
        <v>28</v>
      </c>
      <c r="N3534" t="b">
        <v>0</v>
      </c>
      <c r="P3534" t="s">
        <v>29</v>
      </c>
      <c r="Q3534" t="s">
        <v>30</v>
      </c>
      <c r="R3534" t="b">
        <v>0</v>
      </c>
      <c r="Z3534">
        <v>1</v>
      </c>
    </row>
    <row r="3535" spans="1:26" x14ac:dyDescent="0.25">
      <c r="A3535">
        <v>1902</v>
      </c>
      <c r="B3535" t="s">
        <v>2090</v>
      </c>
      <c r="C3535" t="s">
        <v>2107</v>
      </c>
      <c r="D3535" t="s">
        <v>2108</v>
      </c>
      <c r="E3535" s="6" t="str">
        <f>VLOOKUP(B3535&amp;" - "&amp;D3535,OrbisGeneric_mapping!C:F,3,0)</f>
        <v>NAICS2022_CORE_CODE</v>
      </c>
      <c r="F3535" s="6" t="e">
        <f>VLOOKUP(E3535,Collibra!D:F,3,0)</f>
        <v>#N/A</v>
      </c>
      <c r="G3535" s="6" t="e">
        <f>VLOOKUP(E3535,Collibra!D:F,2,0)</f>
        <v>#N/A</v>
      </c>
      <c r="J3535" t="s">
        <v>28</v>
      </c>
      <c r="N3535" t="b">
        <v>0</v>
      </c>
      <c r="P3535" t="s">
        <v>29</v>
      </c>
      <c r="Q3535" t="s">
        <v>30</v>
      </c>
      <c r="R3535" t="b">
        <v>0</v>
      </c>
      <c r="Z3535">
        <v>1</v>
      </c>
    </row>
    <row r="3536" spans="1:26" x14ac:dyDescent="0.25">
      <c r="A3536">
        <v>1910</v>
      </c>
      <c r="B3536" t="s">
        <v>2090</v>
      </c>
      <c r="C3536" t="s">
        <v>2109</v>
      </c>
      <c r="D3536" t="s">
        <v>2110</v>
      </c>
      <c r="E3536" s="6" t="str">
        <f>VLOOKUP(B3536&amp;" - "&amp;D3536,OrbisGeneric_mapping!C:F,3,0)</f>
        <v>NAICS2022_CORE_LABEL</v>
      </c>
      <c r="F3536" s="6" t="e">
        <f>VLOOKUP(E3536,Collibra!D:F,3,0)</f>
        <v>#N/A</v>
      </c>
      <c r="G3536" s="6" t="e">
        <f>VLOOKUP(E3536,Collibra!D:F,2,0)</f>
        <v>#N/A</v>
      </c>
      <c r="J3536" t="s">
        <v>28</v>
      </c>
      <c r="N3536" t="b">
        <v>0</v>
      </c>
      <c r="P3536" t="s">
        <v>29</v>
      </c>
      <c r="Q3536" t="s">
        <v>30</v>
      </c>
      <c r="R3536" t="b">
        <v>0</v>
      </c>
      <c r="Z3536">
        <v>1</v>
      </c>
    </row>
    <row r="3537" spans="1:26" x14ac:dyDescent="0.25">
      <c r="A3537">
        <v>1918</v>
      </c>
      <c r="B3537" t="s">
        <v>2090</v>
      </c>
      <c r="C3537" t="s">
        <v>2111</v>
      </c>
      <c r="D3537" t="s">
        <v>2112</v>
      </c>
      <c r="E3537" s="6" t="str">
        <f>VLOOKUP(B3537&amp;" - "&amp;D3537,OrbisGeneric_mapping!C:F,3,0)</f>
        <v>NAICS2022_PRIMARY_CODE</v>
      </c>
      <c r="F3537" s="6" t="e">
        <f>VLOOKUP(E3537,Collibra!D:F,3,0)</f>
        <v>#N/A</v>
      </c>
      <c r="G3537" s="6" t="e">
        <f>VLOOKUP(E3537,Collibra!D:F,2,0)</f>
        <v>#N/A</v>
      </c>
      <c r="J3537" t="s">
        <v>28</v>
      </c>
      <c r="N3537" t="b">
        <v>0</v>
      </c>
      <c r="P3537" t="s">
        <v>29</v>
      </c>
      <c r="Q3537" t="s">
        <v>30</v>
      </c>
      <c r="R3537" t="b">
        <v>0</v>
      </c>
      <c r="Z3537">
        <v>1</v>
      </c>
    </row>
    <row r="3538" spans="1:26" x14ac:dyDescent="0.25">
      <c r="A3538">
        <v>1926</v>
      </c>
      <c r="B3538" t="s">
        <v>2090</v>
      </c>
      <c r="C3538" t="s">
        <v>2113</v>
      </c>
      <c r="D3538" t="s">
        <v>2114</v>
      </c>
      <c r="E3538" s="6" t="e">
        <f>VLOOKUP(B3538&amp;" - "&amp;D3538,OrbisGeneric_mapping!C:F,3,0)</f>
        <v>#N/A</v>
      </c>
      <c r="F3538" s="6" t="e">
        <f>VLOOKUP(E3538,Collibra!D:F,3,0)</f>
        <v>#N/A</v>
      </c>
      <c r="G3538" s="6" t="e">
        <f>VLOOKUP(E3538,Collibra!D:F,2,0)</f>
        <v>#N/A</v>
      </c>
      <c r="J3538" t="s">
        <v>28</v>
      </c>
      <c r="N3538" t="b">
        <v>0</v>
      </c>
      <c r="P3538" t="s">
        <v>29</v>
      </c>
      <c r="Q3538" t="s">
        <v>30</v>
      </c>
      <c r="R3538" t="b">
        <v>0</v>
      </c>
      <c r="Z3538">
        <v>1</v>
      </c>
    </row>
    <row r="3539" spans="1:26" x14ac:dyDescent="0.25">
      <c r="A3539">
        <v>1934</v>
      </c>
      <c r="B3539" t="s">
        <v>2090</v>
      </c>
      <c r="C3539" t="s">
        <v>2115</v>
      </c>
      <c r="D3539" t="s">
        <v>2116</v>
      </c>
      <c r="E3539" s="6" t="str">
        <f>VLOOKUP(B3539&amp;" - "&amp;D3539,OrbisGeneric_mapping!C:F,3,0)</f>
        <v>NAICS2022_SECONDARY_CODE</v>
      </c>
      <c r="F3539" s="6" t="e">
        <f>VLOOKUP(E3539,Collibra!D:F,3,0)</f>
        <v>#N/A</v>
      </c>
      <c r="G3539" s="6" t="e">
        <f>VLOOKUP(E3539,Collibra!D:F,2,0)</f>
        <v>#N/A</v>
      </c>
      <c r="J3539" t="s">
        <v>28</v>
      </c>
      <c r="N3539" t="b">
        <v>0</v>
      </c>
      <c r="P3539" t="s">
        <v>29</v>
      </c>
      <c r="Q3539" t="s">
        <v>30</v>
      </c>
      <c r="R3539" t="b">
        <v>0</v>
      </c>
      <c r="Z3539">
        <v>1</v>
      </c>
    </row>
    <row r="3540" spans="1:26" x14ac:dyDescent="0.25">
      <c r="A3540">
        <v>1942</v>
      </c>
      <c r="B3540" t="s">
        <v>2090</v>
      </c>
      <c r="C3540" t="s">
        <v>2117</v>
      </c>
      <c r="D3540" t="s">
        <v>2118</v>
      </c>
      <c r="E3540" s="6" t="e">
        <f>VLOOKUP(B3540&amp;" - "&amp;D3540,OrbisGeneric_mapping!C:F,3,0)</f>
        <v>#N/A</v>
      </c>
      <c r="F3540" s="6" t="e">
        <f>VLOOKUP(E3540,Collibra!D:F,3,0)</f>
        <v>#N/A</v>
      </c>
      <c r="G3540" s="6" t="e">
        <f>VLOOKUP(E3540,Collibra!D:F,2,0)</f>
        <v>#N/A</v>
      </c>
      <c r="J3540" t="s">
        <v>28</v>
      </c>
      <c r="N3540" t="b">
        <v>0</v>
      </c>
      <c r="P3540" t="s">
        <v>29</v>
      </c>
      <c r="Q3540" t="s">
        <v>30</v>
      </c>
      <c r="R3540" t="b">
        <v>0</v>
      </c>
      <c r="Z3540">
        <v>1</v>
      </c>
    </row>
    <row r="3541" spans="1:26" x14ac:dyDescent="0.25">
      <c r="A3541">
        <v>1806</v>
      </c>
      <c r="B3541" t="s">
        <v>2090</v>
      </c>
      <c r="C3541" t="s">
        <v>2119</v>
      </c>
      <c r="D3541" t="s">
        <v>2120</v>
      </c>
      <c r="E3541" s="6" t="str">
        <f>VLOOKUP(B3541&amp;" - "&amp;D3541,OrbisGeneric_mapping!C:F,3,0)</f>
        <v>INDUSTRY_CLASSIFICATION</v>
      </c>
      <c r="F3541" s="6" t="str">
        <f>VLOOKUP(E3541,Collibra!D:F,3,0)</f>
        <v>National industry classification used by the IP</v>
      </c>
      <c r="G3541" s="6" t="str">
        <f>VLOOKUP(E3541,Collibra!D:F,2,0)</f>
        <v>National industry classification of the company used by the IP</v>
      </c>
      <c r="J3541" t="s">
        <v>28</v>
      </c>
      <c r="N3541" t="b">
        <v>0</v>
      </c>
      <c r="P3541" t="s">
        <v>29</v>
      </c>
      <c r="Q3541" t="s">
        <v>30</v>
      </c>
      <c r="R3541" t="b">
        <v>0</v>
      </c>
      <c r="Z3541">
        <v>1</v>
      </c>
    </row>
    <row r="3542" spans="1:26" x14ac:dyDescent="0.25">
      <c r="A3542">
        <v>1822</v>
      </c>
      <c r="B3542" t="s">
        <v>2090</v>
      </c>
      <c r="C3542" t="s">
        <v>2121</v>
      </c>
      <c r="D3542" t="s">
        <v>2122</v>
      </c>
      <c r="E3542" s="6" t="str">
        <f>VLOOKUP(B3542&amp;" - "&amp;D3542,OrbisGeneric_mapping!C:F,3,0)</f>
        <v>INDUSTRY_PRIMARY_LABEL</v>
      </c>
      <c r="F3542" s="6">
        <f>VLOOKUP(E3542,Collibra!D:F,3,0)</f>
        <v>0</v>
      </c>
      <c r="G3542" s="6" t="str">
        <f>VLOOKUP(E3542,Collibra!D:F,2,0)</f>
        <v>National industry classification primary label(s). The Information Providers send for each company a primary code and one or more secondary code. The fields is realted to the primary code of the national classification</v>
      </c>
      <c r="J3542" t="s">
        <v>28</v>
      </c>
      <c r="N3542" t="b">
        <v>0</v>
      </c>
      <c r="P3542" t="s">
        <v>29</v>
      </c>
      <c r="Q3542" t="s">
        <v>30</v>
      </c>
      <c r="R3542" t="b">
        <v>0</v>
      </c>
      <c r="Z3542">
        <v>1</v>
      </c>
    </row>
    <row r="3543" spans="1:26" x14ac:dyDescent="0.25">
      <c r="A3543">
        <v>1814</v>
      </c>
      <c r="B3543" t="s">
        <v>2090</v>
      </c>
      <c r="C3543" t="s">
        <v>2123</v>
      </c>
      <c r="D3543" t="s">
        <v>2124</v>
      </c>
      <c r="E3543" s="6" t="str">
        <f>VLOOKUP(B3543&amp;" - "&amp;D3543,OrbisGeneric_mapping!C:F,3,0)</f>
        <v>INDUSTRY_PRIMARY_CODE</v>
      </c>
      <c r="F3543" s="6" t="str">
        <f>VLOOKUP(E3543,Collibra!D:F,3,0)</f>
        <v>Primary code(s) in this classification</v>
      </c>
      <c r="G3543" s="6" t="str">
        <f>VLOOKUP(E3543,Collibra!D:F,2,0)</f>
        <v>National industry classification primary code(s). The Information Providers send for each company a primary code and one or more secondary code . The fields is realted to the primary code of the national classification. The code is a number composed of X digits according to the related classification</v>
      </c>
      <c r="J3543" t="s">
        <v>28</v>
      </c>
      <c r="N3543" t="b">
        <v>0</v>
      </c>
      <c r="P3543" t="s">
        <v>29</v>
      </c>
      <c r="Q3543" t="s">
        <v>30</v>
      </c>
      <c r="R3543" t="b">
        <v>0</v>
      </c>
      <c r="Z3543">
        <v>1</v>
      </c>
    </row>
    <row r="3544" spans="1:26" x14ac:dyDescent="0.25">
      <c r="A3544">
        <v>1790</v>
      </c>
      <c r="B3544" t="s">
        <v>2090</v>
      </c>
      <c r="C3544" t="s">
        <v>57</v>
      </c>
      <c r="D3544" t="s">
        <v>57</v>
      </c>
      <c r="E3544" s="6" t="e">
        <f>VLOOKUP(B3544&amp;" - "&amp;D3544,OrbisGeneric_mapping!C:F,3,0)</f>
        <v>#N/A</v>
      </c>
      <c r="F3544" s="6" t="e">
        <f>VLOOKUP(E3544,Collibra!D:F,3,0)</f>
        <v>#N/A</v>
      </c>
      <c r="G3544" s="6" t="e">
        <f>VLOOKUP(E3544,Collibra!D:F,2,0)</f>
        <v>#N/A</v>
      </c>
      <c r="J3544" t="s">
        <v>28</v>
      </c>
      <c r="N3544" t="b">
        <v>0</v>
      </c>
      <c r="P3544" t="s">
        <v>29</v>
      </c>
      <c r="Q3544" t="s">
        <v>30</v>
      </c>
      <c r="R3544" t="b">
        <v>0</v>
      </c>
      <c r="Z3544">
        <v>1</v>
      </c>
    </row>
    <row r="3545" spans="1:26" x14ac:dyDescent="0.25">
      <c r="A3545">
        <v>1782</v>
      </c>
      <c r="B3545" t="s">
        <v>2090</v>
      </c>
      <c r="C3545" t="s">
        <v>58</v>
      </c>
      <c r="D3545" t="s">
        <v>58</v>
      </c>
      <c r="E3545" s="6" t="e">
        <f>VLOOKUP(B3545&amp;" - "&amp;D3545,OrbisGeneric_mapping!C:F,3,0)</f>
        <v>#N/A</v>
      </c>
      <c r="F3545" s="6" t="e">
        <f>VLOOKUP(E3545,Collibra!D:F,3,0)</f>
        <v>#N/A</v>
      </c>
      <c r="G3545" s="6" t="e">
        <f>VLOOKUP(E3545,Collibra!D:F,2,0)</f>
        <v>#N/A</v>
      </c>
      <c r="J3545" t="s">
        <v>59</v>
      </c>
      <c r="N3545" t="b">
        <v>0</v>
      </c>
      <c r="P3545" t="s">
        <v>29</v>
      </c>
      <c r="Q3545" t="s">
        <v>30</v>
      </c>
      <c r="R3545" t="b">
        <v>0</v>
      </c>
      <c r="Z3545">
        <v>1</v>
      </c>
    </row>
    <row r="3546" spans="1:26" x14ac:dyDescent="0.25">
      <c r="A3546">
        <v>2006</v>
      </c>
      <c r="B3546" t="s">
        <v>2090</v>
      </c>
      <c r="C3546" t="s">
        <v>72</v>
      </c>
      <c r="D3546" t="s">
        <v>72</v>
      </c>
      <c r="E3546" s="6" t="e">
        <f>VLOOKUP(B3546&amp;" - "&amp;D3546,OrbisGeneric_mapping!C:F,3,0)</f>
        <v>#N/A</v>
      </c>
      <c r="F3546" s="6" t="e">
        <f>VLOOKUP(E3546,Collibra!D:F,3,0)</f>
        <v>#N/A</v>
      </c>
      <c r="G3546" s="6" t="e">
        <f>VLOOKUP(E3546,Collibra!D:F,2,0)</f>
        <v>#N/A</v>
      </c>
      <c r="J3546" t="s">
        <v>73</v>
      </c>
      <c r="N3546" t="b">
        <v>0</v>
      </c>
      <c r="P3546" t="s">
        <v>29</v>
      </c>
      <c r="Q3546" t="s">
        <v>30</v>
      </c>
      <c r="R3546" t="b">
        <v>0</v>
      </c>
      <c r="Z3546">
        <v>1</v>
      </c>
    </row>
    <row r="3547" spans="1:26" x14ac:dyDescent="0.25">
      <c r="A3547">
        <v>1838</v>
      </c>
      <c r="B3547" t="s">
        <v>2090</v>
      </c>
      <c r="C3547" t="s">
        <v>2125</v>
      </c>
      <c r="D3547" t="s">
        <v>2126</v>
      </c>
      <c r="E3547" s="6" t="str">
        <f>VLOOKUP(B3547&amp;" - "&amp;D3547,OrbisGeneric_mapping!C:F,3,0)</f>
        <v>INDUSTRY_SECONDARY_LABEL</v>
      </c>
      <c r="F3547" s="6">
        <f>VLOOKUP(E3547,Collibra!D:F,3,0)</f>
        <v>0</v>
      </c>
      <c r="G3547" s="6" t="str">
        <f>VLOOKUP(E3547,Collibra!D:F,2,0)</f>
        <v>National industry classification secondary label(s). The Information Providers send sends for each company a primary code and one or more secondary code. The fields is realted to the secondary code of the national classification</v>
      </c>
      <c r="J3547" t="s">
        <v>28</v>
      </c>
      <c r="N3547" t="b">
        <v>0</v>
      </c>
      <c r="P3547" t="s">
        <v>29</v>
      </c>
      <c r="Q3547" t="s">
        <v>30</v>
      </c>
      <c r="R3547" t="b">
        <v>0</v>
      </c>
      <c r="Z3547">
        <v>1</v>
      </c>
    </row>
    <row r="3548" spans="1:26" x14ac:dyDescent="0.25">
      <c r="A3548">
        <v>1830</v>
      </c>
      <c r="B3548" t="s">
        <v>2090</v>
      </c>
      <c r="C3548" t="s">
        <v>2127</v>
      </c>
      <c r="D3548" t="s">
        <v>2128</v>
      </c>
      <c r="E3548" s="6" t="str">
        <f>VLOOKUP(B3548&amp;" - "&amp;D3548,OrbisGeneric_mapping!C:F,3,0)</f>
        <v>INDUSTRY_SECONDARY_CODE</v>
      </c>
      <c r="F3548" s="6" t="str">
        <f>VLOOKUP(E3548,Collibra!D:F,3,0)</f>
        <v>Secondary code(s) in this classification</v>
      </c>
      <c r="G3548" s="6" t="str">
        <f>VLOOKUP(E3548,Collibra!D:F,2,0)</f>
        <v>National industry classification secondary code(s). The Information Providers sends for each company a primary code and one or more secondary code. The field is realted to the secondary code of the national classification. The code is a number composed of X digits according to the related classification</v>
      </c>
      <c r="J3548" t="s">
        <v>28</v>
      </c>
      <c r="N3548" t="b">
        <v>0</v>
      </c>
      <c r="P3548" t="s">
        <v>29</v>
      </c>
      <c r="Q3548" t="s">
        <v>30</v>
      </c>
      <c r="R3548" t="b">
        <v>0</v>
      </c>
      <c r="Z3548">
        <v>1</v>
      </c>
    </row>
    <row r="3549" spans="1:26" x14ac:dyDescent="0.25">
      <c r="A3549">
        <v>1950</v>
      </c>
      <c r="B3549" t="s">
        <v>2090</v>
      </c>
      <c r="C3549" t="s">
        <v>2129</v>
      </c>
      <c r="D3549" t="s">
        <v>2130</v>
      </c>
      <c r="E3549" s="6" t="str">
        <f>VLOOKUP(B3549&amp;" - "&amp;D3549,OrbisGeneric_mapping!C:F,3,0)</f>
        <v>USSIC_CORE_CODE</v>
      </c>
      <c r="F3549" s="6">
        <f>VLOOKUP(E3549,Collibra!D:F,3,0)</f>
        <v>0</v>
      </c>
      <c r="G3549" s="6" t="str">
        <f>VLOOKUP(E3549,Collibra!D:F,2,0)</f>
        <v>Represents the code for the principal activity of the company in the US SIC classification. (US SIC codes are American codes which last version is from 1989). Limited to 3 digits to regroup the companies</v>
      </c>
      <c r="J3549" t="s">
        <v>28</v>
      </c>
      <c r="N3549" t="b">
        <v>0</v>
      </c>
      <c r="P3549" t="s">
        <v>29</v>
      </c>
      <c r="Q3549" t="s">
        <v>30</v>
      </c>
      <c r="R3549" t="b">
        <v>0</v>
      </c>
      <c r="Z3549">
        <v>1</v>
      </c>
    </row>
    <row r="3550" spans="1:26" x14ac:dyDescent="0.25">
      <c r="A3550">
        <v>1958</v>
      </c>
      <c r="B3550" t="s">
        <v>2090</v>
      </c>
      <c r="C3550" t="s">
        <v>2131</v>
      </c>
      <c r="D3550" t="s">
        <v>2132</v>
      </c>
      <c r="E3550" s="6" t="str">
        <f>VLOOKUP(B3550&amp;" - "&amp;D3550,OrbisGeneric_mapping!C:F,3,0)</f>
        <v>USSIC_CORE_LABEL</v>
      </c>
      <c r="F3550" s="6" t="str">
        <f>VLOOKUP(E3550,Collibra!D:F,3,0)</f>
        <v>US SIC, core code (3 digits), description</v>
      </c>
      <c r="G3550" s="6" t="str">
        <f>VLOOKUP(E3550,Collibra!D:F,2,0)</f>
        <v>Represents the label for the principal activity of the company in the US SIC classification. (US SIC codes are American codes which last version is from 1989). Limited to 3 digits to regroup the companies</v>
      </c>
      <c r="J3550" t="s">
        <v>28</v>
      </c>
      <c r="N3550" t="b">
        <v>0</v>
      </c>
      <c r="P3550" t="s">
        <v>29</v>
      </c>
      <c r="Q3550" t="s">
        <v>30</v>
      </c>
      <c r="R3550" t="b">
        <v>0</v>
      </c>
      <c r="Z3550">
        <v>1</v>
      </c>
    </row>
    <row r="3551" spans="1:26" x14ac:dyDescent="0.25">
      <c r="A3551">
        <v>1966</v>
      </c>
      <c r="B3551" t="s">
        <v>2090</v>
      </c>
      <c r="C3551" t="s">
        <v>2133</v>
      </c>
      <c r="D3551" t="s">
        <v>2134</v>
      </c>
      <c r="E3551" s="6" t="str">
        <f>VLOOKUP(B3551&amp;" - "&amp;D3551,OrbisGeneric_mapping!C:F,3,0)</f>
        <v>USSIC_PRIMARY_CODE</v>
      </c>
      <c r="F3551" s="6" t="str">
        <f>VLOOKUP(E3551,Collibra!D:F,3,0)</f>
        <v>US SIC, primary code(s)</v>
      </c>
      <c r="G3551" s="6" t="str">
        <f>VLOOKUP(E3551,Collibra!D:F,2,0)</f>
        <v>Represents the code for the primary activity of the company in the US SIC classification. (US SIC codes are American codes which last version is from 1989)</v>
      </c>
      <c r="J3551" t="s">
        <v>28</v>
      </c>
      <c r="N3551" t="b">
        <v>0</v>
      </c>
      <c r="P3551" t="s">
        <v>29</v>
      </c>
      <c r="Q3551" t="s">
        <v>30</v>
      </c>
      <c r="R3551" t="b">
        <v>0</v>
      </c>
      <c r="Z3551">
        <v>1</v>
      </c>
    </row>
    <row r="3552" spans="1:26" x14ac:dyDescent="0.25">
      <c r="A3552">
        <v>1974</v>
      </c>
      <c r="B3552" t="s">
        <v>2090</v>
      </c>
      <c r="C3552" t="s">
        <v>2135</v>
      </c>
      <c r="D3552" t="s">
        <v>2136</v>
      </c>
      <c r="E3552" s="6" t="str">
        <f>VLOOKUP(B3552&amp;" - "&amp;D3552,OrbisGeneric_mapping!C:F,3,0)</f>
        <v>USSIC_PRIMARY_LABEL</v>
      </c>
      <c r="F3552" s="6">
        <f>VLOOKUP(E3552,Collibra!D:F,3,0)</f>
        <v>0</v>
      </c>
      <c r="G3552" s="6" t="str">
        <f>VLOOKUP(E3552,Collibra!D:F,2,0)</f>
        <v>Represents the label for the primary activity of the company in the US SIC classification. (US SIC codes are American codes which last version is from 1989)</v>
      </c>
      <c r="J3552" t="s">
        <v>28</v>
      </c>
      <c r="N3552" t="b">
        <v>0</v>
      </c>
      <c r="P3552" t="s">
        <v>29</v>
      </c>
      <c r="Q3552" t="s">
        <v>30</v>
      </c>
      <c r="R3552" t="b">
        <v>0</v>
      </c>
      <c r="Z3552">
        <v>1</v>
      </c>
    </row>
    <row r="3553" spans="1:26" x14ac:dyDescent="0.25">
      <c r="A3553">
        <v>1982</v>
      </c>
      <c r="B3553" t="s">
        <v>2090</v>
      </c>
      <c r="C3553" t="s">
        <v>2137</v>
      </c>
      <c r="D3553" t="s">
        <v>2138</v>
      </c>
      <c r="E3553" s="6" t="str">
        <f>VLOOKUP(B3553&amp;" - "&amp;D3553,OrbisGeneric_mapping!C:F,3,0)</f>
        <v>USSIC_SECONDARY_CODE</v>
      </c>
      <c r="F3553" s="6" t="str">
        <f>VLOOKUP(E3553,Collibra!D:F,3,0)</f>
        <v>US SIC, secondary code(s)</v>
      </c>
      <c r="G3553" s="6" t="str">
        <f>VLOOKUP(E3553,Collibra!D:F,2,0)</f>
        <v>Represents the code for the secondary activity of the company in the US SIC classification. (US SIC codes are American codes which last version is from 1989)</v>
      </c>
      <c r="J3553" t="s">
        <v>28</v>
      </c>
      <c r="N3553" t="b">
        <v>0</v>
      </c>
      <c r="P3553" t="s">
        <v>29</v>
      </c>
      <c r="Q3553" t="s">
        <v>30</v>
      </c>
      <c r="R3553" t="b">
        <v>0</v>
      </c>
      <c r="Z3553">
        <v>1</v>
      </c>
    </row>
    <row r="3554" spans="1:26" x14ac:dyDescent="0.25">
      <c r="A3554">
        <v>1990</v>
      </c>
      <c r="B3554" t="s">
        <v>2090</v>
      </c>
      <c r="C3554" t="s">
        <v>2139</v>
      </c>
      <c r="D3554" t="s">
        <v>2140</v>
      </c>
      <c r="E3554" s="6" t="str">
        <f>VLOOKUP(B3554&amp;" - "&amp;D3554,OrbisGeneric_mapping!C:F,3,0)</f>
        <v>USSIC_SECONDARY_LABEL</v>
      </c>
      <c r="F3554" s="6">
        <f>VLOOKUP(E3554,Collibra!D:F,3,0)</f>
        <v>0</v>
      </c>
      <c r="G3554" s="6" t="str">
        <f>VLOOKUP(E3554,Collibra!D:F,2,0)</f>
        <v>Represents the label for the secondary activity of the company in the US SIC classification. (US SIC codes are American codes which last version is from 1989)</v>
      </c>
      <c r="J3554" t="s">
        <v>28</v>
      </c>
      <c r="N3554" t="b">
        <v>0</v>
      </c>
      <c r="P3554" t="s">
        <v>29</v>
      </c>
      <c r="Q3554" t="s">
        <v>30</v>
      </c>
      <c r="R3554" t="b">
        <v>0</v>
      </c>
      <c r="Z3554">
        <v>1</v>
      </c>
    </row>
    <row r="3555" spans="1:26" x14ac:dyDescent="0.25">
      <c r="A3555">
        <v>2019</v>
      </c>
      <c r="B3555" t="s">
        <v>2141</v>
      </c>
      <c r="C3555" t="s">
        <v>440</v>
      </c>
      <c r="D3555" t="s">
        <v>441</v>
      </c>
      <c r="E3555" s="6" t="str">
        <f>VLOOKUP(B3555&amp;" - "&amp;D3555,OrbisGeneric_mapping!C:F,3,0)</f>
        <v>ACCOUNTING_PRACTICE</v>
      </c>
      <c r="F3555" s="6" t="str">
        <f>VLOOKUP(E3555,Collibra!D:F,3,0)</f>
        <v>Accounting practice</v>
      </c>
      <c r="G3555" s="6" t="str">
        <f>VLOOKUP(E3555,Collibra!D:F,2,0)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3555" t="s">
        <v>28</v>
      </c>
      <c r="N3555" t="b">
        <v>0</v>
      </c>
      <c r="P3555" t="s">
        <v>29</v>
      </c>
      <c r="Q3555" t="s">
        <v>30</v>
      </c>
      <c r="R3555" t="b">
        <v>0</v>
      </c>
      <c r="Z3555">
        <v>1</v>
      </c>
    </row>
    <row r="3556" spans="1:26" x14ac:dyDescent="0.25">
      <c r="A3556">
        <v>2443</v>
      </c>
      <c r="B3556" t="s">
        <v>2141</v>
      </c>
      <c r="C3556" t="s">
        <v>2142</v>
      </c>
      <c r="D3556" t="s">
        <v>2143</v>
      </c>
      <c r="E3556" s="6" t="str">
        <f>VLOOKUP(B3556&amp;" - "&amp;D3556,OrbisGeneric_mapping!C:F,3,0)</f>
        <v>AV</v>
      </c>
      <c r="F3556" s="6">
        <f>VLOOKUP(E3556,Collibra!D:F,3,0)</f>
        <v>0</v>
      </c>
      <c r="G3556" s="6" t="str">
        <f>VLOOKUP(E3556,Collibra!D:F,2,0)</f>
        <v>Profit for period plus Depreciation&amp;amp;Amortization</v>
      </c>
      <c r="J3556" t="s">
        <v>28</v>
      </c>
      <c r="N3556" t="b">
        <v>0</v>
      </c>
      <c r="P3556" t="s">
        <v>29</v>
      </c>
      <c r="Q3556" t="s">
        <v>30</v>
      </c>
      <c r="R3556" t="b">
        <v>0</v>
      </c>
      <c r="Z3556">
        <v>1</v>
      </c>
    </row>
    <row r="3557" spans="1:26" x14ac:dyDescent="0.25">
      <c r="A3557">
        <v>2011</v>
      </c>
      <c r="B3557" t="s">
        <v>2141</v>
      </c>
      <c r="C3557" t="s">
        <v>442</v>
      </c>
      <c r="D3557" t="s">
        <v>443</v>
      </c>
      <c r="E3557" s="6" t="str">
        <f>VLOOKUP(B3557&amp;" - "&amp;D3557,OrbisGeneric_mapping!C:F,3,0)</f>
        <v>AUDIT_STATUS</v>
      </c>
      <c r="F3557" s="6" t="str">
        <f>VLOOKUP(E3557,Collibra!D:F,3,0)</f>
        <v>Audit status</v>
      </c>
      <c r="G3557" s="6" t="str">
        <f>VLOOKUP(E3557,Collibra!D:F,2,0)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3557" t="s">
        <v>28</v>
      </c>
      <c r="N3557" t="b">
        <v>0</v>
      </c>
      <c r="P3557" t="s">
        <v>29</v>
      </c>
      <c r="Q3557" t="s">
        <v>30</v>
      </c>
      <c r="R3557" t="b">
        <v>0</v>
      </c>
      <c r="Z3557">
        <v>1</v>
      </c>
    </row>
    <row r="3558" spans="1:26" x14ac:dyDescent="0.25">
      <c r="A3558">
        <v>2691</v>
      </c>
      <c r="B3558" t="s">
        <v>2141</v>
      </c>
      <c r="C3558" t="s">
        <v>2144</v>
      </c>
      <c r="D3558" t="s">
        <v>2145</v>
      </c>
      <c r="E3558" s="6" t="str">
        <f>VLOOKUP(B3558&amp;" - "&amp;D3558,OrbisGeneric_mapping!C:F,3,0)</f>
        <v>ACE</v>
      </c>
      <c r="F3558" s="6">
        <f>VLOOKUP(E3558,Collibra!D:F,3,0)</f>
        <v>0</v>
      </c>
      <c r="G3558" s="6" t="str">
        <f>VLOOKUP(E3558,Collibra!D:F,2,0)</f>
        <v>Costs of employees on Total number of employees</v>
      </c>
      <c r="J3558" t="s">
        <v>28</v>
      </c>
      <c r="N3558" t="b">
        <v>0</v>
      </c>
      <c r="P3558" t="s">
        <v>29</v>
      </c>
      <c r="Q3558" t="s">
        <v>30</v>
      </c>
      <c r="R3558" t="b">
        <v>0</v>
      </c>
      <c r="Z3558">
        <v>1</v>
      </c>
    </row>
    <row r="3559" spans="1:26" x14ac:dyDescent="0.25">
      <c r="A3559">
        <v>1947</v>
      </c>
      <c r="B3559" t="s">
        <v>2141</v>
      </c>
      <c r="C3559" t="s">
        <v>26</v>
      </c>
      <c r="D3559" t="s">
        <v>27</v>
      </c>
      <c r="E3559" s="6" t="str">
        <f>VLOOKUP(B3559&amp;" - "&amp;D3559,OrbisGeneric_mapping!C:F,3,0)</f>
        <v>BVD_ID_NUMBER</v>
      </c>
      <c r="F3559" s="6" t="str">
        <f>VLOOKUP(E3559,Collibra!D:F,3,0)</f>
        <v>BvD ID number</v>
      </c>
      <c r="G3559" s="6" t="str">
        <f>VLOOKUP(E3559,Collibra!D:F,2,0)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559" t="s">
        <v>28</v>
      </c>
      <c r="N3559" t="b">
        <v>0</v>
      </c>
      <c r="P3559" t="s">
        <v>29</v>
      </c>
      <c r="Q3559" t="s">
        <v>30</v>
      </c>
      <c r="R3559" t="b">
        <v>0</v>
      </c>
      <c r="Z3559">
        <v>1</v>
      </c>
    </row>
    <row r="3560" spans="1:26" x14ac:dyDescent="0.25">
      <c r="A3560">
        <v>2139</v>
      </c>
      <c r="B3560" t="s">
        <v>2141</v>
      </c>
      <c r="C3560" t="s">
        <v>2146</v>
      </c>
      <c r="D3560" t="s">
        <v>2147</v>
      </c>
      <c r="E3560" s="6" t="str">
        <f>VLOOKUP(B3560&amp;" - "&amp;D3560,OrbisGeneric_mapping!C:F,3,0)</f>
        <v>CAPI</v>
      </c>
      <c r="F3560" s="6">
        <f>VLOOKUP(E3560,Collibra!D:F,3,0)</f>
        <v>0</v>
      </c>
      <c r="G3560" s="6" t="str">
        <f>VLOOKUP(E3560,Collibra!D:F,2,0)</f>
        <v>Of which Issued Share capital (Authorized capital)</v>
      </c>
      <c r="J3560" t="s">
        <v>28</v>
      </c>
      <c r="N3560" t="b">
        <v>0</v>
      </c>
      <c r="P3560" t="s">
        <v>29</v>
      </c>
      <c r="Q3560" t="s">
        <v>30</v>
      </c>
      <c r="R3560" t="b">
        <v>0</v>
      </c>
      <c r="Z3560">
        <v>1</v>
      </c>
    </row>
    <row r="3561" spans="1:26" x14ac:dyDescent="0.25">
      <c r="A3561">
        <v>2115</v>
      </c>
      <c r="B3561" t="s">
        <v>2141</v>
      </c>
      <c r="C3561" t="s">
        <v>2148</v>
      </c>
      <c r="D3561" t="s">
        <v>2149</v>
      </c>
      <c r="E3561" s="6" t="str">
        <f>VLOOKUP(B3561&amp;" - "&amp;D3561,OrbisGeneric_mapping!C:F,3,0)</f>
        <v>CASH</v>
      </c>
      <c r="F3561" s="6">
        <f>VLOOKUP(E3561,Collibra!D:F,3,0)</f>
        <v>0</v>
      </c>
      <c r="G3561" s="6" t="str">
        <f>VLOOKUP(E3561,Collibra!D:F,2,0)</f>
        <v>Part of the Other current assets such as the amount of Cash in hand, Balances in bank accounts and Highly liquid short-term investments.</v>
      </c>
      <c r="J3561" t="s">
        <v>28</v>
      </c>
      <c r="N3561" t="b">
        <v>0</v>
      </c>
      <c r="P3561" t="s">
        <v>29</v>
      </c>
      <c r="Q3561" t="s">
        <v>30</v>
      </c>
      <c r="R3561" t="b">
        <v>0</v>
      </c>
      <c r="Z3561">
        <v>1</v>
      </c>
    </row>
    <row r="3562" spans="1:26" x14ac:dyDescent="0.25">
      <c r="A3562">
        <v>2435</v>
      </c>
      <c r="B3562" t="s">
        <v>2141</v>
      </c>
      <c r="C3562" t="s">
        <v>2150</v>
      </c>
      <c r="D3562" t="s">
        <v>2151</v>
      </c>
      <c r="E3562" s="6" t="str">
        <f>VLOOKUP(B3562&amp;" - "&amp;D3562,OrbisGeneric_mapping!C:F,3,0)</f>
        <v>CF</v>
      </c>
      <c r="F3562" s="6" t="str">
        <f>VLOOKUP(E3562,Collibra!D:F,3,0)</f>
        <v>Cash flow</v>
      </c>
      <c r="G3562" s="6" t="str">
        <f>VLOOKUP(E3562,Collibra!D:F,2,0)</f>
        <v>Total amount of interest expenses paid on borrowings or liabilities</v>
      </c>
      <c r="J3562" t="s">
        <v>28</v>
      </c>
      <c r="N3562" t="b">
        <v>0</v>
      </c>
      <c r="P3562" t="s">
        <v>29</v>
      </c>
      <c r="Q3562" t="s">
        <v>30</v>
      </c>
      <c r="R3562" t="b">
        <v>0</v>
      </c>
      <c r="Z3562">
        <v>1</v>
      </c>
    </row>
    <row r="3563" spans="1:26" x14ac:dyDescent="0.25">
      <c r="A3563">
        <v>2539</v>
      </c>
      <c r="B3563" t="s">
        <v>2141</v>
      </c>
      <c r="C3563" t="s">
        <v>2152</v>
      </c>
      <c r="D3563" t="s">
        <v>2153</v>
      </c>
      <c r="E3563" s="6" t="str">
        <f>VLOOKUP(B3563&amp;" - "&amp;D3563,OrbisGeneric_mapping!C:F,3,0)</f>
        <v>CFOP</v>
      </c>
      <c r="F3563" s="6">
        <f>VLOOKUP(E3563,Collibra!D:F,3,0)</f>
        <v>0</v>
      </c>
      <c r="G3563" s="6" t="str">
        <f>VLOOKUP(E3563,Collibra!D:F,2,0)</f>
        <v>Cash flow as percentage of Operating revenue</v>
      </c>
      <c r="J3563" t="s">
        <v>28</v>
      </c>
      <c r="N3563" t="b">
        <v>0</v>
      </c>
      <c r="P3563" t="s">
        <v>29</v>
      </c>
      <c r="Q3563" t="s">
        <v>30</v>
      </c>
      <c r="R3563" t="b">
        <v>0</v>
      </c>
      <c r="Z3563">
        <v>1</v>
      </c>
    </row>
    <row r="3564" spans="1:26" x14ac:dyDescent="0.25">
      <c r="A3564">
        <v>1971</v>
      </c>
      <c r="B3564" t="s">
        <v>2141</v>
      </c>
      <c r="C3564" t="s">
        <v>219</v>
      </c>
      <c r="D3564" t="s">
        <v>220</v>
      </c>
      <c r="E3564" s="6" t="str">
        <f>VLOOKUP(B3564&amp;" - "&amp;D3564,OrbisGeneric_mapping!C:F,3,0)</f>
        <v>CLOSING_DATE</v>
      </c>
      <c r="F3564" s="6" t="str">
        <f>VLOOKUP(E3564,Collibra!D:F,3,0)</f>
        <v>Closing date</v>
      </c>
      <c r="G3564" s="6" t="str">
        <f>VLOOKUP(E3564,Collibra!D:F,2,0)</f>
        <v>Closing date provides the financial accounts year or interim ending date (Default: Latest available year)</v>
      </c>
      <c r="J3564" t="s">
        <v>28</v>
      </c>
      <c r="N3564" t="b">
        <v>0</v>
      </c>
      <c r="P3564" t="s">
        <v>29</v>
      </c>
      <c r="Q3564" t="s">
        <v>30</v>
      </c>
      <c r="R3564" t="b">
        <v>0</v>
      </c>
      <c r="Z3564">
        <v>1</v>
      </c>
    </row>
    <row r="3565" spans="1:26" x14ac:dyDescent="0.25">
      <c r="A3565">
        <v>1995</v>
      </c>
      <c r="B3565" t="s">
        <v>2141</v>
      </c>
      <c r="C3565" t="s">
        <v>221</v>
      </c>
      <c r="D3565" t="s">
        <v>222</v>
      </c>
      <c r="E3565" s="6" t="e">
        <f>VLOOKUP(B3565&amp;" - "&amp;D3565,OrbisGeneric_mapping!C:F,3,0)</f>
        <v>#N/A</v>
      </c>
      <c r="F3565" s="6" t="e">
        <f>VLOOKUP(E3565,Collibra!D:F,3,0)</f>
        <v>#N/A</v>
      </c>
      <c r="G3565" s="6" t="e">
        <f>VLOOKUP(E3565,Collibra!D:F,2,0)</f>
        <v>#N/A</v>
      </c>
      <c r="J3565" t="s">
        <v>28</v>
      </c>
      <c r="N3565" t="b">
        <v>0</v>
      </c>
      <c r="P3565" t="s">
        <v>29</v>
      </c>
      <c r="Q3565" t="s">
        <v>30</v>
      </c>
      <c r="R3565" t="b">
        <v>0</v>
      </c>
      <c r="Z3565">
        <v>1</v>
      </c>
    </row>
    <row r="3566" spans="1:26" x14ac:dyDescent="0.25">
      <c r="A3566">
        <v>1987</v>
      </c>
      <c r="B3566" t="s">
        <v>2141</v>
      </c>
      <c r="C3566" t="s">
        <v>223</v>
      </c>
      <c r="D3566" t="s">
        <v>224</v>
      </c>
      <c r="E3566" s="6" t="e">
        <f>VLOOKUP(B3566&amp;" - "&amp;D3566,OrbisGeneric_mapping!C:F,3,0)</f>
        <v>#N/A</v>
      </c>
      <c r="F3566" s="6" t="e">
        <f>VLOOKUP(E3566,Collibra!D:F,3,0)</f>
        <v>#N/A</v>
      </c>
      <c r="G3566" s="6" t="e">
        <f>VLOOKUP(E3566,Collibra!D:F,2,0)</f>
        <v>#N/A</v>
      </c>
      <c r="J3566" t="s">
        <v>28</v>
      </c>
      <c r="N3566" t="b">
        <v>0</v>
      </c>
      <c r="P3566" t="s">
        <v>29</v>
      </c>
      <c r="Q3566" t="s">
        <v>30</v>
      </c>
      <c r="R3566" t="b">
        <v>0</v>
      </c>
      <c r="Z3566">
        <v>1</v>
      </c>
    </row>
    <row r="3567" spans="1:26" x14ac:dyDescent="0.25">
      <c r="A3567">
        <v>1979</v>
      </c>
      <c r="B3567" t="s">
        <v>2141</v>
      </c>
      <c r="C3567" t="s">
        <v>225</v>
      </c>
      <c r="D3567" t="s">
        <v>226</v>
      </c>
      <c r="E3567" s="6" t="e">
        <f>VLOOKUP(B3567&amp;" - "&amp;D3567,OrbisGeneric_mapping!C:F,3,0)</f>
        <v>#N/A</v>
      </c>
      <c r="F3567" s="6" t="e">
        <f>VLOOKUP(E3567,Collibra!D:F,3,0)</f>
        <v>#N/A</v>
      </c>
      <c r="G3567" s="6" t="e">
        <f>VLOOKUP(E3567,Collibra!D:F,2,0)</f>
        <v>#N/A</v>
      </c>
      <c r="J3567" t="s">
        <v>28</v>
      </c>
      <c r="N3567" t="b">
        <v>0</v>
      </c>
      <c r="P3567" t="s">
        <v>29</v>
      </c>
      <c r="Q3567" t="s">
        <v>30</v>
      </c>
      <c r="R3567" t="b">
        <v>0</v>
      </c>
      <c r="Z3567">
        <v>1</v>
      </c>
    </row>
    <row r="3568" spans="1:26" x14ac:dyDescent="0.25">
      <c r="A3568">
        <v>2587</v>
      </c>
      <c r="B3568" t="s">
        <v>2141</v>
      </c>
      <c r="C3568" t="s">
        <v>2154</v>
      </c>
      <c r="D3568" t="s">
        <v>2155</v>
      </c>
      <c r="E3568" s="6" t="str">
        <f>VLOOKUP(B3568&amp;" - "&amp;D3568,OrbisGeneric_mapping!C:F,3,0)</f>
        <v>COLL</v>
      </c>
      <c r="F3568" s="6">
        <f>VLOOKUP(E3568,Collibra!D:F,3,0)</f>
        <v>0</v>
      </c>
      <c r="G3568" s="6" t="str">
        <f>VLOOKUP(E3568,Collibra!D:F,2,0)</f>
        <v>Debtors on Operating revenue expressed in days</v>
      </c>
      <c r="J3568" t="s">
        <v>28</v>
      </c>
      <c r="N3568" t="b">
        <v>0</v>
      </c>
      <c r="P3568" t="s">
        <v>29</v>
      </c>
      <c r="Q3568" t="s">
        <v>30</v>
      </c>
      <c r="R3568" t="b">
        <v>0</v>
      </c>
      <c r="Z3568">
        <v>1</v>
      </c>
    </row>
    <row r="3569" spans="1:26" x14ac:dyDescent="0.25">
      <c r="A3569">
        <v>1955</v>
      </c>
      <c r="B3569" t="s">
        <v>2141</v>
      </c>
      <c r="C3569" t="s">
        <v>452</v>
      </c>
      <c r="D3569" t="s">
        <v>453</v>
      </c>
      <c r="E3569" s="6" t="str">
        <f>VLOOKUP(B3569&amp;" - "&amp;D3569,OrbisGeneric_mapping!C:F,3,0)</f>
        <v>CONSOLIDATION_CODE</v>
      </c>
      <c r="F3569" s="6" t="str">
        <f>VLOOKUP(E3569,Collibra!D:F,3,0)</f>
        <v>Consolidation code</v>
      </c>
      <c r="G3569" s="6" t="str">
        <f>VLOOKUP(E3569,Collibra!D:F,2,0)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3569" t="s">
        <v>28</v>
      </c>
      <c r="N3569" t="b">
        <v>0</v>
      </c>
      <c r="P3569" t="s">
        <v>29</v>
      </c>
      <c r="Q3569" t="s">
        <v>30</v>
      </c>
      <c r="R3569" t="b">
        <v>0</v>
      </c>
      <c r="Z3569">
        <v>1</v>
      </c>
    </row>
    <row r="3570" spans="1:26" x14ac:dyDescent="0.25">
      <c r="A3570">
        <v>2403</v>
      </c>
      <c r="B3570" t="s">
        <v>2141</v>
      </c>
      <c r="C3570" t="s">
        <v>2156</v>
      </c>
      <c r="D3570" t="s">
        <v>2157</v>
      </c>
      <c r="E3570" s="6" t="str">
        <f>VLOOKUP(B3570&amp;" - "&amp;D3570,OrbisGeneric_mapping!C:F,3,0)</f>
        <v>STAF</v>
      </c>
      <c r="F3570" s="6" t="str">
        <f>VLOOKUP(E3570,Collibra!D:F,3,0)</f>
        <v>Costs of employees</v>
      </c>
      <c r="G3570" s="6" t="str">
        <f>VLOOKUP(E3570,Collibra!D:F,2,0)</f>
        <v>Sum of all the employee related costs for the period (including pension costs)</v>
      </c>
      <c r="J3570" t="s">
        <v>28</v>
      </c>
      <c r="N3570" t="b">
        <v>0</v>
      </c>
      <c r="P3570" t="s">
        <v>29</v>
      </c>
      <c r="Q3570" t="s">
        <v>30</v>
      </c>
      <c r="R3570" t="b">
        <v>0</v>
      </c>
      <c r="Z3570">
        <v>1</v>
      </c>
    </row>
    <row r="3571" spans="1:26" x14ac:dyDescent="0.25">
      <c r="A3571">
        <v>2683</v>
      </c>
      <c r="B3571" t="s">
        <v>2141</v>
      </c>
      <c r="C3571" t="s">
        <v>2158</v>
      </c>
      <c r="D3571" t="s">
        <v>2159</v>
      </c>
      <c r="E3571" s="6" t="str">
        <f>VLOOKUP(B3571&amp;" - "&amp;D3571,OrbisGeneric_mapping!C:F,3,0)</f>
        <v>SCT</v>
      </c>
      <c r="F3571" s="6">
        <f>VLOOKUP(E3571,Collibra!D:F,3,0)</f>
        <v>0</v>
      </c>
      <c r="G3571" s="6" t="str">
        <f>VLOOKUP(E3571,Collibra!D:F,2,0)</f>
        <v>Cost of employees as percentage of Operating revenue</v>
      </c>
      <c r="J3571" t="s">
        <v>28</v>
      </c>
      <c r="N3571" t="b">
        <v>0</v>
      </c>
      <c r="P3571" t="s">
        <v>29</v>
      </c>
      <c r="Q3571" t="s">
        <v>30</v>
      </c>
      <c r="R3571" t="b">
        <v>0</v>
      </c>
      <c r="Z3571">
        <v>1</v>
      </c>
    </row>
    <row r="3572" spans="1:26" x14ac:dyDescent="0.25">
      <c r="A3572">
        <v>2275</v>
      </c>
      <c r="B3572" t="s">
        <v>2141</v>
      </c>
      <c r="C3572" t="s">
        <v>2160</v>
      </c>
      <c r="D3572" t="s">
        <v>2161</v>
      </c>
      <c r="E3572" s="6" t="str">
        <f>VLOOKUP(B3572&amp;" - "&amp;D3572,OrbisGeneric_mapping!C:F,3,0)</f>
        <v>COST</v>
      </c>
      <c r="F3572" s="6">
        <f>VLOOKUP(E3572,Collibra!D:F,3,0)</f>
        <v>0</v>
      </c>
      <c r="G3572" s="6" t="str">
        <f>VLOOKUP(E3572,Collibra!D:F,2,0)</f>
        <v>Cost of sold goods, production &amp;amp; services. Costs directly related to the production of the goods sold plus depreciation of these costs</v>
      </c>
      <c r="J3572" t="s">
        <v>28</v>
      </c>
      <c r="N3572" t="b">
        <v>0</v>
      </c>
      <c r="P3572" t="s">
        <v>29</v>
      </c>
      <c r="Q3572" t="s">
        <v>30</v>
      </c>
      <c r="R3572" t="b">
        <v>0</v>
      </c>
      <c r="Z3572">
        <v>1</v>
      </c>
    </row>
    <row r="3573" spans="1:26" x14ac:dyDescent="0.25">
      <c r="A3573">
        <v>2595</v>
      </c>
      <c r="B3573" t="s">
        <v>2141</v>
      </c>
      <c r="C3573" t="s">
        <v>2162</v>
      </c>
      <c r="D3573" t="s">
        <v>2163</v>
      </c>
      <c r="E3573" s="6" t="str">
        <f>VLOOKUP(B3573&amp;" - "&amp;D3573,OrbisGeneric_mapping!C:F,3,0)</f>
        <v>CRPE</v>
      </c>
      <c r="F3573" s="6" t="str">
        <f>VLOOKUP(E3573,Collibra!D:F,3,0)</f>
        <v>Credit period (days)</v>
      </c>
      <c r="G3573" s="6" t="str">
        <f>VLOOKUP(E3573,Collibra!D:F,2,0)</f>
        <v>Creditors on Operating revenue expressed in days</v>
      </c>
      <c r="J3573" t="s">
        <v>28</v>
      </c>
      <c r="N3573" t="b">
        <v>0</v>
      </c>
      <c r="P3573" t="s">
        <v>29</v>
      </c>
      <c r="Q3573" t="s">
        <v>30</v>
      </c>
      <c r="R3573" t="b">
        <v>0</v>
      </c>
      <c r="Z3573">
        <v>1</v>
      </c>
    </row>
    <row r="3574" spans="1:26" x14ac:dyDescent="0.25">
      <c r="A3574">
        <v>2203</v>
      </c>
      <c r="B3574" t="s">
        <v>2141</v>
      </c>
      <c r="C3574" t="s">
        <v>2164</v>
      </c>
      <c r="D3574" t="s">
        <v>2165</v>
      </c>
      <c r="E3574" s="6" t="str">
        <f>VLOOKUP(B3574&amp;" - "&amp;D3574,OrbisGeneric_mapping!C:F,3,0)</f>
        <v>CRED</v>
      </c>
      <c r="F3574" s="6">
        <f>VLOOKUP(E3574,Collibra!D:F,3,0)</f>
        <v>0</v>
      </c>
      <c r="G3574" s="6" t="str">
        <f>VLOOKUP(E3574,Collibra!D:F,2,0)</f>
        <v>Trade payables to suppliers and contractors</v>
      </c>
      <c r="J3574" t="s">
        <v>28</v>
      </c>
      <c r="N3574" t="b">
        <v>0</v>
      </c>
      <c r="P3574" t="s">
        <v>29</v>
      </c>
      <c r="Q3574" t="s">
        <v>30</v>
      </c>
      <c r="R3574" t="b">
        <v>0</v>
      </c>
      <c r="Z3574">
        <v>1</v>
      </c>
    </row>
    <row r="3575" spans="1:26" x14ac:dyDescent="0.25">
      <c r="A3575">
        <v>2083</v>
      </c>
      <c r="B3575" t="s">
        <v>2141</v>
      </c>
      <c r="C3575" t="s">
        <v>2166</v>
      </c>
      <c r="D3575" t="s">
        <v>2167</v>
      </c>
      <c r="E3575" s="6" t="str">
        <f>VLOOKUP(B3575&amp;" - "&amp;D3575,OrbisGeneric_mapping!C:F,3,0)</f>
        <v>CUAS</v>
      </c>
      <c r="F3575" s="6">
        <f>VLOOKUP(E3575,Collibra!D:F,3,0)</f>
        <v>0</v>
      </c>
      <c r="G3575" s="6" t="str">
        <f>VLOOKUP(E3575,Collibra!D:F,2,0)</f>
        <v>Total amount of current assets (the sum of Stocks, Debtors, Other current assets)</v>
      </c>
      <c r="J3575" t="s">
        <v>28</v>
      </c>
      <c r="N3575" t="b">
        <v>0</v>
      </c>
      <c r="P3575" t="s">
        <v>29</v>
      </c>
      <c r="Q3575" t="s">
        <v>30</v>
      </c>
      <c r="R3575" t="b">
        <v>0</v>
      </c>
      <c r="Z3575">
        <v>1</v>
      </c>
    </row>
    <row r="3576" spans="1:26" x14ac:dyDescent="0.25">
      <c r="A3576">
        <v>2187</v>
      </c>
      <c r="B3576" t="s">
        <v>2141</v>
      </c>
      <c r="C3576" t="s">
        <v>2168</v>
      </c>
      <c r="D3576" t="s">
        <v>2169</v>
      </c>
      <c r="E3576" s="6" t="str">
        <f>VLOOKUP(B3576&amp;" - "&amp;D3576,OrbisGeneric_mapping!C:F,3,0)</f>
        <v>CULI</v>
      </c>
      <c r="F3576" s="6">
        <f>VLOOKUP(E3576,Collibra!D:F,3,0)</f>
        <v>0</v>
      </c>
      <c r="G3576" s="6" t="str">
        <f>VLOOKUP(E3576,Collibra!D:F,2,0)</f>
        <v>Current liabilities of the company (Loans plus Creditors plus Other current liabilities)</v>
      </c>
      <c r="J3576" t="s">
        <v>28</v>
      </c>
      <c r="N3576" t="b">
        <v>0</v>
      </c>
      <c r="P3576" t="s">
        <v>29</v>
      </c>
      <c r="Q3576" t="s">
        <v>30</v>
      </c>
      <c r="R3576" t="b">
        <v>0</v>
      </c>
      <c r="Z3576">
        <v>1</v>
      </c>
    </row>
    <row r="3577" spans="1:26" x14ac:dyDescent="0.25">
      <c r="A3577">
        <v>2619</v>
      </c>
      <c r="B3577" t="s">
        <v>2141</v>
      </c>
      <c r="C3577" t="s">
        <v>456</v>
      </c>
      <c r="D3577" t="s">
        <v>457</v>
      </c>
      <c r="E3577" s="6" t="str">
        <f>VLOOKUP(B3577&amp;" - "&amp;D3577,OrbisGeneric_mapping!C:F,3,0)</f>
        <v>CURR</v>
      </c>
      <c r="F3577" s="6" t="str">
        <f>VLOOKUP(E3577,Collibra!D:F,3,0)</f>
        <v>Current Ratio (x)</v>
      </c>
      <c r="G3577" s="6" t="str">
        <f>VLOOKUP(E3577,Collibra!D:F,2,0)</f>
        <v>Current assets as percentage of Current liabilities</v>
      </c>
      <c r="J3577" t="s">
        <v>28</v>
      </c>
      <c r="N3577" t="b">
        <v>0</v>
      </c>
      <c r="P3577" t="s">
        <v>29</v>
      </c>
      <c r="Q3577" t="s">
        <v>30</v>
      </c>
      <c r="R3577" t="b">
        <v>0</v>
      </c>
      <c r="Z3577">
        <v>1</v>
      </c>
    </row>
    <row r="3578" spans="1:26" x14ac:dyDescent="0.25">
      <c r="A3578">
        <v>2099</v>
      </c>
      <c r="B3578" t="s">
        <v>2141</v>
      </c>
      <c r="C3578" t="s">
        <v>2170</v>
      </c>
      <c r="D3578" t="s">
        <v>2171</v>
      </c>
      <c r="E3578" s="6" t="str">
        <f>VLOOKUP(B3578&amp;" - "&amp;D3578,OrbisGeneric_mapping!C:F,3,0)</f>
        <v>DEBT</v>
      </c>
      <c r="F3578" s="6">
        <f>VLOOKUP(E3578,Collibra!D:F,3,0)</f>
        <v>0</v>
      </c>
      <c r="G3578" s="6" t="str">
        <f>VLOOKUP(E3578,Collibra!D:F,2,0)</f>
        <v>Trade receivables from clients and customers only</v>
      </c>
      <c r="J3578" t="s">
        <v>28</v>
      </c>
      <c r="N3578" t="b">
        <v>0</v>
      </c>
      <c r="P3578" t="s">
        <v>29</v>
      </c>
      <c r="Q3578" t="s">
        <v>30</v>
      </c>
      <c r="R3578" t="b">
        <v>0</v>
      </c>
      <c r="Z3578">
        <v>1</v>
      </c>
    </row>
    <row r="3579" spans="1:26" x14ac:dyDescent="0.25">
      <c r="A3579">
        <v>2411</v>
      </c>
      <c r="B3579" t="s">
        <v>2141</v>
      </c>
      <c r="C3579" t="s">
        <v>2172</v>
      </c>
      <c r="D3579" t="s">
        <v>2173</v>
      </c>
      <c r="E3579" s="6" t="str">
        <f>VLOOKUP(B3579&amp;" - "&amp;D3579,OrbisGeneric_mapping!C:F,3,0)</f>
        <v>DEPR</v>
      </c>
      <c r="F3579" s="6">
        <f>VLOOKUP(E3579,Collibra!D:F,3,0)</f>
        <v>0</v>
      </c>
      <c r="G3579" s="6" t="str">
        <f>VLOOKUP(E3579,Collibra!D:F,2,0)</f>
        <v>Total amount of expenses on research and development activities</v>
      </c>
      <c r="J3579" t="s">
        <v>28</v>
      </c>
      <c r="N3579" t="b">
        <v>0</v>
      </c>
      <c r="P3579" t="s">
        <v>29</v>
      </c>
      <c r="Q3579" t="s">
        <v>30</v>
      </c>
      <c r="R3579" t="b">
        <v>0</v>
      </c>
      <c r="Z3579">
        <v>1</v>
      </c>
    </row>
    <row r="3580" spans="1:26" x14ac:dyDescent="0.25">
      <c r="A3580">
        <v>2531</v>
      </c>
      <c r="B3580" t="s">
        <v>2141</v>
      </c>
      <c r="C3580" t="s">
        <v>2174</v>
      </c>
      <c r="D3580" t="s">
        <v>2175</v>
      </c>
      <c r="E3580" s="6" t="str">
        <f>VLOOKUP(B3580&amp;" - "&amp;D3580,OrbisGeneric_mapping!C:F,3,0)</f>
        <v>EBMA</v>
      </c>
      <c r="F3580" s="6">
        <f>VLOOKUP(E3580,Collibra!D:F,3,0)</f>
        <v>0</v>
      </c>
      <c r="G3580" s="6" t="str">
        <f>VLOOKUP(E3580,Collibra!D:F,2,0)</f>
        <v>Earnings before interest and taxes as percentage of Operating revenue</v>
      </c>
      <c r="J3580" t="s">
        <v>28</v>
      </c>
      <c r="N3580" t="b">
        <v>0</v>
      </c>
      <c r="P3580" t="s">
        <v>29</v>
      </c>
      <c r="Q3580" t="s">
        <v>30</v>
      </c>
      <c r="R3580" t="b">
        <v>0</v>
      </c>
      <c r="Z3580">
        <v>1</v>
      </c>
    </row>
    <row r="3581" spans="1:26" x14ac:dyDescent="0.25">
      <c r="A3581">
        <v>2451</v>
      </c>
      <c r="B3581" t="s">
        <v>2141</v>
      </c>
      <c r="C3581" t="s">
        <v>1405</v>
      </c>
      <c r="D3581" t="s">
        <v>1406</v>
      </c>
      <c r="E3581" s="6" t="str">
        <f>VLOOKUP(B3581&amp;" - "&amp;D3581,OrbisGeneric_mapping!C:F,3,0)</f>
        <v>EBTA</v>
      </c>
      <c r="F3581" s="6">
        <f>VLOOKUP(E3581,Collibra!D:F,3,0)</f>
        <v>0</v>
      </c>
      <c r="G3581" s="6" t="str">
        <f>VLOOKUP(E3581,Collibra!D:F,2,0)</f>
        <v>Earnings before Interest, Tax and Depreciation &amp;amp; Amortisation</v>
      </c>
      <c r="J3581" t="s">
        <v>28</v>
      </c>
      <c r="N3581" t="b">
        <v>0</v>
      </c>
      <c r="P3581" t="s">
        <v>29</v>
      </c>
      <c r="Q3581" t="s">
        <v>30</v>
      </c>
      <c r="R3581" t="b">
        <v>0</v>
      </c>
      <c r="Z3581">
        <v>1</v>
      </c>
    </row>
    <row r="3582" spans="1:26" x14ac:dyDescent="0.25">
      <c r="A3582">
        <v>2523</v>
      </c>
      <c r="B3582" t="s">
        <v>2141</v>
      </c>
      <c r="C3582" t="s">
        <v>2176</v>
      </c>
      <c r="D3582" t="s">
        <v>2177</v>
      </c>
      <c r="E3582" s="6" t="str">
        <f>VLOOKUP(B3582&amp;" - "&amp;D3582,OrbisGeneric_mapping!C:F,3,0)</f>
        <v>ETMA</v>
      </c>
      <c r="F3582" s="6">
        <f>VLOOKUP(E3582,Collibra!D:F,3,0)</f>
        <v>0</v>
      </c>
      <c r="G3582" s="6" t="str">
        <f>VLOOKUP(E3582,Collibra!D:F,2,0)</f>
        <v>Earnings before interest, taxes, depreciation, and amortization as percentage of Operating revenue</v>
      </c>
      <c r="J3582" t="s">
        <v>28</v>
      </c>
      <c r="N3582" t="b">
        <v>0</v>
      </c>
      <c r="P3582" t="s">
        <v>29</v>
      </c>
      <c r="Q3582" t="s">
        <v>30</v>
      </c>
      <c r="R3582" t="b">
        <v>0</v>
      </c>
      <c r="Z3582">
        <v>1</v>
      </c>
    </row>
    <row r="3583" spans="1:26" x14ac:dyDescent="0.25">
      <c r="A3583">
        <v>2747</v>
      </c>
      <c r="B3583" t="s">
        <v>2141</v>
      </c>
      <c r="C3583" t="s">
        <v>2178</v>
      </c>
      <c r="D3583" t="s">
        <v>2179</v>
      </c>
      <c r="E3583" s="6" t="e">
        <f>VLOOKUP(B3583&amp;" - "&amp;D3583,OrbisGeneric_mapping!C:F,3,0)</f>
        <v>#N/A</v>
      </c>
      <c r="F3583" s="6" t="e">
        <f>VLOOKUP(E3583,Collibra!D:F,3,0)</f>
        <v>#N/A</v>
      </c>
      <c r="G3583" s="6" t="e">
        <f>VLOOKUP(E3583,Collibra!D:F,2,0)</f>
        <v>#N/A</v>
      </c>
      <c r="J3583" t="s">
        <v>28</v>
      </c>
      <c r="N3583" t="b">
        <v>0</v>
      </c>
      <c r="P3583" t="s">
        <v>29</v>
      </c>
      <c r="Q3583" t="s">
        <v>30</v>
      </c>
      <c r="R3583" t="b">
        <v>0</v>
      </c>
      <c r="Z3583">
        <v>1</v>
      </c>
    </row>
    <row r="3584" spans="1:26" x14ac:dyDescent="0.25">
      <c r="A3584">
        <v>2243</v>
      </c>
      <c r="B3584" t="s">
        <v>2141</v>
      </c>
      <c r="C3584" t="s">
        <v>1407</v>
      </c>
      <c r="D3584" t="s">
        <v>2180</v>
      </c>
      <c r="E3584" s="6" t="str">
        <f>VLOOKUP(B3584&amp;" - "&amp;D3584,OrbisGeneric_mapping!C:F,3,0)</f>
        <v>ENVA</v>
      </c>
      <c r="F3584" s="6" t="str">
        <f>VLOOKUP(E3584,Collibra!D:F,3,0)</f>
        <v>Enterprise value</v>
      </c>
      <c r="G3584" s="6" t="str">
        <f>VLOOKUP(E3584,Collibra!D:F,2,0)</f>
        <v>For publicly listed Companies only. The enterprise value estimates the total market value of the company operations by the sum of its Market capitalisation plus Short-term and Long-term borrowings minus Cash &amp;amp; cash equivalents.</v>
      </c>
      <c r="J3584" t="s">
        <v>28</v>
      </c>
      <c r="N3584" t="b">
        <v>0</v>
      </c>
      <c r="P3584" t="s">
        <v>29</v>
      </c>
      <c r="Q3584" t="s">
        <v>30</v>
      </c>
      <c r="R3584" t="b">
        <v>0</v>
      </c>
      <c r="Z3584">
        <v>1</v>
      </c>
    </row>
    <row r="3585" spans="1:26" x14ac:dyDescent="0.25">
      <c r="A3585">
        <v>2547</v>
      </c>
      <c r="B3585" t="s">
        <v>2141</v>
      </c>
      <c r="C3585" t="s">
        <v>2181</v>
      </c>
      <c r="D3585" t="s">
        <v>2182</v>
      </c>
      <c r="E3585" s="6" t="str">
        <f>VLOOKUP(B3585&amp;" - "&amp;D3585,OrbisGeneric_mapping!C:F,3,0)</f>
        <v>EVET</v>
      </c>
      <c r="F3585" s="6" t="str">
        <f>VLOOKUP(E3585,Collibra!D:F,3,0)</f>
        <v>Enterprise value / EBITDA (x)</v>
      </c>
      <c r="G3585" s="6" t="str">
        <f>VLOOKUP(E3585,Collibra!D:F,2,0)</f>
        <v>Enterprise value on Earnings before interest, taxes, depreciation, and amortization expressed in times</v>
      </c>
      <c r="J3585" t="s">
        <v>28</v>
      </c>
      <c r="N3585" t="b">
        <v>0</v>
      </c>
      <c r="P3585" t="s">
        <v>29</v>
      </c>
      <c r="Q3585" t="s">
        <v>30</v>
      </c>
      <c r="R3585" t="b">
        <v>0</v>
      </c>
      <c r="Z3585">
        <v>1</v>
      </c>
    </row>
    <row r="3586" spans="1:26" x14ac:dyDescent="0.25">
      <c r="A3586">
        <v>2731</v>
      </c>
      <c r="B3586" t="s">
        <v>2141</v>
      </c>
      <c r="C3586" t="s">
        <v>2183</v>
      </c>
      <c r="D3586" t="s">
        <v>2184</v>
      </c>
      <c r="E3586" s="6" t="str">
        <f>VLOOKUP(B3586&amp;" - "&amp;D3586,OrbisGeneric_mapping!C:F,3,0)</f>
        <v>EMPL_ESTIM_INDICATOR</v>
      </c>
      <c r="F3586" s="6" t="e">
        <f>VLOOKUP(E3586,Collibra!D:F,3,0)</f>
        <v>#N/A</v>
      </c>
      <c r="G3586" s="6" t="e">
        <f>VLOOKUP(E3586,Collibra!D:F,2,0)</f>
        <v>#N/A</v>
      </c>
      <c r="J3586" t="s">
        <v>28</v>
      </c>
      <c r="N3586" t="b">
        <v>0</v>
      </c>
      <c r="P3586" t="s">
        <v>29</v>
      </c>
      <c r="Q3586" t="s">
        <v>30</v>
      </c>
      <c r="R3586" t="b">
        <v>0</v>
      </c>
      <c r="Z3586">
        <v>1</v>
      </c>
    </row>
    <row r="3587" spans="1:26" x14ac:dyDescent="0.25">
      <c r="A3587">
        <v>2723</v>
      </c>
      <c r="B3587" t="s">
        <v>2141</v>
      </c>
      <c r="C3587" t="s">
        <v>2185</v>
      </c>
      <c r="D3587" t="s">
        <v>2186</v>
      </c>
      <c r="E3587" s="6" t="str">
        <f>VLOOKUP(B3587&amp;" - "&amp;D3587,OrbisGeneric_mapping!C:F,3,0)</f>
        <v>OPRE_ESTIM_INDICATOR</v>
      </c>
      <c r="F3587" s="6" t="e">
        <f>VLOOKUP(E3587,Collibra!D:F,3,0)</f>
        <v>#N/A</v>
      </c>
      <c r="G3587" s="6" t="e">
        <f>VLOOKUP(E3587,Collibra!D:F,2,0)</f>
        <v>#N/A</v>
      </c>
      <c r="J3587" t="s">
        <v>28</v>
      </c>
      <c r="N3587" t="b">
        <v>0</v>
      </c>
      <c r="P3587" t="s">
        <v>29</v>
      </c>
      <c r="Q3587" t="s">
        <v>30</v>
      </c>
      <c r="R3587" t="b">
        <v>0</v>
      </c>
      <c r="Z3587">
        <v>1</v>
      </c>
    </row>
    <row r="3588" spans="1:26" x14ac:dyDescent="0.25">
      <c r="A3588">
        <v>2387</v>
      </c>
      <c r="B3588" t="s">
        <v>2141</v>
      </c>
      <c r="C3588" t="s">
        <v>2187</v>
      </c>
      <c r="D3588" t="s">
        <v>2188</v>
      </c>
      <c r="E3588" s="6" t="str">
        <f>VLOOKUP(B3588&amp;" - "&amp;D3588,OrbisGeneric_mapping!C:F,3,0)</f>
        <v>EXPT</v>
      </c>
      <c r="F3588" s="6">
        <f>VLOOKUP(E3588,Collibra!D:F,3,0)</f>
        <v>0</v>
      </c>
      <c r="G3588" s="6" t="str">
        <f>VLOOKUP(E3588,Collibra!D:F,2,0)</f>
        <v>Portion of the Total operating revenue made from exports</v>
      </c>
      <c r="J3588" t="s">
        <v>28</v>
      </c>
      <c r="N3588" t="b">
        <v>0</v>
      </c>
      <c r="P3588" t="s">
        <v>29</v>
      </c>
      <c r="Q3588" t="s">
        <v>30</v>
      </c>
      <c r="R3588" t="b">
        <v>0</v>
      </c>
      <c r="Z3588">
        <v>1</v>
      </c>
    </row>
    <row r="3589" spans="1:26" x14ac:dyDescent="0.25">
      <c r="A3589">
        <v>2603</v>
      </c>
      <c r="B3589" t="s">
        <v>2141</v>
      </c>
      <c r="C3589" t="s">
        <v>2189</v>
      </c>
      <c r="D3589" t="s">
        <v>2190</v>
      </c>
      <c r="E3589" s="6" t="str">
        <f>VLOOKUP(B3589&amp;" - "&amp;D3589,OrbisGeneric_mapping!C:F,3,0)</f>
        <v>EXOP</v>
      </c>
      <c r="F3589" s="6" t="str">
        <f>VLOOKUP(E3589,Collibra!D:F,3,0)</f>
        <v>Export revenue / Operating revenue (%)</v>
      </c>
      <c r="G3589" s="6" t="str">
        <f>VLOOKUP(E3589,Collibra!D:F,2,0)</f>
        <v>Export revenue as a percentage of Operating revenue</v>
      </c>
      <c r="J3589" t="s">
        <v>28</v>
      </c>
      <c r="N3589" t="b">
        <v>0</v>
      </c>
      <c r="P3589" t="s">
        <v>29</v>
      </c>
      <c r="Q3589" t="s">
        <v>30</v>
      </c>
      <c r="R3589" t="b">
        <v>0</v>
      </c>
      <c r="Z3589">
        <v>1</v>
      </c>
    </row>
    <row r="3590" spans="1:26" x14ac:dyDescent="0.25">
      <c r="A3590">
        <v>2363</v>
      </c>
      <c r="B3590" t="s">
        <v>2141</v>
      </c>
      <c r="C3590" t="s">
        <v>2191</v>
      </c>
      <c r="D3590" t="s">
        <v>2192</v>
      </c>
      <c r="E3590" s="6" t="str">
        <f>VLOOKUP(B3590&amp;" - "&amp;D3590,OrbisGeneric_mapping!C:F,3,0)</f>
        <v>EXEX</v>
      </c>
      <c r="F3590" s="6" t="str">
        <f>VLOOKUP(E3590,Collibra!D:F,3,0)</f>
        <v>Extraordinary and other Expenses</v>
      </c>
      <c r="G3590" s="6" t="str">
        <f>VLOOKUP(E3590,Collibra!D:F,2,0)</f>
        <v>All extraordinary expenses and other expenses not belonging to the core activities of the company</v>
      </c>
      <c r="J3590" t="s">
        <v>28</v>
      </c>
      <c r="N3590" t="b">
        <v>0</v>
      </c>
      <c r="P3590" t="s">
        <v>29</v>
      </c>
      <c r="Q3590" t="s">
        <v>30</v>
      </c>
      <c r="R3590" t="b">
        <v>0</v>
      </c>
      <c r="Z3590">
        <v>1</v>
      </c>
    </row>
    <row r="3591" spans="1:26" x14ac:dyDescent="0.25">
      <c r="A3591">
        <v>2371</v>
      </c>
      <c r="B3591" t="s">
        <v>2141</v>
      </c>
      <c r="C3591" t="s">
        <v>2193</v>
      </c>
      <c r="D3591" t="s">
        <v>2194</v>
      </c>
      <c r="E3591" s="6" t="str">
        <f>VLOOKUP(B3591&amp;" - "&amp;D3591,OrbisGeneric_mapping!C:F,3,0)</f>
        <v>EXTR</v>
      </c>
      <c r="F3591" s="6">
        <f>VLOOKUP(E3591,Collibra!D:F,3,0)</f>
        <v>0</v>
      </c>
      <c r="G3591" s="6" t="str">
        <f>VLOOKUP(E3591,Collibra!D:F,2,0)</f>
        <v>All extraordinary and other results not belonging to the core activities of the company</v>
      </c>
      <c r="J3591" t="s">
        <v>28</v>
      </c>
      <c r="N3591" t="b">
        <v>0</v>
      </c>
      <c r="P3591" t="s">
        <v>29</v>
      </c>
      <c r="Q3591" t="s">
        <v>30</v>
      </c>
      <c r="R3591" t="b">
        <v>0</v>
      </c>
      <c r="Z3591">
        <v>1</v>
      </c>
    </row>
    <row r="3592" spans="1:26" x14ac:dyDescent="0.25">
      <c r="A3592">
        <v>2355</v>
      </c>
      <c r="B3592" t="s">
        <v>2141</v>
      </c>
      <c r="C3592" t="s">
        <v>2195</v>
      </c>
      <c r="D3592" t="s">
        <v>2196</v>
      </c>
      <c r="E3592" s="6" t="str">
        <f>VLOOKUP(B3592&amp;" - "&amp;D3592,OrbisGeneric_mapping!C:F,3,0)</f>
        <v>EXRE</v>
      </c>
      <c r="F3592" s="6">
        <f>VLOOKUP(E3592,Collibra!D:F,3,0)</f>
        <v>0</v>
      </c>
      <c r="G3592" s="6" t="str">
        <f>VLOOKUP(E3592,Collibra!D:F,2,0)</f>
        <v>All extraordinary revenues and other revenues not belonging to the core activities of the company</v>
      </c>
      <c r="J3592" t="s">
        <v>28</v>
      </c>
      <c r="N3592" t="b">
        <v>0</v>
      </c>
      <c r="P3592" t="s">
        <v>29</v>
      </c>
      <c r="Q3592" t="s">
        <v>30</v>
      </c>
      <c r="R3592" t="b">
        <v>0</v>
      </c>
      <c r="Z3592">
        <v>1</v>
      </c>
    </row>
    <row r="3593" spans="1:26" x14ac:dyDescent="0.25">
      <c r="A3593">
        <v>1963</v>
      </c>
      <c r="B3593" t="s">
        <v>2141</v>
      </c>
      <c r="C3593" t="s">
        <v>2197</v>
      </c>
      <c r="D3593" t="s">
        <v>2198</v>
      </c>
      <c r="E3593" s="6" t="str">
        <f>VLOOKUP(B3593&amp;" - "&amp;D3593,OrbisGeneric_mapping!C:F,3,0)</f>
        <v>FILING_TYPE</v>
      </c>
      <c r="F3593" s="6" t="str">
        <f>VLOOKUP(E3593,Collibra!D:F,3,0)</f>
        <v>Filing type</v>
      </c>
      <c r="G3593" s="6" t="str">
        <f>VLOOKUP(E3593,Collibra!D:F,2,0)</f>
        <v>The filing type indicates where the accounts come from. This can be Annual report (coming from Osiris, BankFocus or InsuranceFocus) or Local registry filing (coming from national products or data feeds)</v>
      </c>
      <c r="J3593" t="s">
        <v>28</v>
      </c>
      <c r="N3593" t="b">
        <v>0</v>
      </c>
      <c r="P3593" t="s">
        <v>29</v>
      </c>
      <c r="Q3593" t="s">
        <v>30</v>
      </c>
      <c r="R3593" t="b">
        <v>0</v>
      </c>
      <c r="Z3593">
        <v>1</v>
      </c>
    </row>
    <row r="3594" spans="1:26" x14ac:dyDescent="0.25">
      <c r="A3594">
        <v>2315</v>
      </c>
      <c r="B3594" t="s">
        <v>2141</v>
      </c>
      <c r="C3594" t="s">
        <v>1413</v>
      </c>
      <c r="D3594" t="s">
        <v>2199</v>
      </c>
      <c r="E3594" s="6" t="str">
        <f>VLOOKUP(B3594&amp;" - "&amp;D3594,OrbisGeneric_mapping!C:F,3,0)</f>
        <v>FIEX</v>
      </c>
      <c r="F3594" s="6">
        <f>VLOOKUP(E3594,Collibra!D:F,3,0)</f>
        <v>0</v>
      </c>
      <c r="G3594" s="6" t="str">
        <f>VLOOKUP(E3594,Collibra!D:F,2,0)</f>
        <v>All financial expenses such as interest charges, write-off financial assets</v>
      </c>
      <c r="J3594" t="s">
        <v>28</v>
      </c>
      <c r="N3594" t="b">
        <v>0</v>
      </c>
      <c r="P3594" t="s">
        <v>29</v>
      </c>
      <c r="Q3594" t="s">
        <v>30</v>
      </c>
      <c r="R3594" t="b">
        <v>0</v>
      </c>
      <c r="Z3594">
        <v>1</v>
      </c>
    </row>
    <row r="3595" spans="1:26" x14ac:dyDescent="0.25">
      <c r="A3595">
        <v>2323</v>
      </c>
      <c r="B3595" t="s">
        <v>2141</v>
      </c>
      <c r="C3595" t="s">
        <v>1415</v>
      </c>
      <c r="D3595" t="s">
        <v>1416</v>
      </c>
      <c r="E3595" s="6" t="str">
        <f>VLOOKUP(B3595&amp;" - "&amp;D3595,OrbisGeneric_mapping!C:F,3,0)</f>
        <v>FIPL</v>
      </c>
      <c r="F3595" s="6">
        <f>VLOOKUP(E3595,Collibra!D:F,3,0)</f>
        <v>0</v>
      </c>
      <c r="G3595" s="6" t="str">
        <f>VLOOKUP(E3595,Collibra!D:F,2,0)</f>
        <v>Result from financial activities of the company (Financial revenue minus Financial expenses)</v>
      </c>
      <c r="J3595" t="s">
        <v>28</v>
      </c>
      <c r="N3595" t="b">
        <v>0</v>
      </c>
      <c r="P3595" t="s">
        <v>29</v>
      </c>
      <c r="Q3595" t="s">
        <v>30</v>
      </c>
      <c r="R3595" t="b">
        <v>0</v>
      </c>
      <c r="Z3595">
        <v>1</v>
      </c>
    </row>
    <row r="3596" spans="1:26" x14ac:dyDescent="0.25">
      <c r="A3596">
        <v>2307</v>
      </c>
      <c r="B3596" t="s">
        <v>2141</v>
      </c>
      <c r="C3596" t="s">
        <v>1417</v>
      </c>
      <c r="D3596" t="s">
        <v>2200</v>
      </c>
      <c r="E3596" s="6" t="str">
        <f>VLOOKUP(B3596&amp;" - "&amp;D3596,OrbisGeneric_mapping!C:F,3,0)</f>
        <v>FIRE</v>
      </c>
      <c r="F3596" s="6">
        <f>VLOOKUP(E3596,Collibra!D:F,3,0)</f>
        <v>0</v>
      </c>
      <c r="G3596" s="6" t="str">
        <f>VLOOKUP(E3596,Collibra!D:F,2,0)</f>
        <v>All financial revenues such as interest, incomes from shares, etc.</v>
      </c>
      <c r="J3596" t="s">
        <v>28</v>
      </c>
      <c r="N3596" t="b">
        <v>0</v>
      </c>
      <c r="P3596" t="s">
        <v>29</v>
      </c>
      <c r="Q3596" t="s">
        <v>30</v>
      </c>
      <c r="R3596" t="b">
        <v>0</v>
      </c>
      <c r="Z3596">
        <v>1</v>
      </c>
    </row>
    <row r="3597" spans="1:26" x14ac:dyDescent="0.25">
      <c r="A3597">
        <v>2051</v>
      </c>
      <c r="B3597" t="s">
        <v>2141</v>
      </c>
      <c r="C3597" t="s">
        <v>482</v>
      </c>
      <c r="D3597" t="s">
        <v>2201</v>
      </c>
      <c r="E3597" s="6" t="str">
        <f>VLOOKUP(B3597&amp;" - "&amp;D3597,OrbisGeneric_mapping!C:F,3,0)</f>
        <v>FIAS</v>
      </c>
      <c r="F3597" s="6">
        <f>VLOOKUP(E3597,Collibra!D:F,3,0)</f>
        <v>0</v>
      </c>
      <c r="G3597" s="6" t="str">
        <f>VLOOKUP(E3597,Collibra!D:F,2,0)</f>
        <v>Total amount (after depreciation) of non current assets (Intangible assets plus Tangible Fixed assets plus Other non-current assets)</v>
      </c>
      <c r="J3597" t="s">
        <v>28</v>
      </c>
      <c r="N3597" t="b">
        <v>0</v>
      </c>
      <c r="P3597" t="s">
        <v>29</v>
      </c>
      <c r="Q3597" t="s">
        <v>30</v>
      </c>
      <c r="R3597" t="b">
        <v>0</v>
      </c>
      <c r="Z3597">
        <v>1</v>
      </c>
    </row>
    <row r="3598" spans="1:26" x14ac:dyDescent="0.25">
      <c r="A3598">
        <v>2659</v>
      </c>
      <c r="B3598" t="s">
        <v>2141</v>
      </c>
      <c r="C3598" t="s">
        <v>2202</v>
      </c>
      <c r="D3598" t="s">
        <v>2203</v>
      </c>
      <c r="E3598" s="6" t="str">
        <f>VLOOKUP(B3598&amp;" - "&amp;D3598,OrbisGeneric_mapping!C:F,3,0)</f>
        <v>GEAR</v>
      </c>
      <c r="F3598" s="6" t="str">
        <f>VLOOKUP(E3598,Collibra!D:F,3,0)</f>
        <v>Gearing (%)</v>
      </c>
      <c r="G3598" s="6" t="str">
        <f>VLOOKUP(E3598,Collibra!D:F,2,0)</f>
        <v>Gearing is the sum of Non-current liabilities and Loans as percentage of Shareholders funds</v>
      </c>
      <c r="J3598" t="s">
        <v>28</v>
      </c>
      <c r="N3598" t="b">
        <v>0</v>
      </c>
      <c r="P3598" t="s">
        <v>29</v>
      </c>
      <c r="Q3598" t="s">
        <v>30</v>
      </c>
      <c r="R3598" t="b">
        <v>0</v>
      </c>
      <c r="Z3598">
        <v>1</v>
      </c>
    </row>
    <row r="3599" spans="1:26" x14ac:dyDescent="0.25">
      <c r="A3599">
        <v>2515</v>
      </c>
      <c r="B3599" t="s">
        <v>2141</v>
      </c>
      <c r="C3599" t="s">
        <v>2204</v>
      </c>
      <c r="D3599" t="s">
        <v>2205</v>
      </c>
      <c r="E3599" s="6" t="str">
        <f>VLOOKUP(B3599&amp;" - "&amp;D3599,OrbisGeneric_mapping!C:F,3,0)</f>
        <v>GRMA</v>
      </c>
      <c r="F3599" s="6" t="str">
        <f>VLOOKUP(E3599,Collibra!D:F,3,0)</f>
        <v>Gross margin (%)</v>
      </c>
      <c r="G3599" s="6" t="str">
        <f>VLOOKUP(E3599,Collibra!D:F,2,0)</f>
        <v>Gross profit as percentage of Operating revenue</v>
      </c>
      <c r="J3599" t="s">
        <v>28</v>
      </c>
      <c r="N3599" t="b">
        <v>0</v>
      </c>
      <c r="P3599" t="s">
        <v>29</v>
      </c>
      <c r="Q3599" t="s">
        <v>30</v>
      </c>
      <c r="R3599" t="b">
        <v>0</v>
      </c>
      <c r="Z3599">
        <v>1</v>
      </c>
    </row>
    <row r="3600" spans="1:26" x14ac:dyDescent="0.25">
      <c r="A3600">
        <v>2283</v>
      </c>
      <c r="B3600" t="s">
        <v>2141</v>
      </c>
      <c r="C3600" t="s">
        <v>2206</v>
      </c>
      <c r="D3600" t="s">
        <v>2207</v>
      </c>
      <c r="E3600" s="6" t="str">
        <f>VLOOKUP(B3600&amp;" - "&amp;D3600,OrbisGeneric_mapping!C:F,3,0)</f>
        <v>GROS</v>
      </c>
      <c r="F3600" s="6">
        <f>VLOOKUP(E3600,Collibra!D:F,3,0)</f>
        <v>0</v>
      </c>
      <c r="G3600" s="6" t="str">
        <f>VLOOKUP(E3600,Collibra!D:F,2,0)</f>
        <v>Total Operating revenue minus Cost of goods sold</v>
      </c>
      <c r="J3600" t="s">
        <v>28</v>
      </c>
      <c r="N3600" t="b">
        <v>0</v>
      </c>
      <c r="P3600" t="s">
        <v>29</v>
      </c>
      <c r="Q3600" t="s">
        <v>30</v>
      </c>
      <c r="R3600" t="b">
        <v>0</v>
      </c>
      <c r="Z3600">
        <v>1</v>
      </c>
    </row>
    <row r="3601" spans="1:26" x14ac:dyDescent="0.25">
      <c r="A3601">
        <v>2059</v>
      </c>
      <c r="B3601" t="s">
        <v>2141</v>
      </c>
      <c r="C3601" t="s">
        <v>2208</v>
      </c>
      <c r="D3601" t="s">
        <v>2209</v>
      </c>
      <c r="E3601" s="6" t="str">
        <f>VLOOKUP(B3601&amp;" - "&amp;D3601,OrbisGeneric_mapping!C:F,3,0)</f>
        <v>IFAS</v>
      </c>
      <c r="F3601" s="6" t="str">
        <f>VLOOKUP(E3601,Collibra!D:F,3,0)</f>
        <v>Intangible Fixed Assets</v>
      </c>
      <c r="G3601" s="6" t="str">
        <f>VLOOKUP(E3601,Collibra!D:F,2,0)</f>
        <v>All intangible assets such as formation expenses, research expenses, goodwill, development expenses and all other expenses with a long term effect</v>
      </c>
      <c r="J3601" t="s">
        <v>28</v>
      </c>
      <c r="N3601" t="b">
        <v>0</v>
      </c>
      <c r="P3601" t="s">
        <v>29</v>
      </c>
      <c r="Q3601" t="s">
        <v>30</v>
      </c>
      <c r="R3601" t="b">
        <v>0</v>
      </c>
      <c r="Z3601">
        <v>1</v>
      </c>
    </row>
    <row r="3602" spans="1:26" x14ac:dyDescent="0.25">
      <c r="A3602">
        <v>2571</v>
      </c>
      <c r="B3602" t="s">
        <v>2141</v>
      </c>
      <c r="C3602" t="s">
        <v>2210</v>
      </c>
      <c r="D3602" t="s">
        <v>2211</v>
      </c>
      <c r="E3602" s="6" t="str">
        <f>VLOOKUP(B3602&amp;" - "&amp;D3602,OrbisGeneric_mapping!C:F,3,0)</f>
        <v>IC</v>
      </c>
      <c r="F3602" s="6">
        <f>VLOOKUP(E3602,Collibra!D:F,3,0)</f>
        <v>0</v>
      </c>
      <c r="G3602" s="6" t="str">
        <f>VLOOKUP(E3602,Collibra!D:F,2,0)</f>
        <v>Operating profit on Interest paid expressed in times</v>
      </c>
      <c r="J3602" t="s">
        <v>28</v>
      </c>
      <c r="N3602" t="b">
        <v>0</v>
      </c>
      <c r="P3602" t="s">
        <v>29</v>
      </c>
      <c r="Q3602" t="s">
        <v>30</v>
      </c>
      <c r="R3602" t="b">
        <v>0</v>
      </c>
      <c r="Z3602">
        <v>1</v>
      </c>
    </row>
    <row r="3603" spans="1:26" x14ac:dyDescent="0.25">
      <c r="A3603">
        <v>2419</v>
      </c>
      <c r="B3603" t="s">
        <v>2141</v>
      </c>
      <c r="C3603" t="s">
        <v>2212</v>
      </c>
      <c r="D3603" t="s">
        <v>2213</v>
      </c>
      <c r="E3603" s="6" t="str">
        <f>VLOOKUP(B3603&amp;" - "&amp;D3603,OrbisGeneric_mapping!C:F,3,0)</f>
        <v>INTE</v>
      </c>
      <c r="F3603" s="6">
        <f>VLOOKUP(E3603,Collibra!D:F,3,0)</f>
        <v>0</v>
      </c>
      <c r="G3603" s="6" t="str">
        <f>VLOOKUP(E3603,Collibra!D:F,2,0)</f>
        <v>Total amount of interest expenses paid on borrowings or liabilities</v>
      </c>
      <c r="J3603" t="s">
        <v>28</v>
      </c>
      <c r="N3603" t="b">
        <v>0</v>
      </c>
      <c r="P3603" t="s">
        <v>29</v>
      </c>
      <c r="Q3603" t="s">
        <v>30</v>
      </c>
      <c r="R3603" t="b">
        <v>0</v>
      </c>
      <c r="Z3603">
        <v>1</v>
      </c>
    </row>
    <row r="3604" spans="1:26" x14ac:dyDescent="0.25">
      <c r="A3604">
        <v>2627</v>
      </c>
      <c r="B3604" t="s">
        <v>2141</v>
      </c>
      <c r="C3604" t="s">
        <v>2214</v>
      </c>
      <c r="D3604" t="s">
        <v>2215</v>
      </c>
      <c r="E3604" s="6" t="str">
        <f>VLOOKUP(B3604&amp;" - "&amp;D3604,OrbisGeneric_mapping!C:F,3,0)</f>
        <v>LIQR</v>
      </c>
      <c r="F3604" s="6">
        <f>VLOOKUP(E3604,Collibra!D:F,3,0)</f>
        <v>0</v>
      </c>
      <c r="G3604" s="6" t="str">
        <f>VLOOKUP(E3604,Collibra!D:F,2,0)</f>
        <v>Current assets less Stocks on Current liabilities expressed in times</v>
      </c>
      <c r="J3604" t="s">
        <v>28</v>
      </c>
      <c r="N3604" t="b">
        <v>0</v>
      </c>
      <c r="P3604" t="s">
        <v>29</v>
      </c>
      <c r="Q3604" t="s">
        <v>30</v>
      </c>
      <c r="R3604" t="b">
        <v>0</v>
      </c>
      <c r="Z3604">
        <v>1</v>
      </c>
    </row>
    <row r="3605" spans="1:26" x14ac:dyDescent="0.25">
      <c r="A3605">
        <v>2195</v>
      </c>
      <c r="B3605" t="s">
        <v>2141</v>
      </c>
      <c r="C3605" t="s">
        <v>528</v>
      </c>
      <c r="D3605" t="s">
        <v>529</v>
      </c>
      <c r="E3605" s="6" t="str">
        <f>VLOOKUP(B3605&amp;" - "&amp;D3605,OrbisGeneric_mapping!C:F,3,0)</f>
        <v>LOAN</v>
      </c>
      <c r="F3605" s="6">
        <f>VLOOKUP(E3605,Collibra!D:F,3,0)</f>
        <v>0</v>
      </c>
      <c r="G3605" s="6" t="str">
        <f>VLOOKUP(E3605,Collibra!D:F,2,0)</f>
        <v>Short-term financial debts (e.g. to credit institutions + current portion of loan term debt, bonds, etc.)</v>
      </c>
      <c r="J3605" t="s">
        <v>28</v>
      </c>
      <c r="N3605" t="b">
        <v>0</v>
      </c>
      <c r="P3605" t="s">
        <v>29</v>
      </c>
      <c r="Q3605" t="s">
        <v>30</v>
      </c>
      <c r="R3605" t="b">
        <v>0</v>
      </c>
      <c r="Z3605">
        <v>1</v>
      </c>
    </row>
    <row r="3606" spans="1:26" x14ac:dyDescent="0.25">
      <c r="A3606">
        <v>2163</v>
      </c>
      <c r="B3606" t="s">
        <v>2141</v>
      </c>
      <c r="C3606" t="s">
        <v>2216</v>
      </c>
      <c r="D3606" t="s">
        <v>2217</v>
      </c>
      <c r="E3606" s="6" t="str">
        <f>VLOOKUP(B3606&amp;" - "&amp;D3606,OrbisGeneric_mapping!C:F,3,0)</f>
        <v>LTDB</v>
      </c>
      <c r="F3606" s="6">
        <f>VLOOKUP(E3606,Collibra!D:F,3,0)</f>
        <v>0</v>
      </c>
      <c r="G3606" s="6" t="str">
        <f>VLOOKUP(E3606,Collibra!D:F,2,0)</f>
        <v>Long-term borrowings from credit institutions and bonds issued</v>
      </c>
      <c r="J3606" t="s">
        <v>28</v>
      </c>
      <c r="N3606" t="b">
        <v>0</v>
      </c>
      <c r="P3606" t="s">
        <v>29</v>
      </c>
      <c r="Q3606" t="s">
        <v>30</v>
      </c>
      <c r="R3606" t="b">
        <v>0</v>
      </c>
      <c r="Z3606">
        <v>1</v>
      </c>
    </row>
    <row r="3607" spans="1:26" x14ac:dyDescent="0.25">
      <c r="A3607">
        <v>2555</v>
      </c>
      <c r="B3607" t="s">
        <v>2141</v>
      </c>
      <c r="C3607" t="s">
        <v>2218</v>
      </c>
      <c r="D3607" t="s">
        <v>2219</v>
      </c>
      <c r="E3607" s="6" t="str">
        <f>VLOOKUP(B3607&amp;" - "&amp;D3607,OrbisGeneric_mapping!C:F,3,0)</f>
        <v>MKCF</v>
      </c>
      <c r="F3607" s="6" t="str">
        <f>VLOOKUP(E3607,Collibra!D:F,3,0)</f>
        <v>Market cap / Cash flow from operations (x)</v>
      </c>
      <c r="G3607" s="6" t="str">
        <f>VLOOKUP(E3607,Collibra!D:F,2,0)</f>
        <v>Market capitalisation on Cash flow from operations expressed in times. Market capitalisation is the product of shares outstanding and current market price of the share</v>
      </c>
      <c r="J3607" t="s">
        <v>28</v>
      </c>
      <c r="N3607" t="b">
        <v>0</v>
      </c>
      <c r="P3607" t="s">
        <v>29</v>
      </c>
      <c r="Q3607" t="s">
        <v>30</v>
      </c>
      <c r="R3607" t="b">
        <v>0</v>
      </c>
      <c r="Z3607">
        <v>1</v>
      </c>
    </row>
    <row r="3608" spans="1:26" x14ac:dyDescent="0.25">
      <c r="A3608">
        <v>2395</v>
      </c>
      <c r="B3608" t="s">
        <v>2141</v>
      </c>
      <c r="C3608" t="s">
        <v>2220</v>
      </c>
      <c r="D3608" t="s">
        <v>2221</v>
      </c>
      <c r="E3608" s="6" t="str">
        <f>VLOOKUP(B3608&amp;" - "&amp;D3608,OrbisGeneric_mapping!C:F,3,0)</f>
        <v>MATE</v>
      </c>
      <c r="F3608" s="6">
        <f>VLOOKUP(E3608,Collibra!D:F,3,0)</f>
        <v>0</v>
      </c>
      <c r="G3608" s="6" t="str">
        <f>VLOOKUP(E3608,Collibra!D:F,2,0)</f>
        <v>Costs of goods purchased (raw materials and finished goods). No services</v>
      </c>
      <c r="J3608" t="s">
        <v>28</v>
      </c>
      <c r="N3608" t="b">
        <v>0</v>
      </c>
      <c r="P3608" t="s">
        <v>29</v>
      </c>
      <c r="Q3608" t="s">
        <v>30</v>
      </c>
      <c r="R3608" t="b">
        <v>0</v>
      </c>
      <c r="Z3608">
        <v>1</v>
      </c>
    </row>
    <row r="3609" spans="1:26" x14ac:dyDescent="0.25">
      <c r="A3609">
        <v>2563</v>
      </c>
      <c r="B3609" t="s">
        <v>2141</v>
      </c>
      <c r="C3609" t="s">
        <v>2222</v>
      </c>
      <c r="D3609" t="s">
        <v>2223</v>
      </c>
      <c r="E3609" s="6" t="str">
        <f>VLOOKUP(B3609&amp;" - "&amp;D3609,OrbisGeneric_mapping!C:F,3,0)</f>
        <v>NAT</v>
      </c>
      <c r="F3609" s="6" t="str">
        <f>VLOOKUP(E3609,Collibra!D:F,3,0)</f>
        <v>Net assets turnover (X)</v>
      </c>
      <c r="G3609" s="6" t="str">
        <f>VLOOKUP(E3609,Collibra!D:F,2,0)</f>
        <v>Operating revenue on sum of Shareholders funds and Non-current liabilities expressed in times</v>
      </c>
      <c r="J3609" t="s">
        <v>28</v>
      </c>
      <c r="N3609" t="b">
        <v>0</v>
      </c>
      <c r="P3609" t="s">
        <v>29</v>
      </c>
      <c r="Q3609" t="s">
        <v>30</v>
      </c>
      <c r="R3609" t="b">
        <v>0</v>
      </c>
      <c r="Z3609">
        <v>1</v>
      </c>
    </row>
    <row r="3610" spans="1:26" x14ac:dyDescent="0.25">
      <c r="A3610">
        <v>2235</v>
      </c>
      <c r="B3610" t="s">
        <v>2141</v>
      </c>
      <c r="C3610" t="s">
        <v>2224</v>
      </c>
      <c r="D3610" t="s">
        <v>2225</v>
      </c>
      <c r="E3610" s="6" t="str">
        <f>VLOOKUP(B3610&amp;" - "&amp;D3610,OrbisGeneric_mapping!C:F,3,0)</f>
        <v>NCAS</v>
      </c>
      <c r="F3610" s="6" t="str">
        <f>VLOOKUP(E3610,Collibra!D:F,3,0)</f>
        <v>Net Current Assets (Working Capital)</v>
      </c>
      <c r="G3610" s="6" t="str">
        <f>VLOOKUP(E3610,Collibra!D:F,2,0)</f>
        <v>Net current asset position computed as Current Assets minus Current liabilities</v>
      </c>
      <c r="J3610" t="s">
        <v>28</v>
      </c>
      <c r="N3610" t="b">
        <v>0</v>
      </c>
      <c r="P3610" t="s">
        <v>29</v>
      </c>
      <c r="Q3610" t="s">
        <v>30</v>
      </c>
      <c r="R3610" t="b">
        <v>0</v>
      </c>
      <c r="Z3610">
        <v>1</v>
      </c>
    </row>
    <row r="3611" spans="1:26" x14ac:dyDescent="0.25">
      <c r="A3611">
        <v>2155</v>
      </c>
      <c r="B3611" t="s">
        <v>2141</v>
      </c>
      <c r="C3611" t="s">
        <v>1479</v>
      </c>
      <c r="D3611" t="s">
        <v>2226</v>
      </c>
      <c r="E3611" s="6" t="str">
        <f>VLOOKUP(B3611&amp;" - "&amp;D3611,OrbisGeneric_mapping!C:F,3,0)</f>
        <v>NCLI</v>
      </c>
      <c r="F3611" s="6">
        <f>VLOOKUP(E3611,Collibra!D:F,3,0)</f>
        <v>0</v>
      </c>
      <c r="G3611" s="6" t="str">
        <f>VLOOKUP(E3611,Collibra!D:F,2,0)</f>
        <v>Long-term liabilities of the company (Long-term financial debt plus Other long-term liabilities and provisions)</v>
      </c>
      <c r="J3611" t="s">
        <v>28</v>
      </c>
      <c r="N3611" t="b">
        <v>0</v>
      </c>
      <c r="P3611" t="s">
        <v>29</v>
      </c>
      <c r="Q3611" t="s">
        <v>30</v>
      </c>
      <c r="R3611" t="b">
        <v>0</v>
      </c>
      <c r="Z3611">
        <v>1</v>
      </c>
    </row>
    <row r="3612" spans="1:26" x14ac:dyDescent="0.25">
      <c r="A3612">
        <v>2251</v>
      </c>
      <c r="B3612" t="s">
        <v>2141</v>
      </c>
      <c r="C3612" t="s">
        <v>1481</v>
      </c>
      <c r="D3612" t="s">
        <v>1482</v>
      </c>
      <c r="E3612" s="6" t="str">
        <f>VLOOKUP(B3612&amp;" - "&amp;D3612,OrbisGeneric_mapping!C:F,3,0)</f>
        <v>EMPL</v>
      </c>
      <c r="F3612" s="6">
        <f>VLOOKUP(E3612,Collibra!D:F,3,0)</f>
        <v>0</v>
      </c>
      <c r="G3612" s="6" t="str">
        <f>VLOOKUP(E3612,Collibra!D:F,2,0)</f>
        <v>Total number of employees on the company's payroll</v>
      </c>
      <c r="J3612" t="s">
        <v>28</v>
      </c>
      <c r="N3612" t="b">
        <v>0</v>
      </c>
      <c r="P3612" t="s">
        <v>29</v>
      </c>
      <c r="Q3612" t="s">
        <v>30</v>
      </c>
      <c r="R3612" t="b">
        <v>0</v>
      </c>
      <c r="Z3612">
        <v>1</v>
      </c>
    </row>
    <row r="3613" spans="1:26" x14ac:dyDescent="0.25">
      <c r="A3613">
        <v>2003</v>
      </c>
      <c r="B3613" t="s">
        <v>2141</v>
      </c>
      <c r="C3613" t="s">
        <v>570</v>
      </c>
      <c r="D3613" t="s">
        <v>571</v>
      </c>
      <c r="E3613" s="6" t="str">
        <f>VLOOKUP(B3613&amp;" - "&amp;D3613,OrbisGeneric_mapping!C:F,3,0)</f>
        <v>NUMBER_MONTHS</v>
      </c>
      <c r="F3613" s="6" t="str">
        <f>VLOOKUP(E3613,Collibra!D:F,3,0)</f>
        <v>Number of months</v>
      </c>
      <c r="G3613" s="6" t="str">
        <f>VLOOKUP(E3613,Collibra!D:F,2,0)</f>
        <v>The number of months in a financial accounting period</v>
      </c>
      <c r="J3613" t="s">
        <v>28</v>
      </c>
      <c r="N3613" t="b">
        <v>0</v>
      </c>
      <c r="P3613" t="s">
        <v>29</v>
      </c>
      <c r="Q3613" t="s">
        <v>30</v>
      </c>
      <c r="R3613" t="b">
        <v>0</v>
      </c>
      <c r="Z3613">
        <v>1</v>
      </c>
    </row>
    <row r="3614" spans="1:26" x14ac:dyDescent="0.25">
      <c r="A3614">
        <v>2299</v>
      </c>
      <c r="B3614" t="s">
        <v>2141</v>
      </c>
      <c r="C3614" t="s">
        <v>2227</v>
      </c>
      <c r="D3614" t="s">
        <v>2228</v>
      </c>
      <c r="E3614" s="6" t="str">
        <f>VLOOKUP(B3614&amp;" - "&amp;D3614,OrbisGeneric_mapping!C:F,3,0)</f>
        <v>OPPL</v>
      </c>
      <c r="F3614" s="6">
        <f>VLOOKUP(E3614,Collibra!D:F,3,0)</f>
        <v>0</v>
      </c>
      <c r="G3614" s="6" t="str">
        <f>VLOOKUP(E3614,Collibra!D:F,2,0)</f>
        <v>Earnings Before Interest&amp;amp;Tax. All operating revenues minus All operating expenses</v>
      </c>
      <c r="J3614" t="s">
        <v>28</v>
      </c>
      <c r="N3614" t="b">
        <v>0</v>
      </c>
      <c r="P3614" t="s">
        <v>29</v>
      </c>
      <c r="Q3614" t="s">
        <v>30</v>
      </c>
      <c r="R3614" t="b">
        <v>0</v>
      </c>
      <c r="Z3614">
        <v>1</v>
      </c>
    </row>
    <row r="3615" spans="1:26" x14ac:dyDescent="0.25">
      <c r="A3615">
        <v>2739</v>
      </c>
      <c r="B3615" t="s">
        <v>2141</v>
      </c>
      <c r="C3615" t="s">
        <v>2229</v>
      </c>
      <c r="D3615" t="s">
        <v>2230</v>
      </c>
      <c r="E3615" s="6" t="str">
        <f>VLOOKUP(B3615&amp;" - "&amp;D3615,OrbisGeneric_mapping!C:F,3,0)</f>
        <v>OPRE</v>
      </c>
      <c r="F3615" s="6">
        <f>VLOOKUP(E3615,Collibra!D:F,3,0)</f>
        <v>0</v>
      </c>
      <c r="G3615" s="6" t="str">
        <f>VLOOKUP(E3615,Collibra!D:F,2,0)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3615" t="s">
        <v>28</v>
      </c>
      <c r="N3615" t="b">
        <v>0</v>
      </c>
      <c r="P3615" t="s">
        <v>29</v>
      </c>
      <c r="Q3615" t="s">
        <v>30</v>
      </c>
      <c r="R3615" t="b">
        <v>0</v>
      </c>
      <c r="Z3615">
        <v>1</v>
      </c>
    </row>
    <row r="3616" spans="1:26" x14ac:dyDescent="0.25">
      <c r="A3616">
        <v>2675</v>
      </c>
      <c r="B3616" t="s">
        <v>2141</v>
      </c>
      <c r="C3616" t="s">
        <v>2231</v>
      </c>
      <c r="D3616" t="s">
        <v>2232</v>
      </c>
      <c r="E3616" s="6" t="str">
        <f>VLOOKUP(B3616&amp;" - "&amp;D3616,OrbisGeneric_mapping!C:F,3,0)</f>
        <v>TPE</v>
      </c>
      <c r="F3616" s="6">
        <f>VLOOKUP(E3616,Collibra!D:F,3,0)</f>
        <v>0</v>
      </c>
      <c r="G3616" s="6" t="str">
        <f>VLOOKUP(E3616,Collibra!D:F,2,0)</f>
        <v>Operating revenue on Total number of employees expressed in money value</v>
      </c>
      <c r="J3616" t="s">
        <v>28</v>
      </c>
      <c r="N3616" t="b">
        <v>0</v>
      </c>
      <c r="P3616" t="s">
        <v>29</v>
      </c>
      <c r="Q3616" t="s">
        <v>30</v>
      </c>
      <c r="R3616" t="b">
        <v>0</v>
      </c>
      <c r="Z3616">
        <v>1</v>
      </c>
    </row>
    <row r="3617" spans="1:26" x14ac:dyDescent="0.25">
      <c r="A3617">
        <v>2259</v>
      </c>
      <c r="B3617" t="s">
        <v>2141</v>
      </c>
      <c r="C3617" t="s">
        <v>2233</v>
      </c>
      <c r="D3617" t="s">
        <v>2234</v>
      </c>
      <c r="E3617" s="6" t="str">
        <f>VLOOKUP(B3617&amp;" - "&amp;D3617,OrbisGeneric_mapping!C:F,3,0)</f>
        <v>OPRE</v>
      </c>
      <c r="F3617" s="6">
        <f>VLOOKUP(E3617,Collibra!D:F,3,0)</f>
        <v>0</v>
      </c>
      <c r="G3617" s="6" t="str">
        <f>VLOOKUP(E3617,Collibra!D:F,2,0)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3617" t="s">
        <v>28</v>
      </c>
      <c r="N3617" t="b">
        <v>0</v>
      </c>
      <c r="P3617" t="s">
        <v>29</v>
      </c>
      <c r="Q3617" t="s">
        <v>30</v>
      </c>
      <c r="R3617" t="b">
        <v>0</v>
      </c>
      <c r="Z3617">
        <v>1</v>
      </c>
    </row>
    <row r="3618" spans="1:26" x14ac:dyDescent="0.25">
      <c r="A3618">
        <v>2043</v>
      </c>
      <c r="B3618" t="s">
        <v>2141</v>
      </c>
      <c r="C3618" t="s">
        <v>576</v>
      </c>
      <c r="D3618" t="s">
        <v>577</v>
      </c>
      <c r="E3618" s="6" t="str">
        <f>VLOOKUP(B3618&amp;" - "&amp;D3618,OrbisGeneric_mapping!C:F,3,0)</f>
        <v>ORIGINAL_CURRENCY</v>
      </c>
      <c r="F3618" s="6">
        <f>VLOOKUP(E3618,Collibra!D:F,3,0)</f>
        <v>0</v>
      </c>
      <c r="G3618" s="6" t="str">
        <f>VLOOKUP(E3618,Collibra!D:F,2,0)</f>
        <v>The currency used for publishing the financial accounts</v>
      </c>
      <c r="J3618" t="s">
        <v>28</v>
      </c>
      <c r="N3618" t="b">
        <v>0</v>
      </c>
      <c r="P3618" t="s">
        <v>29</v>
      </c>
      <c r="Q3618" t="s">
        <v>30</v>
      </c>
      <c r="R3618" t="b">
        <v>0</v>
      </c>
      <c r="Z3618">
        <v>1</v>
      </c>
    </row>
    <row r="3619" spans="1:26" x14ac:dyDescent="0.25">
      <c r="A3619">
        <v>2035</v>
      </c>
      <c r="B3619" t="s">
        <v>2141</v>
      </c>
      <c r="C3619" t="s">
        <v>578</v>
      </c>
      <c r="D3619" t="s">
        <v>579</v>
      </c>
      <c r="E3619" s="6" t="str">
        <f>VLOOKUP(B3619&amp;" - "&amp;D3619,OrbisGeneric_mapping!C:F,3,0)</f>
        <v>ORIGINAL_UNIT</v>
      </c>
      <c r="F3619" s="6" t="str">
        <f>VLOOKUP(E3619,Collibra!D:F,3,0)</f>
        <v>Original unit</v>
      </c>
      <c r="G3619" s="6" t="str">
        <f>VLOOKUP(E3619,Collibra!D:F,2,0)</f>
        <v>Original units is the unit for a financial value used in spreading the financial accounts</v>
      </c>
      <c r="J3619" t="s">
        <v>28</v>
      </c>
      <c r="N3619" t="b">
        <v>0</v>
      </c>
      <c r="P3619" t="s">
        <v>29</v>
      </c>
      <c r="Q3619" t="s">
        <v>30</v>
      </c>
      <c r="R3619" t="b">
        <v>0</v>
      </c>
      <c r="Z3619">
        <v>1</v>
      </c>
    </row>
    <row r="3620" spans="1:26" x14ac:dyDescent="0.25">
      <c r="A3620">
        <v>2107</v>
      </c>
      <c r="B3620" t="s">
        <v>2141</v>
      </c>
      <c r="C3620" t="s">
        <v>1489</v>
      </c>
      <c r="D3620" t="s">
        <v>2235</v>
      </c>
      <c r="E3620" s="6" t="str">
        <f>VLOOKUP(B3620&amp;" - "&amp;D3620,OrbisGeneric_mapping!C:F,3,0)</f>
        <v>OCAS</v>
      </c>
      <c r="F3620" s="6">
        <f>VLOOKUP(E3620,Collibra!D:F,3,0)</f>
        <v>0</v>
      </c>
      <c r="G3620" s="6" t="str">
        <f>VLOOKUP(E3620,Collibra!D:F,2,0)</f>
        <v>All other current assets such as receivables from other sources (taxes, group companies), short-term investments of money and Cash at bank and in hand</v>
      </c>
      <c r="J3620" t="s">
        <v>28</v>
      </c>
      <c r="N3620" t="b">
        <v>0</v>
      </c>
      <c r="P3620" t="s">
        <v>29</v>
      </c>
      <c r="Q3620" t="s">
        <v>30</v>
      </c>
      <c r="R3620" t="b">
        <v>0</v>
      </c>
      <c r="Z3620">
        <v>1</v>
      </c>
    </row>
    <row r="3621" spans="1:26" x14ac:dyDescent="0.25">
      <c r="A3621">
        <v>2211</v>
      </c>
      <c r="B3621" t="s">
        <v>2141</v>
      </c>
      <c r="C3621" t="s">
        <v>1491</v>
      </c>
      <c r="D3621" t="s">
        <v>2236</v>
      </c>
      <c r="E3621" s="6" t="str">
        <f>VLOOKUP(B3621&amp;" - "&amp;D3621,OrbisGeneric_mapping!C:F,3,0)</f>
        <v>OCLI</v>
      </c>
      <c r="F3621" s="6">
        <f>VLOOKUP(E3621,Collibra!D:F,3,0)</f>
        <v>0</v>
      </c>
      <c r="G3621" s="6" t="str">
        <f>VLOOKUP(E3621,Collibra!D:F,2,0)</f>
        <v>Other current liabilities arising due to pension, personnel costs, taxes, intragroup debts, accounts received in advance, etc.</v>
      </c>
      <c r="J3621" t="s">
        <v>28</v>
      </c>
      <c r="N3621" t="b">
        <v>0</v>
      </c>
      <c r="P3621" t="s">
        <v>29</v>
      </c>
      <c r="Q3621" t="s">
        <v>30</v>
      </c>
      <c r="R3621" t="b">
        <v>0</v>
      </c>
      <c r="Z3621">
        <v>1</v>
      </c>
    </row>
    <row r="3622" spans="1:26" x14ac:dyDescent="0.25">
      <c r="A3622">
        <v>2075</v>
      </c>
      <c r="B3622" t="s">
        <v>2141</v>
      </c>
      <c r="C3622" t="s">
        <v>1495</v>
      </c>
      <c r="D3622" t="s">
        <v>2237</v>
      </c>
      <c r="E3622" s="6" t="str">
        <f>VLOOKUP(B3622&amp;" - "&amp;D3622,OrbisGeneric_mapping!C:F,3,0)</f>
        <v>OFAS</v>
      </c>
      <c r="F3622" s="6">
        <f>VLOOKUP(E3622,Collibra!D:F,3,0)</f>
        <v>0</v>
      </c>
      <c r="G3622" s="6" t="str">
        <f>VLOOKUP(E3622,Collibra!D:F,2,0)</f>
        <v>All other non-current assets such as long-term investments, shares and participations, pension funds etc.</v>
      </c>
      <c r="J3622" t="s">
        <v>28</v>
      </c>
      <c r="N3622" t="b">
        <v>0</v>
      </c>
      <c r="P3622" t="s">
        <v>29</v>
      </c>
      <c r="Q3622" t="s">
        <v>30</v>
      </c>
      <c r="R3622" t="b">
        <v>0</v>
      </c>
      <c r="Z3622">
        <v>1</v>
      </c>
    </row>
    <row r="3623" spans="1:26" x14ac:dyDescent="0.25">
      <c r="A3623">
        <v>2171</v>
      </c>
      <c r="B3623" t="s">
        <v>2141</v>
      </c>
      <c r="C3623" t="s">
        <v>1505</v>
      </c>
      <c r="D3623" t="s">
        <v>2238</v>
      </c>
      <c r="E3623" s="6" t="str">
        <f>VLOOKUP(B3623&amp;" - "&amp;D3623,OrbisGeneric_mapping!C:F,3,0)</f>
        <v>ONCL</v>
      </c>
      <c r="F3623" s="6">
        <f>VLOOKUP(E3623,Collibra!D:F,3,0)</f>
        <v>0</v>
      </c>
      <c r="G3623" s="6" t="str">
        <f>VLOOKUP(E3623,Collibra!D:F,2,0)</f>
        <v>Other long-term liabilities arising due to trade debt, group companies, pension loans, deferred taxes and provisions</v>
      </c>
      <c r="J3623" t="s">
        <v>28</v>
      </c>
      <c r="N3623" t="b">
        <v>0</v>
      </c>
      <c r="P3623" t="s">
        <v>29</v>
      </c>
      <c r="Q3623" t="s">
        <v>30</v>
      </c>
      <c r="R3623" t="b">
        <v>0</v>
      </c>
      <c r="Z3623">
        <v>1</v>
      </c>
    </row>
    <row r="3624" spans="1:26" x14ac:dyDescent="0.25">
      <c r="A3624">
        <v>2291</v>
      </c>
      <c r="B3624" t="s">
        <v>2141</v>
      </c>
      <c r="C3624" t="s">
        <v>2239</v>
      </c>
      <c r="D3624" t="s">
        <v>2240</v>
      </c>
      <c r="E3624" s="6" t="str">
        <f>VLOOKUP(B3624&amp;" - "&amp;D3624,OrbisGeneric_mapping!C:F,3,0)</f>
        <v>OOPE</v>
      </c>
      <c r="F3624" s="6">
        <f>VLOOKUP(E3624,Collibra!D:F,3,0)</f>
        <v>0</v>
      </c>
      <c r="G3624" s="6" t="str">
        <f>VLOOKUP(E3624,Collibra!D:F,2,0)</f>
        <v>All costs not directly related to the production of goods sold such as commercial costs, administrative expenses, etc. plus depreciation of those costs. (Expenses can include revenues in a small number of cases)</v>
      </c>
      <c r="J3624" t="s">
        <v>28</v>
      </c>
      <c r="N3624" t="b">
        <v>0</v>
      </c>
      <c r="P3624" t="s">
        <v>29</v>
      </c>
      <c r="Q3624" t="s">
        <v>30</v>
      </c>
      <c r="R3624" t="b">
        <v>0</v>
      </c>
      <c r="Z3624">
        <v>1</v>
      </c>
    </row>
    <row r="3625" spans="1:26" x14ac:dyDescent="0.25">
      <c r="A3625">
        <v>2147</v>
      </c>
      <c r="B3625" t="s">
        <v>2141</v>
      </c>
      <c r="C3625" t="s">
        <v>2241</v>
      </c>
      <c r="D3625" t="s">
        <v>2242</v>
      </c>
      <c r="E3625" s="6" t="str">
        <f>VLOOKUP(B3625&amp;" - "&amp;D3625,OrbisGeneric_mapping!C:F,3,0)</f>
        <v>OSFD</v>
      </c>
      <c r="F3625" s="6">
        <f>VLOOKUP(E3625,Collibra!D:F,3,0)</f>
        <v>0</v>
      </c>
      <c r="G3625" s="6" t="str">
        <f>VLOOKUP(E3625,Collibra!D:F,2,0)</f>
        <v>All Shareholders funds not linked with the Issued capital such as Reserve capital, Undistributed profit, includes also Minority interests</v>
      </c>
      <c r="J3625" t="s">
        <v>28</v>
      </c>
      <c r="N3625" t="b">
        <v>0</v>
      </c>
      <c r="P3625" t="s">
        <v>29</v>
      </c>
      <c r="Q3625" t="s">
        <v>30</v>
      </c>
      <c r="R3625" t="b">
        <v>0</v>
      </c>
      <c r="Z3625">
        <v>1</v>
      </c>
    </row>
    <row r="3626" spans="1:26" x14ac:dyDescent="0.25">
      <c r="A3626">
        <v>2347</v>
      </c>
      <c r="B3626" t="s">
        <v>2141</v>
      </c>
      <c r="C3626" t="s">
        <v>2243</v>
      </c>
      <c r="D3626" t="s">
        <v>2244</v>
      </c>
      <c r="E3626" s="6" t="str">
        <f>VLOOKUP(B3626&amp;" - "&amp;D3626,OrbisGeneric_mapping!C:F,3,0)</f>
        <v>PLAT</v>
      </c>
      <c r="F3626" s="6" t="str">
        <f>VLOOKUP(E3626,Collibra!D:F,3,0)</f>
        <v>Profit (Loss) after Taxation</v>
      </c>
      <c r="G3626" s="6" t="str">
        <f>VLOOKUP(E3626,Collibra!D:F,2,0)</f>
        <v>Profit before taxes [PBT] minus Tax expense</v>
      </c>
      <c r="J3626" t="s">
        <v>28</v>
      </c>
      <c r="N3626" t="b">
        <v>0</v>
      </c>
      <c r="P3626" t="s">
        <v>29</v>
      </c>
      <c r="Q3626" t="s">
        <v>30</v>
      </c>
      <c r="R3626" t="b">
        <v>0</v>
      </c>
      <c r="Z3626">
        <v>1</v>
      </c>
    </row>
    <row r="3627" spans="1:26" x14ac:dyDescent="0.25">
      <c r="A3627">
        <v>2331</v>
      </c>
      <c r="B3627" t="s">
        <v>2141</v>
      </c>
      <c r="C3627" t="s">
        <v>2245</v>
      </c>
      <c r="D3627" t="s">
        <v>2246</v>
      </c>
      <c r="E3627" s="6" t="str">
        <f>VLOOKUP(B3627&amp;" - "&amp;D3627,OrbisGeneric_mapping!C:F,3,0)</f>
        <v>PLBT</v>
      </c>
      <c r="F3627" s="6">
        <f>VLOOKUP(E3627,Collibra!D:F,3,0)</f>
        <v>0</v>
      </c>
      <c r="G3627" s="6" t="str">
        <f>VLOOKUP(E3627,Collibra!D:F,2,0)</f>
        <v>The sum of Operating profit and Financial profit</v>
      </c>
      <c r="J3627" t="s">
        <v>28</v>
      </c>
      <c r="N3627" t="b">
        <v>0</v>
      </c>
      <c r="P3627" t="s">
        <v>29</v>
      </c>
      <c r="Q3627" t="s">
        <v>30</v>
      </c>
      <c r="R3627" t="b">
        <v>0</v>
      </c>
      <c r="Z3627">
        <v>1</v>
      </c>
    </row>
    <row r="3628" spans="1:26" x14ac:dyDescent="0.25">
      <c r="A3628">
        <v>2379</v>
      </c>
      <c r="B3628" t="s">
        <v>2141</v>
      </c>
      <c r="C3628" t="s">
        <v>2247</v>
      </c>
      <c r="D3628" t="s">
        <v>2248</v>
      </c>
      <c r="E3628" s="6" t="str">
        <f>VLOOKUP(B3628&amp;" - "&amp;D3628,OrbisGeneric_mapping!C:F,3,0)</f>
        <v>PL</v>
      </c>
      <c r="F3628" s="6" t="str">
        <f>VLOOKUP(E3628,Collibra!D:F,3,0)</f>
        <v>P/L for period [= Net Income]</v>
      </c>
      <c r="G3628" s="6" t="str">
        <f>VLOOKUP(E3628,Collibra!D:F,2,0)</f>
        <v>Net income for the Year. Profit after tax including Extraordinary Revenue &amp;amp; Expense and After deduction of Minority interests and Preferred dividends but Before Ordinary dividends</v>
      </c>
      <c r="J3628" t="s">
        <v>28</v>
      </c>
      <c r="N3628" t="b">
        <v>0</v>
      </c>
      <c r="P3628" t="s">
        <v>29</v>
      </c>
      <c r="Q3628" t="s">
        <v>30</v>
      </c>
      <c r="R3628" t="b">
        <v>0</v>
      </c>
      <c r="Z3628">
        <v>1</v>
      </c>
    </row>
    <row r="3629" spans="1:26" x14ac:dyDescent="0.25">
      <c r="A3629">
        <v>1939</v>
      </c>
      <c r="B3629" t="s">
        <v>2141</v>
      </c>
      <c r="C3629" t="s">
        <v>57</v>
      </c>
      <c r="D3629" t="s">
        <v>57</v>
      </c>
      <c r="E3629" s="6" t="e">
        <f>VLOOKUP(B3629&amp;" - "&amp;D3629,OrbisGeneric_mapping!C:F,3,0)</f>
        <v>#N/A</v>
      </c>
      <c r="F3629" s="6" t="e">
        <f>VLOOKUP(E3629,Collibra!D:F,3,0)</f>
        <v>#N/A</v>
      </c>
      <c r="G3629" s="6" t="e">
        <f>VLOOKUP(E3629,Collibra!D:F,2,0)</f>
        <v>#N/A</v>
      </c>
      <c r="J3629" t="s">
        <v>28</v>
      </c>
      <c r="N3629" t="b">
        <v>0</v>
      </c>
      <c r="P3629" t="s">
        <v>29</v>
      </c>
      <c r="Q3629" t="s">
        <v>30</v>
      </c>
      <c r="R3629" t="b">
        <v>0</v>
      </c>
      <c r="Z3629">
        <v>1</v>
      </c>
    </row>
    <row r="3630" spans="1:26" x14ac:dyDescent="0.25">
      <c r="A3630">
        <v>1931</v>
      </c>
      <c r="B3630" t="s">
        <v>2141</v>
      </c>
      <c r="C3630" t="s">
        <v>58</v>
      </c>
      <c r="D3630" t="s">
        <v>58</v>
      </c>
      <c r="E3630" s="6" t="e">
        <f>VLOOKUP(B3630&amp;" - "&amp;D3630,OrbisGeneric_mapping!C:F,3,0)</f>
        <v>#N/A</v>
      </c>
      <c r="F3630" s="6" t="e">
        <f>VLOOKUP(E3630,Collibra!D:F,3,0)</f>
        <v>#N/A</v>
      </c>
      <c r="G3630" s="6" t="e">
        <f>VLOOKUP(E3630,Collibra!D:F,2,0)</f>
        <v>#N/A</v>
      </c>
      <c r="J3630" t="s">
        <v>59</v>
      </c>
      <c r="N3630" t="b">
        <v>0</v>
      </c>
      <c r="P3630" t="s">
        <v>29</v>
      </c>
      <c r="Q3630" t="s">
        <v>30</v>
      </c>
      <c r="R3630" t="b">
        <v>0</v>
      </c>
      <c r="Z3630">
        <v>1</v>
      </c>
    </row>
    <row r="3631" spans="1:26" x14ac:dyDescent="0.25">
      <c r="A3631">
        <v>2507</v>
      </c>
      <c r="B3631" t="s">
        <v>2141</v>
      </c>
      <c r="C3631" t="s">
        <v>604</v>
      </c>
      <c r="D3631" t="s">
        <v>605</v>
      </c>
      <c r="E3631" s="6" t="str">
        <f>VLOOKUP(B3631&amp;" - "&amp;D3631,OrbisGeneric_mapping!C:F,3,0)</f>
        <v>PRMA</v>
      </c>
      <c r="F3631" s="6">
        <f>VLOOKUP(E3631,Collibra!D:F,3,0)</f>
        <v>0</v>
      </c>
      <c r="G3631" s="6" t="str">
        <f>VLOOKUP(E3631,Collibra!D:F,2,0)</f>
        <v>Profit (loss) before tax as percentage of operating revenue</v>
      </c>
      <c r="J3631" t="s">
        <v>28</v>
      </c>
      <c r="N3631" t="b">
        <v>0</v>
      </c>
      <c r="P3631" t="s">
        <v>29</v>
      </c>
      <c r="Q3631" t="s">
        <v>30</v>
      </c>
      <c r="R3631" t="b">
        <v>0</v>
      </c>
      <c r="Z3631">
        <v>1</v>
      </c>
    </row>
    <row r="3632" spans="1:26" x14ac:dyDescent="0.25">
      <c r="A3632">
        <v>2667</v>
      </c>
      <c r="B3632" t="s">
        <v>2141</v>
      </c>
      <c r="C3632" t="s">
        <v>2249</v>
      </c>
      <c r="D3632" t="s">
        <v>2250</v>
      </c>
      <c r="E3632" s="6" t="str">
        <f>VLOOKUP(B3632&amp;" - "&amp;D3632,OrbisGeneric_mapping!C:F,3,0)</f>
        <v>PPE</v>
      </c>
      <c r="F3632" s="6">
        <f>VLOOKUP(E3632,Collibra!D:F,3,0)</f>
        <v>0</v>
      </c>
      <c r="G3632" s="6" t="str">
        <f>VLOOKUP(E3632,Collibra!D:F,2,0)</f>
        <v>Profit before taxes on Total number of employees expressed in money value</v>
      </c>
      <c r="J3632" t="s">
        <v>28</v>
      </c>
      <c r="N3632" t="b">
        <v>0</v>
      </c>
      <c r="P3632" t="s">
        <v>29</v>
      </c>
      <c r="Q3632" t="s">
        <v>30</v>
      </c>
      <c r="R3632" t="b">
        <v>0</v>
      </c>
      <c r="Z3632">
        <v>1</v>
      </c>
    </row>
    <row r="3633" spans="1:26" x14ac:dyDescent="0.25">
      <c r="A3633">
        <v>2179</v>
      </c>
      <c r="B3633" t="s">
        <v>2141</v>
      </c>
      <c r="C3633" t="s">
        <v>1541</v>
      </c>
      <c r="D3633" t="s">
        <v>1542</v>
      </c>
      <c r="E3633" s="6" t="str">
        <f>VLOOKUP(B3633&amp;" - "&amp;D3633,OrbisGeneric_mapping!C:F,3,0)</f>
        <v>PROV</v>
      </c>
      <c r="F3633" s="6" t="str">
        <f>VLOOKUP(E3633,Collibra!D:F,3,0)</f>
        <v>Provisions</v>
      </c>
      <c r="G3633" s="6" t="str">
        <f>VLOOKUP(E3633,Collibra!D:F,2,0)</f>
        <v>Of which Provisions (social security, taxes, etc.)</v>
      </c>
      <c r="J3633" t="s">
        <v>28</v>
      </c>
      <c r="N3633" t="b">
        <v>0</v>
      </c>
      <c r="P3633" t="s">
        <v>29</v>
      </c>
      <c r="Q3633" t="s">
        <v>30</v>
      </c>
      <c r="R3633" t="b">
        <v>0</v>
      </c>
      <c r="Z3633">
        <v>1</v>
      </c>
    </row>
    <row r="3634" spans="1:26" x14ac:dyDescent="0.25">
      <c r="A3634">
        <v>2611</v>
      </c>
      <c r="B3634" t="s">
        <v>2141</v>
      </c>
      <c r="C3634" t="s">
        <v>2251</v>
      </c>
      <c r="D3634" t="s">
        <v>2252</v>
      </c>
      <c r="E3634" s="6" t="str">
        <f>VLOOKUP(B3634&amp;" - "&amp;D3634,OrbisGeneric_mapping!C:F,3,0)</f>
        <v>RDOP</v>
      </c>
      <c r="F3634" s="6" t="str">
        <f>VLOOKUP(E3634,Collibra!D:F,3,0)</f>
        <v>R&amp;D expenses / Operating revenue (%)</v>
      </c>
      <c r="G3634" s="6" t="str">
        <f>VLOOKUP(E3634,Collibra!D:F,2,0)</f>
        <v>Research &amp;amp; development expense as a percentage of Operating revenue</v>
      </c>
      <c r="J3634" t="s">
        <v>28</v>
      </c>
      <c r="N3634" t="b">
        <v>0</v>
      </c>
      <c r="P3634" t="s">
        <v>29</v>
      </c>
      <c r="Q3634" t="s">
        <v>30</v>
      </c>
      <c r="R3634" t="b">
        <v>0</v>
      </c>
      <c r="Z3634">
        <v>1</v>
      </c>
    </row>
    <row r="3635" spans="1:26" x14ac:dyDescent="0.25">
      <c r="A3635">
        <v>2427</v>
      </c>
      <c r="B3635" t="s">
        <v>2141</v>
      </c>
      <c r="C3635" t="s">
        <v>1547</v>
      </c>
      <c r="D3635" t="s">
        <v>2253</v>
      </c>
      <c r="E3635" s="6" t="str">
        <f>VLOOKUP(B3635&amp;" - "&amp;D3635,OrbisGeneric_mapping!C:F,3,0)</f>
        <v>RD</v>
      </c>
      <c r="F3635" s="6" t="str">
        <f>VLOOKUP(E3635,Collibra!D:F,3,0)</f>
        <v>Research &amp; Development expenses</v>
      </c>
      <c r="G3635" s="6" t="str">
        <f>VLOOKUP(E3635,Collibra!D:F,2,0)</f>
        <v>Total amount of depreciation and amortization of the assets</v>
      </c>
      <c r="J3635" t="s">
        <v>28</v>
      </c>
      <c r="N3635" t="b">
        <v>0</v>
      </c>
      <c r="P3635" t="s">
        <v>29</v>
      </c>
      <c r="Q3635" t="s">
        <v>30</v>
      </c>
      <c r="R3635" t="b">
        <v>0</v>
      </c>
      <c r="Z3635">
        <v>1</v>
      </c>
    </row>
    <row r="3636" spans="1:26" x14ac:dyDescent="0.25">
      <c r="A3636">
        <v>2499</v>
      </c>
      <c r="B3636" t="s">
        <v>2141</v>
      </c>
      <c r="C3636" t="s">
        <v>616</v>
      </c>
      <c r="D3636" t="s">
        <v>617</v>
      </c>
      <c r="E3636" s="6" t="str">
        <f>VLOOKUP(B3636&amp;" - "&amp;D3636,OrbisGeneric_mapping!C:F,3,0)</f>
        <v>ROA</v>
      </c>
      <c r="F3636" s="6">
        <f>VLOOKUP(E3636,Collibra!D:F,3,0)</f>
        <v>0</v>
      </c>
      <c r="G3636" s="6" t="str">
        <f>VLOOKUP(E3636,Collibra!D:F,2,0)</f>
        <v>Net income as percentage of Total assets</v>
      </c>
      <c r="J3636" t="s">
        <v>28</v>
      </c>
      <c r="N3636" t="b">
        <v>0</v>
      </c>
      <c r="P3636" t="s">
        <v>29</v>
      </c>
      <c r="Q3636" t="s">
        <v>30</v>
      </c>
      <c r="R3636" t="b">
        <v>0</v>
      </c>
      <c r="Z3636">
        <v>1</v>
      </c>
    </row>
    <row r="3637" spans="1:26" x14ac:dyDescent="0.25">
      <c r="A3637">
        <v>2475</v>
      </c>
      <c r="B3637" t="s">
        <v>2141</v>
      </c>
      <c r="C3637" t="s">
        <v>618</v>
      </c>
      <c r="D3637" t="s">
        <v>619</v>
      </c>
      <c r="E3637" s="6" t="str">
        <f>VLOOKUP(B3637&amp;" - "&amp;D3637,OrbisGeneric_mapping!C:F,3,0)</f>
        <v>RTAS</v>
      </c>
      <c r="F3637" s="6">
        <f>VLOOKUP(E3637,Collibra!D:F,3,0)</f>
        <v>0</v>
      </c>
      <c r="G3637" s="6" t="str">
        <f>VLOOKUP(E3637,Collibra!D:F,2,0)</f>
        <v>Profit (loss) before taxes as percentage of Total assets</v>
      </c>
      <c r="J3637" t="s">
        <v>28</v>
      </c>
      <c r="N3637" t="b">
        <v>0</v>
      </c>
      <c r="P3637" t="s">
        <v>29</v>
      </c>
      <c r="Q3637" t="s">
        <v>30</v>
      </c>
      <c r="R3637" t="b">
        <v>0</v>
      </c>
      <c r="Z3637">
        <v>1</v>
      </c>
    </row>
    <row r="3638" spans="1:26" x14ac:dyDescent="0.25">
      <c r="A3638">
        <v>2491</v>
      </c>
      <c r="B3638" t="s">
        <v>2141</v>
      </c>
      <c r="C3638" t="s">
        <v>2254</v>
      </c>
      <c r="D3638" t="s">
        <v>2255</v>
      </c>
      <c r="E3638" s="6" t="str">
        <f>VLOOKUP(B3638&amp;" - "&amp;D3638,OrbisGeneric_mapping!C:F,3,0)</f>
        <v>ROCE</v>
      </c>
      <c r="F3638" s="6">
        <f>VLOOKUP(E3638,Collibra!D:F,3,0)</f>
        <v>0</v>
      </c>
      <c r="G3638" s="6" t="str">
        <f>VLOOKUP(E3638,Collibra!D:F,2,0)</f>
        <v>Sum of Net profit (loss) after taxes and Interest paid as percentage of Shareholders funds and Non-current liabilities</v>
      </c>
      <c r="J3638" t="s">
        <v>28</v>
      </c>
      <c r="N3638" t="b">
        <v>0</v>
      </c>
      <c r="P3638" t="s">
        <v>29</v>
      </c>
      <c r="Q3638" t="s">
        <v>30</v>
      </c>
      <c r="R3638" t="b">
        <v>0</v>
      </c>
      <c r="Z3638">
        <v>1</v>
      </c>
    </row>
    <row r="3639" spans="1:26" x14ac:dyDescent="0.25">
      <c r="A3639">
        <v>2467</v>
      </c>
      <c r="B3639" t="s">
        <v>2141</v>
      </c>
      <c r="C3639" t="s">
        <v>2256</v>
      </c>
      <c r="D3639" t="s">
        <v>2257</v>
      </c>
      <c r="E3639" s="6" t="str">
        <f>VLOOKUP(B3639&amp;" - "&amp;D3639,OrbisGeneric_mapping!C:F,3,0)</f>
        <v>RCEM</v>
      </c>
      <c r="F3639" s="6">
        <f>VLOOKUP(E3639,Collibra!D:F,3,0)</f>
        <v>0</v>
      </c>
      <c r="G3639" s="6" t="str">
        <f>VLOOKUP(E3639,Collibra!D:F,2,0)</f>
        <v>The sum of Profit (loss) before tax and interest paid as percentage of shareholders funds and non-current liabilities</v>
      </c>
      <c r="J3639" t="s">
        <v>28</v>
      </c>
      <c r="N3639" t="b">
        <v>0</v>
      </c>
      <c r="P3639" t="s">
        <v>29</v>
      </c>
      <c r="Q3639" t="s">
        <v>30</v>
      </c>
      <c r="R3639" t="b">
        <v>0</v>
      </c>
      <c r="Z3639">
        <v>1</v>
      </c>
    </row>
    <row r="3640" spans="1:26" x14ac:dyDescent="0.25">
      <c r="A3640">
        <v>2483</v>
      </c>
      <c r="B3640" t="s">
        <v>2141</v>
      </c>
      <c r="C3640" t="s">
        <v>620</v>
      </c>
      <c r="D3640" t="s">
        <v>621</v>
      </c>
      <c r="E3640" s="6" t="str">
        <f>VLOOKUP(B3640&amp;" - "&amp;D3640,OrbisGeneric_mapping!C:F,3,0)</f>
        <v>ROE</v>
      </c>
      <c r="F3640" s="6">
        <f>VLOOKUP(E3640,Collibra!D:F,3,0)</f>
        <v>0</v>
      </c>
      <c r="G3640" s="6" t="str">
        <f>VLOOKUP(E3640,Collibra!D:F,2,0)</f>
        <v>Net profit (loss) after taxes as percentage of Shareholders funds</v>
      </c>
      <c r="J3640" t="s">
        <v>28</v>
      </c>
      <c r="N3640" t="b">
        <v>0</v>
      </c>
      <c r="P3640" t="s">
        <v>29</v>
      </c>
      <c r="Q3640" t="s">
        <v>30</v>
      </c>
      <c r="R3640" t="b">
        <v>0</v>
      </c>
      <c r="Z3640">
        <v>1</v>
      </c>
    </row>
    <row r="3641" spans="1:26" x14ac:dyDescent="0.25">
      <c r="A3641">
        <v>2459</v>
      </c>
      <c r="B3641" t="s">
        <v>2141</v>
      </c>
      <c r="C3641" t="s">
        <v>622</v>
      </c>
      <c r="D3641" t="s">
        <v>623</v>
      </c>
      <c r="E3641" s="6" t="str">
        <f>VLOOKUP(B3641&amp;" - "&amp;D3641,OrbisGeneric_mapping!C:F,3,0)</f>
        <v>RSHF</v>
      </c>
      <c r="F3641" s="6" t="str">
        <f>VLOOKUP(E3641,Collibra!D:F,3,0)</f>
        <v>ROE using P/L before tax</v>
      </c>
      <c r="G3641" s="6" t="str">
        <f>VLOOKUP(E3641,Collibra!D:F,2,0)</f>
        <v>Profit (loss) before tax as percentage of shareholders funds</v>
      </c>
      <c r="J3641" t="s">
        <v>28</v>
      </c>
      <c r="N3641" t="b">
        <v>0</v>
      </c>
      <c r="P3641" t="s">
        <v>29</v>
      </c>
      <c r="Q3641" t="s">
        <v>30</v>
      </c>
      <c r="R3641" t="b">
        <v>0</v>
      </c>
      <c r="Z3641">
        <v>1</v>
      </c>
    </row>
    <row r="3642" spans="1:26" x14ac:dyDescent="0.25">
      <c r="A3642">
        <v>2755</v>
      </c>
      <c r="B3642" t="s">
        <v>2141</v>
      </c>
      <c r="C3642" t="s">
        <v>72</v>
      </c>
      <c r="D3642" t="s">
        <v>72</v>
      </c>
      <c r="E3642" s="6" t="e">
        <f>VLOOKUP(B3642&amp;" - "&amp;D3642,OrbisGeneric_mapping!C:F,3,0)</f>
        <v>#N/A</v>
      </c>
      <c r="F3642" s="6" t="e">
        <f>VLOOKUP(E3642,Collibra!D:F,3,0)</f>
        <v>#N/A</v>
      </c>
      <c r="G3642" s="6" t="e">
        <f>VLOOKUP(E3642,Collibra!D:F,2,0)</f>
        <v>#N/A</v>
      </c>
      <c r="J3642" t="s">
        <v>73</v>
      </c>
      <c r="N3642" t="b">
        <v>0</v>
      </c>
      <c r="P3642" t="s">
        <v>29</v>
      </c>
      <c r="Q3642" t="s">
        <v>30</v>
      </c>
      <c r="R3642" t="b">
        <v>0</v>
      </c>
      <c r="Z3642">
        <v>1</v>
      </c>
    </row>
    <row r="3643" spans="1:26" x14ac:dyDescent="0.25">
      <c r="A3643">
        <v>2267</v>
      </c>
      <c r="B3643" t="s">
        <v>2141</v>
      </c>
      <c r="C3643" t="s">
        <v>2258</v>
      </c>
      <c r="D3643" t="s">
        <v>2259</v>
      </c>
      <c r="E3643" s="6" t="e">
        <f>VLOOKUP(B3643&amp;" - "&amp;D3643,OrbisGeneric_mapping!C:F,3,0)</f>
        <v>#N/A</v>
      </c>
      <c r="F3643" s="6" t="e">
        <f>VLOOKUP(E3643,Collibra!D:F,3,0)</f>
        <v>#N/A</v>
      </c>
      <c r="G3643" s="6" t="e">
        <f>VLOOKUP(E3643,Collibra!D:F,2,0)</f>
        <v>#N/A</v>
      </c>
      <c r="J3643" t="s">
        <v>28</v>
      </c>
      <c r="N3643" t="b">
        <v>0</v>
      </c>
      <c r="P3643" t="s">
        <v>29</v>
      </c>
      <c r="Q3643" t="s">
        <v>30</v>
      </c>
      <c r="R3643" t="b">
        <v>0</v>
      </c>
      <c r="Z3643">
        <v>1</v>
      </c>
    </row>
    <row r="3644" spans="1:26" x14ac:dyDescent="0.25">
      <c r="A3644">
        <v>2131</v>
      </c>
      <c r="B3644" t="s">
        <v>2141</v>
      </c>
      <c r="C3644" t="s">
        <v>2260</v>
      </c>
      <c r="D3644" t="s">
        <v>2261</v>
      </c>
      <c r="E3644" s="6" t="str">
        <f>VLOOKUP(B3644&amp;" - "&amp;D3644,OrbisGeneric_mapping!C:F,3,0)</f>
        <v>SHFD</v>
      </c>
      <c r="F3644" s="6" t="str">
        <f>VLOOKUP(E3644,Collibra!D:F,3,0)</f>
        <v>Shareholders funds</v>
      </c>
      <c r="G3644" s="6" t="str">
        <f>VLOOKUP(E3644,Collibra!D:F,2,0)</f>
        <v>Total equity (Capital plus Other shareholders funds)</v>
      </c>
      <c r="J3644" t="s">
        <v>28</v>
      </c>
      <c r="N3644" t="b">
        <v>0</v>
      </c>
      <c r="P3644" t="s">
        <v>29</v>
      </c>
      <c r="Q3644" t="s">
        <v>30</v>
      </c>
      <c r="R3644" t="b">
        <v>0</v>
      </c>
      <c r="Z3644">
        <v>1</v>
      </c>
    </row>
    <row r="3645" spans="1:26" x14ac:dyDescent="0.25">
      <c r="A3645">
        <v>2699</v>
      </c>
      <c r="B3645" t="s">
        <v>2141</v>
      </c>
      <c r="C3645" t="s">
        <v>2262</v>
      </c>
      <c r="D3645" t="s">
        <v>2263</v>
      </c>
      <c r="E3645" s="6" t="str">
        <f>VLOOKUP(B3645&amp;" - "&amp;D3645,OrbisGeneric_mapping!C:F,3,0)</f>
        <v>SFPE</v>
      </c>
      <c r="F3645" s="6">
        <f>VLOOKUP(E3645,Collibra!D:F,3,0)</f>
        <v>0</v>
      </c>
      <c r="G3645" s="6" t="str">
        <f>VLOOKUP(E3645,Collibra!D:F,2,0)</f>
        <v>Shareholders funds on Total number of employees</v>
      </c>
      <c r="J3645" t="s">
        <v>28</v>
      </c>
      <c r="N3645" t="b">
        <v>0</v>
      </c>
      <c r="P3645" t="s">
        <v>29</v>
      </c>
      <c r="Q3645" t="s">
        <v>30</v>
      </c>
      <c r="R3645" t="b">
        <v>0</v>
      </c>
      <c r="Z3645">
        <v>1</v>
      </c>
    </row>
    <row r="3646" spans="1:26" x14ac:dyDescent="0.25">
      <c r="A3646">
        <v>2635</v>
      </c>
      <c r="B3646" t="s">
        <v>2141</v>
      </c>
      <c r="C3646" t="s">
        <v>2264</v>
      </c>
      <c r="D3646" t="s">
        <v>2265</v>
      </c>
      <c r="E3646" s="6" t="str">
        <f>VLOOKUP(B3646&amp;" - "&amp;D3646,OrbisGeneric_mapping!C:F,3,0)</f>
        <v>SHLQ</v>
      </c>
      <c r="F3646" s="6" t="str">
        <f>VLOOKUP(E3646,Collibra!D:F,3,0)</f>
        <v>Shareholders liquidity ratio (x)</v>
      </c>
      <c r="G3646" s="6" t="str">
        <f>VLOOKUP(E3646,Collibra!D:F,2,0)</f>
        <v>Shareholders finds as a percentage of Non-current liabilities</v>
      </c>
      <c r="J3646" t="s">
        <v>28</v>
      </c>
      <c r="N3646" t="b">
        <v>0</v>
      </c>
      <c r="P3646" t="s">
        <v>29</v>
      </c>
      <c r="Q3646" t="s">
        <v>30</v>
      </c>
      <c r="R3646" t="b">
        <v>0</v>
      </c>
      <c r="Z3646">
        <v>1</v>
      </c>
    </row>
    <row r="3647" spans="1:26" x14ac:dyDescent="0.25">
      <c r="A3647">
        <v>2643</v>
      </c>
      <c r="B3647" t="s">
        <v>2141</v>
      </c>
      <c r="C3647" t="s">
        <v>624</v>
      </c>
      <c r="D3647" t="s">
        <v>625</v>
      </c>
      <c r="E3647" s="6" t="str">
        <f>VLOOKUP(B3647&amp;" - "&amp;D3647,OrbisGeneric_mapping!C:F,3,0)</f>
        <v>SOLR</v>
      </c>
      <c r="F3647" s="6">
        <f>VLOOKUP(E3647,Collibra!D:F,3,0)</f>
        <v>0</v>
      </c>
      <c r="G3647" s="6" t="str">
        <f>VLOOKUP(E3647,Collibra!D:F,2,0)</f>
        <v>Shareholders funds as a percentage of total assets</v>
      </c>
      <c r="J3647" t="s">
        <v>28</v>
      </c>
      <c r="N3647" t="b">
        <v>0</v>
      </c>
      <c r="P3647" t="s">
        <v>29</v>
      </c>
      <c r="Q3647" t="s">
        <v>30</v>
      </c>
      <c r="R3647" t="b">
        <v>0</v>
      </c>
      <c r="Z3647">
        <v>1</v>
      </c>
    </row>
    <row r="3648" spans="1:26" x14ac:dyDescent="0.25">
      <c r="A3648">
        <v>2651</v>
      </c>
      <c r="B3648" t="s">
        <v>2141</v>
      </c>
      <c r="C3648" t="s">
        <v>2266</v>
      </c>
      <c r="D3648" t="s">
        <v>2267</v>
      </c>
      <c r="E3648" s="6" t="str">
        <f>VLOOKUP(B3648&amp;" - "&amp;D3648,OrbisGeneric_mapping!C:F,3,0)</f>
        <v>SOLL</v>
      </c>
      <c r="F3648" s="6" t="str">
        <f>VLOOKUP(E3648,Collibra!D:F,3,0)</f>
        <v>Solvency ratio (Liability based) (%)</v>
      </c>
      <c r="G3648" s="6" t="str">
        <f>VLOOKUP(E3648,Collibra!D:F,2,0)</f>
        <v>Solvency ratio is Shareholders funds as a percentage of Total liabilities</v>
      </c>
      <c r="J3648" t="s">
        <v>28</v>
      </c>
      <c r="N3648" t="b">
        <v>0</v>
      </c>
      <c r="P3648" t="s">
        <v>29</v>
      </c>
      <c r="Q3648" t="s">
        <v>30</v>
      </c>
      <c r="R3648" t="b">
        <v>0</v>
      </c>
      <c r="Z3648">
        <v>1</v>
      </c>
    </row>
    <row r="3649" spans="1:26" x14ac:dyDescent="0.25">
      <c r="A3649">
        <v>2027</v>
      </c>
      <c r="B3649" t="s">
        <v>2141</v>
      </c>
      <c r="C3649" t="s">
        <v>1022</v>
      </c>
      <c r="D3649" t="s">
        <v>1023</v>
      </c>
      <c r="E3649" s="6" t="str">
        <f>VLOOKUP(B3649&amp;" - "&amp;D3649,OrbisGeneric_mapping!C:F,3,0)</f>
        <v>ACCOUNTS_SOURCE_CODE</v>
      </c>
      <c r="F3649" s="6" t="str">
        <f>VLOOKUP(E3649,Collibra!D:F,3,0)</f>
        <v>Source of financials</v>
      </c>
      <c r="G3649" s="6" t="str">
        <f>VLOOKUP(E3649,Collibra!D:F,2,0)</f>
        <v>The source of financials provides the source used for collecting the financial and non-financial information for an account. This can include annual reports, 10-K, regulatory source or any other information provider</v>
      </c>
      <c r="J3649" t="s">
        <v>28</v>
      </c>
      <c r="N3649" t="b">
        <v>0</v>
      </c>
      <c r="P3649" t="s">
        <v>29</v>
      </c>
      <c r="Q3649" t="s">
        <v>30</v>
      </c>
      <c r="R3649" t="b">
        <v>0</v>
      </c>
      <c r="Z3649">
        <v>1</v>
      </c>
    </row>
    <row r="3650" spans="1:26" x14ac:dyDescent="0.25">
      <c r="A3650">
        <v>2091</v>
      </c>
      <c r="B3650" t="s">
        <v>2141</v>
      </c>
      <c r="C3650" t="s">
        <v>2268</v>
      </c>
      <c r="D3650" t="s">
        <v>2269</v>
      </c>
      <c r="E3650" s="6" t="str">
        <f>VLOOKUP(B3650&amp;" - "&amp;D3650,OrbisGeneric_mapping!C:F,3,0)</f>
        <v>STOK</v>
      </c>
      <c r="F3650" s="6" t="str">
        <f>VLOOKUP(E3650,Collibra!D:F,3,0)</f>
        <v>Net Stated Inventory</v>
      </c>
      <c r="G3650" s="6" t="str">
        <f>VLOOKUP(E3650,Collibra!D:F,2,0)</f>
        <v>Total inventories such as raw materials, work in progress, finished goods</v>
      </c>
      <c r="J3650" t="s">
        <v>28</v>
      </c>
      <c r="N3650" t="b">
        <v>0</v>
      </c>
      <c r="P3650" t="s">
        <v>29</v>
      </c>
      <c r="Q3650" t="s">
        <v>30</v>
      </c>
      <c r="R3650" t="b">
        <v>0</v>
      </c>
      <c r="Z3650">
        <v>1</v>
      </c>
    </row>
    <row r="3651" spans="1:26" x14ac:dyDescent="0.25">
      <c r="A3651">
        <v>2579</v>
      </c>
      <c r="B3651" t="s">
        <v>2141</v>
      </c>
      <c r="C3651" t="s">
        <v>2270</v>
      </c>
      <c r="D3651" t="s">
        <v>2271</v>
      </c>
      <c r="E3651" s="6" t="str">
        <f>VLOOKUP(B3651&amp;" - "&amp;D3651,OrbisGeneric_mapping!C:F,3,0)</f>
        <v>STOT</v>
      </c>
      <c r="F3651" s="6">
        <f>VLOOKUP(E3651,Collibra!D:F,3,0)</f>
        <v>0</v>
      </c>
      <c r="G3651" s="6" t="str">
        <f>VLOOKUP(E3651,Collibra!D:F,2,0)</f>
        <v>Operating revenue on Stocks expressed in times. Stocks include Raw material, Work-in-progress, and finished goods</v>
      </c>
      <c r="J3651" t="s">
        <v>28</v>
      </c>
      <c r="N3651" t="b">
        <v>0</v>
      </c>
      <c r="P3651" t="s">
        <v>29</v>
      </c>
      <c r="Q3651" t="s">
        <v>30</v>
      </c>
      <c r="R3651" t="b">
        <v>0</v>
      </c>
      <c r="Z3651">
        <v>1</v>
      </c>
    </row>
    <row r="3652" spans="1:26" x14ac:dyDescent="0.25">
      <c r="A3652">
        <v>2067</v>
      </c>
      <c r="B3652" t="s">
        <v>2141</v>
      </c>
      <c r="C3652" t="s">
        <v>2272</v>
      </c>
      <c r="D3652" t="s">
        <v>2273</v>
      </c>
      <c r="E3652" s="6" t="str">
        <f>VLOOKUP(B3652&amp;" - "&amp;D3652,OrbisGeneric_mapping!C:F,3,0)</f>
        <v>TFAS</v>
      </c>
      <c r="F3652" s="6" t="str">
        <f>VLOOKUP(E3652,Collibra!D:F,3,0)</f>
        <v>Net Property, Plant &amp; Equipment</v>
      </c>
      <c r="G3652" s="6" t="str">
        <f>VLOOKUP(E3652,Collibra!D:F,2,0)</f>
        <v>All tangible assets such as machinery, buildings, land etc.</v>
      </c>
      <c r="J3652" t="s">
        <v>28</v>
      </c>
      <c r="N3652" t="b">
        <v>0</v>
      </c>
      <c r="P3652" t="s">
        <v>29</v>
      </c>
      <c r="Q3652" t="s">
        <v>30</v>
      </c>
      <c r="R3652" t="b">
        <v>0</v>
      </c>
      <c r="Z3652">
        <v>1</v>
      </c>
    </row>
    <row r="3653" spans="1:26" x14ac:dyDescent="0.25">
      <c r="A3653">
        <v>2339</v>
      </c>
      <c r="B3653" t="s">
        <v>2141</v>
      </c>
      <c r="C3653" t="s">
        <v>2274</v>
      </c>
      <c r="D3653" t="s">
        <v>2275</v>
      </c>
      <c r="E3653" s="6" t="str">
        <f>VLOOKUP(B3653&amp;" - "&amp;D3653,OrbisGeneric_mapping!C:F,3,0)</f>
        <v>TAXA</v>
      </c>
      <c r="F3653" s="6" t="str">
        <f>VLOOKUP(E3653,Collibra!D:F,3,0)</f>
        <v>Taxation</v>
      </c>
      <c r="G3653" s="6" t="str">
        <f>VLOOKUP(E3653,Collibra!D:F,2,0)</f>
        <v>All taxes related to the accounting period (paid, accrued or deferred)</v>
      </c>
      <c r="J3653" t="s">
        <v>28</v>
      </c>
      <c r="N3653" t="b">
        <v>0</v>
      </c>
      <c r="P3653" t="s">
        <v>29</v>
      </c>
      <c r="Q3653" t="s">
        <v>30</v>
      </c>
      <c r="R3653" t="b">
        <v>0</v>
      </c>
      <c r="Z3653">
        <v>1</v>
      </c>
    </row>
    <row r="3654" spans="1:26" x14ac:dyDescent="0.25">
      <c r="A3654">
        <v>2123</v>
      </c>
      <c r="B3654" t="s">
        <v>2141</v>
      </c>
      <c r="C3654" t="s">
        <v>642</v>
      </c>
      <c r="D3654" t="s">
        <v>643</v>
      </c>
      <c r="E3654" s="6" t="str">
        <f>VLOOKUP(B3654&amp;" - "&amp;D3654,OrbisGeneric_mapping!C:F,3,0)</f>
        <v>TOAS</v>
      </c>
      <c r="F3654" s="6">
        <f>VLOOKUP(E3654,Collibra!D:F,3,0)</f>
        <v>0</v>
      </c>
      <c r="G3654" s="6" t="str">
        <f>VLOOKUP(E3654,Collibra!D:F,2,0)</f>
        <v>Sum of all Non-Current assets and Current assets</v>
      </c>
      <c r="J3654" t="s">
        <v>28</v>
      </c>
      <c r="N3654" t="b">
        <v>0</v>
      </c>
      <c r="P3654" t="s">
        <v>29</v>
      </c>
      <c r="Q3654" t="s">
        <v>30</v>
      </c>
      <c r="R3654" t="b">
        <v>0</v>
      </c>
      <c r="Z3654">
        <v>1</v>
      </c>
    </row>
    <row r="3655" spans="1:26" x14ac:dyDescent="0.25">
      <c r="A3655">
        <v>2715</v>
      </c>
      <c r="B3655" t="s">
        <v>2141</v>
      </c>
      <c r="C3655" t="s">
        <v>2276</v>
      </c>
      <c r="D3655" t="s">
        <v>2277</v>
      </c>
      <c r="E3655" s="6" t="str">
        <f>VLOOKUP(B3655&amp;" - "&amp;D3655,OrbisGeneric_mapping!C:F,3,0)</f>
        <v>TAPE</v>
      </c>
      <c r="F3655" s="6" t="str">
        <f>VLOOKUP(E3655,Collibra!D:F,3,0)</f>
        <v>Total assets per employee (th)</v>
      </c>
      <c r="G3655" s="6" t="str">
        <f>VLOOKUP(E3655,Collibra!D:F,2,0)</f>
        <v>Total assets on Total number of employees</v>
      </c>
      <c r="J3655" t="s">
        <v>28</v>
      </c>
      <c r="N3655" t="b">
        <v>0</v>
      </c>
      <c r="P3655" t="s">
        <v>29</v>
      </c>
      <c r="Q3655" t="s">
        <v>30</v>
      </c>
      <c r="R3655" t="b">
        <v>0</v>
      </c>
      <c r="Z3655">
        <v>1</v>
      </c>
    </row>
    <row r="3656" spans="1:26" x14ac:dyDescent="0.25">
      <c r="A3656">
        <v>2219</v>
      </c>
      <c r="B3656" t="s">
        <v>2141</v>
      </c>
      <c r="C3656" t="s">
        <v>2278</v>
      </c>
      <c r="D3656" t="s">
        <v>2279</v>
      </c>
      <c r="E3656" s="6" t="str">
        <f>VLOOKUP(B3656&amp;" - "&amp;D3656,OrbisGeneric_mapping!C:F,3,0)</f>
        <v>TSHF</v>
      </c>
      <c r="F3656" s="6" t="str">
        <f>VLOOKUP(E3656,Collibra!D:F,3,0)</f>
        <v>Total shareh. funds &amp; liab.</v>
      </c>
      <c r="G3656" s="6" t="str">
        <f>VLOOKUP(E3656,Collibra!D:F,2,0)</f>
        <v>Total Shareholders funds and liabilities (Shareholders funds + Non-current liabilities + Current liabilities)</v>
      </c>
      <c r="J3656" t="s">
        <v>28</v>
      </c>
      <c r="N3656" t="b">
        <v>0</v>
      </c>
      <c r="P3656" t="s">
        <v>29</v>
      </c>
      <c r="Q3656" t="s">
        <v>30</v>
      </c>
      <c r="R3656" t="b">
        <v>0</v>
      </c>
      <c r="Z3656">
        <v>1</v>
      </c>
    </row>
    <row r="3657" spans="1:26" x14ac:dyDescent="0.25">
      <c r="A3657">
        <v>2227</v>
      </c>
      <c r="B3657" t="s">
        <v>2141</v>
      </c>
      <c r="C3657" t="s">
        <v>2280</v>
      </c>
      <c r="D3657" t="s">
        <v>2281</v>
      </c>
      <c r="E3657" s="6" t="str">
        <f>VLOOKUP(B3657&amp;" - "&amp;D3657,OrbisGeneric_mapping!C:F,3,0)</f>
        <v>WKCA</v>
      </c>
      <c r="F3657" s="6">
        <f>VLOOKUP(E3657,Collibra!D:F,3,0)</f>
        <v>0</v>
      </c>
      <c r="G3657" s="6" t="str">
        <f>VLOOKUP(E3657,Collibra!D:F,2,0)</f>
        <v>Working capital position computed as the sum of Stocks plus Debtors minus Creditors</v>
      </c>
      <c r="J3657" t="s">
        <v>28</v>
      </c>
      <c r="N3657" t="b">
        <v>0</v>
      </c>
      <c r="P3657" t="s">
        <v>29</v>
      </c>
      <c r="Q3657" t="s">
        <v>30</v>
      </c>
      <c r="R3657" t="b">
        <v>0</v>
      </c>
      <c r="Z3657">
        <v>1</v>
      </c>
    </row>
    <row r="3658" spans="1:26" x14ac:dyDescent="0.25">
      <c r="A3658">
        <v>2707</v>
      </c>
      <c r="B3658" t="s">
        <v>2141</v>
      </c>
      <c r="C3658" t="s">
        <v>2282</v>
      </c>
      <c r="D3658" t="s">
        <v>2283</v>
      </c>
      <c r="E3658" s="6" t="str">
        <f>VLOOKUP(B3658&amp;" - "&amp;D3658,OrbisGeneric_mapping!C:F,3,0)</f>
        <v>WCPE</v>
      </c>
      <c r="F3658" s="6">
        <f>VLOOKUP(E3658,Collibra!D:F,3,0)</f>
        <v>0</v>
      </c>
      <c r="G3658" s="6" t="str">
        <f>VLOOKUP(E3658,Collibra!D:F,2,0)</f>
        <v>Working capital on Total number of employees</v>
      </c>
      <c r="J3658" t="s">
        <v>28</v>
      </c>
      <c r="N3658" t="b">
        <v>0</v>
      </c>
      <c r="P3658" t="s">
        <v>29</v>
      </c>
      <c r="Q3658" t="s">
        <v>30</v>
      </c>
      <c r="R3658" t="b">
        <v>0</v>
      </c>
      <c r="Z3658">
        <v>1</v>
      </c>
    </row>
    <row r="3659" spans="1:26" x14ac:dyDescent="0.25">
      <c r="A3659">
        <v>1516</v>
      </c>
      <c r="B3659" t="s">
        <v>2284</v>
      </c>
      <c r="C3659" t="s">
        <v>440</v>
      </c>
      <c r="D3659" t="s">
        <v>441</v>
      </c>
      <c r="E3659" s="6" t="str">
        <f>VLOOKUP(SUBSTITUTE(B3659,"_eur","")&amp;" - "&amp;D3659,OrbisGeneric_mapping!C:F,3,0)</f>
        <v>ACCOUNTING_PRACTICE</v>
      </c>
      <c r="F3659" s="6" t="str">
        <f>VLOOKUP(E3659,Collibra!D:F,3,0)</f>
        <v>Accounting practice</v>
      </c>
      <c r="G3659" s="6" t="str">
        <f>VLOOKUP(E3659,Collibra!D:F,2,0)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3659" t="s">
        <v>28</v>
      </c>
      <c r="N3659" t="b">
        <v>0</v>
      </c>
      <c r="P3659" t="s">
        <v>29</v>
      </c>
      <c r="Q3659" t="s">
        <v>30</v>
      </c>
      <c r="R3659" t="b">
        <v>0</v>
      </c>
      <c r="Z3659">
        <v>1</v>
      </c>
    </row>
    <row r="3660" spans="1:26" x14ac:dyDescent="0.25">
      <c r="A3660">
        <v>1948</v>
      </c>
      <c r="B3660" t="s">
        <v>2284</v>
      </c>
      <c r="C3660" t="s">
        <v>2142</v>
      </c>
      <c r="D3660" t="s">
        <v>2143</v>
      </c>
      <c r="E3660" s="6" t="str">
        <f>VLOOKUP(SUBSTITUTE(B3660,"_eur","")&amp;" - "&amp;D3660,OrbisGeneric_mapping!C:F,3,0)</f>
        <v>AV</v>
      </c>
      <c r="F3660" s="6">
        <f>VLOOKUP(E3660,Collibra!D:F,3,0)</f>
        <v>0</v>
      </c>
      <c r="G3660" s="6" t="str">
        <f>VLOOKUP(E3660,Collibra!D:F,2,0)</f>
        <v>Profit for period plus Depreciation&amp;amp;Amortization</v>
      </c>
      <c r="J3660" t="s">
        <v>28</v>
      </c>
      <c r="N3660" t="b">
        <v>0</v>
      </c>
      <c r="P3660" t="s">
        <v>29</v>
      </c>
      <c r="Q3660" t="s">
        <v>30</v>
      </c>
      <c r="R3660" t="b">
        <v>0</v>
      </c>
      <c r="Z3660">
        <v>1</v>
      </c>
    </row>
    <row r="3661" spans="1:26" x14ac:dyDescent="0.25">
      <c r="A3661">
        <v>1508</v>
      </c>
      <c r="B3661" t="s">
        <v>2284</v>
      </c>
      <c r="C3661" t="s">
        <v>442</v>
      </c>
      <c r="D3661" t="s">
        <v>443</v>
      </c>
      <c r="E3661" s="6" t="str">
        <f>VLOOKUP(SUBSTITUTE(B3661,"_eur","")&amp;" - "&amp;D3661,OrbisGeneric_mapping!C:F,3,0)</f>
        <v>AUDIT_STATUS</v>
      </c>
      <c r="F3661" s="6" t="str">
        <f>VLOOKUP(E3661,Collibra!D:F,3,0)</f>
        <v>Audit status</v>
      </c>
      <c r="G3661" s="6" t="str">
        <f>VLOOKUP(E3661,Collibra!D:F,2,0)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3661" t="s">
        <v>28</v>
      </c>
      <c r="N3661" t="b">
        <v>0</v>
      </c>
      <c r="P3661" t="s">
        <v>29</v>
      </c>
      <c r="Q3661" t="s">
        <v>30</v>
      </c>
      <c r="R3661" t="b">
        <v>0</v>
      </c>
      <c r="Z3661">
        <v>1</v>
      </c>
    </row>
    <row r="3662" spans="1:26" x14ac:dyDescent="0.25">
      <c r="A3662">
        <v>2196</v>
      </c>
      <c r="B3662" t="s">
        <v>2284</v>
      </c>
      <c r="C3662" t="s">
        <v>2144</v>
      </c>
      <c r="D3662" t="s">
        <v>2145</v>
      </c>
      <c r="E3662" s="6" t="str">
        <f>VLOOKUP(SUBSTITUTE(B3662,"_eur","")&amp;" - "&amp;D3662,OrbisGeneric_mapping!C:F,3,0)</f>
        <v>ACE</v>
      </c>
      <c r="F3662" s="6">
        <f>VLOOKUP(E3662,Collibra!D:F,3,0)</f>
        <v>0</v>
      </c>
      <c r="G3662" s="6" t="str">
        <f>VLOOKUP(E3662,Collibra!D:F,2,0)</f>
        <v>Costs of employees on Total number of employees</v>
      </c>
      <c r="J3662" t="s">
        <v>28</v>
      </c>
      <c r="N3662" t="b">
        <v>0</v>
      </c>
      <c r="P3662" t="s">
        <v>29</v>
      </c>
      <c r="Q3662" t="s">
        <v>30</v>
      </c>
      <c r="R3662" t="b">
        <v>0</v>
      </c>
      <c r="Z3662">
        <v>1</v>
      </c>
    </row>
    <row r="3663" spans="1:26" x14ac:dyDescent="0.25">
      <c r="A3663">
        <v>1444</v>
      </c>
      <c r="B3663" t="s">
        <v>2284</v>
      </c>
      <c r="C3663" t="s">
        <v>26</v>
      </c>
      <c r="D3663" t="s">
        <v>27</v>
      </c>
      <c r="E3663" s="6" t="str">
        <f>VLOOKUP(SUBSTITUTE(B3663,"_eur","")&amp;" - "&amp;D3663,OrbisGeneric_mapping!C:F,3,0)</f>
        <v>BVD_ID_NUMBER</v>
      </c>
      <c r="F3663" s="6" t="str">
        <f>VLOOKUP(E3663,Collibra!D:F,3,0)</f>
        <v>BvD ID number</v>
      </c>
      <c r="G3663" s="6" t="str">
        <f>VLOOKUP(E3663,Collibra!D:F,2,0)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663" t="s">
        <v>28</v>
      </c>
      <c r="N3663" t="b">
        <v>0</v>
      </c>
      <c r="P3663" t="s">
        <v>29</v>
      </c>
      <c r="Q3663" t="s">
        <v>30</v>
      </c>
      <c r="R3663" t="b">
        <v>0</v>
      </c>
      <c r="Z3663">
        <v>1</v>
      </c>
    </row>
    <row r="3664" spans="1:26" x14ac:dyDescent="0.25">
      <c r="A3664">
        <v>1644</v>
      </c>
      <c r="B3664" t="s">
        <v>2284</v>
      </c>
      <c r="C3664" t="s">
        <v>2146</v>
      </c>
      <c r="D3664" t="s">
        <v>2147</v>
      </c>
      <c r="E3664" s="6" t="str">
        <f>VLOOKUP(SUBSTITUTE(B3664,"_eur","")&amp;" - "&amp;D3664,OrbisGeneric_mapping!C:F,3,0)</f>
        <v>CAPI</v>
      </c>
      <c r="F3664" s="6">
        <f>VLOOKUP(E3664,Collibra!D:F,3,0)</f>
        <v>0</v>
      </c>
      <c r="G3664" s="6" t="str">
        <f>VLOOKUP(E3664,Collibra!D:F,2,0)</f>
        <v>Of which Issued Share capital (Authorized capital)</v>
      </c>
      <c r="J3664" t="s">
        <v>28</v>
      </c>
      <c r="N3664" t="b">
        <v>0</v>
      </c>
      <c r="P3664" t="s">
        <v>29</v>
      </c>
      <c r="Q3664" t="s">
        <v>30</v>
      </c>
      <c r="R3664" t="b">
        <v>0</v>
      </c>
      <c r="Z3664">
        <v>1</v>
      </c>
    </row>
    <row r="3665" spans="1:26" x14ac:dyDescent="0.25">
      <c r="A3665">
        <v>1620</v>
      </c>
      <c r="B3665" t="s">
        <v>2284</v>
      </c>
      <c r="C3665" t="s">
        <v>2148</v>
      </c>
      <c r="D3665" t="s">
        <v>2149</v>
      </c>
      <c r="E3665" s="6" t="str">
        <f>VLOOKUP(SUBSTITUTE(B3665,"_eur","")&amp;" - "&amp;D3665,OrbisGeneric_mapping!C:F,3,0)</f>
        <v>CASH</v>
      </c>
      <c r="F3665" s="6">
        <f>VLOOKUP(E3665,Collibra!D:F,3,0)</f>
        <v>0</v>
      </c>
      <c r="G3665" s="6" t="str">
        <f>VLOOKUP(E3665,Collibra!D:F,2,0)</f>
        <v>Part of the Other current assets such as the amount of Cash in hand, Balances in bank accounts and Highly liquid short-term investments.</v>
      </c>
      <c r="J3665" t="s">
        <v>28</v>
      </c>
      <c r="N3665" t="b">
        <v>0</v>
      </c>
      <c r="P3665" t="s">
        <v>29</v>
      </c>
      <c r="Q3665" t="s">
        <v>30</v>
      </c>
      <c r="R3665" t="b">
        <v>0</v>
      </c>
      <c r="Z3665">
        <v>1</v>
      </c>
    </row>
    <row r="3666" spans="1:26" x14ac:dyDescent="0.25">
      <c r="A3666">
        <v>1940</v>
      </c>
      <c r="B3666" t="s">
        <v>2284</v>
      </c>
      <c r="C3666" t="s">
        <v>2150</v>
      </c>
      <c r="D3666" t="s">
        <v>2151</v>
      </c>
      <c r="E3666" s="6" t="str">
        <f>VLOOKUP(SUBSTITUTE(B3666,"_eur","")&amp;" - "&amp;D3666,OrbisGeneric_mapping!C:F,3,0)</f>
        <v>CF</v>
      </c>
      <c r="F3666" s="6" t="str">
        <f>VLOOKUP(E3666,Collibra!D:F,3,0)</f>
        <v>Cash flow</v>
      </c>
      <c r="G3666" s="6" t="str">
        <f>VLOOKUP(E3666,Collibra!D:F,2,0)</f>
        <v>Total amount of interest expenses paid on borrowings or liabilities</v>
      </c>
      <c r="J3666" t="s">
        <v>28</v>
      </c>
      <c r="N3666" t="b">
        <v>0</v>
      </c>
      <c r="P3666" t="s">
        <v>29</v>
      </c>
      <c r="Q3666" t="s">
        <v>30</v>
      </c>
      <c r="R3666" t="b">
        <v>0</v>
      </c>
      <c r="Z3666">
        <v>1</v>
      </c>
    </row>
    <row r="3667" spans="1:26" x14ac:dyDescent="0.25">
      <c r="A3667">
        <v>2044</v>
      </c>
      <c r="B3667" t="s">
        <v>2284</v>
      </c>
      <c r="C3667" t="s">
        <v>2152</v>
      </c>
      <c r="D3667" t="s">
        <v>2153</v>
      </c>
      <c r="E3667" s="6" t="str">
        <f>VLOOKUP(SUBSTITUTE(B3667,"_eur","")&amp;" - "&amp;D3667,OrbisGeneric_mapping!C:F,3,0)</f>
        <v>CFOP</v>
      </c>
      <c r="F3667" s="6">
        <f>VLOOKUP(E3667,Collibra!D:F,3,0)</f>
        <v>0</v>
      </c>
      <c r="G3667" s="6" t="str">
        <f>VLOOKUP(E3667,Collibra!D:F,2,0)</f>
        <v>Cash flow as percentage of Operating revenue</v>
      </c>
      <c r="J3667" t="s">
        <v>28</v>
      </c>
      <c r="N3667" t="b">
        <v>0</v>
      </c>
      <c r="P3667" t="s">
        <v>29</v>
      </c>
      <c r="Q3667" t="s">
        <v>30</v>
      </c>
      <c r="R3667" t="b">
        <v>0</v>
      </c>
      <c r="Z3667">
        <v>1</v>
      </c>
    </row>
    <row r="3668" spans="1:26" x14ac:dyDescent="0.25">
      <c r="A3668">
        <v>1468</v>
      </c>
      <c r="B3668" t="s">
        <v>2284</v>
      </c>
      <c r="C3668" t="s">
        <v>219</v>
      </c>
      <c r="D3668" t="s">
        <v>220</v>
      </c>
      <c r="E3668" s="6" t="str">
        <f>VLOOKUP(SUBSTITUTE(B3668,"_eur","")&amp;" - "&amp;D3668,OrbisGeneric_mapping!C:F,3,0)</f>
        <v>CLOSING_DATE</v>
      </c>
      <c r="F3668" s="6" t="str">
        <f>VLOOKUP(E3668,Collibra!D:F,3,0)</f>
        <v>Closing date</v>
      </c>
      <c r="G3668" s="6" t="str">
        <f>VLOOKUP(E3668,Collibra!D:F,2,0)</f>
        <v>Closing date provides the financial accounts year or interim ending date (Default: Latest available year)</v>
      </c>
      <c r="J3668" t="s">
        <v>28</v>
      </c>
      <c r="N3668" t="b">
        <v>0</v>
      </c>
      <c r="P3668" t="s">
        <v>29</v>
      </c>
      <c r="Q3668" t="s">
        <v>30</v>
      </c>
      <c r="R3668" t="b">
        <v>0</v>
      </c>
      <c r="Z3668">
        <v>1</v>
      </c>
    </row>
    <row r="3669" spans="1:26" x14ac:dyDescent="0.25">
      <c r="A3669">
        <v>1492</v>
      </c>
      <c r="B3669" t="s">
        <v>2284</v>
      </c>
      <c r="C3669" t="s">
        <v>221</v>
      </c>
      <c r="D3669" t="s">
        <v>222</v>
      </c>
      <c r="E3669" s="6" t="e">
        <f>VLOOKUP(SUBSTITUTE(B3669,"_eur","")&amp;" - "&amp;D3669,OrbisGeneric_mapping!C:F,3,0)</f>
        <v>#N/A</v>
      </c>
      <c r="F3669" s="6" t="e">
        <f>VLOOKUP(E3669,Collibra!D:F,3,0)</f>
        <v>#N/A</v>
      </c>
      <c r="G3669" s="6" t="e">
        <f>VLOOKUP(E3669,Collibra!D:F,2,0)</f>
        <v>#N/A</v>
      </c>
      <c r="J3669" t="s">
        <v>28</v>
      </c>
      <c r="N3669" t="b">
        <v>0</v>
      </c>
      <c r="P3669" t="s">
        <v>29</v>
      </c>
      <c r="Q3669" t="s">
        <v>30</v>
      </c>
      <c r="R3669" t="b">
        <v>0</v>
      </c>
      <c r="Z3669">
        <v>1</v>
      </c>
    </row>
    <row r="3670" spans="1:26" x14ac:dyDescent="0.25">
      <c r="A3670">
        <v>1484</v>
      </c>
      <c r="B3670" t="s">
        <v>2284</v>
      </c>
      <c r="C3670" t="s">
        <v>223</v>
      </c>
      <c r="D3670" t="s">
        <v>224</v>
      </c>
      <c r="E3670" s="6" t="e">
        <f>VLOOKUP(SUBSTITUTE(B3670,"_eur","")&amp;" - "&amp;D3670,OrbisGeneric_mapping!C:F,3,0)</f>
        <v>#N/A</v>
      </c>
      <c r="F3670" s="6" t="e">
        <f>VLOOKUP(E3670,Collibra!D:F,3,0)</f>
        <v>#N/A</v>
      </c>
      <c r="G3670" s="6" t="e">
        <f>VLOOKUP(E3670,Collibra!D:F,2,0)</f>
        <v>#N/A</v>
      </c>
      <c r="J3670" t="s">
        <v>28</v>
      </c>
      <c r="N3670" t="b">
        <v>0</v>
      </c>
      <c r="P3670" t="s">
        <v>29</v>
      </c>
      <c r="Q3670" t="s">
        <v>30</v>
      </c>
      <c r="R3670" t="b">
        <v>0</v>
      </c>
      <c r="Z3670">
        <v>1</v>
      </c>
    </row>
    <row r="3671" spans="1:26" x14ac:dyDescent="0.25">
      <c r="A3671">
        <v>1476</v>
      </c>
      <c r="B3671" t="s">
        <v>2284</v>
      </c>
      <c r="C3671" t="s">
        <v>225</v>
      </c>
      <c r="D3671" t="s">
        <v>226</v>
      </c>
      <c r="E3671" s="6" t="e">
        <f>VLOOKUP(SUBSTITUTE(B3671,"_eur","")&amp;" - "&amp;D3671,OrbisGeneric_mapping!C:F,3,0)</f>
        <v>#N/A</v>
      </c>
      <c r="F3671" s="6" t="e">
        <f>VLOOKUP(E3671,Collibra!D:F,3,0)</f>
        <v>#N/A</v>
      </c>
      <c r="G3671" s="6" t="e">
        <f>VLOOKUP(E3671,Collibra!D:F,2,0)</f>
        <v>#N/A</v>
      </c>
      <c r="J3671" t="s">
        <v>28</v>
      </c>
      <c r="N3671" t="b">
        <v>0</v>
      </c>
      <c r="P3671" t="s">
        <v>29</v>
      </c>
      <c r="Q3671" t="s">
        <v>30</v>
      </c>
      <c r="R3671" t="b">
        <v>0</v>
      </c>
      <c r="Z3671">
        <v>1</v>
      </c>
    </row>
    <row r="3672" spans="1:26" x14ac:dyDescent="0.25">
      <c r="A3672">
        <v>2092</v>
      </c>
      <c r="B3672" t="s">
        <v>2284</v>
      </c>
      <c r="C3672" t="s">
        <v>2154</v>
      </c>
      <c r="D3672" t="s">
        <v>2155</v>
      </c>
      <c r="E3672" s="6" t="str">
        <f>VLOOKUP(SUBSTITUTE(B3672,"_eur","")&amp;" - "&amp;D3672,OrbisGeneric_mapping!C:F,3,0)</f>
        <v>COLL</v>
      </c>
      <c r="F3672" s="6">
        <f>VLOOKUP(E3672,Collibra!D:F,3,0)</f>
        <v>0</v>
      </c>
      <c r="G3672" s="6" t="str">
        <f>VLOOKUP(E3672,Collibra!D:F,2,0)</f>
        <v>Debtors on Operating revenue expressed in days</v>
      </c>
      <c r="J3672" t="s">
        <v>28</v>
      </c>
      <c r="N3672" t="b">
        <v>0</v>
      </c>
      <c r="P3672" t="s">
        <v>29</v>
      </c>
      <c r="Q3672" t="s">
        <v>30</v>
      </c>
      <c r="R3672" t="b">
        <v>0</v>
      </c>
      <c r="Z3672">
        <v>1</v>
      </c>
    </row>
    <row r="3673" spans="1:26" x14ac:dyDescent="0.25">
      <c r="A3673">
        <v>1452</v>
      </c>
      <c r="B3673" t="s">
        <v>2284</v>
      </c>
      <c r="C3673" t="s">
        <v>452</v>
      </c>
      <c r="D3673" t="s">
        <v>453</v>
      </c>
      <c r="E3673" s="6" t="str">
        <f>VLOOKUP(SUBSTITUTE(B3673,"_eur","")&amp;" - "&amp;D3673,OrbisGeneric_mapping!C:F,3,0)</f>
        <v>CONSOLIDATION_CODE</v>
      </c>
      <c r="F3673" s="6" t="str">
        <f>VLOOKUP(E3673,Collibra!D:F,3,0)</f>
        <v>Consolidation code</v>
      </c>
      <c r="G3673" s="6" t="str">
        <f>VLOOKUP(E3673,Collibra!D:F,2,0)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3673" t="s">
        <v>28</v>
      </c>
      <c r="N3673" t="b">
        <v>0</v>
      </c>
      <c r="P3673" t="s">
        <v>29</v>
      </c>
      <c r="Q3673" t="s">
        <v>30</v>
      </c>
      <c r="R3673" t="b">
        <v>0</v>
      </c>
      <c r="Z3673">
        <v>1</v>
      </c>
    </row>
    <row r="3674" spans="1:26" x14ac:dyDescent="0.25">
      <c r="A3674">
        <v>1908</v>
      </c>
      <c r="B3674" t="s">
        <v>2284</v>
      </c>
      <c r="C3674" t="s">
        <v>2156</v>
      </c>
      <c r="D3674" t="s">
        <v>2157</v>
      </c>
      <c r="E3674" s="6" t="str">
        <f>VLOOKUP(SUBSTITUTE(B3674,"_eur","")&amp;" - "&amp;D3674,OrbisGeneric_mapping!C:F,3,0)</f>
        <v>STAF</v>
      </c>
      <c r="F3674" s="6" t="str">
        <f>VLOOKUP(E3674,Collibra!D:F,3,0)</f>
        <v>Costs of employees</v>
      </c>
      <c r="G3674" s="6" t="str">
        <f>VLOOKUP(E3674,Collibra!D:F,2,0)</f>
        <v>Sum of all the employee related costs for the period (including pension costs)</v>
      </c>
      <c r="J3674" t="s">
        <v>28</v>
      </c>
      <c r="N3674" t="b">
        <v>0</v>
      </c>
      <c r="P3674" t="s">
        <v>29</v>
      </c>
      <c r="Q3674" t="s">
        <v>30</v>
      </c>
      <c r="R3674" t="b">
        <v>0</v>
      </c>
      <c r="Z3674">
        <v>1</v>
      </c>
    </row>
    <row r="3675" spans="1:26" x14ac:dyDescent="0.25">
      <c r="A3675">
        <v>2188</v>
      </c>
      <c r="B3675" t="s">
        <v>2284</v>
      </c>
      <c r="C3675" t="s">
        <v>2158</v>
      </c>
      <c r="D3675" t="s">
        <v>2159</v>
      </c>
      <c r="E3675" s="6" t="str">
        <f>VLOOKUP(SUBSTITUTE(B3675,"_eur","")&amp;" - "&amp;D3675,OrbisGeneric_mapping!C:F,3,0)</f>
        <v>SCT</v>
      </c>
      <c r="F3675" s="6">
        <f>VLOOKUP(E3675,Collibra!D:F,3,0)</f>
        <v>0</v>
      </c>
      <c r="G3675" s="6" t="str">
        <f>VLOOKUP(E3675,Collibra!D:F,2,0)</f>
        <v>Cost of employees as percentage of Operating revenue</v>
      </c>
      <c r="J3675" t="s">
        <v>28</v>
      </c>
      <c r="N3675" t="b">
        <v>0</v>
      </c>
      <c r="P3675" t="s">
        <v>29</v>
      </c>
      <c r="Q3675" t="s">
        <v>30</v>
      </c>
      <c r="R3675" t="b">
        <v>0</v>
      </c>
      <c r="Z3675">
        <v>1</v>
      </c>
    </row>
    <row r="3676" spans="1:26" x14ac:dyDescent="0.25">
      <c r="A3676">
        <v>1780</v>
      </c>
      <c r="B3676" t="s">
        <v>2284</v>
      </c>
      <c r="C3676" t="s">
        <v>2160</v>
      </c>
      <c r="D3676" t="s">
        <v>2161</v>
      </c>
      <c r="E3676" s="6" t="str">
        <f>VLOOKUP(SUBSTITUTE(B3676,"_eur","")&amp;" - "&amp;D3676,OrbisGeneric_mapping!C:F,3,0)</f>
        <v>COST</v>
      </c>
      <c r="F3676" s="6">
        <f>VLOOKUP(E3676,Collibra!D:F,3,0)</f>
        <v>0</v>
      </c>
      <c r="G3676" s="6" t="str">
        <f>VLOOKUP(E3676,Collibra!D:F,2,0)</f>
        <v>Cost of sold goods, production &amp;amp; services. Costs directly related to the production of the goods sold plus depreciation of these costs</v>
      </c>
      <c r="J3676" t="s">
        <v>28</v>
      </c>
      <c r="N3676" t="b">
        <v>0</v>
      </c>
      <c r="P3676" t="s">
        <v>29</v>
      </c>
      <c r="Q3676" t="s">
        <v>30</v>
      </c>
      <c r="R3676" t="b">
        <v>0</v>
      </c>
      <c r="Z3676">
        <v>1</v>
      </c>
    </row>
    <row r="3677" spans="1:26" x14ac:dyDescent="0.25">
      <c r="A3677">
        <v>2100</v>
      </c>
      <c r="B3677" t="s">
        <v>2284</v>
      </c>
      <c r="C3677" t="s">
        <v>2162</v>
      </c>
      <c r="D3677" t="s">
        <v>2163</v>
      </c>
      <c r="E3677" s="6" t="str">
        <f>VLOOKUP(SUBSTITUTE(B3677,"_eur","")&amp;" - "&amp;D3677,OrbisGeneric_mapping!C:F,3,0)</f>
        <v>CRPE</v>
      </c>
      <c r="F3677" s="6" t="str">
        <f>VLOOKUP(E3677,Collibra!D:F,3,0)</f>
        <v>Credit period (days)</v>
      </c>
      <c r="G3677" s="6" t="str">
        <f>VLOOKUP(E3677,Collibra!D:F,2,0)</f>
        <v>Creditors on Operating revenue expressed in days</v>
      </c>
      <c r="J3677" t="s">
        <v>28</v>
      </c>
      <c r="N3677" t="b">
        <v>0</v>
      </c>
      <c r="P3677" t="s">
        <v>29</v>
      </c>
      <c r="Q3677" t="s">
        <v>30</v>
      </c>
      <c r="R3677" t="b">
        <v>0</v>
      </c>
      <c r="Z3677">
        <v>1</v>
      </c>
    </row>
    <row r="3678" spans="1:26" x14ac:dyDescent="0.25">
      <c r="A3678">
        <v>1708</v>
      </c>
      <c r="B3678" t="s">
        <v>2284</v>
      </c>
      <c r="C3678" t="s">
        <v>2164</v>
      </c>
      <c r="D3678" t="s">
        <v>2165</v>
      </c>
      <c r="E3678" s="6" t="str">
        <f>VLOOKUP(SUBSTITUTE(B3678,"_eur","")&amp;" - "&amp;D3678,OrbisGeneric_mapping!C:F,3,0)</f>
        <v>CRED</v>
      </c>
      <c r="F3678" s="6">
        <f>VLOOKUP(E3678,Collibra!D:F,3,0)</f>
        <v>0</v>
      </c>
      <c r="G3678" s="6" t="str">
        <f>VLOOKUP(E3678,Collibra!D:F,2,0)</f>
        <v>Trade payables to suppliers and contractors</v>
      </c>
      <c r="J3678" t="s">
        <v>28</v>
      </c>
      <c r="N3678" t="b">
        <v>0</v>
      </c>
      <c r="P3678" t="s">
        <v>29</v>
      </c>
      <c r="Q3678" t="s">
        <v>30</v>
      </c>
      <c r="R3678" t="b">
        <v>0</v>
      </c>
      <c r="Z3678">
        <v>1</v>
      </c>
    </row>
    <row r="3679" spans="1:26" x14ac:dyDescent="0.25">
      <c r="A3679">
        <v>1588</v>
      </c>
      <c r="B3679" t="s">
        <v>2284</v>
      </c>
      <c r="C3679" t="s">
        <v>2166</v>
      </c>
      <c r="D3679" t="s">
        <v>2167</v>
      </c>
      <c r="E3679" s="6" t="str">
        <f>VLOOKUP(SUBSTITUTE(B3679,"_eur","")&amp;" - "&amp;D3679,OrbisGeneric_mapping!C:F,3,0)</f>
        <v>CUAS</v>
      </c>
      <c r="F3679" s="6">
        <f>VLOOKUP(E3679,Collibra!D:F,3,0)</f>
        <v>0</v>
      </c>
      <c r="G3679" s="6" t="str">
        <f>VLOOKUP(E3679,Collibra!D:F,2,0)</f>
        <v>Total amount of current assets (the sum of Stocks, Debtors, Other current assets)</v>
      </c>
      <c r="J3679" t="s">
        <v>28</v>
      </c>
      <c r="N3679" t="b">
        <v>0</v>
      </c>
      <c r="P3679" t="s">
        <v>29</v>
      </c>
      <c r="Q3679" t="s">
        <v>30</v>
      </c>
      <c r="R3679" t="b">
        <v>0</v>
      </c>
      <c r="Z3679">
        <v>1</v>
      </c>
    </row>
    <row r="3680" spans="1:26" x14ac:dyDescent="0.25">
      <c r="A3680">
        <v>1692</v>
      </c>
      <c r="B3680" t="s">
        <v>2284</v>
      </c>
      <c r="C3680" t="s">
        <v>2168</v>
      </c>
      <c r="D3680" t="s">
        <v>2169</v>
      </c>
      <c r="E3680" s="6" t="str">
        <f>VLOOKUP(SUBSTITUTE(B3680,"_eur","")&amp;" - "&amp;D3680,OrbisGeneric_mapping!C:F,3,0)</f>
        <v>CULI</v>
      </c>
      <c r="F3680" s="6">
        <f>VLOOKUP(E3680,Collibra!D:F,3,0)</f>
        <v>0</v>
      </c>
      <c r="G3680" s="6" t="str">
        <f>VLOOKUP(E3680,Collibra!D:F,2,0)</f>
        <v>Current liabilities of the company (Loans plus Creditors plus Other current liabilities)</v>
      </c>
      <c r="J3680" t="s">
        <v>28</v>
      </c>
      <c r="N3680" t="b">
        <v>0</v>
      </c>
      <c r="P3680" t="s">
        <v>29</v>
      </c>
      <c r="Q3680" t="s">
        <v>30</v>
      </c>
      <c r="R3680" t="b">
        <v>0</v>
      </c>
      <c r="Z3680">
        <v>1</v>
      </c>
    </row>
    <row r="3681" spans="1:26" x14ac:dyDescent="0.25">
      <c r="A3681">
        <v>2124</v>
      </c>
      <c r="B3681" t="s">
        <v>2284</v>
      </c>
      <c r="C3681" t="s">
        <v>456</v>
      </c>
      <c r="D3681" t="s">
        <v>457</v>
      </c>
      <c r="E3681" s="6" t="str">
        <f>VLOOKUP(SUBSTITUTE(B3681,"_eur","")&amp;" - "&amp;D3681,OrbisGeneric_mapping!C:F,3,0)</f>
        <v>CURR</v>
      </c>
      <c r="F3681" s="6" t="str">
        <f>VLOOKUP(E3681,Collibra!D:F,3,0)</f>
        <v>Current Ratio (x)</v>
      </c>
      <c r="G3681" s="6" t="str">
        <f>VLOOKUP(E3681,Collibra!D:F,2,0)</f>
        <v>Current assets as percentage of Current liabilities</v>
      </c>
      <c r="J3681" t="s">
        <v>28</v>
      </c>
      <c r="N3681" t="b">
        <v>0</v>
      </c>
      <c r="P3681" t="s">
        <v>29</v>
      </c>
      <c r="Q3681" t="s">
        <v>30</v>
      </c>
      <c r="R3681" t="b">
        <v>0</v>
      </c>
      <c r="Z3681">
        <v>1</v>
      </c>
    </row>
    <row r="3682" spans="1:26" x14ac:dyDescent="0.25">
      <c r="A3682">
        <v>1604</v>
      </c>
      <c r="B3682" t="s">
        <v>2284</v>
      </c>
      <c r="C3682" t="s">
        <v>2170</v>
      </c>
      <c r="D3682" t="s">
        <v>2171</v>
      </c>
      <c r="E3682" s="6" t="str">
        <f>VLOOKUP(SUBSTITUTE(B3682,"_eur","")&amp;" - "&amp;D3682,OrbisGeneric_mapping!C:F,3,0)</f>
        <v>DEBT</v>
      </c>
      <c r="F3682" s="6">
        <f>VLOOKUP(E3682,Collibra!D:F,3,0)</f>
        <v>0</v>
      </c>
      <c r="G3682" s="6" t="str">
        <f>VLOOKUP(E3682,Collibra!D:F,2,0)</f>
        <v>Trade receivables from clients and customers only</v>
      </c>
      <c r="J3682" t="s">
        <v>28</v>
      </c>
      <c r="N3682" t="b">
        <v>0</v>
      </c>
      <c r="P3682" t="s">
        <v>29</v>
      </c>
      <c r="Q3682" t="s">
        <v>30</v>
      </c>
      <c r="R3682" t="b">
        <v>0</v>
      </c>
      <c r="Z3682">
        <v>1</v>
      </c>
    </row>
    <row r="3683" spans="1:26" x14ac:dyDescent="0.25">
      <c r="A3683">
        <v>1916</v>
      </c>
      <c r="B3683" t="s">
        <v>2284</v>
      </c>
      <c r="C3683" t="s">
        <v>2172</v>
      </c>
      <c r="D3683" t="s">
        <v>2173</v>
      </c>
      <c r="E3683" s="6" t="str">
        <f>VLOOKUP(SUBSTITUTE(B3683,"_eur","")&amp;" - "&amp;D3683,OrbisGeneric_mapping!C:F,3,0)</f>
        <v>DEPR</v>
      </c>
      <c r="F3683" s="6">
        <f>VLOOKUP(E3683,Collibra!D:F,3,0)</f>
        <v>0</v>
      </c>
      <c r="G3683" s="6" t="str">
        <f>VLOOKUP(E3683,Collibra!D:F,2,0)</f>
        <v>Total amount of expenses on research and development activities</v>
      </c>
      <c r="J3683" t="s">
        <v>28</v>
      </c>
      <c r="N3683" t="b">
        <v>0</v>
      </c>
      <c r="P3683" t="s">
        <v>29</v>
      </c>
      <c r="Q3683" t="s">
        <v>30</v>
      </c>
      <c r="R3683" t="b">
        <v>0</v>
      </c>
      <c r="Z3683">
        <v>1</v>
      </c>
    </row>
    <row r="3684" spans="1:26" x14ac:dyDescent="0.25">
      <c r="A3684">
        <v>2036</v>
      </c>
      <c r="B3684" t="s">
        <v>2284</v>
      </c>
      <c r="C3684" t="s">
        <v>2174</v>
      </c>
      <c r="D3684" t="s">
        <v>2175</v>
      </c>
      <c r="E3684" s="6" t="str">
        <f>VLOOKUP(SUBSTITUTE(B3684,"_eur","")&amp;" - "&amp;D3684,OrbisGeneric_mapping!C:F,3,0)</f>
        <v>EBMA</v>
      </c>
      <c r="F3684" s="6">
        <f>VLOOKUP(E3684,Collibra!D:F,3,0)</f>
        <v>0</v>
      </c>
      <c r="G3684" s="6" t="str">
        <f>VLOOKUP(E3684,Collibra!D:F,2,0)</f>
        <v>Earnings before interest and taxes as percentage of Operating revenue</v>
      </c>
      <c r="J3684" t="s">
        <v>28</v>
      </c>
      <c r="N3684" t="b">
        <v>0</v>
      </c>
      <c r="P3684" t="s">
        <v>29</v>
      </c>
      <c r="Q3684" t="s">
        <v>30</v>
      </c>
      <c r="R3684" t="b">
        <v>0</v>
      </c>
      <c r="Z3684">
        <v>1</v>
      </c>
    </row>
    <row r="3685" spans="1:26" x14ac:dyDescent="0.25">
      <c r="A3685">
        <v>1956</v>
      </c>
      <c r="B3685" t="s">
        <v>2284</v>
      </c>
      <c r="C3685" t="s">
        <v>1405</v>
      </c>
      <c r="D3685" t="s">
        <v>1406</v>
      </c>
      <c r="E3685" s="6" t="str">
        <f>VLOOKUP(SUBSTITUTE(B3685,"_eur","")&amp;" - "&amp;D3685,OrbisGeneric_mapping!C:F,3,0)</f>
        <v>EBTA</v>
      </c>
      <c r="F3685" s="6">
        <f>VLOOKUP(E3685,Collibra!D:F,3,0)</f>
        <v>0</v>
      </c>
      <c r="G3685" s="6" t="str">
        <f>VLOOKUP(E3685,Collibra!D:F,2,0)</f>
        <v>Earnings before Interest, Tax and Depreciation &amp;amp; Amortisation</v>
      </c>
      <c r="J3685" t="s">
        <v>28</v>
      </c>
      <c r="N3685" t="b">
        <v>0</v>
      </c>
      <c r="P3685" t="s">
        <v>29</v>
      </c>
      <c r="Q3685" t="s">
        <v>30</v>
      </c>
      <c r="R3685" t="b">
        <v>0</v>
      </c>
      <c r="Z3685">
        <v>1</v>
      </c>
    </row>
    <row r="3686" spans="1:26" x14ac:dyDescent="0.25">
      <c r="A3686">
        <v>2028</v>
      </c>
      <c r="B3686" t="s">
        <v>2284</v>
      </c>
      <c r="C3686" t="s">
        <v>2176</v>
      </c>
      <c r="D3686" t="s">
        <v>2177</v>
      </c>
      <c r="E3686" s="6" t="str">
        <f>VLOOKUP(SUBSTITUTE(B3686,"_eur","")&amp;" - "&amp;D3686,OrbisGeneric_mapping!C:F,3,0)</f>
        <v>ETMA</v>
      </c>
      <c r="F3686" s="6">
        <f>VLOOKUP(E3686,Collibra!D:F,3,0)</f>
        <v>0</v>
      </c>
      <c r="G3686" s="6" t="str">
        <f>VLOOKUP(E3686,Collibra!D:F,2,0)</f>
        <v>Earnings before interest, taxes, depreciation, and amortization as percentage of Operating revenue</v>
      </c>
      <c r="J3686" t="s">
        <v>28</v>
      </c>
      <c r="N3686" t="b">
        <v>0</v>
      </c>
      <c r="P3686" t="s">
        <v>29</v>
      </c>
      <c r="Q3686" t="s">
        <v>30</v>
      </c>
      <c r="R3686" t="b">
        <v>0</v>
      </c>
      <c r="Z3686">
        <v>1</v>
      </c>
    </row>
    <row r="3687" spans="1:26" x14ac:dyDescent="0.25">
      <c r="A3687">
        <v>2252</v>
      </c>
      <c r="B3687" t="s">
        <v>2284</v>
      </c>
      <c r="C3687" t="s">
        <v>2285</v>
      </c>
      <c r="D3687" t="s">
        <v>2286</v>
      </c>
      <c r="E3687" s="6" t="str">
        <f>VLOOKUP(SUBSTITUTE(B3687,"_eur","")&amp;" - "&amp;D3687,OrbisGeneric_mapping!C:F,3,0)</f>
        <v>EMPL</v>
      </c>
      <c r="F3687" s="6">
        <f>VLOOKUP(E3687,Collibra!D:F,3,0)</f>
        <v>0</v>
      </c>
      <c r="G3687" s="6" t="str">
        <f>VLOOKUP(E3687,Collibra!D:F,2,0)</f>
        <v>Total number of employees on the company's payroll</v>
      </c>
      <c r="J3687" t="s">
        <v>28</v>
      </c>
      <c r="N3687" t="b">
        <v>0</v>
      </c>
      <c r="P3687" t="s">
        <v>29</v>
      </c>
      <c r="Q3687" t="s">
        <v>30</v>
      </c>
      <c r="R3687" t="b">
        <v>0</v>
      </c>
      <c r="Z3687">
        <v>1</v>
      </c>
    </row>
    <row r="3688" spans="1:26" x14ac:dyDescent="0.25">
      <c r="A3688">
        <v>1748</v>
      </c>
      <c r="B3688" t="s">
        <v>2284</v>
      </c>
      <c r="C3688" t="s">
        <v>1407</v>
      </c>
      <c r="D3688" t="s">
        <v>2180</v>
      </c>
      <c r="E3688" s="6" t="str">
        <f>VLOOKUP(SUBSTITUTE(B3688,"_eur","")&amp;" - "&amp;D3688,OrbisGeneric_mapping!C:F,3,0)</f>
        <v>ENVA</v>
      </c>
      <c r="F3688" s="6" t="str">
        <f>VLOOKUP(E3688,Collibra!D:F,3,0)</f>
        <v>Enterprise value</v>
      </c>
      <c r="G3688" s="6" t="str">
        <f>VLOOKUP(E3688,Collibra!D:F,2,0)</f>
        <v>For publicly listed Companies only. The enterprise value estimates the total market value of the company operations by the sum of its Market capitalisation plus Short-term and Long-term borrowings minus Cash &amp;amp; cash equivalents.</v>
      </c>
      <c r="J3688" t="s">
        <v>28</v>
      </c>
      <c r="N3688" t="b">
        <v>0</v>
      </c>
      <c r="P3688" t="s">
        <v>29</v>
      </c>
      <c r="Q3688" t="s">
        <v>30</v>
      </c>
      <c r="R3688" t="b">
        <v>0</v>
      </c>
      <c r="Z3688">
        <v>1</v>
      </c>
    </row>
    <row r="3689" spans="1:26" x14ac:dyDescent="0.25">
      <c r="A3689">
        <v>2052</v>
      </c>
      <c r="B3689" t="s">
        <v>2284</v>
      </c>
      <c r="C3689" t="s">
        <v>2181</v>
      </c>
      <c r="D3689" t="s">
        <v>2182</v>
      </c>
      <c r="E3689" s="6" t="str">
        <f>VLOOKUP(SUBSTITUTE(B3689,"_eur","")&amp;" - "&amp;D3689,OrbisGeneric_mapping!C:F,3,0)</f>
        <v>EVET</v>
      </c>
      <c r="F3689" s="6" t="str">
        <f>VLOOKUP(E3689,Collibra!D:F,3,0)</f>
        <v>Enterprise value / EBITDA (x)</v>
      </c>
      <c r="G3689" s="6" t="str">
        <f>VLOOKUP(E3689,Collibra!D:F,2,0)</f>
        <v>Enterprise value on Earnings before interest, taxes, depreciation, and amortization expressed in times</v>
      </c>
      <c r="J3689" t="s">
        <v>28</v>
      </c>
      <c r="N3689" t="b">
        <v>0</v>
      </c>
      <c r="P3689" t="s">
        <v>29</v>
      </c>
      <c r="Q3689" t="s">
        <v>30</v>
      </c>
      <c r="R3689" t="b">
        <v>0</v>
      </c>
      <c r="Z3689">
        <v>1</v>
      </c>
    </row>
    <row r="3690" spans="1:26" x14ac:dyDescent="0.25">
      <c r="A3690">
        <v>2236</v>
      </c>
      <c r="B3690" t="s">
        <v>2284</v>
      </c>
      <c r="C3690" t="s">
        <v>2287</v>
      </c>
      <c r="D3690" t="s">
        <v>2288</v>
      </c>
      <c r="E3690" s="6" t="e">
        <f>VLOOKUP(SUBSTITUTE(B3690,"_eur","")&amp;" - "&amp;D3690,OrbisGeneric_mapping!C:F,3,0)</f>
        <v>#N/A</v>
      </c>
      <c r="F3690" s="6" t="e">
        <f>VLOOKUP(E3690,Collibra!D:F,3,0)</f>
        <v>#N/A</v>
      </c>
      <c r="G3690" s="6" t="e">
        <f>VLOOKUP(E3690,Collibra!D:F,2,0)</f>
        <v>#N/A</v>
      </c>
      <c r="J3690" t="s">
        <v>28</v>
      </c>
      <c r="N3690" t="b">
        <v>0</v>
      </c>
      <c r="P3690" t="s">
        <v>29</v>
      </c>
      <c r="Q3690" t="s">
        <v>30</v>
      </c>
      <c r="R3690" t="b">
        <v>0</v>
      </c>
      <c r="Z3690">
        <v>1</v>
      </c>
    </row>
    <row r="3691" spans="1:26" x14ac:dyDescent="0.25">
      <c r="A3691">
        <v>2228</v>
      </c>
      <c r="B3691" t="s">
        <v>2284</v>
      </c>
      <c r="C3691" t="s">
        <v>2185</v>
      </c>
      <c r="D3691" t="s">
        <v>2186</v>
      </c>
      <c r="E3691" s="6" t="str">
        <f>VLOOKUP(SUBSTITUTE(B3691,"_eur","")&amp;" - "&amp;D3691,OrbisGeneric_mapping!C:F,3,0)</f>
        <v>OPRE_ESTIM_INDICATOR</v>
      </c>
      <c r="F3691" s="6" t="e">
        <f>VLOOKUP(E3691,Collibra!D:F,3,0)</f>
        <v>#N/A</v>
      </c>
      <c r="G3691" s="6" t="e">
        <f>VLOOKUP(E3691,Collibra!D:F,2,0)</f>
        <v>#N/A</v>
      </c>
      <c r="J3691" t="s">
        <v>28</v>
      </c>
      <c r="N3691" t="b">
        <v>0</v>
      </c>
      <c r="P3691" t="s">
        <v>29</v>
      </c>
      <c r="Q3691" t="s">
        <v>30</v>
      </c>
      <c r="R3691" t="b">
        <v>0</v>
      </c>
      <c r="Z3691">
        <v>1</v>
      </c>
    </row>
    <row r="3692" spans="1:26" x14ac:dyDescent="0.25">
      <c r="A3692">
        <v>1548</v>
      </c>
      <c r="B3692" t="s">
        <v>2284</v>
      </c>
      <c r="C3692" t="s">
        <v>661</v>
      </c>
      <c r="D3692" t="s">
        <v>662</v>
      </c>
      <c r="E3692" s="6" t="str">
        <f>VLOOKUP(SUBSTITUTE(B3692,"_eur","")&amp;" - "&amp;D3692,OrbisGeneric_mapping!C:F,3,0)</f>
        <v>EXCHANGE_RATE</v>
      </c>
      <c r="F3692" s="6" t="str">
        <f>VLOOKUP(E3692,Collibra!D:F,3,0)</f>
        <v>Exchange rate from original currency</v>
      </c>
      <c r="G3692" s="6" t="str">
        <f>VLOOKUP(E3692,Collibra!D:F,2,0)</f>
        <v>Exchange rate from original currency gives the exchange rate against selected selected currency (Default: USD)</v>
      </c>
      <c r="J3692" t="s">
        <v>28</v>
      </c>
      <c r="N3692" t="b">
        <v>0</v>
      </c>
      <c r="P3692" t="s">
        <v>29</v>
      </c>
      <c r="Q3692" t="s">
        <v>30</v>
      </c>
      <c r="R3692" t="b">
        <v>0</v>
      </c>
      <c r="Z3692">
        <v>1</v>
      </c>
    </row>
    <row r="3693" spans="1:26" x14ac:dyDescent="0.25">
      <c r="A3693">
        <v>1892</v>
      </c>
      <c r="B3693" t="s">
        <v>2284</v>
      </c>
      <c r="C3693" t="s">
        <v>2187</v>
      </c>
      <c r="D3693" t="s">
        <v>2188</v>
      </c>
      <c r="E3693" s="6" t="str">
        <f>VLOOKUP(SUBSTITUTE(B3693,"_eur","")&amp;" - "&amp;D3693,OrbisGeneric_mapping!C:F,3,0)</f>
        <v>EXPT</v>
      </c>
      <c r="F3693" s="6">
        <f>VLOOKUP(E3693,Collibra!D:F,3,0)</f>
        <v>0</v>
      </c>
      <c r="G3693" s="6" t="str">
        <f>VLOOKUP(E3693,Collibra!D:F,2,0)</f>
        <v>Portion of the Total operating revenue made from exports</v>
      </c>
      <c r="J3693" t="s">
        <v>28</v>
      </c>
      <c r="N3693" t="b">
        <v>0</v>
      </c>
      <c r="P3693" t="s">
        <v>29</v>
      </c>
      <c r="Q3693" t="s">
        <v>30</v>
      </c>
      <c r="R3693" t="b">
        <v>0</v>
      </c>
      <c r="Z3693">
        <v>1</v>
      </c>
    </row>
    <row r="3694" spans="1:26" x14ac:dyDescent="0.25">
      <c r="A3694">
        <v>2108</v>
      </c>
      <c r="B3694" t="s">
        <v>2284</v>
      </c>
      <c r="C3694" t="s">
        <v>2189</v>
      </c>
      <c r="D3694" t="s">
        <v>2190</v>
      </c>
      <c r="E3694" s="6" t="str">
        <f>VLOOKUP(SUBSTITUTE(B3694,"_eur","")&amp;" - "&amp;D3694,OrbisGeneric_mapping!C:F,3,0)</f>
        <v>EXOP</v>
      </c>
      <c r="F3694" s="6" t="str">
        <f>VLOOKUP(E3694,Collibra!D:F,3,0)</f>
        <v>Export revenue / Operating revenue (%)</v>
      </c>
      <c r="G3694" s="6" t="str">
        <f>VLOOKUP(E3694,Collibra!D:F,2,0)</f>
        <v>Export revenue as a percentage of Operating revenue</v>
      </c>
      <c r="J3694" t="s">
        <v>28</v>
      </c>
      <c r="N3694" t="b">
        <v>0</v>
      </c>
      <c r="P3694" t="s">
        <v>29</v>
      </c>
      <c r="Q3694" t="s">
        <v>30</v>
      </c>
      <c r="R3694" t="b">
        <v>0</v>
      </c>
      <c r="Z3694">
        <v>1</v>
      </c>
    </row>
    <row r="3695" spans="1:26" x14ac:dyDescent="0.25">
      <c r="A3695">
        <v>1868</v>
      </c>
      <c r="B3695" t="s">
        <v>2284</v>
      </c>
      <c r="C3695" t="s">
        <v>2191</v>
      </c>
      <c r="D3695" t="s">
        <v>2192</v>
      </c>
      <c r="E3695" s="6" t="str">
        <f>VLOOKUP(SUBSTITUTE(B3695,"_eur","")&amp;" - "&amp;D3695,OrbisGeneric_mapping!C:F,3,0)</f>
        <v>EXEX</v>
      </c>
      <c r="F3695" s="6" t="str">
        <f>VLOOKUP(E3695,Collibra!D:F,3,0)</f>
        <v>Extraordinary and other Expenses</v>
      </c>
      <c r="G3695" s="6" t="str">
        <f>VLOOKUP(E3695,Collibra!D:F,2,0)</f>
        <v>All extraordinary expenses and other expenses not belonging to the core activities of the company</v>
      </c>
      <c r="J3695" t="s">
        <v>28</v>
      </c>
      <c r="N3695" t="b">
        <v>0</v>
      </c>
      <c r="P3695" t="s">
        <v>29</v>
      </c>
      <c r="Q3695" t="s">
        <v>30</v>
      </c>
      <c r="R3695" t="b">
        <v>0</v>
      </c>
      <c r="Z3695">
        <v>1</v>
      </c>
    </row>
    <row r="3696" spans="1:26" x14ac:dyDescent="0.25">
      <c r="A3696">
        <v>1876</v>
      </c>
      <c r="B3696" t="s">
        <v>2284</v>
      </c>
      <c r="C3696" t="s">
        <v>2193</v>
      </c>
      <c r="D3696" t="s">
        <v>2194</v>
      </c>
      <c r="E3696" s="6" t="str">
        <f>VLOOKUP(SUBSTITUTE(B3696,"_eur","")&amp;" - "&amp;D3696,OrbisGeneric_mapping!C:F,3,0)</f>
        <v>EXTR</v>
      </c>
      <c r="F3696" s="6">
        <f>VLOOKUP(E3696,Collibra!D:F,3,0)</f>
        <v>0</v>
      </c>
      <c r="G3696" s="6" t="str">
        <f>VLOOKUP(E3696,Collibra!D:F,2,0)</f>
        <v>All extraordinary and other results not belonging to the core activities of the company</v>
      </c>
      <c r="J3696" t="s">
        <v>28</v>
      </c>
      <c r="N3696" t="b">
        <v>0</v>
      </c>
      <c r="P3696" t="s">
        <v>29</v>
      </c>
      <c r="Q3696" t="s">
        <v>30</v>
      </c>
      <c r="R3696" t="b">
        <v>0</v>
      </c>
      <c r="Z3696">
        <v>1</v>
      </c>
    </row>
    <row r="3697" spans="1:26" x14ac:dyDescent="0.25">
      <c r="A3697">
        <v>1860</v>
      </c>
      <c r="B3697" t="s">
        <v>2284</v>
      </c>
      <c r="C3697" t="s">
        <v>2195</v>
      </c>
      <c r="D3697" t="s">
        <v>2196</v>
      </c>
      <c r="E3697" s="6" t="str">
        <f>VLOOKUP(SUBSTITUTE(B3697,"_eur","")&amp;" - "&amp;D3697,OrbisGeneric_mapping!C:F,3,0)</f>
        <v>EXRE</v>
      </c>
      <c r="F3697" s="6">
        <f>VLOOKUP(E3697,Collibra!D:F,3,0)</f>
        <v>0</v>
      </c>
      <c r="G3697" s="6" t="str">
        <f>VLOOKUP(E3697,Collibra!D:F,2,0)</f>
        <v>All extraordinary revenues and other revenues not belonging to the core activities of the company</v>
      </c>
      <c r="J3697" t="s">
        <v>28</v>
      </c>
      <c r="N3697" t="b">
        <v>0</v>
      </c>
      <c r="P3697" t="s">
        <v>29</v>
      </c>
      <c r="Q3697" t="s">
        <v>30</v>
      </c>
      <c r="R3697" t="b">
        <v>0</v>
      </c>
      <c r="Z3697">
        <v>1</v>
      </c>
    </row>
    <row r="3698" spans="1:26" x14ac:dyDescent="0.25">
      <c r="A3698">
        <v>1460</v>
      </c>
      <c r="B3698" t="s">
        <v>2284</v>
      </c>
      <c r="C3698" t="s">
        <v>2197</v>
      </c>
      <c r="D3698" t="s">
        <v>2198</v>
      </c>
      <c r="E3698" s="6" t="str">
        <f>VLOOKUP(SUBSTITUTE(B3698,"_eur","")&amp;" - "&amp;D3698,OrbisGeneric_mapping!C:F,3,0)</f>
        <v>FILING_TYPE</v>
      </c>
      <c r="F3698" s="6" t="str">
        <f>VLOOKUP(E3698,Collibra!D:F,3,0)</f>
        <v>Filing type</v>
      </c>
      <c r="G3698" s="6" t="str">
        <f>VLOOKUP(E3698,Collibra!D:F,2,0)</f>
        <v>The filing type indicates where the accounts come from. This can be Annual report (coming from Osiris, BankFocus or InsuranceFocus) or Local registry filing (coming from national products or data feeds)</v>
      </c>
      <c r="J3698" t="s">
        <v>28</v>
      </c>
      <c r="N3698" t="b">
        <v>0</v>
      </c>
      <c r="P3698" t="s">
        <v>29</v>
      </c>
      <c r="Q3698" t="s">
        <v>30</v>
      </c>
      <c r="R3698" t="b">
        <v>0</v>
      </c>
      <c r="Z3698">
        <v>1</v>
      </c>
    </row>
    <row r="3699" spans="1:26" x14ac:dyDescent="0.25">
      <c r="A3699">
        <v>1820</v>
      </c>
      <c r="B3699" t="s">
        <v>2284</v>
      </c>
      <c r="C3699" t="s">
        <v>1413</v>
      </c>
      <c r="D3699" t="s">
        <v>2199</v>
      </c>
      <c r="E3699" s="6" t="str">
        <f>VLOOKUP(SUBSTITUTE(B3699,"_eur","")&amp;" - "&amp;D3699,OrbisGeneric_mapping!C:F,3,0)</f>
        <v>FIEX</v>
      </c>
      <c r="F3699" s="6">
        <f>VLOOKUP(E3699,Collibra!D:F,3,0)</f>
        <v>0</v>
      </c>
      <c r="G3699" s="6" t="str">
        <f>VLOOKUP(E3699,Collibra!D:F,2,0)</f>
        <v>All financial expenses such as interest charges, write-off financial assets</v>
      </c>
      <c r="J3699" t="s">
        <v>28</v>
      </c>
      <c r="N3699" t="b">
        <v>0</v>
      </c>
      <c r="P3699" t="s">
        <v>29</v>
      </c>
      <c r="Q3699" t="s">
        <v>30</v>
      </c>
      <c r="R3699" t="b">
        <v>0</v>
      </c>
      <c r="Z3699">
        <v>1</v>
      </c>
    </row>
    <row r="3700" spans="1:26" x14ac:dyDescent="0.25">
      <c r="A3700">
        <v>1828</v>
      </c>
      <c r="B3700" t="s">
        <v>2284</v>
      </c>
      <c r="C3700" t="s">
        <v>1415</v>
      </c>
      <c r="D3700" t="s">
        <v>1416</v>
      </c>
      <c r="E3700" s="6" t="str">
        <f>VLOOKUP(SUBSTITUTE(B3700,"_eur","")&amp;" - "&amp;D3700,OrbisGeneric_mapping!C:F,3,0)</f>
        <v>FIPL</v>
      </c>
      <c r="F3700" s="6">
        <f>VLOOKUP(E3700,Collibra!D:F,3,0)</f>
        <v>0</v>
      </c>
      <c r="G3700" s="6" t="str">
        <f>VLOOKUP(E3700,Collibra!D:F,2,0)</f>
        <v>Result from financial activities of the company (Financial revenue minus Financial expenses)</v>
      </c>
      <c r="J3700" t="s">
        <v>28</v>
      </c>
      <c r="N3700" t="b">
        <v>0</v>
      </c>
      <c r="P3700" t="s">
        <v>29</v>
      </c>
      <c r="Q3700" t="s">
        <v>30</v>
      </c>
      <c r="R3700" t="b">
        <v>0</v>
      </c>
      <c r="Z3700">
        <v>1</v>
      </c>
    </row>
    <row r="3701" spans="1:26" x14ac:dyDescent="0.25">
      <c r="A3701">
        <v>1812</v>
      </c>
      <c r="B3701" t="s">
        <v>2284</v>
      </c>
      <c r="C3701" t="s">
        <v>1417</v>
      </c>
      <c r="D3701" t="s">
        <v>2200</v>
      </c>
      <c r="E3701" s="6" t="str">
        <f>VLOOKUP(SUBSTITUTE(B3701,"_eur","")&amp;" - "&amp;D3701,OrbisGeneric_mapping!C:F,3,0)</f>
        <v>FIRE</v>
      </c>
      <c r="F3701" s="6">
        <f>VLOOKUP(E3701,Collibra!D:F,3,0)</f>
        <v>0</v>
      </c>
      <c r="G3701" s="6" t="str">
        <f>VLOOKUP(E3701,Collibra!D:F,2,0)</f>
        <v>All financial revenues such as interest, incomes from shares, etc.</v>
      </c>
      <c r="J3701" t="s">
        <v>28</v>
      </c>
      <c r="N3701" t="b">
        <v>0</v>
      </c>
      <c r="P3701" t="s">
        <v>29</v>
      </c>
      <c r="Q3701" t="s">
        <v>30</v>
      </c>
      <c r="R3701" t="b">
        <v>0</v>
      </c>
      <c r="Z3701">
        <v>1</v>
      </c>
    </row>
    <row r="3702" spans="1:26" x14ac:dyDescent="0.25">
      <c r="A3702">
        <v>1556</v>
      </c>
      <c r="B3702" t="s">
        <v>2284</v>
      </c>
      <c r="C3702" t="s">
        <v>482</v>
      </c>
      <c r="D3702" t="s">
        <v>2201</v>
      </c>
      <c r="E3702" s="6" t="str">
        <f>VLOOKUP(SUBSTITUTE(B3702,"_eur","")&amp;" - "&amp;D3702,OrbisGeneric_mapping!C:F,3,0)</f>
        <v>FIAS</v>
      </c>
      <c r="F3702" s="6">
        <f>VLOOKUP(E3702,Collibra!D:F,3,0)</f>
        <v>0</v>
      </c>
      <c r="G3702" s="6" t="str">
        <f>VLOOKUP(E3702,Collibra!D:F,2,0)</f>
        <v>Total amount (after depreciation) of non current assets (Intangible assets plus Tangible Fixed assets plus Other non-current assets)</v>
      </c>
      <c r="J3702" t="s">
        <v>28</v>
      </c>
      <c r="N3702" t="b">
        <v>0</v>
      </c>
      <c r="P3702" t="s">
        <v>29</v>
      </c>
      <c r="Q3702" t="s">
        <v>30</v>
      </c>
      <c r="R3702" t="b">
        <v>0</v>
      </c>
      <c r="Z3702">
        <v>1</v>
      </c>
    </row>
    <row r="3703" spans="1:26" x14ac:dyDescent="0.25">
      <c r="A3703">
        <v>2164</v>
      </c>
      <c r="B3703" t="s">
        <v>2284</v>
      </c>
      <c r="C3703" t="s">
        <v>2202</v>
      </c>
      <c r="D3703" t="s">
        <v>2203</v>
      </c>
      <c r="E3703" s="6" t="str">
        <f>VLOOKUP(SUBSTITUTE(B3703,"_eur","")&amp;" - "&amp;D3703,OrbisGeneric_mapping!C:F,3,0)</f>
        <v>GEAR</v>
      </c>
      <c r="F3703" s="6" t="str">
        <f>VLOOKUP(E3703,Collibra!D:F,3,0)</f>
        <v>Gearing (%)</v>
      </c>
      <c r="G3703" s="6" t="str">
        <f>VLOOKUP(E3703,Collibra!D:F,2,0)</f>
        <v>Gearing is the sum of Non-current liabilities and Loans as percentage of Shareholders funds</v>
      </c>
      <c r="J3703" t="s">
        <v>28</v>
      </c>
      <c r="N3703" t="b">
        <v>0</v>
      </c>
      <c r="P3703" t="s">
        <v>29</v>
      </c>
      <c r="Q3703" t="s">
        <v>30</v>
      </c>
      <c r="R3703" t="b">
        <v>0</v>
      </c>
      <c r="Z3703">
        <v>1</v>
      </c>
    </row>
    <row r="3704" spans="1:26" x14ac:dyDescent="0.25">
      <c r="A3704">
        <v>2020</v>
      </c>
      <c r="B3704" t="s">
        <v>2284</v>
      </c>
      <c r="C3704" t="s">
        <v>2204</v>
      </c>
      <c r="D3704" t="s">
        <v>2205</v>
      </c>
      <c r="E3704" s="6" t="str">
        <f>VLOOKUP(SUBSTITUTE(B3704,"_eur","")&amp;" - "&amp;D3704,OrbisGeneric_mapping!C:F,3,0)</f>
        <v>GRMA</v>
      </c>
      <c r="F3704" s="6" t="str">
        <f>VLOOKUP(E3704,Collibra!D:F,3,0)</f>
        <v>Gross margin (%)</v>
      </c>
      <c r="G3704" s="6" t="str">
        <f>VLOOKUP(E3704,Collibra!D:F,2,0)</f>
        <v>Gross profit as percentage of Operating revenue</v>
      </c>
      <c r="J3704" t="s">
        <v>28</v>
      </c>
      <c r="N3704" t="b">
        <v>0</v>
      </c>
      <c r="P3704" t="s">
        <v>29</v>
      </c>
      <c r="Q3704" t="s">
        <v>30</v>
      </c>
      <c r="R3704" t="b">
        <v>0</v>
      </c>
      <c r="Z3704">
        <v>1</v>
      </c>
    </row>
    <row r="3705" spans="1:26" x14ac:dyDescent="0.25">
      <c r="A3705">
        <v>1788</v>
      </c>
      <c r="B3705" t="s">
        <v>2284</v>
      </c>
      <c r="C3705" t="s">
        <v>2206</v>
      </c>
      <c r="D3705" t="s">
        <v>2207</v>
      </c>
      <c r="E3705" s="6" t="str">
        <f>VLOOKUP(SUBSTITUTE(B3705,"_eur","")&amp;" - "&amp;D3705,OrbisGeneric_mapping!C:F,3,0)</f>
        <v>GROS</v>
      </c>
      <c r="F3705" s="6">
        <f>VLOOKUP(E3705,Collibra!D:F,3,0)</f>
        <v>0</v>
      </c>
      <c r="G3705" s="6" t="str">
        <f>VLOOKUP(E3705,Collibra!D:F,2,0)</f>
        <v>Total Operating revenue minus Cost of goods sold</v>
      </c>
      <c r="J3705" t="s">
        <v>28</v>
      </c>
      <c r="N3705" t="b">
        <v>0</v>
      </c>
      <c r="P3705" t="s">
        <v>29</v>
      </c>
      <c r="Q3705" t="s">
        <v>30</v>
      </c>
      <c r="R3705" t="b">
        <v>0</v>
      </c>
      <c r="Z3705">
        <v>1</v>
      </c>
    </row>
    <row r="3706" spans="1:26" x14ac:dyDescent="0.25">
      <c r="A3706">
        <v>1564</v>
      </c>
      <c r="B3706" t="s">
        <v>2284</v>
      </c>
      <c r="C3706" t="s">
        <v>2208</v>
      </c>
      <c r="D3706" t="s">
        <v>2209</v>
      </c>
      <c r="E3706" s="6" t="str">
        <f>VLOOKUP(SUBSTITUTE(B3706,"_eur","")&amp;" - "&amp;D3706,OrbisGeneric_mapping!C:F,3,0)</f>
        <v>IFAS</v>
      </c>
      <c r="F3706" s="6" t="str">
        <f>VLOOKUP(E3706,Collibra!D:F,3,0)</f>
        <v>Intangible Fixed Assets</v>
      </c>
      <c r="G3706" s="6" t="str">
        <f>VLOOKUP(E3706,Collibra!D:F,2,0)</f>
        <v>All intangible assets such as formation expenses, research expenses, goodwill, development expenses and all other expenses with a long term effect</v>
      </c>
      <c r="J3706" t="s">
        <v>28</v>
      </c>
      <c r="N3706" t="b">
        <v>0</v>
      </c>
      <c r="P3706" t="s">
        <v>29</v>
      </c>
      <c r="Q3706" t="s">
        <v>30</v>
      </c>
      <c r="R3706" t="b">
        <v>0</v>
      </c>
      <c r="Z3706">
        <v>1</v>
      </c>
    </row>
    <row r="3707" spans="1:26" x14ac:dyDescent="0.25">
      <c r="A3707">
        <v>2076</v>
      </c>
      <c r="B3707" t="s">
        <v>2284</v>
      </c>
      <c r="C3707" t="s">
        <v>2210</v>
      </c>
      <c r="D3707" t="s">
        <v>2211</v>
      </c>
      <c r="E3707" s="6" t="str">
        <f>VLOOKUP(SUBSTITUTE(B3707,"_eur","")&amp;" - "&amp;D3707,OrbisGeneric_mapping!C:F,3,0)</f>
        <v>IC</v>
      </c>
      <c r="F3707" s="6">
        <f>VLOOKUP(E3707,Collibra!D:F,3,0)</f>
        <v>0</v>
      </c>
      <c r="G3707" s="6" t="str">
        <f>VLOOKUP(E3707,Collibra!D:F,2,0)</f>
        <v>Operating profit on Interest paid expressed in times</v>
      </c>
      <c r="J3707" t="s">
        <v>28</v>
      </c>
      <c r="N3707" t="b">
        <v>0</v>
      </c>
      <c r="P3707" t="s">
        <v>29</v>
      </c>
      <c r="Q3707" t="s">
        <v>30</v>
      </c>
      <c r="R3707" t="b">
        <v>0</v>
      </c>
      <c r="Z3707">
        <v>1</v>
      </c>
    </row>
    <row r="3708" spans="1:26" x14ac:dyDescent="0.25">
      <c r="A3708">
        <v>1924</v>
      </c>
      <c r="B3708" t="s">
        <v>2284</v>
      </c>
      <c r="C3708" t="s">
        <v>2212</v>
      </c>
      <c r="D3708" t="s">
        <v>2213</v>
      </c>
      <c r="E3708" s="6" t="str">
        <f>VLOOKUP(SUBSTITUTE(B3708,"_eur","")&amp;" - "&amp;D3708,OrbisGeneric_mapping!C:F,3,0)</f>
        <v>INTE</v>
      </c>
      <c r="F3708" s="6">
        <f>VLOOKUP(E3708,Collibra!D:F,3,0)</f>
        <v>0</v>
      </c>
      <c r="G3708" s="6" t="str">
        <f>VLOOKUP(E3708,Collibra!D:F,2,0)</f>
        <v>Total amount of interest expenses paid on borrowings or liabilities</v>
      </c>
      <c r="J3708" t="s">
        <v>28</v>
      </c>
      <c r="N3708" t="b">
        <v>0</v>
      </c>
      <c r="P3708" t="s">
        <v>29</v>
      </c>
      <c r="Q3708" t="s">
        <v>30</v>
      </c>
      <c r="R3708" t="b">
        <v>0</v>
      </c>
      <c r="Z3708">
        <v>1</v>
      </c>
    </row>
    <row r="3709" spans="1:26" x14ac:dyDescent="0.25">
      <c r="A3709">
        <v>2132</v>
      </c>
      <c r="B3709" t="s">
        <v>2284</v>
      </c>
      <c r="C3709" t="s">
        <v>2214</v>
      </c>
      <c r="D3709" t="s">
        <v>2215</v>
      </c>
      <c r="E3709" s="6" t="str">
        <f>VLOOKUP(SUBSTITUTE(B3709,"_eur","")&amp;" - "&amp;D3709,OrbisGeneric_mapping!C:F,3,0)</f>
        <v>LIQR</v>
      </c>
      <c r="F3709" s="6">
        <f>VLOOKUP(E3709,Collibra!D:F,3,0)</f>
        <v>0</v>
      </c>
      <c r="G3709" s="6" t="str">
        <f>VLOOKUP(E3709,Collibra!D:F,2,0)</f>
        <v>Current assets less Stocks on Current liabilities expressed in times</v>
      </c>
      <c r="J3709" t="s">
        <v>28</v>
      </c>
      <c r="N3709" t="b">
        <v>0</v>
      </c>
      <c r="P3709" t="s">
        <v>29</v>
      </c>
      <c r="Q3709" t="s">
        <v>30</v>
      </c>
      <c r="R3709" t="b">
        <v>0</v>
      </c>
      <c r="Z3709">
        <v>1</v>
      </c>
    </row>
    <row r="3710" spans="1:26" x14ac:dyDescent="0.25">
      <c r="A3710">
        <v>1700</v>
      </c>
      <c r="B3710" t="s">
        <v>2284</v>
      </c>
      <c r="C3710" t="s">
        <v>528</v>
      </c>
      <c r="D3710" t="s">
        <v>529</v>
      </c>
      <c r="E3710" s="6" t="str">
        <f>VLOOKUP(SUBSTITUTE(B3710,"_eur","")&amp;" - "&amp;D3710,OrbisGeneric_mapping!C:F,3,0)</f>
        <v>LOAN</v>
      </c>
      <c r="F3710" s="6">
        <f>VLOOKUP(E3710,Collibra!D:F,3,0)</f>
        <v>0</v>
      </c>
      <c r="G3710" s="6" t="str">
        <f>VLOOKUP(E3710,Collibra!D:F,2,0)</f>
        <v>Short-term financial debts (e.g. to credit institutions + current portion of loan term debt, bonds, etc.)</v>
      </c>
      <c r="J3710" t="s">
        <v>28</v>
      </c>
      <c r="N3710" t="b">
        <v>0</v>
      </c>
      <c r="P3710" t="s">
        <v>29</v>
      </c>
      <c r="Q3710" t="s">
        <v>30</v>
      </c>
      <c r="R3710" t="b">
        <v>0</v>
      </c>
      <c r="Z3710">
        <v>1</v>
      </c>
    </row>
    <row r="3711" spans="1:26" x14ac:dyDescent="0.25">
      <c r="A3711">
        <v>1668</v>
      </c>
      <c r="B3711" t="s">
        <v>2284</v>
      </c>
      <c r="C3711" t="s">
        <v>2216</v>
      </c>
      <c r="D3711" t="s">
        <v>2217</v>
      </c>
      <c r="E3711" s="6" t="str">
        <f>VLOOKUP(SUBSTITUTE(B3711,"_eur","")&amp;" - "&amp;D3711,OrbisGeneric_mapping!C:F,3,0)</f>
        <v>LTDB</v>
      </c>
      <c r="F3711" s="6">
        <f>VLOOKUP(E3711,Collibra!D:F,3,0)</f>
        <v>0</v>
      </c>
      <c r="G3711" s="6" t="str">
        <f>VLOOKUP(E3711,Collibra!D:F,2,0)</f>
        <v>Long-term borrowings from credit institutions and bonds issued</v>
      </c>
      <c r="J3711" t="s">
        <v>28</v>
      </c>
      <c r="N3711" t="b">
        <v>0</v>
      </c>
      <c r="P3711" t="s">
        <v>29</v>
      </c>
      <c r="Q3711" t="s">
        <v>30</v>
      </c>
      <c r="R3711" t="b">
        <v>0</v>
      </c>
      <c r="Z3711">
        <v>1</v>
      </c>
    </row>
    <row r="3712" spans="1:26" x14ac:dyDescent="0.25">
      <c r="A3712">
        <v>2060</v>
      </c>
      <c r="B3712" t="s">
        <v>2284</v>
      </c>
      <c r="C3712" t="s">
        <v>2218</v>
      </c>
      <c r="D3712" t="s">
        <v>2219</v>
      </c>
      <c r="E3712" s="6" t="str">
        <f>VLOOKUP(SUBSTITUTE(B3712,"_eur","")&amp;" - "&amp;D3712,OrbisGeneric_mapping!C:F,3,0)</f>
        <v>MKCF</v>
      </c>
      <c r="F3712" s="6" t="str">
        <f>VLOOKUP(E3712,Collibra!D:F,3,0)</f>
        <v>Market cap / Cash flow from operations (x)</v>
      </c>
      <c r="G3712" s="6" t="str">
        <f>VLOOKUP(E3712,Collibra!D:F,2,0)</f>
        <v>Market capitalisation on Cash flow from operations expressed in times. Market capitalisation is the product of shares outstanding and current market price of the share</v>
      </c>
      <c r="J3712" t="s">
        <v>28</v>
      </c>
      <c r="N3712" t="b">
        <v>0</v>
      </c>
      <c r="P3712" t="s">
        <v>29</v>
      </c>
      <c r="Q3712" t="s">
        <v>30</v>
      </c>
      <c r="R3712" t="b">
        <v>0</v>
      </c>
      <c r="Z3712">
        <v>1</v>
      </c>
    </row>
    <row r="3713" spans="1:26" x14ac:dyDescent="0.25">
      <c r="A3713">
        <v>1900</v>
      </c>
      <c r="B3713" t="s">
        <v>2284</v>
      </c>
      <c r="C3713" t="s">
        <v>2220</v>
      </c>
      <c r="D3713" t="s">
        <v>2221</v>
      </c>
      <c r="E3713" s="6" t="str">
        <f>VLOOKUP(SUBSTITUTE(B3713,"_eur","")&amp;" - "&amp;D3713,OrbisGeneric_mapping!C:F,3,0)</f>
        <v>MATE</v>
      </c>
      <c r="F3713" s="6">
        <f>VLOOKUP(E3713,Collibra!D:F,3,0)</f>
        <v>0</v>
      </c>
      <c r="G3713" s="6" t="str">
        <f>VLOOKUP(E3713,Collibra!D:F,2,0)</f>
        <v>Costs of goods purchased (raw materials and finished goods). No services</v>
      </c>
      <c r="J3713" t="s">
        <v>28</v>
      </c>
      <c r="N3713" t="b">
        <v>0</v>
      </c>
      <c r="P3713" t="s">
        <v>29</v>
      </c>
      <c r="Q3713" t="s">
        <v>30</v>
      </c>
      <c r="R3713" t="b">
        <v>0</v>
      </c>
      <c r="Z3713">
        <v>1</v>
      </c>
    </row>
    <row r="3714" spans="1:26" x14ac:dyDescent="0.25">
      <c r="A3714">
        <v>2068</v>
      </c>
      <c r="B3714" t="s">
        <v>2284</v>
      </c>
      <c r="C3714" t="s">
        <v>2222</v>
      </c>
      <c r="D3714" t="s">
        <v>2223</v>
      </c>
      <c r="E3714" s="6" t="str">
        <f>VLOOKUP(SUBSTITUTE(B3714,"_eur","")&amp;" - "&amp;D3714,OrbisGeneric_mapping!C:F,3,0)</f>
        <v>NAT</v>
      </c>
      <c r="F3714" s="6" t="str">
        <f>VLOOKUP(E3714,Collibra!D:F,3,0)</f>
        <v>Net assets turnover (X)</v>
      </c>
      <c r="G3714" s="6" t="str">
        <f>VLOOKUP(E3714,Collibra!D:F,2,0)</f>
        <v>Operating revenue on sum of Shareholders funds and Non-current liabilities expressed in times</v>
      </c>
      <c r="J3714" t="s">
        <v>28</v>
      </c>
      <c r="N3714" t="b">
        <v>0</v>
      </c>
      <c r="P3714" t="s">
        <v>29</v>
      </c>
      <c r="Q3714" t="s">
        <v>30</v>
      </c>
      <c r="R3714" t="b">
        <v>0</v>
      </c>
      <c r="Z3714">
        <v>1</v>
      </c>
    </row>
    <row r="3715" spans="1:26" x14ac:dyDescent="0.25">
      <c r="A3715">
        <v>1740</v>
      </c>
      <c r="B3715" t="s">
        <v>2284</v>
      </c>
      <c r="C3715" t="s">
        <v>2224</v>
      </c>
      <c r="D3715" t="s">
        <v>2225</v>
      </c>
      <c r="E3715" s="6" t="str">
        <f>VLOOKUP(SUBSTITUTE(B3715,"_eur","")&amp;" - "&amp;D3715,OrbisGeneric_mapping!C:F,3,0)</f>
        <v>NCAS</v>
      </c>
      <c r="F3715" s="6" t="str">
        <f>VLOOKUP(E3715,Collibra!D:F,3,0)</f>
        <v>Net Current Assets (Working Capital)</v>
      </c>
      <c r="G3715" s="6" t="str">
        <f>VLOOKUP(E3715,Collibra!D:F,2,0)</f>
        <v>Net current asset position computed as Current Assets minus Current liabilities</v>
      </c>
      <c r="J3715" t="s">
        <v>28</v>
      </c>
      <c r="N3715" t="b">
        <v>0</v>
      </c>
      <c r="P3715" t="s">
        <v>29</v>
      </c>
      <c r="Q3715" t="s">
        <v>30</v>
      </c>
      <c r="R3715" t="b">
        <v>0</v>
      </c>
      <c r="Z3715">
        <v>1</v>
      </c>
    </row>
    <row r="3716" spans="1:26" x14ac:dyDescent="0.25">
      <c r="A3716">
        <v>1660</v>
      </c>
      <c r="B3716" t="s">
        <v>2284</v>
      </c>
      <c r="C3716" t="s">
        <v>1479</v>
      </c>
      <c r="D3716" t="s">
        <v>2226</v>
      </c>
      <c r="E3716" s="6" t="str">
        <f>VLOOKUP(SUBSTITUTE(B3716,"_eur","")&amp;" - "&amp;D3716,OrbisGeneric_mapping!C:F,3,0)</f>
        <v>NCLI</v>
      </c>
      <c r="F3716" s="6">
        <f>VLOOKUP(E3716,Collibra!D:F,3,0)</f>
        <v>0</v>
      </c>
      <c r="G3716" s="6" t="str">
        <f>VLOOKUP(E3716,Collibra!D:F,2,0)</f>
        <v>Long-term liabilities of the company (Long-term financial debt plus Other long-term liabilities and provisions)</v>
      </c>
      <c r="J3716" t="s">
        <v>28</v>
      </c>
      <c r="N3716" t="b">
        <v>0</v>
      </c>
      <c r="P3716" t="s">
        <v>29</v>
      </c>
      <c r="Q3716" t="s">
        <v>30</v>
      </c>
      <c r="R3716" t="b">
        <v>0</v>
      </c>
      <c r="Z3716">
        <v>1</v>
      </c>
    </row>
    <row r="3717" spans="1:26" x14ac:dyDescent="0.25">
      <c r="A3717">
        <v>1756</v>
      </c>
      <c r="B3717" t="s">
        <v>2284</v>
      </c>
      <c r="C3717" t="s">
        <v>1481</v>
      </c>
      <c r="D3717" t="s">
        <v>1482</v>
      </c>
      <c r="E3717" s="6" t="str">
        <f>VLOOKUP(SUBSTITUTE(B3717,"_eur","")&amp;" - "&amp;D3717,OrbisGeneric_mapping!C:F,3,0)</f>
        <v>EMPL</v>
      </c>
      <c r="F3717" s="6">
        <f>VLOOKUP(E3717,Collibra!D:F,3,0)</f>
        <v>0</v>
      </c>
      <c r="G3717" s="6" t="str">
        <f>VLOOKUP(E3717,Collibra!D:F,2,0)</f>
        <v>Total number of employees on the company's payroll</v>
      </c>
      <c r="J3717" t="s">
        <v>28</v>
      </c>
      <c r="N3717" t="b">
        <v>0</v>
      </c>
      <c r="P3717" t="s">
        <v>29</v>
      </c>
      <c r="Q3717" t="s">
        <v>30</v>
      </c>
      <c r="R3717" t="b">
        <v>0</v>
      </c>
      <c r="Z3717">
        <v>1</v>
      </c>
    </row>
    <row r="3718" spans="1:26" x14ac:dyDescent="0.25">
      <c r="A3718">
        <v>1500</v>
      </c>
      <c r="B3718" t="s">
        <v>2284</v>
      </c>
      <c r="C3718" t="s">
        <v>570</v>
      </c>
      <c r="D3718" t="s">
        <v>571</v>
      </c>
      <c r="E3718" s="6" t="str">
        <f>VLOOKUP(SUBSTITUTE(B3718,"_eur","")&amp;" - "&amp;D3718,OrbisGeneric_mapping!C:F,3,0)</f>
        <v>NUMBER_MONTHS</v>
      </c>
      <c r="F3718" s="6" t="str">
        <f>VLOOKUP(E3718,Collibra!D:F,3,0)</f>
        <v>Number of months</v>
      </c>
      <c r="G3718" s="6" t="str">
        <f>VLOOKUP(E3718,Collibra!D:F,2,0)</f>
        <v>The number of months in a financial accounting period</v>
      </c>
      <c r="J3718" t="s">
        <v>28</v>
      </c>
      <c r="N3718" t="b">
        <v>0</v>
      </c>
      <c r="P3718" t="s">
        <v>29</v>
      </c>
      <c r="Q3718" t="s">
        <v>30</v>
      </c>
      <c r="R3718" t="b">
        <v>0</v>
      </c>
      <c r="Z3718">
        <v>1</v>
      </c>
    </row>
    <row r="3719" spans="1:26" x14ac:dyDescent="0.25">
      <c r="A3719">
        <v>1804</v>
      </c>
      <c r="B3719" t="s">
        <v>2284</v>
      </c>
      <c r="C3719" t="s">
        <v>2227</v>
      </c>
      <c r="D3719" t="s">
        <v>2228</v>
      </c>
      <c r="E3719" s="6" t="str">
        <f>VLOOKUP(SUBSTITUTE(B3719,"_eur","")&amp;" - "&amp;D3719,OrbisGeneric_mapping!C:F,3,0)</f>
        <v>OPPL</v>
      </c>
      <c r="F3719" s="6">
        <f>VLOOKUP(E3719,Collibra!D:F,3,0)</f>
        <v>0</v>
      </c>
      <c r="G3719" s="6" t="str">
        <f>VLOOKUP(E3719,Collibra!D:F,2,0)</f>
        <v>Earnings Before Interest&amp;amp;Tax. All operating revenues minus All operating expenses</v>
      </c>
      <c r="J3719" t="s">
        <v>28</v>
      </c>
      <c r="N3719" t="b">
        <v>0</v>
      </c>
      <c r="P3719" t="s">
        <v>29</v>
      </c>
      <c r="Q3719" t="s">
        <v>30</v>
      </c>
      <c r="R3719" t="b">
        <v>0</v>
      </c>
      <c r="Z3719">
        <v>1</v>
      </c>
    </row>
    <row r="3720" spans="1:26" x14ac:dyDescent="0.25">
      <c r="A3720">
        <v>2244</v>
      </c>
      <c r="B3720" t="s">
        <v>2284</v>
      </c>
      <c r="C3720" t="s">
        <v>2229</v>
      </c>
      <c r="D3720" t="s">
        <v>2230</v>
      </c>
      <c r="E3720" s="6" t="str">
        <f>VLOOKUP(SUBSTITUTE(B3720,"_eur","")&amp;" - "&amp;D3720,OrbisGeneric_mapping!C:F,3,0)</f>
        <v>OPRE</v>
      </c>
      <c r="F3720" s="6">
        <f>VLOOKUP(E3720,Collibra!D:F,3,0)</f>
        <v>0</v>
      </c>
      <c r="G3720" s="6" t="str">
        <f>VLOOKUP(E3720,Collibra!D:F,2,0)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3720" t="s">
        <v>28</v>
      </c>
      <c r="N3720" t="b">
        <v>0</v>
      </c>
      <c r="P3720" t="s">
        <v>29</v>
      </c>
      <c r="Q3720" t="s">
        <v>30</v>
      </c>
      <c r="R3720" t="b">
        <v>0</v>
      </c>
      <c r="Z3720">
        <v>1</v>
      </c>
    </row>
    <row r="3721" spans="1:26" x14ac:dyDescent="0.25">
      <c r="A3721">
        <v>2180</v>
      </c>
      <c r="B3721" t="s">
        <v>2284</v>
      </c>
      <c r="C3721" t="s">
        <v>2231</v>
      </c>
      <c r="D3721" t="s">
        <v>2232</v>
      </c>
      <c r="E3721" s="6" t="str">
        <f>VLOOKUP(SUBSTITUTE(B3721,"_eur","")&amp;" - "&amp;D3721,OrbisGeneric_mapping!C:F,3,0)</f>
        <v>TPE</v>
      </c>
      <c r="F3721" s="6">
        <f>VLOOKUP(E3721,Collibra!D:F,3,0)</f>
        <v>0</v>
      </c>
      <c r="G3721" s="6" t="str">
        <f>VLOOKUP(E3721,Collibra!D:F,2,0)</f>
        <v>Operating revenue on Total number of employees expressed in money value</v>
      </c>
      <c r="J3721" t="s">
        <v>28</v>
      </c>
      <c r="N3721" t="b">
        <v>0</v>
      </c>
      <c r="P3721" t="s">
        <v>29</v>
      </c>
      <c r="Q3721" t="s">
        <v>30</v>
      </c>
      <c r="R3721" t="b">
        <v>0</v>
      </c>
      <c r="Z3721">
        <v>1</v>
      </c>
    </row>
    <row r="3722" spans="1:26" x14ac:dyDescent="0.25">
      <c r="A3722">
        <v>1764</v>
      </c>
      <c r="B3722" t="s">
        <v>2284</v>
      </c>
      <c r="C3722" t="s">
        <v>2233</v>
      </c>
      <c r="D3722" t="s">
        <v>2234</v>
      </c>
      <c r="E3722" s="6" t="str">
        <f>VLOOKUP(SUBSTITUTE(B3722,"_eur","")&amp;" - "&amp;D3722,OrbisGeneric_mapping!C:F,3,0)</f>
        <v>OPRE</v>
      </c>
      <c r="F3722" s="6">
        <f>VLOOKUP(E3722,Collibra!D:F,3,0)</f>
        <v>0</v>
      </c>
      <c r="G3722" s="6" t="str">
        <f>VLOOKUP(E3722,Collibra!D:F,2,0)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3722" t="s">
        <v>28</v>
      </c>
      <c r="N3722" t="b">
        <v>0</v>
      </c>
      <c r="P3722" t="s">
        <v>29</v>
      </c>
      <c r="Q3722" t="s">
        <v>30</v>
      </c>
      <c r="R3722" t="b">
        <v>0</v>
      </c>
      <c r="Z3722">
        <v>1</v>
      </c>
    </row>
    <row r="3723" spans="1:26" x14ac:dyDescent="0.25">
      <c r="A3723">
        <v>1540</v>
      </c>
      <c r="B3723" t="s">
        <v>2284</v>
      </c>
      <c r="C3723" t="s">
        <v>576</v>
      </c>
      <c r="D3723" t="s">
        <v>577</v>
      </c>
      <c r="E3723" s="6" t="str">
        <f>VLOOKUP(SUBSTITUTE(B3723,"_eur","")&amp;" - "&amp;D3723,OrbisGeneric_mapping!C:F,3,0)</f>
        <v>ORIGINAL_CURRENCY</v>
      </c>
      <c r="F3723" s="6">
        <f>VLOOKUP(E3723,Collibra!D:F,3,0)</f>
        <v>0</v>
      </c>
      <c r="G3723" s="6" t="str">
        <f>VLOOKUP(E3723,Collibra!D:F,2,0)</f>
        <v>The currency used for publishing the financial accounts</v>
      </c>
      <c r="J3723" t="s">
        <v>28</v>
      </c>
      <c r="N3723" t="b">
        <v>0</v>
      </c>
      <c r="P3723" t="s">
        <v>29</v>
      </c>
      <c r="Q3723" t="s">
        <v>30</v>
      </c>
      <c r="R3723" t="b">
        <v>0</v>
      </c>
      <c r="Z3723">
        <v>1</v>
      </c>
    </row>
    <row r="3724" spans="1:26" x14ac:dyDescent="0.25">
      <c r="A3724">
        <v>1532</v>
      </c>
      <c r="B3724" t="s">
        <v>2284</v>
      </c>
      <c r="C3724" t="s">
        <v>578</v>
      </c>
      <c r="D3724" t="s">
        <v>579</v>
      </c>
      <c r="E3724" s="6" t="str">
        <f>VLOOKUP(SUBSTITUTE(B3724,"_eur","")&amp;" - "&amp;D3724,OrbisGeneric_mapping!C:F,3,0)</f>
        <v>ORIGINAL_UNIT</v>
      </c>
      <c r="F3724" s="6" t="str">
        <f>VLOOKUP(E3724,Collibra!D:F,3,0)</f>
        <v>Original unit</v>
      </c>
      <c r="G3724" s="6" t="str">
        <f>VLOOKUP(E3724,Collibra!D:F,2,0)</f>
        <v>Original units is the unit for a financial value used in spreading the financial accounts</v>
      </c>
      <c r="J3724" t="s">
        <v>28</v>
      </c>
      <c r="N3724" t="b">
        <v>0</v>
      </c>
      <c r="P3724" t="s">
        <v>29</v>
      </c>
      <c r="Q3724" t="s">
        <v>30</v>
      </c>
      <c r="R3724" t="b">
        <v>0</v>
      </c>
      <c r="Z3724">
        <v>1</v>
      </c>
    </row>
    <row r="3725" spans="1:26" x14ac:dyDescent="0.25">
      <c r="A3725">
        <v>1612</v>
      </c>
      <c r="B3725" t="s">
        <v>2284</v>
      </c>
      <c r="C3725" t="s">
        <v>1489</v>
      </c>
      <c r="D3725" t="s">
        <v>2235</v>
      </c>
      <c r="E3725" s="6" t="str">
        <f>VLOOKUP(SUBSTITUTE(B3725,"_eur","")&amp;" - "&amp;D3725,OrbisGeneric_mapping!C:F,3,0)</f>
        <v>OCAS</v>
      </c>
      <c r="F3725" s="6">
        <f>VLOOKUP(E3725,Collibra!D:F,3,0)</f>
        <v>0</v>
      </c>
      <c r="G3725" s="6" t="str">
        <f>VLOOKUP(E3725,Collibra!D:F,2,0)</f>
        <v>All other current assets such as receivables from other sources (taxes, group companies), short-term investments of money and Cash at bank and in hand</v>
      </c>
      <c r="J3725" t="s">
        <v>28</v>
      </c>
      <c r="N3725" t="b">
        <v>0</v>
      </c>
      <c r="P3725" t="s">
        <v>29</v>
      </c>
      <c r="Q3725" t="s">
        <v>30</v>
      </c>
      <c r="R3725" t="b">
        <v>0</v>
      </c>
      <c r="Z3725">
        <v>1</v>
      </c>
    </row>
    <row r="3726" spans="1:26" x14ac:dyDescent="0.25">
      <c r="A3726">
        <v>1716</v>
      </c>
      <c r="B3726" t="s">
        <v>2284</v>
      </c>
      <c r="C3726" t="s">
        <v>1491</v>
      </c>
      <c r="D3726" t="s">
        <v>2236</v>
      </c>
      <c r="E3726" s="6" t="str">
        <f>VLOOKUP(SUBSTITUTE(B3726,"_eur","")&amp;" - "&amp;D3726,OrbisGeneric_mapping!C:F,3,0)</f>
        <v>OCLI</v>
      </c>
      <c r="F3726" s="6">
        <f>VLOOKUP(E3726,Collibra!D:F,3,0)</f>
        <v>0</v>
      </c>
      <c r="G3726" s="6" t="str">
        <f>VLOOKUP(E3726,Collibra!D:F,2,0)</f>
        <v>Other current liabilities arising due to pension, personnel costs, taxes, intragroup debts, accounts received in advance, etc.</v>
      </c>
      <c r="J3726" t="s">
        <v>28</v>
      </c>
      <c r="N3726" t="b">
        <v>0</v>
      </c>
      <c r="P3726" t="s">
        <v>29</v>
      </c>
      <c r="Q3726" t="s">
        <v>30</v>
      </c>
      <c r="R3726" t="b">
        <v>0</v>
      </c>
      <c r="Z3726">
        <v>1</v>
      </c>
    </row>
    <row r="3727" spans="1:26" x14ac:dyDescent="0.25">
      <c r="A3727">
        <v>1580</v>
      </c>
      <c r="B3727" t="s">
        <v>2284</v>
      </c>
      <c r="C3727" t="s">
        <v>1495</v>
      </c>
      <c r="D3727" t="s">
        <v>2237</v>
      </c>
      <c r="E3727" s="6" t="str">
        <f>VLOOKUP(SUBSTITUTE(B3727,"_eur","")&amp;" - "&amp;D3727,OrbisGeneric_mapping!C:F,3,0)</f>
        <v>OFAS</v>
      </c>
      <c r="F3727" s="6">
        <f>VLOOKUP(E3727,Collibra!D:F,3,0)</f>
        <v>0</v>
      </c>
      <c r="G3727" s="6" t="str">
        <f>VLOOKUP(E3727,Collibra!D:F,2,0)</f>
        <v>All other non-current assets such as long-term investments, shares and participations, pension funds etc.</v>
      </c>
      <c r="J3727" t="s">
        <v>28</v>
      </c>
      <c r="N3727" t="b">
        <v>0</v>
      </c>
      <c r="P3727" t="s">
        <v>29</v>
      </c>
      <c r="Q3727" t="s">
        <v>30</v>
      </c>
      <c r="R3727" t="b">
        <v>0</v>
      </c>
      <c r="Z3727">
        <v>1</v>
      </c>
    </row>
    <row r="3728" spans="1:26" x14ac:dyDescent="0.25">
      <c r="A3728">
        <v>1676</v>
      </c>
      <c r="B3728" t="s">
        <v>2284</v>
      </c>
      <c r="C3728" t="s">
        <v>1505</v>
      </c>
      <c r="D3728" t="s">
        <v>2238</v>
      </c>
      <c r="E3728" s="6" t="str">
        <f>VLOOKUP(SUBSTITUTE(B3728,"_eur","")&amp;" - "&amp;D3728,OrbisGeneric_mapping!C:F,3,0)</f>
        <v>ONCL</v>
      </c>
      <c r="F3728" s="6">
        <f>VLOOKUP(E3728,Collibra!D:F,3,0)</f>
        <v>0</v>
      </c>
      <c r="G3728" s="6" t="str">
        <f>VLOOKUP(E3728,Collibra!D:F,2,0)</f>
        <v>Other long-term liabilities arising due to trade debt, group companies, pension loans, deferred taxes and provisions</v>
      </c>
      <c r="J3728" t="s">
        <v>28</v>
      </c>
      <c r="N3728" t="b">
        <v>0</v>
      </c>
      <c r="P3728" t="s">
        <v>29</v>
      </c>
      <c r="Q3728" t="s">
        <v>30</v>
      </c>
      <c r="R3728" t="b">
        <v>0</v>
      </c>
      <c r="Z3728">
        <v>1</v>
      </c>
    </row>
    <row r="3729" spans="1:26" x14ac:dyDescent="0.25">
      <c r="A3729">
        <v>1796</v>
      </c>
      <c r="B3729" t="s">
        <v>2284</v>
      </c>
      <c r="C3729" t="s">
        <v>2239</v>
      </c>
      <c r="D3729" t="s">
        <v>2240</v>
      </c>
      <c r="E3729" s="6" t="str">
        <f>VLOOKUP(SUBSTITUTE(B3729,"_eur","")&amp;" - "&amp;D3729,OrbisGeneric_mapping!C:F,3,0)</f>
        <v>OOPE</v>
      </c>
      <c r="F3729" s="6">
        <f>VLOOKUP(E3729,Collibra!D:F,3,0)</f>
        <v>0</v>
      </c>
      <c r="G3729" s="6" t="str">
        <f>VLOOKUP(E3729,Collibra!D:F,2,0)</f>
        <v>All costs not directly related to the production of goods sold such as commercial costs, administrative expenses, etc. plus depreciation of those costs. (Expenses can include revenues in a small number of cases)</v>
      </c>
      <c r="J3729" t="s">
        <v>28</v>
      </c>
      <c r="N3729" t="b">
        <v>0</v>
      </c>
      <c r="P3729" t="s">
        <v>29</v>
      </c>
      <c r="Q3729" t="s">
        <v>30</v>
      </c>
      <c r="R3729" t="b">
        <v>0</v>
      </c>
      <c r="Z3729">
        <v>1</v>
      </c>
    </row>
    <row r="3730" spans="1:26" x14ac:dyDescent="0.25">
      <c r="A3730">
        <v>1652</v>
      </c>
      <c r="B3730" t="s">
        <v>2284</v>
      </c>
      <c r="C3730" t="s">
        <v>2241</v>
      </c>
      <c r="D3730" t="s">
        <v>2242</v>
      </c>
      <c r="E3730" s="6" t="str">
        <f>VLOOKUP(SUBSTITUTE(B3730,"_eur","")&amp;" - "&amp;D3730,OrbisGeneric_mapping!C:F,3,0)</f>
        <v>OSFD</v>
      </c>
      <c r="F3730" s="6">
        <f>VLOOKUP(E3730,Collibra!D:F,3,0)</f>
        <v>0</v>
      </c>
      <c r="G3730" s="6" t="str">
        <f>VLOOKUP(E3730,Collibra!D:F,2,0)</f>
        <v>All Shareholders funds not linked with the Issued capital such as Reserve capital, Undistributed profit, includes also Minority interests</v>
      </c>
      <c r="J3730" t="s">
        <v>28</v>
      </c>
      <c r="N3730" t="b">
        <v>0</v>
      </c>
      <c r="P3730" t="s">
        <v>29</v>
      </c>
      <c r="Q3730" t="s">
        <v>30</v>
      </c>
      <c r="R3730" t="b">
        <v>0</v>
      </c>
      <c r="Z3730">
        <v>1</v>
      </c>
    </row>
    <row r="3731" spans="1:26" x14ac:dyDescent="0.25">
      <c r="A3731">
        <v>1852</v>
      </c>
      <c r="B3731" t="s">
        <v>2284</v>
      </c>
      <c r="C3731" t="s">
        <v>2243</v>
      </c>
      <c r="D3731" t="s">
        <v>2244</v>
      </c>
      <c r="E3731" s="6" t="str">
        <f>VLOOKUP(SUBSTITUTE(B3731,"_eur","")&amp;" - "&amp;D3731,OrbisGeneric_mapping!C:F,3,0)</f>
        <v>PLAT</v>
      </c>
      <c r="F3731" s="6" t="str">
        <f>VLOOKUP(E3731,Collibra!D:F,3,0)</f>
        <v>Profit (Loss) after Taxation</v>
      </c>
      <c r="G3731" s="6" t="str">
        <f>VLOOKUP(E3731,Collibra!D:F,2,0)</f>
        <v>Profit before taxes [PBT] minus Tax expense</v>
      </c>
      <c r="J3731" t="s">
        <v>28</v>
      </c>
      <c r="N3731" t="b">
        <v>0</v>
      </c>
      <c r="P3731" t="s">
        <v>29</v>
      </c>
      <c r="Q3731" t="s">
        <v>30</v>
      </c>
      <c r="R3731" t="b">
        <v>0</v>
      </c>
      <c r="Z3731">
        <v>1</v>
      </c>
    </row>
    <row r="3732" spans="1:26" x14ac:dyDescent="0.25">
      <c r="A3732">
        <v>1836</v>
      </c>
      <c r="B3732" t="s">
        <v>2284</v>
      </c>
      <c r="C3732" t="s">
        <v>2245</v>
      </c>
      <c r="D3732" t="s">
        <v>2246</v>
      </c>
      <c r="E3732" s="6" t="str">
        <f>VLOOKUP(SUBSTITUTE(B3732,"_eur","")&amp;" - "&amp;D3732,OrbisGeneric_mapping!C:F,3,0)</f>
        <v>PLBT</v>
      </c>
      <c r="F3732" s="6">
        <f>VLOOKUP(E3732,Collibra!D:F,3,0)</f>
        <v>0</v>
      </c>
      <c r="G3732" s="6" t="str">
        <f>VLOOKUP(E3732,Collibra!D:F,2,0)</f>
        <v>The sum of Operating profit and Financial profit</v>
      </c>
      <c r="J3732" t="s">
        <v>28</v>
      </c>
      <c r="N3732" t="b">
        <v>0</v>
      </c>
      <c r="P3732" t="s">
        <v>29</v>
      </c>
      <c r="Q3732" t="s">
        <v>30</v>
      </c>
      <c r="R3732" t="b">
        <v>0</v>
      </c>
      <c r="Z3732">
        <v>1</v>
      </c>
    </row>
    <row r="3733" spans="1:26" x14ac:dyDescent="0.25">
      <c r="A3733">
        <v>1884</v>
      </c>
      <c r="B3733" t="s">
        <v>2284</v>
      </c>
      <c r="C3733" t="s">
        <v>2247</v>
      </c>
      <c r="D3733" t="s">
        <v>2248</v>
      </c>
      <c r="E3733" s="6" t="str">
        <f>VLOOKUP(SUBSTITUTE(B3733,"_eur","")&amp;" - "&amp;D3733,OrbisGeneric_mapping!C:F,3,0)</f>
        <v>PL</v>
      </c>
      <c r="F3733" s="6" t="str">
        <f>VLOOKUP(E3733,Collibra!D:F,3,0)</f>
        <v>P/L for period [= Net Income]</v>
      </c>
      <c r="G3733" s="6" t="str">
        <f>VLOOKUP(E3733,Collibra!D:F,2,0)</f>
        <v>Net income for the Year. Profit after tax including Extraordinary Revenue &amp;amp; Expense and After deduction of Minority interests and Preferred dividends but Before Ordinary dividends</v>
      </c>
      <c r="J3733" t="s">
        <v>28</v>
      </c>
      <c r="N3733" t="b">
        <v>0</v>
      </c>
      <c r="P3733" t="s">
        <v>29</v>
      </c>
      <c r="Q3733" t="s">
        <v>30</v>
      </c>
      <c r="R3733" t="b">
        <v>0</v>
      </c>
      <c r="Z3733">
        <v>1</v>
      </c>
    </row>
    <row r="3734" spans="1:26" x14ac:dyDescent="0.25">
      <c r="A3734">
        <v>1436</v>
      </c>
      <c r="B3734" t="s">
        <v>2284</v>
      </c>
      <c r="C3734" t="s">
        <v>57</v>
      </c>
      <c r="D3734" t="s">
        <v>57</v>
      </c>
      <c r="E3734" s="6" t="e">
        <f>VLOOKUP(SUBSTITUTE(B3734,"_eur","")&amp;" - "&amp;D3734,OrbisGeneric_mapping!C:F,3,0)</f>
        <v>#N/A</v>
      </c>
      <c r="F3734" s="6" t="e">
        <f>VLOOKUP(E3734,Collibra!D:F,3,0)</f>
        <v>#N/A</v>
      </c>
      <c r="G3734" s="6" t="e">
        <f>VLOOKUP(E3734,Collibra!D:F,2,0)</f>
        <v>#N/A</v>
      </c>
      <c r="J3734" t="s">
        <v>28</v>
      </c>
      <c r="N3734" t="b">
        <v>0</v>
      </c>
      <c r="P3734" t="s">
        <v>29</v>
      </c>
      <c r="Q3734" t="s">
        <v>30</v>
      </c>
      <c r="R3734" t="b">
        <v>0</v>
      </c>
      <c r="Z3734">
        <v>1</v>
      </c>
    </row>
    <row r="3735" spans="1:26" x14ac:dyDescent="0.25">
      <c r="A3735">
        <v>1428</v>
      </c>
      <c r="B3735" t="s">
        <v>2284</v>
      </c>
      <c r="C3735" t="s">
        <v>58</v>
      </c>
      <c r="D3735" t="s">
        <v>58</v>
      </c>
      <c r="E3735" s="6" t="e">
        <f>VLOOKUP(SUBSTITUTE(B3735,"_eur","")&amp;" - "&amp;D3735,OrbisGeneric_mapping!C:F,3,0)</f>
        <v>#N/A</v>
      </c>
      <c r="F3735" s="6" t="e">
        <f>VLOOKUP(E3735,Collibra!D:F,3,0)</f>
        <v>#N/A</v>
      </c>
      <c r="G3735" s="6" t="e">
        <f>VLOOKUP(E3735,Collibra!D:F,2,0)</f>
        <v>#N/A</v>
      </c>
      <c r="J3735" t="s">
        <v>59</v>
      </c>
      <c r="N3735" t="b">
        <v>0</v>
      </c>
      <c r="P3735" t="s">
        <v>29</v>
      </c>
      <c r="Q3735" t="s">
        <v>30</v>
      </c>
      <c r="R3735" t="b">
        <v>0</v>
      </c>
      <c r="Z3735">
        <v>1</v>
      </c>
    </row>
    <row r="3736" spans="1:26" x14ac:dyDescent="0.25">
      <c r="A3736">
        <v>2012</v>
      </c>
      <c r="B3736" t="s">
        <v>2284</v>
      </c>
      <c r="C3736" t="s">
        <v>604</v>
      </c>
      <c r="D3736" t="s">
        <v>605</v>
      </c>
      <c r="E3736" s="6" t="str">
        <f>VLOOKUP(SUBSTITUTE(B3736,"_eur","")&amp;" - "&amp;D3736,OrbisGeneric_mapping!C:F,3,0)</f>
        <v>PRMA</v>
      </c>
      <c r="F3736" s="6">
        <f>VLOOKUP(E3736,Collibra!D:F,3,0)</f>
        <v>0</v>
      </c>
      <c r="G3736" s="6" t="str">
        <f>VLOOKUP(E3736,Collibra!D:F,2,0)</f>
        <v>Profit (loss) before tax as percentage of operating revenue</v>
      </c>
      <c r="J3736" t="s">
        <v>28</v>
      </c>
      <c r="N3736" t="b">
        <v>0</v>
      </c>
      <c r="P3736" t="s">
        <v>29</v>
      </c>
      <c r="Q3736" t="s">
        <v>30</v>
      </c>
      <c r="R3736" t="b">
        <v>0</v>
      </c>
      <c r="Z3736">
        <v>1</v>
      </c>
    </row>
    <row r="3737" spans="1:26" x14ac:dyDescent="0.25">
      <c r="A3737">
        <v>2172</v>
      </c>
      <c r="B3737" t="s">
        <v>2284</v>
      </c>
      <c r="C3737" t="s">
        <v>2249</v>
      </c>
      <c r="D3737" t="s">
        <v>2250</v>
      </c>
      <c r="E3737" s="6" t="str">
        <f>VLOOKUP(SUBSTITUTE(B3737,"_eur","")&amp;" - "&amp;D3737,OrbisGeneric_mapping!C:F,3,0)</f>
        <v>PPE</v>
      </c>
      <c r="F3737" s="6">
        <f>VLOOKUP(E3737,Collibra!D:F,3,0)</f>
        <v>0</v>
      </c>
      <c r="G3737" s="6" t="str">
        <f>VLOOKUP(E3737,Collibra!D:F,2,0)</f>
        <v>Profit before taxes on Total number of employees expressed in money value</v>
      </c>
      <c r="J3737" t="s">
        <v>28</v>
      </c>
      <c r="N3737" t="b">
        <v>0</v>
      </c>
      <c r="P3737" t="s">
        <v>29</v>
      </c>
      <c r="Q3737" t="s">
        <v>30</v>
      </c>
      <c r="R3737" t="b">
        <v>0</v>
      </c>
      <c r="Z3737">
        <v>1</v>
      </c>
    </row>
    <row r="3738" spans="1:26" x14ac:dyDescent="0.25">
      <c r="A3738">
        <v>1684</v>
      </c>
      <c r="B3738" t="s">
        <v>2284</v>
      </c>
      <c r="C3738" t="s">
        <v>1541</v>
      </c>
      <c r="D3738" t="s">
        <v>1542</v>
      </c>
      <c r="E3738" s="6" t="str">
        <f>VLOOKUP(SUBSTITUTE(B3738,"_eur","")&amp;" - "&amp;D3738,OrbisGeneric_mapping!C:F,3,0)</f>
        <v>PROV</v>
      </c>
      <c r="F3738" s="6" t="str">
        <f>VLOOKUP(E3738,Collibra!D:F,3,0)</f>
        <v>Provisions</v>
      </c>
      <c r="G3738" s="6" t="str">
        <f>VLOOKUP(E3738,Collibra!D:F,2,0)</f>
        <v>Of which Provisions (social security, taxes, etc.)</v>
      </c>
      <c r="J3738" t="s">
        <v>28</v>
      </c>
      <c r="N3738" t="b">
        <v>0</v>
      </c>
      <c r="P3738" t="s">
        <v>29</v>
      </c>
      <c r="Q3738" t="s">
        <v>30</v>
      </c>
      <c r="R3738" t="b">
        <v>0</v>
      </c>
      <c r="Z3738">
        <v>1</v>
      </c>
    </row>
    <row r="3739" spans="1:26" x14ac:dyDescent="0.25">
      <c r="A3739">
        <v>2116</v>
      </c>
      <c r="B3739" t="s">
        <v>2284</v>
      </c>
      <c r="C3739" t="s">
        <v>2251</v>
      </c>
      <c r="D3739" t="s">
        <v>2252</v>
      </c>
      <c r="E3739" s="6" t="str">
        <f>VLOOKUP(SUBSTITUTE(B3739,"_eur","")&amp;" - "&amp;D3739,OrbisGeneric_mapping!C:F,3,0)</f>
        <v>RDOP</v>
      </c>
      <c r="F3739" s="6" t="str">
        <f>VLOOKUP(E3739,Collibra!D:F,3,0)</f>
        <v>R&amp;D expenses / Operating revenue (%)</v>
      </c>
      <c r="G3739" s="6" t="str">
        <f>VLOOKUP(E3739,Collibra!D:F,2,0)</f>
        <v>Research &amp;amp; development expense as a percentage of Operating revenue</v>
      </c>
      <c r="J3739" t="s">
        <v>28</v>
      </c>
      <c r="N3739" t="b">
        <v>0</v>
      </c>
      <c r="P3739" t="s">
        <v>29</v>
      </c>
      <c r="Q3739" t="s">
        <v>30</v>
      </c>
      <c r="R3739" t="b">
        <v>0</v>
      </c>
      <c r="Z3739">
        <v>1</v>
      </c>
    </row>
    <row r="3740" spans="1:26" x14ac:dyDescent="0.25">
      <c r="A3740">
        <v>1932</v>
      </c>
      <c r="B3740" t="s">
        <v>2284</v>
      </c>
      <c r="C3740" t="s">
        <v>1547</v>
      </c>
      <c r="D3740" t="s">
        <v>2253</v>
      </c>
      <c r="E3740" s="6" t="str">
        <f>VLOOKUP(SUBSTITUTE(B3740,"_eur","")&amp;" - "&amp;D3740,OrbisGeneric_mapping!C:F,3,0)</f>
        <v>RD</v>
      </c>
      <c r="F3740" s="6" t="str">
        <f>VLOOKUP(E3740,Collibra!D:F,3,0)</f>
        <v>Research &amp; Development expenses</v>
      </c>
      <c r="G3740" s="6" t="str">
        <f>VLOOKUP(E3740,Collibra!D:F,2,0)</f>
        <v>Total amount of depreciation and amortization of the assets</v>
      </c>
      <c r="J3740" t="s">
        <v>28</v>
      </c>
      <c r="N3740" t="b">
        <v>0</v>
      </c>
      <c r="P3740" t="s">
        <v>29</v>
      </c>
      <c r="Q3740" t="s">
        <v>30</v>
      </c>
      <c r="R3740" t="b">
        <v>0</v>
      </c>
      <c r="Z3740">
        <v>1</v>
      </c>
    </row>
    <row r="3741" spans="1:26" x14ac:dyDescent="0.25">
      <c r="A3741">
        <v>2004</v>
      </c>
      <c r="B3741" t="s">
        <v>2284</v>
      </c>
      <c r="C3741" t="s">
        <v>616</v>
      </c>
      <c r="D3741" t="s">
        <v>617</v>
      </c>
      <c r="E3741" s="6" t="str">
        <f>VLOOKUP(SUBSTITUTE(B3741,"_eur","")&amp;" - "&amp;D3741,OrbisGeneric_mapping!C:F,3,0)</f>
        <v>ROA</v>
      </c>
      <c r="F3741" s="6">
        <f>VLOOKUP(E3741,Collibra!D:F,3,0)</f>
        <v>0</v>
      </c>
      <c r="G3741" s="6" t="str">
        <f>VLOOKUP(E3741,Collibra!D:F,2,0)</f>
        <v>Net income as percentage of Total assets</v>
      </c>
      <c r="J3741" t="s">
        <v>28</v>
      </c>
      <c r="N3741" t="b">
        <v>0</v>
      </c>
      <c r="P3741" t="s">
        <v>29</v>
      </c>
      <c r="Q3741" t="s">
        <v>30</v>
      </c>
      <c r="R3741" t="b">
        <v>0</v>
      </c>
      <c r="Z3741">
        <v>1</v>
      </c>
    </row>
    <row r="3742" spans="1:26" x14ac:dyDescent="0.25">
      <c r="A3742">
        <v>1980</v>
      </c>
      <c r="B3742" t="s">
        <v>2284</v>
      </c>
      <c r="C3742" t="s">
        <v>618</v>
      </c>
      <c r="D3742" t="s">
        <v>619</v>
      </c>
      <c r="E3742" s="6" t="str">
        <f>VLOOKUP(SUBSTITUTE(B3742,"_eur","")&amp;" - "&amp;D3742,OrbisGeneric_mapping!C:F,3,0)</f>
        <v>RTAS</v>
      </c>
      <c r="F3742" s="6">
        <f>VLOOKUP(E3742,Collibra!D:F,3,0)</f>
        <v>0</v>
      </c>
      <c r="G3742" s="6" t="str">
        <f>VLOOKUP(E3742,Collibra!D:F,2,0)</f>
        <v>Profit (loss) before taxes as percentage of Total assets</v>
      </c>
      <c r="J3742" t="s">
        <v>28</v>
      </c>
      <c r="N3742" t="b">
        <v>0</v>
      </c>
      <c r="P3742" t="s">
        <v>29</v>
      </c>
      <c r="Q3742" t="s">
        <v>30</v>
      </c>
      <c r="R3742" t="b">
        <v>0</v>
      </c>
      <c r="Z3742">
        <v>1</v>
      </c>
    </row>
    <row r="3743" spans="1:26" x14ac:dyDescent="0.25">
      <c r="A3743">
        <v>1996</v>
      </c>
      <c r="B3743" t="s">
        <v>2284</v>
      </c>
      <c r="C3743" t="s">
        <v>2254</v>
      </c>
      <c r="D3743" t="s">
        <v>2255</v>
      </c>
      <c r="E3743" s="6" t="str">
        <f>VLOOKUP(SUBSTITUTE(B3743,"_eur","")&amp;" - "&amp;D3743,OrbisGeneric_mapping!C:F,3,0)</f>
        <v>ROCE</v>
      </c>
      <c r="F3743" s="6">
        <f>VLOOKUP(E3743,Collibra!D:F,3,0)</f>
        <v>0</v>
      </c>
      <c r="G3743" s="6" t="str">
        <f>VLOOKUP(E3743,Collibra!D:F,2,0)</f>
        <v>Sum of Net profit (loss) after taxes and Interest paid as percentage of Shareholders funds and Non-current liabilities</v>
      </c>
      <c r="J3743" t="s">
        <v>28</v>
      </c>
      <c r="N3743" t="b">
        <v>0</v>
      </c>
      <c r="P3743" t="s">
        <v>29</v>
      </c>
      <c r="Q3743" t="s">
        <v>30</v>
      </c>
      <c r="R3743" t="b">
        <v>0</v>
      </c>
      <c r="Z3743">
        <v>1</v>
      </c>
    </row>
    <row r="3744" spans="1:26" x14ac:dyDescent="0.25">
      <c r="A3744">
        <v>1972</v>
      </c>
      <c r="B3744" t="s">
        <v>2284</v>
      </c>
      <c r="C3744" t="s">
        <v>2256</v>
      </c>
      <c r="D3744" t="s">
        <v>2257</v>
      </c>
      <c r="E3744" s="6" t="str">
        <f>VLOOKUP(SUBSTITUTE(B3744,"_eur","")&amp;" - "&amp;D3744,OrbisGeneric_mapping!C:F,3,0)</f>
        <v>RCEM</v>
      </c>
      <c r="F3744" s="6">
        <f>VLOOKUP(E3744,Collibra!D:F,3,0)</f>
        <v>0</v>
      </c>
      <c r="G3744" s="6" t="str">
        <f>VLOOKUP(E3744,Collibra!D:F,2,0)</f>
        <v>The sum of Profit (loss) before tax and interest paid as percentage of shareholders funds and non-current liabilities</v>
      </c>
      <c r="J3744" t="s">
        <v>28</v>
      </c>
      <c r="N3744" t="b">
        <v>0</v>
      </c>
      <c r="P3744" t="s">
        <v>29</v>
      </c>
      <c r="Q3744" t="s">
        <v>30</v>
      </c>
      <c r="R3744" t="b">
        <v>0</v>
      </c>
      <c r="Z3744">
        <v>1</v>
      </c>
    </row>
    <row r="3745" spans="1:26" x14ac:dyDescent="0.25">
      <c r="A3745">
        <v>1988</v>
      </c>
      <c r="B3745" t="s">
        <v>2284</v>
      </c>
      <c r="C3745" t="s">
        <v>620</v>
      </c>
      <c r="D3745" t="s">
        <v>621</v>
      </c>
      <c r="E3745" s="6" t="str">
        <f>VLOOKUP(SUBSTITUTE(B3745,"_eur","")&amp;" - "&amp;D3745,OrbisGeneric_mapping!C:F,3,0)</f>
        <v>ROE</v>
      </c>
      <c r="F3745" s="6">
        <f>VLOOKUP(E3745,Collibra!D:F,3,0)</f>
        <v>0</v>
      </c>
      <c r="G3745" s="6" t="str">
        <f>VLOOKUP(E3745,Collibra!D:F,2,0)</f>
        <v>Net profit (loss) after taxes as percentage of Shareholders funds</v>
      </c>
      <c r="J3745" t="s">
        <v>28</v>
      </c>
      <c r="N3745" t="b">
        <v>0</v>
      </c>
      <c r="P3745" t="s">
        <v>29</v>
      </c>
      <c r="Q3745" t="s">
        <v>30</v>
      </c>
      <c r="R3745" t="b">
        <v>0</v>
      </c>
      <c r="Z3745">
        <v>1</v>
      </c>
    </row>
    <row r="3746" spans="1:26" x14ac:dyDescent="0.25">
      <c r="A3746">
        <v>1964</v>
      </c>
      <c r="B3746" t="s">
        <v>2284</v>
      </c>
      <c r="C3746" t="s">
        <v>622</v>
      </c>
      <c r="D3746" t="s">
        <v>623</v>
      </c>
      <c r="E3746" s="6" t="str">
        <f>VLOOKUP(SUBSTITUTE(B3746,"_eur","")&amp;" - "&amp;D3746,OrbisGeneric_mapping!C:F,3,0)</f>
        <v>RSHF</v>
      </c>
      <c r="F3746" s="6" t="str">
        <f>VLOOKUP(E3746,Collibra!D:F,3,0)</f>
        <v>ROE using P/L before tax</v>
      </c>
      <c r="G3746" s="6" t="str">
        <f>VLOOKUP(E3746,Collibra!D:F,2,0)</f>
        <v>Profit (loss) before tax as percentage of shareholders funds</v>
      </c>
      <c r="J3746" t="s">
        <v>28</v>
      </c>
      <c r="N3746" t="b">
        <v>0</v>
      </c>
      <c r="P3746" t="s">
        <v>29</v>
      </c>
      <c r="Q3746" t="s">
        <v>30</v>
      </c>
      <c r="R3746" t="b">
        <v>0</v>
      </c>
      <c r="Z3746">
        <v>1</v>
      </c>
    </row>
    <row r="3747" spans="1:26" x14ac:dyDescent="0.25">
      <c r="A3747">
        <v>2260</v>
      </c>
      <c r="B3747" t="s">
        <v>2284</v>
      </c>
      <c r="C3747" t="s">
        <v>72</v>
      </c>
      <c r="D3747" t="s">
        <v>72</v>
      </c>
      <c r="E3747" s="6" t="e">
        <f>VLOOKUP(SUBSTITUTE(B3747,"_eur","")&amp;" - "&amp;D3747,OrbisGeneric_mapping!C:F,3,0)</f>
        <v>#N/A</v>
      </c>
      <c r="F3747" s="6" t="e">
        <f>VLOOKUP(E3747,Collibra!D:F,3,0)</f>
        <v>#N/A</v>
      </c>
      <c r="G3747" s="6" t="e">
        <f>VLOOKUP(E3747,Collibra!D:F,2,0)</f>
        <v>#N/A</v>
      </c>
      <c r="J3747" t="s">
        <v>73</v>
      </c>
      <c r="N3747" t="b">
        <v>0</v>
      </c>
      <c r="P3747" t="s">
        <v>29</v>
      </c>
      <c r="Q3747" t="s">
        <v>30</v>
      </c>
      <c r="R3747" t="b">
        <v>0</v>
      </c>
      <c r="Z3747">
        <v>1</v>
      </c>
    </row>
    <row r="3748" spans="1:26" x14ac:dyDescent="0.25">
      <c r="A3748">
        <v>1772</v>
      </c>
      <c r="B3748" t="s">
        <v>2284</v>
      </c>
      <c r="C3748" t="s">
        <v>2258</v>
      </c>
      <c r="D3748" t="s">
        <v>2259</v>
      </c>
      <c r="E3748" s="6" t="e">
        <f>VLOOKUP(SUBSTITUTE(B3748,"_eur","")&amp;" - "&amp;D3748,OrbisGeneric_mapping!C:F,3,0)</f>
        <v>#N/A</v>
      </c>
      <c r="F3748" s="6" t="e">
        <f>VLOOKUP(E3748,Collibra!D:F,3,0)</f>
        <v>#N/A</v>
      </c>
      <c r="G3748" s="6" t="e">
        <f>VLOOKUP(E3748,Collibra!D:F,2,0)</f>
        <v>#N/A</v>
      </c>
      <c r="J3748" t="s">
        <v>28</v>
      </c>
      <c r="N3748" t="b">
        <v>0</v>
      </c>
      <c r="P3748" t="s">
        <v>29</v>
      </c>
      <c r="Q3748" t="s">
        <v>30</v>
      </c>
      <c r="R3748" t="b">
        <v>0</v>
      </c>
      <c r="Z3748">
        <v>1</v>
      </c>
    </row>
    <row r="3749" spans="1:26" x14ac:dyDescent="0.25">
      <c r="A3749">
        <v>1636</v>
      </c>
      <c r="B3749" t="s">
        <v>2284</v>
      </c>
      <c r="C3749" t="s">
        <v>2260</v>
      </c>
      <c r="D3749" t="s">
        <v>2261</v>
      </c>
      <c r="E3749" s="6" t="str">
        <f>VLOOKUP(SUBSTITUTE(B3749,"_eur","")&amp;" - "&amp;D3749,OrbisGeneric_mapping!C:F,3,0)</f>
        <v>SHFD</v>
      </c>
      <c r="F3749" s="6" t="str">
        <f>VLOOKUP(E3749,Collibra!D:F,3,0)</f>
        <v>Shareholders funds</v>
      </c>
      <c r="G3749" s="6" t="str">
        <f>VLOOKUP(E3749,Collibra!D:F,2,0)</f>
        <v>Total equity (Capital plus Other shareholders funds)</v>
      </c>
      <c r="J3749" t="s">
        <v>28</v>
      </c>
      <c r="N3749" t="b">
        <v>0</v>
      </c>
      <c r="P3749" t="s">
        <v>29</v>
      </c>
      <c r="Q3749" t="s">
        <v>30</v>
      </c>
      <c r="R3749" t="b">
        <v>0</v>
      </c>
      <c r="Z3749">
        <v>1</v>
      </c>
    </row>
    <row r="3750" spans="1:26" x14ac:dyDescent="0.25">
      <c r="A3750">
        <v>2204</v>
      </c>
      <c r="B3750" t="s">
        <v>2284</v>
      </c>
      <c r="C3750" t="s">
        <v>2262</v>
      </c>
      <c r="D3750" t="s">
        <v>2263</v>
      </c>
      <c r="E3750" s="6" t="str">
        <f>VLOOKUP(SUBSTITUTE(B3750,"_eur","")&amp;" - "&amp;D3750,OrbisGeneric_mapping!C:F,3,0)</f>
        <v>SFPE</v>
      </c>
      <c r="F3750" s="6">
        <f>VLOOKUP(E3750,Collibra!D:F,3,0)</f>
        <v>0</v>
      </c>
      <c r="G3750" s="6" t="str">
        <f>VLOOKUP(E3750,Collibra!D:F,2,0)</f>
        <v>Shareholders funds on Total number of employees</v>
      </c>
      <c r="J3750" t="s">
        <v>28</v>
      </c>
      <c r="N3750" t="b">
        <v>0</v>
      </c>
      <c r="P3750" t="s">
        <v>29</v>
      </c>
      <c r="Q3750" t="s">
        <v>30</v>
      </c>
      <c r="R3750" t="b">
        <v>0</v>
      </c>
      <c r="Z3750">
        <v>1</v>
      </c>
    </row>
    <row r="3751" spans="1:26" x14ac:dyDescent="0.25">
      <c r="A3751">
        <v>2140</v>
      </c>
      <c r="B3751" t="s">
        <v>2284</v>
      </c>
      <c r="C3751" t="s">
        <v>2264</v>
      </c>
      <c r="D3751" t="s">
        <v>2265</v>
      </c>
      <c r="E3751" s="6" t="str">
        <f>VLOOKUP(SUBSTITUTE(B3751,"_eur","")&amp;" - "&amp;D3751,OrbisGeneric_mapping!C:F,3,0)</f>
        <v>SHLQ</v>
      </c>
      <c r="F3751" s="6" t="str">
        <f>VLOOKUP(E3751,Collibra!D:F,3,0)</f>
        <v>Shareholders liquidity ratio (x)</v>
      </c>
      <c r="G3751" s="6" t="str">
        <f>VLOOKUP(E3751,Collibra!D:F,2,0)</f>
        <v>Shareholders finds as a percentage of Non-current liabilities</v>
      </c>
      <c r="J3751" t="s">
        <v>28</v>
      </c>
      <c r="N3751" t="b">
        <v>0</v>
      </c>
      <c r="P3751" t="s">
        <v>29</v>
      </c>
      <c r="Q3751" t="s">
        <v>30</v>
      </c>
      <c r="R3751" t="b">
        <v>0</v>
      </c>
      <c r="Z3751">
        <v>1</v>
      </c>
    </row>
    <row r="3752" spans="1:26" x14ac:dyDescent="0.25">
      <c r="A3752">
        <v>2148</v>
      </c>
      <c r="B3752" t="s">
        <v>2284</v>
      </c>
      <c r="C3752" t="s">
        <v>624</v>
      </c>
      <c r="D3752" t="s">
        <v>625</v>
      </c>
      <c r="E3752" s="6" t="str">
        <f>VLOOKUP(SUBSTITUTE(B3752,"_eur","")&amp;" - "&amp;D3752,OrbisGeneric_mapping!C:F,3,0)</f>
        <v>SOLR</v>
      </c>
      <c r="F3752" s="6">
        <f>VLOOKUP(E3752,Collibra!D:F,3,0)</f>
        <v>0</v>
      </c>
      <c r="G3752" s="6" t="str">
        <f>VLOOKUP(E3752,Collibra!D:F,2,0)</f>
        <v>Shareholders funds as a percentage of total assets</v>
      </c>
      <c r="J3752" t="s">
        <v>28</v>
      </c>
      <c r="N3752" t="b">
        <v>0</v>
      </c>
      <c r="P3752" t="s">
        <v>29</v>
      </c>
      <c r="Q3752" t="s">
        <v>30</v>
      </c>
      <c r="R3752" t="b">
        <v>0</v>
      </c>
      <c r="Z3752">
        <v>1</v>
      </c>
    </row>
    <row r="3753" spans="1:26" x14ac:dyDescent="0.25">
      <c r="A3753">
        <v>2156</v>
      </c>
      <c r="B3753" t="s">
        <v>2284</v>
      </c>
      <c r="C3753" t="s">
        <v>2266</v>
      </c>
      <c r="D3753" t="s">
        <v>2267</v>
      </c>
      <c r="E3753" s="6" t="str">
        <f>VLOOKUP(SUBSTITUTE(B3753,"_eur","")&amp;" - "&amp;D3753,OrbisGeneric_mapping!C:F,3,0)</f>
        <v>SOLL</v>
      </c>
      <c r="F3753" s="6" t="str">
        <f>VLOOKUP(E3753,Collibra!D:F,3,0)</f>
        <v>Solvency ratio (Liability based) (%)</v>
      </c>
      <c r="G3753" s="6" t="str">
        <f>VLOOKUP(E3753,Collibra!D:F,2,0)</f>
        <v>Solvency ratio is Shareholders funds as a percentage of Total liabilities</v>
      </c>
      <c r="J3753" t="s">
        <v>28</v>
      </c>
      <c r="N3753" t="b">
        <v>0</v>
      </c>
      <c r="P3753" t="s">
        <v>29</v>
      </c>
      <c r="Q3753" t="s">
        <v>30</v>
      </c>
      <c r="R3753" t="b">
        <v>0</v>
      </c>
      <c r="Z3753">
        <v>1</v>
      </c>
    </row>
    <row r="3754" spans="1:26" x14ac:dyDescent="0.25">
      <c r="A3754">
        <v>1524</v>
      </c>
      <c r="B3754" t="s">
        <v>2284</v>
      </c>
      <c r="C3754" t="s">
        <v>1022</v>
      </c>
      <c r="D3754" t="s">
        <v>1023</v>
      </c>
      <c r="E3754" s="6" t="str">
        <f>VLOOKUP(SUBSTITUTE(B3754,"_eur","")&amp;" - "&amp;D3754,OrbisGeneric_mapping!C:F,3,0)</f>
        <v>ACCOUNTS_SOURCE_CODE</v>
      </c>
      <c r="F3754" s="6" t="str">
        <f>VLOOKUP(E3754,Collibra!D:F,3,0)</f>
        <v>Source of financials</v>
      </c>
      <c r="G3754" s="6" t="str">
        <f>VLOOKUP(E3754,Collibra!D:F,2,0)</f>
        <v>The source of financials provides the source used for collecting the financial and non-financial information for an account. This can include annual reports, 10-K, regulatory source or any other information provider</v>
      </c>
      <c r="J3754" t="s">
        <v>28</v>
      </c>
      <c r="N3754" t="b">
        <v>0</v>
      </c>
      <c r="P3754" t="s">
        <v>29</v>
      </c>
      <c r="Q3754" t="s">
        <v>30</v>
      </c>
      <c r="R3754" t="b">
        <v>0</v>
      </c>
      <c r="Z3754">
        <v>1</v>
      </c>
    </row>
    <row r="3755" spans="1:26" x14ac:dyDescent="0.25">
      <c r="A3755">
        <v>1596</v>
      </c>
      <c r="B3755" t="s">
        <v>2284</v>
      </c>
      <c r="C3755" t="s">
        <v>2268</v>
      </c>
      <c r="D3755" t="s">
        <v>2269</v>
      </c>
      <c r="E3755" s="6" t="str">
        <f>VLOOKUP(SUBSTITUTE(B3755,"_eur","")&amp;" - "&amp;D3755,OrbisGeneric_mapping!C:F,3,0)</f>
        <v>STOK</v>
      </c>
      <c r="F3755" s="6" t="str">
        <f>VLOOKUP(E3755,Collibra!D:F,3,0)</f>
        <v>Net Stated Inventory</v>
      </c>
      <c r="G3755" s="6" t="str">
        <f>VLOOKUP(E3755,Collibra!D:F,2,0)</f>
        <v>Total inventories such as raw materials, work in progress, finished goods</v>
      </c>
      <c r="J3755" t="s">
        <v>28</v>
      </c>
      <c r="N3755" t="b">
        <v>0</v>
      </c>
      <c r="P3755" t="s">
        <v>29</v>
      </c>
      <c r="Q3755" t="s">
        <v>30</v>
      </c>
      <c r="R3755" t="b">
        <v>0</v>
      </c>
      <c r="Z3755">
        <v>1</v>
      </c>
    </row>
    <row r="3756" spans="1:26" x14ac:dyDescent="0.25">
      <c r="A3756">
        <v>2084</v>
      </c>
      <c r="B3756" t="s">
        <v>2284</v>
      </c>
      <c r="C3756" t="s">
        <v>2270</v>
      </c>
      <c r="D3756" t="s">
        <v>2271</v>
      </c>
      <c r="E3756" s="6" t="str">
        <f>VLOOKUP(SUBSTITUTE(B3756,"_eur","")&amp;" - "&amp;D3756,OrbisGeneric_mapping!C:F,3,0)</f>
        <v>STOT</v>
      </c>
      <c r="F3756" s="6">
        <f>VLOOKUP(E3756,Collibra!D:F,3,0)</f>
        <v>0</v>
      </c>
      <c r="G3756" s="6" t="str">
        <f>VLOOKUP(E3756,Collibra!D:F,2,0)</f>
        <v>Operating revenue on Stocks expressed in times. Stocks include Raw material, Work-in-progress, and finished goods</v>
      </c>
      <c r="J3756" t="s">
        <v>28</v>
      </c>
      <c r="N3756" t="b">
        <v>0</v>
      </c>
      <c r="P3756" t="s">
        <v>29</v>
      </c>
      <c r="Q3756" t="s">
        <v>30</v>
      </c>
      <c r="R3756" t="b">
        <v>0</v>
      </c>
      <c r="Z3756">
        <v>1</v>
      </c>
    </row>
    <row r="3757" spans="1:26" x14ac:dyDescent="0.25">
      <c r="A3757">
        <v>1572</v>
      </c>
      <c r="B3757" t="s">
        <v>2284</v>
      </c>
      <c r="C3757" t="s">
        <v>2272</v>
      </c>
      <c r="D3757" t="s">
        <v>2273</v>
      </c>
      <c r="E3757" s="6" t="str">
        <f>VLOOKUP(SUBSTITUTE(B3757,"_eur","")&amp;" - "&amp;D3757,OrbisGeneric_mapping!C:F,3,0)</f>
        <v>TFAS</v>
      </c>
      <c r="F3757" s="6" t="str">
        <f>VLOOKUP(E3757,Collibra!D:F,3,0)</f>
        <v>Net Property, Plant &amp; Equipment</v>
      </c>
      <c r="G3757" s="6" t="str">
        <f>VLOOKUP(E3757,Collibra!D:F,2,0)</f>
        <v>All tangible assets such as machinery, buildings, land etc.</v>
      </c>
      <c r="J3757" t="s">
        <v>28</v>
      </c>
      <c r="N3757" t="b">
        <v>0</v>
      </c>
      <c r="P3757" t="s">
        <v>29</v>
      </c>
      <c r="Q3757" t="s">
        <v>30</v>
      </c>
      <c r="R3757" t="b">
        <v>0</v>
      </c>
      <c r="Z3757">
        <v>1</v>
      </c>
    </row>
    <row r="3758" spans="1:26" x14ac:dyDescent="0.25">
      <c r="A3758">
        <v>1844</v>
      </c>
      <c r="B3758" t="s">
        <v>2284</v>
      </c>
      <c r="C3758" t="s">
        <v>2274</v>
      </c>
      <c r="D3758" t="s">
        <v>2275</v>
      </c>
      <c r="E3758" s="6" t="str">
        <f>VLOOKUP(SUBSTITUTE(B3758,"_eur","")&amp;" - "&amp;D3758,OrbisGeneric_mapping!C:F,3,0)</f>
        <v>TAXA</v>
      </c>
      <c r="F3758" s="6" t="str">
        <f>VLOOKUP(E3758,Collibra!D:F,3,0)</f>
        <v>Taxation</v>
      </c>
      <c r="G3758" s="6" t="str">
        <f>VLOOKUP(E3758,Collibra!D:F,2,0)</f>
        <v>All taxes related to the accounting period (paid, accrued or deferred)</v>
      </c>
      <c r="J3758" t="s">
        <v>28</v>
      </c>
      <c r="N3758" t="b">
        <v>0</v>
      </c>
      <c r="P3758" t="s">
        <v>29</v>
      </c>
      <c r="Q3758" t="s">
        <v>30</v>
      </c>
      <c r="R3758" t="b">
        <v>0</v>
      </c>
      <c r="Z3758">
        <v>1</v>
      </c>
    </row>
    <row r="3759" spans="1:26" x14ac:dyDescent="0.25">
      <c r="A3759">
        <v>1628</v>
      </c>
      <c r="B3759" t="s">
        <v>2284</v>
      </c>
      <c r="C3759" t="s">
        <v>642</v>
      </c>
      <c r="D3759" t="s">
        <v>643</v>
      </c>
      <c r="E3759" s="6" t="str">
        <f>VLOOKUP(SUBSTITUTE(B3759,"_eur","")&amp;" - "&amp;D3759,OrbisGeneric_mapping!C:F,3,0)</f>
        <v>TOAS</v>
      </c>
      <c r="F3759" s="6">
        <f>VLOOKUP(E3759,Collibra!D:F,3,0)</f>
        <v>0</v>
      </c>
      <c r="G3759" s="6" t="str">
        <f>VLOOKUP(E3759,Collibra!D:F,2,0)</f>
        <v>Sum of all Non-Current assets and Current assets</v>
      </c>
      <c r="J3759" t="s">
        <v>28</v>
      </c>
      <c r="N3759" t="b">
        <v>0</v>
      </c>
      <c r="P3759" t="s">
        <v>29</v>
      </c>
      <c r="Q3759" t="s">
        <v>30</v>
      </c>
      <c r="R3759" t="b">
        <v>0</v>
      </c>
      <c r="Z3759">
        <v>1</v>
      </c>
    </row>
    <row r="3760" spans="1:26" x14ac:dyDescent="0.25">
      <c r="A3760">
        <v>2220</v>
      </c>
      <c r="B3760" t="s">
        <v>2284</v>
      </c>
      <c r="C3760" t="s">
        <v>2276</v>
      </c>
      <c r="D3760" t="s">
        <v>2277</v>
      </c>
      <c r="E3760" s="6" t="str">
        <f>VLOOKUP(SUBSTITUTE(B3760,"_eur","")&amp;" - "&amp;D3760,OrbisGeneric_mapping!C:F,3,0)</f>
        <v>TAPE</v>
      </c>
      <c r="F3760" s="6" t="str">
        <f>VLOOKUP(E3760,Collibra!D:F,3,0)</f>
        <v>Total assets per employee (th)</v>
      </c>
      <c r="G3760" s="6" t="str">
        <f>VLOOKUP(E3760,Collibra!D:F,2,0)</f>
        <v>Total assets on Total number of employees</v>
      </c>
      <c r="J3760" t="s">
        <v>28</v>
      </c>
      <c r="N3760" t="b">
        <v>0</v>
      </c>
      <c r="P3760" t="s">
        <v>29</v>
      </c>
      <c r="Q3760" t="s">
        <v>30</v>
      </c>
      <c r="R3760" t="b">
        <v>0</v>
      </c>
      <c r="Z3760">
        <v>1</v>
      </c>
    </row>
    <row r="3761" spans="1:26" x14ac:dyDescent="0.25">
      <c r="A3761">
        <v>1724</v>
      </c>
      <c r="B3761" t="s">
        <v>2284</v>
      </c>
      <c r="C3761" t="s">
        <v>2278</v>
      </c>
      <c r="D3761" t="s">
        <v>2279</v>
      </c>
      <c r="E3761" s="6" t="str">
        <f>VLOOKUP(SUBSTITUTE(B3761,"_eur","")&amp;" - "&amp;D3761,OrbisGeneric_mapping!C:F,3,0)</f>
        <v>TSHF</v>
      </c>
      <c r="F3761" s="6" t="str">
        <f>VLOOKUP(E3761,Collibra!D:F,3,0)</f>
        <v>Total shareh. funds &amp; liab.</v>
      </c>
      <c r="G3761" s="6" t="str">
        <f>VLOOKUP(E3761,Collibra!D:F,2,0)</f>
        <v>Total Shareholders funds and liabilities (Shareholders funds + Non-current liabilities + Current liabilities)</v>
      </c>
      <c r="J3761" t="s">
        <v>28</v>
      </c>
      <c r="N3761" t="b">
        <v>0</v>
      </c>
      <c r="P3761" t="s">
        <v>29</v>
      </c>
      <c r="Q3761" t="s">
        <v>30</v>
      </c>
      <c r="R3761" t="b">
        <v>0</v>
      </c>
      <c r="Z3761">
        <v>1</v>
      </c>
    </row>
    <row r="3762" spans="1:26" x14ac:dyDescent="0.25">
      <c r="A3762">
        <v>1732</v>
      </c>
      <c r="B3762" t="s">
        <v>2284</v>
      </c>
      <c r="C3762" t="s">
        <v>2280</v>
      </c>
      <c r="D3762" t="s">
        <v>2281</v>
      </c>
      <c r="E3762" s="6" t="str">
        <f>VLOOKUP(SUBSTITUTE(B3762,"_eur","")&amp;" - "&amp;D3762,OrbisGeneric_mapping!C:F,3,0)</f>
        <v>WKCA</v>
      </c>
      <c r="F3762" s="6">
        <f>VLOOKUP(E3762,Collibra!D:F,3,0)</f>
        <v>0</v>
      </c>
      <c r="G3762" s="6" t="str">
        <f>VLOOKUP(E3762,Collibra!D:F,2,0)</f>
        <v>Working capital position computed as the sum of Stocks plus Debtors minus Creditors</v>
      </c>
      <c r="J3762" t="s">
        <v>28</v>
      </c>
      <c r="N3762" t="b">
        <v>0</v>
      </c>
      <c r="P3762" t="s">
        <v>29</v>
      </c>
      <c r="Q3762" t="s">
        <v>30</v>
      </c>
      <c r="R3762" t="b">
        <v>0</v>
      </c>
      <c r="Z3762">
        <v>1</v>
      </c>
    </row>
    <row r="3763" spans="1:26" x14ac:dyDescent="0.25">
      <c r="A3763">
        <v>2212</v>
      </c>
      <c r="B3763" t="s">
        <v>2284</v>
      </c>
      <c r="C3763" t="s">
        <v>2282</v>
      </c>
      <c r="D3763" t="s">
        <v>2283</v>
      </c>
      <c r="E3763" s="6" t="str">
        <f>VLOOKUP(SUBSTITUTE(B3763,"_eur","")&amp;" - "&amp;D3763,OrbisGeneric_mapping!C:F,3,0)</f>
        <v>WCPE</v>
      </c>
      <c r="F3763" s="6">
        <f>VLOOKUP(E3763,Collibra!D:F,3,0)</f>
        <v>0</v>
      </c>
      <c r="G3763" s="6" t="str">
        <f>VLOOKUP(E3763,Collibra!D:F,2,0)</f>
        <v>Working capital on Total number of employees</v>
      </c>
      <c r="J3763" t="s">
        <v>28</v>
      </c>
      <c r="N3763" t="b">
        <v>0</v>
      </c>
      <c r="P3763" t="s">
        <v>29</v>
      </c>
      <c r="Q3763" t="s">
        <v>30</v>
      </c>
      <c r="R3763" t="b">
        <v>0</v>
      </c>
      <c r="Z3763">
        <v>1</v>
      </c>
    </row>
    <row r="3764" spans="1:26" x14ac:dyDescent="0.25">
      <c r="A3764">
        <v>4398</v>
      </c>
      <c r="B3764" t="s">
        <v>2289</v>
      </c>
      <c r="C3764" t="s">
        <v>440</v>
      </c>
      <c r="D3764" t="s">
        <v>441</v>
      </c>
      <c r="E3764" s="6" t="str">
        <f>VLOOKUP(SUBSTITUTE(B3764,"_eur","")&amp;" - "&amp;D3764,OrbisGeneric_mapping!C:F,3,0)</f>
        <v>ACCOUNTING_PRACTICE</v>
      </c>
      <c r="F3764" s="6" t="str">
        <f>VLOOKUP(E3764,Collibra!D:F,3,0)</f>
        <v>Accounting practice</v>
      </c>
      <c r="G3764" s="6" t="str">
        <f>VLOOKUP(E3764,Collibra!D:F,2,0)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3764" t="s">
        <v>28</v>
      </c>
      <c r="N3764" t="b">
        <v>0</v>
      </c>
      <c r="P3764" t="s">
        <v>29</v>
      </c>
      <c r="Q3764" t="s">
        <v>30</v>
      </c>
      <c r="R3764" t="b">
        <v>0</v>
      </c>
      <c r="Z3764">
        <v>1</v>
      </c>
    </row>
    <row r="3765" spans="1:26" x14ac:dyDescent="0.25">
      <c r="A3765">
        <v>4830</v>
      </c>
      <c r="B3765" t="s">
        <v>2289</v>
      </c>
      <c r="C3765" t="s">
        <v>2142</v>
      </c>
      <c r="D3765" t="s">
        <v>2143</v>
      </c>
      <c r="E3765" s="6" t="str">
        <f>VLOOKUP(SUBSTITUTE(B3765,"_eur","")&amp;" - "&amp;D3765,OrbisGeneric_mapping!C:F,3,0)</f>
        <v>AV</v>
      </c>
      <c r="F3765" s="6">
        <f>VLOOKUP(E3765,Collibra!D:F,3,0)</f>
        <v>0</v>
      </c>
      <c r="G3765" s="6" t="str">
        <f>VLOOKUP(E3765,Collibra!D:F,2,0)</f>
        <v>Profit for period plus Depreciation&amp;amp;Amortization</v>
      </c>
      <c r="J3765" t="s">
        <v>28</v>
      </c>
      <c r="N3765" t="b">
        <v>0</v>
      </c>
      <c r="P3765" t="s">
        <v>29</v>
      </c>
      <c r="Q3765" t="s">
        <v>30</v>
      </c>
      <c r="R3765" t="b">
        <v>0</v>
      </c>
      <c r="Z3765">
        <v>1</v>
      </c>
    </row>
    <row r="3766" spans="1:26" x14ac:dyDescent="0.25">
      <c r="A3766">
        <v>4390</v>
      </c>
      <c r="B3766" t="s">
        <v>2289</v>
      </c>
      <c r="C3766" t="s">
        <v>442</v>
      </c>
      <c r="D3766" t="s">
        <v>443</v>
      </c>
      <c r="E3766" s="6" t="str">
        <f>VLOOKUP(SUBSTITUTE(B3766,"_eur","")&amp;" - "&amp;D3766,OrbisGeneric_mapping!C:F,3,0)</f>
        <v>AUDIT_STATUS</v>
      </c>
      <c r="F3766" s="6" t="str">
        <f>VLOOKUP(E3766,Collibra!D:F,3,0)</f>
        <v>Audit status</v>
      </c>
      <c r="G3766" s="6" t="str">
        <f>VLOOKUP(E3766,Collibra!D:F,2,0)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3766" t="s">
        <v>28</v>
      </c>
      <c r="N3766" t="b">
        <v>0</v>
      </c>
      <c r="P3766" t="s">
        <v>29</v>
      </c>
      <c r="Q3766" t="s">
        <v>30</v>
      </c>
      <c r="R3766" t="b">
        <v>0</v>
      </c>
      <c r="Z3766">
        <v>1</v>
      </c>
    </row>
    <row r="3767" spans="1:26" x14ac:dyDescent="0.25">
      <c r="A3767">
        <v>5078</v>
      </c>
      <c r="B3767" t="s">
        <v>2289</v>
      </c>
      <c r="C3767" t="s">
        <v>2144</v>
      </c>
      <c r="D3767" t="s">
        <v>2145</v>
      </c>
      <c r="E3767" s="6" t="str">
        <f>VLOOKUP(SUBSTITUTE(B3767,"_eur","")&amp;" - "&amp;D3767,OrbisGeneric_mapping!C:F,3,0)</f>
        <v>ACE</v>
      </c>
      <c r="F3767" s="6">
        <f>VLOOKUP(E3767,Collibra!D:F,3,0)</f>
        <v>0</v>
      </c>
      <c r="G3767" s="6" t="str">
        <f>VLOOKUP(E3767,Collibra!D:F,2,0)</f>
        <v>Costs of employees on Total number of employees</v>
      </c>
      <c r="J3767" t="s">
        <v>28</v>
      </c>
      <c r="N3767" t="b">
        <v>0</v>
      </c>
      <c r="P3767" t="s">
        <v>29</v>
      </c>
      <c r="Q3767" t="s">
        <v>30</v>
      </c>
      <c r="R3767" t="b">
        <v>0</v>
      </c>
      <c r="Z3767">
        <v>1</v>
      </c>
    </row>
    <row r="3768" spans="1:26" x14ac:dyDescent="0.25">
      <c r="A3768">
        <v>4326</v>
      </c>
      <c r="B3768" t="s">
        <v>2289</v>
      </c>
      <c r="C3768" t="s">
        <v>26</v>
      </c>
      <c r="D3768" t="s">
        <v>27</v>
      </c>
      <c r="E3768" s="6" t="str">
        <f>VLOOKUP(SUBSTITUTE(B3768,"_eur","")&amp;" - "&amp;D3768,OrbisGeneric_mapping!C:F,3,0)</f>
        <v>BVD_ID_NUMBER</v>
      </c>
      <c r="F3768" s="6" t="str">
        <f>VLOOKUP(E3768,Collibra!D:F,3,0)</f>
        <v>BvD ID number</v>
      </c>
      <c r="G3768" s="6" t="str">
        <f>VLOOKUP(E3768,Collibra!D:F,2,0)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768" t="s">
        <v>28</v>
      </c>
      <c r="N3768" t="b">
        <v>0</v>
      </c>
      <c r="P3768" t="s">
        <v>29</v>
      </c>
      <c r="Q3768" t="s">
        <v>30</v>
      </c>
      <c r="R3768" t="b">
        <v>0</v>
      </c>
      <c r="Z3768">
        <v>1</v>
      </c>
    </row>
    <row r="3769" spans="1:26" x14ac:dyDescent="0.25">
      <c r="A3769">
        <v>4526</v>
      </c>
      <c r="B3769" t="s">
        <v>2289</v>
      </c>
      <c r="C3769" t="s">
        <v>2146</v>
      </c>
      <c r="D3769" t="s">
        <v>2147</v>
      </c>
      <c r="E3769" s="6" t="str">
        <f>VLOOKUP(SUBSTITUTE(B3769,"_eur","")&amp;" - "&amp;D3769,OrbisGeneric_mapping!C:F,3,0)</f>
        <v>CAPI</v>
      </c>
      <c r="F3769" s="6">
        <f>VLOOKUP(E3769,Collibra!D:F,3,0)</f>
        <v>0</v>
      </c>
      <c r="G3769" s="6" t="str">
        <f>VLOOKUP(E3769,Collibra!D:F,2,0)</f>
        <v>Of which Issued Share capital (Authorized capital)</v>
      </c>
      <c r="J3769" t="s">
        <v>28</v>
      </c>
      <c r="N3769" t="b">
        <v>0</v>
      </c>
      <c r="P3769" t="s">
        <v>29</v>
      </c>
      <c r="Q3769" t="s">
        <v>30</v>
      </c>
      <c r="R3769" t="b">
        <v>0</v>
      </c>
      <c r="Z3769">
        <v>1</v>
      </c>
    </row>
    <row r="3770" spans="1:26" x14ac:dyDescent="0.25">
      <c r="A3770">
        <v>4494</v>
      </c>
      <c r="B3770" t="s">
        <v>2289</v>
      </c>
      <c r="C3770" t="s">
        <v>2148</v>
      </c>
      <c r="D3770" t="s">
        <v>2149</v>
      </c>
      <c r="E3770" s="6" t="str">
        <f>VLOOKUP(SUBSTITUTE(B3770,"_eur","")&amp;" - "&amp;D3770,OrbisGeneric_mapping!C:F,3,0)</f>
        <v>CASH</v>
      </c>
      <c r="F3770" s="6">
        <f>VLOOKUP(E3770,Collibra!D:F,3,0)</f>
        <v>0</v>
      </c>
      <c r="G3770" s="6" t="str">
        <f>VLOOKUP(E3770,Collibra!D:F,2,0)</f>
        <v>Part of the Other current assets such as the amount of Cash in hand, Balances in bank accounts and Highly liquid short-term investments.</v>
      </c>
      <c r="J3770" t="s">
        <v>28</v>
      </c>
      <c r="N3770" t="b">
        <v>0</v>
      </c>
      <c r="P3770" t="s">
        <v>29</v>
      </c>
      <c r="Q3770" t="s">
        <v>30</v>
      </c>
      <c r="R3770" t="b">
        <v>0</v>
      </c>
      <c r="Z3770">
        <v>1</v>
      </c>
    </row>
    <row r="3771" spans="1:26" x14ac:dyDescent="0.25">
      <c r="A3771">
        <v>4822</v>
      </c>
      <c r="B3771" t="s">
        <v>2289</v>
      </c>
      <c r="C3771" t="s">
        <v>2150</v>
      </c>
      <c r="D3771" t="s">
        <v>2151</v>
      </c>
      <c r="E3771" s="6" t="str">
        <f>VLOOKUP(SUBSTITUTE(B3771,"_eur","")&amp;" - "&amp;D3771,OrbisGeneric_mapping!C:F,3,0)</f>
        <v>CF</v>
      </c>
      <c r="F3771" s="6" t="str">
        <f>VLOOKUP(E3771,Collibra!D:F,3,0)</f>
        <v>Cash flow</v>
      </c>
      <c r="G3771" s="6" t="str">
        <f>VLOOKUP(E3771,Collibra!D:F,2,0)</f>
        <v>Total amount of interest expenses paid on borrowings or liabilities</v>
      </c>
      <c r="J3771" t="s">
        <v>28</v>
      </c>
      <c r="N3771" t="b">
        <v>0</v>
      </c>
      <c r="P3771" t="s">
        <v>29</v>
      </c>
      <c r="Q3771" t="s">
        <v>30</v>
      </c>
      <c r="R3771" t="b">
        <v>0</v>
      </c>
      <c r="Z3771">
        <v>1</v>
      </c>
    </row>
    <row r="3772" spans="1:26" x14ac:dyDescent="0.25">
      <c r="A3772">
        <v>4926</v>
      </c>
      <c r="B3772" t="s">
        <v>2289</v>
      </c>
      <c r="C3772" t="s">
        <v>2152</v>
      </c>
      <c r="D3772" t="s">
        <v>2153</v>
      </c>
      <c r="E3772" s="6" t="str">
        <f>VLOOKUP(SUBSTITUTE(B3772,"_eur","")&amp;" - "&amp;D3772,OrbisGeneric_mapping!C:F,3,0)</f>
        <v>CFOP</v>
      </c>
      <c r="F3772" s="6">
        <f>VLOOKUP(E3772,Collibra!D:F,3,0)</f>
        <v>0</v>
      </c>
      <c r="G3772" s="6" t="str">
        <f>VLOOKUP(E3772,Collibra!D:F,2,0)</f>
        <v>Cash flow as percentage of Operating revenue</v>
      </c>
      <c r="J3772" t="s">
        <v>28</v>
      </c>
      <c r="N3772" t="b">
        <v>0</v>
      </c>
      <c r="P3772" t="s">
        <v>29</v>
      </c>
      <c r="Q3772" t="s">
        <v>30</v>
      </c>
      <c r="R3772" t="b">
        <v>0</v>
      </c>
      <c r="Z3772">
        <v>1</v>
      </c>
    </row>
    <row r="3773" spans="1:26" x14ac:dyDescent="0.25">
      <c r="A3773">
        <v>4350</v>
      </c>
      <c r="B3773" t="s">
        <v>2289</v>
      </c>
      <c r="C3773" t="s">
        <v>219</v>
      </c>
      <c r="D3773" t="s">
        <v>220</v>
      </c>
      <c r="E3773" s="6" t="str">
        <f>VLOOKUP(SUBSTITUTE(B3773,"_eur","")&amp;" - "&amp;D3773,OrbisGeneric_mapping!C:F,3,0)</f>
        <v>CLOSING_DATE</v>
      </c>
      <c r="F3773" s="6" t="str">
        <f>VLOOKUP(E3773,Collibra!D:F,3,0)</f>
        <v>Closing date</v>
      </c>
      <c r="G3773" s="6" t="str">
        <f>VLOOKUP(E3773,Collibra!D:F,2,0)</f>
        <v>Closing date provides the financial accounts year or interim ending date (Default: Latest available year)</v>
      </c>
      <c r="J3773" t="s">
        <v>28</v>
      </c>
      <c r="N3773" t="b">
        <v>0</v>
      </c>
      <c r="P3773" t="s">
        <v>29</v>
      </c>
      <c r="Q3773" t="s">
        <v>30</v>
      </c>
      <c r="R3773" t="b">
        <v>0</v>
      </c>
      <c r="Z3773">
        <v>1</v>
      </c>
    </row>
    <row r="3774" spans="1:26" x14ac:dyDescent="0.25">
      <c r="A3774">
        <v>4374</v>
      </c>
      <c r="B3774" t="s">
        <v>2289</v>
      </c>
      <c r="C3774" t="s">
        <v>221</v>
      </c>
      <c r="D3774" t="s">
        <v>222</v>
      </c>
      <c r="E3774" s="6" t="e">
        <f>VLOOKUP(SUBSTITUTE(B3774,"_eur","")&amp;" - "&amp;D3774,OrbisGeneric_mapping!C:F,3,0)</f>
        <v>#N/A</v>
      </c>
      <c r="F3774" s="6" t="e">
        <f>VLOOKUP(E3774,Collibra!D:F,3,0)</f>
        <v>#N/A</v>
      </c>
      <c r="G3774" s="6" t="e">
        <f>VLOOKUP(E3774,Collibra!D:F,2,0)</f>
        <v>#N/A</v>
      </c>
      <c r="J3774" t="s">
        <v>28</v>
      </c>
      <c r="N3774" t="b">
        <v>0</v>
      </c>
      <c r="P3774" t="s">
        <v>29</v>
      </c>
      <c r="Q3774" t="s">
        <v>30</v>
      </c>
      <c r="R3774" t="b">
        <v>0</v>
      </c>
      <c r="Z3774">
        <v>1</v>
      </c>
    </row>
    <row r="3775" spans="1:26" x14ac:dyDescent="0.25">
      <c r="A3775">
        <v>4366</v>
      </c>
      <c r="B3775" t="s">
        <v>2289</v>
      </c>
      <c r="C3775" t="s">
        <v>223</v>
      </c>
      <c r="D3775" t="s">
        <v>224</v>
      </c>
      <c r="E3775" s="6" t="e">
        <f>VLOOKUP(SUBSTITUTE(B3775,"_eur","")&amp;" - "&amp;D3775,OrbisGeneric_mapping!C:F,3,0)</f>
        <v>#N/A</v>
      </c>
      <c r="F3775" s="6" t="e">
        <f>VLOOKUP(E3775,Collibra!D:F,3,0)</f>
        <v>#N/A</v>
      </c>
      <c r="G3775" s="6" t="e">
        <f>VLOOKUP(E3775,Collibra!D:F,2,0)</f>
        <v>#N/A</v>
      </c>
      <c r="J3775" t="s">
        <v>28</v>
      </c>
      <c r="N3775" t="b">
        <v>0</v>
      </c>
      <c r="P3775" t="s">
        <v>29</v>
      </c>
      <c r="Q3775" t="s">
        <v>30</v>
      </c>
      <c r="R3775" t="b">
        <v>0</v>
      </c>
      <c r="Z3775">
        <v>1</v>
      </c>
    </row>
    <row r="3776" spans="1:26" x14ac:dyDescent="0.25">
      <c r="A3776">
        <v>4358</v>
      </c>
      <c r="B3776" t="s">
        <v>2289</v>
      </c>
      <c r="C3776" t="s">
        <v>225</v>
      </c>
      <c r="D3776" t="s">
        <v>226</v>
      </c>
      <c r="E3776" s="6" t="e">
        <f>VLOOKUP(SUBSTITUTE(B3776,"_eur","")&amp;" - "&amp;D3776,OrbisGeneric_mapping!C:F,3,0)</f>
        <v>#N/A</v>
      </c>
      <c r="F3776" s="6" t="e">
        <f>VLOOKUP(E3776,Collibra!D:F,3,0)</f>
        <v>#N/A</v>
      </c>
      <c r="G3776" s="6" t="e">
        <f>VLOOKUP(E3776,Collibra!D:F,2,0)</f>
        <v>#N/A</v>
      </c>
      <c r="J3776" t="s">
        <v>28</v>
      </c>
      <c r="N3776" t="b">
        <v>0</v>
      </c>
      <c r="P3776" t="s">
        <v>29</v>
      </c>
      <c r="Q3776" t="s">
        <v>30</v>
      </c>
      <c r="R3776" t="b">
        <v>0</v>
      </c>
      <c r="Z3776">
        <v>1</v>
      </c>
    </row>
    <row r="3777" spans="1:26" x14ac:dyDescent="0.25">
      <c r="A3777">
        <v>4974</v>
      </c>
      <c r="B3777" t="s">
        <v>2289</v>
      </c>
      <c r="C3777" t="s">
        <v>2154</v>
      </c>
      <c r="D3777" t="s">
        <v>2155</v>
      </c>
      <c r="E3777" s="6" t="str">
        <f>VLOOKUP(SUBSTITUTE(B3777,"_eur","")&amp;" - "&amp;D3777,OrbisGeneric_mapping!C:F,3,0)</f>
        <v>COLL</v>
      </c>
      <c r="F3777" s="6">
        <f>VLOOKUP(E3777,Collibra!D:F,3,0)</f>
        <v>0</v>
      </c>
      <c r="G3777" s="6" t="str">
        <f>VLOOKUP(E3777,Collibra!D:F,2,0)</f>
        <v>Debtors on Operating revenue expressed in days</v>
      </c>
      <c r="J3777" t="s">
        <v>28</v>
      </c>
      <c r="N3777" t="b">
        <v>0</v>
      </c>
      <c r="P3777" t="s">
        <v>29</v>
      </c>
      <c r="Q3777" t="s">
        <v>30</v>
      </c>
      <c r="R3777" t="b">
        <v>0</v>
      </c>
      <c r="Z3777">
        <v>1</v>
      </c>
    </row>
    <row r="3778" spans="1:26" x14ac:dyDescent="0.25">
      <c r="A3778">
        <v>4334</v>
      </c>
      <c r="B3778" t="s">
        <v>2289</v>
      </c>
      <c r="C3778" t="s">
        <v>452</v>
      </c>
      <c r="D3778" t="s">
        <v>453</v>
      </c>
      <c r="E3778" s="6" t="str">
        <f>VLOOKUP(SUBSTITUTE(B3778,"_eur","")&amp;" - "&amp;D3778,OrbisGeneric_mapping!C:F,3,0)</f>
        <v>CONSOLIDATION_CODE</v>
      </c>
      <c r="F3778" s="6" t="str">
        <f>VLOOKUP(E3778,Collibra!D:F,3,0)</f>
        <v>Consolidation code</v>
      </c>
      <c r="G3778" s="6" t="str">
        <f>VLOOKUP(E3778,Collibra!D:F,2,0)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3778" t="s">
        <v>28</v>
      </c>
      <c r="N3778" t="b">
        <v>0</v>
      </c>
      <c r="P3778" t="s">
        <v>29</v>
      </c>
      <c r="Q3778" t="s">
        <v>30</v>
      </c>
      <c r="R3778" t="b">
        <v>0</v>
      </c>
      <c r="Z3778">
        <v>1</v>
      </c>
    </row>
    <row r="3779" spans="1:26" x14ac:dyDescent="0.25">
      <c r="A3779">
        <v>4790</v>
      </c>
      <c r="B3779" t="s">
        <v>2289</v>
      </c>
      <c r="C3779" t="s">
        <v>2156</v>
      </c>
      <c r="D3779" t="s">
        <v>2157</v>
      </c>
      <c r="E3779" s="6" t="str">
        <f>VLOOKUP(SUBSTITUTE(B3779,"_eur","")&amp;" - "&amp;D3779,OrbisGeneric_mapping!C:F,3,0)</f>
        <v>STAF</v>
      </c>
      <c r="F3779" s="6" t="str">
        <f>VLOOKUP(E3779,Collibra!D:F,3,0)</f>
        <v>Costs of employees</v>
      </c>
      <c r="G3779" s="6" t="str">
        <f>VLOOKUP(E3779,Collibra!D:F,2,0)</f>
        <v>Sum of all the employee related costs for the period (including pension costs)</v>
      </c>
      <c r="J3779" t="s">
        <v>28</v>
      </c>
      <c r="N3779" t="b">
        <v>0</v>
      </c>
      <c r="P3779" t="s">
        <v>29</v>
      </c>
      <c r="Q3779" t="s">
        <v>30</v>
      </c>
      <c r="R3779" t="b">
        <v>0</v>
      </c>
      <c r="Z3779">
        <v>1</v>
      </c>
    </row>
    <row r="3780" spans="1:26" x14ac:dyDescent="0.25">
      <c r="A3780">
        <v>5070</v>
      </c>
      <c r="B3780" t="s">
        <v>2289</v>
      </c>
      <c r="C3780" t="s">
        <v>2158</v>
      </c>
      <c r="D3780" t="s">
        <v>2159</v>
      </c>
      <c r="E3780" s="6" t="str">
        <f>VLOOKUP(SUBSTITUTE(B3780,"_eur","")&amp;" - "&amp;D3780,OrbisGeneric_mapping!C:F,3,0)</f>
        <v>SCT</v>
      </c>
      <c r="F3780" s="6">
        <f>VLOOKUP(E3780,Collibra!D:F,3,0)</f>
        <v>0</v>
      </c>
      <c r="G3780" s="6" t="str">
        <f>VLOOKUP(E3780,Collibra!D:F,2,0)</f>
        <v>Cost of employees as percentage of Operating revenue</v>
      </c>
      <c r="J3780" t="s">
        <v>28</v>
      </c>
      <c r="N3780" t="b">
        <v>0</v>
      </c>
      <c r="P3780" t="s">
        <v>29</v>
      </c>
      <c r="Q3780" t="s">
        <v>30</v>
      </c>
      <c r="R3780" t="b">
        <v>0</v>
      </c>
      <c r="Z3780">
        <v>1</v>
      </c>
    </row>
    <row r="3781" spans="1:26" x14ac:dyDescent="0.25">
      <c r="A3781">
        <v>4662</v>
      </c>
      <c r="B3781" t="s">
        <v>2289</v>
      </c>
      <c r="C3781" t="s">
        <v>2160</v>
      </c>
      <c r="D3781" t="s">
        <v>2161</v>
      </c>
      <c r="E3781" s="6" t="str">
        <f>VLOOKUP(SUBSTITUTE(B3781,"_eur","")&amp;" - "&amp;D3781,OrbisGeneric_mapping!C:F,3,0)</f>
        <v>COST</v>
      </c>
      <c r="F3781" s="6">
        <f>VLOOKUP(E3781,Collibra!D:F,3,0)</f>
        <v>0</v>
      </c>
      <c r="G3781" s="6" t="str">
        <f>VLOOKUP(E3781,Collibra!D:F,2,0)</f>
        <v>Cost of sold goods, production &amp;amp; services. Costs directly related to the production of the goods sold plus depreciation of these costs</v>
      </c>
      <c r="J3781" t="s">
        <v>28</v>
      </c>
      <c r="N3781" t="b">
        <v>0</v>
      </c>
      <c r="P3781" t="s">
        <v>29</v>
      </c>
      <c r="Q3781" t="s">
        <v>30</v>
      </c>
      <c r="R3781" t="b">
        <v>0</v>
      </c>
      <c r="Z3781">
        <v>1</v>
      </c>
    </row>
    <row r="3782" spans="1:26" x14ac:dyDescent="0.25">
      <c r="A3782">
        <v>4982</v>
      </c>
      <c r="B3782" t="s">
        <v>2289</v>
      </c>
      <c r="C3782" t="s">
        <v>2162</v>
      </c>
      <c r="D3782" t="s">
        <v>2163</v>
      </c>
      <c r="E3782" s="6" t="str">
        <f>VLOOKUP(SUBSTITUTE(B3782,"_eur","")&amp;" - "&amp;D3782,OrbisGeneric_mapping!C:F,3,0)</f>
        <v>CRPE</v>
      </c>
      <c r="F3782" s="6" t="str">
        <f>VLOOKUP(E3782,Collibra!D:F,3,0)</f>
        <v>Credit period (days)</v>
      </c>
      <c r="G3782" s="6" t="str">
        <f>VLOOKUP(E3782,Collibra!D:F,2,0)</f>
        <v>Creditors on Operating revenue expressed in days</v>
      </c>
      <c r="J3782" t="s">
        <v>28</v>
      </c>
      <c r="N3782" t="b">
        <v>0</v>
      </c>
      <c r="P3782" t="s">
        <v>29</v>
      </c>
      <c r="Q3782" t="s">
        <v>30</v>
      </c>
      <c r="R3782" t="b">
        <v>0</v>
      </c>
      <c r="Z3782">
        <v>1</v>
      </c>
    </row>
    <row r="3783" spans="1:26" x14ac:dyDescent="0.25">
      <c r="A3783">
        <v>4590</v>
      </c>
      <c r="B3783" t="s">
        <v>2289</v>
      </c>
      <c r="C3783" t="s">
        <v>2164</v>
      </c>
      <c r="D3783" t="s">
        <v>2165</v>
      </c>
      <c r="E3783" s="6" t="str">
        <f>VLOOKUP(SUBSTITUTE(B3783,"_eur","")&amp;" - "&amp;D3783,OrbisGeneric_mapping!C:F,3,0)</f>
        <v>CRED</v>
      </c>
      <c r="F3783" s="6">
        <f>VLOOKUP(E3783,Collibra!D:F,3,0)</f>
        <v>0</v>
      </c>
      <c r="G3783" s="6" t="str">
        <f>VLOOKUP(E3783,Collibra!D:F,2,0)</f>
        <v>Trade payables to suppliers and contractors</v>
      </c>
      <c r="J3783" t="s">
        <v>28</v>
      </c>
      <c r="N3783" t="b">
        <v>0</v>
      </c>
      <c r="P3783" t="s">
        <v>29</v>
      </c>
      <c r="Q3783" t="s">
        <v>30</v>
      </c>
      <c r="R3783" t="b">
        <v>0</v>
      </c>
      <c r="Z3783">
        <v>1</v>
      </c>
    </row>
    <row r="3784" spans="1:26" x14ac:dyDescent="0.25">
      <c r="A3784">
        <v>4470</v>
      </c>
      <c r="B3784" t="s">
        <v>2289</v>
      </c>
      <c r="C3784" t="s">
        <v>2166</v>
      </c>
      <c r="D3784" t="s">
        <v>2167</v>
      </c>
      <c r="E3784" s="6" t="str">
        <f>VLOOKUP(SUBSTITUTE(B3784,"_eur","")&amp;" - "&amp;D3784,OrbisGeneric_mapping!C:F,3,0)</f>
        <v>CUAS</v>
      </c>
      <c r="F3784" s="6">
        <f>VLOOKUP(E3784,Collibra!D:F,3,0)</f>
        <v>0</v>
      </c>
      <c r="G3784" s="6" t="str">
        <f>VLOOKUP(E3784,Collibra!D:F,2,0)</f>
        <v>Total amount of current assets (the sum of Stocks, Debtors, Other current assets)</v>
      </c>
      <c r="J3784" t="s">
        <v>28</v>
      </c>
      <c r="N3784" t="b">
        <v>0</v>
      </c>
      <c r="P3784" t="s">
        <v>29</v>
      </c>
      <c r="Q3784" t="s">
        <v>30</v>
      </c>
      <c r="R3784" t="b">
        <v>0</v>
      </c>
      <c r="Z3784">
        <v>1</v>
      </c>
    </row>
    <row r="3785" spans="1:26" x14ac:dyDescent="0.25">
      <c r="A3785">
        <v>4574</v>
      </c>
      <c r="B3785" t="s">
        <v>2289</v>
      </c>
      <c r="C3785" t="s">
        <v>2168</v>
      </c>
      <c r="D3785" t="s">
        <v>2169</v>
      </c>
      <c r="E3785" s="6" t="str">
        <f>VLOOKUP(SUBSTITUTE(B3785,"_eur","")&amp;" - "&amp;D3785,OrbisGeneric_mapping!C:F,3,0)</f>
        <v>CULI</v>
      </c>
      <c r="F3785" s="6">
        <f>VLOOKUP(E3785,Collibra!D:F,3,0)</f>
        <v>0</v>
      </c>
      <c r="G3785" s="6" t="str">
        <f>VLOOKUP(E3785,Collibra!D:F,2,0)</f>
        <v>Current liabilities of the company (Loans plus Creditors plus Other current liabilities)</v>
      </c>
      <c r="J3785" t="s">
        <v>28</v>
      </c>
      <c r="N3785" t="b">
        <v>0</v>
      </c>
      <c r="P3785" t="s">
        <v>29</v>
      </c>
      <c r="Q3785" t="s">
        <v>30</v>
      </c>
      <c r="R3785" t="b">
        <v>0</v>
      </c>
      <c r="Z3785">
        <v>1</v>
      </c>
    </row>
    <row r="3786" spans="1:26" x14ac:dyDescent="0.25">
      <c r="A3786">
        <v>5006</v>
      </c>
      <c r="B3786" t="s">
        <v>2289</v>
      </c>
      <c r="C3786" t="s">
        <v>456</v>
      </c>
      <c r="D3786" t="s">
        <v>457</v>
      </c>
      <c r="E3786" s="6" t="str">
        <f>VLOOKUP(SUBSTITUTE(B3786,"_eur","")&amp;" - "&amp;D3786,OrbisGeneric_mapping!C:F,3,0)</f>
        <v>CURR</v>
      </c>
      <c r="F3786" s="6" t="str">
        <f>VLOOKUP(E3786,Collibra!D:F,3,0)</f>
        <v>Current Ratio (x)</v>
      </c>
      <c r="G3786" s="6" t="str">
        <f>VLOOKUP(E3786,Collibra!D:F,2,0)</f>
        <v>Current assets as percentage of Current liabilities</v>
      </c>
      <c r="J3786" t="s">
        <v>28</v>
      </c>
      <c r="N3786" t="b">
        <v>0</v>
      </c>
      <c r="P3786" t="s">
        <v>29</v>
      </c>
      <c r="Q3786" t="s">
        <v>30</v>
      </c>
      <c r="R3786" t="b">
        <v>0</v>
      </c>
      <c r="Z3786">
        <v>1</v>
      </c>
    </row>
    <row r="3787" spans="1:26" x14ac:dyDescent="0.25">
      <c r="A3787">
        <v>4486</v>
      </c>
      <c r="B3787" t="s">
        <v>2289</v>
      </c>
      <c r="C3787" t="s">
        <v>2170</v>
      </c>
      <c r="D3787" t="s">
        <v>2171</v>
      </c>
      <c r="E3787" s="6" t="str">
        <f>VLOOKUP(SUBSTITUTE(B3787,"_eur","")&amp;" - "&amp;D3787,OrbisGeneric_mapping!C:F,3,0)</f>
        <v>DEBT</v>
      </c>
      <c r="F3787" s="6">
        <f>VLOOKUP(E3787,Collibra!D:F,3,0)</f>
        <v>0</v>
      </c>
      <c r="G3787" s="6" t="str">
        <f>VLOOKUP(E3787,Collibra!D:F,2,0)</f>
        <v>Trade receivables from clients and customers only</v>
      </c>
      <c r="J3787" t="s">
        <v>28</v>
      </c>
      <c r="N3787" t="b">
        <v>0</v>
      </c>
      <c r="P3787" t="s">
        <v>29</v>
      </c>
      <c r="Q3787" t="s">
        <v>30</v>
      </c>
      <c r="R3787" t="b">
        <v>0</v>
      </c>
      <c r="Z3787">
        <v>1</v>
      </c>
    </row>
    <row r="3788" spans="1:26" x14ac:dyDescent="0.25">
      <c r="A3788">
        <v>4798</v>
      </c>
      <c r="B3788" t="s">
        <v>2289</v>
      </c>
      <c r="C3788" t="s">
        <v>2172</v>
      </c>
      <c r="D3788" t="s">
        <v>2173</v>
      </c>
      <c r="E3788" s="6" t="str">
        <f>VLOOKUP(SUBSTITUTE(B3788,"_eur","")&amp;" - "&amp;D3788,OrbisGeneric_mapping!C:F,3,0)</f>
        <v>DEPR</v>
      </c>
      <c r="F3788" s="6">
        <f>VLOOKUP(E3788,Collibra!D:F,3,0)</f>
        <v>0</v>
      </c>
      <c r="G3788" s="6" t="str">
        <f>VLOOKUP(E3788,Collibra!D:F,2,0)</f>
        <v>Total amount of expenses on research and development activities</v>
      </c>
      <c r="J3788" t="s">
        <v>28</v>
      </c>
      <c r="N3788" t="b">
        <v>0</v>
      </c>
      <c r="P3788" t="s">
        <v>29</v>
      </c>
      <c r="Q3788" t="s">
        <v>30</v>
      </c>
      <c r="R3788" t="b">
        <v>0</v>
      </c>
      <c r="Z3788">
        <v>1</v>
      </c>
    </row>
    <row r="3789" spans="1:26" x14ac:dyDescent="0.25">
      <c r="A3789">
        <v>4918</v>
      </c>
      <c r="B3789" t="s">
        <v>2289</v>
      </c>
      <c r="C3789" t="s">
        <v>2174</v>
      </c>
      <c r="D3789" t="s">
        <v>2175</v>
      </c>
      <c r="E3789" s="6" t="str">
        <f>VLOOKUP(SUBSTITUTE(B3789,"_eur","")&amp;" - "&amp;D3789,OrbisGeneric_mapping!C:F,3,0)</f>
        <v>EBMA</v>
      </c>
      <c r="F3789" s="6">
        <f>VLOOKUP(E3789,Collibra!D:F,3,0)</f>
        <v>0</v>
      </c>
      <c r="G3789" s="6" t="str">
        <f>VLOOKUP(E3789,Collibra!D:F,2,0)</f>
        <v>Earnings before interest and taxes as percentage of Operating revenue</v>
      </c>
      <c r="J3789" t="s">
        <v>28</v>
      </c>
      <c r="N3789" t="b">
        <v>0</v>
      </c>
      <c r="P3789" t="s">
        <v>29</v>
      </c>
      <c r="Q3789" t="s">
        <v>30</v>
      </c>
      <c r="R3789" t="b">
        <v>0</v>
      </c>
      <c r="Z3789">
        <v>1</v>
      </c>
    </row>
    <row r="3790" spans="1:26" x14ac:dyDescent="0.25">
      <c r="A3790">
        <v>4838</v>
      </c>
      <c r="B3790" t="s">
        <v>2289</v>
      </c>
      <c r="C3790" t="s">
        <v>1405</v>
      </c>
      <c r="D3790" t="s">
        <v>1406</v>
      </c>
      <c r="E3790" s="6" t="str">
        <f>VLOOKUP(SUBSTITUTE(B3790,"_eur","")&amp;" - "&amp;D3790,OrbisGeneric_mapping!C:F,3,0)</f>
        <v>EBTA</v>
      </c>
      <c r="F3790" s="6">
        <f>VLOOKUP(E3790,Collibra!D:F,3,0)</f>
        <v>0</v>
      </c>
      <c r="G3790" s="6" t="str">
        <f>VLOOKUP(E3790,Collibra!D:F,2,0)</f>
        <v>Earnings before Interest, Tax and Depreciation &amp;amp; Amortisation</v>
      </c>
      <c r="J3790" t="s">
        <v>28</v>
      </c>
      <c r="N3790" t="b">
        <v>0</v>
      </c>
      <c r="P3790" t="s">
        <v>29</v>
      </c>
      <c r="Q3790" t="s">
        <v>30</v>
      </c>
      <c r="R3790" t="b">
        <v>0</v>
      </c>
      <c r="Z3790">
        <v>1</v>
      </c>
    </row>
    <row r="3791" spans="1:26" x14ac:dyDescent="0.25">
      <c r="A3791">
        <v>4910</v>
      </c>
      <c r="B3791" t="s">
        <v>2289</v>
      </c>
      <c r="C3791" t="s">
        <v>2176</v>
      </c>
      <c r="D3791" t="s">
        <v>2177</v>
      </c>
      <c r="E3791" s="6" t="str">
        <f>VLOOKUP(SUBSTITUTE(B3791,"_eur","")&amp;" - "&amp;D3791,OrbisGeneric_mapping!C:F,3,0)</f>
        <v>ETMA</v>
      </c>
      <c r="F3791" s="6">
        <f>VLOOKUP(E3791,Collibra!D:F,3,0)</f>
        <v>0</v>
      </c>
      <c r="G3791" s="6" t="str">
        <f>VLOOKUP(E3791,Collibra!D:F,2,0)</f>
        <v>Earnings before interest, taxes, depreciation, and amortization as percentage of Operating revenue</v>
      </c>
      <c r="J3791" t="s">
        <v>28</v>
      </c>
      <c r="N3791" t="b">
        <v>0</v>
      </c>
      <c r="P3791" t="s">
        <v>29</v>
      </c>
      <c r="Q3791" t="s">
        <v>30</v>
      </c>
      <c r="R3791" t="b">
        <v>0</v>
      </c>
      <c r="Z3791">
        <v>1</v>
      </c>
    </row>
    <row r="3792" spans="1:26" x14ac:dyDescent="0.25">
      <c r="A3792">
        <v>4630</v>
      </c>
      <c r="B3792" t="s">
        <v>2289</v>
      </c>
      <c r="C3792" t="s">
        <v>1407</v>
      </c>
      <c r="D3792" t="s">
        <v>2180</v>
      </c>
      <c r="E3792" s="6" t="str">
        <f>VLOOKUP(SUBSTITUTE(B3792,"_eur","")&amp;" - "&amp;D3792,OrbisGeneric_mapping!C:F,3,0)</f>
        <v>ENVA</v>
      </c>
      <c r="F3792" s="6" t="str">
        <f>VLOOKUP(E3792,Collibra!D:F,3,0)</f>
        <v>Enterprise value</v>
      </c>
      <c r="G3792" s="6" t="str">
        <f>VLOOKUP(E3792,Collibra!D:F,2,0)</f>
        <v>For publicly listed Companies only. The enterprise value estimates the total market value of the company operations by the sum of its Market capitalisation plus Short-term and Long-term borrowings minus Cash &amp;amp; cash equivalents.</v>
      </c>
      <c r="J3792" t="s">
        <v>28</v>
      </c>
      <c r="N3792" t="b">
        <v>0</v>
      </c>
      <c r="P3792" t="s">
        <v>29</v>
      </c>
      <c r="Q3792" t="s">
        <v>30</v>
      </c>
      <c r="R3792" t="b">
        <v>0</v>
      </c>
      <c r="Z3792">
        <v>1</v>
      </c>
    </row>
    <row r="3793" spans="1:26" x14ac:dyDescent="0.25">
      <c r="A3793">
        <v>4934</v>
      </c>
      <c r="B3793" t="s">
        <v>2289</v>
      </c>
      <c r="C3793" t="s">
        <v>2181</v>
      </c>
      <c r="D3793" t="s">
        <v>2182</v>
      </c>
      <c r="E3793" s="6" t="str">
        <f>VLOOKUP(SUBSTITUTE(B3793,"_eur","")&amp;" - "&amp;D3793,OrbisGeneric_mapping!C:F,3,0)</f>
        <v>EVET</v>
      </c>
      <c r="F3793" s="6" t="str">
        <f>VLOOKUP(E3793,Collibra!D:F,3,0)</f>
        <v>Enterprise value / EBITDA (x)</v>
      </c>
      <c r="G3793" s="6" t="str">
        <f>VLOOKUP(E3793,Collibra!D:F,2,0)</f>
        <v>Enterprise value on Earnings before interest, taxes, depreciation, and amortization expressed in times</v>
      </c>
      <c r="J3793" t="s">
        <v>28</v>
      </c>
      <c r="N3793" t="b">
        <v>0</v>
      </c>
      <c r="P3793" t="s">
        <v>29</v>
      </c>
      <c r="Q3793" t="s">
        <v>30</v>
      </c>
      <c r="R3793" t="b">
        <v>0</v>
      </c>
      <c r="Z3793">
        <v>1</v>
      </c>
    </row>
    <row r="3794" spans="1:26" x14ac:dyDescent="0.25">
      <c r="A3794">
        <v>4430</v>
      </c>
      <c r="B3794" t="s">
        <v>2289</v>
      </c>
      <c r="C3794" t="s">
        <v>661</v>
      </c>
      <c r="D3794" t="s">
        <v>662</v>
      </c>
      <c r="E3794" s="6" t="str">
        <f>VLOOKUP(SUBSTITUTE(B3794,"_eur","")&amp;" - "&amp;D3794,OrbisGeneric_mapping!C:F,3,0)</f>
        <v>EXCHANGE_RATE</v>
      </c>
      <c r="F3794" s="6" t="str">
        <f>VLOOKUP(E3794,Collibra!D:F,3,0)</f>
        <v>Exchange rate from original currency</v>
      </c>
      <c r="G3794" s="6" t="str">
        <f>VLOOKUP(E3794,Collibra!D:F,2,0)</f>
        <v>Exchange rate from original currency gives the exchange rate against selected selected currency (Default: USD)</v>
      </c>
      <c r="J3794" t="s">
        <v>28</v>
      </c>
      <c r="N3794" t="b">
        <v>0</v>
      </c>
      <c r="P3794" t="s">
        <v>29</v>
      </c>
      <c r="Q3794" t="s">
        <v>30</v>
      </c>
      <c r="R3794" t="b">
        <v>0</v>
      </c>
      <c r="Z3794">
        <v>1</v>
      </c>
    </row>
    <row r="3795" spans="1:26" x14ac:dyDescent="0.25">
      <c r="A3795">
        <v>4774</v>
      </c>
      <c r="B3795" t="s">
        <v>2289</v>
      </c>
      <c r="C3795" t="s">
        <v>2187</v>
      </c>
      <c r="D3795" t="s">
        <v>2188</v>
      </c>
      <c r="E3795" s="6" t="str">
        <f>VLOOKUP(SUBSTITUTE(B3795,"_eur","")&amp;" - "&amp;D3795,OrbisGeneric_mapping!C:F,3,0)</f>
        <v>EXPT</v>
      </c>
      <c r="F3795" s="6">
        <f>VLOOKUP(E3795,Collibra!D:F,3,0)</f>
        <v>0</v>
      </c>
      <c r="G3795" s="6" t="str">
        <f>VLOOKUP(E3795,Collibra!D:F,2,0)</f>
        <v>Portion of the Total operating revenue made from exports</v>
      </c>
      <c r="J3795" t="s">
        <v>28</v>
      </c>
      <c r="N3795" t="b">
        <v>0</v>
      </c>
      <c r="P3795" t="s">
        <v>29</v>
      </c>
      <c r="Q3795" t="s">
        <v>30</v>
      </c>
      <c r="R3795" t="b">
        <v>0</v>
      </c>
      <c r="Z3795">
        <v>1</v>
      </c>
    </row>
    <row r="3796" spans="1:26" x14ac:dyDescent="0.25">
      <c r="A3796">
        <v>4990</v>
      </c>
      <c r="B3796" t="s">
        <v>2289</v>
      </c>
      <c r="C3796" t="s">
        <v>2189</v>
      </c>
      <c r="D3796" t="s">
        <v>2190</v>
      </c>
      <c r="E3796" s="6" t="str">
        <f>VLOOKUP(SUBSTITUTE(B3796,"_eur","")&amp;" - "&amp;D3796,OrbisGeneric_mapping!C:F,3,0)</f>
        <v>EXOP</v>
      </c>
      <c r="F3796" s="6" t="str">
        <f>VLOOKUP(E3796,Collibra!D:F,3,0)</f>
        <v>Export revenue / Operating revenue (%)</v>
      </c>
      <c r="G3796" s="6" t="str">
        <f>VLOOKUP(E3796,Collibra!D:F,2,0)</f>
        <v>Export revenue as a percentage of Operating revenue</v>
      </c>
      <c r="J3796" t="s">
        <v>28</v>
      </c>
      <c r="N3796" t="b">
        <v>0</v>
      </c>
      <c r="P3796" t="s">
        <v>29</v>
      </c>
      <c r="Q3796" t="s">
        <v>30</v>
      </c>
      <c r="R3796" t="b">
        <v>0</v>
      </c>
      <c r="Z3796">
        <v>1</v>
      </c>
    </row>
    <row r="3797" spans="1:26" x14ac:dyDescent="0.25">
      <c r="A3797">
        <v>4742</v>
      </c>
      <c r="B3797" t="s">
        <v>2289</v>
      </c>
      <c r="C3797" t="s">
        <v>2191</v>
      </c>
      <c r="D3797" t="s">
        <v>2192</v>
      </c>
      <c r="E3797" s="6" t="str">
        <f>VLOOKUP(SUBSTITUTE(B3797,"_eur","")&amp;" - "&amp;D3797,OrbisGeneric_mapping!C:F,3,0)</f>
        <v>EXEX</v>
      </c>
      <c r="F3797" s="6" t="str">
        <f>VLOOKUP(E3797,Collibra!D:F,3,0)</f>
        <v>Extraordinary and other Expenses</v>
      </c>
      <c r="G3797" s="6" t="str">
        <f>VLOOKUP(E3797,Collibra!D:F,2,0)</f>
        <v>All extraordinary expenses and other expenses not belonging to the core activities of the company</v>
      </c>
      <c r="J3797" t="s">
        <v>28</v>
      </c>
      <c r="N3797" t="b">
        <v>0</v>
      </c>
      <c r="P3797" t="s">
        <v>29</v>
      </c>
      <c r="Q3797" t="s">
        <v>30</v>
      </c>
      <c r="R3797" t="b">
        <v>0</v>
      </c>
      <c r="Z3797">
        <v>1</v>
      </c>
    </row>
    <row r="3798" spans="1:26" x14ac:dyDescent="0.25">
      <c r="A3798">
        <v>4758</v>
      </c>
      <c r="B3798" t="s">
        <v>2289</v>
      </c>
      <c r="C3798" t="s">
        <v>2193</v>
      </c>
      <c r="D3798" t="s">
        <v>2194</v>
      </c>
      <c r="E3798" s="6" t="str">
        <f>VLOOKUP(SUBSTITUTE(B3798,"_eur","")&amp;" - "&amp;D3798,OrbisGeneric_mapping!C:F,3,0)</f>
        <v>EXTR</v>
      </c>
      <c r="F3798" s="6">
        <f>VLOOKUP(E3798,Collibra!D:F,3,0)</f>
        <v>0</v>
      </c>
      <c r="G3798" s="6" t="str">
        <f>VLOOKUP(E3798,Collibra!D:F,2,0)</f>
        <v>All extraordinary and other results not belonging to the core activities of the company</v>
      </c>
      <c r="J3798" t="s">
        <v>28</v>
      </c>
      <c r="N3798" t="b">
        <v>0</v>
      </c>
      <c r="P3798" t="s">
        <v>29</v>
      </c>
      <c r="Q3798" t="s">
        <v>30</v>
      </c>
      <c r="R3798" t="b">
        <v>0</v>
      </c>
      <c r="Z3798">
        <v>1</v>
      </c>
    </row>
    <row r="3799" spans="1:26" x14ac:dyDescent="0.25">
      <c r="A3799">
        <v>4750</v>
      </c>
      <c r="B3799" t="s">
        <v>2289</v>
      </c>
      <c r="C3799" t="s">
        <v>2195</v>
      </c>
      <c r="D3799" t="s">
        <v>2196</v>
      </c>
      <c r="E3799" s="6" t="str">
        <f>VLOOKUP(SUBSTITUTE(B3799,"_eur","")&amp;" - "&amp;D3799,OrbisGeneric_mapping!C:F,3,0)</f>
        <v>EXRE</v>
      </c>
      <c r="F3799" s="6">
        <f>VLOOKUP(E3799,Collibra!D:F,3,0)</f>
        <v>0</v>
      </c>
      <c r="G3799" s="6" t="str">
        <f>VLOOKUP(E3799,Collibra!D:F,2,0)</f>
        <v>All extraordinary revenues and other revenues not belonging to the core activities of the company</v>
      </c>
      <c r="J3799" t="s">
        <v>28</v>
      </c>
      <c r="N3799" t="b">
        <v>0</v>
      </c>
      <c r="P3799" t="s">
        <v>29</v>
      </c>
      <c r="Q3799" t="s">
        <v>30</v>
      </c>
      <c r="R3799" t="b">
        <v>0</v>
      </c>
      <c r="Z3799">
        <v>1</v>
      </c>
    </row>
    <row r="3800" spans="1:26" x14ac:dyDescent="0.25">
      <c r="A3800">
        <v>4342</v>
      </c>
      <c r="B3800" t="s">
        <v>2289</v>
      </c>
      <c r="C3800" t="s">
        <v>2197</v>
      </c>
      <c r="D3800" t="s">
        <v>2198</v>
      </c>
      <c r="E3800" s="6" t="str">
        <f>VLOOKUP(SUBSTITUTE(B3800,"_eur","")&amp;" - "&amp;D3800,OrbisGeneric_mapping!C:F,3,0)</f>
        <v>FILING_TYPE</v>
      </c>
      <c r="F3800" s="6" t="str">
        <f>VLOOKUP(E3800,Collibra!D:F,3,0)</f>
        <v>Filing type</v>
      </c>
      <c r="G3800" s="6" t="str">
        <f>VLOOKUP(E3800,Collibra!D:F,2,0)</f>
        <v>The filing type indicates where the accounts come from. This can be Annual report (coming from Osiris, BankFocus or InsuranceFocus) or Local registry filing (coming from national products or data feeds)</v>
      </c>
      <c r="J3800" t="s">
        <v>28</v>
      </c>
      <c r="N3800" t="b">
        <v>0</v>
      </c>
      <c r="P3800" t="s">
        <v>29</v>
      </c>
      <c r="Q3800" t="s">
        <v>30</v>
      </c>
      <c r="R3800" t="b">
        <v>0</v>
      </c>
      <c r="Z3800">
        <v>1</v>
      </c>
    </row>
    <row r="3801" spans="1:26" x14ac:dyDescent="0.25">
      <c r="A3801">
        <v>4702</v>
      </c>
      <c r="B3801" t="s">
        <v>2289</v>
      </c>
      <c r="C3801" t="s">
        <v>1413</v>
      </c>
      <c r="D3801" t="s">
        <v>2199</v>
      </c>
      <c r="E3801" s="6" t="str">
        <f>VLOOKUP(SUBSTITUTE(B3801,"_eur","")&amp;" - "&amp;D3801,OrbisGeneric_mapping!C:F,3,0)</f>
        <v>FIEX</v>
      </c>
      <c r="F3801" s="6">
        <f>VLOOKUP(E3801,Collibra!D:F,3,0)</f>
        <v>0</v>
      </c>
      <c r="G3801" s="6" t="str">
        <f>VLOOKUP(E3801,Collibra!D:F,2,0)</f>
        <v>All financial expenses such as interest charges, write-off financial assets</v>
      </c>
      <c r="J3801" t="s">
        <v>28</v>
      </c>
      <c r="N3801" t="b">
        <v>0</v>
      </c>
      <c r="P3801" t="s">
        <v>29</v>
      </c>
      <c r="Q3801" t="s">
        <v>30</v>
      </c>
      <c r="R3801" t="b">
        <v>0</v>
      </c>
      <c r="Z3801">
        <v>1</v>
      </c>
    </row>
    <row r="3802" spans="1:26" x14ac:dyDescent="0.25">
      <c r="A3802">
        <v>4710</v>
      </c>
      <c r="B3802" t="s">
        <v>2289</v>
      </c>
      <c r="C3802" t="s">
        <v>1415</v>
      </c>
      <c r="D3802" t="s">
        <v>1416</v>
      </c>
      <c r="E3802" s="6" t="str">
        <f>VLOOKUP(SUBSTITUTE(B3802,"_eur","")&amp;" - "&amp;D3802,OrbisGeneric_mapping!C:F,3,0)</f>
        <v>FIPL</v>
      </c>
      <c r="F3802" s="6">
        <f>VLOOKUP(E3802,Collibra!D:F,3,0)</f>
        <v>0</v>
      </c>
      <c r="G3802" s="6" t="str">
        <f>VLOOKUP(E3802,Collibra!D:F,2,0)</f>
        <v>Result from financial activities of the company (Financial revenue minus Financial expenses)</v>
      </c>
      <c r="J3802" t="s">
        <v>28</v>
      </c>
      <c r="N3802" t="b">
        <v>0</v>
      </c>
      <c r="P3802" t="s">
        <v>29</v>
      </c>
      <c r="Q3802" t="s">
        <v>30</v>
      </c>
      <c r="R3802" t="b">
        <v>0</v>
      </c>
      <c r="Z3802">
        <v>1</v>
      </c>
    </row>
    <row r="3803" spans="1:26" x14ac:dyDescent="0.25">
      <c r="A3803">
        <v>4694</v>
      </c>
      <c r="B3803" t="s">
        <v>2289</v>
      </c>
      <c r="C3803" t="s">
        <v>1417</v>
      </c>
      <c r="D3803" t="s">
        <v>2200</v>
      </c>
      <c r="E3803" s="6" t="str">
        <f>VLOOKUP(SUBSTITUTE(B3803,"_eur","")&amp;" - "&amp;D3803,OrbisGeneric_mapping!C:F,3,0)</f>
        <v>FIRE</v>
      </c>
      <c r="F3803" s="6">
        <f>VLOOKUP(E3803,Collibra!D:F,3,0)</f>
        <v>0</v>
      </c>
      <c r="G3803" s="6" t="str">
        <f>VLOOKUP(E3803,Collibra!D:F,2,0)</f>
        <v>All financial revenues such as interest, incomes from shares, etc.</v>
      </c>
      <c r="J3803" t="s">
        <v>28</v>
      </c>
      <c r="N3803" t="b">
        <v>0</v>
      </c>
      <c r="P3803" t="s">
        <v>29</v>
      </c>
      <c r="Q3803" t="s">
        <v>30</v>
      </c>
      <c r="R3803" t="b">
        <v>0</v>
      </c>
      <c r="Z3803">
        <v>1</v>
      </c>
    </row>
    <row r="3804" spans="1:26" x14ac:dyDescent="0.25">
      <c r="A3804">
        <v>4438</v>
      </c>
      <c r="B3804" t="s">
        <v>2289</v>
      </c>
      <c r="C3804" t="s">
        <v>482</v>
      </c>
      <c r="D3804" t="s">
        <v>2201</v>
      </c>
      <c r="E3804" s="6" t="str">
        <f>VLOOKUP(SUBSTITUTE(B3804,"_eur","")&amp;" - "&amp;D3804,OrbisGeneric_mapping!C:F,3,0)</f>
        <v>FIAS</v>
      </c>
      <c r="F3804" s="6">
        <f>VLOOKUP(E3804,Collibra!D:F,3,0)</f>
        <v>0</v>
      </c>
      <c r="G3804" s="6" t="str">
        <f>VLOOKUP(E3804,Collibra!D:F,2,0)</f>
        <v>Total amount (after depreciation) of non current assets (Intangible assets plus Tangible Fixed assets plus Other non-current assets)</v>
      </c>
      <c r="J3804" t="s">
        <v>28</v>
      </c>
      <c r="N3804" t="b">
        <v>0</v>
      </c>
      <c r="P3804" t="s">
        <v>29</v>
      </c>
      <c r="Q3804" t="s">
        <v>30</v>
      </c>
      <c r="R3804" t="b">
        <v>0</v>
      </c>
      <c r="Z3804">
        <v>1</v>
      </c>
    </row>
    <row r="3805" spans="1:26" x14ac:dyDescent="0.25">
      <c r="A3805">
        <v>5046</v>
      </c>
      <c r="B3805" t="s">
        <v>2289</v>
      </c>
      <c r="C3805" t="s">
        <v>2202</v>
      </c>
      <c r="D3805" t="s">
        <v>2203</v>
      </c>
      <c r="E3805" s="6" t="str">
        <f>VLOOKUP(SUBSTITUTE(B3805,"_eur","")&amp;" - "&amp;D3805,OrbisGeneric_mapping!C:F,3,0)</f>
        <v>GEAR</v>
      </c>
      <c r="F3805" s="6" t="str">
        <f>VLOOKUP(E3805,Collibra!D:F,3,0)</f>
        <v>Gearing (%)</v>
      </c>
      <c r="G3805" s="6" t="str">
        <f>VLOOKUP(E3805,Collibra!D:F,2,0)</f>
        <v>Gearing is the sum of Non-current liabilities and Loans as percentage of Shareholders funds</v>
      </c>
      <c r="J3805" t="s">
        <v>28</v>
      </c>
      <c r="N3805" t="b">
        <v>0</v>
      </c>
      <c r="P3805" t="s">
        <v>29</v>
      </c>
      <c r="Q3805" t="s">
        <v>30</v>
      </c>
      <c r="R3805" t="b">
        <v>0</v>
      </c>
      <c r="Z3805">
        <v>1</v>
      </c>
    </row>
    <row r="3806" spans="1:26" x14ac:dyDescent="0.25">
      <c r="A3806">
        <v>4902</v>
      </c>
      <c r="B3806" t="s">
        <v>2289</v>
      </c>
      <c r="C3806" t="s">
        <v>2204</v>
      </c>
      <c r="D3806" t="s">
        <v>2205</v>
      </c>
      <c r="E3806" s="6" t="str">
        <f>VLOOKUP(SUBSTITUTE(B3806,"_eur","")&amp;" - "&amp;D3806,OrbisGeneric_mapping!C:F,3,0)</f>
        <v>GRMA</v>
      </c>
      <c r="F3806" s="6" t="str">
        <f>VLOOKUP(E3806,Collibra!D:F,3,0)</f>
        <v>Gross margin (%)</v>
      </c>
      <c r="G3806" s="6" t="str">
        <f>VLOOKUP(E3806,Collibra!D:F,2,0)</f>
        <v>Gross profit as percentage of Operating revenue</v>
      </c>
      <c r="J3806" t="s">
        <v>28</v>
      </c>
      <c r="N3806" t="b">
        <v>0</v>
      </c>
      <c r="P3806" t="s">
        <v>29</v>
      </c>
      <c r="Q3806" t="s">
        <v>30</v>
      </c>
      <c r="R3806" t="b">
        <v>0</v>
      </c>
      <c r="Z3806">
        <v>1</v>
      </c>
    </row>
    <row r="3807" spans="1:26" x14ac:dyDescent="0.25">
      <c r="A3807">
        <v>4670</v>
      </c>
      <c r="B3807" t="s">
        <v>2289</v>
      </c>
      <c r="C3807" t="s">
        <v>2206</v>
      </c>
      <c r="D3807" t="s">
        <v>2207</v>
      </c>
      <c r="E3807" s="6" t="str">
        <f>VLOOKUP(SUBSTITUTE(B3807,"_eur","")&amp;" - "&amp;D3807,OrbisGeneric_mapping!C:F,3,0)</f>
        <v>GROS</v>
      </c>
      <c r="F3807" s="6">
        <f>VLOOKUP(E3807,Collibra!D:F,3,0)</f>
        <v>0</v>
      </c>
      <c r="G3807" s="6" t="str">
        <f>VLOOKUP(E3807,Collibra!D:F,2,0)</f>
        <v>Total Operating revenue minus Cost of goods sold</v>
      </c>
      <c r="J3807" t="s">
        <v>28</v>
      </c>
      <c r="N3807" t="b">
        <v>0</v>
      </c>
      <c r="P3807" t="s">
        <v>29</v>
      </c>
      <c r="Q3807" t="s">
        <v>30</v>
      </c>
      <c r="R3807" t="b">
        <v>0</v>
      </c>
      <c r="Z3807">
        <v>1</v>
      </c>
    </row>
    <row r="3808" spans="1:26" x14ac:dyDescent="0.25">
      <c r="A3808">
        <v>4446</v>
      </c>
      <c r="B3808" t="s">
        <v>2289</v>
      </c>
      <c r="C3808" t="s">
        <v>2208</v>
      </c>
      <c r="D3808" t="s">
        <v>2209</v>
      </c>
      <c r="E3808" s="6" t="str">
        <f>VLOOKUP(SUBSTITUTE(B3808,"_eur","")&amp;" - "&amp;D3808,OrbisGeneric_mapping!C:F,3,0)</f>
        <v>IFAS</v>
      </c>
      <c r="F3808" s="6" t="str">
        <f>VLOOKUP(E3808,Collibra!D:F,3,0)</f>
        <v>Intangible Fixed Assets</v>
      </c>
      <c r="G3808" s="6" t="str">
        <f>VLOOKUP(E3808,Collibra!D:F,2,0)</f>
        <v>All intangible assets such as formation expenses, research expenses, goodwill, development expenses and all other expenses with a long term effect</v>
      </c>
      <c r="J3808" t="s">
        <v>28</v>
      </c>
      <c r="N3808" t="b">
        <v>0</v>
      </c>
      <c r="P3808" t="s">
        <v>29</v>
      </c>
      <c r="Q3808" t="s">
        <v>30</v>
      </c>
      <c r="R3808" t="b">
        <v>0</v>
      </c>
      <c r="Z3808">
        <v>1</v>
      </c>
    </row>
    <row r="3809" spans="1:26" x14ac:dyDescent="0.25">
      <c r="A3809">
        <v>4958</v>
      </c>
      <c r="B3809" t="s">
        <v>2289</v>
      </c>
      <c r="C3809" t="s">
        <v>2210</v>
      </c>
      <c r="D3809" t="s">
        <v>2211</v>
      </c>
      <c r="E3809" s="6" t="str">
        <f>VLOOKUP(SUBSTITUTE(B3809,"_eur","")&amp;" - "&amp;D3809,OrbisGeneric_mapping!C:F,3,0)</f>
        <v>IC</v>
      </c>
      <c r="F3809" s="6">
        <f>VLOOKUP(E3809,Collibra!D:F,3,0)</f>
        <v>0</v>
      </c>
      <c r="G3809" s="6" t="str">
        <f>VLOOKUP(E3809,Collibra!D:F,2,0)</f>
        <v>Operating profit on Interest paid expressed in times</v>
      </c>
      <c r="J3809" t="s">
        <v>28</v>
      </c>
      <c r="N3809" t="b">
        <v>0</v>
      </c>
      <c r="P3809" t="s">
        <v>29</v>
      </c>
      <c r="Q3809" t="s">
        <v>30</v>
      </c>
      <c r="R3809" t="b">
        <v>0</v>
      </c>
      <c r="Z3809">
        <v>1</v>
      </c>
    </row>
    <row r="3810" spans="1:26" x14ac:dyDescent="0.25">
      <c r="A3810">
        <v>4806</v>
      </c>
      <c r="B3810" t="s">
        <v>2289</v>
      </c>
      <c r="C3810" t="s">
        <v>2212</v>
      </c>
      <c r="D3810" t="s">
        <v>2213</v>
      </c>
      <c r="E3810" s="6" t="str">
        <f>VLOOKUP(SUBSTITUTE(B3810,"_eur","")&amp;" - "&amp;D3810,OrbisGeneric_mapping!C:F,3,0)</f>
        <v>INTE</v>
      </c>
      <c r="F3810" s="6">
        <f>VLOOKUP(E3810,Collibra!D:F,3,0)</f>
        <v>0</v>
      </c>
      <c r="G3810" s="6" t="str">
        <f>VLOOKUP(E3810,Collibra!D:F,2,0)</f>
        <v>Total amount of interest expenses paid on borrowings or liabilities</v>
      </c>
      <c r="J3810" t="s">
        <v>28</v>
      </c>
      <c r="N3810" t="b">
        <v>0</v>
      </c>
      <c r="P3810" t="s">
        <v>29</v>
      </c>
      <c r="Q3810" t="s">
        <v>30</v>
      </c>
      <c r="R3810" t="b">
        <v>0</v>
      </c>
      <c r="Z3810">
        <v>1</v>
      </c>
    </row>
    <row r="3811" spans="1:26" x14ac:dyDescent="0.25">
      <c r="A3811">
        <v>5014</v>
      </c>
      <c r="B3811" t="s">
        <v>2289</v>
      </c>
      <c r="C3811" t="s">
        <v>2214</v>
      </c>
      <c r="D3811" t="s">
        <v>2215</v>
      </c>
      <c r="E3811" s="6" t="str">
        <f>VLOOKUP(SUBSTITUTE(B3811,"_eur","")&amp;" - "&amp;D3811,OrbisGeneric_mapping!C:F,3,0)</f>
        <v>LIQR</v>
      </c>
      <c r="F3811" s="6">
        <f>VLOOKUP(E3811,Collibra!D:F,3,0)</f>
        <v>0</v>
      </c>
      <c r="G3811" s="6" t="str">
        <f>VLOOKUP(E3811,Collibra!D:F,2,0)</f>
        <v>Current assets less Stocks on Current liabilities expressed in times</v>
      </c>
      <c r="J3811" t="s">
        <v>28</v>
      </c>
      <c r="N3811" t="b">
        <v>0</v>
      </c>
      <c r="P3811" t="s">
        <v>29</v>
      </c>
      <c r="Q3811" t="s">
        <v>30</v>
      </c>
      <c r="R3811" t="b">
        <v>0</v>
      </c>
      <c r="Z3811">
        <v>1</v>
      </c>
    </row>
    <row r="3812" spans="1:26" x14ac:dyDescent="0.25">
      <c r="A3812">
        <v>4582</v>
      </c>
      <c r="B3812" t="s">
        <v>2289</v>
      </c>
      <c r="C3812" t="s">
        <v>528</v>
      </c>
      <c r="D3812" t="s">
        <v>529</v>
      </c>
      <c r="E3812" s="6" t="str">
        <f>VLOOKUP(SUBSTITUTE(B3812,"_eur","")&amp;" - "&amp;D3812,OrbisGeneric_mapping!C:F,3,0)</f>
        <v>LOAN</v>
      </c>
      <c r="F3812" s="6">
        <f>VLOOKUP(E3812,Collibra!D:F,3,0)</f>
        <v>0</v>
      </c>
      <c r="G3812" s="6" t="str">
        <f>VLOOKUP(E3812,Collibra!D:F,2,0)</f>
        <v>Short-term financial debts (e.g. to credit institutions + current portion of loan term debt, bonds, etc.)</v>
      </c>
      <c r="J3812" t="s">
        <v>28</v>
      </c>
      <c r="N3812" t="b">
        <v>0</v>
      </c>
      <c r="P3812" t="s">
        <v>29</v>
      </c>
      <c r="Q3812" t="s">
        <v>30</v>
      </c>
      <c r="R3812" t="b">
        <v>0</v>
      </c>
      <c r="Z3812">
        <v>1</v>
      </c>
    </row>
    <row r="3813" spans="1:26" x14ac:dyDescent="0.25">
      <c r="A3813">
        <v>4550</v>
      </c>
      <c r="B3813" t="s">
        <v>2289</v>
      </c>
      <c r="C3813" t="s">
        <v>2216</v>
      </c>
      <c r="D3813" t="s">
        <v>2217</v>
      </c>
      <c r="E3813" s="6" t="str">
        <f>VLOOKUP(SUBSTITUTE(B3813,"_eur","")&amp;" - "&amp;D3813,OrbisGeneric_mapping!C:F,3,0)</f>
        <v>LTDB</v>
      </c>
      <c r="F3813" s="6">
        <f>VLOOKUP(E3813,Collibra!D:F,3,0)</f>
        <v>0</v>
      </c>
      <c r="G3813" s="6" t="str">
        <f>VLOOKUP(E3813,Collibra!D:F,2,0)</f>
        <v>Long-term borrowings from credit institutions and bonds issued</v>
      </c>
      <c r="J3813" t="s">
        <v>28</v>
      </c>
      <c r="N3813" t="b">
        <v>0</v>
      </c>
      <c r="P3813" t="s">
        <v>29</v>
      </c>
      <c r="Q3813" t="s">
        <v>30</v>
      </c>
      <c r="R3813" t="b">
        <v>0</v>
      </c>
      <c r="Z3813">
        <v>1</v>
      </c>
    </row>
    <row r="3814" spans="1:26" x14ac:dyDescent="0.25">
      <c r="A3814">
        <v>4942</v>
      </c>
      <c r="B3814" t="s">
        <v>2289</v>
      </c>
      <c r="C3814" t="s">
        <v>2218</v>
      </c>
      <c r="D3814" t="s">
        <v>2219</v>
      </c>
      <c r="E3814" s="6" t="str">
        <f>VLOOKUP(SUBSTITUTE(B3814,"_eur","")&amp;" - "&amp;D3814,OrbisGeneric_mapping!C:F,3,0)</f>
        <v>MKCF</v>
      </c>
      <c r="F3814" s="6" t="str">
        <f>VLOOKUP(E3814,Collibra!D:F,3,0)</f>
        <v>Market cap / Cash flow from operations (x)</v>
      </c>
      <c r="G3814" s="6" t="str">
        <f>VLOOKUP(E3814,Collibra!D:F,2,0)</f>
        <v>Market capitalisation on Cash flow from operations expressed in times. Market capitalisation is the product of shares outstanding and current market price of the share</v>
      </c>
      <c r="J3814" t="s">
        <v>28</v>
      </c>
      <c r="N3814" t="b">
        <v>0</v>
      </c>
      <c r="P3814" t="s">
        <v>29</v>
      </c>
      <c r="Q3814" t="s">
        <v>30</v>
      </c>
      <c r="R3814" t="b">
        <v>0</v>
      </c>
      <c r="Z3814">
        <v>1</v>
      </c>
    </row>
    <row r="3815" spans="1:26" x14ac:dyDescent="0.25">
      <c r="A3815">
        <v>4782</v>
      </c>
      <c r="B3815" t="s">
        <v>2289</v>
      </c>
      <c r="C3815" t="s">
        <v>2220</v>
      </c>
      <c r="D3815" t="s">
        <v>2221</v>
      </c>
      <c r="E3815" s="6" t="str">
        <f>VLOOKUP(SUBSTITUTE(B3815,"_eur","")&amp;" - "&amp;D3815,OrbisGeneric_mapping!C:F,3,0)</f>
        <v>MATE</v>
      </c>
      <c r="F3815" s="6">
        <f>VLOOKUP(E3815,Collibra!D:F,3,0)</f>
        <v>0</v>
      </c>
      <c r="G3815" s="6" t="str">
        <f>VLOOKUP(E3815,Collibra!D:F,2,0)</f>
        <v>Costs of goods purchased (raw materials and finished goods). No services</v>
      </c>
      <c r="J3815" t="s">
        <v>28</v>
      </c>
      <c r="N3815" t="b">
        <v>0</v>
      </c>
      <c r="P3815" t="s">
        <v>29</v>
      </c>
      <c r="Q3815" t="s">
        <v>30</v>
      </c>
      <c r="R3815" t="b">
        <v>0</v>
      </c>
      <c r="Z3815">
        <v>1</v>
      </c>
    </row>
    <row r="3816" spans="1:26" x14ac:dyDescent="0.25">
      <c r="A3816">
        <v>4950</v>
      </c>
      <c r="B3816" t="s">
        <v>2289</v>
      </c>
      <c r="C3816" t="s">
        <v>2222</v>
      </c>
      <c r="D3816" t="s">
        <v>2223</v>
      </c>
      <c r="E3816" s="6" t="str">
        <f>VLOOKUP(SUBSTITUTE(B3816,"_eur","")&amp;" - "&amp;D3816,OrbisGeneric_mapping!C:F,3,0)</f>
        <v>NAT</v>
      </c>
      <c r="F3816" s="6" t="str">
        <f>VLOOKUP(E3816,Collibra!D:F,3,0)</f>
        <v>Net assets turnover (X)</v>
      </c>
      <c r="G3816" s="6" t="str">
        <f>VLOOKUP(E3816,Collibra!D:F,2,0)</f>
        <v>Operating revenue on sum of Shareholders funds and Non-current liabilities expressed in times</v>
      </c>
      <c r="J3816" t="s">
        <v>28</v>
      </c>
      <c r="N3816" t="b">
        <v>0</v>
      </c>
      <c r="P3816" t="s">
        <v>29</v>
      </c>
      <c r="Q3816" t="s">
        <v>30</v>
      </c>
      <c r="R3816" t="b">
        <v>0</v>
      </c>
      <c r="Z3816">
        <v>1</v>
      </c>
    </row>
    <row r="3817" spans="1:26" x14ac:dyDescent="0.25">
      <c r="A3817">
        <v>4622</v>
      </c>
      <c r="B3817" t="s">
        <v>2289</v>
      </c>
      <c r="C3817" t="s">
        <v>2224</v>
      </c>
      <c r="D3817" t="s">
        <v>2225</v>
      </c>
      <c r="E3817" s="6" t="str">
        <f>VLOOKUP(SUBSTITUTE(B3817,"_eur","")&amp;" - "&amp;D3817,OrbisGeneric_mapping!C:F,3,0)</f>
        <v>NCAS</v>
      </c>
      <c r="F3817" s="6" t="str">
        <f>VLOOKUP(E3817,Collibra!D:F,3,0)</f>
        <v>Net Current Assets (Working Capital)</v>
      </c>
      <c r="G3817" s="6" t="str">
        <f>VLOOKUP(E3817,Collibra!D:F,2,0)</f>
        <v>Net current asset position computed as Current Assets minus Current liabilities</v>
      </c>
      <c r="J3817" t="s">
        <v>28</v>
      </c>
      <c r="N3817" t="b">
        <v>0</v>
      </c>
      <c r="P3817" t="s">
        <v>29</v>
      </c>
      <c r="Q3817" t="s">
        <v>30</v>
      </c>
      <c r="R3817" t="b">
        <v>0</v>
      </c>
      <c r="Z3817">
        <v>1</v>
      </c>
    </row>
    <row r="3818" spans="1:26" x14ac:dyDescent="0.25">
      <c r="A3818">
        <v>4542</v>
      </c>
      <c r="B3818" t="s">
        <v>2289</v>
      </c>
      <c r="C3818" t="s">
        <v>1479</v>
      </c>
      <c r="D3818" t="s">
        <v>2226</v>
      </c>
      <c r="E3818" s="6" t="str">
        <f>VLOOKUP(SUBSTITUTE(B3818,"_eur","")&amp;" - "&amp;D3818,OrbisGeneric_mapping!C:F,3,0)</f>
        <v>NCLI</v>
      </c>
      <c r="F3818" s="6">
        <f>VLOOKUP(E3818,Collibra!D:F,3,0)</f>
        <v>0</v>
      </c>
      <c r="G3818" s="6" t="str">
        <f>VLOOKUP(E3818,Collibra!D:F,2,0)</f>
        <v>Long-term liabilities of the company (Long-term financial debt plus Other long-term liabilities and provisions)</v>
      </c>
      <c r="J3818" t="s">
        <v>28</v>
      </c>
      <c r="N3818" t="b">
        <v>0</v>
      </c>
      <c r="P3818" t="s">
        <v>29</v>
      </c>
      <c r="Q3818" t="s">
        <v>30</v>
      </c>
      <c r="R3818" t="b">
        <v>0</v>
      </c>
      <c r="Z3818">
        <v>1</v>
      </c>
    </row>
    <row r="3819" spans="1:26" x14ac:dyDescent="0.25">
      <c r="A3819">
        <v>4638</v>
      </c>
      <c r="B3819" t="s">
        <v>2289</v>
      </c>
      <c r="C3819" t="s">
        <v>1481</v>
      </c>
      <c r="D3819" t="s">
        <v>1482</v>
      </c>
      <c r="E3819" s="6" t="str">
        <f>VLOOKUP(SUBSTITUTE(B3819,"_eur","")&amp;" - "&amp;D3819,OrbisGeneric_mapping!C:F,3,0)</f>
        <v>EMPL</v>
      </c>
      <c r="F3819" s="6">
        <f>VLOOKUP(E3819,Collibra!D:F,3,0)</f>
        <v>0</v>
      </c>
      <c r="G3819" s="6" t="str">
        <f>VLOOKUP(E3819,Collibra!D:F,2,0)</f>
        <v>Total number of employees on the company's payroll</v>
      </c>
      <c r="J3819" t="s">
        <v>28</v>
      </c>
      <c r="N3819" t="b">
        <v>0</v>
      </c>
      <c r="P3819" t="s">
        <v>29</v>
      </c>
      <c r="Q3819" t="s">
        <v>30</v>
      </c>
      <c r="R3819" t="b">
        <v>0</v>
      </c>
      <c r="Z3819">
        <v>1</v>
      </c>
    </row>
    <row r="3820" spans="1:26" x14ac:dyDescent="0.25">
      <c r="A3820">
        <v>4382</v>
      </c>
      <c r="B3820" t="s">
        <v>2289</v>
      </c>
      <c r="C3820" t="s">
        <v>570</v>
      </c>
      <c r="D3820" t="s">
        <v>571</v>
      </c>
      <c r="E3820" s="6" t="str">
        <f>VLOOKUP(SUBSTITUTE(B3820,"_eur","")&amp;" - "&amp;D3820,OrbisGeneric_mapping!C:F,3,0)</f>
        <v>NUMBER_MONTHS</v>
      </c>
      <c r="F3820" s="6" t="str">
        <f>VLOOKUP(E3820,Collibra!D:F,3,0)</f>
        <v>Number of months</v>
      </c>
      <c r="G3820" s="6" t="str">
        <f>VLOOKUP(E3820,Collibra!D:F,2,0)</f>
        <v>The number of months in a financial accounting period</v>
      </c>
      <c r="J3820" t="s">
        <v>28</v>
      </c>
      <c r="N3820" t="b">
        <v>0</v>
      </c>
      <c r="P3820" t="s">
        <v>29</v>
      </c>
      <c r="Q3820" t="s">
        <v>30</v>
      </c>
      <c r="R3820" t="b">
        <v>0</v>
      </c>
      <c r="Z3820">
        <v>1</v>
      </c>
    </row>
    <row r="3821" spans="1:26" x14ac:dyDescent="0.25">
      <c r="A3821">
        <v>4686</v>
      </c>
      <c r="B3821" t="s">
        <v>2289</v>
      </c>
      <c r="C3821" t="s">
        <v>2227</v>
      </c>
      <c r="D3821" t="s">
        <v>2228</v>
      </c>
      <c r="E3821" s="6" t="str">
        <f>VLOOKUP(SUBSTITUTE(B3821,"_eur","")&amp;" - "&amp;D3821,OrbisGeneric_mapping!C:F,3,0)</f>
        <v>OPPL</v>
      </c>
      <c r="F3821" s="6">
        <f>VLOOKUP(E3821,Collibra!D:F,3,0)</f>
        <v>0</v>
      </c>
      <c r="G3821" s="6" t="str">
        <f>VLOOKUP(E3821,Collibra!D:F,2,0)</f>
        <v>Earnings Before Interest&amp;amp;Tax. All operating revenues minus All operating expenses</v>
      </c>
      <c r="J3821" t="s">
        <v>28</v>
      </c>
      <c r="N3821" t="b">
        <v>0</v>
      </c>
      <c r="P3821" t="s">
        <v>29</v>
      </c>
      <c r="Q3821" t="s">
        <v>30</v>
      </c>
      <c r="R3821" t="b">
        <v>0</v>
      </c>
      <c r="Z3821">
        <v>1</v>
      </c>
    </row>
    <row r="3822" spans="1:26" x14ac:dyDescent="0.25">
      <c r="A3822">
        <v>5062</v>
      </c>
      <c r="B3822" t="s">
        <v>2289</v>
      </c>
      <c r="C3822" t="s">
        <v>2231</v>
      </c>
      <c r="D3822" t="s">
        <v>2232</v>
      </c>
      <c r="E3822" s="6" t="str">
        <f>VLOOKUP(SUBSTITUTE(B3822,"_eur","")&amp;" - "&amp;D3822,OrbisGeneric_mapping!C:F,3,0)</f>
        <v>TPE</v>
      </c>
      <c r="F3822" s="6">
        <f>VLOOKUP(E3822,Collibra!D:F,3,0)</f>
        <v>0</v>
      </c>
      <c r="G3822" s="6" t="str">
        <f>VLOOKUP(E3822,Collibra!D:F,2,0)</f>
        <v>Operating revenue on Total number of employees expressed in money value</v>
      </c>
      <c r="J3822" t="s">
        <v>28</v>
      </c>
      <c r="N3822" t="b">
        <v>0</v>
      </c>
      <c r="P3822" t="s">
        <v>29</v>
      </c>
      <c r="Q3822" t="s">
        <v>30</v>
      </c>
      <c r="R3822" t="b">
        <v>0</v>
      </c>
      <c r="Z3822">
        <v>1</v>
      </c>
    </row>
    <row r="3823" spans="1:26" x14ac:dyDescent="0.25">
      <c r="A3823">
        <v>4646</v>
      </c>
      <c r="B3823" t="s">
        <v>2289</v>
      </c>
      <c r="C3823" t="s">
        <v>2233</v>
      </c>
      <c r="D3823" t="s">
        <v>2234</v>
      </c>
      <c r="E3823" s="6" t="str">
        <f>VLOOKUP(SUBSTITUTE(B3823,"_eur","")&amp;" - "&amp;D3823,OrbisGeneric_mapping!C:F,3,0)</f>
        <v>OPRE</v>
      </c>
      <c r="F3823" s="6">
        <f>VLOOKUP(E3823,Collibra!D:F,3,0)</f>
        <v>0</v>
      </c>
      <c r="G3823" s="6" t="str">
        <f>VLOOKUP(E3823,Collibra!D:F,2,0)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3823" t="s">
        <v>28</v>
      </c>
      <c r="N3823" t="b">
        <v>0</v>
      </c>
      <c r="P3823" t="s">
        <v>29</v>
      </c>
      <c r="Q3823" t="s">
        <v>30</v>
      </c>
      <c r="R3823" t="b">
        <v>0</v>
      </c>
      <c r="Z3823">
        <v>1</v>
      </c>
    </row>
    <row r="3824" spans="1:26" x14ac:dyDescent="0.25">
      <c r="A3824">
        <v>4422</v>
      </c>
      <c r="B3824" t="s">
        <v>2289</v>
      </c>
      <c r="C3824" t="s">
        <v>576</v>
      </c>
      <c r="D3824" t="s">
        <v>577</v>
      </c>
      <c r="E3824" s="6" t="str">
        <f>VLOOKUP(SUBSTITUTE(B3824,"_eur","")&amp;" - "&amp;D3824,OrbisGeneric_mapping!C:F,3,0)</f>
        <v>ORIGINAL_CURRENCY</v>
      </c>
      <c r="F3824" s="6">
        <f>VLOOKUP(E3824,Collibra!D:F,3,0)</f>
        <v>0</v>
      </c>
      <c r="G3824" s="6" t="str">
        <f>VLOOKUP(E3824,Collibra!D:F,2,0)</f>
        <v>The currency used for publishing the financial accounts</v>
      </c>
      <c r="J3824" t="s">
        <v>28</v>
      </c>
      <c r="N3824" t="b">
        <v>0</v>
      </c>
      <c r="P3824" t="s">
        <v>29</v>
      </c>
      <c r="Q3824" t="s">
        <v>30</v>
      </c>
      <c r="R3824" t="b">
        <v>0</v>
      </c>
      <c r="Z3824">
        <v>1</v>
      </c>
    </row>
    <row r="3825" spans="1:26" x14ac:dyDescent="0.25">
      <c r="A3825">
        <v>4414</v>
      </c>
      <c r="B3825" t="s">
        <v>2289</v>
      </c>
      <c r="C3825" t="s">
        <v>578</v>
      </c>
      <c r="D3825" t="s">
        <v>579</v>
      </c>
      <c r="E3825" s="6" t="str">
        <f>VLOOKUP(SUBSTITUTE(B3825,"_eur","")&amp;" - "&amp;D3825,OrbisGeneric_mapping!C:F,3,0)</f>
        <v>ORIGINAL_UNIT</v>
      </c>
      <c r="F3825" s="6" t="str">
        <f>VLOOKUP(E3825,Collibra!D:F,3,0)</f>
        <v>Original unit</v>
      </c>
      <c r="G3825" s="6" t="str">
        <f>VLOOKUP(E3825,Collibra!D:F,2,0)</f>
        <v>Original units is the unit for a financial value used in spreading the financial accounts</v>
      </c>
      <c r="J3825" t="s">
        <v>28</v>
      </c>
      <c r="N3825" t="b">
        <v>0</v>
      </c>
      <c r="P3825" t="s">
        <v>29</v>
      </c>
      <c r="Q3825" t="s">
        <v>30</v>
      </c>
      <c r="R3825" t="b">
        <v>0</v>
      </c>
      <c r="Z3825">
        <v>1</v>
      </c>
    </row>
    <row r="3826" spans="1:26" x14ac:dyDescent="0.25">
      <c r="A3826">
        <v>4502</v>
      </c>
      <c r="B3826" t="s">
        <v>2289</v>
      </c>
      <c r="C3826" t="s">
        <v>1489</v>
      </c>
      <c r="D3826" t="s">
        <v>2235</v>
      </c>
      <c r="E3826" s="6" t="str">
        <f>VLOOKUP(SUBSTITUTE(B3826,"_eur","")&amp;" - "&amp;D3826,OrbisGeneric_mapping!C:F,3,0)</f>
        <v>OCAS</v>
      </c>
      <c r="F3826" s="6">
        <f>VLOOKUP(E3826,Collibra!D:F,3,0)</f>
        <v>0</v>
      </c>
      <c r="G3826" s="6" t="str">
        <f>VLOOKUP(E3826,Collibra!D:F,2,0)</f>
        <v>All other current assets such as receivables from other sources (taxes, group companies), short-term investments of money and Cash at bank and in hand</v>
      </c>
      <c r="J3826" t="s">
        <v>28</v>
      </c>
      <c r="N3826" t="b">
        <v>0</v>
      </c>
      <c r="P3826" t="s">
        <v>29</v>
      </c>
      <c r="Q3826" t="s">
        <v>30</v>
      </c>
      <c r="R3826" t="b">
        <v>0</v>
      </c>
      <c r="Z3826">
        <v>1</v>
      </c>
    </row>
    <row r="3827" spans="1:26" x14ac:dyDescent="0.25">
      <c r="A3827">
        <v>4598</v>
      </c>
      <c r="B3827" t="s">
        <v>2289</v>
      </c>
      <c r="C3827" t="s">
        <v>1491</v>
      </c>
      <c r="D3827" t="s">
        <v>2236</v>
      </c>
      <c r="E3827" s="6" t="str">
        <f>VLOOKUP(SUBSTITUTE(B3827,"_eur","")&amp;" - "&amp;D3827,OrbisGeneric_mapping!C:F,3,0)</f>
        <v>OCLI</v>
      </c>
      <c r="F3827" s="6">
        <f>VLOOKUP(E3827,Collibra!D:F,3,0)</f>
        <v>0</v>
      </c>
      <c r="G3827" s="6" t="str">
        <f>VLOOKUP(E3827,Collibra!D:F,2,0)</f>
        <v>Other current liabilities arising due to pension, personnel costs, taxes, intragroup debts, accounts received in advance, etc.</v>
      </c>
      <c r="J3827" t="s">
        <v>28</v>
      </c>
      <c r="N3827" t="b">
        <v>0</v>
      </c>
      <c r="P3827" t="s">
        <v>29</v>
      </c>
      <c r="Q3827" t="s">
        <v>30</v>
      </c>
      <c r="R3827" t="b">
        <v>0</v>
      </c>
      <c r="Z3827">
        <v>1</v>
      </c>
    </row>
    <row r="3828" spans="1:26" x14ac:dyDescent="0.25">
      <c r="A3828">
        <v>4462</v>
      </c>
      <c r="B3828" t="s">
        <v>2289</v>
      </c>
      <c r="C3828" t="s">
        <v>1495</v>
      </c>
      <c r="D3828" t="s">
        <v>2237</v>
      </c>
      <c r="E3828" s="6" t="str">
        <f>VLOOKUP(SUBSTITUTE(B3828,"_eur","")&amp;" - "&amp;D3828,OrbisGeneric_mapping!C:F,3,0)</f>
        <v>OFAS</v>
      </c>
      <c r="F3828" s="6">
        <f>VLOOKUP(E3828,Collibra!D:F,3,0)</f>
        <v>0</v>
      </c>
      <c r="G3828" s="6" t="str">
        <f>VLOOKUP(E3828,Collibra!D:F,2,0)</f>
        <v>All other non-current assets such as long-term investments, shares and participations, pension funds etc.</v>
      </c>
      <c r="J3828" t="s">
        <v>28</v>
      </c>
      <c r="N3828" t="b">
        <v>0</v>
      </c>
      <c r="P3828" t="s">
        <v>29</v>
      </c>
      <c r="Q3828" t="s">
        <v>30</v>
      </c>
      <c r="R3828" t="b">
        <v>0</v>
      </c>
      <c r="Z3828">
        <v>1</v>
      </c>
    </row>
    <row r="3829" spans="1:26" x14ac:dyDescent="0.25">
      <c r="A3829">
        <v>4558</v>
      </c>
      <c r="B3829" t="s">
        <v>2289</v>
      </c>
      <c r="C3829" t="s">
        <v>1505</v>
      </c>
      <c r="D3829" t="s">
        <v>2238</v>
      </c>
      <c r="E3829" s="6" t="str">
        <f>VLOOKUP(SUBSTITUTE(B3829,"_eur","")&amp;" - "&amp;D3829,OrbisGeneric_mapping!C:F,3,0)</f>
        <v>ONCL</v>
      </c>
      <c r="F3829" s="6">
        <f>VLOOKUP(E3829,Collibra!D:F,3,0)</f>
        <v>0</v>
      </c>
      <c r="G3829" s="6" t="str">
        <f>VLOOKUP(E3829,Collibra!D:F,2,0)</f>
        <v>Other long-term liabilities arising due to trade debt, group companies, pension loans, deferred taxes and provisions</v>
      </c>
      <c r="J3829" t="s">
        <v>28</v>
      </c>
      <c r="N3829" t="b">
        <v>0</v>
      </c>
      <c r="P3829" t="s">
        <v>29</v>
      </c>
      <c r="Q3829" t="s">
        <v>30</v>
      </c>
      <c r="R3829" t="b">
        <v>0</v>
      </c>
      <c r="Z3829">
        <v>1</v>
      </c>
    </row>
    <row r="3830" spans="1:26" x14ac:dyDescent="0.25">
      <c r="A3830">
        <v>4678</v>
      </c>
      <c r="B3830" t="s">
        <v>2289</v>
      </c>
      <c r="C3830" t="s">
        <v>2239</v>
      </c>
      <c r="D3830" t="s">
        <v>2240</v>
      </c>
      <c r="E3830" s="6" t="str">
        <f>VLOOKUP(SUBSTITUTE(B3830,"_eur","")&amp;" - "&amp;D3830,OrbisGeneric_mapping!C:F,3,0)</f>
        <v>OOPE</v>
      </c>
      <c r="F3830" s="6">
        <f>VLOOKUP(E3830,Collibra!D:F,3,0)</f>
        <v>0</v>
      </c>
      <c r="G3830" s="6" t="str">
        <f>VLOOKUP(E3830,Collibra!D:F,2,0)</f>
        <v>All costs not directly related to the production of goods sold such as commercial costs, administrative expenses, etc. plus depreciation of those costs. (Expenses can include revenues in a small number of cases)</v>
      </c>
      <c r="J3830" t="s">
        <v>28</v>
      </c>
      <c r="N3830" t="b">
        <v>0</v>
      </c>
      <c r="P3830" t="s">
        <v>29</v>
      </c>
      <c r="Q3830" t="s">
        <v>30</v>
      </c>
      <c r="R3830" t="b">
        <v>0</v>
      </c>
      <c r="Z3830">
        <v>1</v>
      </c>
    </row>
    <row r="3831" spans="1:26" x14ac:dyDescent="0.25">
      <c r="A3831">
        <v>4534</v>
      </c>
      <c r="B3831" t="s">
        <v>2289</v>
      </c>
      <c r="C3831" t="s">
        <v>2241</v>
      </c>
      <c r="D3831" t="s">
        <v>2242</v>
      </c>
      <c r="E3831" s="6" t="str">
        <f>VLOOKUP(SUBSTITUTE(B3831,"_eur","")&amp;" - "&amp;D3831,OrbisGeneric_mapping!C:F,3,0)</f>
        <v>OSFD</v>
      </c>
      <c r="F3831" s="6">
        <f>VLOOKUP(E3831,Collibra!D:F,3,0)</f>
        <v>0</v>
      </c>
      <c r="G3831" s="6" t="str">
        <f>VLOOKUP(E3831,Collibra!D:F,2,0)</f>
        <v>All Shareholders funds not linked with the Issued capital such as Reserve capital, Undistributed profit, includes also Minority interests</v>
      </c>
      <c r="J3831" t="s">
        <v>28</v>
      </c>
      <c r="N3831" t="b">
        <v>0</v>
      </c>
      <c r="P3831" t="s">
        <v>29</v>
      </c>
      <c r="Q3831" t="s">
        <v>30</v>
      </c>
      <c r="R3831" t="b">
        <v>0</v>
      </c>
      <c r="Z3831">
        <v>1</v>
      </c>
    </row>
    <row r="3832" spans="1:26" x14ac:dyDescent="0.25">
      <c r="A3832">
        <v>4734</v>
      </c>
      <c r="B3832" t="s">
        <v>2289</v>
      </c>
      <c r="C3832" t="s">
        <v>2243</v>
      </c>
      <c r="D3832" t="s">
        <v>2244</v>
      </c>
      <c r="E3832" s="6" t="str">
        <f>VLOOKUP(SUBSTITUTE(B3832,"_eur","")&amp;" - "&amp;D3832,OrbisGeneric_mapping!C:F,3,0)</f>
        <v>PLAT</v>
      </c>
      <c r="F3832" s="6" t="str">
        <f>VLOOKUP(E3832,Collibra!D:F,3,0)</f>
        <v>Profit (Loss) after Taxation</v>
      </c>
      <c r="G3832" s="6" t="str">
        <f>VLOOKUP(E3832,Collibra!D:F,2,0)</f>
        <v>Profit before taxes [PBT] minus Tax expense</v>
      </c>
      <c r="J3832" t="s">
        <v>28</v>
      </c>
      <c r="N3832" t="b">
        <v>0</v>
      </c>
      <c r="P3832" t="s">
        <v>29</v>
      </c>
      <c r="Q3832" t="s">
        <v>30</v>
      </c>
      <c r="R3832" t="b">
        <v>0</v>
      </c>
      <c r="Z3832">
        <v>1</v>
      </c>
    </row>
    <row r="3833" spans="1:26" x14ac:dyDescent="0.25">
      <c r="A3833">
        <v>4718</v>
      </c>
      <c r="B3833" t="s">
        <v>2289</v>
      </c>
      <c r="C3833" t="s">
        <v>2245</v>
      </c>
      <c r="D3833" t="s">
        <v>2246</v>
      </c>
      <c r="E3833" s="6" t="str">
        <f>VLOOKUP(SUBSTITUTE(B3833,"_eur","")&amp;" - "&amp;D3833,OrbisGeneric_mapping!C:F,3,0)</f>
        <v>PLBT</v>
      </c>
      <c r="F3833" s="6">
        <f>VLOOKUP(E3833,Collibra!D:F,3,0)</f>
        <v>0</v>
      </c>
      <c r="G3833" s="6" t="str">
        <f>VLOOKUP(E3833,Collibra!D:F,2,0)</f>
        <v>The sum of Operating profit and Financial profit</v>
      </c>
      <c r="J3833" t="s">
        <v>28</v>
      </c>
      <c r="N3833" t="b">
        <v>0</v>
      </c>
      <c r="P3833" t="s">
        <v>29</v>
      </c>
      <c r="Q3833" t="s">
        <v>30</v>
      </c>
      <c r="R3833" t="b">
        <v>0</v>
      </c>
      <c r="Z3833">
        <v>1</v>
      </c>
    </row>
    <row r="3834" spans="1:26" x14ac:dyDescent="0.25">
      <c r="A3834">
        <v>4766</v>
      </c>
      <c r="B3834" t="s">
        <v>2289</v>
      </c>
      <c r="C3834" t="s">
        <v>2247</v>
      </c>
      <c r="D3834" t="s">
        <v>2248</v>
      </c>
      <c r="E3834" s="6" t="str">
        <f>VLOOKUP(SUBSTITUTE(B3834,"_eur","")&amp;" - "&amp;D3834,OrbisGeneric_mapping!C:F,3,0)</f>
        <v>PL</v>
      </c>
      <c r="F3834" s="6" t="str">
        <f>VLOOKUP(E3834,Collibra!D:F,3,0)</f>
        <v>P/L for period [= Net Income]</v>
      </c>
      <c r="G3834" s="6" t="str">
        <f>VLOOKUP(E3834,Collibra!D:F,2,0)</f>
        <v>Net income for the Year. Profit after tax including Extraordinary Revenue &amp;amp; Expense and After deduction of Minority interests and Preferred dividends but Before Ordinary dividends</v>
      </c>
      <c r="J3834" t="s">
        <v>28</v>
      </c>
      <c r="N3834" t="b">
        <v>0</v>
      </c>
      <c r="P3834" t="s">
        <v>29</v>
      </c>
      <c r="Q3834" t="s">
        <v>30</v>
      </c>
      <c r="R3834" t="b">
        <v>0</v>
      </c>
      <c r="Z3834">
        <v>1</v>
      </c>
    </row>
    <row r="3835" spans="1:26" x14ac:dyDescent="0.25">
      <c r="A3835">
        <v>4318</v>
      </c>
      <c r="B3835" t="s">
        <v>2289</v>
      </c>
      <c r="C3835" t="s">
        <v>57</v>
      </c>
      <c r="D3835" t="s">
        <v>57</v>
      </c>
      <c r="E3835" s="6" t="e">
        <f>VLOOKUP(SUBSTITUTE(B3835,"_eur","")&amp;" - "&amp;D3835,OrbisGeneric_mapping!C:F,3,0)</f>
        <v>#N/A</v>
      </c>
      <c r="F3835" s="6" t="e">
        <f>VLOOKUP(E3835,Collibra!D:F,3,0)</f>
        <v>#N/A</v>
      </c>
      <c r="G3835" s="6" t="e">
        <f>VLOOKUP(E3835,Collibra!D:F,2,0)</f>
        <v>#N/A</v>
      </c>
      <c r="J3835" t="s">
        <v>28</v>
      </c>
      <c r="N3835" t="b">
        <v>0</v>
      </c>
      <c r="P3835" t="s">
        <v>29</v>
      </c>
      <c r="Q3835" t="s">
        <v>30</v>
      </c>
      <c r="R3835" t="b">
        <v>0</v>
      </c>
      <c r="Z3835">
        <v>1</v>
      </c>
    </row>
    <row r="3836" spans="1:26" x14ac:dyDescent="0.25">
      <c r="A3836">
        <v>4310</v>
      </c>
      <c r="B3836" t="s">
        <v>2289</v>
      </c>
      <c r="C3836" t="s">
        <v>58</v>
      </c>
      <c r="D3836" t="s">
        <v>58</v>
      </c>
      <c r="E3836" s="6" t="e">
        <f>VLOOKUP(SUBSTITUTE(B3836,"_eur","")&amp;" - "&amp;D3836,OrbisGeneric_mapping!C:F,3,0)</f>
        <v>#N/A</v>
      </c>
      <c r="F3836" s="6" t="e">
        <f>VLOOKUP(E3836,Collibra!D:F,3,0)</f>
        <v>#N/A</v>
      </c>
      <c r="G3836" s="6" t="e">
        <f>VLOOKUP(E3836,Collibra!D:F,2,0)</f>
        <v>#N/A</v>
      </c>
      <c r="J3836" t="s">
        <v>59</v>
      </c>
      <c r="N3836" t="b">
        <v>0</v>
      </c>
      <c r="P3836" t="s">
        <v>29</v>
      </c>
      <c r="Q3836" t="s">
        <v>30</v>
      </c>
      <c r="R3836" t="b">
        <v>0</v>
      </c>
      <c r="Z3836">
        <v>1</v>
      </c>
    </row>
    <row r="3837" spans="1:26" x14ac:dyDescent="0.25">
      <c r="A3837">
        <v>4894</v>
      </c>
      <c r="B3837" t="s">
        <v>2289</v>
      </c>
      <c r="C3837" t="s">
        <v>604</v>
      </c>
      <c r="D3837" t="s">
        <v>605</v>
      </c>
      <c r="E3837" s="6" t="str">
        <f>VLOOKUP(SUBSTITUTE(B3837,"_eur","")&amp;" - "&amp;D3837,OrbisGeneric_mapping!C:F,3,0)</f>
        <v>PRMA</v>
      </c>
      <c r="F3837" s="6">
        <f>VLOOKUP(E3837,Collibra!D:F,3,0)</f>
        <v>0</v>
      </c>
      <c r="G3837" s="6" t="str">
        <f>VLOOKUP(E3837,Collibra!D:F,2,0)</f>
        <v>Profit (loss) before tax as percentage of operating revenue</v>
      </c>
      <c r="J3837" t="s">
        <v>28</v>
      </c>
      <c r="N3837" t="b">
        <v>0</v>
      </c>
      <c r="P3837" t="s">
        <v>29</v>
      </c>
      <c r="Q3837" t="s">
        <v>30</v>
      </c>
      <c r="R3837" t="b">
        <v>0</v>
      </c>
      <c r="Z3837">
        <v>1</v>
      </c>
    </row>
    <row r="3838" spans="1:26" x14ac:dyDescent="0.25">
      <c r="A3838">
        <v>5054</v>
      </c>
      <c r="B3838" t="s">
        <v>2289</v>
      </c>
      <c r="C3838" t="s">
        <v>2249</v>
      </c>
      <c r="D3838" t="s">
        <v>2250</v>
      </c>
      <c r="E3838" s="6" t="str">
        <f>VLOOKUP(SUBSTITUTE(B3838,"_eur","")&amp;" - "&amp;D3838,OrbisGeneric_mapping!C:F,3,0)</f>
        <v>PPE</v>
      </c>
      <c r="F3838" s="6">
        <f>VLOOKUP(E3838,Collibra!D:F,3,0)</f>
        <v>0</v>
      </c>
      <c r="G3838" s="6" t="str">
        <f>VLOOKUP(E3838,Collibra!D:F,2,0)</f>
        <v>Profit before taxes on Total number of employees expressed in money value</v>
      </c>
      <c r="J3838" t="s">
        <v>28</v>
      </c>
      <c r="N3838" t="b">
        <v>0</v>
      </c>
      <c r="P3838" t="s">
        <v>29</v>
      </c>
      <c r="Q3838" t="s">
        <v>30</v>
      </c>
      <c r="R3838" t="b">
        <v>0</v>
      </c>
      <c r="Z3838">
        <v>1</v>
      </c>
    </row>
    <row r="3839" spans="1:26" x14ac:dyDescent="0.25">
      <c r="A3839">
        <v>4566</v>
      </c>
      <c r="B3839" t="s">
        <v>2289</v>
      </c>
      <c r="C3839" t="s">
        <v>1541</v>
      </c>
      <c r="D3839" t="s">
        <v>1542</v>
      </c>
      <c r="E3839" s="6" t="str">
        <f>VLOOKUP(SUBSTITUTE(B3839,"_eur","")&amp;" - "&amp;D3839,OrbisGeneric_mapping!C:F,3,0)</f>
        <v>PROV</v>
      </c>
      <c r="F3839" s="6" t="str">
        <f>VLOOKUP(E3839,Collibra!D:F,3,0)</f>
        <v>Provisions</v>
      </c>
      <c r="G3839" s="6" t="str">
        <f>VLOOKUP(E3839,Collibra!D:F,2,0)</f>
        <v>Of which Provisions (social security, taxes, etc.)</v>
      </c>
      <c r="J3839" t="s">
        <v>28</v>
      </c>
      <c r="N3839" t="b">
        <v>0</v>
      </c>
      <c r="P3839" t="s">
        <v>29</v>
      </c>
      <c r="Q3839" t="s">
        <v>30</v>
      </c>
      <c r="R3839" t="b">
        <v>0</v>
      </c>
      <c r="Z3839">
        <v>1</v>
      </c>
    </row>
    <row r="3840" spans="1:26" x14ac:dyDescent="0.25">
      <c r="A3840">
        <v>4998</v>
      </c>
      <c r="B3840" t="s">
        <v>2289</v>
      </c>
      <c r="C3840" t="s">
        <v>2251</v>
      </c>
      <c r="D3840" t="s">
        <v>2252</v>
      </c>
      <c r="E3840" s="6" t="str">
        <f>VLOOKUP(SUBSTITUTE(B3840,"_eur","")&amp;" - "&amp;D3840,OrbisGeneric_mapping!C:F,3,0)</f>
        <v>RDOP</v>
      </c>
      <c r="F3840" s="6" t="str">
        <f>VLOOKUP(E3840,Collibra!D:F,3,0)</f>
        <v>R&amp;D expenses / Operating revenue (%)</v>
      </c>
      <c r="G3840" s="6" t="str">
        <f>VLOOKUP(E3840,Collibra!D:F,2,0)</f>
        <v>Research &amp;amp; development expense as a percentage of Operating revenue</v>
      </c>
      <c r="J3840" t="s">
        <v>28</v>
      </c>
      <c r="N3840" t="b">
        <v>0</v>
      </c>
      <c r="P3840" t="s">
        <v>29</v>
      </c>
      <c r="Q3840" t="s">
        <v>30</v>
      </c>
      <c r="R3840" t="b">
        <v>0</v>
      </c>
      <c r="Z3840">
        <v>1</v>
      </c>
    </row>
    <row r="3841" spans="1:26" x14ac:dyDescent="0.25">
      <c r="A3841">
        <v>4814</v>
      </c>
      <c r="B3841" t="s">
        <v>2289</v>
      </c>
      <c r="C3841" t="s">
        <v>1547</v>
      </c>
      <c r="D3841" t="s">
        <v>2253</v>
      </c>
      <c r="E3841" s="6" t="str">
        <f>VLOOKUP(SUBSTITUTE(B3841,"_eur","")&amp;" - "&amp;D3841,OrbisGeneric_mapping!C:F,3,0)</f>
        <v>RD</v>
      </c>
      <c r="F3841" s="6" t="str">
        <f>VLOOKUP(E3841,Collibra!D:F,3,0)</f>
        <v>Research &amp; Development expenses</v>
      </c>
      <c r="G3841" s="6" t="str">
        <f>VLOOKUP(E3841,Collibra!D:F,2,0)</f>
        <v>Total amount of depreciation and amortization of the assets</v>
      </c>
      <c r="J3841" t="s">
        <v>28</v>
      </c>
      <c r="N3841" t="b">
        <v>0</v>
      </c>
      <c r="P3841" t="s">
        <v>29</v>
      </c>
      <c r="Q3841" t="s">
        <v>30</v>
      </c>
      <c r="R3841" t="b">
        <v>0</v>
      </c>
      <c r="Z3841">
        <v>1</v>
      </c>
    </row>
    <row r="3842" spans="1:26" x14ac:dyDescent="0.25">
      <c r="A3842">
        <v>4886</v>
      </c>
      <c r="B3842" t="s">
        <v>2289</v>
      </c>
      <c r="C3842" t="s">
        <v>616</v>
      </c>
      <c r="D3842" t="s">
        <v>617</v>
      </c>
      <c r="E3842" s="6" t="str">
        <f>VLOOKUP(SUBSTITUTE(B3842,"_eur","")&amp;" - "&amp;D3842,OrbisGeneric_mapping!C:F,3,0)</f>
        <v>ROA</v>
      </c>
      <c r="F3842" s="6">
        <f>VLOOKUP(E3842,Collibra!D:F,3,0)</f>
        <v>0</v>
      </c>
      <c r="G3842" s="6" t="str">
        <f>VLOOKUP(E3842,Collibra!D:F,2,0)</f>
        <v>Net income as percentage of Total assets</v>
      </c>
      <c r="J3842" t="s">
        <v>28</v>
      </c>
      <c r="N3842" t="b">
        <v>0</v>
      </c>
      <c r="P3842" t="s">
        <v>29</v>
      </c>
      <c r="Q3842" t="s">
        <v>30</v>
      </c>
      <c r="R3842" t="b">
        <v>0</v>
      </c>
      <c r="Z3842">
        <v>1</v>
      </c>
    </row>
    <row r="3843" spans="1:26" x14ac:dyDescent="0.25">
      <c r="A3843">
        <v>4862</v>
      </c>
      <c r="B3843" t="s">
        <v>2289</v>
      </c>
      <c r="C3843" t="s">
        <v>618</v>
      </c>
      <c r="D3843" t="s">
        <v>619</v>
      </c>
      <c r="E3843" s="6" t="str">
        <f>VLOOKUP(SUBSTITUTE(B3843,"_eur","")&amp;" - "&amp;D3843,OrbisGeneric_mapping!C:F,3,0)</f>
        <v>RTAS</v>
      </c>
      <c r="F3843" s="6">
        <f>VLOOKUP(E3843,Collibra!D:F,3,0)</f>
        <v>0</v>
      </c>
      <c r="G3843" s="6" t="str">
        <f>VLOOKUP(E3843,Collibra!D:F,2,0)</f>
        <v>Profit (loss) before taxes as percentage of Total assets</v>
      </c>
      <c r="J3843" t="s">
        <v>28</v>
      </c>
      <c r="N3843" t="b">
        <v>0</v>
      </c>
      <c r="P3843" t="s">
        <v>29</v>
      </c>
      <c r="Q3843" t="s">
        <v>30</v>
      </c>
      <c r="R3843" t="b">
        <v>0</v>
      </c>
      <c r="Z3843">
        <v>1</v>
      </c>
    </row>
    <row r="3844" spans="1:26" x14ac:dyDescent="0.25">
      <c r="A3844">
        <v>4878</v>
      </c>
      <c r="B3844" t="s">
        <v>2289</v>
      </c>
      <c r="C3844" t="s">
        <v>2254</v>
      </c>
      <c r="D3844" t="s">
        <v>2255</v>
      </c>
      <c r="E3844" s="6" t="str">
        <f>VLOOKUP(SUBSTITUTE(B3844,"_eur","")&amp;" - "&amp;D3844,OrbisGeneric_mapping!C:F,3,0)</f>
        <v>ROCE</v>
      </c>
      <c r="F3844" s="6">
        <f>VLOOKUP(E3844,Collibra!D:F,3,0)</f>
        <v>0</v>
      </c>
      <c r="G3844" s="6" t="str">
        <f>VLOOKUP(E3844,Collibra!D:F,2,0)</f>
        <v>Sum of Net profit (loss) after taxes and Interest paid as percentage of Shareholders funds and Non-current liabilities</v>
      </c>
      <c r="J3844" t="s">
        <v>28</v>
      </c>
      <c r="N3844" t="b">
        <v>0</v>
      </c>
      <c r="P3844" t="s">
        <v>29</v>
      </c>
      <c r="Q3844" t="s">
        <v>30</v>
      </c>
      <c r="R3844" t="b">
        <v>0</v>
      </c>
      <c r="Z3844">
        <v>1</v>
      </c>
    </row>
    <row r="3845" spans="1:26" x14ac:dyDescent="0.25">
      <c r="A3845">
        <v>4854</v>
      </c>
      <c r="B3845" t="s">
        <v>2289</v>
      </c>
      <c r="C3845" t="s">
        <v>2256</v>
      </c>
      <c r="D3845" t="s">
        <v>2257</v>
      </c>
      <c r="E3845" s="6" t="str">
        <f>VLOOKUP(SUBSTITUTE(B3845,"_eur","")&amp;" - "&amp;D3845,OrbisGeneric_mapping!C:F,3,0)</f>
        <v>RCEM</v>
      </c>
      <c r="F3845" s="6">
        <f>VLOOKUP(E3845,Collibra!D:F,3,0)</f>
        <v>0</v>
      </c>
      <c r="G3845" s="6" t="str">
        <f>VLOOKUP(E3845,Collibra!D:F,2,0)</f>
        <v>The sum of Profit (loss) before tax and interest paid as percentage of shareholders funds and non-current liabilities</v>
      </c>
      <c r="J3845" t="s">
        <v>28</v>
      </c>
      <c r="N3845" t="b">
        <v>0</v>
      </c>
      <c r="P3845" t="s">
        <v>29</v>
      </c>
      <c r="Q3845" t="s">
        <v>30</v>
      </c>
      <c r="R3845" t="b">
        <v>0</v>
      </c>
      <c r="Z3845">
        <v>1</v>
      </c>
    </row>
    <row r="3846" spans="1:26" x14ac:dyDescent="0.25">
      <c r="A3846">
        <v>4870</v>
      </c>
      <c r="B3846" t="s">
        <v>2289</v>
      </c>
      <c r="C3846" t="s">
        <v>620</v>
      </c>
      <c r="D3846" t="s">
        <v>621</v>
      </c>
      <c r="E3846" s="6" t="str">
        <f>VLOOKUP(SUBSTITUTE(B3846,"_eur","")&amp;" - "&amp;D3846,OrbisGeneric_mapping!C:F,3,0)</f>
        <v>ROE</v>
      </c>
      <c r="F3846" s="6">
        <f>VLOOKUP(E3846,Collibra!D:F,3,0)</f>
        <v>0</v>
      </c>
      <c r="G3846" s="6" t="str">
        <f>VLOOKUP(E3846,Collibra!D:F,2,0)</f>
        <v>Net profit (loss) after taxes as percentage of Shareholders funds</v>
      </c>
      <c r="J3846" t="s">
        <v>28</v>
      </c>
      <c r="N3846" t="b">
        <v>0</v>
      </c>
      <c r="P3846" t="s">
        <v>29</v>
      </c>
      <c r="Q3846" t="s">
        <v>30</v>
      </c>
      <c r="R3846" t="b">
        <v>0</v>
      </c>
      <c r="Z3846">
        <v>1</v>
      </c>
    </row>
    <row r="3847" spans="1:26" x14ac:dyDescent="0.25">
      <c r="A3847">
        <v>4846</v>
      </c>
      <c r="B3847" t="s">
        <v>2289</v>
      </c>
      <c r="C3847" t="s">
        <v>622</v>
      </c>
      <c r="D3847" t="s">
        <v>623</v>
      </c>
      <c r="E3847" s="6" t="str">
        <f>VLOOKUP(SUBSTITUTE(B3847,"_eur","")&amp;" - "&amp;D3847,OrbisGeneric_mapping!C:F,3,0)</f>
        <v>RSHF</v>
      </c>
      <c r="F3847" s="6" t="str">
        <f>VLOOKUP(E3847,Collibra!D:F,3,0)</f>
        <v>ROE using P/L before tax</v>
      </c>
      <c r="G3847" s="6" t="str">
        <f>VLOOKUP(E3847,Collibra!D:F,2,0)</f>
        <v>Profit (loss) before tax as percentage of shareholders funds</v>
      </c>
      <c r="J3847" t="s">
        <v>28</v>
      </c>
      <c r="N3847" t="b">
        <v>0</v>
      </c>
      <c r="P3847" t="s">
        <v>29</v>
      </c>
      <c r="Q3847" t="s">
        <v>30</v>
      </c>
      <c r="R3847" t="b">
        <v>0</v>
      </c>
      <c r="Z3847">
        <v>1</v>
      </c>
    </row>
    <row r="3848" spans="1:26" x14ac:dyDescent="0.25">
      <c r="A3848">
        <v>23</v>
      </c>
      <c r="B3848" t="s">
        <v>2289</v>
      </c>
      <c r="C3848" t="s">
        <v>72</v>
      </c>
      <c r="D3848" t="s">
        <v>72</v>
      </c>
      <c r="E3848" s="6" t="e">
        <f>VLOOKUP(SUBSTITUTE(B3848,"_eur","")&amp;" - "&amp;D3848,OrbisGeneric_mapping!C:F,3,0)</f>
        <v>#N/A</v>
      </c>
      <c r="F3848" s="6" t="e">
        <f>VLOOKUP(E3848,Collibra!D:F,3,0)</f>
        <v>#N/A</v>
      </c>
      <c r="G3848" s="6" t="e">
        <f>VLOOKUP(E3848,Collibra!D:F,2,0)</f>
        <v>#N/A</v>
      </c>
      <c r="J3848" t="s">
        <v>73</v>
      </c>
      <c r="N3848" t="b">
        <v>0</v>
      </c>
      <c r="P3848" t="s">
        <v>29</v>
      </c>
      <c r="Q3848" t="s">
        <v>30</v>
      </c>
      <c r="R3848" t="b">
        <v>0</v>
      </c>
      <c r="Z3848">
        <v>1</v>
      </c>
    </row>
    <row r="3849" spans="1:26" x14ac:dyDescent="0.25">
      <c r="A3849">
        <v>4654</v>
      </c>
      <c r="B3849" t="s">
        <v>2289</v>
      </c>
      <c r="C3849" t="s">
        <v>2258</v>
      </c>
      <c r="D3849" t="s">
        <v>2259</v>
      </c>
      <c r="E3849" s="6" t="e">
        <f>VLOOKUP(SUBSTITUTE(B3849,"_eur","")&amp;" - "&amp;D3849,OrbisGeneric_mapping!C:F,3,0)</f>
        <v>#N/A</v>
      </c>
      <c r="F3849" s="6" t="e">
        <f>VLOOKUP(E3849,Collibra!D:F,3,0)</f>
        <v>#N/A</v>
      </c>
      <c r="G3849" s="6" t="e">
        <f>VLOOKUP(E3849,Collibra!D:F,2,0)</f>
        <v>#N/A</v>
      </c>
      <c r="J3849" t="s">
        <v>28</v>
      </c>
      <c r="N3849" t="b">
        <v>0</v>
      </c>
      <c r="P3849" t="s">
        <v>29</v>
      </c>
      <c r="Q3849" t="s">
        <v>30</v>
      </c>
      <c r="R3849" t="b">
        <v>0</v>
      </c>
      <c r="Z3849">
        <v>1</v>
      </c>
    </row>
    <row r="3850" spans="1:26" x14ac:dyDescent="0.25">
      <c r="A3850">
        <v>4518</v>
      </c>
      <c r="B3850" t="s">
        <v>2289</v>
      </c>
      <c r="C3850" t="s">
        <v>2260</v>
      </c>
      <c r="D3850" t="s">
        <v>2261</v>
      </c>
      <c r="E3850" s="6" t="str">
        <f>VLOOKUP(SUBSTITUTE(B3850,"_eur","")&amp;" - "&amp;D3850,OrbisGeneric_mapping!C:F,3,0)</f>
        <v>SHFD</v>
      </c>
      <c r="F3850" s="6" t="str">
        <f>VLOOKUP(E3850,Collibra!D:F,3,0)</f>
        <v>Shareholders funds</v>
      </c>
      <c r="G3850" s="6" t="str">
        <f>VLOOKUP(E3850,Collibra!D:F,2,0)</f>
        <v>Total equity (Capital plus Other shareholders funds)</v>
      </c>
      <c r="J3850" t="s">
        <v>28</v>
      </c>
      <c r="N3850" t="b">
        <v>0</v>
      </c>
      <c r="P3850" t="s">
        <v>29</v>
      </c>
      <c r="Q3850" t="s">
        <v>30</v>
      </c>
      <c r="R3850" t="b">
        <v>0</v>
      </c>
      <c r="Z3850">
        <v>1</v>
      </c>
    </row>
    <row r="3851" spans="1:26" x14ac:dyDescent="0.25">
      <c r="A3851">
        <v>5086</v>
      </c>
      <c r="B3851" t="s">
        <v>2289</v>
      </c>
      <c r="C3851" t="s">
        <v>2262</v>
      </c>
      <c r="D3851" t="s">
        <v>2263</v>
      </c>
      <c r="E3851" s="6" t="str">
        <f>VLOOKUP(SUBSTITUTE(B3851,"_eur","")&amp;" - "&amp;D3851,OrbisGeneric_mapping!C:F,3,0)</f>
        <v>SFPE</v>
      </c>
      <c r="F3851" s="6">
        <f>VLOOKUP(E3851,Collibra!D:F,3,0)</f>
        <v>0</v>
      </c>
      <c r="G3851" s="6" t="str">
        <f>VLOOKUP(E3851,Collibra!D:F,2,0)</f>
        <v>Shareholders funds on Total number of employees</v>
      </c>
      <c r="J3851" t="s">
        <v>28</v>
      </c>
      <c r="N3851" t="b">
        <v>0</v>
      </c>
      <c r="P3851" t="s">
        <v>29</v>
      </c>
      <c r="Q3851" t="s">
        <v>30</v>
      </c>
      <c r="R3851" t="b">
        <v>0</v>
      </c>
      <c r="Z3851">
        <v>1</v>
      </c>
    </row>
    <row r="3852" spans="1:26" x14ac:dyDescent="0.25">
      <c r="A3852">
        <v>5022</v>
      </c>
      <c r="B3852" t="s">
        <v>2289</v>
      </c>
      <c r="C3852" t="s">
        <v>2264</v>
      </c>
      <c r="D3852" t="s">
        <v>2265</v>
      </c>
      <c r="E3852" s="6" t="str">
        <f>VLOOKUP(SUBSTITUTE(B3852,"_eur","")&amp;" - "&amp;D3852,OrbisGeneric_mapping!C:F,3,0)</f>
        <v>SHLQ</v>
      </c>
      <c r="F3852" s="6" t="str">
        <f>VLOOKUP(E3852,Collibra!D:F,3,0)</f>
        <v>Shareholders liquidity ratio (x)</v>
      </c>
      <c r="G3852" s="6" t="str">
        <f>VLOOKUP(E3852,Collibra!D:F,2,0)</f>
        <v>Shareholders finds as a percentage of Non-current liabilities</v>
      </c>
      <c r="J3852" t="s">
        <v>28</v>
      </c>
      <c r="N3852" t="b">
        <v>0</v>
      </c>
      <c r="P3852" t="s">
        <v>29</v>
      </c>
      <c r="Q3852" t="s">
        <v>30</v>
      </c>
      <c r="R3852" t="b">
        <v>0</v>
      </c>
      <c r="Z3852">
        <v>1</v>
      </c>
    </row>
    <row r="3853" spans="1:26" x14ac:dyDescent="0.25">
      <c r="A3853">
        <v>5030</v>
      </c>
      <c r="B3853" t="s">
        <v>2289</v>
      </c>
      <c r="C3853" t="s">
        <v>624</v>
      </c>
      <c r="D3853" t="s">
        <v>625</v>
      </c>
      <c r="E3853" s="6" t="str">
        <f>VLOOKUP(SUBSTITUTE(B3853,"_eur","")&amp;" - "&amp;D3853,OrbisGeneric_mapping!C:F,3,0)</f>
        <v>SOLR</v>
      </c>
      <c r="F3853" s="6">
        <f>VLOOKUP(E3853,Collibra!D:F,3,0)</f>
        <v>0</v>
      </c>
      <c r="G3853" s="6" t="str">
        <f>VLOOKUP(E3853,Collibra!D:F,2,0)</f>
        <v>Shareholders funds as a percentage of total assets</v>
      </c>
      <c r="J3853" t="s">
        <v>28</v>
      </c>
      <c r="N3853" t="b">
        <v>0</v>
      </c>
      <c r="P3853" t="s">
        <v>29</v>
      </c>
      <c r="Q3853" t="s">
        <v>30</v>
      </c>
      <c r="R3853" t="b">
        <v>0</v>
      </c>
      <c r="Z3853">
        <v>1</v>
      </c>
    </row>
    <row r="3854" spans="1:26" x14ac:dyDescent="0.25">
      <c r="A3854">
        <v>5038</v>
      </c>
      <c r="B3854" t="s">
        <v>2289</v>
      </c>
      <c r="C3854" t="s">
        <v>2266</v>
      </c>
      <c r="D3854" t="s">
        <v>2267</v>
      </c>
      <c r="E3854" s="6" t="str">
        <f>VLOOKUP(SUBSTITUTE(B3854,"_eur","")&amp;" - "&amp;D3854,OrbisGeneric_mapping!C:F,3,0)</f>
        <v>SOLL</v>
      </c>
      <c r="F3854" s="6" t="str">
        <f>VLOOKUP(E3854,Collibra!D:F,3,0)</f>
        <v>Solvency ratio (Liability based) (%)</v>
      </c>
      <c r="G3854" s="6" t="str">
        <f>VLOOKUP(E3854,Collibra!D:F,2,0)</f>
        <v>Solvency ratio is Shareholders funds as a percentage of Total liabilities</v>
      </c>
      <c r="J3854" t="s">
        <v>28</v>
      </c>
      <c r="N3854" t="b">
        <v>0</v>
      </c>
      <c r="P3854" t="s">
        <v>29</v>
      </c>
      <c r="Q3854" t="s">
        <v>30</v>
      </c>
      <c r="R3854" t="b">
        <v>0</v>
      </c>
      <c r="Z3854">
        <v>1</v>
      </c>
    </row>
    <row r="3855" spans="1:26" x14ac:dyDescent="0.25">
      <c r="A3855">
        <v>4406</v>
      </c>
      <c r="B3855" t="s">
        <v>2289</v>
      </c>
      <c r="C3855" t="s">
        <v>1022</v>
      </c>
      <c r="D3855" t="s">
        <v>1023</v>
      </c>
      <c r="E3855" s="6" t="str">
        <f>VLOOKUP(SUBSTITUTE(B3855,"_eur","")&amp;" - "&amp;D3855,OrbisGeneric_mapping!C:F,3,0)</f>
        <v>ACCOUNTS_SOURCE_CODE</v>
      </c>
      <c r="F3855" s="6" t="str">
        <f>VLOOKUP(E3855,Collibra!D:F,3,0)</f>
        <v>Source of financials</v>
      </c>
      <c r="G3855" s="6" t="str">
        <f>VLOOKUP(E3855,Collibra!D:F,2,0)</f>
        <v>The source of financials provides the source used for collecting the financial and non-financial information for an account. This can include annual reports, 10-K, regulatory source or any other information provider</v>
      </c>
      <c r="J3855" t="s">
        <v>28</v>
      </c>
      <c r="N3855" t="b">
        <v>0</v>
      </c>
      <c r="P3855" t="s">
        <v>29</v>
      </c>
      <c r="Q3855" t="s">
        <v>30</v>
      </c>
      <c r="R3855" t="b">
        <v>0</v>
      </c>
      <c r="Z3855">
        <v>1</v>
      </c>
    </row>
    <row r="3856" spans="1:26" x14ac:dyDescent="0.25">
      <c r="A3856">
        <v>4478</v>
      </c>
      <c r="B3856" t="s">
        <v>2289</v>
      </c>
      <c r="C3856" t="s">
        <v>2268</v>
      </c>
      <c r="D3856" t="s">
        <v>2269</v>
      </c>
      <c r="E3856" s="6" t="str">
        <f>VLOOKUP(SUBSTITUTE(B3856,"_eur","")&amp;" - "&amp;D3856,OrbisGeneric_mapping!C:F,3,0)</f>
        <v>STOK</v>
      </c>
      <c r="F3856" s="6" t="str">
        <f>VLOOKUP(E3856,Collibra!D:F,3,0)</f>
        <v>Net Stated Inventory</v>
      </c>
      <c r="G3856" s="6" t="str">
        <f>VLOOKUP(E3856,Collibra!D:F,2,0)</f>
        <v>Total inventories such as raw materials, work in progress, finished goods</v>
      </c>
      <c r="J3856" t="s">
        <v>28</v>
      </c>
      <c r="N3856" t="b">
        <v>0</v>
      </c>
      <c r="P3856" t="s">
        <v>29</v>
      </c>
      <c r="Q3856" t="s">
        <v>30</v>
      </c>
      <c r="R3856" t="b">
        <v>0</v>
      </c>
      <c r="Z3856">
        <v>1</v>
      </c>
    </row>
    <row r="3857" spans="1:26" x14ac:dyDescent="0.25">
      <c r="A3857">
        <v>4966</v>
      </c>
      <c r="B3857" t="s">
        <v>2289</v>
      </c>
      <c r="C3857" t="s">
        <v>2270</v>
      </c>
      <c r="D3857" t="s">
        <v>2271</v>
      </c>
      <c r="E3857" s="6" t="str">
        <f>VLOOKUP(SUBSTITUTE(B3857,"_eur","")&amp;" - "&amp;D3857,OrbisGeneric_mapping!C:F,3,0)</f>
        <v>STOT</v>
      </c>
      <c r="F3857" s="6">
        <f>VLOOKUP(E3857,Collibra!D:F,3,0)</f>
        <v>0</v>
      </c>
      <c r="G3857" s="6" t="str">
        <f>VLOOKUP(E3857,Collibra!D:F,2,0)</f>
        <v>Operating revenue on Stocks expressed in times. Stocks include Raw material, Work-in-progress, and finished goods</v>
      </c>
      <c r="J3857" t="s">
        <v>28</v>
      </c>
      <c r="N3857" t="b">
        <v>0</v>
      </c>
      <c r="P3857" t="s">
        <v>29</v>
      </c>
      <c r="Q3857" t="s">
        <v>30</v>
      </c>
      <c r="R3857" t="b">
        <v>0</v>
      </c>
      <c r="Z3857">
        <v>1</v>
      </c>
    </row>
    <row r="3858" spans="1:26" x14ac:dyDescent="0.25">
      <c r="A3858">
        <v>4454</v>
      </c>
      <c r="B3858" t="s">
        <v>2289</v>
      </c>
      <c r="C3858" t="s">
        <v>2272</v>
      </c>
      <c r="D3858" t="s">
        <v>2273</v>
      </c>
      <c r="E3858" s="6" t="str">
        <f>VLOOKUP(SUBSTITUTE(B3858,"_eur","")&amp;" - "&amp;D3858,OrbisGeneric_mapping!C:F,3,0)</f>
        <v>TFAS</v>
      </c>
      <c r="F3858" s="6" t="str">
        <f>VLOOKUP(E3858,Collibra!D:F,3,0)</f>
        <v>Net Property, Plant &amp; Equipment</v>
      </c>
      <c r="G3858" s="6" t="str">
        <f>VLOOKUP(E3858,Collibra!D:F,2,0)</f>
        <v>All tangible assets such as machinery, buildings, land etc.</v>
      </c>
      <c r="J3858" t="s">
        <v>28</v>
      </c>
      <c r="N3858" t="b">
        <v>0</v>
      </c>
      <c r="P3858" t="s">
        <v>29</v>
      </c>
      <c r="Q3858" t="s">
        <v>30</v>
      </c>
      <c r="R3858" t="b">
        <v>0</v>
      </c>
      <c r="Z3858">
        <v>1</v>
      </c>
    </row>
    <row r="3859" spans="1:26" x14ac:dyDescent="0.25">
      <c r="A3859">
        <v>4726</v>
      </c>
      <c r="B3859" t="s">
        <v>2289</v>
      </c>
      <c r="C3859" t="s">
        <v>2274</v>
      </c>
      <c r="D3859" t="s">
        <v>2275</v>
      </c>
      <c r="E3859" s="6" t="str">
        <f>VLOOKUP(SUBSTITUTE(B3859,"_eur","")&amp;" - "&amp;D3859,OrbisGeneric_mapping!C:F,3,0)</f>
        <v>TAXA</v>
      </c>
      <c r="F3859" s="6" t="str">
        <f>VLOOKUP(E3859,Collibra!D:F,3,0)</f>
        <v>Taxation</v>
      </c>
      <c r="G3859" s="6" t="str">
        <f>VLOOKUP(E3859,Collibra!D:F,2,0)</f>
        <v>All taxes related to the accounting period (paid, accrued or deferred)</v>
      </c>
      <c r="J3859" t="s">
        <v>28</v>
      </c>
      <c r="N3859" t="b">
        <v>0</v>
      </c>
      <c r="P3859" t="s">
        <v>29</v>
      </c>
      <c r="Q3859" t="s">
        <v>30</v>
      </c>
      <c r="R3859" t="b">
        <v>0</v>
      </c>
      <c r="Z3859">
        <v>1</v>
      </c>
    </row>
    <row r="3860" spans="1:26" x14ac:dyDescent="0.25">
      <c r="A3860">
        <v>4510</v>
      </c>
      <c r="B3860" t="s">
        <v>2289</v>
      </c>
      <c r="C3860" t="s">
        <v>642</v>
      </c>
      <c r="D3860" t="s">
        <v>643</v>
      </c>
      <c r="E3860" s="6" t="str">
        <f>VLOOKUP(SUBSTITUTE(B3860,"_eur","")&amp;" - "&amp;D3860,OrbisGeneric_mapping!C:F,3,0)</f>
        <v>TOAS</v>
      </c>
      <c r="F3860" s="6">
        <f>VLOOKUP(E3860,Collibra!D:F,3,0)</f>
        <v>0</v>
      </c>
      <c r="G3860" s="6" t="str">
        <f>VLOOKUP(E3860,Collibra!D:F,2,0)</f>
        <v>Sum of all Non-Current assets and Current assets</v>
      </c>
      <c r="J3860" t="s">
        <v>28</v>
      </c>
      <c r="N3860" t="b">
        <v>0</v>
      </c>
      <c r="P3860" t="s">
        <v>29</v>
      </c>
      <c r="Q3860" t="s">
        <v>30</v>
      </c>
      <c r="R3860" t="b">
        <v>0</v>
      </c>
      <c r="Z3860">
        <v>1</v>
      </c>
    </row>
    <row r="3861" spans="1:26" x14ac:dyDescent="0.25">
      <c r="A3861">
        <v>15</v>
      </c>
      <c r="B3861" t="s">
        <v>2289</v>
      </c>
      <c r="C3861" t="s">
        <v>2276</v>
      </c>
      <c r="D3861" t="s">
        <v>2277</v>
      </c>
      <c r="E3861" s="6" t="str">
        <f>VLOOKUP(SUBSTITUTE(B3861,"_eur","")&amp;" - "&amp;D3861,OrbisGeneric_mapping!C:F,3,0)</f>
        <v>TAPE</v>
      </c>
      <c r="F3861" s="6" t="str">
        <f>VLOOKUP(E3861,Collibra!D:F,3,0)</f>
        <v>Total assets per employee (th)</v>
      </c>
      <c r="G3861" s="6" t="str">
        <f>VLOOKUP(E3861,Collibra!D:F,2,0)</f>
        <v>Total assets on Total number of employees</v>
      </c>
      <c r="J3861" t="s">
        <v>28</v>
      </c>
      <c r="N3861" t="b">
        <v>0</v>
      </c>
      <c r="P3861" t="s">
        <v>29</v>
      </c>
      <c r="Q3861" t="s">
        <v>30</v>
      </c>
      <c r="R3861" t="b">
        <v>0</v>
      </c>
      <c r="Z3861">
        <v>1</v>
      </c>
    </row>
    <row r="3862" spans="1:26" x14ac:dyDescent="0.25">
      <c r="A3862">
        <v>4606</v>
      </c>
      <c r="B3862" t="s">
        <v>2289</v>
      </c>
      <c r="C3862" t="s">
        <v>2278</v>
      </c>
      <c r="D3862" t="s">
        <v>2279</v>
      </c>
      <c r="E3862" s="6" t="str">
        <f>VLOOKUP(SUBSTITUTE(B3862,"_eur","")&amp;" - "&amp;D3862,OrbisGeneric_mapping!C:F,3,0)</f>
        <v>TSHF</v>
      </c>
      <c r="F3862" s="6" t="str">
        <f>VLOOKUP(E3862,Collibra!D:F,3,0)</f>
        <v>Total shareh. funds &amp; liab.</v>
      </c>
      <c r="G3862" s="6" t="str">
        <f>VLOOKUP(E3862,Collibra!D:F,2,0)</f>
        <v>Total Shareholders funds and liabilities (Shareholders funds + Non-current liabilities + Current liabilities)</v>
      </c>
      <c r="J3862" t="s">
        <v>28</v>
      </c>
      <c r="N3862" t="b">
        <v>0</v>
      </c>
      <c r="P3862" t="s">
        <v>29</v>
      </c>
      <c r="Q3862" t="s">
        <v>30</v>
      </c>
      <c r="R3862" t="b">
        <v>0</v>
      </c>
      <c r="Z3862">
        <v>1</v>
      </c>
    </row>
    <row r="3863" spans="1:26" x14ac:dyDescent="0.25">
      <c r="A3863">
        <v>4614</v>
      </c>
      <c r="B3863" t="s">
        <v>2289</v>
      </c>
      <c r="C3863" t="s">
        <v>2280</v>
      </c>
      <c r="D3863" t="s">
        <v>2281</v>
      </c>
      <c r="E3863" s="6" t="str">
        <f>VLOOKUP(SUBSTITUTE(B3863,"_eur","")&amp;" - "&amp;D3863,OrbisGeneric_mapping!C:F,3,0)</f>
        <v>WKCA</v>
      </c>
      <c r="F3863" s="6">
        <f>VLOOKUP(E3863,Collibra!D:F,3,0)</f>
        <v>0</v>
      </c>
      <c r="G3863" s="6" t="str">
        <f>VLOOKUP(E3863,Collibra!D:F,2,0)</f>
        <v>Working capital position computed as the sum of Stocks plus Debtors minus Creditors</v>
      </c>
      <c r="J3863" t="s">
        <v>28</v>
      </c>
      <c r="N3863" t="b">
        <v>0</v>
      </c>
      <c r="P3863" t="s">
        <v>29</v>
      </c>
      <c r="Q3863" t="s">
        <v>30</v>
      </c>
      <c r="R3863" t="b">
        <v>0</v>
      </c>
      <c r="Z3863">
        <v>1</v>
      </c>
    </row>
    <row r="3864" spans="1:26" x14ac:dyDescent="0.25">
      <c r="A3864">
        <v>7</v>
      </c>
      <c r="B3864" t="s">
        <v>2289</v>
      </c>
      <c r="C3864" t="s">
        <v>2282</v>
      </c>
      <c r="D3864" t="s">
        <v>2283</v>
      </c>
      <c r="E3864" s="6" t="str">
        <f>VLOOKUP(SUBSTITUTE(B3864,"_eur","")&amp;" - "&amp;D3864,OrbisGeneric_mapping!C:F,3,0)</f>
        <v>WCPE</v>
      </c>
      <c r="F3864" s="6">
        <f>VLOOKUP(E3864,Collibra!D:F,3,0)</f>
        <v>0</v>
      </c>
      <c r="G3864" s="6" t="str">
        <f>VLOOKUP(E3864,Collibra!D:F,2,0)</f>
        <v>Working capital on Total number of employees</v>
      </c>
      <c r="J3864" t="s">
        <v>28</v>
      </c>
      <c r="N3864" t="b">
        <v>0</v>
      </c>
      <c r="P3864" t="s">
        <v>29</v>
      </c>
      <c r="Q3864" t="s">
        <v>30</v>
      </c>
      <c r="R3864" t="b">
        <v>0</v>
      </c>
      <c r="Z3864">
        <v>1</v>
      </c>
    </row>
    <row r="3865" spans="1:26" x14ac:dyDescent="0.25">
      <c r="A3865">
        <v>1070</v>
      </c>
      <c r="B3865" t="s">
        <v>2290</v>
      </c>
      <c r="C3865" t="s">
        <v>440</v>
      </c>
      <c r="D3865" t="s">
        <v>441</v>
      </c>
      <c r="E3865" s="6" t="str">
        <f>VLOOKUP(B3865&amp;" - "&amp;D3865,OrbisGeneric_mapping!C:F,3,0)</f>
        <v>ACCOUNTING_PRACTICE</v>
      </c>
      <c r="F3865" s="6" t="str">
        <f>VLOOKUP(E3865,Collibra!D:F,3,0)</f>
        <v>Accounting practice</v>
      </c>
      <c r="G3865" s="6" t="str">
        <f>VLOOKUP(E3865,Collibra!D:F,2,0)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3865" t="s">
        <v>28</v>
      </c>
      <c r="N3865" t="b">
        <v>0</v>
      </c>
      <c r="P3865" t="s">
        <v>29</v>
      </c>
      <c r="Q3865" t="s">
        <v>30</v>
      </c>
      <c r="R3865" t="b">
        <v>0</v>
      </c>
      <c r="Z3865">
        <v>1</v>
      </c>
    </row>
    <row r="3866" spans="1:26" x14ac:dyDescent="0.25">
      <c r="A3866">
        <v>1494</v>
      </c>
      <c r="B3866" t="s">
        <v>2290</v>
      </c>
      <c r="C3866" t="s">
        <v>2142</v>
      </c>
      <c r="D3866" t="s">
        <v>2143</v>
      </c>
      <c r="E3866" s="6" t="str">
        <f>VLOOKUP(B3866&amp;" - "&amp;D3866,OrbisGeneric_mapping!C:F,3,0)</f>
        <v>AV</v>
      </c>
      <c r="F3866" s="6">
        <f>VLOOKUP(E3866,Collibra!D:F,3,0)</f>
        <v>0</v>
      </c>
      <c r="G3866" s="6" t="str">
        <f>VLOOKUP(E3866,Collibra!D:F,2,0)</f>
        <v>Profit for period plus Depreciation&amp;amp;Amortization</v>
      </c>
      <c r="J3866" t="s">
        <v>28</v>
      </c>
      <c r="N3866" t="b">
        <v>0</v>
      </c>
      <c r="P3866" t="s">
        <v>29</v>
      </c>
      <c r="Q3866" t="s">
        <v>30</v>
      </c>
      <c r="R3866" t="b">
        <v>0</v>
      </c>
      <c r="Z3866">
        <v>1</v>
      </c>
    </row>
    <row r="3867" spans="1:26" x14ac:dyDescent="0.25">
      <c r="A3867">
        <v>1062</v>
      </c>
      <c r="B3867" t="s">
        <v>2290</v>
      </c>
      <c r="C3867" t="s">
        <v>442</v>
      </c>
      <c r="D3867" t="s">
        <v>443</v>
      </c>
      <c r="E3867" s="6" t="str">
        <f>VLOOKUP(B3867&amp;" - "&amp;D3867,OrbisGeneric_mapping!C:F,3,0)</f>
        <v>AUDIT_STATUS</v>
      </c>
      <c r="F3867" s="6" t="str">
        <f>VLOOKUP(E3867,Collibra!D:F,3,0)</f>
        <v>Audit status</v>
      </c>
      <c r="G3867" s="6" t="str">
        <f>VLOOKUP(E3867,Collibra!D:F,2,0)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3867" t="s">
        <v>28</v>
      </c>
      <c r="N3867" t="b">
        <v>0</v>
      </c>
      <c r="P3867" t="s">
        <v>29</v>
      </c>
      <c r="Q3867" t="s">
        <v>30</v>
      </c>
      <c r="R3867" t="b">
        <v>0</v>
      </c>
      <c r="Z3867">
        <v>1</v>
      </c>
    </row>
    <row r="3868" spans="1:26" x14ac:dyDescent="0.25">
      <c r="A3868">
        <v>1742</v>
      </c>
      <c r="B3868" t="s">
        <v>2290</v>
      </c>
      <c r="C3868" t="s">
        <v>2144</v>
      </c>
      <c r="D3868" t="s">
        <v>2145</v>
      </c>
      <c r="E3868" s="6" t="str">
        <f>VLOOKUP(B3868&amp;" - "&amp;D3868,OrbisGeneric_mapping!C:F,3,0)</f>
        <v>ACE</v>
      </c>
      <c r="F3868" s="6">
        <f>VLOOKUP(E3868,Collibra!D:F,3,0)</f>
        <v>0</v>
      </c>
      <c r="G3868" s="6" t="str">
        <f>VLOOKUP(E3868,Collibra!D:F,2,0)</f>
        <v>Costs of employees on Total number of employees</v>
      </c>
      <c r="J3868" t="s">
        <v>28</v>
      </c>
      <c r="N3868" t="b">
        <v>0</v>
      </c>
      <c r="P3868" t="s">
        <v>29</v>
      </c>
      <c r="Q3868" t="s">
        <v>30</v>
      </c>
      <c r="R3868" t="b">
        <v>0</v>
      </c>
      <c r="Z3868">
        <v>1</v>
      </c>
    </row>
    <row r="3869" spans="1:26" x14ac:dyDescent="0.25">
      <c r="A3869">
        <v>998</v>
      </c>
      <c r="B3869" t="s">
        <v>2290</v>
      </c>
      <c r="C3869" t="s">
        <v>26</v>
      </c>
      <c r="D3869" t="s">
        <v>27</v>
      </c>
      <c r="E3869" s="6" t="str">
        <f>VLOOKUP(B3869&amp;" - "&amp;D3869,OrbisGeneric_mapping!C:F,3,0)</f>
        <v>BVD_ID_NUMBER</v>
      </c>
      <c r="F3869" s="6" t="str">
        <f>VLOOKUP(E3869,Collibra!D:F,3,0)</f>
        <v>BvD ID number</v>
      </c>
      <c r="G3869" s="6" t="str">
        <f>VLOOKUP(E3869,Collibra!D:F,2,0)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869" t="s">
        <v>28</v>
      </c>
      <c r="N3869" t="b">
        <v>0</v>
      </c>
      <c r="P3869" t="s">
        <v>29</v>
      </c>
      <c r="Q3869" t="s">
        <v>30</v>
      </c>
      <c r="R3869" t="b">
        <v>0</v>
      </c>
      <c r="Z3869">
        <v>1</v>
      </c>
    </row>
    <row r="3870" spans="1:26" x14ac:dyDescent="0.25">
      <c r="A3870">
        <v>1190</v>
      </c>
      <c r="B3870" t="s">
        <v>2290</v>
      </c>
      <c r="C3870" t="s">
        <v>2146</v>
      </c>
      <c r="D3870" t="s">
        <v>2147</v>
      </c>
      <c r="E3870" s="6" t="str">
        <f>VLOOKUP(B3870&amp;" - "&amp;D3870,OrbisGeneric_mapping!C:F,3,0)</f>
        <v>CAPI</v>
      </c>
      <c r="F3870" s="6">
        <f>VLOOKUP(E3870,Collibra!D:F,3,0)</f>
        <v>0</v>
      </c>
      <c r="G3870" s="6" t="str">
        <f>VLOOKUP(E3870,Collibra!D:F,2,0)</f>
        <v>Of which Issued Share capital (Authorized capital)</v>
      </c>
      <c r="J3870" t="s">
        <v>28</v>
      </c>
      <c r="N3870" t="b">
        <v>0</v>
      </c>
      <c r="P3870" t="s">
        <v>29</v>
      </c>
      <c r="Q3870" t="s">
        <v>30</v>
      </c>
      <c r="R3870" t="b">
        <v>0</v>
      </c>
      <c r="Z3870">
        <v>1</v>
      </c>
    </row>
    <row r="3871" spans="1:26" x14ac:dyDescent="0.25">
      <c r="A3871">
        <v>1158</v>
      </c>
      <c r="B3871" t="s">
        <v>2290</v>
      </c>
      <c r="C3871" t="s">
        <v>2148</v>
      </c>
      <c r="D3871" t="s">
        <v>2149</v>
      </c>
      <c r="E3871" s="6" t="str">
        <f>VLOOKUP(B3871&amp;" - "&amp;D3871,OrbisGeneric_mapping!C:F,3,0)</f>
        <v>CASH</v>
      </c>
      <c r="F3871" s="6">
        <f>VLOOKUP(E3871,Collibra!D:F,3,0)</f>
        <v>0</v>
      </c>
      <c r="G3871" s="6" t="str">
        <f>VLOOKUP(E3871,Collibra!D:F,2,0)</f>
        <v>Part of the Other current assets such as the amount of Cash in hand, Balances in bank accounts and Highly liquid short-term investments.</v>
      </c>
      <c r="J3871" t="s">
        <v>28</v>
      </c>
      <c r="N3871" t="b">
        <v>0</v>
      </c>
      <c r="P3871" t="s">
        <v>29</v>
      </c>
      <c r="Q3871" t="s">
        <v>30</v>
      </c>
      <c r="R3871" t="b">
        <v>0</v>
      </c>
      <c r="Z3871">
        <v>1</v>
      </c>
    </row>
    <row r="3872" spans="1:26" x14ac:dyDescent="0.25">
      <c r="A3872">
        <v>1486</v>
      </c>
      <c r="B3872" t="s">
        <v>2290</v>
      </c>
      <c r="C3872" t="s">
        <v>2150</v>
      </c>
      <c r="D3872" t="s">
        <v>2151</v>
      </c>
      <c r="E3872" s="6" t="str">
        <f>VLOOKUP(B3872&amp;" - "&amp;D3872,OrbisGeneric_mapping!C:F,3,0)</f>
        <v>CF</v>
      </c>
      <c r="F3872" s="6" t="str">
        <f>VLOOKUP(E3872,Collibra!D:F,3,0)</f>
        <v>Cash flow</v>
      </c>
      <c r="G3872" s="6" t="str">
        <f>VLOOKUP(E3872,Collibra!D:F,2,0)</f>
        <v>Total amount of interest expenses paid on borrowings or liabilities</v>
      </c>
      <c r="J3872" t="s">
        <v>28</v>
      </c>
      <c r="N3872" t="b">
        <v>0</v>
      </c>
      <c r="P3872" t="s">
        <v>29</v>
      </c>
      <c r="Q3872" t="s">
        <v>30</v>
      </c>
      <c r="R3872" t="b">
        <v>0</v>
      </c>
      <c r="Z3872">
        <v>1</v>
      </c>
    </row>
    <row r="3873" spans="1:26" x14ac:dyDescent="0.25">
      <c r="A3873">
        <v>1590</v>
      </c>
      <c r="B3873" t="s">
        <v>2290</v>
      </c>
      <c r="C3873" t="s">
        <v>2152</v>
      </c>
      <c r="D3873" t="s">
        <v>2153</v>
      </c>
      <c r="E3873" s="6" t="str">
        <f>VLOOKUP(B3873&amp;" - "&amp;D3873,OrbisGeneric_mapping!C:F,3,0)</f>
        <v>CFOP</v>
      </c>
      <c r="F3873" s="6">
        <f>VLOOKUP(E3873,Collibra!D:F,3,0)</f>
        <v>0</v>
      </c>
      <c r="G3873" s="6" t="str">
        <f>VLOOKUP(E3873,Collibra!D:F,2,0)</f>
        <v>Cash flow as percentage of Operating revenue</v>
      </c>
      <c r="J3873" t="s">
        <v>28</v>
      </c>
      <c r="N3873" t="b">
        <v>0</v>
      </c>
      <c r="P3873" t="s">
        <v>29</v>
      </c>
      <c r="Q3873" t="s">
        <v>30</v>
      </c>
      <c r="R3873" t="b">
        <v>0</v>
      </c>
      <c r="Z3873">
        <v>1</v>
      </c>
    </row>
    <row r="3874" spans="1:26" x14ac:dyDescent="0.25">
      <c r="A3874">
        <v>1022</v>
      </c>
      <c r="B3874" t="s">
        <v>2290</v>
      </c>
      <c r="C3874" t="s">
        <v>219</v>
      </c>
      <c r="D3874" t="s">
        <v>220</v>
      </c>
      <c r="E3874" s="6" t="str">
        <f>VLOOKUP(B3874&amp;" - "&amp;D3874,OrbisGeneric_mapping!C:F,3,0)</f>
        <v>CLOSING_DATE</v>
      </c>
      <c r="F3874" s="6" t="str">
        <f>VLOOKUP(E3874,Collibra!D:F,3,0)</f>
        <v>Closing date</v>
      </c>
      <c r="G3874" s="6" t="str">
        <f>VLOOKUP(E3874,Collibra!D:F,2,0)</f>
        <v>Closing date provides the financial accounts year or interim ending date (Default: Latest available year)</v>
      </c>
      <c r="J3874" t="s">
        <v>28</v>
      </c>
      <c r="N3874" t="b">
        <v>0</v>
      </c>
      <c r="P3874" t="s">
        <v>29</v>
      </c>
      <c r="Q3874" t="s">
        <v>30</v>
      </c>
      <c r="R3874" t="b">
        <v>0</v>
      </c>
      <c r="Z3874">
        <v>1</v>
      </c>
    </row>
    <row r="3875" spans="1:26" x14ac:dyDescent="0.25">
      <c r="A3875">
        <v>1046</v>
      </c>
      <c r="B3875" t="s">
        <v>2290</v>
      </c>
      <c r="C3875" t="s">
        <v>221</v>
      </c>
      <c r="D3875" t="s">
        <v>222</v>
      </c>
      <c r="E3875" s="6" t="e">
        <f>VLOOKUP(B3875&amp;" - "&amp;D3875,OrbisGeneric_mapping!C:F,3,0)</f>
        <v>#N/A</v>
      </c>
      <c r="F3875" s="6" t="e">
        <f>VLOOKUP(E3875,Collibra!D:F,3,0)</f>
        <v>#N/A</v>
      </c>
      <c r="G3875" s="6" t="e">
        <f>VLOOKUP(E3875,Collibra!D:F,2,0)</f>
        <v>#N/A</v>
      </c>
      <c r="J3875" t="s">
        <v>28</v>
      </c>
      <c r="N3875" t="b">
        <v>0</v>
      </c>
      <c r="P3875" t="s">
        <v>29</v>
      </c>
      <c r="Q3875" t="s">
        <v>30</v>
      </c>
      <c r="R3875" t="b">
        <v>0</v>
      </c>
      <c r="Z3875">
        <v>1</v>
      </c>
    </row>
    <row r="3876" spans="1:26" x14ac:dyDescent="0.25">
      <c r="A3876">
        <v>1038</v>
      </c>
      <c r="B3876" t="s">
        <v>2290</v>
      </c>
      <c r="C3876" t="s">
        <v>223</v>
      </c>
      <c r="D3876" t="s">
        <v>224</v>
      </c>
      <c r="E3876" s="6" t="e">
        <f>VLOOKUP(B3876&amp;" - "&amp;D3876,OrbisGeneric_mapping!C:F,3,0)</f>
        <v>#N/A</v>
      </c>
      <c r="F3876" s="6" t="e">
        <f>VLOOKUP(E3876,Collibra!D:F,3,0)</f>
        <v>#N/A</v>
      </c>
      <c r="G3876" s="6" t="e">
        <f>VLOOKUP(E3876,Collibra!D:F,2,0)</f>
        <v>#N/A</v>
      </c>
      <c r="J3876" t="s">
        <v>28</v>
      </c>
      <c r="N3876" t="b">
        <v>0</v>
      </c>
      <c r="P3876" t="s">
        <v>29</v>
      </c>
      <c r="Q3876" t="s">
        <v>30</v>
      </c>
      <c r="R3876" t="b">
        <v>0</v>
      </c>
      <c r="Z3876">
        <v>1</v>
      </c>
    </row>
    <row r="3877" spans="1:26" x14ac:dyDescent="0.25">
      <c r="A3877">
        <v>1030</v>
      </c>
      <c r="B3877" t="s">
        <v>2290</v>
      </c>
      <c r="C3877" t="s">
        <v>225</v>
      </c>
      <c r="D3877" t="s">
        <v>226</v>
      </c>
      <c r="E3877" s="6" t="e">
        <f>VLOOKUP(B3877&amp;" - "&amp;D3877,OrbisGeneric_mapping!C:F,3,0)</f>
        <v>#N/A</v>
      </c>
      <c r="F3877" s="6" t="e">
        <f>VLOOKUP(E3877,Collibra!D:F,3,0)</f>
        <v>#N/A</v>
      </c>
      <c r="G3877" s="6" t="e">
        <f>VLOOKUP(E3877,Collibra!D:F,2,0)</f>
        <v>#N/A</v>
      </c>
      <c r="J3877" t="s">
        <v>28</v>
      </c>
      <c r="N3877" t="b">
        <v>0</v>
      </c>
      <c r="P3877" t="s">
        <v>29</v>
      </c>
      <c r="Q3877" t="s">
        <v>30</v>
      </c>
      <c r="R3877" t="b">
        <v>0</v>
      </c>
      <c r="Z3877">
        <v>1</v>
      </c>
    </row>
    <row r="3878" spans="1:26" x14ac:dyDescent="0.25">
      <c r="A3878">
        <v>1638</v>
      </c>
      <c r="B3878" t="s">
        <v>2290</v>
      </c>
      <c r="C3878" t="s">
        <v>2154</v>
      </c>
      <c r="D3878" t="s">
        <v>2155</v>
      </c>
      <c r="E3878" s="6" t="str">
        <f>VLOOKUP(B3878&amp;" - "&amp;D3878,OrbisGeneric_mapping!C:F,3,0)</f>
        <v>COLL</v>
      </c>
      <c r="F3878" s="6">
        <f>VLOOKUP(E3878,Collibra!D:F,3,0)</f>
        <v>0</v>
      </c>
      <c r="G3878" s="6" t="str">
        <f>VLOOKUP(E3878,Collibra!D:F,2,0)</f>
        <v>Debtors on Operating revenue expressed in days</v>
      </c>
      <c r="J3878" t="s">
        <v>28</v>
      </c>
      <c r="N3878" t="b">
        <v>0</v>
      </c>
      <c r="P3878" t="s">
        <v>29</v>
      </c>
      <c r="Q3878" t="s">
        <v>30</v>
      </c>
      <c r="R3878" t="b">
        <v>0</v>
      </c>
      <c r="Z3878">
        <v>1</v>
      </c>
    </row>
    <row r="3879" spans="1:26" x14ac:dyDescent="0.25">
      <c r="A3879">
        <v>1006</v>
      </c>
      <c r="B3879" t="s">
        <v>2290</v>
      </c>
      <c r="C3879" t="s">
        <v>452</v>
      </c>
      <c r="D3879" t="s">
        <v>453</v>
      </c>
      <c r="E3879" s="6" t="str">
        <f>VLOOKUP(B3879&amp;" - "&amp;D3879,OrbisGeneric_mapping!C:F,3,0)</f>
        <v>CONSOLIDATION_CODE</v>
      </c>
      <c r="F3879" s="6" t="str">
        <f>VLOOKUP(E3879,Collibra!D:F,3,0)</f>
        <v>Consolidation code</v>
      </c>
      <c r="G3879" s="6" t="str">
        <f>VLOOKUP(E3879,Collibra!D:F,2,0)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3879" t="s">
        <v>28</v>
      </c>
      <c r="N3879" t="b">
        <v>0</v>
      </c>
      <c r="P3879" t="s">
        <v>29</v>
      </c>
      <c r="Q3879" t="s">
        <v>30</v>
      </c>
      <c r="R3879" t="b">
        <v>0</v>
      </c>
      <c r="Z3879">
        <v>1</v>
      </c>
    </row>
    <row r="3880" spans="1:26" x14ac:dyDescent="0.25">
      <c r="A3880">
        <v>1454</v>
      </c>
      <c r="B3880" t="s">
        <v>2290</v>
      </c>
      <c r="C3880" t="s">
        <v>2156</v>
      </c>
      <c r="D3880" t="s">
        <v>2157</v>
      </c>
      <c r="E3880" s="6" t="str">
        <f>VLOOKUP(B3880&amp;" - "&amp;D3880,OrbisGeneric_mapping!C:F,3,0)</f>
        <v>STAF</v>
      </c>
      <c r="F3880" s="6" t="str">
        <f>VLOOKUP(E3880,Collibra!D:F,3,0)</f>
        <v>Costs of employees</v>
      </c>
      <c r="G3880" s="6" t="str">
        <f>VLOOKUP(E3880,Collibra!D:F,2,0)</f>
        <v>Sum of all the employee related costs for the period (including pension costs)</v>
      </c>
      <c r="J3880" t="s">
        <v>28</v>
      </c>
      <c r="N3880" t="b">
        <v>0</v>
      </c>
      <c r="P3880" t="s">
        <v>29</v>
      </c>
      <c r="Q3880" t="s">
        <v>30</v>
      </c>
      <c r="R3880" t="b">
        <v>0</v>
      </c>
      <c r="Z3880">
        <v>1</v>
      </c>
    </row>
    <row r="3881" spans="1:26" x14ac:dyDescent="0.25">
      <c r="A3881">
        <v>1734</v>
      </c>
      <c r="B3881" t="s">
        <v>2290</v>
      </c>
      <c r="C3881" t="s">
        <v>2158</v>
      </c>
      <c r="D3881" t="s">
        <v>2159</v>
      </c>
      <c r="E3881" s="6" t="str">
        <f>VLOOKUP(B3881&amp;" - "&amp;D3881,OrbisGeneric_mapping!C:F,3,0)</f>
        <v>SCT</v>
      </c>
      <c r="F3881" s="6">
        <f>VLOOKUP(E3881,Collibra!D:F,3,0)</f>
        <v>0</v>
      </c>
      <c r="G3881" s="6" t="str">
        <f>VLOOKUP(E3881,Collibra!D:F,2,0)</f>
        <v>Cost of employees as percentage of Operating revenue</v>
      </c>
      <c r="J3881" t="s">
        <v>28</v>
      </c>
      <c r="N3881" t="b">
        <v>0</v>
      </c>
      <c r="P3881" t="s">
        <v>29</v>
      </c>
      <c r="Q3881" t="s">
        <v>30</v>
      </c>
      <c r="R3881" t="b">
        <v>0</v>
      </c>
      <c r="Z3881">
        <v>1</v>
      </c>
    </row>
    <row r="3882" spans="1:26" x14ac:dyDescent="0.25">
      <c r="A3882">
        <v>1326</v>
      </c>
      <c r="B3882" t="s">
        <v>2290</v>
      </c>
      <c r="C3882" t="s">
        <v>2160</v>
      </c>
      <c r="D3882" t="s">
        <v>2161</v>
      </c>
      <c r="E3882" s="6" t="str">
        <f>VLOOKUP(B3882&amp;" - "&amp;D3882,OrbisGeneric_mapping!C:F,3,0)</f>
        <v>COST</v>
      </c>
      <c r="F3882" s="6">
        <f>VLOOKUP(E3882,Collibra!D:F,3,0)</f>
        <v>0</v>
      </c>
      <c r="G3882" s="6" t="str">
        <f>VLOOKUP(E3882,Collibra!D:F,2,0)</f>
        <v>Cost of sold goods, production &amp;amp; services. Costs directly related to the production of the goods sold plus depreciation of these costs</v>
      </c>
      <c r="J3882" t="s">
        <v>28</v>
      </c>
      <c r="N3882" t="b">
        <v>0</v>
      </c>
      <c r="P3882" t="s">
        <v>29</v>
      </c>
      <c r="Q3882" t="s">
        <v>30</v>
      </c>
      <c r="R3882" t="b">
        <v>0</v>
      </c>
      <c r="Z3882">
        <v>1</v>
      </c>
    </row>
    <row r="3883" spans="1:26" x14ac:dyDescent="0.25">
      <c r="A3883">
        <v>1646</v>
      </c>
      <c r="B3883" t="s">
        <v>2290</v>
      </c>
      <c r="C3883" t="s">
        <v>2162</v>
      </c>
      <c r="D3883" t="s">
        <v>2163</v>
      </c>
      <c r="E3883" s="6" t="str">
        <f>VLOOKUP(B3883&amp;" - "&amp;D3883,OrbisGeneric_mapping!C:F,3,0)</f>
        <v>CRPE</v>
      </c>
      <c r="F3883" s="6" t="str">
        <f>VLOOKUP(E3883,Collibra!D:F,3,0)</f>
        <v>Credit period (days)</v>
      </c>
      <c r="G3883" s="6" t="str">
        <f>VLOOKUP(E3883,Collibra!D:F,2,0)</f>
        <v>Creditors on Operating revenue expressed in days</v>
      </c>
      <c r="J3883" t="s">
        <v>28</v>
      </c>
      <c r="N3883" t="b">
        <v>0</v>
      </c>
      <c r="P3883" t="s">
        <v>29</v>
      </c>
      <c r="Q3883" t="s">
        <v>30</v>
      </c>
      <c r="R3883" t="b">
        <v>0</v>
      </c>
      <c r="Z3883">
        <v>1</v>
      </c>
    </row>
    <row r="3884" spans="1:26" x14ac:dyDescent="0.25">
      <c r="A3884">
        <v>1254</v>
      </c>
      <c r="B3884" t="s">
        <v>2290</v>
      </c>
      <c r="C3884" t="s">
        <v>2164</v>
      </c>
      <c r="D3884" t="s">
        <v>2165</v>
      </c>
      <c r="E3884" s="6" t="str">
        <f>VLOOKUP(B3884&amp;" - "&amp;D3884,OrbisGeneric_mapping!C:F,3,0)</f>
        <v>CRED</v>
      </c>
      <c r="F3884" s="6">
        <f>VLOOKUP(E3884,Collibra!D:F,3,0)</f>
        <v>0</v>
      </c>
      <c r="G3884" s="6" t="str">
        <f>VLOOKUP(E3884,Collibra!D:F,2,0)</f>
        <v>Trade payables to suppliers and contractors</v>
      </c>
      <c r="J3884" t="s">
        <v>28</v>
      </c>
      <c r="N3884" t="b">
        <v>0</v>
      </c>
      <c r="P3884" t="s">
        <v>29</v>
      </c>
      <c r="Q3884" t="s">
        <v>30</v>
      </c>
      <c r="R3884" t="b">
        <v>0</v>
      </c>
      <c r="Z3884">
        <v>1</v>
      </c>
    </row>
    <row r="3885" spans="1:26" x14ac:dyDescent="0.25">
      <c r="A3885">
        <v>1134</v>
      </c>
      <c r="B3885" t="s">
        <v>2290</v>
      </c>
      <c r="C3885" t="s">
        <v>2166</v>
      </c>
      <c r="D3885" t="s">
        <v>2167</v>
      </c>
      <c r="E3885" s="6" t="str">
        <f>VLOOKUP(B3885&amp;" - "&amp;D3885,OrbisGeneric_mapping!C:F,3,0)</f>
        <v>CUAS</v>
      </c>
      <c r="F3885" s="6">
        <f>VLOOKUP(E3885,Collibra!D:F,3,0)</f>
        <v>0</v>
      </c>
      <c r="G3885" s="6" t="str">
        <f>VLOOKUP(E3885,Collibra!D:F,2,0)</f>
        <v>Total amount of current assets (the sum of Stocks, Debtors, Other current assets)</v>
      </c>
      <c r="J3885" t="s">
        <v>28</v>
      </c>
      <c r="N3885" t="b">
        <v>0</v>
      </c>
      <c r="P3885" t="s">
        <v>29</v>
      </c>
      <c r="Q3885" t="s">
        <v>30</v>
      </c>
      <c r="R3885" t="b">
        <v>0</v>
      </c>
      <c r="Z3885">
        <v>1</v>
      </c>
    </row>
    <row r="3886" spans="1:26" x14ac:dyDescent="0.25">
      <c r="A3886">
        <v>1238</v>
      </c>
      <c r="B3886" t="s">
        <v>2290</v>
      </c>
      <c r="C3886" t="s">
        <v>2168</v>
      </c>
      <c r="D3886" t="s">
        <v>2169</v>
      </c>
      <c r="E3886" s="6" t="str">
        <f>VLOOKUP(B3886&amp;" - "&amp;D3886,OrbisGeneric_mapping!C:F,3,0)</f>
        <v>CULI</v>
      </c>
      <c r="F3886" s="6">
        <f>VLOOKUP(E3886,Collibra!D:F,3,0)</f>
        <v>0</v>
      </c>
      <c r="G3886" s="6" t="str">
        <f>VLOOKUP(E3886,Collibra!D:F,2,0)</f>
        <v>Current liabilities of the company (Loans plus Creditors plus Other current liabilities)</v>
      </c>
      <c r="J3886" t="s">
        <v>28</v>
      </c>
      <c r="N3886" t="b">
        <v>0</v>
      </c>
      <c r="P3886" t="s">
        <v>29</v>
      </c>
      <c r="Q3886" t="s">
        <v>30</v>
      </c>
      <c r="R3886" t="b">
        <v>0</v>
      </c>
      <c r="Z3886">
        <v>1</v>
      </c>
    </row>
    <row r="3887" spans="1:26" x14ac:dyDescent="0.25">
      <c r="A3887">
        <v>1670</v>
      </c>
      <c r="B3887" t="s">
        <v>2290</v>
      </c>
      <c r="C3887" t="s">
        <v>456</v>
      </c>
      <c r="D3887" t="s">
        <v>457</v>
      </c>
      <c r="E3887" s="6" t="str">
        <f>VLOOKUP(B3887&amp;" - "&amp;D3887,OrbisGeneric_mapping!C:F,3,0)</f>
        <v>CURR</v>
      </c>
      <c r="F3887" s="6" t="str">
        <f>VLOOKUP(E3887,Collibra!D:F,3,0)</f>
        <v>Current Ratio (x)</v>
      </c>
      <c r="G3887" s="6" t="str">
        <f>VLOOKUP(E3887,Collibra!D:F,2,0)</f>
        <v>Current assets as percentage of Current liabilities</v>
      </c>
      <c r="J3887" t="s">
        <v>28</v>
      </c>
      <c r="N3887" t="b">
        <v>0</v>
      </c>
      <c r="P3887" t="s">
        <v>29</v>
      </c>
      <c r="Q3887" t="s">
        <v>30</v>
      </c>
      <c r="R3887" t="b">
        <v>0</v>
      </c>
      <c r="Z3887">
        <v>1</v>
      </c>
    </row>
    <row r="3888" spans="1:26" x14ac:dyDescent="0.25">
      <c r="A3888">
        <v>1150</v>
      </c>
      <c r="B3888" t="s">
        <v>2290</v>
      </c>
      <c r="C3888" t="s">
        <v>2170</v>
      </c>
      <c r="D3888" t="s">
        <v>2171</v>
      </c>
      <c r="E3888" s="6" t="str">
        <f>VLOOKUP(B3888&amp;" - "&amp;D3888,OrbisGeneric_mapping!C:F,3,0)</f>
        <v>DEBT</v>
      </c>
      <c r="F3888" s="6">
        <f>VLOOKUP(E3888,Collibra!D:F,3,0)</f>
        <v>0</v>
      </c>
      <c r="G3888" s="6" t="str">
        <f>VLOOKUP(E3888,Collibra!D:F,2,0)</f>
        <v>Trade receivables from clients and customers only</v>
      </c>
      <c r="J3888" t="s">
        <v>28</v>
      </c>
      <c r="N3888" t="b">
        <v>0</v>
      </c>
      <c r="P3888" t="s">
        <v>29</v>
      </c>
      <c r="Q3888" t="s">
        <v>30</v>
      </c>
      <c r="R3888" t="b">
        <v>0</v>
      </c>
      <c r="Z3888">
        <v>1</v>
      </c>
    </row>
    <row r="3889" spans="1:26" x14ac:dyDescent="0.25">
      <c r="A3889">
        <v>1462</v>
      </c>
      <c r="B3889" t="s">
        <v>2290</v>
      </c>
      <c r="C3889" t="s">
        <v>2172</v>
      </c>
      <c r="D3889" t="s">
        <v>2173</v>
      </c>
      <c r="E3889" s="6" t="str">
        <f>VLOOKUP(B3889&amp;" - "&amp;D3889,OrbisGeneric_mapping!C:F,3,0)</f>
        <v>DEPR</v>
      </c>
      <c r="F3889" s="6">
        <f>VLOOKUP(E3889,Collibra!D:F,3,0)</f>
        <v>0</v>
      </c>
      <c r="G3889" s="6" t="str">
        <f>VLOOKUP(E3889,Collibra!D:F,2,0)</f>
        <v>Total amount of expenses on research and development activities</v>
      </c>
      <c r="J3889" t="s">
        <v>28</v>
      </c>
      <c r="N3889" t="b">
        <v>0</v>
      </c>
      <c r="P3889" t="s">
        <v>29</v>
      </c>
      <c r="Q3889" t="s">
        <v>30</v>
      </c>
      <c r="R3889" t="b">
        <v>0</v>
      </c>
      <c r="Z3889">
        <v>1</v>
      </c>
    </row>
    <row r="3890" spans="1:26" x14ac:dyDescent="0.25">
      <c r="A3890">
        <v>1582</v>
      </c>
      <c r="B3890" t="s">
        <v>2290</v>
      </c>
      <c r="C3890" t="s">
        <v>2174</v>
      </c>
      <c r="D3890" t="s">
        <v>2175</v>
      </c>
      <c r="E3890" s="6" t="str">
        <f>VLOOKUP(B3890&amp;" - "&amp;D3890,OrbisGeneric_mapping!C:F,3,0)</f>
        <v>EBMA</v>
      </c>
      <c r="F3890" s="6">
        <f>VLOOKUP(E3890,Collibra!D:F,3,0)</f>
        <v>0</v>
      </c>
      <c r="G3890" s="6" t="str">
        <f>VLOOKUP(E3890,Collibra!D:F,2,0)</f>
        <v>Earnings before interest and taxes as percentage of Operating revenue</v>
      </c>
      <c r="J3890" t="s">
        <v>28</v>
      </c>
      <c r="N3890" t="b">
        <v>0</v>
      </c>
      <c r="P3890" t="s">
        <v>29</v>
      </c>
      <c r="Q3890" t="s">
        <v>30</v>
      </c>
      <c r="R3890" t="b">
        <v>0</v>
      </c>
      <c r="Z3890">
        <v>1</v>
      </c>
    </row>
    <row r="3891" spans="1:26" x14ac:dyDescent="0.25">
      <c r="A3891">
        <v>1502</v>
      </c>
      <c r="B3891" t="s">
        <v>2290</v>
      </c>
      <c r="C3891" t="s">
        <v>1405</v>
      </c>
      <c r="D3891" t="s">
        <v>1406</v>
      </c>
      <c r="E3891" s="6" t="str">
        <f>VLOOKUP(B3891&amp;" - "&amp;D3891,OrbisGeneric_mapping!C:F,3,0)</f>
        <v>EBTA</v>
      </c>
      <c r="F3891" s="6">
        <f>VLOOKUP(E3891,Collibra!D:F,3,0)</f>
        <v>0</v>
      </c>
      <c r="G3891" s="6" t="str">
        <f>VLOOKUP(E3891,Collibra!D:F,2,0)</f>
        <v>Earnings before Interest, Tax and Depreciation &amp;amp; Amortisation</v>
      </c>
      <c r="J3891" t="s">
        <v>28</v>
      </c>
      <c r="N3891" t="b">
        <v>0</v>
      </c>
      <c r="P3891" t="s">
        <v>29</v>
      </c>
      <c r="Q3891" t="s">
        <v>30</v>
      </c>
      <c r="R3891" t="b">
        <v>0</v>
      </c>
      <c r="Z3891">
        <v>1</v>
      </c>
    </row>
    <row r="3892" spans="1:26" x14ac:dyDescent="0.25">
      <c r="A3892">
        <v>1574</v>
      </c>
      <c r="B3892" t="s">
        <v>2290</v>
      </c>
      <c r="C3892" t="s">
        <v>2176</v>
      </c>
      <c r="D3892" t="s">
        <v>2177</v>
      </c>
      <c r="E3892" s="6" t="str">
        <f>VLOOKUP(B3892&amp;" - "&amp;D3892,OrbisGeneric_mapping!C:F,3,0)</f>
        <v>ETMA</v>
      </c>
      <c r="F3892" s="6">
        <f>VLOOKUP(E3892,Collibra!D:F,3,0)</f>
        <v>0</v>
      </c>
      <c r="G3892" s="6" t="str">
        <f>VLOOKUP(E3892,Collibra!D:F,2,0)</f>
        <v>Earnings before interest, taxes, depreciation, and amortization as percentage of Operating revenue</v>
      </c>
      <c r="J3892" t="s">
        <v>28</v>
      </c>
      <c r="N3892" t="b">
        <v>0</v>
      </c>
      <c r="P3892" t="s">
        <v>29</v>
      </c>
      <c r="Q3892" t="s">
        <v>30</v>
      </c>
      <c r="R3892" t="b">
        <v>0</v>
      </c>
      <c r="Z3892">
        <v>1</v>
      </c>
    </row>
    <row r="3893" spans="1:26" x14ac:dyDescent="0.25">
      <c r="A3893">
        <v>1294</v>
      </c>
      <c r="B3893" t="s">
        <v>2290</v>
      </c>
      <c r="C3893" t="s">
        <v>1407</v>
      </c>
      <c r="D3893" t="s">
        <v>2180</v>
      </c>
      <c r="E3893" s="6" t="str">
        <f>VLOOKUP(B3893&amp;" - "&amp;D3893,OrbisGeneric_mapping!C:F,3,0)</f>
        <v>ENVA</v>
      </c>
      <c r="F3893" s="6" t="str">
        <f>VLOOKUP(E3893,Collibra!D:F,3,0)</f>
        <v>Enterprise value</v>
      </c>
      <c r="G3893" s="6" t="str">
        <f>VLOOKUP(E3893,Collibra!D:F,2,0)</f>
        <v>For publicly listed Companies only. The enterprise value estimates the total market value of the company operations by the sum of its Market capitalisation plus Short-term and Long-term borrowings minus Cash &amp;amp; cash equivalents.</v>
      </c>
      <c r="J3893" t="s">
        <v>28</v>
      </c>
      <c r="N3893" t="b">
        <v>0</v>
      </c>
      <c r="P3893" t="s">
        <v>29</v>
      </c>
      <c r="Q3893" t="s">
        <v>30</v>
      </c>
      <c r="R3893" t="b">
        <v>0</v>
      </c>
      <c r="Z3893">
        <v>1</v>
      </c>
    </row>
    <row r="3894" spans="1:26" x14ac:dyDescent="0.25">
      <c r="A3894">
        <v>1598</v>
      </c>
      <c r="B3894" t="s">
        <v>2290</v>
      </c>
      <c r="C3894" t="s">
        <v>2181</v>
      </c>
      <c r="D3894" t="s">
        <v>2182</v>
      </c>
      <c r="E3894" s="6" t="str">
        <f>VLOOKUP(B3894&amp;" - "&amp;D3894,OrbisGeneric_mapping!C:F,3,0)</f>
        <v>EVET</v>
      </c>
      <c r="F3894" s="6" t="str">
        <f>VLOOKUP(E3894,Collibra!D:F,3,0)</f>
        <v>Enterprise value / EBITDA (x)</v>
      </c>
      <c r="G3894" s="6" t="str">
        <f>VLOOKUP(E3894,Collibra!D:F,2,0)</f>
        <v>Enterprise value on Earnings before interest, taxes, depreciation, and amortization expressed in times</v>
      </c>
      <c r="J3894" t="s">
        <v>28</v>
      </c>
      <c r="N3894" t="b">
        <v>0</v>
      </c>
      <c r="P3894" t="s">
        <v>29</v>
      </c>
      <c r="Q3894" t="s">
        <v>30</v>
      </c>
      <c r="R3894" t="b">
        <v>0</v>
      </c>
      <c r="Z3894">
        <v>1</v>
      </c>
    </row>
    <row r="3895" spans="1:26" x14ac:dyDescent="0.25">
      <c r="A3895">
        <v>1438</v>
      </c>
      <c r="B3895" t="s">
        <v>2290</v>
      </c>
      <c r="C3895" t="s">
        <v>2187</v>
      </c>
      <c r="D3895" t="s">
        <v>2188</v>
      </c>
      <c r="E3895" s="6" t="str">
        <f>VLOOKUP(B3895&amp;" - "&amp;D3895,OrbisGeneric_mapping!C:F,3,0)</f>
        <v>EXPT</v>
      </c>
      <c r="F3895" s="6">
        <f>VLOOKUP(E3895,Collibra!D:F,3,0)</f>
        <v>0</v>
      </c>
      <c r="G3895" s="6" t="str">
        <f>VLOOKUP(E3895,Collibra!D:F,2,0)</f>
        <v>Portion of the Total operating revenue made from exports</v>
      </c>
      <c r="J3895" t="s">
        <v>28</v>
      </c>
      <c r="N3895" t="b">
        <v>0</v>
      </c>
      <c r="P3895" t="s">
        <v>29</v>
      </c>
      <c r="Q3895" t="s">
        <v>30</v>
      </c>
      <c r="R3895" t="b">
        <v>0</v>
      </c>
      <c r="Z3895">
        <v>1</v>
      </c>
    </row>
    <row r="3896" spans="1:26" x14ac:dyDescent="0.25">
      <c r="A3896">
        <v>1654</v>
      </c>
      <c r="B3896" t="s">
        <v>2290</v>
      </c>
      <c r="C3896" t="s">
        <v>2189</v>
      </c>
      <c r="D3896" t="s">
        <v>2190</v>
      </c>
      <c r="E3896" s="6" t="str">
        <f>VLOOKUP(B3896&amp;" - "&amp;D3896,OrbisGeneric_mapping!C:F,3,0)</f>
        <v>EXOP</v>
      </c>
      <c r="F3896" s="6" t="str">
        <f>VLOOKUP(E3896,Collibra!D:F,3,0)</f>
        <v>Export revenue / Operating revenue (%)</v>
      </c>
      <c r="G3896" s="6" t="str">
        <f>VLOOKUP(E3896,Collibra!D:F,2,0)</f>
        <v>Export revenue as a percentage of Operating revenue</v>
      </c>
      <c r="J3896" t="s">
        <v>28</v>
      </c>
      <c r="N3896" t="b">
        <v>0</v>
      </c>
      <c r="P3896" t="s">
        <v>29</v>
      </c>
      <c r="Q3896" t="s">
        <v>30</v>
      </c>
      <c r="R3896" t="b">
        <v>0</v>
      </c>
      <c r="Z3896">
        <v>1</v>
      </c>
    </row>
    <row r="3897" spans="1:26" x14ac:dyDescent="0.25">
      <c r="A3897">
        <v>1406</v>
      </c>
      <c r="B3897" t="s">
        <v>2290</v>
      </c>
      <c r="C3897" t="s">
        <v>2191</v>
      </c>
      <c r="D3897" t="s">
        <v>2192</v>
      </c>
      <c r="E3897" s="6" t="str">
        <f>VLOOKUP(B3897&amp;" - "&amp;D3897,OrbisGeneric_mapping!C:F,3,0)</f>
        <v>EXEX</v>
      </c>
      <c r="F3897" s="6" t="str">
        <f>VLOOKUP(E3897,Collibra!D:F,3,0)</f>
        <v>Extraordinary and other Expenses</v>
      </c>
      <c r="G3897" s="6" t="str">
        <f>VLOOKUP(E3897,Collibra!D:F,2,0)</f>
        <v>All extraordinary expenses and other expenses not belonging to the core activities of the company</v>
      </c>
      <c r="J3897" t="s">
        <v>28</v>
      </c>
      <c r="N3897" t="b">
        <v>0</v>
      </c>
      <c r="P3897" t="s">
        <v>29</v>
      </c>
      <c r="Q3897" t="s">
        <v>30</v>
      </c>
      <c r="R3897" t="b">
        <v>0</v>
      </c>
      <c r="Z3897">
        <v>1</v>
      </c>
    </row>
    <row r="3898" spans="1:26" x14ac:dyDescent="0.25">
      <c r="A3898">
        <v>1422</v>
      </c>
      <c r="B3898" t="s">
        <v>2290</v>
      </c>
      <c r="C3898" t="s">
        <v>2193</v>
      </c>
      <c r="D3898" t="s">
        <v>2194</v>
      </c>
      <c r="E3898" s="6" t="str">
        <f>VLOOKUP(B3898&amp;" - "&amp;D3898,OrbisGeneric_mapping!C:F,3,0)</f>
        <v>EXTR</v>
      </c>
      <c r="F3898" s="6">
        <f>VLOOKUP(E3898,Collibra!D:F,3,0)</f>
        <v>0</v>
      </c>
      <c r="G3898" s="6" t="str">
        <f>VLOOKUP(E3898,Collibra!D:F,2,0)</f>
        <v>All extraordinary and other results not belonging to the core activities of the company</v>
      </c>
      <c r="J3898" t="s">
        <v>28</v>
      </c>
      <c r="N3898" t="b">
        <v>0</v>
      </c>
      <c r="P3898" t="s">
        <v>29</v>
      </c>
      <c r="Q3898" t="s">
        <v>30</v>
      </c>
      <c r="R3898" t="b">
        <v>0</v>
      </c>
      <c r="Z3898">
        <v>1</v>
      </c>
    </row>
    <row r="3899" spans="1:26" x14ac:dyDescent="0.25">
      <c r="A3899">
        <v>1414</v>
      </c>
      <c r="B3899" t="s">
        <v>2290</v>
      </c>
      <c r="C3899" t="s">
        <v>2195</v>
      </c>
      <c r="D3899" t="s">
        <v>2196</v>
      </c>
      <c r="E3899" s="6" t="str">
        <f>VLOOKUP(B3899&amp;" - "&amp;D3899,OrbisGeneric_mapping!C:F,3,0)</f>
        <v>EXRE</v>
      </c>
      <c r="F3899" s="6">
        <f>VLOOKUP(E3899,Collibra!D:F,3,0)</f>
        <v>0</v>
      </c>
      <c r="G3899" s="6" t="str">
        <f>VLOOKUP(E3899,Collibra!D:F,2,0)</f>
        <v>All extraordinary revenues and other revenues not belonging to the core activities of the company</v>
      </c>
      <c r="J3899" t="s">
        <v>28</v>
      </c>
      <c r="N3899" t="b">
        <v>0</v>
      </c>
      <c r="P3899" t="s">
        <v>29</v>
      </c>
      <c r="Q3899" t="s">
        <v>30</v>
      </c>
      <c r="R3899" t="b">
        <v>0</v>
      </c>
      <c r="Z3899">
        <v>1</v>
      </c>
    </row>
    <row r="3900" spans="1:26" x14ac:dyDescent="0.25">
      <c r="A3900">
        <v>1014</v>
      </c>
      <c r="B3900" t="s">
        <v>2290</v>
      </c>
      <c r="C3900" t="s">
        <v>2197</v>
      </c>
      <c r="D3900" t="s">
        <v>2198</v>
      </c>
      <c r="E3900" s="6" t="str">
        <f>VLOOKUP(B3900&amp;" - "&amp;D3900,OrbisGeneric_mapping!C:F,3,0)</f>
        <v>FILING_TYPE</v>
      </c>
      <c r="F3900" s="6" t="str">
        <f>VLOOKUP(E3900,Collibra!D:F,3,0)</f>
        <v>Filing type</v>
      </c>
      <c r="G3900" s="6" t="str">
        <f>VLOOKUP(E3900,Collibra!D:F,2,0)</f>
        <v>The filing type indicates where the accounts come from. This can be Annual report (coming from Osiris, BankFocus or InsuranceFocus) or Local registry filing (coming from national products or data feeds)</v>
      </c>
      <c r="J3900" t="s">
        <v>28</v>
      </c>
      <c r="N3900" t="b">
        <v>0</v>
      </c>
      <c r="P3900" t="s">
        <v>29</v>
      </c>
      <c r="Q3900" t="s">
        <v>30</v>
      </c>
      <c r="R3900" t="b">
        <v>0</v>
      </c>
      <c r="Z3900">
        <v>1</v>
      </c>
    </row>
    <row r="3901" spans="1:26" x14ac:dyDescent="0.25">
      <c r="A3901">
        <v>1366</v>
      </c>
      <c r="B3901" t="s">
        <v>2290</v>
      </c>
      <c r="C3901" t="s">
        <v>1413</v>
      </c>
      <c r="D3901" t="s">
        <v>2199</v>
      </c>
      <c r="E3901" s="6" t="str">
        <f>VLOOKUP(B3901&amp;" - "&amp;D3901,OrbisGeneric_mapping!C:F,3,0)</f>
        <v>FIEX</v>
      </c>
      <c r="F3901" s="6">
        <f>VLOOKUP(E3901,Collibra!D:F,3,0)</f>
        <v>0</v>
      </c>
      <c r="G3901" s="6" t="str">
        <f>VLOOKUP(E3901,Collibra!D:F,2,0)</f>
        <v>All financial expenses such as interest charges, write-off financial assets</v>
      </c>
      <c r="J3901" t="s">
        <v>28</v>
      </c>
      <c r="N3901" t="b">
        <v>0</v>
      </c>
      <c r="P3901" t="s">
        <v>29</v>
      </c>
      <c r="Q3901" t="s">
        <v>30</v>
      </c>
      <c r="R3901" t="b">
        <v>0</v>
      </c>
      <c r="Z3901">
        <v>1</v>
      </c>
    </row>
    <row r="3902" spans="1:26" x14ac:dyDescent="0.25">
      <c r="A3902">
        <v>1374</v>
      </c>
      <c r="B3902" t="s">
        <v>2290</v>
      </c>
      <c r="C3902" t="s">
        <v>1415</v>
      </c>
      <c r="D3902" t="s">
        <v>1416</v>
      </c>
      <c r="E3902" s="6" t="str">
        <f>VLOOKUP(B3902&amp;" - "&amp;D3902,OrbisGeneric_mapping!C:F,3,0)</f>
        <v>FIPL</v>
      </c>
      <c r="F3902" s="6">
        <f>VLOOKUP(E3902,Collibra!D:F,3,0)</f>
        <v>0</v>
      </c>
      <c r="G3902" s="6" t="str">
        <f>VLOOKUP(E3902,Collibra!D:F,2,0)</f>
        <v>Result from financial activities of the company (Financial revenue minus Financial expenses)</v>
      </c>
      <c r="J3902" t="s">
        <v>28</v>
      </c>
      <c r="N3902" t="b">
        <v>0</v>
      </c>
      <c r="P3902" t="s">
        <v>29</v>
      </c>
      <c r="Q3902" t="s">
        <v>30</v>
      </c>
      <c r="R3902" t="b">
        <v>0</v>
      </c>
      <c r="Z3902">
        <v>1</v>
      </c>
    </row>
    <row r="3903" spans="1:26" x14ac:dyDescent="0.25">
      <c r="A3903">
        <v>1358</v>
      </c>
      <c r="B3903" t="s">
        <v>2290</v>
      </c>
      <c r="C3903" t="s">
        <v>1417</v>
      </c>
      <c r="D3903" t="s">
        <v>2200</v>
      </c>
      <c r="E3903" s="6" t="str">
        <f>VLOOKUP(B3903&amp;" - "&amp;D3903,OrbisGeneric_mapping!C:F,3,0)</f>
        <v>FIRE</v>
      </c>
      <c r="F3903" s="6">
        <f>VLOOKUP(E3903,Collibra!D:F,3,0)</f>
        <v>0</v>
      </c>
      <c r="G3903" s="6" t="str">
        <f>VLOOKUP(E3903,Collibra!D:F,2,0)</f>
        <v>All financial revenues such as interest, incomes from shares, etc.</v>
      </c>
      <c r="J3903" t="s">
        <v>28</v>
      </c>
      <c r="N3903" t="b">
        <v>0</v>
      </c>
      <c r="P3903" t="s">
        <v>29</v>
      </c>
      <c r="Q3903" t="s">
        <v>30</v>
      </c>
      <c r="R3903" t="b">
        <v>0</v>
      </c>
      <c r="Z3903">
        <v>1</v>
      </c>
    </row>
    <row r="3904" spans="1:26" x14ac:dyDescent="0.25">
      <c r="A3904">
        <v>1102</v>
      </c>
      <c r="B3904" t="s">
        <v>2290</v>
      </c>
      <c r="C3904" t="s">
        <v>482</v>
      </c>
      <c r="D3904" t="s">
        <v>2201</v>
      </c>
      <c r="E3904" s="6" t="str">
        <f>VLOOKUP(B3904&amp;" - "&amp;D3904,OrbisGeneric_mapping!C:F,3,0)</f>
        <v>FIAS</v>
      </c>
      <c r="F3904" s="6">
        <f>VLOOKUP(E3904,Collibra!D:F,3,0)</f>
        <v>0</v>
      </c>
      <c r="G3904" s="6" t="str">
        <f>VLOOKUP(E3904,Collibra!D:F,2,0)</f>
        <v>Total amount (after depreciation) of non current assets (Intangible assets plus Tangible Fixed assets plus Other non-current assets)</v>
      </c>
      <c r="J3904" t="s">
        <v>28</v>
      </c>
      <c r="N3904" t="b">
        <v>0</v>
      </c>
      <c r="P3904" t="s">
        <v>29</v>
      </c>
      <c r="Q3904" t="s">
        <v>30</v>
      </c>
      <c r="R3904" t="b">
        <v>0</v>
      </c>
      <c r="Z3904">
        <v>1</v>
      </c>
    </row>
    <row r="3905" spans="1:26" x14ac:dyDescent="0.25">
      <c r="A3905">
        <v>1710</v>
      </c>
      <c r="B3905" t="s">
        <v>2290</v>
      </c>
      <c r="C3905" t="s">
        <v>2202</v>
      </c>
      <c r="D3905" t="s">
        <v>2203</v>
      </c>
      <c r="E3905" s="6" t="str">
        <f>VLOOKUP(B3905&amp;" - "&amp;D3905,OrbisGeneric_mapping!C:F,3,0)</f>
        <v>GEAR</v>
      </c>
      <c r="F3905" s="6" t="str">
        <f>VLOOKUP(E3905,Collibra!D:F,3,0)</f>
        <v>Gearing (%)</v>
      </c>
      <c r="G3905" s="6" t="str">
        <f>VLOOKUP(E3905,Collibra!D:F,2,0)</f>
        <v>Gearing is the sum of Non-current liabilities and Loans as percentage of Shareholders funds</v>
      </c>
      <c r="J3905" t="s">
        <v>28</v>
      </c>
      <c r="N3905" t="b">
        <v>0</v>
      </c>
      <c r="P3905" t="s">
        <v>29</v>
      </c>
      <c r="Q3905" t="s">
        <v>30</v>
      </c>
      <c r="R3905" t="b">
        <v>0</v>
      </c>
      <c r="Z3905">
        <v>1</v>
      </c>
    </row>
    <row r="3906" spans="1:26" x14ac:dyDescent="0.25">
      <c r="A3906">
        <v>1566</v>
      </c>
      <c r="B3906" t="s">
        <v>2290</v>
      </c>
      <c r="C3906" t="s">
        <v>2204</v>
      </c>
      <c r="D3906" t="s">
        <v>2205</v>
      </c>
      <c r="E3906" s="6" t="str">
        <f>VLOOKUP(B3906&amp;" - "&amp;D3906,OrbisGeneric_mapping!C:F,3,0)</f>
        <v>GRMA</v>
      </c>
      <c r="F3906" s="6" t="str">
        <f>VLOOKUP(E3906,Collibra!D:F,3,0)</f>
        <v>Gross margin (%)</v>
      </c>
      <c r="G3906" s="6" t="str">
        <f>VLOOKUP(E3906,Collibra!D:F,2,0)</f>
        <v>Gross profit as percentage of Operating revenue</v>
      </c>
      <c r="J3906" t="s">
        <v>28</v>
      </c>
      <c r="N3906" t="b">
        <v>0</v>
      </c>
      <c r="P3906" t="s">
        <v>29</v>
      </c>
      <c r="Q3906" t="s">
        <v>30</v>
      </c>
      <c r="R3906" t="b">
        <v>0</v>
      </c>
      <c r="Z3906">
        <v>1</v>
      </c>
    </row>
    <row r="3907" spans="1:26" x14ac:dyDescent="0.25">
      <c r="A3907">
        <v>1334</v>
      </c>
      <c r="B3907" t="s">
        <v>2290</v>
      </c>
      <c r="C3907" t="s">
        <v>2206</v>
      </c>
      <c r="D3907" t="s">
        <v>2207</v>
      </c>
      <c r="E3907" s="6" t="str">
        <f>VLOOKUP(B3907&amp;" - "&amp;D3907,OrbisGeneric_mapping!C:F,3,0)</f>
        <v>GROS</v>
      </c>
      <c r="F3907" s="6">
        <f>VLOOKUP(E3907,Collibra!D:F,3,0)</f>
        <v>0</v>
      </c>
      <c r="G3907" s="6" t="str">
        <f>VLOOKUP(E3907,Collibra!D:F,2,0)</f>
        <v>Total Operating revenue minus Cost of goods sold</v>
      </c>
      <c r="J3907" t="s">
        <v>28</v>
      </c>
      <c r="N3907" t="b">
        <v>0</v>
      </c>
      <c r="P3907" t="s">
        <v>29</v>
      </c>
      <c r="Q3907" t="s">
        <v>30</v>
      </c>
      <c r="R3907" t="b">
        <v>0</v>
      </c>
      <c r="Z3907">
        <v>1</v>
      </c>
    </row>
    <row r="3908" spans="1:26" x14ac:dyDescent="0.25">
      <c r="A3908">
        <v>1110</v>
      </c>
      <c r="B3908" t="s">
        <v>2290</v>
      </c>
      <c r="C3908" t="s">
        <v>2208</v>
      </c>
      <c r="D3908" t="s">
        <v>2209</v>
      </c>
      <c r="E3908" s="6" t="str">
        <f>VLOOKUP(B3908&amp;" - "&amp;D3908,OrbisGeneric_mapping!C:F,3,0)</f>
        <v>IFAS</v>
      </c>
      <c r="F3908" s="6" t="str">
        <f>VLOOKUP(E3908,Collibra!D:F,3,0)</f>
        <v>Intangible Fixed Assets</v>
      </c>
      <c r="G3908" s="6" t="str">
        <f>VLOOKUP(E3908,Collibra!D:F,2,0)</f>
        <v>All intangible assets such as formation expenses, research expenses, goodwill, development expenses and all other expenses with a long term effect</v>
      </c>
      <c r="J3908" t="s">
        <v>28</v>
      </c>
      <c r="N3908" t="b">
        <v>0</v>
      </c>
      <c r="P3908" t="s">
        <v>29</v>
      </c>
      <c r="Q3908" t="s">
        <v>30</v>
      </c>
      <c r="R3908" t="b">
        <v>0</v>
      </c>
      <c r="Z3908">
        <v>1</v>
      </c>
    </row>
    <row r="3909" spans="1:26" x14ac:dyDescent="0.25">
      <c r="A3909">
        <v>1622</v>
      </c>
      <c r="B3909" t="s">
        <v>2290</v>
      </c>
      <c r="C3909" t="s">
        <v>2210</v>
      </c>
      <c r="D3909" t="s">
        <v>2211</v>
      </c>
      <c r="E3909" s="6" t="str">
        <f>VLOOKUP(B3909&amp;" - "&amp;D3909,OrbisGeneric_mapping!C:F,3,0)</f>
        <v>IC</v>
      </c>
      <c r="F3909" s="6">
        <f>VLOOKUP(E3909,Collibra!D:F,3,0)</f>
        <v>0</v>
      </c>
      <c r="G3909" s="6" t="str">
        <f>VLOOKUP(E3909,Collibra!D:F,2,0)</f>
        <v>Operating profit on Interest paid expressed in times</v>
      </c>
      <c r="J3909" t="s">
        <v>28</v>
      </c>
      <c r="N3909" t="b">
        <v>0</v>
      </c>
      <c r="P3909" t="s">
        <v>29</v>
      </c>
      <c r="Q3909" t="s">
        <v>30</v>
      </c>
      <c r="R3909" t="b">
        <v>0</v>
      </c>
      <c r="Z3909">
        <v>1</v>
      </c>
    </row>
    <row r="3910" spans="1:26" x14ac:dyDescent="0.25">
      <c r="A3910">
        <v>1470</v>
      </c>
      <c r="B3910" t="s">
        <v>2290</v>
      </c>
      <c r="C3910" t="s">
        <v>2212</v>
      </c>
      <c r="D3910" t="s">
        <v>2213</v>
      </c>
      <c r="E3910" s="6" t="str">
        <f>VLOOKUP(B3910&amp;" - "&amp;D3910,OrbisGeneric_mapping!C:F,3,0)</f>
        <v>INTE</v>
      </c>
      <c r="F3910" s="6">
        <f>VLOOKUP(E3910,Collibra!D:F,3,0)</f>
        <v>0</v>
      </c>
      <c r="G3910" s="6" t="str">
        <f>VLOOKUP(E3910,Collibra!D:F,2,0)</f>
        <v>Total amount of interest expenses paid on borrowings or liabilities</v>
      </c>
      <c r="J3910" t="s">
        <v>28</v>
      </c>
      <c r="N3910" t="b">
        <v>0</v>
      </c>
      <c r="P3910" t="s">
        <v>29</v>
      </c>
      <c r="Q3910" t="s">
        <v>30</v>
      </c>
      <c r="R3910" t="b">
        <v>0</v>
      </c>
      <c r="Z3910">
        <v>1</v>
      </c>
    </row>
    <row r="3911" spans="1:26" x14ac:dyDescent="0.25">
      <c r="A3911">
        <v>1678</v>
      </c>
      <c r="B3911" t="s">
        <v>2290</v>
      </c>
      <c r="C3911" t="s">
        <v>2214</v>
      </c>
      <c r="D3911" t="s">
        <v>2215</v>
      </c>
      <c r="E3911" s="6" t="str">
        <f>VLOOKUP(B3911&amp;" - "&amp;D3911,OrbisGeneric_mapping!C:F,3,0)</f>
        <v>LIQR</v>
      </c>
      <c r="F3911" s="6">
        <f>VLOOKUP(E3911,Collibra!D:F,3,0)</f>
        <v>0</v>
      </c>
      <c r="G3911" s="6" t="str">
        <f>VLOOKUP(E3911,Collibra!D:F,2,0)</f>
        <v>Current assets less Stocks on Current liabilities expressed in times</v>
      </c>
      <c r="J3911" t="s">
        <v>28</v>
      </c>
      <c r="N3911" t="b">
        <v>0</v>
      </c>
      <c r="P3911" t="s">
        <v>29</v>
      </c>
      <c r="Q3911" t="s">
        <v>30</v>
      </c>
      <c r="R3911" t="b">
        <v>0</v>
      </c>
      <c r="Z3911">
        <v>1</v>
      </c>
    </row>
    <row r="3912" spans="1:26" x14ac:dyDescent="0.25">
      <c r="A3912">
        <v>1246</v>
      </c>
      <c r="B3912" t="s">
        <v>2290</v>
      </c>
      <c r="C3912" t="s">
        <v>528</v>
      </c>
      <c r="D3912" t="s">
        <v>529</v>
      </c>
      <c r="E3912" s="6" t="str">
        <f>VLOOKUP(B3912&amp;" - "&amp;D3912,OrbisGeneric_mapping!C:F,3,0)</f>
        <v>LOAN</v>
      </c>
      <c r="F3912" s="6">
        <f>VLOOKUP(E3912,Collibra!D:F,3,0)</f>
        <v>0</v>
      </c>
      <c r="G3912" s="6" t="str">
        <f>VLOOKUP(E3912,Collibra!D:F,2,0)</f>
        <v>Short-term financial debts (e.g. to credit institutions + current portion of loan term debt, bonds, etc.)</v>
      </c>
      <c r="J3912" t="s">
        <v>28</v>
      </c>
      <c r="N3912" t="b">
        <v>0</v>
      </c>
      <c r="P3912" t="s">
        <v>29</v>
      </c>
      <c r="Q3912" t="s">
        <v>30</v>
      </c>
      <c r="R3912" t="b">
        <v>0</v>
      </c>
      <c r="Z3912">
        <v>1</v>
      </c>
    </row>
    <row r="3913" spans="1:26" x14ac:dyDescent="0.25">
      <c r="A3913">
        <v>1214</v>
      </c>
      <c r="B3913" t="s">
        <v>2290</v>
      </c>
      <c r="C3913" t="s">
        <v>2216</v>
      </c>
      <c r="D3913" t="s">
        <v>2217</v>
      </c>
      <c r="E3913" s="6" t="str">
        <f>VLOOKUP(B3913&amp;" - "&amp;D3913,OrbisGeneric_mapping!C:F,3,0)</f>
        <v>LTDB</v>
      </c>
      <c r="F3913" s="6">
        <f>VLOOKUP(E3913,Collibra!D:F,3,0)</f>
        <v>0</v>
      </c>
      <c r="G3913" s="6" t="str">
        <f>VLOOKUP(E3913,Collibra!D:F,2,0)</f>
        <v>Long-term borrowings from credit institutions and bonds issued</v>
      </c>
      <c r="J3913" t="s">
        <v>28</v>
      </c>
      <c r="N3913" t="b">
        <v>0</v>
      </c>
      <c r="P3913" t="s">
        <v>29</v>
      </c>
      <c r="Q3913" t="s">
        <v>30</v>
      </c>
      <c r="R3913" t="b">
        <v>0</v>
      </c>
      <c r="Z3913">
        <v>1</v>
      </c>
    </row>
    <row r="3914" spans="1:26" x14ac:dyDescent="0.25">
      <c r="A3914">
        <v>1606</v>
      </c>
      <c r="B3914" t="s">
        <v>2290</v>
      </c>
      <c r="C3914" t="s">
        <v>2218</v>
      </c>
      <c r="D3914" t="s">
        <v>2219</v>
      </c>
      <c r="E3914" s="6" t="str">
        <f>VLOOKUP(B3914&amp;" - "&amp;D3914,OrbisGeneric_mapping!C:F,3,0)</f>
        <v>MKCF</v>
      </c>
      <c r="F3914" s="6" t="str">
        <f>VLOOKUP(E3914,Collibra!D:F,3,0)</f>
        <v>Market cap / Cash flow from operations (x)</v>
      </c>
      <c r="G3914" s="6" t="str">
        <f>VLOOKUP(E3914,Collibra!D:F,2,0)</f>
        <v>Market capitalisation on Cash flow from operations expressed in times. Market capitalisation is the product of shares outstanding and current market price of the share</v>
      </c>
      <c r="J3914" t="s">
        <v>28</v>
      </c>
      <c r="N3914" t="b">
        <v>0</v>
      </c>
      <c r="P3914" t="s">
        <v>29</v>
      </c>
      <c r="Q3914" t="s">
        <v>30</v>
      </c>
      <c r="R3914" t="b">
        <v>0</v>
      </c>
      <c r="Z3914">
        <v>1</v>
      </c>
    </row>
    <row r="3915" spans="1:26" x14ac:dyDescent="0.25">
      <c r="A3915">
        <v>1446</v>
      </c>
      <c r="B3915" t="s">
        <v>2290</v>
      </c>
      <c r="C3915" t="s">
        <v>2220</v>
      </c>
      <c r="D3915" t="s">
        <v>2221</v>
      </c>
      <c r="E3915" s="6" t="str">
        <f>VLOOKUP(B3915&amp;" - "&amp;D3915,OrbisGeneric_mapping!C:F,3,0)</f>
        <v>MATE</v>
      </c>
      <c r="F3915" s="6">
        <f>VLOOKUP(E3915,Collibra!D:F,3,0)</f>
        <v>0</v>
      </c>
      <c r="G3915" s="6" t="str">
        <f>VLOOKUP(E3915,Collibra!D:F,2,0)</f>
        <v>Costs of goods purchased (raw materials and finished goods). No services</v>
      </c>
      <c r="J3915" t="s">
        <v>28</v>
      </c>
      <c r="N3915" t="b">
        <v>0</v>
      </c>
      <c r="P3915" t="s">
        <v>29</v>
      </c>
      <c r="Q3915" t="s">
        <v>30</v>
      </c>
      <c r="R3915" t="b">
        <v>0</v>
      </c>
      <c r="Z3915">
        <v>1</v>
      </c>
    </row>
    <row r="3916" spans="1:26" x14ac:dyDescent="0.25">
      <c r="A3916">
        <v>1614</v>
      </c>
      <c r="B3916" t="s">
        <v>2290</v>
      </c>
      <c r="C3916" t="s">
        <v>2222</v>
      </c>
      <c r="D3916" t="s">
        <v>2223</v>
      </c>
      <c r="E3916" s="6" t="str">
        <f>VLOOKUP(B3916&amp;" - "&amp;D3916,OrbisGeneric_mapping!C:F,3,0)</f>
        <v>NAT</v>
      </c>
      <c r="F3916" s="6" t="str">
        <f>VLOOKUP(E3916,Collibra!D:F,3,0)</f>
        <v>Net assets turnover (X)</v>
      </c>
      <c r="G3916" s="6" t="str">
        <f>VLOOKUP(E3916,Collibra!D:F,2,0)</f>
        <v>Operating revenue on sum of Shareholders funds and Non-current liabilities expressed in times</v>
      </c>
      <c r="J3916" t="s">
        <v>28</v>
      </c>
      <c r="N3916" t="b">
        <v>0</v>
      </c>
      <c r="P3916" t="s">
        <v>29</v>
      </c>
      <c r="Q3916" t="s">
        <v>30</v>
      </c>
      <c r="R3916" t="b">
        <v>0</v>
      </c>
      <c r="Z3916">
        <v>1</v>
      </c>
    </row>
    <row r="3917" spans="1:26" x14ac:dyDescent="0.25">
      <c r="A3917">
        <v>1286</v>
      </c>
      <c r="B3917" t="s">
        <v>2290</v>
      </c>
      <c r="C3917" t="s">
        <v>2224</v>
      </c>
      <c r="D3917" t="s">
        <v>2225</v>
      </c>
      <c r="E3917" s="6" t="str">
        <f>VLOOKUP(B3917&amp;" - "&amp;D3917,OrbisGeneric_mapping!C:F,3,0)</f>
        <v>NCAS</v>
      </c>
      <c r="F3917" s="6" t="str">
        <f>VLOOKUP(E3917,Collibra!D:F,3,0)</f>
        <v>Net Current Assets (Working Capital)</v>
      </c>
      <c r="G3917" s="6" t="str">
        <f>VLOOKUP(E3917,Collibra!D:F,2,0)</f>
        <v>Net current asset position computed as Current Assets minus Current liabilities</v>
      </c>
      <c r="J3917" t="s">
        <v>28</v>
      </c>
      <c r="N3917" t="b">
        <v>0</v>
      </c>
      <c r="P3917" t="s">
        <v>29</v>
      </c>
      <c r="Q3917" t="s">
        <v>30</v>
      </c>
      <c r="R3917" t="b">
        <v>0</v>
      </c>
      <c r="Z3917">
        <v>1</v>
      </c>
    </row>
    <row r="3918" spans="1:26" x14ac:dyDescent="0.25">
      <c r="A3918">
        <v>1206</v>
      </c>
      <c r="B3918" t="s">
        <v>2290</v>
      </c>
      <c r="C3918" t="s">
        <v>1479</v>
      </c>
      <c r="D3918" t="s">
        <v>2226</v>
      </c>
      <c r="E3918" s="6" t="str">
        <f>VLOOKUP(B3918&amp;" - "&amp;D3918,OrbisGeneric_mapping!C:F,3,0)</f>
        <v>NCLI</v>
      </c>
      <c r="F3918" s="6">
        <f>VLOOKUP(E3918,Collibra!D:F,3,0)</f>
        <v>0</v>
      </c>
      <c r="G3918" s="6" t="str">
        <f>VLOOKUP(E3918,Collibra!D:F,2,0)</f>
        <v>Long-term liabilities of the company (Long-term financial debt plus Other long-term liabilities and provisions)</v>
      </c>
      <c r="J3918" t="s">
        <v>28</v>
      </c>
      <c r="N3918" t="b">
        <v>0</v>
      </c>
      <c r="P3918" t="s">
        <v>29</v>
      </c>
      <c r="Q3918" t="s">
        <v>30</v>
      </c>
      <c r="R3918" t="b">
        <v>0</v>
      </c>
      <c r="Z3918">
        <v>1</v>
      </c>
    </row>
    <row r="3919" spans="1:26" x14ac:dyDescent="0.25">
      <c r="A3919">
        <v>1302</v>
      </c>
      <c r="B3919" t="s">
        <v>2290</v>
      </c>
      <c r="C3919" t="s">
        <v>1481</v>
      </c>
      <c r="D3919" t="s">
        <v>1482</v>
      </c>
      <c r="E3919" s="6" t="str">
        <f>VLOOKUP(B3919&amp;" - "&amp;D3919,OrbisGeneric_mapping!C:F,3,0)</f>
        <v>EMPL</v>
      </c>
      <c r="F3919" s="6">
        <f>VLOOKUP(E3919,Collibra!D:F,3,0)</f>
        <v>0</v>
      </c>
      <c r="G3919" s="6" t="str">
        <f>VLOOKUP(E3919,Collibra!D:F,2,0)</f>
        <v>Total number of employees on the company's payroll</v>
      </c>
      <c r="J3919" t="s">
        <v>28</v>
      </c>
      <c r="N3919" t="b">
        <v>0</v>
      </c>
      <c r="P3919" t="s">
        <v>29</v>
      </c>
      <c r="Q3919" t="s">
        <v>30</v>
      </c>
      <c r="R3919" t="b">
        <v>0</v>
      </c>
      <c r="Z3919">
        <v>1</v>
      </c>
    </row>
    <row r="3920" spans="1:26" x14ac:dyDescent="0.25">
      <c r="A3920">
        <v>1054</v>
      </c>
      <c r="B3920" t="s">
        <v>2290</v>
      </c>
      <c r="C3920" t="s">
        <v>570</v>
      </c>
      <c r="D3920" t="s">
        <v>571</v>
      </c>
      <c r="E3920" s="6" t="str">
        <f>VLOOKUP(B3920&amp;" - "&amp;D3920,OrbisGeneric_mapping!C:F,3,0)</f>
        <v>NUMBER_MONTHS</v>
      </c>
      <c r="F3920" s="6" t="str">
        <f>VLOOKUP(E3920,Collibra!D:F,3,0)</f>
        <v>Number of months</v>
      </c>
      <c r="G3920" s="6" t="str">
        <f>VLOOKUP(E3920,Collibra!D:F,2,0)</f>
        <v>The number of months in a financial accounting period</v>
      </c>
      <c r="J3920" t="s">
        <v>28</v>
      </c>
      <c r="N3920" t="b">
        <v>0</v>
      </c>
      <c r="P3920" t="s">
        <v>29</v>
      </c>
      <c r="Q3920" t="s">
        <v>30</v>
      </c>
      <c r="R3920" t="b">
        <v>0</v>
      </c>
      <c r="Z3920">
        <v>1</v>
      </c>
    </row>
    <row r="3921" spans="1:26" x14ac:dyDescent="0.25">
      <c r="A3921">
        <v>1350</v>
      </c>
      <c r="B3921" t="s">
        <v>2290</v>
      </c>
      <c r="C3921" t="s">
        <v>2227</v>
      </c>
      <c r="D3921" t="s">
        <v>2228</v>
      </c>
      <c r="E3921" s="6" t="str">
        <f>VLOOKUP(B3921&amp;" - "&amp;D3921,OrbisGeneric_mapping!C:F,3,0)</f>
        <v>OPPL</v>
      </c>
      <c r="F3921" s="6">
        <f>VLOOKUP(E3921,Collibra!D:F,3,0)</f>
        <v>0</v>
      </c>
      <c r="G3921" s="6" t="str">
        <f>VLOOKUP(E3921,Collibra!D:F,2,0)</f>
        <v>Earnings Before Interest&amp;amp;Tax. All operating revenues minus All operating expenses</v>
      </c>
      <c r="J3921" t="s">
        <v>28</v>
      </c>
      <c r="N3921" t="b">
        <v>0</v>
      </c>
      <c r="P3921" t="s">
        <v>29</v>
      </c>
      <c r="Q3921" t="s">
        <v>30</v>
      </c>
      <c r="R3921" t="b">
        <v>0</v>
      </c>
      <c r="Z3921">
        <v>1</v>
      </c>
    </row>
    <row r="3922" spans="1:26" x14ac:dyDescent="0.25">
      <c r="A3922">
        <v>1726</v>
      </c>
      <c r="B3922" t="s">
        <v>2290</v>
      </c>
      <c r="C3922" t="s">
        <v>2231</v>
      </c>
      <c r="D3922" t="s">
        <v>2232</v>
      </c>
      <c r="E3922" s="6" t="str">
        <f>VLOOKUP(B3922&amp;" - "&amp;D3922,OrbisGeneric_mapping!C:F,3,0)</f>
        <v>TPE</v>
      </c>
      <c r="F3922" s="6">
        <f>VLOOKUP(E3922,Collibra!D:F,3,0)</f>
        <v>0</v>
      </c>
      <c r="G3922" s="6" t="str">
        <f>VLOOKUP(E3922,Collibra!D:F,2,0)</f>
        <v>Operating revenue on Total number of employees expressed in money value</v>
      </c>
      <c r="J3922" t="s">
        <v>28</v>
      </c>
      <c r="N3922" t="b">
        <v>0</v>
      </c>
      <c r="P3922" t="s">
        <v>29</v>
      </c>
      <c r="Q3922" t="s">
        <v>30</v>
      </c>
      <c r="R3922" t="b">
        <v>0</v>
      </c>
      <c r="Z3922">
        <v>1</v>
      </c>
    </row>
    <row r="3923" spans="1:26" x14ac:dyDescent="0.25">
      <c r="A3923">
        <v>1310</v>
      </c>
      <c r="B3923" t="s">
        <v>2290</v>
      </c>
      <c r="C3923" t="s">
        <v>2233</v>
      </c>
      <c r="D3923" t="s">
        <v>2234</v>
      </c>
      <c r="E3923" s="6" t="str">
        <f>VLOOKUP(B3923&amp;" - "&amp;D3923,OrbisGeneric_mapping!C:F,3,0)</f>
        <v>OPRE</v>
      </c>
      <c r="F3923" s="6">
        <f>VLOOKUP(E3923,Collibra!D:F,3,0)</f>
        <v>0</v>
      </c>
      <c r="G3923" s="6" t="str">
        <f>VLOOKUP(E3923,Collibra!D:F,2,0)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3923" t="s">
        <v>28</v>
      </c>
      <c r="N3923" t="b">
        <v>0</v>
      </c>
      <c r="P3923" t="s">
        <v>29</v>
      </c>
      <c r="Q3923" t="s">
        <v>30</v>
      </c>
      <c r="R3923" t="b">
        <v>0</v>
      </c>
      <c r="Z3923">
        <v>1</v>
      </c>
    </row>
    <row r="3924" spans="1:26" x14ac:dyDescent="0.25">
      <c r="A3924">
        <v>1094</v>
      </c>
      <c r="B3924" t="s">
        <v>2290</v>
      </c>
      <c r="C3924" t="s">
        <v>576</v>
      </c>
      <c r="D3924" t="s">
        <v>577</v>
      </c>
      <c r="E3924" s="6" t="str">
        <f>VLOOKUP(B3924&amp;" - "&amp;D3924,OrbisGeneric_mapping!C:F,3,0)</f>
        <v>ORIGINAL_CURRENCY</v>
      </c>
      <c r="F3924" s="6">
        <f>VLOOKUP(E3924,Collibra!D:F,3,0)</f>
        <v>0</v>
      </c>
      <c r="G3924" s="6" t="str">
        <f>VLOOKUP(E3924,Collibra!D:F,2,0)</f>
        <v>The currency used for publishing the financial accounts</v>
      </c>
      <c r="J3924" t="s">
        <v>28</v>
      </c>
      <c r="N3924" t="b">
        <v>0</v>
      </c>
      <c r="P3924" t="s">
        <v>29</v>
      </c>
      <c r="Q3924" t="s">
        <v>30</v>
      </c>
      <c r="R3924" t="b">
        <v>0</v>
      </c>
      <c r="Z3924">
        <v>1</v>
      </c>
    </row>
    <row r="3925" spans="1:26" x14ac:dyDescent="0.25">
      <c r="A3925">
        <v>1086</v>
      </c>
      <c r="B3925" t="s">
        <v>2290</v>
      </c>
      <c r="C3925" t="s">
        <v>578</v>
      </c>
      <c r="D3925" t="s">
        <v>579</v>
      </c>
      <c r="E3925" s="6" t="str">
        <f>VLOOKUP(B3925&amp;" - "&amp;D3925,OrbisGeneric_mapping!C:F,3,0)</f>
        <v>ORIGINAL_UNIT</v>
      </c>
      <c r="F3925" s="6" t="str">
        <f>VLOOKUP(E3925,Collibra!D:F,3,0)</f>
        <v>Original unit</v>
      </c>
      <c r="G3925" s="6" t="str">
        <f>VLOOKUP(E3925,Collibra!D:F,2,0)</f>
        <v>Original units is the unit for a financial value used in spreading the financial accounts</v>
      </c>
      <c r="J3925" t="s">
        <v>28</v>
      </c>
      <c r="N3925" t="b">
        <v>0</v>
      </c>
      <c r="P3925" t="s">
        <v>29</v>
      </c>
      <c r="Q3925" t="s">
        <v>30</v>
      </c>
      <c r="R3925" t="b">
        <v>0</v>
      </c>
      <c r="Z3925">
        <v>1</v>
      </c>
    </row>
    <row r="3926" spans="1:26" x14ac:dyDescent="0.25">
      <c r="A3926">
        <v>1166</v>
      </c>
      <c r="B3926" t="s">
        <v>2290</v>
      </c>
      <c r="C3926" t="s">
        <v>1489</v>
      </c>
      <c r="D3926" t="s">
        <v>2235</v>
      </c>
      <c r="E3926" s="6" t="str">
        <f>VLOOKUP(B3926&amp;" - "&amp;D3926,OrbisGeneric_mapping!C:F,3,0)</f>
        <v>OCAS</v>
      </c>
      <c r="F3926" s="6">
        <f>VLOOKUP(E3926,Collibra!D:F,3,0)</f>
        <v>0</v>
      </c>
      <c r="G3926" s="6" t="str">
        <f>VLOOKUP(E3926,Collibra!D:F,2,0)</f>
        <v>All other current assets such as receivables from other sources (taxes, group companies), short-term investments of money and Cash at bank and in hand</v>
      </c>
      <c r="J3926" t="s">
        <v>28</v>
      </c>
      <c r="N3926" t="b">
        <v>0</v>
      </c>
      <c r="P3926" t="s">
        <v>29</v>
      </c>
      <c r="Q3926" t="s">
        <v>30</v>
      </c>
      <c r="R3926" t="b">
        <v>0</v>
      </c>
      <c r="Z3926">
        <v>1</v>
      </c>
    </row>
    <row r="3927" spans="1:26" x14ac:dyDescent="0.25">
      <c r="A3927">
        <v>1262</v>
      </c>
      <c r="B3927" t="s">
        <v>2290</v>
      </c>
      <c r="C3927" t="s">
        <v>1491</v>
      </c>
      <c r="D3927" t="s">
        <v>2236</v>
      </c>
      <c r="E3927" s="6" t="str">
        <f>VLOOKUP(B3927&amp;" - "&amp;D3927,OrbisGeneric_mapping!C:F,3,0)</f>
        <v>OCLI</v>
      </c>
      <c r="F3927" s="6">
        <f>VLOOKUP(E3927,Collibra!D:F,3,0)</f>
        <v>0</v>
      </c>
      <c r="G3927" s="6" t="str">
        <f>VLOOKUP(E3927,Collibra!D:F,2,0)</f>
        <v>Other current liabilities arising due to pension, personnel costs, taxes, intragroup debts, accounts received in advance, etc.</v>
      </c>
      <c r="J3927" t="s">
        <v>28</v>
      </c>
      <c r="N3927" t="b">
        <v>0</v>
      </c>
      <c r="P3927" t="s">
        <v>29</v>
      </c>
      <c r="Q3927" t="s">
        <v>30</v>
      </c>
      <c r="R3927" t="b">
        <v>0</v>
      </c>
      <c r="Z3927">
        <v>1</v>
      </c>
    </row>
    <row r="3928" spans="1:26" x14ac:dyDescent="0.25">
      <c r="A3928">
        <v>1126</v>
      </c>
      <c r="B3928" t="s">
        <v>2290</v>
      </c>
      <c r="C3928" t="s">
        <v>1495</v>
      </c>
      <c r="D3928" t="s">
        <v>2237</v>
      </c>
      <c r="E3928" s="6" t="str">
        <f>VLOOKUP(B3928&amp;" - "&amp;D3928,OrbisGeneric_mapping!C:F,3,0)</f>
        <v>OFAS</v>
      </c>
      <c r="F3928" s="6">
        <f>VLOOKUP(E3928,Collibra!D:F,3,0)</f>
        <v>0</v>
      </c>
      <c r="G3928" s="6" t="str">
        <f>VLOOKUP(E3928,Collibra!D:F,2,0)</f>
        <v>All other non-current assets such as long-term investments, shares and participations, pension funds etc.</v>
      </c>
      <c r="J3928" t="s">
        <v>28</v>
      </c>
      <c r="N3928" t="b">
        <v>0</v>
      </c>
      <c r="P3928" t="s">
        <v>29</v>
      </c>
      <c r="Q3928" t="s">
        <v>30</v>
      </c>
      <c r="R3928" t="b">
        <v>0</v>
      </c>
      <c r="Z3928">
        <v>1</v>
      </c>
    </row>
    <row r="3929" spans="1:26" x14ac:dyDescent="0.25">
      <c r="A3929">
        <v>1222</v>
      </c>
      <c r="B3929" t="s">
        <v>2290</v>
      </c>
      <c r="C3929" t="s">
        <v>1505</v>
      </c>
      <c r="D3929" t="s">
        <v>2238</v>
      </c>
      <c r="E3929" s="6" t="str">
        <f>VLOOKUP(B3929&amp;" - "&amp;D3929,OrbisGeneric_mapping!C:F,3,0)</f>
        <v>ONCL</v>
      </c>
      <c r="F3929" s="6">
        <f>VLOOKUP(E3929,Collibra!D:F,3,0)</f>
        <v>0</v>
      </c>
      <c r="G3929" s="6" t="str">
        <f>VLOOKUP(E3929,Collibra!D:F,2,0)</f>
        <v>Other long-term liabilities arising due to trade debt, group companies, pension loans, deferred taxes and provisions</v>
      </c>
      <c r="J3929" t="s">
        <v>28</v>
      </c>
      <c r="N3929" t="b">
        <v>0</v>
      </c>
      <c r="P3929" t="s">
        <v>29</v>
      </c>
      <c r="Q3929" t="s">
        <v>30</v>
      </c>
      <c r="R3929" t="b">
        <v>0</v>
      </c>
      <c r="Z3929">
        <v>1</v>
      </c>
    </row>
    <row r="3930" spans="1:26" x14ac:dyDescent="0.25">
      <c r="A3930">
        <v>1342</v>
      </c>
      <c r="B3930" t="s">
        <v>2290</v>
      </c>
      <c r="C3930" t="s">
        <v>2239</v>
      </c>
      <c r="D3930" t="s">
        <v>2240</v>
      </c>
      <c r="E3930" s="6" t="str">
        <f>VLOOKUP(B3930&amp;" - "&amp;D3930,OrbisGeneric_mapping!C:F,3,0)</f>
        <v>OOPE</v>
      </c>
      <c r="F3930" s="6">
        <f>VLOOKUP(E3930,Collibra!D:F,3,0)</f>
        <v>0</v>
      </c>
      <c r="G3930" s="6" t="str">
        <f>VLOOKUP(E3930,Collibra!D:F,2,0)</f>
        <v>All costs not directly related to the production of goods sold such as commercial costs, administrative expenses, etc. plus depreciation of those costs. (Expenses can include revenues in a small number of cases)</v>
      </c>
      <c r="J3930" t="s">
        <v>28</v>
      </c>
      <c r="N3930" t="b">
        <v>0</v>
      </c>
      <c r="P3930" t="s">
        <v>29</v>
      </c>
      <c r="Q3930" t="s">
        <v>30</v>
      </c>
      <c r="R3930" t="b">
        <v>0</v>
      </c>
      <c r="Z3930">
        <v>1</v>
      </c>
    </row>
    <row r="3931" spans="1:26" x14ac:dyDescent="0.25">
      <c r="A3931">
        <v>1198</v>
      </c>
      <c r="B3931" t="s">
        <v>2290</v>
      </c>
      <c r="C3931" t="s">
        <v>2241</v>
      </c>
      <c r="D3931" t="s">
        <v>2242</v>
      </c>
      <c r="E3931" s="6" t="str">
        <f>VLOOKUP(B3931&amp;" - "&amp;D3931,OrbisGeneric_mapping!C:F,3,0)</f>
        <v>OSFD</v>
      </c>
      <c r="F3931" s="6">
        <f>VLOOKUP(E3931,Collibra!D:F,3,0)</f>
        <v>0</v>
      </c>
      <c r="G3931" s="6" t="str">
        <f>VLOOKUP(E3931,Collibra!D:F,2,0)</f>
        <v>All Shareholders funds not linked with the Issued capital such as Reserve capital, Undistributed profit, includes also Minority interests</v>
      </c>
      <c r="J3931" t="s">
        <v>28</v>
      </c>
      <c r="N3931" t="b">
        <v>0</v>
      </c>
      <c r="P3931" t="s">
        <v>29</v>
      </c>
      <c r="Q3931" t="s">
        <v>30</v>
      </c>
      <c r="R3931" t="b">
        <v>0</v>
      </c>
      <c r="Z3931">
        <v>1</v>
      </c>
    </row>
    <row r="3932" spans="1:26" x14ac:dyDescent="0.25">
      <c r="A3932">
        <v>1398</v>
      </c>
      <c r="B3932" t="s">
        <v>2290</v>
      </c>
      <c r="C3932" t="s">
        <v>2243</v>
      </c>
      <c r="D3932" t="s">
        <v>2244</v>
      </c>
      <c r="E3932" s="6" t="str">
        <f>VLOOKUP(B3932&amp;" - "&amp;D3932,OrbisGeneric_mapping!C:F,3,0)</f>
        <v>PLAT</v>
      </c>
      <c r="F3932" s="6" t="str">
        <f>VLOOKUP(E3932,Collibra!D:F,3,0)</f>
        <v>Profit (Loss) after Taxation</v>
      </c>
      <c r="G3932" s="6" t="str">
        <f>VLOOKUP(E3932,Collibra!D:F,2,0)</f>
        <v>Profit before taxes [PBT] minus Tax expense</v>
      </c>
      <c r="J3932" t="s">
        <v>28</v>
      </c>
      <c r="N3932" t="b">
        <v>0</v>
      </c>
      <c r="P3932" t="s">
        <v>29</v>
      </c>
      <c r="Q3932" t="s">
        <v>30</v>
      </c>
      <c r="R3932" t="b">
        <v>0</v>
      </c>
      <c r="Z3932">
        <v>1</v>
      </c>
    </row>
    <row r="3933" spans="1:26" x14ac:dyDescent="0.25">
      <c r="A3933">
        <v>1382</v>
      </c>
      <c r="B3933" t="s">
        <v>2290</v>
      </c>
      <c r="C3933" t="s">
        <v>2245</v>
      </c>
      <c r="D3933" t="s">
        <v>2246</v>
      </c>
      <c r="E3933" s="6" t="str">
        <f>VLOOKUP(B3933&amp;" - "&amp;D3933,OrbisGeneric_mapping!C:F,3,0)</f>
        <v>PLBT</v>
      </c>
      <c r="F3933" s="6">
        <f>VLOOKUP(E3933,Collibra!D:F,3,0)</f>
        <v>0</v>
      </c>
      <c r="G3933" s="6" t="str">
        <f>VLOOKUP(E3933,Collibra!D:F,2,0)</f>
        <v>The sum of Operating profit and Financial profit</v>
      </c>
      <c r="J3933" t="s">
        <v>28</v>
      </c>
      <c r="N3933" t="b">
        <v>0</v>
      </c>
      <c r="P3933" t="s">
        <v>29</v>
      </c>
      <c r="Q3933" t="s">
        <v>30</v>
      </c>
      <c r="R3933" t="b">
        <v>0</v>
      </c>
      <c r="Z3933">
        <v>1</v>
      </c>
    </row>
    <row r="3934" spans="1:26" x14ac:dyDescent="0.25">
      <c r="A3934">
        <v>1430</v>
      </c>
      <c r="B3934" t="s">
        <v>2290</v>
      </c>
      <c r="C3934" t="s">
        <v>2247</v>
      </c>
      <c r="D3934" t="s">
        <v>2248</v>
      </c>
      <c r="E3934" s="6" t="str">
        <f>VLOOKUP(B3934&amp;" - "&amp;D3934,OrbisGeneric_mapping!C:F,3,0)</f>
        <v>PL</v>
      </c>
      <c r="F3934" s="6" t="str">
        <f>VLOOKUP(E3934,Collibra!D:F,3,0)</f>
        <v>P/L for period [= Net Income]</v>
      </c>
      <c r="G3934" s="6" t="str">
        <f>VLOOKUP(E3934,Collibra!D:F,2,0)</f>
        <v>Net income for the Year. Profit after tax including Extraordinary Revenue &amp;amp; Expense and After deduction of Minority interests and Preferred dividends but Before Ordinary dividends</v>
      </c>
      <c r="J3934" t="s">
        <v>28</v>
      </c>
      <c r="N3934" t="b">
        <v>0</v>
      </c>
      <c r="P3934" t="s">
        <v>29</v>
      </c>
      <c r="Q3934" t="s">
        <v>30</v>
      </c>
      <c r="R3934" t="b">
        <v>0</v>
      </c>
      <c r="Z3934">
        <v>1</v>
      </c>
    </row>
    <row r="3935" spans="1:26" x14ac:dyDescent="0.25">
      <c r="A3935">
        <v>990</v>
      </c>
      <c r="B3935" t="s">
        <v>2290</v>
      </c>
      <c r="C3935" t="s">
        <v>57</v>
      </c>
      <c r="D3935" t="s">
        <v>57</v>
      </c>
      <c r="E3935" s="6" t="e">
        <f>VLOOKUP(B3935&amp;" - "&amp;D3935,OrbisGeneric_mapping!C:F,3,0)</f>
        <v>#N/A</v>
      </c>
      <c r="F3935" s="6" t="e">
        <f>VLOOKUP(E3935,Collibra!D:F,3,0)</f>
        <v>#N/A</v>
      </c>
      <c r="G3935" s="6" t="e">
        <f>VLOOKUP(E3935,Collibra!D:F,2,0)</f>
        <v>#N/A</v>
      </c>
      <c r="J3935" t="s">
        <v>28</v>
      </c>
      <c r="N3935" t="b">
        <v>0</v>
      </c>
      <c r="P3935" t="s">
        <v>29</v>
      </c>
      <c r="Q3935" t="s">
        <v>30</v>
      </c>
      <c r="R3935" t="b">
        <v>0</v>
      </c>
      <c r="Z3935">
        <v>1</v>
      </c>
    </row>
    <row r="3936" spans="1:26" x14ac:dyDescent="0.25">
      <c r="A3936">
        <v>982</v>
      </c>
      <c r="B3936" t="s">
        <v>2290</v>
      </c>
      <c r="C3936" t="s">
        <v>58</v>
      </c>
      <c r="D3936" t="s">
        <v>58</v>
      </c>
      <c r="E3936" s="6" t="e">
        <f>VLOOKUP(B3936&amp;" - "&amp;D3936,OrbisGeneric_mapping!C:F,3,0)</f>
        <v>#N/A</v>
      </c>
      <c r="F3936" s="6" t="e">
        <f>VLOOKUP(E3936,Collibra!D:F,3,0)</f>
        <v>#N/A</v>
      </c>
      <c r="G3936" s="6" t="e">
        <f>VLOOKUP(E3936,Collibra!D:F,2,0)</f>
        <v>#N/A</v>
      </c>
      <c r="J3936" t="s">
        <v>59</v>
      </c>
      <c r="N3936" t="b">
        <v>0</v>
      </c>
      <c r="P3936" t="s">
        <v>29</v>
      </c>
      <c r="Q3936" t="s">
        <v>30</v>
      </c>
      <c r="R3936" t="b">
        <v>0</v>
      </c>
      <c r="Z3936">
        <v>1</v>
      </c>
    </row>
    <row r="3937" spans="1:26" x14ac:dyDescent="0.25">
      <c r="A3937">
        <v>1558</v>
      </c>
      <c r="B3937" t="s">
        <v>2290</v>
      </c>
      <c r="C3937" t="s">
        <v>604</v>
      </c>
      <c r="D3937" t="s">
        <v>605</v>
      </c>
      <c r="E3937" s="6" t="str">
        <f>VLOOKUP(B3937&amp;" - "&amp;D3937,OrbisGeneric_mapping!C:F,3,0)</f>
        <v>PRMA</v>
      </c>
      <c r="F3937" s="6">
        <f>VLOOKUP(E3937,Collibra!D:F,3,0)</f>
        <v>0</v>
      </c>
      <c r="G3937" s="6" t="str">
        <f>VLOOKUP(E3937,Collibra!D:F,2,0)</f>
        <v>Profit (loss) before tax as percentage of operating revenue</v>
      </c>
      <c r="J3937" t="s">
        <v>28</v>
      </c>
      <c r="N3937" t="b">
        <v>0</v>
      </c>
      <c r="P3937" t="s">
        <v>29</v>
      </c>
      <c r="Q3937" t="s">
        <v>30</v>
      </c>
      <c r="R3937" t="b">
        <v>0</v>
      </c>
      <c r="Z3937">
        <v>1</v>
      </c>
    </row>
    <row r="3938" spans="1:26" x14ac:dyDescent="0.25">
      <c r="A3938">
        <v>1718</v>
      </c>
      <c r="B3938" t="s">
        <v>2290</v>
      </c>
      <c r="C3938" t="s">
        <v>2249</v>
      </c>
      <c r="D3938" t="s">
        <v>2250</v>
      </c>
      <c r="E3938" s="6" t="str">
        <f>VLOOKUP(B3938&amp;" - "&amp;D3938,OrbisGeneric_mapping!C:F,3,0)</f>
        <v>PPE</v>
      </c>
      <c r="F3938" s="6">
        <f>VLOOKUP(E3938,Collibra!D:F,3,0)</f>
        <v>0</v>
      </c>
      <c r="G3938" s="6" t="str">
        <f>VLOOKUP(E3938,Collibra!D:F,2,0)</f>
        <v>Profit before taxes on Total number of employees expressed in money value</v>
      </c>
      <c r="J3938" t="s">
        <v>28</v>
      </c>
      <c r="N3938" t="b">
        <v>0</v>
      </c>
      <c r="P3938" t="s">
        <v>29</v>
      </c>
      <c r="Q3938" t="s">
        <v>30</v>
      </c>
      <c r="R3938" t="b">
        <v>0</v>
      </c>
      <c r="Z3938">
        <v>1</v>
      </c>
    </row>
    <row r="3939" spans="1:26" x14ac:dyDescent="0.25">
      <c r="A3939">
        <v>1230</v>
      </c>
      <c r="B3939" t="s">
        <v>2290</v>
      </c>
      <c r="C3939" t="s">
        <v>1541</v>
      </c>
      <c r="D3939" t="s">
        <v>1542</v>
      </c>
      <c r="E3939" s="6" t="str">
        <f>VLOOKUP(B3939&amp;" - "&amp;D3939,OrbisGeneric_mapping!C:F,3,0)</f>
        <v>PROV</v>
      </c>
      <c r="F3939" s="6" t="str">
        <f>VLOOKUP(E3939,Collibra!D:F,3,0)</f>
        <v>Provisions</v>
      </c>
      <c r="G3939" s="6" t="str">
        <f>VLOOKUP(E3939,Collibra!D:F,2,0)</f>
        <v>Of which Provisions (social security, taxes, etc.)</v>
      </c>
      <c r="J3939" t="s">
        <v>28</v>
      </c>
      <c r="N3939" t="b">
        <v>0</v>
      </c>
      <c r="P3939" t="s">
        <v>29</v>
      </c>
      <c r="Q3939" t="s">
        <v>30</v>
      </c>
      <c r="R3939" t="b">
        <v>0</v>
      </c>
      <c r="Z3939">
        <v>1</v>
      </c>
    </row>
    <row r="3940" spans="1:26" x14ac:dyDescent="0.25">
      <c r="A3940">
        <v>1662</v>
      </c>
      <c r="B3940" t="s">
        <v>2290</v>
      </c>
      <c r="C3940" t="s">
        <v>2251</v>
      </c>
      <c r="D3940" t="s">
        <v>2252</v>
      </c>
      <c r="E3940" s="6" t="str">
        <f>VLOOKUP(B3940&amp;" - "&amp;D3940,OrbisGeneric_mapping!C:F,3,0)</f>
        <v>RDOP</v>
      </c>
      <c r="F3940" s="6" t="str">
        <f>VLOOKUP(E3940,Collibra!D:F,3,0)</f>
        <v>R&amp;D expenses / Operating revenue (%)</v>
      </c>
      <c r="G3940" s="6" t="str">
        <f>VLOOKUP(E3940,Collibra!D:F,2,0)</f>
        <v>Research &amp;amp; development expense as a percentage of Operating revenue</v>
      </c>
      <c r="J3940" t="s">
        <v>28</v>
      </c>
      <c r="N3940" t="b">
        <v>0</v>
      </c>
      <c r="P3940" t="s">
        <v>29</v>
      </c>
      <c r="Q3940" t="s">
        <v>30</v>
      </c>
      <c r="R3940" t="b">
        <v>0</v>
      </c>
      <c r="Z3940">
        <v>1</v>
      </c>
    </row>
    <row r="3941" spans="1:26" x14ac:dyDescent="0.25">
      <c r="A3941">
        <v>1478</v>
      </c>
      <c r="B3941" t="s">
        <v>2290</v>
      </c>
      <c r="C3941" t="s">
        <v>1547</v>
      </c>
      <c r="D3941" t="s">
        <v>2253</v>
      </c>
      <c r="E3941" s="6" t="str">
        <f>VLOOKUP(B3941&amp;" - "&amp;D3941,OrbisGeneric_mapping!C:F,3,0)</f>
        <v>RD</v>
      </c>
      <c r="F3941" s="6" t="str">
        <f>VLOOKUP(E3941,Collibra!D:F,3,0)</f>
        <v>Research &amp; Development expenses</v>
      </c>
      <c r="G3941" s="6" t="str">
        <f>VLOOKUP(E3941,Collibra!D:F,2,0)</f>
        <v>Total amount of depreciation and amortization of the assets</v>
      </c>
      <c r="J3941" t="s">
        <v>28</v>
      </c>
      <c r="N3941" t="b">
        <v>0</v>
      </c>
      <c r="P3941" t="s">
        <v>29</v>
      </c>
      <c r="Q3941" t="s">
        <v>30</v>
      </c>
      <c r="R3941" t="b">
        <v>0</v>
      </c>
      <c r="Z3941">
        <v>1</v>
      </c>
    </row>
    <row r="3942" spans="1:26" x14ac:dyDescent="0.25">
      <c r="A3942">
        <v>1550</v>
      </c>
      <c r="B3942" t="s">
        <v>2290</v>
      </c>
      <c r="C3942" t="s">
        <v>616</v>
      </c>
      <c r="D3942" t="s">
        <v>617</v>
      </c>
      <c r="E3942" s="6" t="str">
        <f>VLOOKUP(B3942&amp;" - "&amp;D3942,OrbisGeneric_mapping!C:F,3,0)</f>
        <v>ROA</v>
      </c>
      <c r="F3942" s="6">
        <f>VLOOKUP(E3942,Collibra!D:F,3,0)</f>
        <v>0</v>
      </c>
      <c r="G3942" s="6" t="str">
        <f>VLOOKUP(E3942,Collibra!D:F,2,0)</f>
        <v>Net income as percentage of Total assets</v>
      </c>
      <c r="J3942" t="s">
        <v>28</v>
      </c>
      <c r="N3942" t="b">
        <v>0</v>
      </c>
      <c r="P3942" t="s">
        <v>29</v>
      </c>
      <c r="Q3942" t="s">
        <v>30</v>
      </c>
      <c r="R3942" t="b">
        <v>0</v>
      </c>
      <c r="Z3942">
        <v>1</v>
      </c>
    </row>
    <row r="3943" spans="1:26" x14ac:dyDescent="0.25">
      <c r="A3943">
        <v>1526</v>
      </c>
      <c r="B3943" t="s">
        <v>2290</v>
      </c>
      <c r="C3943" t="s">
        <v>618</v>
      </c>
      <c r="D3943" t="s">
        <v>619</v>
      </c>
      <c r="E3943" s="6" t="str">
        <f>VLOOKUP(B3943&amp;" - "&amp;D3943,OrbisGeneric_mapping!C:F,3,0)</f>
        <v>RTAS</v>
      </c>
      <c r="F3943" s="6">
        <f>VLOOKUP(E3943,Collibra!D:F,3,0)</f>
        <v>0</v>
      </c>
      <c r="G3943" s="6" t="str">
        <f>VLOOKUP(E3943,Collibra!D:F,2,0)</f>
        <v>Profit (loss) before taxes as percentage of Total assets</v>
      </c>
      <c r="J3943" t="s">
        <v>28</v>
      </c>
      <c r="N3943" t="b">
        <v>0</v>
      </c>
      <c r="P3943" t="s">
        <v>29</v>
      </c>
      <c r="Q3943" t="s">
        <v>30</v>
      </c>
      <c r="R3943" t="b">
        <v>0</v>
      </c>
      <c r="Z3943">
        <v>1</v>
      </c>
    </row>
    <row r="3944" spans="1:26" x14ac:dyDescent="0.25">
      <c r="A3944">
        <v>1542</v>
      </c>
      <c r="B3944" t="s">
        <v>2290</v>
      </c>
      <c r="C3944" t="s">
        <v>2254</v>
      </c>
      <c r="D3944" t="s">
        <v>2255</v>
      </c>
      <c r="E3944" s="6" t="str">
        <f>VLOOKUP(B3944&amp;" - "&amp;D3944,OrbisGeneric_mapping!C:F,3,0)</f>
        <v>ROCE</v>
      </c>
      <c r="F3944" s="6">
        <f>VLOOKUP(E3944,Collibra!D:F,3,0)</f>
        <v>0</v>
      </c>
      <c r="G3944" s="6" t="str">
        <f>VLOOKUP(E3944,Collibra!D:F,2,0)</f>
        <v>Sum of Net profit (loss) after taxes and Interest paid as percentage of Shareholders funds and Non-current liabilities</v>
      </c>
      <c r="J3944" t="s">
        <v>28</v>
      </c>
      <c r="N3944" t="b">
        <v>0</v>
      </c>
      <c r="P3944" t="s">
        <v>29</v>
      </c>
      <c r="Q3944" t="s">
        <v>30</v>
      </c>
      <c r="R3944" t="b">
        <v>0</v>
      </c>
      <c r="Z3944">
        <v>1</v>
      </c>
    </row>
    <row r="3945" spans="1:26" x14ac:dyDescent="0.25">
      <c r="A3945">
        <v>1518</v>
      </c>
      <c r="B3945" t="s">
        <v>2290</v>
      </c>
      <c r="C3945" t="s">
        <v>2256</v>
      </c>
      <c r="D3945" t="s">
        <v>2257</v>
      </c>
      <c r="E3945" s="6" t="str">
        <f>VLOOKUP(B3945&amp;" - "&amp;D3945,OrbisGeneric_mapping!C:F,3,0)</f>
        <v>RCEM</v>
      </c>
      <c r="F3945" s="6">
        <f>VLOOKUP(E3945,Collibra!D:F,3,0)</f>
        <v>0</v>
      </c>
      <c r="G3945" s="6" t="str">
        <f>VLOOKUP(E3945,Collibra!D:F,2,0)</f>
        <v>The sum of Profit (loss) before tax and interest paid as percentage of shareholders funds and non-current liabilities</v>
      </c>
      <c r="J3945" t="s">
        <v>28</v>
      </c>
      <c r="N3945" t="b">
        <v>0</v>
      </c>
      <c r="P3945" t="s">
        <v>29</v>
      </c>
      <c r="Q3945" t="s">
        <v>30</v>
      </c>
      <c r="R3945" t="b">
        <v>0</v>
      </c>
      <c r="Z3945">
        <v>1</v>
      </c>
    </row>
    <row r="3946" spans="1:26" x14ac:dyDescent="0.25">
      <c r="A3946">
        <v>1534</v>
      </c>
      <c r="B3946" t="s">
        <v>2290</v>
      </c>
      <c r="C3946" t="s">
        <v>620</v>
      </c>
      <c r="D3946" t="s">
        <v>621</v>
      </c>
      <c r="E3946" s="6" t="str">
        <f>VLOOKUP(B3946&amp;" - "&amp;D3946,OrbisGeneric_mapping!C:F,3,0)</f>
        <v>ROE</v>
      </c>
      <c r="F3946" s="6">
        <f>VLOOKUP(E3946,Collibra!D:F,3,0)</f>
        <v>0</v>
      </c>
      <c r="G3946" s="6" t="str">
        <f>VLOOKUP(E3946,Collibra!D:F,2,0)</f>
        <v>Net profit (loss) after taxes as percentage of Shareholders funds</v>
      </c>
      <c r="J3946" t="s">
        <v>28</v>
      </c>
      <c r="N3946" t="b">
        <v>0</v>
      </c>
      <c r="P3946" t="s">
        <v>29</v>
      </c>
      <c r="Q3946" t="s">
        <v>30</v>
      </c>
      <c r="R3946" t="b">
        <v>0</v>
      </c>
      <c r="Z3946">
        <v>1</v>
      </c>
    </row>
    <row r="3947" spans="1:26" x14ac:dyDescent="0.25">
      <c r="A3947">
        <v>1510</v>
      </c>
      <c r="B3947" t="s">
        <v>2290</v>
      </c>
      <c r="C3947" t="s">
        <v>622</v>
      </c>
      <c r="D3947" t="s">
        <v>623</v>
      </c>
      <c r="E3947" s="6" t="str">
        <f>VLOOKUP(B3947&amp;" - "&amp;D3947,OrbisGeneric_mapping!C:F,3,0)</f>
        <v>RSHF</v>
      </c>
      <c r="F3947" s="6" t="str">
        <f>VLOOKUP(E3947,Collibra!D:F,3,0)</f>
        <v>ROE using P/L before tax</v>
      </c>
      <c r="G3947" s="6" t="str">
        <f>VLOOKUP(E3947,Collibra!D:F,2,0)</f>
        <v>Profit (loss) before tax as percentage of shareholders funds</v>
      </c>
      <c r="J3947" t="s">
        <v>28</v>
      </c>
      <c r="N3947" t="b">
        <v>0</v>
      </c>
      <c r="P3947" t="s">
        <v>29</v>
      </c>
      <c r="Q3947" t="s">
        <v>30</v>
      </c>
      <c r="R3947" t="b">
        <v>0</v>
      </c>
      <c r="Z3947">
        <v>1</v>
      </c>
    </row>
    <row r="3948" spans="1:26" x14ac:dyDescent="0.25">
      <c r="A3948">
        <v>1774</v>
      </c>
      <c r="B3948" t="s">
        <v>2290</v>
      </c>
      <c r="C3948" t="s">
        <v>72</v>
      </c>
      <c r="D3948" t="s">
        <v>72</v>
      </c>
      <c r="E3948" s="6" t="e">
        <f>VLOOKUP(B3948&amp;" - "&amp;D3948,OrbisGeneric_mapping!C:F,3,0)</f>
        <v>#N/A</v>
      </c>
      <c r="F3948" s="6" t="e">
        <f>VLOOKUP(E3948,Collibra!D:F,3,0)</f>
        <v>#N/A</v>
      </c>
      <c r="G3948" s="6" t="e">
        <f>VLOOKUP(E3948,Collibra!D:F,2,0)</f>
        <v>#N/A</v>
      </c>
      <c r="J3948" t="s">
        <v>73</v>
      </c>
      <c r="N3948" t="b">
        <v>0</v>
      </c>
      <c r="P3948" t="s">
        <v>29</v>
      </c>
      <c r="Q3948" t="s">
        <v>30</v>
      </c>
      <c r="R3948" t="b">
        <v>0</v>
      </c>
      <c r="Z3948">
        <v>1</v>
      </c>
    </row>
    <row r="3949" spans="1:26" x14ac:dyDescent="0.25">
      <c r="A3949">
        <v>1318</v>
      </c>
      <c r="B3949" t="s">
        <v>2290</v>
      </c>
      <c r="C3949" t="s">
        <v>2258</v>
      </c>
      <c r="D3949" t="s">
        <v>2259</v>
      </c>
      <c r="E3949" s="6" t="e">
        <f>VLOOKUP(B3949&amp;" - "&amp;D3949,OrbisGeneric_mapping!C:F,3,0)</f>
        <v>#N/A</v>
      </c>
      <c r="F3949" s="6" t="e">
        <f>VLOOKUP(E3949,Collibra!D:F,3,0)</f>
        <v>#N/A</v>
      </c>
      <c r="G3949" s="6" t="e">
        <f>VLOOKUP(E3949,Collibra!D:F,2,0)</f>
        <v>#N/A</v>
      </c>
      <c r="J3949" t="s">
        <v>28</v>
      </c>
      <c r="N3949" t="b">
        <v>0</v>
      </c>
      <c r="P3949" t="s">
        <v>29</v>
      </c>
      <c r="Q3949" t="s">
        <v>30</v>
      </c>
      <c r="R3949" t="b">
        <v>0</v>
      </c>
      <c r="Z3949">
        <v>1</v>
      </c>
    </row>
    <row r="3950" spans="1:26" x14ac:dyDescent="0.25">
      <c r="A3950">
        <v>1182</v>
      </c>
      <c r="B3950" t="s">
        <v>2290</v>
      </c>
      <c r="C3950" t="s">
        <v>2260</v>
      </c>
      <c r="D3950" t="s">
        <v>2261</v>
      </c>
      <c r="E3950" s="6" t="str">
        <f>VLOOKUP(B3950&amp;" - "&amp;D3950,OrbisGeneric_mapping!C:F,3,0)</f>
        <v>SHFD</v>
      </c>
      <c r="F3950" s="6" t="str">
        <f>VLOOKUP(E3950,Collibra!D:F,3,0)</f>
        <v>Shareholders funds</v>
      </c>
      <c r="G3950" s="6" t="str">
        <f>VLOOKUP(E3950,Collibra!D:F,2,0)</f>
        <v>Total equity (Capital plus Other shareholders funds)</v>
      </c>
      <c r="J3950" t="s">
        <v>28</v>
      </c>
      <c r="N3950" t="b">
        <v>0</v>
      </c>
      <c r="P3950" t="s">
        <v>29</v>
      </c>
      <c r="Q3950" t="s">
        <v>30</v>
      </c>
      <c r="R3950" t="b">
        <v>0</v>
      </c>
      <c r="Z3950">
        <v>1</v>
      </c>
    </row>
    <row r="3951" spans="1:26" x14ac:dyDescent="0.25">
      <c r="A3951">
        <v>1750</v>
      </c>
      <c r="B3951" t="s">
        <v>2290</v>
      </c>
      <c r="C3951" t="s">
        <v>2262</v>
      </c>
      <c r="D3951" t="s">
        <v>2263</v>
      </c>
      <c r="E3951" s="6" t="str">
        <f>VLOOKUP(B3951&amp;" - "&amp;D3951,OrbisGeneric_mapping!C:F,3,0)</f>
        <v>SFPE</v>
      </c>
      <c r="F3951" s="6">
        <f>VLOOKUP(E3951,Collibra!D:F,3,0)</f>
        <v>0</v>
      </c>
      <c r="G3951" s="6" t="str">
        <f>VLOOKUP(E3951,Collibra!D:F,2,0)</f>
        <v>Shareholders funds on Total number of employees</v>
      </c>
      <c r="J3951" t="s">
        <v>28</v>
      </c>
      <c r="N3951" t="b">
        <v>0</v>
      </c>
      <c r="P3951" t="s">
        <v>29</v>
      </c>
      <c r="Q3951" t="s">
        <v>30</v>
      </c>
      <c r="R3951" t="b">
        <v>0</v>
      </c>
      <c r="Z3951">
        <v>1</v>
      </c>
    </row>
    <row r="3952" spans="1:26" x14ac:dyDescent="0.25">
      <c r="A3952">
        <v>1686</v>
      </c>
      <c r="B3952" t="s">
        <v>2290</v>
      </c>
      <c r="C3952" t="s">
        <v>2264</v>
      </c>
      <c r="D3952" t="s">
        <v>2265</v>
      </c>
      <c r="E3952" s="6" t="str">
        <f>VLOOKUP(B3952&amp;" - "&amp;D3952,OrbisGeneric_mapping!C:F,3,0)</f>
        <v>SHLQ</v>
      </c>
      <c r="F3952" s="6" t="str">
        <f>VLOOKUP(E3952,Collibra!D:F,3,0)</f>
        <v>Shareholders liquidity ratio (x)</v>
      </c>
      <c r="G3952" s="6" t="str">
        <f>VLOOKUP(E3952,Collibra!D:F,2,0)</f>
        <v>Shareholders finds as a percentage of Non-current liabilities</v>
      </c>
      <c r="J3952" t="s">
        <v>28</v>
      </c>
      <c r="N3952" t="b">
        <v>0</v>
      </c>
      <c r="P3952" t="s">
        <v>29</v>
      </c>
      <c r="Q3952" t="s">
        <v>30</v>
      </c>
      <c r="R3952" t="b">
        <v>0</v>
      </c>
      <c r="Z3952">
        <v>1</v>
      </c>
    </row>
    <row r="3953" spans="1:26" x14ac:dyDescent="0.25">
      <c r="A3953">
        <v>1694</v>
      </c>
      <c r="B3953" t="s">
        <v>2290</v>
      </c>
      <c r="C3953" t="s">
        <v>624</v>
      </c>
      <c r="D3953" t="s">
        <v>625</v>
      </c>
      <c r="E3953" s="6" t="str">
        <f>VLOOKUP(B3953&amp;" - "&amp;D3953,OrbisGeneric_mapping!C:F,3,0)</f>
        <v>SOLR</v>
      </c>
      <c r="F3953" s="6">
        <f>VLOOKUP(E3953,Collibra!D:F,3,0)</f>
        <v>0</v>
      </c>
      <c r="G3953" s="6" t="str">
        <f>VLOOKUP(E3953,Collibra!D:F,2,0)</f>
        <v>Shareholders funds as a percentage of total assets</v>
      </c>
      <c r="J3953" t="s">
        <v>28</v>
      </c>
      <c r="N3953" t="b">
        <v>0</v>
      </c>
      <c r="P3953" t="s">
        <v>29</v>
      </c>
      <c r="Q3953" t="s">
        <v>30</v>
      </c>
      <c r="R3953" t="b">
        <v>0</v>
      </c>
      <c r="Z3953">
        <v>1</v>
      </c>
    </row>
    <row r="3954" spans="1:26" x14ac:dyDescent="0.25">
      <c r="A3954">
        <v>1702</v>
      </c>
      <c r="B3954" t="s">
        <v>2290</v>
      </c>
      <c r="C3954" t="s">
        <v>2266</v>
      </c>
      <c r="D3954" t="s">
        <v>2267</v>
      </c>
      <c r="E3954" s="6" t="str">
        <f>VLOOKUP(B3954&amp;" - "&amp;D3954,OrbisGeneric_mapping!C:F,3,0)</f>
        <v>SOLL</v>
      </c>
      <c r="F3954" s="6" t="str">
        <f>VLOOKUP(E3954,Collibra!D:F,3,0)</f>
        <v>Solvency ratio (Liability based) (%)</v>
      </c>
      <c r="G3954" s="6" t="str">
        <f>VLOOKUP(E3954,Collibra!D:F,2,0)</f>
        <v>Solvency ratio is Shareholders funds as a percentage of Total liabilities</v>
      </c>
      <c r="J3954" t="s">
        <v>28</v>
      </c>
      <c r="N3954" t="b">
        <v>0</v>
      </c>
      <c r="P3954" t="s">
        <v>29</v>
      </c>
      <c r="Q3954" t="s">
        <v>30</v>
      </c>
      <c r="R3954" t="b">
        <v>0</v>
      </c>
      <c r="Z3954">
        <v>1</v>
      </c>
    </row>
    <row r="3955" spans="1:26" x14ac:dyDescent="0.25">
      <c r="A3955">
        <v>1078</v>
      </c>
      <c r="B3955" t="s">
        <v>2290</v>
      </c>
      <c r="C3955" t="s">
        <v>1022</v>
      </c>
      <c r="D3955" t="s">
        <v>1023</v>
      </c>
      <c r="E3955" s="6" t="str">
        <f>VLOOKUP(B3955&amp;" - "&amp;D3955,OrbisGeneric_mapping!C:F,3,0)</f>
        <v>ACCOUNTS_SOURCE_CODE</v>
      </c>
      <c r="F3955" s="6" t="str">
        <f>VLOOKUP(E3955,Collibra!D:F,3,0)</f>
        <v>Source of financials</v>
      </c>
      <c r="G3955" s="6" t="str">
        <f>VLOOKUP(E3955,Collibra!D:F,2,0)</f>
        <v>The source of financials provides the source used for collecting the financial and non-financial information for an account. This can include annual reports, 10-K, regulatory source or any other information provider</v>
      </c>
      <c r="J3955" t="s">
        <v>28</v>
      </c>
      <c r="N3955" t="b">
        <v>0</v>
      </c>
      <c r="P3955" t="s">
        <v>29</v>
      </c>
      <c r="Q3955" t="s">
        <v>30</v>
      </c>
      <c r="R3955" t="b">
        <v>0</v>
      </c>
      <c r="Z3955">
        <v>1</v>
      </c>
    </row>
    <row r="3956" spans="1:26" x14ac:dyDescent="0.25">
      <c r="A3956">
        <v>1142</v>
      </c>
      <c r="B3956" t="s">
        <v>2290</v>
      </c>
      <c r="C3956" t="s">
        <v>2268</v>
      </c>
      <c r="D3956" t="s">
        <v>2269</v>
      </c>
      <c r="E3956" s="6" t="str">
        <f>VLOOKUP(B3956&amp;" - "&amp;D3956,OrbisGeneric_mapping!C:F,3,0)</f>
        <v>STOK</v>
      </c>
      <c r="F3956" s="6" t="str">
        <f>VLOOKUP(E3956,Collibra!D:F,3,0)</f>
        <v>Net Stated Inventory</v>
      </c>
      <c r="G3956" s="6" t="str">
        <f>VLOOKUP(E3956,Collibra!D:F,2,0)</f>
        <v>Total inventories such as raw materials, work in progress, finished goods</v>
      </c>
      <c r="J3956" t="s">
        <v>28</v>
      </c>
      <c r="N3956" t="b">
        <v>0</v>
      </c>
      <c r="P3956" t="s">
        <v>29</v>
      </c>
      <c r="Q3956" t="s">
        <v>30</v>
      </c>
      <c r="R3956" t="b">
        <v>0</v>
      </c>
      <c r="Z3956">
        <v>1</v>
      </c>
    </row>
    <row r="3957" spans="1:26" x14ac:dyDescent="0.25">
      <c r="A3957">
        <v>1630</v>
      </c>
      <c r="B3957" t="s">
        <v>2290</v>
      </c>
      <c r="C3957" t="s">
        <v>2270</v>
      </c>
      <c r="D3957" t="s">
        <v>2271</v>
      </c>
      <c r="E3957" s="6" t="str">
        <f>VLOOKUP(B3957&amp;" - "&amp;D3957,OrbisGeneric_mapping!C:F,3,0)</f>
        <v>STOT</v>
      </c>
      <c r="F3957" s="6">
        <f>VLOOKUP(E3957,Collibra!D:F,3,0)</f>
        <v>0</v>
      </c>
      <c r="G3957" s="6" t="str">
        <f>VLOOKUP(E3957,Collibra!D:F,2,0)</f>
        <v>Operating revenue on Stocks expressed in times. Stocks include Raw material, Work-in-progress, and finished goods</v>
      </c>
      <c r="J3957" t="s">
        <v>28</v>
      </c>
      <c r="N3957" t="b">
        <v>0</v>
      </c>
      <c r="P3957" t="s">
        <v>29</v>
      </c>
      <c r="Q3957" t="s">
        <v>30</v>
      </c>
      <c r="R3957" t="b">
        <v>0</v>
      </c>
      <c r="Z3957">
        <v>1</v>
      </c>
    </row>
    <row r="3958" spans="1:26" x14ac:dyDescent="0.25">
      <c r="A3958">
        <v>1118</v>
      </c>
      <c r="B3958" t="s">
        <v>2290</v>
      </c>
      <c r="C3958" t="s">
        <v>2272</v>
      </c>
      <c r="D3958" t="s">
        <v>2273</v>
      </c>
      <c r="E3958" s="6" t="str">
        <f>VLOOKUP(B3958&amp;" - "&amp;D3958,OrbisGeneric_mapping!C:F,3,0)</f>
        <v>TFAS</v>
      </c>
      <c r="F3958" s="6" t="str">
        <f>VLOOKUP(E3958,Collibra!D:F,3,0)</f>
        <v>Net Property, Plant &amp; Equipment</v>
      </c>
      <c r="G3958" s="6" t="str">
        <f>VLOOKUP(E3958,Collibra!D:F,2,0)</f>
        <v>All tangible assets such as machinery, buildings, land etc.</v>
      </c>
      <c r="J3958" t="s">
        <v>28</v>
      </c>
      <c r="N3958" t="b">
        <v>0</v>
      </c>
      <c r="P3958" t="s">
        <v>29</v>
      </c>
      <c r="Q3958" t="s">
        <v>30</v>
      </c>
      <c r="R3958" t="b">
        <v>0</v>
      </c>
      <c r="Z3958">
        <v>1</v>
      </c>
    </row>
    <row r="3959" spans="1:26" x14ac:dyDescent="0.25">
      <c r="A3959">
        <v>1390</v>
      </c>
      <c r="B3959" t="s">
        <v>2290</v>
      </c>
      <c r="C3959" t="s">
        <v>2274</v>
      </c>
      <c r="D3959" t="s">
        <v>2275</v>
      </c>
      <c r="E3959" s="6" t="str">
        <f>VLOOKUP(B3959&amp;" - "&amp;D3959,OrbisGeneric_mapping!C:F,3,0)</f>
        <v>TAXA</v>
      </c>
      <c r="F3959" s="6" t="str">
        <f>VLOOKUP(E3959,Collibra!D:F,3,0)</f>
        <v>Taxation</v>
      </c>
      <c r="G3959" s="6" t="str">
        <f>VLOOKUP(E3959,Collibra!D:F,2,0)</f>
        <v>All taxes related to the accounting period (paid, accrued or deferred)</v>
      </c>
      <c r="J3959" t="s">
        <v>28</v>
      </c>
      <c r="N3959" t="b">
        <v>0</v>
      </c>
      <c r="P3959" t="s">
        <v>29</v>
      </c>
      <c r="Q3959" t="s">
        <v>30</v>
      </c>
      <c r="R3959" t="b">
        <v>0</v>
      </c>
      <c r="Z3959">
        <v>1</v>
      </c>
    </row>
    <row r="3960" spans="1:26" x14ac:dyDescent="0.25">
      <c r="A3960">
        <v>1174</v>
      </c>
      <c r="B3960" t="s">
        <v>2290</v>
      </c>
      <c r="C3960" t="s">
        <v>642</v>
      </c>
      <c r="D3960" t="s">
        <v>643</v>
      </c>
      <c r="E3960" s="6" t="str">
        <f>VLOOKUP(B3960&amp;" - "&amp;D3960,OrbisGeneric_mapping!C:F,3,0)</f>
        <v>TOAS</v>
      </c>
      <c r="F3960" s="6">
        <f>VLOOKUP(E3960,Collibra!D:F,3,0)</f>
        <v>0</v>
      </c>
      <c r="G3960" s="6" t="str">
        <f>VLOOKUP(E3960,Collibra!D:F,2,0)</f>
        <v>Sum of all Non-Current assets and Current assets</v>
      </c>
      <c r="J3960" t="s">
        <v>28</v>
      </c>
      <c r="N3960" t="b">
        <v>0</v>
      </c>
      <c r="P3960" t="s">
        <v>29</v>
      </c>
      <c r="Q3960" t="s">
        <v>30</v>
      </c>
      <c r="R3960" t="b">
        <v>0</v>
      </c>
      <c r="Z3960">
        <v>1</v>
      </c>
    </row>
    <row r="3961" spans="1:26" x14ac:dyDescent="0.25">
      <c r="A3961">
        <v>1766</v>
      </c>
      <c r="B3961" t="s">
        <v>2290</v>
      </c>
      <c r="C3961" t="s">
        <v>2276</v>
      </c>
      <c r="D3961" t="s">
        <v>2277</v>
      </c>
      <c r="E3961" s="6" t="str">
        <f>VLOOKUP(B3961&amp;" - "&amp;D3961,OrbisGeneric_mapping!C:F,3,0)</f>
        <v>TAPE</v>
      </c>
      <c r="F3961" s="6" t="str">
        <f>VLOOKUP(E3961,Collibra!D:F,3,0)</f>
        <v>Total assets per employee (th)</v>
      </c>
      <c r="G3961" s="6" t="str">
        <f>VLOOKUP(E3961,Collibra!D:F,2,0)</f>
        <v>Total assets on Total number of employees</v>
      </c>
      <c r="J3961" t="s">
        <v>28</v>
      </c>
      <c r="N3961" t="b">
        <v>0</v>
      </c>
      <c r="P3961" t="s">
        <v>29</v>
      </c>
      <c r="Q3961" t="s">
        <v>30</v>
      </c>
      <c r="R3961" t="b">
        <v>0</v>
      </c>
      <c r="Z3961">
        <v>1</v>
      </c>
    </row>
    <row r="3962" spans="1:26" x14ac:dyDescent="0.25">
      <c r="A3962">
        <v>1270</v>
      </c>
      <c r="B3962" t="s">
        <v>2290</v>
      </c>
      <c r="C3962" t="s">
        <v>2278</v>
      </c>
      <c r="D3962" t="s">
        <v>2279</v>
      </c>
      <c r="E3962" s="6" t="str">
        <f>VLOOKUP(B3962&amp;" - "&amp;D3962,OrbisGeneric_mapping!C:F,3,0)</f>
        <v>TSHF</v>
      </c>
      <c r="F3962" s="6" t="str">
        <f>VLOOKUP(E3962,Collibra!D:F,3,0)</f>
        <v>Total shareh. funds &amp; liab.</v>
      </c>
      <c r="G3962" s="6" t="str">
        <f>VLOOKUP(E3962,Collibra!D:F,2,0)</f>
        <v>Total Shareholders funds and liabilities (Shareholders funds + Non-current liabilities + Current liabilities)</v>
      </c>
      <c r="J3962" t="s">
        <v>28</v>
      </c>
      <c r="N3962" t="b">
        <v>0</v>
      </c>
      <c r="P3962" t="s">
        <v>29</v>
      </c>
      <c r="Q3962" t="s">
        <v>30</v>
      </c>
      <c r="R3962" t="b">
        <v>0</v>
      </c>
      <c r="Z3962">
        <v>1</v>
      </c>
    </row>
    <row r="3963" spans="1:26" x14ac:dyDescent="0.25">
      <c r="A3963">
        <v>1278</v>
      </c>
      <c r="B3963" t="s">
        <v>2290</v>
      </c>
      <c r="C3963" t="s">
        <v>2280</v>
      </c>
      <c r="D3963" t="s">
        <v>2281</v>
      </c>
      <c r="E3963" s="6" t="str">
        <f>VLOOKUP(B3963&amp;" - "&amp;D3963,OrbisGeneric_mapping!C:F,3,0)</f>
        <v>WKCA</v>
      </c>
      <c r="F3963" s="6">
        <f>VLOOKUP(E3963,Collibra!D:F,3,0)</f>
        <v>0</v>
      </c>
      <c r="G3963" s="6" t="str">
        <f>VLOOKUP(E3963,Collibra!D:F,2,0)</f>
        <v>Working capital position computed as the sum of Stocks plus Debtors minus Creditors</v>
      </c>
      <c r="J3963" t="s">
        <v>28</v>
      </c>
      <c r="N3963" t="b">
        <v>0</v>
      </c>
      <c r="P3963" t="s">
        <v>29</v>
      </c>
      <c r="Q3963" t="s">
        <v>30</v>
      </c>
      <c r="R3963" t="b">
        <v>0</v>
      </c>
      <c r="Z3963">
        <v>1</v>
      </c>
    </row>
    <row r="3964" spans="1:26" x14ac:dyDescent="0.25">
      <c r="A3964">
        <v>1758</v>
      </c>
      <c r="B3964" t="s">
        <v>2290</v>
      </c>
      <c r="C3964" t="s">
        <v>2282</v>
      </c>
      <c r="D3964" t="s">
        <v>2283</v>
      </c>
      <c r="E3964" s="6" t="str">
        <f>VLOOKUP(B3964&amp;" - "&amp;D3964,OrbisGeneric_mapping!C:F,3,0)</f>
        <v>WCPE</v>
      </c>
      <c r="F3964" s="6">
        <f>VLOOKUP(E3964,Collibra!D:F,3,0)</f>
        <v>0</v>
      </c>
      <c r="G3964" s="6" t="str">
        <f>VLOOKUP(E3964,Collibra!D:F,2,0)</f>
        <v>Working capital on Total number of employees</v>
      </c>
      <c r="J3964" t="s">
        <v>28</v>
      </c>
      <c r="N3964" t="b">
        <v>0</v>
      </c>
      <c r="P3964" t="s">
        <v>29</v>
      </c>
      <c r="Q3964" t="s">
        <v>30</v>
      </c>
      <c r="R3964" t="b">
        <v>0</v>
      </c>
      <c r="Z3964">
        <v>1</v>
      </c>
    </row>
    <row r="3965" spans="1:26" x14ac:dyDescent="0.25">
      <c r="A3965">
        <v>3719</v>
      </c>
      <c r="B3965" t="s">
        <v>2291</v>
      </c>
      <c r="C3965" t="s">
        <v>440</v>
      </c>
      <c r="D3965" t="s">
        <v>441</v>
      </c>
      <c r="E3965" s="6" t="str">
        <f>VLOOKUP(SUBSTITUTE(B3965,"_usd","")&amp;" - "&amp;D3965,OrbisGeneric_mapping!C:F,3,0)</f>
        <v>ACCOUNTING_PRACTICE</v>
      </c>
      <c r="F3965" s="6" t="str">
        <f>VLOOKUP(E3965,Collibra!D:F,3,0)</f>
        <v>Accounting practice</v>
      </c>
      <c r="G3965" s="6" t="str">
        <f>VLOOKUP(E3965,Collibra!D:F,2,0)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3965" t="s">
        <v>28</v>
      </c>
      <c r="N3965" t="b">
        <v>0</v>
      </c>
      <c r="P3965" t="s">
        <v>29</v>
      </c>
      <c r="Q3965" t="s">
        <v>30</v>
      </c>
      <c r="R3965" t="b">
        <v>0</v>
      </c>
      <c r="Z3965">
        <v>1</v>
      </c>
    </row>
    <row r="3966" spans="1:26" x14ac:dyDescent="0.25">
      <c r="A3966">
        <v>4151</v>
      </c>
      <c r="B3966" t="s">
        <v>2291</v>
      </c>
      <c r="C3966" t="s">
        <v>2142</v>
      </c>
      <c r="D3966" t="s">
        <v>2143</v>
      </c>
      <c r="E3966" s="6" t="str">
        <f>VLOOKUP(SUBSTITUTE(B3966,"_usd","")&amp;" - "&amp;D3966,OrbisGeneric_mapping!C:F,3,0)</f>
        <v>AV</v>
      </c>
      <c r="F3966" s="6">
        <f>VLOOKUP(E3966,Collibra!D:F,3,0)</f>
        <v>0</v>
      </c>
      <c r="G3966" s="6" t="str">
        <f>VLOOKUP(E3966,Collibra!D:F,2,0)</f>
        <v>Profit for period plus Depreciation&amp;amp;Amortization</v>
      </c>
      <c r="J3966" t="s">
        <v>28</v>
      </c>
      <c r="N3966" t="b">
        <v>0</v>
      </c>
      <c r="P3966" t="s">
        <v>29</v>
      </c>
      <c r="Q3966" t="s">
        <v>30</v>
      </c>
      <c r="R3966" t="b">
        <v>0</v>
      </c>
      <c r="Z3966">
        <v>1</v>
      </c>
    </row>
    <row r="3967" spans="1:26" x14ac:dyDescent="0.25">
      <c r="A3967">
        <v>3711</v>
      </c>
      <c r="B3967" t="s">
        <v>2291</v>
      </c>
      <c r="C3967" t="s">
        <v>442</v>
      </c>
      <c r="D3967" t="s">
        <v>443</v>
      </c>
      <c r="E3967" s="6" t="str">
        <f>VLOOKUP(SUBSTITUTE(B3967,"_usd","")&amp;" - "&amp;D3967,OrbisGeneric_mapping!C:F,3,0)</f>
        <v>AUDIT_STATUS</v>
      </c>
      <c r="F3967" s="6" t="str">
        <f>VLOOKUP(E3967,Collibra!D:F,3,0)</f>
        <v>Audit status</v>
      </c>
      <c r="G3967" s="6" t="str">
        <f>VLOOKUP(E3967,Collibra!D:F,2,0)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3967" t="s">
        <v>28</v>
      </c>
      <c r="N3967" t="b">
        <v>0</v>
      </c>
      <c r="P3967" t="s">
        <v>29</v>
      </c>
      <c r="Q3967" t="s">
        <v>30</v>
      </c>
      <c r="R3967" t="b">
        <v>0</v>
      </c>
      <c r="Z3967">
        <v>1</v>
      </c>
    </row>
    <row r="3968" spans="1:26" x14ac:dyDescent="0.25">
      <c r="A3968">
        <v>4399</v>
      </c>
      <c r="B3968" t="s">
        <v>2291</v>
      </c>
      <c r="C3968" t="s">
        <v>2144</v>
      </c>
      <c r="D3968" t="s">
        <v>2145</v>
      </c>
      <c r="E3968" s="6" t="str">
        <f>VLOOKUP(SUBSTITUTE(B3968,"_usd","")&amp;" - "&amp;D3968,OrbisGeneric_mapping!C:F,3,0)</f>
        <v>ACE</v>
      </c>
      <c r="F3968" s="6">
        <f>VLOOKUP(E3968,Collibra!D:F,3,0)</f>
        <v>0</v>
      </c>
      <c r="G3968" s="6" t="str">
        <f>VLOOKUP(E3968,Collibra!D:F,2,0)</f>
        <v>Costs of employees on Total number of employees</v>
      </c>
      <c r="J3968" t="s">
        <v>28</v>
      </c>
      <c r="N3968" t="b">
        <v>0</v>
      </c>
      <c r="P3968" t="s">
        <v>29</v>
      </c>
      <c r="Q3968" t="s">
        <v>30</v>
      </c>
      <c r="R3968" t="b">
        <v>0</v>
      </c>
      <c r="Z3968">
        <v>1</v>
      </c>
    </row>
    <row r="3969" spans="1:26" x14ac:dyDescent="0.25">
      <c r="A3969">
        <v>3647</v>
      </c>
      <c r="B3969" t="s">
        <v>2291</v>
      </c>
      <c r="C3969" t="s">
        <v>26</v>
      </c>
      <c r="D3969" t="s">
        <v>27</v>
      </c>
      <c r="E3969" s="6" t="str">
        <f>VLOOKUP(SUBSTITUTE(B3969,"_usd","")&amp;" - "&amp;D3969,OrbisGeneric_mapping!C:F,3,0)</f>
        <v>BVD_ID_NUMBER</v>
      </c>
      <c r="F3969" s="6" t="str">
        <f>VLOOKUP(E3969,Collibra!D:F,3,0)</f>
        <v>BvD ID number</v>
      </c>
      <c r="G3969" s="6" t="str">
        <f>VLOOKUP(E3969,Collibra!D:F,2,0)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3969" t="s">
        <v>28</v>
      </c>
      <c r="N3969" t="b">
        <v>0</v>
      </c>
      <c r="P3969" t="s">
        <v>29</v>
      </c>
      <c r="Q3969" t="s">
        <v>30</v>
      </c>
      <c r="R3969" t="b">
        <v>0</v>
      </c>
      <c r="Z3969">
        <v>1</v>
      </c>
    </row>
    <row r="3970" spans="1:26" x14ac:dyDescent="0.25">
      <c r="A3970">
        <v>3847</v>
      </c>
      <c r="B3970" t="s">
        <v>2291</v>
      </c>
      <c r="C3970" t="s">
        <v>2146</v>
      </c>
      <c r="D3970" t="s">
        <v>2147</v>
      </c>
      <c r="E3970" s="6" t="str">
        <f>VLOOKUP(SUBSTITUTE(B3970,"_usd","")&amp;" - "&amp;D3970,OrbisGeneric_mapping!C:F,3,0)</f>
        <v>CAPI</v>
      </c>
      <c r="F3970" s="6">
        <f>VLOOKUP(E3970,Collibra!D:F,3,0)</f>
        <v>0</v>
      </c>
      <c r="G3970" s="6" t="str">
        <f>VLOOKUP(E3970,Collibra!D:F,2,0)</f>
        <v>Of which Issued Share capital (Authorized capital)</v>
      </c>
      <c r="J3970" t="s">
        <v>28</v>
      </c>
      <c r="N3970" t="b">
        <v>0</v>
      </c>
      <c r="P3970" t="s">
        <v>29</v>
      </c>
      <c r="Q3970" t="s">
        <v>30</v>
      </c>
      <c r="R3970" t="b">
        <v>0</v>
      </c>
      <c r="Z3970">
        <v>1</v>
      </c>
    </row>
    <row r="3971" spans="1:26" x14ac:dyDescent="0.25">
      <c r="A3971">
        <v>3823</v>
      </c>
      <c r="B3971" t="s">
        <v>2291</v>
      </c>
      <c r="C3971" t="s">
        <v>2148</v>
      </c>
      <c r="D3971" t="s">
        <v>2149</v>
      </c>
      <c r="E3971" s="6" t="str">
        <f>VLOOKUP(SUBSTITUTE(B3971,"_usd","")&amp;" - "&amp;D3971,OrbisGeneric_mapping!C:F,3,0)</f>
        <v>CASH</v>
      </c>
      <c r="F3971" s="6">
        <f>VLOOKUP(E3971,Collibra!D:F,3,0)</f>
        <v>0</v>
      </c>
      <c r="G3971" s="6" t="str">
        <f>VLOOKUP(E3971,Collibra!D:F,2,0)</f>
        <v>Part of the Other current assets such as the amount of Cash in hand, Balances in bank accounts and Highly liquid short-term investments.</v>
      </c>
      <c r="J3971" t="s">
        <v>28</v>
      </c>
      <c r="N3971" t="b">
        <v>0</v>
      </c>
      <c r="P3971" t="s">
        <v>29</v>
      </c>
      <c r="Q3971" t="s">
        <v>30</v>
      </c>
      <c r="R3971" t="b">
        <v>0</v>
      </c>
      <c r="Z3971">
        <v>1</v>
      </c>
    </row>
    <row r="3972" spans="1:26" x14ac:dyDescent="0.25">
      <c r="A3972">
        <v>4143</v>
      </c>
      <c r="B3972" t="s">
        <v>2291</v>
      </c>
      <c r="C3972" t="s">
        <v>2150</v>
      </c>
      <c r="D3972" t="s">
        <v>2151</v>
      </c>
      <c r="E3972" s="6" t="str">
        <f>VLOOKUP(SUBSTITUTE(B3972,"_usd","")&amp;" - "&amp;D3972,OrbisGeneric_mapping!C:F,3,0)</f>
        <v>CF</v>
      </c>
      <c r="F3972" s="6" t="str">
        <f>VLOOKUP(E3972,Collibra!D:F,3,0)</f>
        <v>Cash flow</v>
      </c>
      <c r="G3972" s="6" t="str">
        <f>VLOOKUP(E3972,Collibra!D:F,2,0)</f>
        <v>Total amount of interest expenses paid on borrowings or liabilities</v>
      </c>
      <c r="J3972" t="s">
        <v>28</v>
      </c>
      <c r="N3972" t="b">
        <v>0</v>
      </c>
      <c r="P3972" t="s">
        <v>29</v>
      </c>
      <c r="Q3972" t="s">
        <v>30</v>
      </c>
      <c r="R3972" t="b">
        <v>0</v>
      </c>
      <c r="Z3972">
        <v>1</v>
      </c>
    </row>
    <row r="3973" spans="1:26" x14ac:dyDescent="0.25">
      <c r="A3973">
        <v>4247</v>
      </c>
      <c r="B3973" t="s">
        <v>2291</v>
      </c>
      <c r="C3973" t="s">
        <v>2152</v>
      </c>
      <c r="D3973" t="s">
        <v>2153</v>
      </c>
      <c r="E3973" s="6" t="str">
        <f>VLOOKUP(SUBSTITUTE(B3973,"_usd","")&amp;" - "&amp;D3973,OrbisGeneric_mapping!C:F,3,0)</f>
        <v>CFOP</v>
      </c>
      <c r="F3973" s="6">
        <f>VLOOKUP(E3973,Collibra!D:F,3,0)</f>
        <v>0</v>
      </c>
      <c r="G3973" s="6" t="str">
        <f>VLOOKUP(E3973,Collibra!D:F,2,0)</f>
        <v>Cash flow as percentage of Operating revenue</v>
      </c>
      <c r="J3973" t="s">
        <v>28</v>
      </c>
      <c r="N3973" t="b">
        <v>0</v>
      </c>
      <c r="P3973" t="s">
        <v>29</v>
      </c>
      <c r="Q3973" t="s">
        <v>30</v>
      </c>
      <c r="R3973" t="b">
        <v>0</v>
      </c>
      <c r="Z3973">
        <v>1</v>
      </c>
    </row>
    <row r="3974" spans="1:26" x14ac:dyDescent="0.25">
      <c r="A3974">
        <v>3671</v>
      </c>
      <c r="B3974" t="s">
        <v>2291</v>
      </c>
      <c r="C3974" t="s">
        <v>219</v>
      </c>
      <c r="D3974" t="s">
        <v>220</v>
      </c>
      <c r="E3974" s="6" t="str">
        <f>VLOOKUP(SUBSTITUTE(B3974,"_usd","")&amp;" - "&amp;D3974,OrbisGeneric_mapping!C:F,3,0)</f>
        <v>CLOSING_DATE</v>
      </c>
      <c r="F3974" s="6" t="str">
        <f>VLOOKUP(E3974,Collibra!D:F,3,0)</f>
        <v>Closing date</v>
      </c>
      <c r="G3974" s="6" t="str">
        <f>VLOOKUP(E3974,Collibra!D:F,2,0)</f>
        <v>Closing date provides the financial accounts year or interim ending date (Default: Latest available year)</v>
      </c>
      <c r="J3974" t="s">
        <v>28</v>
      </c>
      <c r="N3974" t="b">
        <v>0</v>
      </c>
      <c r="P3974" t="s">
        <v>29</v>
      </c>
      <c r="Q3974" t="s">
        <v>30</v>
      </c>
      <c r="R3974" t="b">
        <v>0</v>
      </c>
      <c r="Z3974">
        <v>1</v>
      </c>
    </row>
    <row r="3975" spans="1:26" x14ac:dyDescent="0.25">
      <c r="A3975">
        <v>3695</v>
      </c>
      <c r="B3975" t="s">
        <v>2291</v>
      </c>
      <c r="C3975" t="s">
        <v>221</v>
      </c>
      <c r="D3975" t="s">
        <v>222</v>
      </c>
      <c r="E3975" s="6" t="e">
        <f>VLOOKUP(SUBSTITUTE(B3975,"_usd","")&amp;" - "&amp;D3975,OrbisGeneric_mapping!C:F,3,0)</f>
        <v>#N/A</v>
      </c>
      <c r="F3975" s="6" t="e">
        <f>VLOOKUP(E3975,Collibra!D:F,3,0)</f>
        <v>#N/A</v>
      </c>
      <c r="G3975" s="6" t="e">
        <f>VLOOKUP(E3975,Collibra!D:F,2,0)</f>
        <v>#N/A</v>
      </c>
      <c r="J3975" t="s">
        <v>28</v>
      </c>
      <c r="N3975" t="b">
        <v>0</v>
      </c>
      <c r="P3975" t="s">
        <v>29</v>
      </c>
      <c r="Q3975" t="s">
        <v>30</v>
      </c>
      <c r="R3975" t="b">
        <v>0</v>
      </c>
      <c r="Z3975">
        <v>1</v>
      </c>
    </row>
    <row r="3976" spans="1:26" x14ac:dyDescent="0.25">
      <c r="A3976">
        <v>3687</v>
      </c>
      <c r="B3976" t="s">
        <v>2291</v>
      </c>
      <c r="C3976" t="s">
        <v>223</v>
      </c>
      <c r="D3976" t="s">
        <v>224</v>
      </c>
      <c r="E3976" s="6" t="e">
        <f>VLOOKUP(SUBSTITUTE(B3976,"_usd","")&amp;" - "&amp;D3976,OrbisGeneric_mapping!C:F,3,0)</f>
        <v>#N/A</v>
      </c>
      <c r="F3976" s="6" t="e">
        <f>VLOOKUP(E3976,Collibra!D:F,3,0)</f>
        <v>#N/A</v>
      </c>
      <c r="G3976" s="6" t="e">
        <f>VLOOKUP(E3976,Collibra!D:F,2,0)</f>
        <v>#N/A</v>
      </c>
      <c r="J3976" t="s">
        <v>28</v>
      </c>
      <c r="N3976" t="b">
        <v>0</v>
      </c>
      <c r="P3976" t="s">
        <v>29</v>
      </c>
      <c r="Q3976" t="s">
        <v>30</v>
      </c>
      <c r="R3976" t="b">
        <v>0</v>
      </c>
      <c r="Z3976">
        <v>1</v>
      </c>
    </row>
    <row r="3977" spans="1:26" x14ac:dyDescent="0.25">
      <c r="A3977">
        <v>3679</v>
      </c>
      <c r="B3977" t="s">
        <v>2291</v>
      </c>
      <c r="C3977" t="s">
        <v>225</v>
      </c>
      <c r="D3977" t="s">
        <v>226</v>
      </c>
      <c r="E3977" s="6" t="e">
        <f>VLOOKUP(SUBSTITUTE(B3977,"_usd","")&amp;" - "&amp;D3977,OrbisGeneric_mapping!C:F,3,0)</f>
        <v>#N/A</v>
      </c>
      <c r="F3977" s="6" t="e">
        <f>VLOOKUP(E3977,Collibra!D:F,3,0)</f>
        <v>#N/A</v>
      </c>
      <c r="G3977" s="6" t="e">
        <f>VLOOKUP(E3977,Collibra!D:F,2,0)</f>
        <v>#N/A</v>
      </c>
      <c r="J3977" t="s">
        <v>28</v>
      </c>
      <c r="N3977" t="b">
        <v>0</v>
      </c>
      <c r="P3977" t="s">
        <v>29</v>
      </c>
      <c r="Q3977" t="s">
        <v>30</v>
      </c>
      <c r="R3977" t="b">
        <v>0</v>
      </c>
      <c r="Z3977">
        <v>1</v>
      </c>
    </row>
    <row r="3978" spans="1:26" x14ac:dyDescent="0.25">
      <c r="A3978">
        <v>4295</v>
      </c>
      <c r="B3978" t="s">
        <v>2291</v>
      </c>
      <c r="C3978" t="s">
        <v>2154</v>
      </c>
      <c r="D3978" t="s">
        <v>2155</v>
      </c>
      <c r="E3978" s="6" t="str">
        <f>VLOOKUP(SUBSTITUTE(B3978,"_usd","")&amp;" - "&amp;D3978,OrbisGeneric_mapping!C:F,3,0)</f>
        <v>COLL</v>
      </c>
      <c r="F3978" s="6">
        <f>VLOOKUP(E3978,Collibra!D:F,3,0)</f>
        <v>0</v>
      </c>
      <c r="G3978" s="6" t="str">
        <f>VLOOKUP(E3978,Collibra!D:F,2,0)</f>
        <v>Debtors on Operating revenue expressed in days</v>
      </c>
      <c r="J3978" t="s">
        <v>28</v>
      </c>
      <c r="N3978" t="b">
        <v>0</v>
      </c>
      <c r="P3978" t="s">
        <v>29</v>
      </c>
      <c r="Q3978" t="s">
        <v>30</v>
      </c>
      <c r="R3978" t="b">
        <v>0</v>
      </c>
      <c r="Z3978">
        <v>1</v>
      </c>
    </row>
    <row r="3979" spans="1:26" x14ac:dyDescent="0.25">
      <c r="A3979">
        <v>3655</v>
      </c>
      <c r="B3979" t="s">
        <v>2291</v>
      </c>
      <c r="C3979" t="s">
        <v>452</v>
      </c>
      <c r="D3979" t="s">
        <v>453</v>
      </c>
      <c r="E3979" s="6" t="str">
        <f>VLOOKUP(SUBSTITUTE(B3979,"_usd","")&amp;" - "&amp;D3979,OrbisGeneric_mapping!C:F,3,0)</f>
        <v>CONSOLIDATION_CODE</v>
      </c>
      <c r="F3979" s="6" t="str">
        <f>VLOOKUP(E3979,Collibra!D:F,3,0)</f>
        <v>Consolidation code</v>
      </c>
      <c r="G3979" s="6" t="str">
        <f>VLOOKUP(E3979,Collibra!D:F,2,0)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3979" t="s">
        <v>28</v>
      </c>
      <c r="N3979" t="b">
        <v>0</v>
      </c>
      <c r="P3979" t="s">
        <v>29</v>
      </c>
      <c r="Q3979" t="s">
        <v>30</v>
      </c>
      <c r="R3979" t="b">
        <v>0</v>
      </c>
      <c r="Z3979">
        <v>1</v>
      </c>
    </row>
    <row r="3980" spans="1:26" x14ac:dyDescent="0.25">
      <c r="A3980">
        <v>4111</v>
      </c>
      <c r="B3980" t="s">
        <v>2291</v>
      </c>
      <c r="C3980" t="s">
        <v>2156</v>
      </c>
      <c r="D3980" t="s">
        <v>2157</v>
      </c>
      <c r="E3980" s="6" t="str">
        <f>VLOOKUP(SUBSTITUTE(B3980,"_usd","")&amp;" - "&amp;D3980,OrbisGeneric_mapping!C:F,3,0)</f>
        <v>STAF</v>
      </c>
      <c r="F3980" s="6" t="str">
        <f>VLOOKUP(E3980,Collibra!D:F,3,0)</f>
        <v>Costs of employees</v>
      </c>
      <c r="G3980" s="6" t="str">
        <f>VLOOKUP(E3980,Collibra!D:F,2,0)</f>
        <v>Sum of all the employee related costs for the period (including pension costs)</v>
      </c>
      <c r="J3980" t="s">
        <v>28</v>
      </c>
      <c r="N3980" t="b">
        <v>0</v>
      </c>
      <c r="P3980" t="s">
        <v>29</v>
      </c>
      <c r="Q3980" t="s">
        <v>30</v>
      </c>
      <c r="R3980" t="b">
        <v>0</v>
      </c>
      <c r="Z3980">
        <v>1</v>
      </c>
    </row>
    <row r="3981" spans="1:26" x14ac:dyDescent="0.25">
      <c r="A3981">
        <v>4391</v>
      </c>
      <c r="B3981" t="s">
        <v>2291</v>
      </c>
      <c r="C3981" t="s">
        <v>2158</v>
      </c>
      <c r="D3981" t="s">
        <v>2159</v>
      </c>
      <c r="E3981" s="6" t="str">
        <f>VLOOKUP(SUBSTITUTE(B3981,"_usd","")&amp;" - "&amp;D3981,OrbisGeneric_mapping!C:F,3,0)</f>
        <v>SCT</v>
      </c>
      <c r="F3981" s="6">
        <f>VLOOKUP(E3981,Collibra!D:F,3,0)</f>
        <v>0</v>
      </c>
      <c r="G3981" s="6" t="str">
        <f>VLOOKUP(E3981,Collibra!D:F,2,0)</f>
        <v>Cost of employees as percentage of Operating revenue</v>
      </c>
      <c r="J3981" t="s">
        <v>28</v>
      </c>
      <c r="N3981" t="b">
        <v>0</v>
      </c>
      <c r="P3981" t="s">
        <v>29</v>
      </c>
      <c r="Q3981" t="s">
        <v>30</v>
      </c>
      <c r="R3981" t="b">
        <v>0</v>
      </c>
      <c r="Z3981">
        <v>1</v>
      </c>
    </row>
    <row r="3982" spans="1:26" x14ac:dyDescent="0.25">
      <c r="A3982">
        <v>3983</v>
      </c>
      <c r="B3982" t="s">
        <v>2291</v>
      </c>
      <c r="C3982" t="s">
        <v>2160</v>
      </c>
      <c r="D3982" t="s">
        <v>2161</v>
      </c>
      <c r="E3982" s="6" t="str">
        <f>VLOOKUP(SUBSTITUTE(B3982,"_usd","")&amp;" - "&amp;D3982,OrbisGeneric_mapping!C:F,3,0)</f>
        <v>COST</v>
      </c>
      <c r="F3982" s="6">
        <f>VLOOKUP(E3982,Collibra!D:F,3,0)</f>
        <v>0</v>
      </c>
      <c r="G3982" s="6" t="str">
        <f>VLOOKUP(E3982,Collibra!D:F,2,0)</f>
        <v>Cost of sold goods, production &amp;amp; services. Costs directly related to the production of the goods sold plus depreciation of these costs</v>
      </c>
      <c r="J3982" t="s">
        <v>28</v>
      </c>
      <c r="N3982" t="b">
        <v>0</v>
      </c>
      <c r="P3982" t="s">
        <v>29</v>
      </c>
      <c r="Q3982" t="s">
        <v>30</v>
      </c>
      <c r="R3982" t="b">
        <v>0</v>
      </c>
      <c r="Z3982">
        <v>1</v>
      </c>
    </row>
    <row r="3983" spans="1:26" x14ac:dyDescent="0.25">
      <c r="A3983">
        <v>4303</v>
      </c>
      <c r="B3983" t="s">
        <v>2291</v>
      </c>
      <c r="C3983" t="s">
        <v>2162</v>
      </c>
      <c r="D3983" t="s">
        <v>2163</v>
      </c>
      <c r="E3983" s="6" t="str">
        <f>VLOOKUP(SUBSTITUTE(B3983,"_usd","")&amp;" - "&amp;D3983,OrbisGeneric_mapping!C:F,3,0)</f>
        <v>CRPE</v>
      </c>
      <c r="F3983" s="6" t="str">
        <f>VLOOKUP(E3983,Collibra!D:F,3,0)</f>
        <v>Credit period (days)</v>
      </c>
      <c r="G3983" s="6" t="str">
        <f>VLOOKUP(E3983,Collibra!D:F,2,0)</f>
        <v>Creditors on Operating revenue expressed in days</v>
      </c>
      <c r="J3983" t="s">
        <v>28</v>
      </c>
      <c r="N3983" t="b">
        <v>0</v>
      </c>
      <c r="P3983" t="s">
        <v>29</v>
      </c>
      <c r="Q3983" t="s">
        <v>30</v>
      </c>
      <c r="R3983" t="b">
        <v>0</v>
      </c>
      <c r="Z3983">
        <v>1</v>
      </c>
    </row>
    <row r="3984" spans="1:26" x14ac:dyDescent="0.25">
      <c r="A3984">
        <v>3911</v>
      </c>
      <c r="B3984" t="s">
        <v>2291</v>
      </c>
      <c r="C3984" t="s">
        <v>2164</v>
      </c>
      <c r="D3984" t="s">
        <v>2165</v>
      </c>
      <c r="E3984" s="6" t="str">
        <f>VLOOKUP(SUBSTITUTE(B3984,"_usd","")&amp;" - "&amp;D3984,OrbisGeneric_mapping!C:F,3,0)</f>
        <v>CRED</v>
      </c>
      <c r="F3984" s="6">
        <f>VLOOKUP(E3984,Collibra!D:F,3,0)</f>
        <v>0</v>
      </c>
      <c r="G3984" s="6" t="str">
        <f>VLOOKUP(E3984,Collibra!D:F,2,0)</f>
        <v>Trade payables to suppliers and contractors</v>
      </c>
      <c r="J3984" t="s">
        <v>28</v>
      </c>
      <c r="N3984" t="b">
        <v>0</v>
      </c>
      <c r="P3984" t="s">
        <v>29</v>
      </c>
      <c r="Q3984" t="s">
        <v>30</v>
      </c>
      <c r="R3984" t="b">
        <v>0</v>
      </c>
      <c r="Z3984">
        <v>1</v>
      </c>
    </row>
    <row r="3985" spans="1:26" x14ac:dyDescent="0.25">
      <c r="A3985">
        <v>3791</v>
      </c>
      <c r="B3985" t="s">
        <v>2291</v>
      </c>
      <c r="C3985" t="s">
        <v>2166</v>
      </c>
      <c r="D3985" t="s">
        <v>2167</v>
      </c>
      <c r="E3985" s="6" t="str">
        <f>VLOOKUP(SUBSTITUTE(B3985,"_usd","")&amp;" - "&amp;D3985,OrbisGeneric_mapping!C:F,3,0)</f>
        <v>CUAS</v>
      </c>
      <c r="F3985" s="6">
        <f>VLOOKUP(E3985,Collibra!D:F,3,0)</f>
        <v>0</v>
      </c>
      <c r="G3985" s="6" t="str">
        <f>VLOOKUP(E3985,Collibra!D:F,2,0)</f>
        <v>Total amount of current assets (the sum of Stocks, Debtors, Other current assets)</v>
      </c>
      <c r="J3985" t="s">
        <v>28</v>
      </c>
      <c r="N3985" t="b">
        <v>0</v>
      </c>
      <c r="P3985" t="s">
        <v>29</v>
      </c>
      <c r="Q3985" t="s">
        <v>30</v>
      </c>
      <c r="R3985" t="b">
        <v>0</v>
      </c>
      <c r="Z3985">
        <v>1</v>
      </c>
    </row>
    <row r="3986" spans="1:26" x14ac:dyDescent="0.25">
      <c r="A3986">
        <v>3895</v>
      </c>
      <c r="B3986" t="s">
        <v>2291</v>
      </c>
      <c r="C3986" t="s">
        <v>2168</v>
      </c>
      <c r="D3986" t="s">
        <v>2169</v>
      </c>
      <c r="E3986" s="6" t="str">
        <f>VLOOKUP(SUBSTITUTE(B3986,"_usd","")&amp;" - "&amp;D3986,OrbisGeneric_mapping!C:F,3,0)</f>
        <v>CULI</v>
      </c>
      <c r="F3986" s="6">
        <f>VLOOKUP(E3986,Collibra!D:F,3,0)</f>
        <v>0</v>
      </c>
      <c r="G3986" s="6" t="str">
        <f>VLOOKUP(E3986,Collibra!D:F,2,0)</f>
        <v>Current liabilities of the company (Loans plus Creditors plus Other current liabilities)</v>
      </c>
      <c r="J3986" t="s">
        <v>28</v>
      </c>
      <c r="N3986" t="b">
        <v>0</v>
      </c>
      <c r="P3986" t="s">
        <v>29</v>
      </c>
      <c r="Q3986" t="s">
        <v>30</v>
      </c>
      <c r="R3986" t="b">
        <v>0</v>
      </c>
      <c r="Z3986">
        <v>1</v>
      </c>
    </row>
    <row r="3987" spans="1:26" x14ac:dyDescent="0.25">
      <c r="A3987">
        <v>4327</v>
      </c>
      <c r="B3987" t="s">
        <v>2291</v>
      </c>
      <c r="C3987" t="s">
        <v>456</v>
      </c>
      <c r="D3987" t="s">
        <v>457</v>
      </c>
      <c r="E3987" s="6" t="str">
        <f>VLOOKUP(SUBSTITUTE(B3987,"_usd","")&amp;" - "&amp;D3987,OrbisGeneric_mapping!C:F,3,0)</f>
        <v>CURR</v>
      </c>
      <c r="F3987" s="6" t="str">
        <f>VLOOKUP(E3987,Collibra!D:F,3,0)</f>
        <v>Current Ratio (x)</v>
      </c>
      <c r="G3987" s="6" t="str">
        <f>VLOOKUP(E3987,Collibra!D:F,2,0)</f>
        <v>Current assets as percentage of Current liabilities</v>
      </c>
      <c r="J3987" t="s">
        <v>28</v>
      </c>
      <c r="N3987" t="b">
        <v>0</v>
      </c>
      <c r="P3987" t="s">
        <v>29</v>
      </c>
      <c r="Q3987" t="s">
        <v>30</v>
      </c>
      <c r="R3987" t="b">
        <v>0</v>
      </c>
      <c r="Z3987">
        <v>1</v>
      </c>
    </row>
    <row r="3988" spans="1:26" x14ac:dyDescent="0.25">
      <c r="A3988">
        <v>3807</v>
      </c>
      <c r="B3988" t="s">
        <v>2291</v>
      </c>
      <c r="C3988" t="s">
        <v>2170</v>
      </c>
      <c r="D3988" t="s">
        <v>2171</v>
      </c>
      <c r="E3988" s="6" t="str">
        <f>VLOOKUP(SUBSTITUTE(B3988,"_usd","")&amp;" - "&amp;D3988,OrbisGeneric_mapping!C:F,3,0)</f>
        <v>DEBT</v>
      </c>
      <c r="F3988" s="6">
        <f>VLOOKUP(E3988,Collibra!D:F,3,0)</f>
        <v>0</v>
      </c>
      <c r="G3988" s="6" t="str">
        <f>VLOOKUP(E3988,Collibra!D:F,2,0)</f>
        <v>Trade receivables from clients and customers only</v>
      </c>
      <c r="J3988" t="s">
        <v>28</v>
      </c>
      <c r="N3988" t="b">
        <v>0</v>
      </c>
      <c r="P3988" t="s">
        <v>29</v>
      </c>
      <c r="Q3988" t="s">
        <v>30</v>
      </c>
      <c r="R3988" t="b">
        <v>0</v>
      </c>
      <c r="Z3988">
        <v>1</v>
      </c>
    </row>
    <row r="3989" spans="1:26" x14ac:dyDescent="0.25">
      <c r="A3989">
        <v>4119</v>
      </c>
      <c r="B3989" t="s">
        <v>2291</v>
      </c>
      <c r="C3989" t="s">
        <v>2172</v>
      </c>
      <c r="D3989" t="s">
        <v>2173</v>
      </c>
      <c r="E3989" s="6" t="str">
        <f>VLOOKUP(SUBSTITUTE(B3989,"_usd","")&amp;" - "&amp;D3989,OrbisGeneric_mapping!C:F,3,0)</f>
        <v>DEPR</v>
      </c>
      <c r="F3989" s="6">
        <f>VLOOKUP(E3989,Collibra!D:F,3,0)</f>
        <v>0</v>
      </c>
      <c r="G3989" s="6" t="str">
        <f>VLOOKUP(E3989,Collibra!D:F,2,0)</f>
        <v>Total amount of expenses on research and development activities</v>
      </c>
      <c r="J3989" t="s">
        <v>28</v>
      </c>
      <c r="N3989" t="b">
        <v>0</v>
      </c>
      <c r="P3989" t="s">
        <v>29</v>
      </c>
      <c r="Q3989" t="s">
        <v>30</v>
      </c>
      <c r="R3989" t="b">
        <v>0</v>
      </c>
      <c r="Z3989">
        <v>1</v>
      </c>
    </row>
    <row r="3990" spans="1:26" x14ac:dyDescent="0.25">
      <c r="A3990">
        <v>4239</v>
      </c>
      <c r="B3990" t="s">
        <v>2291</v>
      </c>
      <c r="C3990" t="s">
        <v>2174</v>
      </c>
      <c r="D3990" t="s">
        <v>2175</v>
      </c>
      <c r="E3990" s="6" t="str">
        <f>VLOOKUP(SUBSTITUTE(B3990,"_usd","")&amp;" - "&amp;D3990,OrbisGeneric_mapping!C:F,3,0)</f>
        <v>EBMA</v>
      </c>
      <c r="F3990" s="6">
        <f>VLOOKUP(E3990,Collibra!D:F,3,0)</f>
        <v>0</v>
      </c>
      <c r="G3990" s="6" t="str">
        <f>VLOOKUP(E3990,Collibra!D:F,2,0)</f>
        <v>Earnings before interest and taxes as percentage of Operating revenue</v>
      </c>
      <c r="J3990" t="s">
        <v>28</v>
      </c>
      <c r="N3990" t="b">
        <v>0</v>
      </c>
      <c r="P3990" t="s">
        <v>29</v>
      </c>
      <c r="Q3990" t="s">
        <v>30</v>
      </c>
      <c r="R3990" t="b">
        <v>0</v>
      </c>
      <c r="Z3990">
        <v>1</v>
      </c>
    </row>
    <row r="3991" spans="1:26" x14ac:dyDescent="0.25">
      <c r="A3991">
        <v>4159</v>
      </c>
      <c r="B3991" t="s">
        <v>2291</v>
      </c>
      <c r="C3991" t="s">
        <v>1405</v>
      </c>
      <c r="D3991" t="s">
        <v>1406</v>
      </c>
      <c r="E3991" s="6" t="str">
        <f>VLOOKUP(SUBSTITUTE(B3991,"_usd","")&amp;" - "&amp;D3991,OrbisGeneric_mapping!C:F,3,0)</f>
        <v>EBTA</v>
      </c>
      <c r="F3991" s="6">
        <f>VLOOKUP(E3991,Collibra!D:F,3,0)</f>
        <v>0</v>
      </c>
      <c r="G3991" s="6" t="str">
        <f>VLOOKUP(E3991,Collibra!D:F,2,0)</f>
        <v>Earnings before Interest, Tax and Depreciation &amp;amp; Amortisation</v>
      </c>
      <c r="J3991" t="s">
        <v>28</v>
      </c>
      <c r="N3991" t="b">
        <v>0</v>
      </c>
      <c r="P3991" t="s">
        <v>29</v>
      </c>
      <c r="Q3991" t="s">
        <v>30</v>
      </c>
      <c r="R3991" t="b">
        <v>0</v>
      </c>
      <c r="Z3991">
        <v>1</v>
      </c>
    </row>
    <row r="3992" spans="1:26" x14ac:dyDescent="0.25">
      <c r="A3992">
        <v>4231</v>
      </c>
      <c r="B3992" t="s">
        <v>2291</v>
      </c>
      <c r="C3992" t="s">
        <v>2176</v>
      </c>
      <c r="D3992" t="s">
        <v>2177</v>
      </c>
      <c r="E3992" s="6" t="str">
        <f>VLOOKUP(SUBSTITUTE(B3992,"_usd","")&amp;" - "&amp;D3992,OrbisGeneric_mapping!C:F,3,0)</f>
        <v>ETMA</v>
      </c>
      <c r="F3992" s="6">
        <f>VLOOKUP(E3992,Collibra!D:F,3,0)</f>
        <v>0</v>
      </c>
      <c r="G3992" s="6" t="str">
        <f>VLOOKUP(E3992,Collibra!D:F,2,0)</f>
        <v>Earnings before interest, taxes, depreciation, and amortization as percentage of Operating revenue</v>
      </c>
      <c r="J3992" t="s">
        <v>28</v>
      </c>
      <c r="N3992" t="b">
        <v>0</v>
      </c>
      <c r="P3992" t="s">
        <v>29</v>
      </c>
      <c r="Q3992" t="s">
        <v>30</v>
      </c>
      <c r="R3992" t="b">
        <v>0</v>
      </c>
      <c r="Z3992">
        <v>1</v>
      </c>
    </row>
    <row r="3993" spans="1:26" x14ac:dyDescent="0.25">
      <c r="A3993">
        <v>4455</v>
      </c>
      <c r="B3993" t="s">
        <v>2291</v>
      </c>
      <c r="C3993" t="s">
        <v>2285</v>
      </c>
      <c r="D3993" t="s">
        <v>2286</v>
      </c>
      <c r="E3993" s="6" t="str">
        <f>VLOOKUP(SUBSTITUTE(B3993,"_usd","")&amp;" - "&amp;D3993,OrbisGeneric_mapping!C:F,3,0)</f>
        <v>EMPL</v>
      </c>
      <c r="F3993" s="6">
        <f>VLOOKUP(E3993,Collibra!D:F,3,0)</f>
        <v>0</v>
      </c>
      <c r="G3993" s="6" t="str">
        <f>VLOOKUP(E3993,Collibra!D:F,2,0)</f>
        <v>Total number of employees on the company's payroll</v>
      </c>
      <c r="J3993" t="s">
        <v>28</v>
      </c>
      <c r="N3993" t="b">
        <v>0</v>
      </c>
      <c r="P3993" t="s">
        <v>29</v>
      </c>
      <c r="Q3993" t="s">
        <v>30</v>
      </c>
      <c r="R3993" t="b">
        <v>0</v>
      </c>
      <c r="Z3993">
        <v>1</v>
      </c>
    </row>
    <row r="3994" spans="1:26" x14ac:dyDescent="0.25">
      <c r="A3994">
        <v>3951</v>
      </c>
      <c r="B3994" t="s">
        <v>2291</v>
      </c>
      <c r="C3994" t="s">
        <v>1407</v>
      </c>
      <c r="D3994" t="s">
        <v>2180</v>
      </c>
      <c r="E3994" s="6" t="str">
        <f>VLOOKUP(SUBSTITUTE(B3994,"_usd","")&amp;" - "&amp;D3994,OrbisGeneric_mapping!C:F,3,0)</f>
        <v>ENVA</v>
      </c>
      <c r="F3994" s="6" t="str">
        <f>VLOOKUP(E3994,Collibra!D:F,3,0)</f>
        <v>Enterprise value</v>
      </c>
      <c r="G3994" s="6" t="str">
        <f>VLOOKUP(E3994,Collibra!D:F,2,0)</f>
        <v>For publicly listed Companies only. The enterprise value estimates the total market value of the company operations by the sum of its Market capitalisation plus Short-term and Long-term borrowings minus Cash &amp;amp; cash equivalents.</v>
      </c>
      <c r="J3994" t="s">
        <v>28</v>
      </c>
      <c r="N3994" t="b">
        <v>0</v>
      </c>
      <c r="P3994" t="s">
        <v>29</v>
      </c>
      <c r="Q3994" t="s">
        <v>30</v>
      </c>
      <c r="R3994" t="b">
        <v>0</v>
      </c>
      <c r="Z3994">
        <v>1</v>
      </c>
    </row>
    <row r="3995" spans="1:26" x14ac:dyDescent="0.25">
      <c r="A3995">
        <v>4255</v>
      </c>
      <c r="B3995" t="s">
        <v>2291</v>
      </c>
      <c r="C3995" t="s">
        <v>2181</v>
      </c>
      <c r="D3995" t="s">
        <v>2182</v>
      </c>
      <c r="E3995" s="6" t="str">
        <f>VLOOKUP(SUBSTITUTE(B3995,"_usd","")&amp;" - "&amp;D3995,OrbisGeneric_mapping!C:F,3,0)</f>
        <v>EVET</v>
      </c>
      <c r="F3995" s="6" t="str">
        <f>VLOOKUP(E3995,Collibra!D:F,3,0)</f>
        <v>Enterprise value / EBITDA (x)</v>
      </c>
      <c r="G3995" s="6" t="str">
        <f>VLOOKUP(E3995,Collibra!D:F,2,0)</f>
        <v>Enterprise value on Earnings before interest, taxes, depreciation, and amortization expressed in times</v>
      </c>
      <c r="J3995" t="s">
        <v>28</v>
      </c>
      <c r="N3995" t="b">
        <v>0</v>
      </c>
      <c r="P3995" t="s">
        <v>29</v>
      </c>
      <c r="Q3995" t="s">
        <v>30</v>
      </c>
      <c r="R3995" t="b">
        <v>0</v>
      </c>
      <c r="Z3995">
        <v>1</v>
      </c>
    </row>
    <row r="3996" spans="1:26" x14ac:dyDescent="0.25">
      <c r="A3996">
        <v>4439</v>
      </c>
      <c r="B3996" t="s">
        <v>2291</v>
      </c>
      <c r="C3996" t="s">
        <v>2287</v>
      </c>
      <c r="D3996" t="s">
        <v>2288</v>
      </c>
      <c r="E3996" s="6" t="e">
        <f>VLOOKUP(SUBSTITUTE(B3996,"_usd","")&amp;" - "&amp;D3996,OrbisGeneric_mapping!C:F,3,0)</f>
        <v>#N/A</v>
      </c>
      <c r="F3996" s="6" t="e">
        <f>VLOOKUP(E3996,Collibra!D:F,3,0)</f>
        <v>#N/A</v>
      </c>
      <c r="G3996" s="6" t="e">
        <f>VLOOKUP(E3996,Collibra!D:F,2,0)</f>
        <v>#N/A</v>
      </c>
      <c r="J3996" t="s">
        <v>28</v>
      </c>
      <c r="N3996" t="b">
        <v>0</v>
      </c>
      <c r="P3996" t="s">
        <v>29</v>
      </c>
      <c r="Q3996" t="s">
        <v>30</v>
      </c>
      <c r="R3996" t="b">
        <v>0</v>
      </c>
      <c r="Z3996">
        <v>1</v>
      </c>
    </row>
    <row r="3997" spans="1:26" x14ac:dyDescent="0.25">
      <c r="A3997">
        <v>4431</v>
      </c>
      <c r="B3997" t="s">
        <v>2291</v>
      </c>
      <c r="C3997" t="s">
        <v>2185</v>
      </c>
      <c r="D3997" t="s">
        <v>2186</v>
      </c>
      <c r="E3997" s="6" t="str">
        <f>VLOOKUP(SUBSTITUTE(B3997,"_usd","")&amp;" - "&amp;D3997,OrbisGeneric_mapping!C:F,3,0)</f>
        <v>OPRE_ESTIM_INDICATOR</v>
      </c>
      <c r="F3997" s="6" t="e">
        <f>VLOOKUP(E3997,Collibra!D:F,3,0)</f>
        <v>#N/A</v>
      </c>
      <c r="G3997" s="6" t="e">
        <f>VLOOKUP(E3997,Collibra!D:F,2,0)</f>
        <v>#N/A</v>
      </c>
      <c r="J3997" t="s">
        <v>28</v>
      </c>
      <c r="N3997" t="b">
        <v>0</v>
      </c>
      <c r="P3997" t="s">
        <v>29</v>
      </c>
      <c r="Q3997" t="s">
        <v>30</v>
      </c>
      <c r="R3997" t="b">
        <v>0</v>
      </c>
      <c r="Z3997">
        <v>1</v>
      </c>
    </row>
    <row r="3998" spans="1:26" x14ac:dyDescent="0.25">
      <c r="A3998">
        <v>3751</v>
      </c>
      <c r="B3998" t="s">
        <v>2291</v>
      </c>
      <c r="C3998" t="s">
        <v>661</v>
      </c>
      <c r="D3998" t="s">
        <v>662</v>
      </c>
      <c r="E3998" s="6" t="str">
        <f>VLOOKUP(SUBSTITUTE(B3998,"_usd","")&amp;" - "&amp;D3998,OrbisGeneric_mapping!C:F,3,0)</f>
        <v>EXCHANGE_RATE</v>
      </c>
      <c r="F3998" s="6" t="str">
        <f>VLOOKUP(E3998,Collibra!D:F,3,0)</f>
        <v>Exchange rate from original currency</v>
      </c>
      <c r="G3998" s="6" t="str">
        <f>VLOOKUP(E3998,Collibra!D:F,2,0)</f>
        <v>Exchange rate from original currency gives the exchange rate against selected selected currency (Default: USD)</v>
      </c>
      <c r="J3998" t="s">
        <v>28</v>
      </c>
      <c r="N3998" t="b">
        <v>0</v>
      </c>
      <c r="P3998" t="s">
        <v>29</v>
      </c>
      <c r="Q3998" t="s">
        <v>30</v>
      </c>
      <c r="R3998" t="b">
        <v>0</v>
      </c>
      <c r="Z3998">
        <v>1</v>
      </c>
    </row>
    <row r="3999" spans="1:26" x14ac:dyDescent="0.25">
      <c r="A3999">
        <v>4095</v>
      </c>
      <c r="B3999" t="s">
        <v>2291</v>
      </c>
      <c r="C3999" t="s">
        <v>2187</v>
      </c>
      <c r="D3999" t="s">
        <v>2188</v>
      </c>
      <c r="E3999" s="6" t="str">
        <f>VLOOKUP(SUBSTITUTE(B3999,"_usd","")&amp;" - "&amp;D3999,OrbisGeneric_mapping!C:F,3,0)</f>
        <v>EXPT</v>
      </c>
      <c r="F3999" s="6">
        <f>VLOOKUP(E3999,Collibra!D:F,3,0)</f>
        <v>0</v>
      </c>
      <c r="G3999" s="6" t="str">
        <f>VLOOKUP(E3999,Collibra!D:F,2,0)</f>
        <v>Portion of the Total operating revenue made from exports</v>
      </c>
      <c r="J3999" t="s">
        <v>28</v>
      </c>
      <c r="N3999" t="b">
        <v>0</v>
      </c>
      <c r="P3999" t="s">
        <v>29</v>
      </c>
      <c r="Q3999" t="s">
        <v>30</v>
      </c>
      <c r="R3999" t="b">
        <v>0</v>
      </c>
      <c r="Z3999">
        <v>1</v>
      </c>
    </row>
    <row r="4000" spans="1:26" x14ac:dyDescent="0.25">
      <c r="A4000">
        <v>4311</v>
      </c>
      <c r="B4000" t="s">
        <v>2291</v>
      </c>
      <c r="C4000" t="s">
        <v>2189</v>
      </c>
      <c r="D4000" t="s">
        <v>2190</v>
      </c>
      <c r="E4000" s="6" t="str">
        <f>VLOOKUP(SUBSTITUTE(B4000,"_usd","")&amp;" - "&amp;D4000,OrbisGeneric_mapping!C:F,3,0)</f>
        <v>EXOP</v>
      </c>
      <c r="F4000" s="6" t="str">
        <f>VLOOKUP(E4000,Collibra!D:F,3,0)</f>
        <v>Export revenue / Operating revenue (%)</v>
      </c>
      <c r="G4000" s="6" t="str">
        <f>VLOOKUP(E4000,Collibra!D:F,2,0)</f>
        <v>Export revenue as a percentage of Operating revenue</v>
      </c>
      <c r="J4000" t="s">
        <v>28</v>
      </c>
      <c r="N4000" t="b">
        <v>0</v>
      </c>
      <c r="P4000" t="s">
        <v>29</v>
      </c>
      <c r="Q4000" t="s">
        <v>30</v>
      </c>
      <c r="R4000" t="b">
        <v>0</v>
      </c>
      <c r="Z4000">
        <v>1</v>
      </c>
    </row>
    <row r="4001" spans="1:26" x14ac:dyDescent="0.25">
      <c r="A4001">
        <v>4071</v>
      </c>
      <c r="B4001" t="s">
        <v>2291</v>
      </c>
      <c r="C4001" t="s">
        <v>2191</v>
      </c>
      <c r="D4001" t="s">
        <v>2192</v>
      </c>
      <c r="E4001" s="6" t="str">
        <f>VLOOKUP(SUBSTITUTE(B4001,"_usd","")&amp;" - "&amp;D4001,OrbisGeneric_mapping!C:F,3,0)</f>
        <v>EXEX</v>
      </c>
      <c r="F4001" s="6" t="str">
        <f>VLOOKUP(E4001,Collibra!D:F,3,0)</f>
        <v>Extraordinary and other Expenses</v>
      </c>
      <c r="G4001" s="6" t="str">
        <f>VLOOKUP(E4001,Collibra!D:F,2,0)</f>
        <v>All extraordinary expenses and other expenses not belonging to the core activities of the company</v>
      </c>
      <c r="J4001" t="s">
        <v>28</v>
      </c>
      <c r="N4001" t="b">
        <v>0</v>
      </c>
      <c r="P4001" t="s">
        <v>29</v>
      </c>
      <c r="Q4001" t="s">
        <v>30</v>
      </c>
      <c r="R4001" t="b">
        <v>0</v>
      </c>
      <c r="Z4001">
        <v>1</v>
      </c>
    </row>
    <row r="4002" spans="1:26" x14ac:dyDescent="0.25">
      <c r="A4002">
        <v>4079</v>
      </c>
      <c r="B4002" t="s">
        <v>2291</v>
      </c>
      <c r="C4002" t="s">
        <v>2193</v>
      </c>
      <c r="D4002" t="s">
        <v>2194</v>
      </c>
      <c r="E4002" s="6" t="str">
        <f>VLOOKUP(SUBSTITUTE(B4002,"_usd","")&amp;" - "&amp;D4002,OrbisGeneric_mapping!C:F,3,0)</f>
        <v>EXTR</v>
      </c>
      <c r="F4002" s="6">
        <f>VLOOKUP(E4002,Collibra!D:F,3,0)</f>
        <v>0</v>
      </c>
      <c r="G4002" s="6" t="str">
        <f>VLOOKUP(E4002,Collibra!D:F,2,0)</f>
        <v>All extraordinary and other results not belonging to the core activities of the company</v>
      </c>
      <c r="J4002" t="s">
        <v>28</v>
      </c>
      <c r="N4002" t="b">
        <v>0</v>
      </c>
      <c r="P4002" t="s">
        <v>29</v>
      </c>
      <c r="Q4002" t="s">
        <v>30</v>
      </c>
      <c r="R4002" t="b">
        <v>0</v>
      </c>
      <c r="Z4002">
        <v>1</v>
      </c>
    </row>
    <row r="4003" spans="1:26" x14ac:dyDescent="0.25">
      <c r="A4003">
        <v>4063</v>
      </c>
      <c r="B4003" t="s">
        <v>2291</v>
      </c>
      <c r="C4003" t="s">
        <v>2195</v>
      </c>
      <c r="D4003" t="s">
        <v>2196</v>
      </c>
      <c r="E4003" s="6" t="str">
        <f>VLOOKUP(SUBSTITUTE(B4003,"_usd","")&amp;" - "&amp;D4003,OrbisGeneric_mapping!C:F,3,0)</f>
        <v>EXRE</v>
      </c>
      <c r="F4003" s="6">
        <f>VLOOKUP(E4003,Collibra!D:F,3,0)</f>
        <v>0</v>
      </c>
      <c r="G4003" s="6" t="str">
        <f>VLOOKUP(E4003,Collibra!D:F,2,0)</f>
        <v>All extraordinary revenues and other revenues not belonging to the core activities of the company</v>
      </c>
      <c r="J4003" t="s">
        <v>28</v>
      </c>
      <c r="N4003" t="b">
        <v>0</v>
      </c>
      <c r="P4003" t="s">
        <v>29</v>
      </c>
      <c r="Q4003" t="s">
        <v>30</v>
      </c>
      <c r="R4003" t="b">
        <v>0</v>
      </c>
      <c r="Z4003">
        <v>1</v>
      </c>
    </row>
    <row r="4004" spans="1:26" x14ac:dyDescent="0.25">
      <c r="A4004">
        <v>3663</v>
      </c>
      <c r="B4004" t="s">
        <v>2291</v>
      </c>
      <c r="C4004" t="s">
        <v>2197</v>
      </c>
      <c r="D4004" t="s">
        <v>2198</v>
      </c>
      <c r="E4004" s="6" t="str">
        <f>VLOOKUP(SUBSTITUTE(B4004,"_usd","")&amp;" - "&amp;D4004,OrbisGeneric_mapping!C:F,3,0)</f>
        <v>FILING_TYPE</v>
      </c>
      <c r="F4004" s="6" t="str">
        <f>VLOOKUP(E4004,Collibra!D:F,3,0)</f>
        <v>Filing type</v>
      </c>
      <c r="G4004" s="6" t="str">
        <f>VLOOKUP(E4004,Collibra!D:F,2,0)</f>
        <v>The filing type indicates where the accounts come from. This can be Annual report (coming from Osiris, BankFocus or InsuranceFocus) or Local registry filing (coming from national products or data feeds)</v>
      </c>
      <c r="J4004" t="s">
        <v>28</v>
      </c>
      <c r="N4004" t="b">
        <v>0</v>
      </c>
      <c r="P4004" t="s">
        <v>29</v>
      </c>
      <c r="Q4004" t="s">
        <v>30</v>
      </c>
      <c r="R4004" t="b">
        <v>0</v>
      </c>
      <c r="Z4004">
        <v>1</v>
      </c>
    </row>
    <row r="4005" spans="1:26" x14ac:dyDescent="0.25">
      <c r="A4005">
        <v>4023</v>
      </c>
      <c r="B4005" t="s">
        <v>2291</v>
      </c>
      <c r="C4005" t="s">
        <v>1413</v>
      </c>
      <c r="D4005" t="s">
        <v>2199</v>
      </c>
      <c r="E4005" s="6" t="str">
        <f>VLOOKUP(SUBSTITUTE(B4005,"_usd","")&amp;" - "&amp;D4005,OrbisGeneric_mapping!C:F,3,0)</f>
        <v>FIEX</v>
      </c>
      <c r="F4005" s="6">
        <f>VLOOKUP(E4005,Collibra!D:F,3,0)</f>
        <v>0</v>
      </c>
      <c r="G4005" s="6" t="str">
        <f>VLOOKUP(E4005,Collibra!D:F,2,0)</f>
        <v>All financial expenses such as interest charges, write-off financial assets</v>
      </c>
      <c r="J4005" t="s">
        <v>28</v>
      </c>
      <c r="N4005" t="b">
        <v>0</v>
      </c>
      <c r="P4005" t="s">
        <v>29</v>
      </c>
      <c r="Q4005" t="s">
        <v>30</v>
      </c>
      <c r="R4005" t="b">
        <v>0</v>
      </c>
      <c r="Z4005">
        <v>1</v>
      </c>
    </row>
    <row r="4006" spans="1:26" x14ac:dyDescent="0.25">
      <c r="A4006">
        <v>4031</v>
      </c>
      <c r="B4006" t="s">
        <v>2291</v>
      </c>
      <c r="C4006" t="s">
        <v>1415</v>
      </c>
      <c r="D4006" t="s">
        <v>1416</v>
      </c>
      <c r="E4006" s="6" t="str">
        <f>VLOOKUP(SUBSTITUTE(B4006,"_usd","")&amp;" - "&amp;D4006,OrbisGeneric_mapping!C:F,3,0)</f>
        <v>FIPL</v>
      </c>
      <c r="F4006" s="6">
        <f>VLOOKUP(E4006,Collibra!D:F,3,0)</f>
        <v>0</v>
      </c>
      <c r="G4006" s="6" t="str">
        <f>VLOOKUP(E4006,Collibra!D:F,2,0)</f>
        <v>Result from financial activities of the company (Financial revenue minus Financial expenses)</v>
      </c>
      <c r="J4006" t="s">
        <v>28</v>
      </c>
      <c r="N4006" t="b">
        <v>0</v>
      </c>
      <c r="P4006" t="s">
        <v>29</v>
      </c>
      <c r="Q4006" t="s">
        <v>30</v>
      </c>
      <c r="R4006" t="b">
        <v>0</v>
      </c>
      <c r="Z4006">
        <v>1</v>
      </c>
    </row>
    <row r="4007" spans="1:26" x14ac:dyDescent="0.25">
      <c r="A4007">
        <v>4015</v>
      </c>
      <c r="B4007" t="s">
        <v>2291</v>
      </c>
      <c r="C4007" t="s">
        <v>1417</v>
      </c>
      <c r="D4007" t="s">
        <v>2200</v>
      </c>
      <c r="E4007" s="6" t="str">
        <f>VLOOKUP(SUBSTITUTE(B4007,"_usd","")&amp;" - "&amp;D4007,OrbisGeneric_mapping!C:F,3,0)</f>
        <v>FIRE</v>
      </c>
      <c r="F4007" s="6">
        <f>VLOOKUP(E4007,Collibra!D:F,3,0)</f>
        <v>0</v>
      </c>
      <c r="G4007" s="6" t="str">
        <f>VLOOKUP(E4007,Collibra!D:F,2,0)</f>
        <v>All financial revenues such as interest, incomes from shares, etc.</v>
      </c>
      <c r="J4007" t="s">
        <v>28</v>
      </c>
      <c r="N4007" t="b">
        <v>0</v>
      </c>
      <c r="P4007" t="s">
        <v>29</v>
      </c>
      <c r="Q4007" t="s">
        <v>30</v>
      </c>
      <c r="R4007" t="b">
        <v>0</v>
      </c>
      <c r="Z4007">
        <v>1</v>
      </c>
    </row>
    <row r="4008" spans="1:26" x14ac:dyDescent="0.25">
      <c r="A4008">
        <v>3759</v>
      </c>
      <c r="B4008" t="s">
        <v>2291</v>
      </c>
      <c r="C4008" t="s">
        <v>482</v>
      </c>
      <c r="D4008" t="s">
        <v>2201</v>
      </c>
      <c r="E4008" s="6" t="str">
        <f>VLOOKUP(SUBSTITUTE(B4008,"_usd","")&amp;" - "&amp;D4008,OrbisGeneric_mapping!C:F,3,0)</f>
        <v>FIAS</v>
      </c>
      <c r="F4008" s="6">
        <f>VLOOKUP(E4008,Collibra!D:F,3,0)</f>
        <v>0</v>
      </c>
      <c r="G4008" s="6" t="str">
        <f>VLOOKUP(E4008,Collibra!D:F,2,0)</f>
        <v>Total amount (after depreciation) of non current assets (Intangible assets plus Tangible Fixed assets plus Other non-current assets)</v>
      </c>
      <c r="J4008" t="s">
        <v>28</v>
      </c>
      <c r="N4008" t="b">
        <v>0</v>
      </c>
      <c r="P4008" t="s">
        <v>29</v>
      </c>
      <c r="Q4008" t="s">
        <v>30</v>
      </c>
      <c r="R4008" t="b">
        <v>0</v>
      </c>
      <c r="Z4008">
        <v>1</v>
      </c>
    </row>
    <row r="4009" spans="1:26" x14ac:dyDescent="0.25">
      <c r="A4009">
        <v>4367</v>
      </c>
      <c r="B4009" t="s">
        <v>2291</v>
      </c>
      <c r="C4009" t="s">
        <v>2202</v>
      </c>
      <c r="D4009" t="s">
        <v>2203</v>
      </c>
      <c r="E4009" s="6" t="str">
        <f>VLOOKUP(SUBSTITUTE(B4009,"_usd","")&amp;" - "&amp;D4009,OrbisGeneric_mapping!C:F,3,0)</f>
        <v>GEAR</v>
      </c>
      <c r="F4009" s="6" t="str">
        <f>VLOOKUP(E4009,Collibra!D:F,3,0)</f>
        <v>Gearing (%)</v>
      </c>
      <c r="G4009" s="6" t="str">
        <f>VLOOKUP(E4009,Collibra!D:F,2,0)</f>
        <v>Gearing is the sum of Non-current liabilities and Loans as percentage of Shareholders funds</v>
      </c>
      <c r="J4009" t="s">
        <v>28</v>
      </c>
      <c r="N4009" t="b">
        <v>0</v>
      </c>
      <c r="P4009" t="s">
        <v>29</v>
      </c>
      <c r="Q4009" t="s">
        <v>30</v>
      </c>
      <c r="R4009" t="b">
        <v>0</v>
      </c>
      <c r="Z4009">
        <v>1</v>
      </c>
    </row>
    <row r="4010" spans="1:26" x14ac:dyDescent="0.25">
      <c r="A4010">
        <v>4223</v>
      </c>
      <c r="B4010" t="s">
        <v>2291</v>
      </c>
      <c r="C4010" t="s">
        <v>2204</v>
      </c>
      <c r="D4010" t="s">
        <v>2205</v>
      </c>
      <c r="E4010" s="6" t="str">
        <f>VLOOKUP(SUBSTITUTE(B4010,"_usd","")&amp;" - "&amp;D4010,OrbisGeneric_mapping!C:F,3,0)</f>
        <v>GRMA</v>
      </c>
      <c r="F4010" s="6" t="str">
        <f>VLOOKUP(E4010,Collibra!D:F,3,0)</f>
        <v>Gross margin (%)</v>
      </c>
      <c r="G4010" s="6" t="str">
        <f>VLOOKUP(E4010,Collibra!D:F,2,0)</f>
        <v>Gross profit as percentage of Operating revenue</v>
      </c>
      <c r="J4010" t="s">
        <v>28</v>
      </c>
      <c r="N4010" t="b">
        <v>0</v>
      </c>
      <c r="P4010" t="s">
        <v>29</v>
      </c>
      <c r="Q4010" t="s">
        <v>30</v>
      </c>
      <c r="R4010" t="b">
        <v>0</v>
      </c>
      <c r="Z4010">
        <v>1</v>
      </c>
    </row>
    <row r="4011" spans="1:26" x14ac:dyDescent="0.25">
      <c r="A4011">
        <v>3991</v>
      </c>
      <c r="B4011" t="s">
        <v>2291</v>
      </c>
      <c r="C4011" t="s">
        <v>2206</v>
      </c>
      <c r="D4011" t="s">
        <v>2207</v>
      </c>
      <c r="E4011" s="6" t="str">
        <f>VLOOKUP(SUBSTITUTE(B4011,"_usd","")&amp;" - "&amp;D4011,OrbisGeneric_mapping!C:F,3,0)</f>
        <v>GROS</v>
      </c>
      <c r="F4011" s="6">
        <f>VLOOKUP(E4011,Collibra!D:F,3,0)</f>
        <v>0</v>
      </c>
      <c r="G4011" s="6" t="str">
        <f>VLOOKUP(E4011,Collibra!D:F,2,0)</f>
        <v>Total Operating revenue minus Cost of goods sold</v>
      </c>
      <c r="J4011" t="s">
        <v>28</v>
      </c>
      <c r="N4011" t="b">
        <v>0</v>
      </c>
      <c r="P4011" t="s">
        <v>29</v>
      </c>
      <c r="Q4011" t="s">
        <v>30</v>
      </c>
      <c r="R4011" t="b">
        <v>0</v>
      </c>
      <c r="Z4011">
        <v>1</v>
      </c>
    </row>
    <row r="4012" spans="1:26" x14ac:dyDescent="0.25">
      <c r="A4012">
        <v>3767</v>
      </c>
      <c r="B4012" t="s">
        <v>2291</v>
      </c>
      <c r="C4012" t="s">
        <v>2208</v>
      </c>
      <c r="D4012" t="s">
        <v>2209</v>
      </c>
      <c r="E4012" s="6" t="str">
        <f>VLOOKUP(SUBSTITUTE(B4012,"_usd","")&amp;" - "&amp;D4012,OrbisGeneric_mapping!C:F,3,0)</f>
        <v>IFAS</v>
      </c>
      <c r="F4012" s="6" t="str">
        <f>VLOOKUP(E4012,Collibra!D:F,3,0)</f>
        <v>Intangible Fixed Assets</v>
      </c>
      <c r="G4012" s="6" t="str">
        <f>VLOOKUP(E4012,Collibra!D:F,2,0)</f>
        <v>All intangible assets such as formation expenses, research expenses, goodwill, development expenses and all other expenses with a long term effect</v>
      </c>
      <c r="J4012" t="s">
        <v>28</v>
      </c>
      <c r="N4012" t="b">
        <v>0</v>
      </c>
      <c r="P4012" t="s">
        <v>29</v>
      </c>
      <c r="Q4012" t="s">
        <v>30</v>
      </c>
      <c r="R4012" t="b">
        <v>0</v>
      </c>
      <c r="Z4012">
        <v>1</v>
      </c>
    </row>
    <row r="4013" spans="1:26" x14ac:dyDescent="0.25">
      <c r="A4013">
        <v>4279</v>
      </c>
      <c r="B4013" t="s">
        <v>2291</v>
      </c>
      <c r="C4013" t="s">
        <v>2210</v>
      </c>
      <c r="D4013" t="s">
        <v>2211</v>
      </c>
      <c r="E4013" s="6" t="str">
        <f>VLOOKUP(SUBSTITUTE(B4013,"_usd","")&amp;" - "&amp;D4013,OrbisGeneric_mapping!C:F,3,0)</f>
        <v>IC</v>
      </c>
      <c r="F4013" s="6">
        <f>VLOOKUP(E4013,Collibra!D:F,3,0)</f>
        <v>0</v>
      </c>
      <c r="G4013" s="6" t="str">
        <f>VLOOKUP(E4013,Collibra!D:F,2,0)</f>
        <v>Operating profit on Interest paid expressed in times</v>
      </c>
      <c r="J4013" t="s">
        <v>28</v>
      </c>
      <c r="N4013" t="b">
        <v>0</v>
      </c>
      <c r="P4013" t="s">
        <v>29</v>
      </c>
      <c r="Q4013" t="s">
        <v>30</v>
      </c>
      <c r="R4013" t="b">
        <v>0</v>
      </c>
      <c r="Z4013">
        <v>1</v>
      </c>
    </row>
    <row r="4014" spans="1:26" x14ac:dyDescent="0.25">
      <c r="A4014">
        <v>4127</v>
      </c>
      <c r="B4014" t="s">
        <v>2291</v>
      </c>
      <c r="C4014" t="s">
        <v>2212</v>
      </c>
      <c r="D4014" t="s">
        <v>2213</v>
      </c>
      <c r="E4014" s="6" t="str">
        <f>VLOOKUP(SUBSTITUTE(B4014,"_usd","")&amp;" - "&amp;D4014,OrbisGeneric_mapping!C:F,3,0)</f>
        <v>INTE</v>
      </c>
      <c r="F4014" s="6">
        <f>VLOOKUP(E4014,Collibra!D:F,3,0)</f>
        <v>0</v>
      </c>
      <c r="G4014" s="6" t="str">
        <f>VLOOKUP(E4014,Collibra!D:F,2,0)</f>
        <v>Total amount of interest expenses paid on borrowings or liabilities</v>
      </c>
      <c r="J4014" t="s">
        <v>28</v>
      </c>
      <c r="N4014" t="b">
        <v>0</v>
      </c>
      <c r="P4014" t="s">
        <v>29</v>
      </c>
      <c r="Q4014" t="s">
        <v>30</v>
      </c>
      <c r="R4014" t="b">
        <v>0</v>
      </c>
      <c r="Z4014">
        <v>1</v>
      </c>
    </row>
    <row r="4015" spans="1:26" x14ac:dyDescent="0.25">
      <c r="A4015">
        <v>4335</v>
      </c>
      <c r="B4015" t="s">
        <v>2291</v>
      </c>
      <c r="C4015" t="s">
        <v>2214</v>
      </c>
      <c r="D4015" t="s">
        <v>2215</v>
      </c>
      <c r="E4015" s="6" t="str">
        <f>VLOOKUP(SUBSTITUTE(B4015,"_usd","")&amp;" - "&amp;D4015,OrbisGeneric_mapping!C:F,3,0)</f>
        <v>LIQR</v>
      </c>
      <c r="F4015" s="6">
        <f>VLOOKUP(E4015,Collibra!D:F,3,0)</f>
        <v>0</v>
      </c>
      <c r="G4015" s="6" t="str">
        <f>VLOOKUP(E4015,Collibra!D:F,2,0)</f>
        <v>Current assets less Stocks on Current liabilities expressed in times</v>
      </c>
      <c r="J4015" t="s">
        <v>28</v>
      </c>
      <c r="N4015" t="b">
        <v>0</v>
      </c>
      <c r="P4015" t="s">
        <v>29</v>
      </c>
      <c r="Q4015" t="s">
        <v>30</v>
      </c>
      <c r="R4015" t="b">
        <v>0</v>
      </c>
      <c r="Z4015">
        <v>1</v>
      </c>
    </row>
    <row r="4016" spans="1:26" x14ac:dyDescent="0.25">
      <c r="A4016">
        <v>3903</v>
      </c>
      <c r="B4016" t="s">
        <v>2291</v>
      </c>
      <c r="C4016" t="s">
        <v>528</v>
      </c>
      <c r="D4016" t="s">
        <v>529</v>
      </c>
      <c r="E4016" s="6" t="str">
        <f>VLOOKUP(SUBSTITUTE(B4016,"_usd","")&amp;" - "&amp;D4016,OrbisGeneric_mapping!C:F,3,0)</f>
        <v>LOAN</v>
      </c>
      <c r="F4016" s="6">
        <f>VLOOKUP(E4016,Collibra!D:F,3,0)</f>
        <v>0</v>
      </c>
      <c r="G4016" s="6" t="str">
        <f>VLOOKUP(E4016,Collibra!D:F,2,0)</f>
        <v>Short-term financial debts (e.g. to credit institutions + current portion of loan term debt, bonds, etc.)</v>
      </c>
      <c r="J4016" t="s">
        <v>28</v>
      </c>
      <c r="N4016" t="b">
        <v>0</v>
      </c>
      <c r="P4016" t="s">
        <v>29</v>
      </c>
      <c r="Q4016" t="s">
        <v>30</v>
      </c>
      <c r="R4016" t="b">
        <v>0</v>
      </c>
      <c r="Z4016">
        <v>1</v>
      </c>
    </row>
    <row r="4017" spans="1:26" x14ac:dyDescent="0.25">
      <c r="A4017">
        <v>3871</v>
      </c>
      <c r="B4017" t="s">
        <v>2291</v>
      </c>
      <c r="C4017" t="s">
        <v>2216</v>
      </c>
      <c r="D4017" t="s">
        <v>2217</v>
      </c>
      <c r="E4017" s="6" t="str">
        <f>VLOOKUP(SUBSTITUTE(B4017,"_usd","")&amp;" - "&amp;D4017,OrbisGeneric_mapping!C:F,3,0)</f>
        <v>LTDB</v>
      </c>
      <c r="F4017" s="6">
        <f>VLOOKUP(E4017,Collibra!D:F,3,0)</f>
        <v>0</v>
      </c>
      <c r="G4017" s="6" t="str">
        <f>VLOOKUP(E4017,Collibra!D:F,2,0)</f>
        <v>Long-term borrowings from credit institutions and bonds issued</v>
      </c>
      <c r="J4017" t="s">
        <v>28</v>
      </c>
      <c r="N4017" t="b">
        <v>0</v>
      </c>
      <c r="P4017" t="s">
        <v>29</v>
      </c>
      <c r="Q4017" t="s">
        <v>30</v>
      </c>
      <c r="R4017" t="b">
        <v>0</v>
      </c>
      <c r="Z4017">
        <v>1</v>
      </c>
    </row>
    <row r="4018" spans="1:26" x14ac:dyDescent="0.25">
      <c r="A4018">
        <v>4263</v>
      </c>
      <c r="B4018" t="s">
        <v>2291</v>
      </c>
      <c r="C4018" t="s">
        <v>2218</v>
      </c>
      <c r="D4018" t="s">
        <v>2219</v>
      </c>
      <c r="E4018" s="6" t="str">
        <f>VLOOKUP(SUBSTITUTE(B4018,"_usd","")&amp;" - "&amp;D4018,OrbisGeneric_mapping!C:F,3,0)</f>
        <v>MKCF</v>
      </c>
      <c r="F4018" s="6" t="str">
        <f>VLOOKUP(E4018,Collibra!D:F,3,0)</f>
        <v>Market cap / Cash flow from operations (x)</v>
      </c>
      <c r="G4018" s="6" t="str">
        <f>VLOOKUP(E4018,Collibra!D:F,2,0)</f>
        <v>Market capitalisation on Cash flow from operations expressed in times. Market capitalisation is the product of shares outstanding and current market price of the share</v>
      </c>
      <c r="J4018" t="s">
        <v>28</v>
      </c>
      <c r="N4018" t="b">
        <v>0</v>
      </c>
      <c r="P4018" t="s">
        <v>29</v>
      </c>
      <c r="Q4018" t="s">
        <v>30</v>
      </c>
      <c r="R4018" t="b">
        <v>0</v>
      </c>
      <c r="Z4018">
        <v>1</v>
      </c>
    </row>
    <row r="4019" spans="1:26" x14ac:dyDescent="0.25">
      <c r="A4019">
        <v>4103</v>
      </c>
      <c r="B4019" t="s">
        <v>2291</v>
      </c>
      <c r="C4019" t="s">
        <v>2220</v>
      </c>
      <c r="D4019" t="s">
        <v>2221</v>
      </c>
      <c r="E4019" s="6" t="str">
        <f>VLOOKUP(SUBSTITUTE(B4019,"_usd","")&amp;" - "&amp;D4019,OrbisGeneric_mapping!C:F,3,0)</f>
        <v>MATE</v>
      </c>
      <c r="F4019" s="6">
        <f>VLOOKUP(E4019,Collibra!D:F,3,0)</f>
        <v>0</v>
      </c>
      <c r="G4019" s="6" t="str">
        <f>VLOOKUP(E4019,Collibra!D:F,2,0)</f>
        <v>Costs of goods purchased (raw materials and finished goods). No services</v>
      </c>
      <c r="J4019" t="s">
        <v>28</v>
      </c>
      <c r="N4019" t="b">
        <v>0</v>
      </c>
      <c r="P4019" t="s">
        <v>29</v>
      </c>
      <c r="Q4019" t="s">
        <v>30</v>
      </c>
      <c r="R4019" t="b">
        <v>0</v>
      </c>
      <c r="Z4019">
        <v>1</v>
      </c>
    </row>
    <row r="4020" spans="1:26" x14ac:dyDescent="0.25">
      <c r="A4020">
        <v>4271</v>
      </c>
      <c r="B4020" t="s">
        <v>2291</v>
      </c>
      <c r="C4020" t="s">
        <v>2222</v>
      </c>
      <c r="D4020" t="s">
        <v>2223</v>
      </c>
      <c r="E4020" s="6" t="str">
        <f>VLOOKUP(SUBSTITUTE(B4020,"_usd","")&amp;" - "&amp;D4020,OrbisGeneric_mapping!C:F,3,0)</f>
        <v>NAT</v>
      </c>
      <c r="F4020" s="6" t="str">
        <f>VLOOKUP(E4020,Collibra!D:F,3,0)</f>
        <v>Net assets turnover (X)</v>
      </c>
      <c r="G4020" s="6" t="str">
        <f>VLOOKUP(E4020,Collibra!D:F,2,0)</f>
        <v>Operating revenue on sum of Shareholders funds and Non-current liabilities expressed in times</v>
      </c>
      <c r="J4020" t="s">
        <v>28</v>
      </c>
      <c r="N4020" t="b">
        <v>0</v>
      </c>
      <c r="P4020" t="s">
        <v>29</v>
      </c>
      <c r="Q4020" t="s">
        <v>30</v>
      </c>
      <c r="R4020" t="b">
        <v>0</v>
      </c>
      <c r="Z4020">
        <v>1</v>
      </c>
    </row>
    <row r="4021" spans="1:26" x14ac:dyDescent="0.25">
      <c r="A4021">
        <v>3943</v>
      </c>
      <c r="B4021" t="s">
        <v>2291</v>
      </c>
      <c r="C4021" t="s">
        <v>2224</v>
      </c>
      <c r="D4021" t="s">
        <v>2225</v>
      </c>
      <c r="E4021" s="6" t="str">
        <f>VLOOKUP(SUBSTITUTE(B4021,"_usd","")&amp;" - "&amp;D4021,OrbisGeneric_mapping!C:F,3,0)</f>
        <v>NCAS</v>
      </c>
      <c r="F4021" s="6" t="str">
        <f>VLOOKUP(E4021,Collibra!D:F,3,0)</f>
        <v>Net Current Assets (Working Capital)</v>
      </c>
      <c r="G4021" s="6" t="str">
        <f>VLOOKUP(E4021,Collibra!D:F,2,0)</f>
        <v>Net current asset position computed as Current Assets minus Current liabilities</v>
      </c>
      <c r="J4021" t="s">
        <v>28</v>
      </c>
      <c r="N4021" t="b">
        <v>0</v>
      </c>
      <c r="P4021" t="s">
        <v>29</v>
      </c>
      <c r="Q4021" t="s">
        <v>30</v>
      </c>
      <c r="R4021" t="b">
        <v>0</v>
      </c>
      <c r="Z4021">
        <v>1</v>
      </c>
    </row>
    <row r="4022" spans="1:26" x14ac:dyDescent="0.25">
      <c r="A4022">
        <v>3863</v>
      </c>
      <c r="B4022" t="s">
        <v>2291</v>
      </c>
      <c r="C4022" t="s">
        <v>1479</v>
      </c>
      <c r="D4022" t="s">
        <v>2226</v>
      </c>
      <c r="E4022" s="6" t="str">
        <f>VLOOKUP(SUBSTITUTE(B4022,"_usd","")&amp;" - "&amp;D4022,OrbisGeneric_mapping!C:F,3,0)</f>
        <v>NCLI</v>
      </c>
      <c r="F4022" s="6">
        <f>VLOOKUP(E4022,Collibra!D:F,3,0)</f>
        <v>0</v>
      </c>
      <c r="G4022" s="6" t="str">
        <f>VLOOKUP(E4022,Collibra!D:F,2,0)</f>
        <v>Long-term liabilities of the company (Long-term financial debt plus Other long-term liabilities and provisions)</v>
      </c>
      <c r="J4022" t="s">
        <v>28</v>
      </c>
      <c r="N4022" t="b">
        <v>0</v>
      </c>
      <c r="P4022" t="s">
        <v>29</v>
      </c>
      <c r="Q4022" t="s">
        <v>30</v>
      </c>
      <c r="R4022" t="b">
        <v>0</v>
      </c>
      <c r="Z4022">
        <v>1</v>
      </c>
    </row>
    <row r="4023" spans="1:26" x14ac:dyDescent="0.25">
      <c r="A4023">
        <v>3959</v>
      </c>
      <c r="B4023" t="s">
        <v>2291</v>
      </c>
      <c r="C4023" t="s">
        <v>1481</v>
      </c>
      <c r="D4023" t="s">
        <v>1482</v>
      </c>
      <c r="E4023" s="6" t="str">
        <f>VLOOKUP(SUBSTITUTE(B4023,"_usd","")&amp;" - "&amp;D4023,OrbisGeneric_mapping!C:F,3,0)</f>
        <v>EMPL</v>
      </c>
      <c r="F4023" s="6">
        <f>VLOOKUP(E4023,Collibra!D:F,3,0)</f>
        <v>0</v>
      </c>
      <c r="G4023" s="6" t="str">
        <f>VLOOKUP(E4023,Collibra!D:F,2,0)</f>
        <v>Total number of employees on the company's payroll</v>
      </c>
      <c r="J4023" t="s">
        <v>28</v>
      </c>
      <c r="N4023" t="b">
        <v>0</v>
      </c>
      <c r="P4023" t="s">
        <v>29</v>
      </c>
      <c r="Q4023" t="s">
        <v>30</v>
      </c>
      <c r="R4023" t="b">
        <v>0</v>
      </c>
      <c r="Z4023">
        <v>1</v>
      </c>
    </row>
    <row r="4024" spans="1:26" x14ac:dyDescent="0.25">
      <c r="A4024">
        <v>3703</v>
      </c>
      <c r="B4024" t="s">
        <v>2291</v>
      </c>
      <c r="C4024" t="s">
        <v>570</v>
      </c>
      <c r="D4024" t="s">
        <v>571</v>
      </c>
      <c r="E4024" s="6" t="str">
        <f>VLOOKUP(SUBSTITUTE(B4024,"_usd","")&amp;" - "&amp;D4024,OrbisGeneric_mapping!C:F,3,0)</f>
        <v>NUMBER_MONTHS</v>
      </c>
      <c r="F4024" s="6" t="str">
        <f>VLOOKUP(E4024,Collibra!D:F,3,0)</f>
        <v>Number of months</v>
      </c>
      <c r="G4024" s="6" t="str">
        <f>VLOOKUP(E4024,Collibra!D:F,2,0)</f>
        <v>The number of months in a financial accounting period</v>
      </c>
      <c r="J4024" t="s">
        <v>28</v>
      </c>
      <c r="N4024" t="b">
        <v>0</v>
      </c>
      <c r="P4024" t="s">
        <v>29</v>
      </c>
      <c r="Q4024" t="s">
        <v>30</v>
      </c>
      <c r="R4024" t="b">
        <v>0</v>
      </c>
      <c r="Z4024">
        <v>1</v>
      </c>
    </row>
    <row r="4025" spans="1:26" x14ac:dyDescent="0.25">
      <c r="A4025">
        <v>4007</v>
      </c>
      <c r="B4025" t="s">
        <v>2291</v>
      </c>
      <c r="C4025" t="s">
        <v>2227</v>
      </c>
      <c r="D4025" t="s">
        <v>2228</v>
      </c>
      <c r="E4025" s="6" t="str">
        <f>VLOOKUP(SUBSTITUTE(B4025,"_usd","")&amp;" - "&amp;D4025,OrbisGeneric_mapping!C:F,3,0)</f>
        <v>OPPL</v>
      </c>
      <c r="F4025" s="6">
        <f>VLOOKUP(E4025,Collibra!D:F,3,0)</f>
        <v>0</v>
      </c>
      <c r="G4025" s="6" t="str">
        <f>VLOOKUP(E4025,Collibra!D:F,2,0)</f>
        <v>Earnings Before Interest&amp;amp;Tax. All operating revenues minus All operating expenses</v>
      </c>
      <c r="J4025" t="s">
        <v>28</v>
      </c>
      <c r="N4025" t="b">
        <v>0</v>
      </c>
      <c r="P4025" t="s">
        <v>29</v>
      </c>
      <c r="Q4025" t="s">
        <v>30</v>
      </c>
      <c r="R4025" t="b">
        <v>0</v>
      </c>
      <c r="Z4025">
        <v>1</v>
      </c>
    </row>
    <row r="4026" spans="1:26" x14ac:dyDescent="0.25">
      <c r="A4026">
        <v>4447</v>
      </c>
      <c r="B4026" t="s">
        <v>2291</v>
      </c>
      <c r="C4026" t="s">
        <v>2229</v>
      </c>
      <c r="D4026" t="s">
        <v>2230</v>
      </c>
      <c r="E4026" s="6" t="str">
        <f>VLOOKUP(SUBSTITUTE(B4026,"_usd","")&amp;" - "&amp;D4026,OrbisGeneric_mapping!C:F,3,0)</f>
        <v>OPRE</v>
      </c>
      <c r="F4026" s="6">
        <f>VLOOKUP(E4026,Collibra!D:F,3,0)</f>
        <v>0</v>
      </c>
      <c r="G4026" s="6" t="str">
        <f>VLOOKUP(E4026,Collibra!D:F,2,0)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4026" t="s">
        <v>28</v>
      </c>
      <c r="N4026" t="b">
        <v>0</v>
      </c>
      <c r="P4026" t="s">
        <v>29</v>
      </c>
      <c r="Q4026" t="s">
        <v>30</v>
      </c>
      <c r="R4026" t="b">
        <v>0</v>
      </c>
      <c r="Z4026">
        <v>1</v>
      </c>
    </row>
    <row r="4027" spans="1:26" x14ac:dyDescent="0.25">
      <c r="A4027">
        <v>4383</v>
      </c>
      <c r="B4027" t="s">
        <v>2291</v>
      </c>
      <c r="C4027" t="s">
        <v>2231</v>
      </c>
      <c r="D4027" t="s">
        <v>2232</v>
      </c>
      <c r="E4027" s="6" t="str">
        <f>VLOOKUP(SUBSTITUTE(B4027,"_usd","")&amp;" - "&amp;D4027,OrbisGeneric_mapping!C:F,3,0)</f>
        <v>TPE</v>
      </c>
      <c r="F4027" s="6">
        <f>VLOOKUP(E4027,Collibra!D:F,3,0)</f>
        <v>0</v>
      </c>
      <c r="G4027" s="6" t="str">
        <f>VLOOKUP(E4027,Collibra!D:F,2,0)</f>
        <v>Operating revenue on Total number of employees expressed in money value</v>
      </c>
      <c r="J4027" t="s">
        <v>28</v>
      </c>
      <c r="N4027" t="b">
        <v>0</v>
      </c>
      <c r="P4027" t="s">
        <v>29</v>
      </c>
      <c r="Q4027" t="s">
        <v>30</v>
      </c>
      <c r="R4027" t="b">
        <v>0</v>
      </c>
      <c r="Z4027">
        <v>1</v>
      </c>
    </row>
    <row r="4028" spans="1:26" x14ac:dyDescent="0.25">
      <c r="A4028">
        <v>3967</v>
      </c>
      <c r="B4028" t="s">
        <v>2291</v>
      </c>
      <c r="C4028" t="s">
        <v>2233</v>
      </c>
      <c r="D4028" t="s">
        <v>2234</v>
      </c>
      <c r="E4028" s="6" t="str">
        <f>VLOOKUP(SUBSTITUTE(B4028,"_usd","")&amp;" - "&amp;D4028,OrbisGeneric_mapping!C:F,3,0)</f>
        <v>OPRE</v>
      </c>
      <c r="F4028" s="6">
        <f>VLOOKUP(E4028,Collibra!D:F,3,0)</f>
        <v>0</v>
      </c>
      <c r="G4028" s="6" t="str">
        <f>VLOOKUP(E4028,Collibra!D:F,2,0)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4028" t="s">
        <v>28</v>
      </c>
      <c r="N4028" t="b">
        <v>0</v>
      </c>
      <c r="P4028" t="s">
        <v>29</v>
      </c>
      <c r="Q4028" t="s">
        <v>30</v>
      </c>
      <c r="R4028" t="b">
        <v>0</v>
      </c>
      <c r="Z4028">
        <v>1</v>
      </c>
    </row>
    <row r="4029" spans="1:26" x14ac:dyDescent="0.25">
      <c r="A4029">
        <v>3743</v>
      </c>
      <c r="B4029" t="s">
        <v>2291</v>
      </c>
      <c r="C4029" t="s">
        <v>576</v>
      </c>
      <c r="D4029" t="s">
        <v>577</v>
      </c>
      <c r="E4029" s="6" t="str">
        <f>VLOOKUP(SUBSTITUTE(B4029,"_usd","")&amp;" - "&amp;D4029,OrbisGeneric_mapping!C:F,3,0)</f>
        <v>ORIGINAL_CURRENCY</v>
      </c>
      <c r="F4029" s="6">
        <f>VLOOKUP(E4029,Collibra!D:F,3,0)</f>
        <v>0</v>
      </c>
      <c r="G4029" s="6" t="str">
        <f>VLOOKUP(E4029,Collibra!D:F,2,0)</f>
        <v>The currency used for publishing the financial accounts</v>
      </c>
      <c r="J4029" t="s">
        <v>28</v>
      </c>
      <c r="N4029" t="b">
        <v>0</v>
      </c>
      <c r="P4029" t="s">
        <v>29</v>
      </c>
      <c r="Q4029" t="s">
        <v>30</v>
      </c>
      <c r="R4029" t="b">
        <v>0</v>
      </c>
      <c r="Z4029">
        <v>1</v>
      </c>
    </row>
    <row r="4030" spans="1:26" x14ac:dyDescent="0.25">
      <c r="A4030">
        <v>3735</v>
      </c>
      <c r="B4030" t="s">
        <v>2291</v>
      </c>
      <c r="C4030" t="s">
        <v>578</v>
      </c>
      <c r="D4030" t="s">
        <v>579</v>
      </c>
      <c r="E4030" s="6" t="str">
        <f>VLOOKUP(SUBSTITUTE(B4030,"_usd","")&amp;" - "&amp;D4030,OrbisGeneric_mapping!C:F,3,0)</f>
        <v>ORIGINAL_UNIT</v>
      </c>
      <c r="F4030" s="6" t="str">
        <f>VLOOKUP(E4030,Collibra!D:F,3,0)</f>
        <v>Original unit</v>
      </c>
      <c r="G4030" s="6" t="str">
        <f>VLOOKUP(E4030,Collibra!D:F,2,0)</f>
        <v>Original units is the unit for a financial value used in spreading the financial accounts</v>
      </c>
      <c r="J4030" t="s">
        <v>28</v>
      </c>
      <c r="N4030" t="b">
        <v>0</v>
      </c>
      <c r="P4030" t="s">
        <v>29</v>
      </c>
      <c r="Q4030" t="s">
        <v>30</v>
      </c>
      <c r="R4030" t="b">
        <v>0</v>
      </c>
      <c r="Z4030">
        <v>1</v>
      </c>
    </row>
    <row r="4031" spans="1:26" x14ac:dyDescent="0.25">
      <c r="A4031">
        <v>3815</v>
      </c>
      <c r="B4031" t="s">
        <v>2291</v>
      </c>
      <c r="C4031" t="s">
        <v>1489</v>
      </c>
      <c r="D4031" t="s">
        <v>2235</v>
      </c>
      <c r="E4031" s="6" t="str">
        <f>VLOOKUP(SUBSTITUTE(B4031,"_usd","")&amp;" - "&amp;D4031,OrbisGeneric_mapping!C:F,3,0)</f>
        <v>OCAS</v>
      </c>
      <c r="F4031" s="6">
        <f>VLOOKUP(E4031,Collibra!D:F,3,0)</f>
        <v>0</v>
      </c>
      <c r="G4031" s="6" t="str">
        <f>VLOOKUP(E4031,Collibra!D:F,2,0)</f>
        <v>All other current assets such as receivables from other sources (taxes, group companies), short-term investments of money and Cash at bank and in hand</v>
      </c>
      <c r="J4031" t="s">
        <v>28</v>
      </c>
      <c r="N4031" t="b">
        <v>0</v>
      </c>
      <c r="P4031" t="s">
        <v>29</v>
      </c>
      <c r="Q4031" t="s">
        <v>30</v>
      </c>
      <c r="R4031" t="b">
        <v>0</v>
      </c>
      <c r="Z4031">
        <v>1</v>
      </c>
    </row>
    <row r="4032" spans="1:26" x14ac:dyDescent="0.25">
      <c r="A4032">
        <v>3919</v>
      </c>
      <c r="B4032" t="s">
        <v>2291</v>
      </c>
      <c r="C4032" t="s">
        <v>1491</v>
      </c>
      <c r="D4032" t="s">
        <v>2236</v>
      </c>
      <c r="E4032" s="6" t="str">
        <f>VLOOKUP(SUBSTITUTE(B4032,"_usd","")&amp;" - "&amp;D4032,OrbisGeneric_mapping!C:F,3,0)</f>
        <v>OCLI</v>
      </c>
      <c r="F4032" s="6">
        <f>VLOOKUP(E4032,Collibra!D:F,3,0)</f>
        <v>0</v>
      </c>
      <c r="G4032" s="6" t="str">
        <f>VLOOKUP(E4032,Collibra!D:F,2,0)</f>
        <v>Other current liabilities arising due to pension, personnel costs, taxes, intragroup debts, accounts received in advance, etc.</v>
      </c>
      <c r="J4032" t="s">
        <v>28</v>
      </c>
      <c r="N4032" t="b">
        <v>0</v>
      </c>
      <c r="P4032" t="s">
        <v>29</v>
      </c>
      <c r="Q4032" t="s">
        <v>30</v>
      </c>
      <c r="R4032" t="b">
        <v>0</v>
      </c>
      <c r="Z4032">
        <v>1</v>
      </c>
    </row>
    <row r="4033" spans="1:26" x14ac:dyDescent="0.25">
      <c r="A4033">
        <v>3783</v>
      </c>
      <c r="B4033" t="s">
        <v>2291</v>
      </c>
      <c r="C4033" t="s">
        <v>1495</v>
      </c>
      <c r="D4033" t="s">
        <v>2237</v>
      </c>
      <c r="E4033" s="6" t="str">
        <f>VLOOKUP(SUBSTITUTE(B4033,"_usd","")&amp;" - "&amp;D4033,OrbisGeneric_mapping!C:F,3,0)</f>
        <v>OFAS</v>
      </c>
      <c r="F4033" s="6">
        <f>VLOOKUP(E4033,Collibra!D:F,3,0)</f>
        <v>0</v>
      </c>
      <c r="G4033" s="6" t="str">
        <f>VLOOKUP(E4033,Collibra!D:F,2,0)</f>
        <v>All other non-current assets such as long-term investments, shares and participations, pension funds etc.</v>
      </c>
      <c r="J4033" t="s">
        <v>28</v>
      </c>
      <c r="N4033" t="b">
        <v>0</v>
      </c>
      <c r="P4033" t="s">
        <v>29</v>
      </c>
      <c r="Q4033" t="s">
        <v>30</v>
      </c>
      <c r="R4033" t="b">
        <v>0</v>
      </c>
      <c r="Z4033">
        <v>1</v>
      </c>
    </row>
    <row r="4034" spans="1:26" x14ac:dyDescent="0.25">
      <c r="A4034">
        <v>3879</v>
      </c>
      <c r="B4034" t="s">
        <v>2291</v>
      </c>
      <c r="C4034" t="s">
        <v>1505</v>
      </c>
      <c r="D4034" t="s">
        <v>2238</v>
      </c>
      <c r="E4034" s="6" t="str">
        <f>VLOOKUP(SUBSTITUTE(B4034,"_usd","")&amp;" - "&amp;D4034,OrbisGeneric_mapping!C:F,3,0)</f>
        <v>ONCL</v>
      </c>
      <c r="F4034" s="6">
        <f>VLOOKUP(E4034,Collibra!D:F,3,0)</f>
        <v>0</v>
      </c>
      <c r="G4034" s="6" t="str">
        <f>VLOOKUP(E4034,Collibra!D:F,2,0)</f>
        <v>Other long-term liabilities arising due to trade debt, group companies, pension loans, deferred taxes and provisions</v>
      </c>
      <c r="J4034" t="s">
        <v>28</v>
      </c>
      <c r="N4034" t="b">
        <v>0</v>
      </c>
      <c r="P4034" t="s">
        <v>29</v>
      </c>
      <c r="Q4034" t="s">
        <v>30</v>
      </c>
      <c r="R4034" t="b">
        <v>0</v>
      </c>
      <c r="Z4034">
        <v>1</v>
      </c>
    </row>
    <row r="4035" spans="1:26" x14ac:dyDescent="0.25">
      <c r="A4035">
        <v>3999</v>
      </c>
      <c r="B4035" t="s">
        <v>2291</v>
      </c>
      <c r="C4035" t="s">
        <v>2239</v>
      </c>
      <c r="D4035" t="s">
        <v>2240</v>
      </c>
      <c r="E4035" s="6" t="str">
        <f>VLOOKUP(SUBSTITUTE(B4035,"_usd","")&amp;" - "&amp;D4035,OrbisGeneric_mapping!C:F,3,0)</f>
        <v>OOPE</v>
      </c>
      <c r="F4035" s="6">
        <f>VLOOKUP(E4035,Collibra!D:F,3,0)</f>
        <v>0</v>
      </c>
      <c r="G4035" s="6" t="str">
        <f>VLOOKUP(E4035,Collibra!D:F,2,0)</f>
        <v>All costs not directly related to the production of goods sold such as commercial costs, administrative expenses, etc. plus depreciation of those costs. (Expenses can include revenues in a small number of cases)</v>
      </c>
      <c r="J4035" t="s">
        <v>28</v>
      </c>
      <c r="N4035" t="b">
        <v>0</v>
      </c>
      <c r="P4035" t="s">
        <v>29</v>
      </c>
      <c r="Q4035" t="s">
        <v>30</v>
      </c>
      <c r="R4035" t="b">
        <v>0</v>
      </c>
      <c r="Z4035">
        <v>1</v>
      </c>
    </row>
    <row r="4036" spans="1:26" x14ac:dyDescent="0.25">
      <c r="A4036">
        <v>3855</v>
      </c>
      <c r="B4036" t="s">
        <v>2291</v>
      </c>
      <c r="C4036" t="s">
        <v>2241</v>
      </c>
      <c r="D4036" t="s">
        <v>2242</v>
      </c>
      <c r="E4036" s="6" t="str">
        <f>VLOOKUP(SUBSTITUTE(B4036,"_usd","")&amp;" - "&amp;D4036,OrbisGeneric_mapping!C:F,3,0)</f>
        <v>OSFD</v>
      </c>
      <c r="F4036" s="6">
        <f>VLOOKUP(E4036,Collibra!D:F,3,0)</f>
        <v>0</v>
      </c>
      <c r="G4036" s="6" t="str">
        <f>VLOOKUP(E4036,Collibra!D:F,2,0)</f>
        <v>All Shareholders funds not linked with the Issued capital such as Reserve capital, Undistributed profit, includes also Minority interests</v>
      </c>
      <c r="J4036" t="s">
        <v>28</v>
      </c>
      <c r="N4036" t="b">
        <v>0</v>
      </c>
      <c r="P4036" t="s">
        <v>29</v>
      </c>
      <c r="Q4036" t="s">
        <v>30</v>
      </c>
      <c r="R4036" t="b">
        <v>0</v>
      </c>
      <c r="Z4036">
        <v>1</v>
      </c>
    </row>
    <row r="4037" spans="1:26" x14ac:dyDescent="0.25">
      <c r="A4037">
        <v>4055</v>
      </c>
      <c r="B4037" t="s">
        <v>2291</v>
      </c>
      <c r="C4037" t="s">
        <v>2243</v>
      </c>
      <c r="D4037" t="s">
        <v>2244</v>
      </c>
      <c r="E4037" s="6" t="str">
        <f>VLOOKUP(SUBSTITUTE(B4037,"_usd","")&amp;" - "&amp;D4037,OrbisGeneric_mapping!C:F,3,0)</f>
        <v>PLAT</v>
      </c>
      <c r="F4037" s="6" t="str">
        <f>VLOOKUP(E4037,Collibra!D:F,3,0)</f>
        <v>Profit (Loss) after Taxation</v>
      </c>
      <c r="G4037" s="6" t="str">
        <f>VLOOKUP(E4037,Collibra!D:F,2,0)</f>
        <v>Profit before taxes [PBT] minus Tax expense</v>
      </c>
      <c r="J4037" t="s">
        <v>28</v>
      </c>
      <c r="N4037" t="b">
        <v>0</v>
      </c>
      <c r="P4037" t="s">
        <v>29</v>
      </c>
      <c r="Q4037" t="s">
        <v>30</v>
      </c>
      <c r="R4037" t="b">
        <v>0</v>
      </c>
      <c r="Z4037">
        <v>1</v>
      </c>
    </row>
    <row r="4038" spans="1:26" x14ac:dyDescent="0.25">
      <c r="A4038">
        <v>4039</v>
      </c>
      <c r="B4038" t="s">
        <v>2291</v>
      </c>
      <c r="C4038" t="s">
        <v>2245</v>
      </c>
      <c r="D4038" t="s">
        <v>2246</v>
      </c>
      <c r="E4038" s="6" t="str">
        <f>VLOOKUP(SUBSTITUTE(B4038,"_usd","")&amp;" - "&amp;D4038,OrbisGeneric_mapping!C:F,3,0)</f>
        <v>PLBT</v>
      </c>
      <c r="F4038" s="6">
        <f>VLOOKUP(E4038,Collibra!D:F,3,0)</f>
        <v>0</v>
      </c>
      <c r="G4038" s="6" t="str">
        <f>VLOOKUP(E4038,Collibra!D:F,2,0)</f>
        <v>The sum of Operating profit and Financial profit</v>
      </c>
      <c r="J4038" t="s">
        <v>28</v>
      </c>
      <c r="N4038" t="b">
        <v>0</v>
      </c>
      <c r="P4038" t="s">
        <v>29</v>
      </c>
      <c r="Q4038" t="s">
        <v>30</v>
      </c>
      <c r="R4038" t="b">
        <v>0</v>
      </c>
      <c r="Z4038">
        <v>1</v>
      </c>
    </row>
    <row r="4039" spans="1:26" x14ac:dyDescent="0.25">
      <c r="A4039">
        <v>4087</v>
      </c>
      <c r="B4039" t="s">
        <v>2291</v>
      </c>
      <c r="C4039" t="s">
        <v>2247</v>
      </c>
      <c r="D4039" t="s">
        <v>2248</v>
      </c>
      <c r="E4039" s="6" t="str">
        <f>VLOOKUP(SUBSTITUTE(B4039,"_usd","")&amp;" - "&amp;D4039,OrbisGeneric_mapping!C:F,3,0)</f>
        <v>PL</v>
      </c>
      <c r="F4039" s="6" t="str">
        <f>VLOOKUP(E4039,Collibra!D:F,3,0)</f>
        <v>P/L for period [= Net Income]</v>
      </c>
      <c r="G4039" s="6" t="str">
        <f>VLOOKUP(E4039,Collibra!D:F,2,0)</f>
        <v>Net income for the Year. Profit after tax including Extraordinary Revenue &amp;amp; Expense and After deduction of Minority interests and Preferred dividends but Before Ordinary dividends</v>
      </c>
      <c r="J4039" t="s">
        <v>28</v>
      </c>
      <c r="N4039" t="b">
        <v>0</v>
      </c>
      <c r="P4039" t="s">
        <v>29</v>
      </c>
      <c r="Q4039" t="s">
        <v>30</v>
      </c>
      <c r="R4039" t="b">
        <v>0</v>
      </c>
      <c r="Z4039">
        <v>1</v>
      </c>
    </row>
    <row r="4040" spans="1:26" x14ac:dyDescent="0.25">
      <c r="A4040">
        <v>3639</v>
      </c>
      <c r="B4040" t="s">
        <v>2291</v>
      </c>
      <c r="C4040" t="s">
        <v>57</v>
      </c>
      <c r="D4040" t="s">
        <v>57</v>
      </c>
      <c r="E4040" s="6" t="e">
        <f>VLOOKUP(SUBSTITUTE(B4040,"_usd","")&amp;" - "&amp;D4040,OrbisGeneric_mapping!C:F,3,0)</f>
        <v>#N/A</v>
      </c>
      <c r="F4040" s="6" t="e">
        <f>VLOOKUP(E4040,Collibra!D:F,3,0)</f>
        <v>#N/A</v>
      </c>
      <c r="G4040" s="6" t="e">
        <f>VLOOKUP(E4040,Collibra!D:F,2,0)</f>
        <v>#N/A</v>
      </c>
      <c r="J4040" t="s">
        <v>28</v>
      </c>
      <c r="N4040" t="b">
        <v>0</v>
      </c>
      <c r="P4040" t="s">
        <v>29</v>
      </c>
      <c r="Q4040" t="s">
        <v>30</v>
      </c>
      <c r="R4040" t="b">
        <v>0</v>
      </c>
      <c r="Z4040">
        <v>1</v>
      </c>
    </row>
    <row r="4041" spans="1:26" x14ac:dyDescent="0.25">
      <c r="A4041">
        <v>3631</v>
      </c>
      <c r="B4041" t="s">
        <v>2291</v>
      </c>
      <c r="C4041" t="s">
        <v>58</v>
      </c>
      <c r="D4041" t="s">
        <v>58</v>
      </c>
      <c r="E4041" s="6" t="e">
        <f>VLOOKUP(SUBSTITUTE(B4041,"_usd","")&amp;" - "&amp;D4041,OrbisGeneric_mapping!C:F,3,0)</f>
        <v>#N/A</v>
      </c>
      <c r="F4041" s="6" t="e">
        <f>VLOOKUP(E4041,Collibra!D:F,3,0)</f>
        <v>#N/A</v>
      </c>
      <c r="G4041" s="6" t="e">
        <f>VLOOKUP(E4041,Collibra!D:F,2,0)</f>
        <v>#N/A</v>
      </c>
      <c r="J4041" t="s">
        <v>59</v>
      </c>
      <c r="N4041" t="b">
        <v>0</v>
      </c>
      <c r="P4041" t="s">
        <v>29</v>
      </c>
      <c r="Q4041" t="s">
        <v>30</v>
      </c>
      <c r="R4041" t="b">
        <v>0</v>
      </c>
      <c r="Z4041">
        <v>1</v>
      </c>
    </row>
    <row r="4042" spans="1:26" x14ac:dyDescent="0.25">
      <c r="A4042">
        <v>4215</v>
      </c>
      <c r="B4042" t="s">
        <v>2291</v>
      </c>
      <c r="C4042" t="s">
        <v>604</v>
      </c>
      <c r="D4042" t="s">
        <v>605</v>
      </c>
      <c r="E4042" s="6" t="str">
        <f>VLOOKUP(SUBSTITUTE(B4042,"_usd","")&amp;" - "&amp;D4042,OrbisGeneric_mapping!C:F,3,0)</f>
        <v>PRMA</v>
      </c>
      <c r="F4042" s="6">
        <f>VLOOKUP(E4042,Collibra!D:F,3,0)</f>
        <v>0</v>
      </c>
      <c r="G4042" s="6" t="str">
        <f>VLOOKUP(E4042,Collibra!D:F,2,0)</f>
        <v>Profit (loss) before tax as percentage of operating revenue</v>
      </c>
      <c r="J4042" t="s">
        <v>28</v>
      </c>
      <c r="N4042" t="b">
        <v>0</v>
      </c>
      <c r="P4042" t="s">
        <v>29</v>
      </c>
      <c r="Q4042" t="s">
        <v>30</v>
      </c>
      <c r="R4042" t="b">
        <v>0</v>
      </c>
      <c r="Z4042">
        <v>1</v>
      </c>
    </row>
    <row r="4043" spans="1:26" x14ac:dyDescent="0.25">
      <c r="A4043">
        <v>4375</v>
      </c>
      <c r="B4043" t="s">
        <v>2291</v>
      </c>
      <c r="C4043" t="s">
        <v>2249</v>
      </c>
      <c r="D4043" t="s">
        <v>2250</v>
      </c>
      <c r="E4043" s="6" t="str">
        <f>VLOOKUP(SUBSTITUTE(B4043,"_usd","")&amp;" - "&amp;D4043,OrbisGeneric_mapping!C:F,3,0)</f>
        <v>PPE</v>
      </c>
      <c r="F4043" s="6">
        <f>VLOOKUP(E4043,Collibra!D:F,3,0)</f>
        <v>0</v>
      </c>
      <c r="G4043" s="6" t="str">
        <f>VLOOKUP(E4043,Collibra!D:F,2,0)</f>
        <v>Profit before taxes on Total number of employees expressed in money value</v>
      </c>
      <c r="J4043" t="s">
        <v>28</v>
      </c>
      <c r="N4043" t="b">
        <v>0</v>
      </c>
      <c r="P4043" t="s">
        <v>29</v>
      </c>
      <c r="Q4043" t="s">
        <v>30</v>
      </c>
      <c r="R4043" t="b">
        <v>0</v>
      </c>
      <c r="Z4043">
        <v>1</v>
      </c>
    </row>
    <row r="4044" spans="1:26" x14ac:dyDescent="0.25">
      <c r="A4044">
        <v>3887</v>
      </c>
      <c r="B4044" t="s">
        <v>2291</v>
      </c>
      <c r="C4044" t="s">
        <v>1541</v>
      </c>
      <c r="D4044" t="s">
        <v>1542</v>
      </c>
      <c r="E4044" s="6" t="str">
        <f>VLOOKUP(SUBSTITUTE(B4044,"_usd","")&amp;" - "&amp;D4044,OrbisGeneric_mapping!C:F,3,0)</f>
        <v>PROV</v>
      </c>
      <c r="F4044" s="6" t="str">
        <f>VLOOKUP(E4044,Collibra!D:F,3,0)</f>
        <v>Provisions</v>
      </c>
      <c r="G4044" s="6" t="str">
        <f>VLOOKUP(E4044,Collibra!D:F,2,0)</f>
        <v>Of which Provisions (social security, taxes, etc.)</v>
      </c>
      <c r="J4044" t="s">
        <v>28</v>
      </c>
      <c r="N4044" t="b">
        <v>0</v>
      </c>
      <c r="P4044" t="s">
        <v>29</v>
      </c>
      <c r="Q4044" t="s">
        <v>30</v>
      </c>
      <c r="R4044" t="b">
        <v>0</v>
      </c>
      <c r="Z4044">
        <v>1</v>
      </c>
    </row>
    <row r="4045" spans="1:26" x14ac:dyDescent="0.25">
      <c r="A4045">
        <v>4319</v>
      </c>
      <c r="B4045" t="s">
        <v>2291</v>
      </c>
      <c r="C4045" t="s">
        <v>2251</v>
      </c>
      <c r="D4045" t="s">
        <v>2252</v>
      </c>
      <c r="E4045" s="6" t="str">
        <f>VLOOKUP(SUBSTITUTE(B4045,"_usd","")&amp;" - "&amp;D4045,OrbisGeneric_mapping!C:F,3,0)</f>
        <v>RDOP</v>
      </c>
      <c r="F4045" s="6" t="str">
        <f>VLOOKUP(E4045,Collibra!D:F,3,0)</f>
        <v>R&amp;D expenses / Operating revenue (%)</v>
      </c>
      <c r="G4045" s="6" t="str">
        <f>VLOOKUP(E4045,Collibra!D:F,2,0)</f>
        <v>Research &amp;amp; development expense as a percentage of Operating revenue</v>
      </c>
      <c r="J4045" t="s">
        <v>28</v>
      </c>
      <c r="N4045" t="b">
        <v>0</v>
      </c>
      <c r="P4045" t="s">
        <v>29</v>
      </c>
      <c r="Q4045" t="s">
        <v>30</v>
      </c>
      <c r="R4045" t="b">
        <v>0</v>
      </c>
      <c r="Z4045">
        <v>1</v>
      </c>
    </row>
    <row r="4046" spans="1:26" x14ac:dyDescent="0.25">
      <c r="A4046">
        <v>4135</v>
      </c>
      <c r="B4046" t="s">
        <v>2291</v>
      </c>
      <c r="C4046" t="s">
        <v>1547</v>
      </c>
      <c r="D4046" t="s">
        <v>2253</v>
      </c>
      <c r="E4046" s="6" t="str">
        <f>VLOOKUP(SUBSTITUTE(B4046,"_usd","")&amp;" - "&amp;D4046,OrbisGeneric_mapping!C:F,3,0)</f>
        <v>RD</v>
      </c>
      <c r="F4046" s="6" t="str">
        <f>VLOOKUP(E4046,Collibra!D:F,3,0)</f>
        <v>Research &amp; Development expenses</v>
      </c>
      <c r="G4046" s="6" t="str">
        <f>VLOOKUP(E4046,Collibra!D:F,2,0)</f>
        <v>Total amount of depreciation and amortization of the assets</v>
      </c>
      <c r="J4046" t="s">
        <v>28</v>
      </c>
      <c r="N4046" t="b">
        <v>0</v>
      </c>
      <c r="P4046" t="s">
        <v>29</v>
      </c>
      <c r="Q4046" t="s">
        <v>30</v>
      </c>
      <c r="R4046" t="b">
        <v>0</v>
      </c>
      <c r="Z4046">
        <v>1</v>
      </c>
    </row>
    <row r="4047" spans="1:26" x14ac:dyDescent="0.25">
      <c r="A4047">
        <v>4207</v>
      </c>
      <c r="B4047" t="s">
        <v>2291</v>
      </c>
      <c r="C4047" t="s">
        <v>616</v>
      </c>
      <c r="D4047" t="s">
        <v>617</v>
      </c>
      <c r="E4047" s="6" t="str">
        <f>VLOOKUP(SUBSTITUTE(B4047,"_usd","")&amp;" - "&amp;D4047,OrbisGeneric_mapping!C:F,3,0)</f>
        <v>ROA</v>
      </c>
      <c r="F4047" s="6">
        <f>VLOOKUP(E4047,Collibra!D:F,3,0)</f>
        <v>0</v>
      </c>
      <c r="G4047" s="6" t="str">
        <f>VLOOKUP(E4047,Collibra!D:F,2,0)</f>
        <v>Net income as percentage of Total assets</v>
      </c>
      <c r="J4047" t="s">
        <v>28</v>
      </c>
      <c r="N4047" t="b">
        <v>0</v>
      </c>
      <c r="P4047" t="s">
        <v>29</v>
      </c>
      <c r="Q4047" t="s">
        <v>30</v>
      </c>
      <c r="R4047" t="b">
        <v>0</v>
      </c>
      <c r="Z4047">
        <v>1</v>
      </c>
    </row>
    <row r="4048" spans="1:26" x14ac:dyDescent="0.25">
      <c r="A4048">
        <v>4183</v>
      </c>
      <c r="B4048" t="s">
        <v>2291</v>
      </c>
      <c r="C4048" t="s">
        <v>618</v>
      </c>
      <c r="D4048" t="s">
        <v>619</v>
      </c>
      <c r="E4048" s="6" t="str">
        <f>VLOOKUP(SUBSTITUTE(B4048,"_usd","")&amp;" - "&amp;D4048,OrbisGeneric_mapping!C:F,3,0)</f>
        <v>RTAS</v>
      </c>
      <c r="F4048" s="6">
        <f>VLOOKUP(E4048,Collibra!D:F,3,0)</f>
        <v>0</v>
      </c>
      <c r="G4048" s="6" t="str">
        <f>VLOOKUP(E4048,Collibra!D:F,2,0)</f>
        <v>Profit (loss) before taxes as percentage of Total assets</v>
      </c>
      <c r="J4048" t="s">
        <v>28</v>
      </c>
      <c r="N4048" t="b">
        <v>0</v>
      </c>
      <c r="P4048" t="s">
        <v>29</v>
      </c>
      <c r="Q4048" t="s">
        <v>30</v>
      </c>
      <c r="R4048" t="b">
        <v>0</v>
      </c>
      <c r="Z4048">
        <v>1</v>
      </c>
    </row>
    <row r="4049" spans="1:26" x14ac:dyDescent="0.25">
      <c r="A4049">
        <v>4199</v>
      </c>
      <c r="B4049" t="s">
        <v>2291</v>
      </c>
      <c r="C4049" t="s">
        <v>2254</v>
      </c>
      <c r="D4049" t="s">
        <v>2255</v>
      </c>
      <c r="E4049" s="6" t="str">
        <f>VLOOKUP(SUBSTITUTE(B4049,"_usd","")&amp;" - "&amp;D4049,OrbisGeneric_mapping!C:F,3,0)</f>
        <v>ROCE</v>
      </c>
      <c r="F4049" s="6">
        <f>VLOOKUP(E4049,Collibra!D:F,3,0)</f>
        <v>0</v>
      </c>
      <c r="G4049" s="6" t="str">
        <f>VLOOKUP(E4049,Collibra!D:F,2,0)</f>
        <v>Sum of Net profit (loss) after taxes and Interest paid as percentage of Shareholders funds and Non-current liabilities</v>
      </c>
      <c r="J4049" t="s">
        <v>28</v>
      </c>
      <c r="N4049" t="b">
        <v>0</v>
      </c>
      <c r="P4049" t="s">
        <v>29</v>
      </c>
      <c r="Q4049" t="s">
        <v>30</v>
      </c>
      <c r="R4049" t="b">
        <v>0</v>
      </c>
      <c r="Z4049">
        <v>1</v>
      </c>
    </row>
    <row r="4050" spans="1:26" x14ac:dyDescent="0.25">
      <c r="A4050">
        <v>4175</v>
      </c>
      <c r="B4050" t="s">
        <v>2291</v>
      </c>
      <c r="C4050" t="s">
        <v>2256</v>
      </c>
      <c r="D4050" t="s">
        <v>2257</v>
      </c>
      <c r="E4050" s="6" t="str">
        <f>VLOOKUP(SUBSTITUTE(B4050,"_usd","")&amp;" - "&amp;D4050,OrbisGeneric_mapping!C:F,3,0)</f>
        <v>RCEM</v>
      </c>
      <c r="F4050" s="6">
        <f>VLOOKUP(E4050,Collibra!D:F,3,0)</f>
        <v>0</v>
      </c>
      <c r="G4050" s="6" t="str">
        <f>VLOOKUP(E4050,Collibra!D:F,2,0)</f>
        <v>The sum of Profit (loss) before tax and interest paid as percentage of shareholders funds and non-current liabilities</v>
      </c>
      <c r="J4050" t="s">
        <v>28</v>
      </c>
      <c r="N4050" t="b">
        <v>0</v>
      </c>
      <c r="P4050" t="s">
        <v>29</v>
      </c>
      <c r="Q4050" t="s">
        <v>30</v>
      </c>
      <c r="R4050" t="b">
        <v>0</v>
      </c>
      <c r="Z4050">
        <v>1</v>
      </c>
    </row>
    <row r="4051" spans="1:26" x14ac:dyDescent="0.25">
      <c r="A4051">
        <v>4191</v>
      </c>
      <c r="B4051" t="s">
        <v>2291</v>
      </c>
      <c r="C4051" t="s">
        <v>620</v>
      </c>
      <c r="D4051" t="s">
        <v>621</v>
      </c>
      <c r="E4051" s="6" t="str">
        <f>VLOOKUP(SUBSTITUTE(B4051,"_usd","")&amp;" - "&amp;D4051,OrbisGeneric_mapping!C:F,3,0)</f>
        <v>ROE</v>
      </c>
      <c r="F4051" s="6">
        <f>VLOOKUP(E4051,Collibra!D:F,3,0)</f>
        <v>0</v>
      </c>
      <c r="G4051" s="6" t="str">
        <f>VLOOKUP(E4051,Collibra!D:F,2,0)</f>
        <v>Net profit (loss) after taxes as percentage of Shareholders funds</v>
      </c>
      <c r="J4051" t="s">
        <v>28</v>
      </c>
      <c r="N4051" t="b">
        <v>0</v>
      </c>
      <c r="P4051" t="s">
        <v>29</v>
      </c>
      <c r="Q4051" t="s">
        <v>30</v>
      </c>
      <c r="R4051" t="b">
        <v>0</v>
      </c>
      <c r="Z4051">
        <v>1</v>
      </c>
    </row>
    <row r="4052" spans="1:26" x14ac:dyDescent="0.25">
      <c r="A4052">
        <v>4167</v>
      </c>
      <c r="B4052" t="s">
        <v>2291</v>
      </c>
      <c r="C4052" t="s">
        <v>622</v>
      </c>
      <c r="D4052" t="s">
        <v>623</v>
      </c>
      <c r="E4052" s="6" t="str">
        <f>VLOOKUP(SUBSTITUTE(B4052,"_usd","")&amp;" - "&amp;D4052,OrbisGeneric_mapping!C:F,3,0)</f>
        <v>RSHF</v>
      </c>
      <c r="F4052" s="6" t="str">
        <f>VLOOKUP(E4052,Collibra!D:F,3,0)</f>
        <v>ROE using P/L before tax</v>
      </c>
      <c r="G4052" s="6" t="str">
        <f>VLOOKUP(E4052,Collibra!D:F,2,0)</f>
        <v>Profit (loss) before tax as percentage of shareholders funds</v>
      </c>
      <c r="J4052" t="s">
        <v>28</v>
      </c>
      <c r="N4052" t="b">
        <v>0</v>
      </c>
      <c r="P4052" t="s">
        <v>29</v>
      </c>
      <c r="Q4052" t="s">
        <v>30</v>
      </c>
      <c r="R4052" t="b">
        <v>0</v>
      </c>
      <c r="Z4052">
        <v>1</v>
      </c>
    </row>
    <row r="4053" spans="1:26" x14ac:dyDescent="0.25">
      <c r="A4053">
        <v>4463</v>
      </c>
      <c r="B4053" t="s">
        <v>2291</v>
      </c>
      <c r="C4053" t="s">
        <v>72</v>
      </c>
      <c r="D4053" t="s">
        <v>72</v>
      </c>
      <c r="E4053" s="6" t="e">
        <f>VLOOKUP(SUBSTITUTE(B4053,"_usd","")&amp;" - "&amp;D4053,OrbisGeneric_mapping!C:F,3,0)</f>
        <v>#N/A</v>
      </c>
      <c r="F4053" s="6" t="e">
        <f>VLOOKUP(E4053,Collibra!D:F,3,0)</f>
        <v>#N/A</v>
      </c>
      <c r="G4053" s="6" t="e">
        <f>VLOOKUP(E4053,Collibra!D:F,2,0)</f>
        <v>#N/A</v>
      </c>
      <c r="J4053" t="s">
        <v>73</v>
      </c>
      <c r="N4053" t="b">
        <v>0</v>
      </c>
      <c r="P4053" t="s">
        <v>29</v>
      </c>
      <c r="Q4053" t="s">
        <v>30</v>
      </c>
      <c r="R4053" t="b">
        <v>0</v>
      </c>
      <c r="Z4053">
        <v>1</v>
      </c>
    </row>
    <row r="4054" spans="1:26" x14ac:dyDescent="0.25">
      <c r="A4054">
        <v>3975</v>
      </c>
      <c r="B4054" t="s">
        <v>2291</v>
      </c>
      <c r="C4054" t="s">
        <v>2258</v>
      </c>
      <c r="D4054" t="s">
        <v>2259</v>
      </c>
      <c r="E4054" s="6" t="e">
        <f>VLOOKUP(SUBSTITUTE(B4054,"_usd","")&amp;" - "&amp;D4054,OrbisGeneric_mapping!C:F,3,0)</f>
        <v>#N/A</v>
      </c>
      <c r="F4054" s="6" t="e">
        <f>VLOOKUP(E4054,Collibra!D:F,3,0)</f>
        <v>#N/A</v>
      </c>
      <c r="G4054" s="6" t="e">
        <f>VLOOKUP(E4054,Collibra!D:F,2,0)</f>
        <v>#N/A</v>
      </c>
      <c r="J4054" t="s">
        <v>28</v>
      </c>
      <c r="N4054" t="b">
        <v>0</v>
      </c>
      <c r="P4054" t="s">
        <v>29</v>
      </c>
      <c r="Q4054" t="s">
        <v>30</v>
      </c>
      <c r="R4054" t="b">
        <v>0</v>
      </c>
      <c r="Z4054">
        <v>1</v>
      </c>
    </row>
    <row r="4055" spans="1:26" x14ac:dyDescent="0.25">
      <c r="A4055">
        <v>3839</v>
      </c>
      <c r="B4055" t="s">
        <v>2291</v>
      </c>
      <c r="C4055" t="s">
        <v>2260</v>
      </c>
      <c r="D4055" t="s">
        <v>2261</v>
      </c>
      <c r="E4055" s="6" t="str">
        <f>VLOOKUP(SUBSTITUTE(B4055,"_usd","")&amp;" - "&amp;D4055,OrbisGeneric_mapping!C:F,3,0)</f>
        <v>SHFD</v>
      </c>
      <c r="F4055" s="6" t="str">
        <f>VLOOKUP(E4055,Collibra!D:F,3,0)</f>
        <v>Shareholders funds</v>
      </c>
      <c r="G4055" s="6" t="str">
        <f>VLOOKUP(E4055,Collibra!D:F,2,0)</f>
        <v>Total equity (Capital plus Other shareholders funds)</v>
      </c>
      <c r="J4055" t="s">
        <v>28</v>
      </c>
      <c r="N4055" t="b">
        <v>0</v>
      </c>
      <c r="P4055" t="s">
        <v>29</v>
      </c>
      <c r="Q4055" t="s">
        <v>30</v>
      </c>
      <c r="R4055" t="b">
        <v>0</v>
      </c>
      <c r="Z4055">
        <v>1</v>
      </c>
    </row>
    <row r="4056" spans="1:26" x14ac:dyDescent="0.25">
      <c r="A4056">
        <v>4407</v>
      </c>
      <c r="B4056" t="s">
        <v>2291</v>
      </c>
      <c r="C4056" t="s">
        <v>2262</v>
      </c>
      <c r="D4056" t="s">
        <v>2263</v>
      </c>
      <c r="E4056" s="6" t="str">
        <f>VLOOKUP(SUBSTITUTE(B4056,"_usd","")&amp;" - "&amp;D4056,OrbisGeneric_mapping!C:F,3,0)</f>
        <v>SFPE</v>
      </c>
      <c r="F4056" s="6">
        <f>VLOOKUP(E4056,Collibra!D:F,3,0)</f>
        <v>0</v>
      </c>
      <c r="G4056" s="6" t="str">
        <f>VLOOKUP(E4056,Collibra!D:F,2,0)</f>
        <v>Shareholders funds on Total number of employees</v>
      </c>
      <c r="J4056" t="s">
        <v>28</v>
      </c>
      <c r="N4056" t="b">
        <v>0</v>
      </c>
      <c r="P4056" t="s">
        <v>29</v>
      </c>
      <c r="Q4056" t="s">
        <v>30</v>
      </c>
      <c r="R4056" t="b">
        <v>0</v>
      </c>
      <c r="Z4056">
        <v>1</v>
      </c>
    </row>
    <row r="4057" spans="1:26" x14ac:dyDescent="0.25">
      <c r="A4057">
        <v>4343</v>
      </c>
      <c r="B4057" t="s">
        <v>2291</v>
      </c>
      <c r="C4057" t="s">
        <v>2264</v>
      </c>
      <c r="D4057" t="s">
        <v>2265</v>
      </c>
      <c r="E4057" s="6" t="str">
        <f>VLOOKUP(SUBSTITUTE(B4057,"_usd","")&amp;" - "&amp;D4057,OrbisGeneric_mapping!C:F,3,0)</f>
        <v>SHLQ</v>
      </c>
      <c r="F4057" s="6" t="str">
        <f>VLOOKUP(E4057,Collibra!D:F,3,0)</f>
        <v>Shareholders liquidity ratio (x)</v>
      </c>
      <c r="G4057" s="6" t="str">
        <f>VLOOKUP(E4057,Collibra!D:F,2,0)</f>
        <v>Shareholders finds as a percentage of Non-current liabilities</v>
      </c>
      <c r="J4057" t="s">
        <v>28</v>
      </c>
      <c r="N4057" t="b">
        <v>0</v>
      </c>
      <c r="P4057" t="s">
        <v>29</v>
      </c>
      <c r="Q4057" t="s">
        <v>30</v>
      </c>
      <c r="R4057" t="b">
        <v>0</v>
      </c>
      <c r="Z4057">
        <v>1</v>
      </c>
    </row>
    <row r="4058" spans="1:26" x14ac:dyDescent="0.25">
      <c r="A4058">
        <v>4351</v>
      </c>
      <c r="B4058" t="s">
        <v>2291</v>
      </c>
      <c r="C4058" t="s">
        <v>624</v>
      </c>
      <c r="D4058" t="s">
        <v>625</v>
      </c>
      <c r="E4058" s="6" t="str">
        <f>VLOOKUP(SUBSTITUTE(B4058,"_usd","")&amp;" - "&amp;D4058,OrbisGeneric_mapping!C:F,3,0)</f>
        <v>SOLR</v>
      </c>
      <c r="F4058" s="6">
        <f>VLOOKUP(E4058,Collibra!D:F,3,0)</f>
        <v>0</v>
      </c>
      <c r="G4058" s="6" t="str">
        <f>VLOOKUP(E4058,Collibra!D:F,2,0)</f>
        <v>Shareholders funds as a percentage of total assets</v>
      </c>
      <c r="J4058" t="s">
        <v>28</v>
      </c>
      <c r="N4058" t="b">
        <v>0</v>
      </c>
      <c r="P4058" t="s">
        <v>29</v>
      </c>
      <c r="Q4058" t="s">
        <v>30</v>
      </c>
      <c r="R4058" t="b">
        <v>0</v>
      </c>
      <c r="Z4058">
        <v>1</v>
      </c>
    </row>
    <row r="4059" spans="1:26" x14ac:dyDescent="0.25">
      <c r="A4059">
        <v>4359</v>
      </c>
      <c r="B4059" t="s">
        <v>2291</v>
      </c>
      <c r="C4059" t="s">
        <v>2266</v>
      </c>
      <c r="D4059" t="s">
        <v>2267</v>
      </c>
      <c r="E4059" s="6" t="str">
        <f>VLOOKUP(SUBSTITUTE(B4059,"_usd","")&amp;" - "&amp;D4059,OrbisGeneric_mapping!C:F,3,0)</f>
        <v>SOLL</v>
      </c>
      <c r="F4059" s="6" t="str">
        <f>VLOOKUP(E4059,Collibra!D:F,3,0)</f>
        <v>Solvency ratio (Liability based) (%)</v>
      </c>
      <c r="G4059" s="6" t="str">
        <f>VLOOKUP(E4059,Collibra!D:F,2,0)</f>
        <v>Solvency ratio is Shareholders funds as a percentage of Total liabilities</v>
      </c>
      <c r="J4059" t="s">
        <v>28</v>
      </c>
      <c r="N4059" t="b">
        <v>0</v>
      </c>
      <c r="P4059" t="s">
        <v>29</v>
      </c>
      <c r="Q4059" t="s">
        <v>30</v>
      </c>
      <c r="R4059" t="b">
        <v>0</v>
      </c>
      <c r="Z4059">
        <v>1</v>
      </c>
    </row>
    <row r="4060" spans="1:26" x14ac:dyDescent="0.25">
      <c r="A4060">
        <v>3727</v>
      </c>
      <c r="B4060" t="s">
        <v>2291</v>
      </c>
      <c r="C4060" t="s">
        <v>1022</v>
      </c>
      <c r="D4060" t="s">
        <v>1023</v>
      </c>
      <c r="E4060" s="6" t="str">
        <f>VLOOKUP(SUBSTITUTE(B4060,"_usd","")&amp;" - "&amp;D4060,OrbisGeneric_mapping!C:F,3,0)</f>
        <v>ACCOUNTS_SOURCE_CODE</v>
      </c>
      <c r="F4060" s="6" t="str">
        <f>VLOOKUP(E4060,Collibra!D:F,3,0)</f>
        <v>Source of financials</v>
      </c>
      <c r="G4060" s="6" t="str">
        <f>VLOOKUP(E4060,Collibra!D:F,2,0)</f>
        <v>The source of financials provides the source used for collecting the financial and non-financial information for an account. This can include annual reports, 10-K, regulatory source or any other information provider</v>
      </c>
      <c r="J4060" t="s">
        <v>28</v>
      </c>
      <c r="N4060" t="b">
        <v>0</v>
      </c>
      <c r="P4060" t="s">
        <v>29</v>
      </c>
      <c r="Q4060" t="s">
        <v>30</v>
      </c>
      <c r="R4060" t="b">
        <v>0</v>
      </c>
      <c r="Z4060">
        <v>1</v>
      </c>
    </row>
    <row r="4061" spans="1:26" x14ac:dyDescent="0.25">
      <c r="A4061">
        <v>3799</v>
      </c>
      <c r="B4061" t="s">
        <v>2291</v>
      </c>
      <c r="C4061" t="s">
        <v>2268</v>
      </c>
      <c r="D4061" t="s">
        <v>2269</v>
      </c>
      <c r="E4061" s="6" t="str">
        <f>VLOOKUP(SUBSTITUTE(B4061,"_usd","")&amp;" - "&amp;D4061,OrbisGeneric_mapping!C:F,3,0)</f>
        <v>STOK</v>
      </c>
      <c r="F4061" s="6" t="str">
        <f>VLOOKUP(E4061,Collibra!D:F,3,0)</f>
        <v>Net Stated Inventory</v>
      </c>
      <c r="G4061" s="6" t="str">
        <f>VLOOKUP(E4061,Collibra!D:F,2,0)</f>
        <v>Total inventories such as raw materials, work in progress, finished goods</v>
      </c>
      <c r="J4061" t="s">
        <v>28</v>
      </c>
      <c r="N4061" t="b">
        <v>0</v>
      </c>
      <c r="P4061" t="s">
        <v>29</v>
      </c>
      <c r="Q4061" t="s">
        <v>30</v>
      </c>
      <c r="R4061" t="b">
        <v>0</v>
      </c>
      <c r="Z4061">
        <v>1</v>
      </c>
    </row>
    <row r="4062" spans="1:26" x14ac:dyDescent="0.25">
      <c r="A4062">
        <v>4287</v>
      </c>
      <c r="B4062" t="s">
        <v>2291</v>
      </c>
      <c r="C4062" t="s">
        <v>2270</v>
      </c>
      <c r="D4062" t="s">
        <v>2271</v>
      </c>
      <c r="E4062" s="6" t="str">
        <f>VLOOKUP(SUBSTITUTE(B4062,"_usd","")&amp;" - "&amp;D4062,OrbisGeneric_mapping!C:F,3,0)</f>
        <v>STOT</v>
      </c>
      <c r="F4062" s="6">
        <f>VLOOKUP(E4062,Collibra!D:F,3,0)</f>
        <v>0</v>
      </c>
      <c r="G4062" s="6" t="str">
        <f>VLOOKUP(E4062,Collibra!D:F,2,0)</f>
        <v>Operating revenue on Stocks expressed in times. Stocks include Raw material, Work-in-progress, and finished goods</v>
      </c>
      <c r="J4062" t="s">
        <v>28</v>
      </c>
      <c r="N4062" t="b">
        <v>0</v>
      </c>
      <c r="P4062" t="s">
        <v>29</v>
      </c>
      <c r="Q4062" t="s">
        <v>30</v>
      </c>
      <c r="R4062" t="b">
        <v>0</v>
      </c>
      <c r="Z4062">
        <v>1</v>
      </c>
    </row>
    <row r="4063" spans="1:26" x14ac:dyDescent="0.25">
      <c r="A4063">
        <v>3775</v>
      </c>
      <c r="B4063" t="s">
        <v>2291</v>
      </c>
      <c r="C4063" t="s">
        <v>2272</v>
      </c>
      <c r="D4063" t="s">
        <v>2273</v>
      </c>
      <c r="E4063" s="6" t="str">
        <f>VLOOKUP(SUBSTITUTE(B4063,"_usd","")&amp;" - "&amp;D4063,OrbisGeneric_mapping!C:F,3,0)</f>
        <v>TFAS</v>
      </c>
      <c r="F4063" s="6" t="str">
        <f>VLOOKUP(E4063,Collibra!D:F,3,0)</f>
        <v>Net Property, Plant &amp; Equipment</v>
      </c>
      <c r="G4063" s="6" t="str">
        <f>VLOOKUP(E4063,Collibra!D:F,2,0)</f>
        <v>All tangible assets such as machinery, buildings, land etc.</v>
      </c>
      <c r="J4063" t="s">
        <v>28</v>
      </c>
      <c r="N4063" t="b">
        <v>0</v>
      </c>
      <c r="P4063" t="s">
        <v>29</v>
      </c>
      <c r="Q4063" t="s">
        <v>30</v>
      </c>
      <c r="R4063" t="b">
        <v>0</v>
      </c>
      <c r="Z4063">
        <v>1</v>
      </c>
    </row>
    <row r="4064" spans="1:26" x14ac:dyDescent="0.25">
      <c r="A4064">
        <v>4047</v>
      </c>
      <c r="B4064" t="s">
        <v>2291</v>
      </c>
      <c r="C4064" t="s">
        <v>2274</v>
      </c>
      <c r="D4064" t="s">
        <v>2275</v>
      </c>
      <c r="E4064" s="6" t="str">
        <f>VLOOKUP(SUBSTITUTE(B4064,"_usd","")&amp;" - "&amp;D4064,OrbisGeneric_mapping!C:F,3,0)</f>
        <v>TAXA</v>
      </c>
      <c r="F4064" s="6" t="str">
        <f>VLOOKUP(E4064,Collibra!D:F,3,0)</f>
        <v>Taxation</v>
      </c>
      <c r="G4064" s="6" t="str">
        <f>VLOOKUP(E4064,Collibra!D:F,2,0)</f>
        <v>All taxes related to the accounting period (paid, accrued or deferred)</v>
      </c>
      <c r="J4064" t="s">
        <v>28</v>
      </c>
      <c r="N4064" t="b">
        <v>0</v>
      </c>
      <c r="P4064" t="s">
        <v>29</v>
      </c>
      <c r="Q4064" t="s">
        <v>30</v>
      </c>
      <c r="R4064" t="b">
        <v>0</v>
      </c>
      <c r="Z4064">
        <v>1</v>
      </c>
    </row>
    <row r="4065" spans="1:26" x14ac:dyDescent="0.25">
      <c r="A4065">
        <v>3831</v>
      </c>
      <c r="B4065" t="s">
        <v>2291</v>
      </c>
      <c r="C4065" t="s">
        <v>642</v>
      </c>
      <c r="D4065" t="s">
        <v>643</v>
      </c>
      <c r="E4065" s="6" t="str">
        <f>VLOOKUP(SUBSTITUTE(B4065,"_usd","")&amp;" - "&amp;D4065,OrbisGeneric_mapping!C:F,3,0)</f>
        <v>TOAS</v>
      </c>
      <c r="F4065" s="6">
        <f>VLOOKUP(E4065,Collibra!D:F,3,0)</f>
        <v>0</v>
      </c>
      <c r="G4065" s="6" t="str">
        <f>VLOOKUP(E4065,Collibra!D:F,2,0)</f>
        <v>Sum of all Non-Current assets and Current assets</v>
      </c>
      <c r="J4065" t="s">
        <v>28</v>
      </c>
      <c r="N4065" t="b">
        <v>0</v>
      </c>
      <c r="P4065" t="s">
        <v>29</v>
      </c>
      <c r="Q4065" t="s">
        <v>30</v>
      </c>
      <c r="R4065" t="b">
        <v>0</v>
      </c>
      <c r="Z4065">
        <v>1</v>
      </c>
    </row>
    <row r="4066" spans="1:26" x14ac:dyDescent="0.25">
      <c r="A4066">
        <v>4423</v>
      </c>
      <c r="B4066" t="s">
        <v>2291</v>
      </c>
      <c r="C4066" t="s">
        <v>2276</v>
      </c>
      <c r="D4066" t="s">
        <v>2277</v>
      </c>
      <c r="E4066" s="6" t="str">
        <f>VLOOKUP(SUBSTITUTE(B4066,"_usd","")&amp;" - "&amp;D4066,OrbisGeneric_mapping!C:F,3,0)</f>
        <v>TAPE</v>
      </c>
      <c r="F4066" s="6" t="str">
        <f>VLOOKUP(E4066,Collibra!D:F,3,0)</f>
        <v>Total assets per employee (th)</v>
      </c>
      <c r="G4066" s="6" t="str">
        <f>VLOOKUP(E4066,Collibra!D:F,2,0)</f>
        <v>Total assets on Total number of employees</v>
      </c>
      <c r="J4066" t="s">
        <v>28</v>
      </c>
      <c r="N4066" t="b">
        <v>0</v>
      </c>
      <c r="P4066" t="s">
        <v>29</v>
      </c>
      <c r="Q4066" t="s">
        <v>30</v>
      </c>
      <c r="R4066" t="b">
        <v>0</v>
      </c>
      <c r="Z4066">
        <v>1</v>
      </c>
    </row>
    <row r="4067" spans="1:26" x14ac:dyDescent="0.25">
      <c r="A4067">
        <v>3927</v>
      </c>
      <c r="B4067" t="s">
        <v>2291</v>
      </c>
      <c r="C4067" t="s">
        <v>2278</v>
      </c>
      <c r="D4067" t="s">
        <v>2279</v>
      </c>
      <c r="E4067" s="6" t="str">
        <f>VLOOKUP(SUBSTITUTE(B4067,"_usd","")&amp;" - "&amp;D4067,OrbisGeneric_mapping!C:F,3,0)</f>
        <v>TSHF</v>
      </c>
      <c r="F4067" s="6" t="str">
        <f>VLOOKUP(E4067,Collibra!D:F,3,0)</f>
        <v>Total shareh. funds &amp; liab.</v>
      </c>
      <c r="G4067" s="6" t="str">
        <f>VLOOKUP(E4067,Collibra!D:F,2,0)</f>
        <v>Total Shareholders funds and liabilities (Shareholders funds + Non-current liabilities + Current liabilities)</v>
      </c>
      <c r="J4067" t="s">
        <v>28</v>
      </c>
      <c r="N4067" t="b">
        <v>0</v>
      </c>
      <c r="P4067" t="s">
        <v>29</v>
      </c>
      <c r="Q4067" t="s">
        <v>30</v>
      </c>
      <c r="R4067" t="b">
        <v>0</v>
      </c>
      <c r="Z4067">
        <v>1</v>
      </c>
    </row>
    <row r="4068" spans="1:26" x14ac:dyDescent="0.25">
      <c r="A4068">
        <v>3935</v>
      </c>
      <c r="B4068" t="s">
        <v>2291</v>
      </c>
      <c r="C4068" t="s">
        <v>2280</v>
      </c>
      <c r="D4068" t="s">
        <v>2281</v>
      </c>
      <c r="E4068" s="6" t="str">
        <f>VLOOKUP(SUBSTITUTE(B4068,"_usd","")&amp;" - "&amp;D4068,OrbisGeneric_mapping!C:F,3,0)</f>
        <v>WKCA</v>
      </c>
      <c r="F4068" s="6">
        <f>VLOOKUP(E4068,Collibra!D:F,3,0)</f>
        <v>0</v>
      </c>
      <c r="G4068" s="6" t="str">
        <f>VLOOKUP(E4068,Collibra!D:F,2,0)</f>
        <v>Working capital position computed as the sum of Stocks plus Debtors minus Creditors</v>
      </c>
      <c r="J4068" t="s">
        <v>28</v>
      </c>
      <c r="N4068" t="b">
        <v>0</v>
      </c>
      <c r="P4068" t="s">
        <v>29</v>
      </c>
      <c r="Q4068" t="s">
        <v>30</v>
      </c>
      <c r="R4068" t="b">
        <v>0</v>
      </c>
      <c r="Z4068">
        <v>1</v>
      </c>
    </row>
    <row r="4069" spans="1:26" x14ac:dyDescent="0.25">
      <c r="A4069">
        <v>4415</v>
      </c>
      <c r="B4069" t="s">
        <v>2291</v>
      </c>
      <c r="C4069" t="s">
        <v>2282</v>
      </c>
      <c r="D4069" t="s">
        <v>2283</v>
      </c>
      <c r="E4069" s="6" t="str">
        <f>VLOOKUP(SUBSTITUTE(B4069,"_usd","")&amp;" - "&amp;D4069,OrbisGeneric_mapping!C:F,3,0)</f>
        <v>WCPE</v>
      </c>
      <c r="F4069" s="6">
        <f>VLOOKUP(E4069,Collibra!D:F,3,0)</f>
        <v>0</v>
      </c>
      <c r="G4069" s="6" t="str">
        <f>VLOOKUP(E4069,Collibra!D:F,2,0)</f>
        <v>Working capital on Total number of employees</v>
      </c>
      <c r="J4069" t="s">
        <v>28</v>
      </c>
      <c r="N4069" t="b">
        <v>0</v>
      </c>
      <c r="P4069" t="s">
        <v>29</v>
      </c>
      <c r="Q4069" t="s">
        <v>30</v>
      </c>
      <c r="R4069" t="b">
        <v>0</v>
      </c>
      <c r="Z4069">
        <v>1</v>
      </c>
    </row>
    <row r="4070" spans="1:26" x14ac:dyDescent="0.25">
      <c r="A4070">
        <v>3174</v>
      </c>
      <c r="B4070" t="s">
        <v>2292</v>
      </c>
      <c r="C4070" t="s">
        <v>440</v>
      </c>
      <c r="D4070" t="s">
        <v>441</v>
      </c>
      <c r="E4070" s="6" t="str">
        <f>VLOOKUP(SUBSTITUTE(B4070,"_usd","")&amp;" - "&amp;D4070,OrbisGeneric_mapping!C:F,3,0)</f>
        <v>ACCOUNTING_PRACTICE</v>
      </c>
      <c r="F4070" s="6" t="str">
        <f>VLOOKUP(E4070,Collibra!D:F,3,0)</f>
        <v>Accounting practice</v>
      </c>
      <c r="G4070" s="6" t="str">
        <f>VLOOKUP(E4070,Collibra!D:F,2,0)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4070" t="s">
        <v>28</v>
      </c>
      <c r="N4070" t="b">
        <v>0</v>
      </c>
      <c r="P4070" t="s">
        <v>29</v>
      </c>
      <c r="Q4070" t="s">
        <v>30</v>
      </c>
      <c r="R4070" t="b">
        <v>0</v>
      </c>
      <c r="Z4070">
        <v>1</v>
      </c>
    </row>
    <row r="4071" spans="1:26" x14ac:dyDescent="0.25">
      <c r="A4071">
        <v>3606</v>
      </c>
      <c r="B4071" t="s">
        <v>2292</v>
      </c>
      <c r="C4071" t="s">
        <v>2142</v>
      </c>
      <c r="D4071" t="s">
        <v>2143</v>
      </c>
      <c r="E4071" s="6" t="str">
        <f>VLOOKUP(SUBSTITUTE(B4071,"_usd","")&amp;" - "&amp;D4071,OrbisGeneric_mapping!C:F,3,0)</f>
        <v>AV</v>
      </c>
      <c r="F4071" s="6">
        <f>VLOOKUP(E4071,Collibra!D:F,3,0)</f>
        <v>0</v>
      </c>
      <c r="G4071" s="6" t="str">
        <f>VLOOKUP(E4071,Collibra!D:F,2,0)</f>
        <v>Profit for period plus Depreciation&amp;amp;Amortization</v>
      </c>
      <c r="J4071" t="s">
        <v>28</v>
      </c>
      <c r="N4071" t="b">
        <v>0</v>
      </c>
      <c r="P4071" t="s">
        <v>29</v>
      </c>
      <c r="Q4071" t="s">
        <v>30</v>
      </c>
      <c r="R4071" t="b">
        <v>0</v>
      </c>
      <c r="Z4071">
        <v>1</v>
      </c>
    </row>
    <row r="4072" spans="1:26" x14ac:dyDescent="0.25">
      <c r="A4072">
        <v>3166</v>
      </c>
      <c r="B4072" t="s">
        <v>2292</v>
      </c>
      <c r="C4072" t="s">
        <v>442</v>
      </c>
      <c r="D4072" t="s">
        <v>443</v>
      </c>
      <c r="E4072" s="6" t="str">
        <f>VLOOKUP(SUBSTITUTE(B4072,"_usd","")&amp;" - "&amp;D4072,OrbisGeneric_mapping!C:F,3,0)</f>
        <v>AUDIT_STATUS</v>
      </c>
      <c r="F4072" s="6" t="str">
        <f>VLOOKUP(E4072,Collibra!D:F,3,0)</f>
        <v>Audit status</v>
      </c>
      <c r="G4072" s="6" t="str">
        <f>VLOOKUP(E4072,Collibra!D:F,2,0)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4072" t="s">
        <v>28</v>
      </c>
      <c r="N4072" t="b">
        <v>0</v>
      </c>
      <c r="P4072" t="s">
        <v>29</v>
      </c>
      <c r="Q4072" t="s">
        <v>30</v>
      </c>
      <c r="R4072" t="b">
        <v>0</v>
      </c>
      <c r="Z4072">
        <v>1</v>
      </c>
    </row>
    <row r="4073" spans="1:26" x14ac:dyDescent="0.25">
      <c r="A4073">
        <v>3854</v>
      </c>
      <c r="B4073" t="s">
        <v>2292</v>
      </c>
      <c r="C4073" t="s">
        <v>2144</v>
      </c>
      <c r="D4073" t="s">
        <v>2145</v>
      </c>
      <c r="E4073" s="6" t="str">
        <f>VLOOKUP(SUBSTITUTE(B4073,"_usd","")&amp;" - "&amp;D4073,OrbisGeneric_mapping!C:F,3,0)</f>
        <v>ACE</v>
      </c>
      <c r="F4073" s="6">
        <f>VLOOKUP(E4073,Collibra!D:F,3,0)</f>
        <v>0</v>
      </c>
      <c r="G4073" s="6" t="str">
        <f>VLOOKUP(E4073,Collibra!D:F,2,0)</f>
        <v>Costs of employees on Total number of employees</v>
      </c>
      <c r="J4073" t="s">
        <v>28</v>
      </c>
      <c r="N4073" t="b">
        <v>0</v>
      </c>
      <c r="P4073" t="s">
        <v>29</v>
      </c>
      <c r="Q4073" t="s">
        <v>30</v>
      </c>
      <c r="R4073" t="b">
        <v>0</v>
      </c>
      <c r="Z4073">
        <v>1</v>
      </c>
    </row>
    <row r="4074" spans="1:26" x14ac:dyDescent="0.25">
      <c r="A4074">
        <v>3102</v>
      </c>
      <c r="B4074" t="s">
        <v>2292</v>
      </c>
      <c r="C4074" t="s">
        <v>26</v>
      </c>
      <c r="D4074" t="s">
        <v>27</v>
      </c>
      <c r="E4074" s="6" t="str">
        <f>VLOOKUP(SUBSTITUTE(B4074,"_usd","")&amp;" - "&amp;D4074,OrbisGeneric_mapping!C:F,3,0)</f>
        <v>BVD_ID_NUMBER</v>
      </c>
      <c r="F4074" s="6" t="str">
        <f>VLOOKUP(E4074,Collibra!D:F,3,0)</f>
        <v>BvD ID number</v>
      </c>
      <c r="G4074" s="6" t="str">
        <f>VLOOKUP(E4074,Collibra!D:F,2,0)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074" t="s">
        <v>28</v>
      </c>
      <c r="N4074" t="b">
        <v>0</v>
      </c>
      <c r="P4074" t="s">
        <v>29</v>
      </c>
      <c r="Q4074" t="s">
        <v>30</v>
      </c>
      <c r="R4074" t="b">
        <v>0</v>
      </c>
      <c r="Z4074">
        <v>1</v>
      </c>
    </row>
    <row r="4075" spans="1:26" x14ac:dyDescent="0.25">
      <c r="A4075">
        <v>3302</v>
      </c>
      <c r="B4075" t="s">
        <v>2292</v>
      </c>
      <c r="C4075" t="s">
        <v>2146</v>
      </c>
      <c r="D4075" t="s">
        <v>2147</v>
      </c>
      <c r="E4075" s="6" t="str">
        <f>VLOOKUP(SUBSTITUTE(B4075,"_usd","")&amp;" - "&amp;D4075,OrbisGeneric_mapping!C:F,3,0)</f>
        <v>CAPI</v>
      </c>
      <c r="F4075" s="6">
        <f>VLOOKUP(E4075,Collibra!D:F,3,0)</f>
        <v>0</v>
      </c>
      <c r="G4075" s="6" t="str">
        <f>VLOOKUP(E4075,Collibra!D:F,2,0)</f>
        <v>Of which Issued Share capital (Authorized capital)</v>
      </c>
      <c r="J4075" t="s">
        <v>28</v>
      </c>
      <c r="N4075" t="b">
        <v>0</v>
      </c>
      <c r="P4075" t="s">
        <v>29</v>
      </c>
      <c r="Q4075" t="s">
        <v>30</v>
      </c>
      <c r="R4075" t="b">
        <v>0</v>
      </c>
      <c r="Z4075">
        <v>1</v>
      </c>
    </row>
    <row r="4076" spans="1:26" x14ac:dyDescent="0.25">
      <c r="A4076">
        <v>3270</v>
      </c>
      <c r="B4076" t="s">
        <v>2292</v>
      </c>
      <c r="C4076" t="s">
        <v>2148</v>
      </c>
      <c r="D4076" t="s">
        <v>2149</v>
      </c>
      <c r="E4076" s="6" t="str">
        <f>VLOOKUP(SUBSTITUTE(B4076,"_usd","")&amp;" - "&amp;D4076,OrbisGeneric_mapping!C:F,3,0)</f>
        <v>CASH</v>
      </c>
      <c r="F4076" s="6">
        <f>VLOOKUP(E4076,Collibra!D:F,3,0)</f>
        <v>0</v>
      </c>
      <c r="G4076" s="6" t="str">
        <f>VLOOKUP(E4076,Collibra!D:F,2,0)</f>
        <v>Part of the Other current assets such as the amount of Cash in hand, Balances in bank accounts and Highly liquid short-term investments.</v>
      </c>
      <c r="J4076" t="s">
        <v>28</v>
      </c>
      <c r="N4076" t="b">
        <v>0</v>
      </c>
      <c r="P4076" t="s">
        <v>29</v>
      </c>
      <c r="Q4076" t="s">
        <v>30</v>
      </c>
      <c r="R4076" t="b">
        <v>0</v>
      </c>
      <c r="Z4076">
        <v>1</v>
      </c>
    </row>
    <row r="4077" spans="1:26" x14ac:dyDescent="0.25">
      <c r="A4077">
        <v>3598</v>
      </c>
      <c r="B4077" t="s">
        <v>2292</v>
      </c>
      <c r="C4077" t="s">
        <v>2150</v>
      </c>
      <c r="D4077" t="s">
        <v>2151</v>
      </c>
      <c r="E4077" s="6" t="str">
        <f>VLOOKUP(SUBSTITUTE(B4077,"_usd","")&amp;" - "&amp;D4077,OrbisGeneric_mapping!C:F,3,0)</f>
        <v>CF</v>
      </c>
      <c r="F4077" s="6" t="str">
        <f>VLOOKUP(E4077,Collibra!D:F,3,0)</f>
        <v>Cash flow</v>
      </c>
      <c r="G4077" s="6" t="str">
        <f>VLOOKUP(E4077,Collibra!D:F,2,0)</f>
        <v>Total amount of interest expenses paid on borrowings or liabilities</v>
      </c>
      <c r="J4077" t="s">
        <v>28</v>
      </c>
      <c r="N4077" t="b">
        <v>0</v>
      </c>
      <c r="P4077" t="s">
        <v>29</v>
      </c>
      <c r="Q4077" t="s">
        <v>30</v>
      </c>
      <c r="R4077" t="b">
        <v>0</v>
      </c>
      <c r="Z4077">
        <v>1</v>
      </c>
    </row>
    <row r="4078" spans="1:26" x14ac:dyDescent="0.25">
      <c r="A4078">
        <v>3702</v>
      </c>
      <c r="B4078" t="s">
        <v>2292</v>
      </c>
      <c r="C4078" t="s">
        <v>2152</v>
      </c>
      <c r="D4078" t="s">
        <v>2153</v>
      </c>
      <c r="E4078" s="6" t="str">
        <f>VLOOKUP(SUBSTITUTE(B4078,"_usd","")&amp;" - "&amp;D4078,OrbisGeneric_mapping!C:F,3,0)</f>
        <v>CFOP</v>
      </c>
      <c r="F4078" s="6">
        <f>VLOOKUP(E4078,Collibra!D:F,3,0)</f>
        <v>0</v>
      </c>
      <c r="G4078" s="6" t="str">
        <f>VLOOKUP(E4078,Collibra!D:F,2,0)</f>
        <v>Cash flow as percentage of Operating revenue</v>
      </c>
      <c r="J4078" t="s">
        <v>28</v>
      </c>
      <c r="N4078" t="b">
        <v>0</v>
      </c>
      <c r="P4078" t="s">
        <v>29</v>
      </c>
      <c r="Q4078" t="s">
        <v>30</v>
      </c>
      <c r="R4078" t="b">
        <v>0</v>
      </c>
      <c r="Z4078">
        <v>1</v>
      </c>
    </row>
    <row r="4079" spans="1:26" x14ac:dyDescent="0.25">
      <c r="A4079">
        <v>3126</v>
      </c>
      <c r="B4079" t="s">
        <v>2292</v>
      </c>
      <c r="C4079" t="s">
        <v>219</v>
      </c>
      <c r="D4079" t="s">
        <v>220</v>
      </c>
      <c r="E4079" s="6" t="str">
        <f>VLOOKUP(SUBSTITUTE(B4079,"_usd","")&amp;" - "&amp;D4079,OrbisGeneric_mapping!C:F,3,0)</f>
        <v>CLOSING_DATE</v>
      </c>
      <c r="F4079" s="6" t="str">
        <f>VLOOKUP(E4079,Collibra!D:F,3,0)</f>
        <v>Closing date</v>
      </c>
      <c r="G4079" s="6" t="str">
        <f>VLOOKUP(E4079,Collibra!D:F,2,0)</f>
        <v>Closing date provides the financial accounts year or interim ending date (Default: Latest available year)</v>
      </c>
      <c r="J4079" t="s">
        <v>28</v>
      </c>
      <c r="N4079" t="b">
        <v>0</v>
      </c>
      <c r="P4079" t="s">
        <v>29</v>
      </c>
      <c r="Q4079" t="s">
        <v>30</v>
      </c>
      <c r="R4079" t="b">
        <v>0</v>
      </c>
      <c r="Z4079">
        <v>1</v>
      </c>
    </row>
    <row r="4080" spans="1:26" x14ac:dyDescent="0.25">
      <c r="A4080">
        <v>3150</v>
      </c>
      <c r="B4080" t="s">
        <v>2292</v>
      </c>
      <c r="C4080" t="s">
        <v>221</v>
      </c>
      <c r="D4080" t="s">
        <v>222</v>
      </c>
      <c r="E4080" s="6" t="e">
        <f>VLOOKUP(SUBSTITUTE(B4080,"_usd","")&amp;" - "&amp;D4080,OrbisGeneric_mapping!C:F,3,0)</f>
        <v>#N/A</v>
      </c>
      <c r="F4080" s="6" t="e">
        <f>VLOOKUP(E4080,Collibra!D:F,3,0)</f>
        <v>#N/A</v>
      </c>
      <c r="G4080" s="6" t="e">
        <f>VLOOKUP(E4080,Collibra!D:F,2,0)</f>
        <v>#N/A</v>
      </c>
      <c r="J4080" t="s">
        <v>28</v>
      </c>
      <c r="N4080" t="b">
        <v>0</v>
      </c>
      <c r="P4080" t="s">
        <v>29</v>
      </c>
      <c r="Q4080" t="s">
        <v>30</v>
      </c>
      <c r="R4080" t="b">
        <v>0</v>
      </c>
      <c r="Z4080">
        <v>1</v>
      </c>
    </row>
    <row r="4081" spans="1:26" x14ac:dyDescent="0.25">
      <c r="A4081">
        <v>3142</v>
      </c>
      <c r="B4081" t="s">
        <v>2292</v>
      </c>
      <c r="C4081" t="s">
        <v>223</v>
      </c>
      <c r="D4081" t="s">
        <v>224</v>
      </c>
      <c r="E4081" s="6" t="e">
        <f>VLOOKUP(SUBSTITUTE(B4081,"_usd","")&amp;" - "&amp;D4081,OrbisGeneric_mapping!C:F,3,0)</f>
        <v>#N/A</v>
      </c>
      <c r="F4081" s="6" t="e">
        <f>VLOOKUP(E4081,Collibra!D:F,3,0)</f>
        <v>#N/A</v>
      </c>
      <c r="G4081" s="6" t="e">
        <f>VLOOKUP(E4081,Collibra!D:F,2,0)</f>
        <v>#N/A</v>
      </c>
      <c r="J4081" t="s">
        <v>28</v>
      </c>
      <c r="N4081" t="b">
        <v>0</v>
      </c>
      <c r="P4081" t="s">
        <v>29</v>
      </c>
      <c r="Q4081" t="s">
        <v>30</v>
      </c>
      <c r="R4081" t="b">
        <v>0</v>
      </c>
      <c r="Z4081">
        <v>1</v>
      </c>
    </row>
    <row r="4082" spans="1:26" x14ac:dyDescent="0.25">
      <c r="A4082">
        <v>3134</v>
      </c>
      <c r="B4082" t="s">
        <v>2292</v>
      </c>
      <c r="C4082" t="s">
        <v>225</v>
      </c>
      <c r="D4082" t="s">
        <v>226</v>
      </c>
      <c r="E4082" s="6" t="e">
        <f>VLOOKUP(SUBSTITUTE(B4082,"_usd","")&amp;" - "&amp;D4082,OrbisGeneric_mapping!C:F,3,0)</f>
        <v>#N/A</v>
      </c>
      <c r="F4082" s="6" t="e">
        <f>VLOOKUP(E4082,Collibra!D:F,3,0)</f>
        <v>#N/A</v>
      </c>
      <c r="G4082" s="6" t="e">
        <f>VLOOKUP(E4082,Collibra!D:F,2,0)</f>
        <v>#N/A</v>
      </c>
      <c r="J4082" t="s">
        <v>28</v>
      </c>
      <c r="N4082" t="b">
        <v>0</v>
      </c>
      <c r="P4082" t="s">
        <v>29</v>
      </c>
      <c r="Q4082" t="s">
        <v>30</v>
      </c>
      <c r="R4082" t="b">
        <v>0</v>
      </c>
      <c r="Z4082">
        <v>1</v>
      </c>
    </row>
    <row r="4083" spans="1:26" x14ac:dyDescent="0.25">
      <c r="A4083">
        <v>3750</v>
      </c>
      <c r="B4083" t="s">
        <v>2292</v>
      </c>
      <c r="C4083" t="s">
        <v>2154</v>
      </c>
      <c r="D4083" t="s">
        <v>2155</v>
      </c>
      <c r="E4083" s="6" t="str">
        <f>VLOOKUP(SUBSTITUTE(B4083,"_usd","")&amp;" - "&amp;D4083,OrbisGeneric_mapping!C:F,3,0)</f>
        <v>COLL</v>
      </c>
      <c r="F4083" s="6">
        <f>VLOOKUP(E4083,Collibra!D:F,3,0)</f>
        <v>0</v>
      </c>
      <c r="G4083" s="6" t="str">
        <f>VLOOKUP(E4083,Collibra!D:F,2,0)</f>
        <v>Debtors on Operating revenue expressed in days</v>
      </c>
      <c r="J4083" t="s">
        <v>28</v>
      </c>
      <c r="N4083" t="b">
        <v>0</v>
      </c>
      <c r="P4083" t="s">
        <v>29</v>
      </c>
      <c r="Q4083" t="s">
        <v>30</v>
      </c>
      <c r="R4083" t="b">
        <v>0</v>
      </c>
      <c r="Z4083">
        <v>1</v>
      </c>
    </row>
    <row r="4084" spans="1:26" x14ac:dyDescent="0.25">
      <c r="A4084">
        <v>3110</v>
      </c>
      <c r="B4084" t="s">
        <v>2292</v>
      </c>
      <c r="C4084" t="s">
        <v>452</v>
      </c>
      <c r="D4084" t="s">
        <v>453</v>
      </c>
      <c r="E4084" s="6" t="str">
        <f>VLOOKUP(SUBSTITUTE(B4084,"_usd","")&amp;" - "&amp;D4084,OrbisGeneric_mapping!C:F,3,0)</f>
        <v>CONSOLIDATION_CODE</v>
      </c>
      <c r="F4084" s="6" t="str">
        <f>VLOOKUP(E4084,Collibra!D:F,3,0)</f>
        <v>Consolidation code</v>
      </c>
      <c r="G4084" s="6" t="str">
        <f>VLOOKUP(E4084,Collibra!D:F,2,0)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4084" t="s">
        <v>28</v>
      </c>
      <c r="N4084" t="b">
        <v>0</v>
      </c>
      <c r="P4084" t="s">
        <v>29</v>
      </c>
      <c r="Q4084" t="s">
        <v>30</v>
      </c>
      <c r="R4084" t="b">
        <v>0</v>
      </c>
      <c r="Z4084">
        <v>1</v>
      </c>
    </row>
    <row r="4085" spans="1:26" x14ac:dyDescent="0.25">
      <c r="A4085">
        <v>3566</v>
      </c>
      <c r="B4085" t="s">
        <v>2292</v>
      </c>
      <c r="C4085" t="s">
        <v>2156</v>
      </c>
      <c r="D4085" t="s">
        <v>2157</v>
      </c>
      <c r="E4085" s="6" t="str">
        <f>VLOOKUP(SUBSTITUTE(B4085,"_usd","")&amp;" - "&amp;D4085,OrbisGeneric_mapping!C:F,3,0)</f>
        <v>STAF</v>
      </c>
      <c r="F4085" s="6" t="str">
        <f>VLOOKUP(E4085,Collibra!D:F,3,0)</f>
        <v>Costs of employees</v>
      </c>
      <c r="G4085" s="6" t="str">
        <f>VLOOKUP(E4085,Collibra!D:F,2,0)</f>
        <v>Sum of all the employee related costs for the period (including pension costs)</v>
      </c>
      <c r="J4085" t="s">
        <v>28</v>
      </c>
      <c r="N4085" t="b">
        <v>0</v>
      </c>
      <c r="P4085" t="s">
        <v>29</v>
      </c>
      <c r="Q4085" t="s">
        <v>30</v>
      </c>
      <c r="R4085" t="b">
        <v>0</v>
      </c>
      <c r="Z4085">
        <v>1</v>
      </c>
    </row>
    <row r="4086" spans="1:26" x14ac:dyDescent="0.25">
      <c r="A4086">
        <v>3846</v>
      </c>
      <c r="B4086" t="s">
        <v>2292</v>
      </c>
      <c r="C4086" t="s">
        <v>2158</v>
      </c>
      <c r="D4086" t="s">
        <v>2159</v>
      </c>
      <c r="E4086" s="6" t="str">
        <f>VLOOKUP(SUBSTITUTE(B4086,"_usd","")&amp;" - "&amp;D4086,OrbisGeneric_mapping!C:F,3,0)</f>
        <v>SCT</v>
      </c>
      <c r="F4086" s="6">
        <f>VLOOKUP(E4086,Collibra!D:F,3,0)</f>
        <v>0</v>
      </c>
      <c r="G4086" s="6" t="str">
        <f>VLOOKUP(E4086,Collibra!D:F,2,0)</f>
        <v>Cost of employees as percentage of Operating revenue</v>
      </c>
      <c r="J4086" t="s">
        <v>28</v>
      </c>
      <c r="N4086" t="b">
        <v>0</v>
      </c>
      <c r="P4086" t="s">
        <v>29</v>
      </c>
      <c r="Q4086" t="s">
        <v>30</v>
      </c>
      <c r="R4086" t="b">
        <v>0</v>
      </c>
      <c r="Z4086">
        <v>1</v>
      </c>
    </row>
    <row r="4087" spans="1:26" x14ac:dyDescent="0.25">
      <c r="A4087">
        <v>3438</v>
      </c>
      <c r="B4087" t="s">
        <v>2292</v>
      </c>
      <c r="C4087" t="s">
        <v>2160</v>
      </c>
      <c r="D4087" t="s">
        <v>2161</v>
      </c>
      <c r="E4087" s="6" t="str">
        <f>VLOOKUP(SUBSTITUTE(B4087,"_usd","")&amp;" - "&amp;D4087,OrbisGeneric_mapping!C:F,3,0)</f>
        <v>COST</v>
      </c>
      <c r="F4087" s="6">
        <f>VLOOKUP(E4087,Collibra!D:F,3,0)</f>
        <v>0</v>
      </c>
      <c r="G4087" s="6" t="str">
        <f>VLOOKUP(E4087,Collibra!D:F,2,0)</f>
        <v>Cost of sold goods, production &amp;amp; services. Costs directly related to the production of the goods sold plus depreciation of these costs</v>
      </c>
      <c r="J4087" t="s">
        <v>28</v>
      </c>
      <c r="N4087" t="b">
        <v>0</v>
      </c>
      <c r="P4087" t="s">
        <v>29</v>
      </c>
      <c r="Q4087" t="s">
        <v>30</v>
      </c>
      <c r="R4087" t="b">
        <v>0</v>
      </c>
      <c r="Z4087">
        <v>1</v>
      </c>
    </row>
    <row r="4088" spans="1:26" x14ac:dyDescent="0.25">
      <c r="A4088">
        <v>3758</v>
      </c>
      <c r="B4088" t="s">
        <v>2292</v>
      </c>
      <c r="C4088" t="s">
        <v>2162</v>
      </c>
      <c r="D4088" t="s">
        <v>2163</v>
      </c>
      <c r="E4088" s="6" t="str">
        <f>VLOOKUP(SUBSTITUTE(B4088,"_usd","")&amp;" - "&amp;D4088,OrbisGeneric_mapping!C:F,3,0)</f>
        <v>CRPE</v>
      </c>
      <c r="F4088" s="6" t="str">
        <f>VLOOKUP(E4088,Collibra!D:F,3,0)</f>
        <v>Credit period (days)</v>
      </c>
      <c r="G4088" s="6" t="str">
        <f>VLOOKUP(E4088,Collibra!D:F,2,0)</f>
        <v>Creditors on Operating revenue expressed in days</v>
      </c>
      <c r="J4088" t="s">
        <v>28</v>
      </c>
      <c r="N4088" t="b">
        <v>0</v>
      </c>
      <c r="P4088" t="s">
        <v>29</v>
      </c>
      <c r="Q4088" t="s">
        <v>30</v>
      </c>
      <c r="R4088" t="b">
        <v>0</v>
      </c>
      <c r="Z4088">
        <v>1</v>
      </c>
    </row>
    <row r="4089" spans="1:26" x14ac:dyDescent="0.25">
      <c r="A4089">
        <v>3366</v>
      </c>
      <c r="B4089" t="s">
        <v>2292</v>
      </c>
      <c r="C4089" t="s">
        <v>2164</v>
      </c>
      <c r="D4089" t="s">
        <v>2165</v>
      </c>
      <c r="E4089" s="6" t="str">
        <f>VLOOKUP(SUBSTITUTE(B4089,"_usd","")&amp;" - "&amp;D4089,OrbisGeneric_mapping!C:F,3,0)</f>
        <v>CRED</v>
      </c>
      <c r="F4089" s="6">
        <f>VLOOKUP(E4089,Collibra!D:F,3,0)</f>
        <v>0</v>
      </c>
      <c r="G4089" s="6" t="str">
        <f>VLOOKUP(E4089,Collibra!D:F,2,0)</f>
        <v>Trade payables to suppliers and contractors</v>
      </c>
      <c r="J4089" t="s">
        <v>28</v>
      </c>
      <c r="N4089" t="b">
        <v>0</v>
      </c>
      <c r="P4089" t="s">
        <v>29</v>
      </c>
      <c r="Q4089" t="s">
        <v>30</v>
      </c>
      <c r="R4089" t="b">
        <v>0</v>
      </c>
      <c r="Z4089">
        <v>1</v>
      </c>
    </row>
    <row r="4090" spans="1:26" x14ac:dyDescent="0.25">
      <c r="A4090">
        <v>3246</v>
      </c>
      <c r="B4090" t="s">
        <v>2292</v>
      </c>
      <c r="C4090" t="s">
        <v>2166</v>
      </c>
      <c r="D4090" t="s">
        <v>2167</v>
      </c>
      <c r="E4090" s="6" t="str">
        <f>VLOOKUP(SUBSTITUTE(B4090,"_usd","")&amp;" - "&amp;D4090,OrbisGeneric_mapping!C:F,3,0)</f>
        <v>CUAS</v>
      </c>
      <c r="F4090" s="6">
        <f>VLOOKUP(E4090,Collibra!D:F,3,0)</f>
        <v>0</v>
      </c>
      <c r="G4090" s="6" t="str">
        <f>VLOOKUP(E4090,Collibra!D:F,2,0)</f>
        <v>Total amount of current assets (the sum of Stocks, Debtors, Other current assets)</v>
      </c>
      <c r="J4090" t="s">
        <v>28</v>
      </c>
      <c r="N4090" t="b">
        <v>0</v>
      </c>
      <c r="P4090" t="s">
        <v>29</v>
      </c>
      <c r="Q4090" t="s">
        <v>30</v>
      </c>
      <c r="R4090" t="b">
        <v>0</v>
      </c>
      <c r="Z4090">
        <v>1</v>
      </c>
    </row>
    <row r="4091" spans="1:26" x14ac:dyDescent="0.25">
      <c r="A4091">
        <v>3350</v>
      </c>
      <c r="B4091" t="s">
        <v>2292</v>
      </c>
      <c r="C4091" t="s">
        <v>2168</v>
      </c>
      <c r="D4091" t="s">
        <v>2169</v>
      </c>
      <c r="E4091" s="6" t="str">
        <f>VLOOKUP(SUBSTITUTE(B4091,"_usd","")&amp;" - "&amp;D4091,OrbisGeneric_mapping!C:F,3,0)</f>
        <v>CULI</v>
      </c>
      <c r="F4091" s="6">
        <f>VLOOKUP(E4091,Collibra!D:F,3,0)</f>
        <v>0</v>
      </c>
      <c r="G4091" s="6" t="str">
        <f>VLOOKUP(E4091,Collibra!D:F,2,0)</f>
        <v>Current liabilities of the company (Loans plus Creditors plus Other current liabilities)</v>
      </c>
      <c r="J4091" t="s">
        <v>28</v>
      </c>
      <c r="N4091" t="b">
        <v>0</v>
      </c>
      <c r="P4091" t="s">
        <v>29</v>
      </c>
      <c r="Q4091" t="s">
        <v>30</v>
      </c>
      <c r="R4091" t="b">
        <v>0</v>
      </c>
      <c r="Z4091">
        <v>1</v>
      </c>
    </row>
    <row r="4092" spans="1:26" x14ac:dyDescent="0.25">
      <c r="A4092">
        <v>3782</v>
      </c>
      <c r="B4092" t="s">
        <v>2292</v>
      </c>
      <c r="C4092" t="s">
        <v>456</v>
      </c>
      <c r="D4092" t="s">
        <v>457</v>
      </c>
      <c r="E4092" s="6" t="str">
        <f>VLOOKUP(SUBSTITUTE(B4092,"_usd","")&amp;" - "&amp;D4092,OrbisGeneric_mapping!C:F,3,0)</f>
        <v>CURR</v>
      </c>
      <c r="F4092" s="6" t="str">
        <f>VLOOKUP(E4092,Collibra!D:F,3,0)</f>
        <v>Current Ratio (x)</v>
      </c>
      <c r="G4092" s="6" t="str">
        <f>VLOOKUP(E4092,Collibra!D:F,2,0)</f>
        <v>Current assets as percentage of Current liabilities</v>
      </c>
      <c r="J4092" t="s">
        <v>28</v>
      </c>
      <c r="N4092" t="b">
        <v>0</v>
      </c>
      <c r="P4092" t="s">
        <v>29</v>
      </c>
      <c r="Q4092" t="s">
        <v>30</v>
      </c>
      <c r="R4092" t="b">
        <v>0</v>
      </c>
      <c r="Z4092">
        <v>1</v>
      </c>
    </row>
    <row r="4093" spans="1:26" x14ac:dyDescent="0.25">
      <c r="A4093">
        <v>3262</v>
      </c>
      <c r="B4093" t="s">
        <v>2292</v>
      </c>
      <c r="C4093" t="s">
        <v>2170</v>
      </c>
      <c r="D4093" t="s">
        <v>2171</v>
      </c>
      <c r="E4093" s="6" t="str">
        <f>VLOOKUP(SUBSTITUTE(B4093,"_usd","")&amp;" - "&amp;D4093,OrbisGeneric_mapping!C:F,3,0)</f>
        <v>DEBT</v>
      </c>
      <c r="F4093" s="6">
        <f>VLOOKUP(E4093,Collibra!D:F,3,0)</f>
        <v>0</v>
      </c>
      <c r="G4093" s="6" t="str">
        <f>VLOOKUP(E4093,Collibra!D:F,2,0)</f>
        <v>Trade receivables from clients and customers only</v>
      </c>
      <c r="J4093" t="s">
        <v>28</v>
      </c>
      <c r="N4093" t="b">
        <v>0</v>
      </c>
      <c r="P4093" t="s">
        <v>29</v>
      </c>
      <c r="Q4093" t="s">
        <v>30</v>
      </c>
      <c r="R4093" t="b">
        <v>0</v>
      </c>
      <c r="Z4093">
        <v>1</v>
      </c>
    </row>
    <row r="4094" spans="1:26" x14ac:dyDescent="0.25">
      <c r="A4094">
        <v>3574</v>
      </c>
      <c r="B4094" t="s">
        <v>2292</v>
      </c>
      <c r="C4094" t="s">
        <v>2172</v>
      </c>
      <c r="D4094" t="s">
        <v>2173</v>
      </c>
      <c r="E4094" s="6" t="str">
        <f>VLOOKUP(SUBSTITUTE(B4094,"_usd","")&amp;" - "&amp;D4094,OrbisGeneric_mapping!C:F,3,0)</f>
        <v>DEPR</v>
      </c>
      <c r="F4094" s="6">
        <f>VLOOKUP(E4094,Collibra!D:F,3,0)</f>
        <v>0</v>
      </c>
      <c r="G4094" s="6" t="str">
        <f>VLOOKUP(E4094,Collibra!D:F,2,0)</f>
        <v>Total amount of expenses on research and development activities</v>
      </c>
      <c r="J4094" t="s">
        <v>28</v>
      </c>
      <c r="N4094" t="b">
        <v>0</v>
      </c>
      <c r="P4094" t="s">
        <v>29</v>
      </c>
      <c r="Q4094" t="s">
        <v>30</v>
      </c>
      <c r="R4094" t="b">
        <v>0</v>
      </c>
      <c r="Z4094">
        <v>1</v>
      </c>
    </row>
    <row r="4095" spans="1:26" x14ac:dyDescent="0.25">
      <c r="A4095">
        <v>3694</v>
      </c>
      <c r="B4095" t="s">
        <v>2292</v>
      </c>
      <c r="C4095" t="s">
        <v>2174</v>
      </c>
      <c r="D4095" t="s">
        <v>2175</v>
      </c>
      <c r="E4095" s="6" t="str">
        <f>VLOOKUP(SUBSTITUTE(B4095,"_usd","")&amp;" - "&amp;D4095,OrbisGeneric_mapping!C:F,3,0)</f>
        <v>EBMA</v>
      </c>
      <c r="F4095" s="6">
        <f>VLOOKUP(E4095,Collibra!D:F,3,0)</f>
        <v>0</v>
      </c>
      <c r="G4095" s="6" t="str">
        <f>VLOOKUP(E4095,Collibra!D:F,2,0)</f>
        <v>Earnings before interest and taxes as percentage of Operating revenue</v>
      </c>
      <c r="J4095" t="s">
        <v>28</v>
      </c>
      <c r="N4095" t="b">
        <v>0</v>
      </c>
      <c r="P4095" t="s">
        <v>29</v>
      </c>
      <c r="Q4095" t="s">
        <v>30</v>
      </c>
      <c r="R4095" t="b">
        <v>0</v>
      </c>
      <c r="Z4095">
        <v>1</v>
      </c>
    </row>
    <row r="4096" spans="1:26" x14ac:dyDescent="0.25">
      <c r="A4096">
        <v>3614</v>
      </c>
      <c r="B4096" t="s">
        <v>2292</v>
      </c>
      <c r="C4096" t="s">
        <v>1405</v>
      </c>
      <c r="D4096" t="s">
        <v>1406</v>
      </c>
      <c r="E4096" s="6" t="str">
        <f>VLOOKUP(SUBSTITUTE(B4096,"_usd","")&amp;" - "&amp;D4096,OrbisGeneric_mapping!C:F,3,0)</f>
        <v>EBTA</v>
      </c>
      <c r="F4096" s="6">
        <f>VLOOKUP(E4096,Collibra!D:F,3,0)</f>
        <v>0</v>
      </c>
      <c r="G4096" s="6" t="str">
        <f>VLOOKUP(E4096,Collibra!D:F,2,0)</f>
        <v>Earnings before Interest, Tax and Depreciation &amp;amp; Amortisation</v>
      </c>
      <c r="J4096" t="s">
        <v>28</v>
      </c>
      <c r="N4096" t="b">
        <v>0</v>
      </c>
      <c r="P4096" t="s">
        <v>29</v>
      </c>
      <c r="Q4096" t="s">
        <v>30</v>
      </c>
      <c r="R4096" t="b">
        <v>0</v>
      </c>
      <c r="Z4096">
        <v>1</v>
      </c>
    </row>
    <row r="4097" spans="1:26" x14ac:dyDescent="0.25">
      <c r="A4097">
        <v>3686</v>
      </c>
      <c r="B4097" t="s">
        <v>2292</v>
      </c>
      <c r="C4097" t="s">
        <v>2176</v>
      </c>
      <c r="D4097" t="s">
        <v>2177</v>
      </c>
      <c r="E4097" s="6" t="str">
        <f>VLOOKUP(SUBSTITUTE(B4097,"_usd","")&amp;" - "&amp;D4097,OrbisGeneric_mapping!C:F,3,0)</f>
        <v>ETMA</v>
      </c>
      <c r="F4097" s="6">
        <f>VLOOKUP(E4097,Collibra!D:F,3,0)</f>
        <v>0</v>
      </c>
      <c r="G4097" s="6" t="str">
        <f>VLOOKUP(E4097,Collibra!D:F,2,0)</f>
        <v>Earnings before interest, taxes, depreciation, and amortization as percentage of Operating revenue</v>
      </c>
      <c r="J4097" t="s">
        <v>28</v>
      </c>
      <c r="N4097" t="b">
        <v>0</v>
      </c>
      <c r="P4097" t="s">
        <v>29</v>
      </c>
      <c r="Q4097" t="s">
        <v>30</v>
      </c>
      <c r="R4097" t="b">
        <v>0</v>
      </c>
      <c r="Z4097">
        <v>1</v>
      </c>
    </row>
    <row r="4098" spans="1:26" x14ac:dyDescent="0.25">
      <c r="A4098">
        <v>3406</v>
      </c>
      <c r="B4098" t="s">
        <v>2292</v>
      </c>
      <c r="C4098" t="s">
        <v>1407</v>
      </c>
      <c r="D4098" t="s">
        <v>2180</v>
      </c>
      <c r="E4098" s="6" t="str">
        <f>VLOOKUP(SUBSTITUTE(B4098,"_usd","")&amp;" - "&amp;D4098,OrbisGeneric_mapping!C:F,3,0)</f>
        <v>ENVA</v>
      </c>
      <c r="F4098" s="6" t="str">
        <f>VLOOKUP(E4098,Collibra!D:F,3,0)</f>
        <v>Enterprise value</v>
      </c>
      <c r="G4098" s="6" t="str">
        <f>VLOOKUP(E4098,Collibra!D:F,2,0)</f>
        <v>For publicly listed Companies only. The enterprise value estimates the total market value of the company operations by the sum of its Market capitalisation plus Short-term and Long-term borrowings minus Cash &amp;amp; cash equivalents.</v>
      </c>
      <c r="J4098" t="s">
        <v>28</v>
      </c>
      <c r="N4098" t="b">
        <v>0</v>
      </c>
      <c r="P4098" t="s">
        <v>29</v>
      </c>
      <c r="Q4098" t="s">
        <v>30</v>
      </c>
      <c r="R4098" t="b">
        <v>0</v>
      </c>
      <c r="Z4098">
        <v>1</v>
      </c>
    </row>
    <row r="4099" spans="1:26" x14ac:dyDescent="0.25">
      <c r="A4099">
        <v>3710</v>
      </c>
      <c r="B4099" t="s">
        <v>2292</v>
      </c>
      <c r="C4099" t="s">
        <v>2181</v>
      </c>
      <c r="D4099" t="s">
        <v>2182</v>
      </c>
      <c r="E4099" s="6" t="str">
        <f>VLOOKUP(SUBSTITUTE(B4099,"_usd","")&amp;" - "&amp;D4099,OrbisGeneric_mapping!C:F,3,0)</f>
        <v>EVET</v>
      </c>
      <c r="F4099" s="6" t="str">
        <f>VLOOKUP(E4099,Collibra!D:F,3,0)</f>
        <v>Enterprise value / EBITDA (x)</v>
      </c>
      <c r="G4099" s="6" t="str">
        <f>VLOOKUP(E4099,Collibra!D:F,2,0)</f>
        <v>Enterprise value on Earnings before interest, taxes, depreciation, and amortization expressed in times</v>
      </c>
      <c r="J4099" t="s">
        <v>28</v>
      </c>
      <c r="N4099" t="b">
        <v>0</v>
      </c>
      <c r="P4099" t="s">
        <v>29</v>
      </c>
      <c r="Q4099" t="s">
        <v>30</v>
      </c>
      <c r="R4099" t="b">
        <v>0</v>
      </c>
      <c r="Z4099">
        <v>1</v>
      </c>
    </row>
    <row r="4100" spans="1:26" x14ac:dyDescent="0.25">
      <c r="A4100">
        <v>3206</v>
      </c>
      <c r="B4100" t="s">
        <v>2292</v>
      </c>
      <c r="C4100" t="s">
        <v>661</v>
      </c>
      <c r="D4100" t="s">
        <v>662</v>
      </c>
      <c r="E4100" s="6" t="str">
        <f>VLOOKUP(SUBSTITUTE(B4100,"_usd","")&amp;" - "&amp;D4100,OrbisGeneric_mapping!C:F,3,0)</f>
        <v>EXCHANGE_RATE</v>
      </c>
      <c r="F4100" s="6" t="str">
        <f>VLOOKUP(E4100,Collibra!D:F,3,0)</f>
        <v>Exchange rate from original currency</v>
      </c>
      <c r="G4100" s="6" t="str">
        <f>VLOOKUP(E4100,Collibra!D:F,2,0)</f>
        <v>Exchange rate from original currency gives the exchange rate against selected selected currency (Default: USD)</v>
      </c>
      <c r="J4100" t="s">
        <v>28</v>
      </c>
      <c r="N4100" t="b">
        <v>0</v>
      </c>
      <c r="P4100" t="s">
        <v>29</v>
      </c>
      <c r="Q4100" t="s">
        <v>30</v>
      </c>
      <c r="R4100" t="b">
        <v>0</v>
      </c>
      <c r="Z4100">
        <v>1</v>
      </c>
    </row>
    <row r="4101" spans="1:26" x14ac:dyDescent="0.25">
      <c r="A4101">
        <v>3550</v>
      </c>
      <c r="B4101" t="s">
        <v>2292</v>
      </c>
      <c r="C4101" t="s">
        <v>2187</v>
      </c>
      <c r="D4101" t="s">
        <v>2188</v>
      </c>
      <c r="E4101" s="6" t="str">
        <f>VLOOKUP(SUBSTITUTE(B4101,"_usd","")&amp;" - "&amp;D4101,OrbisGeneric_mapping!C:F,3,0)</f>
        <v>EXPT</v>
      </c>
      <c r="F4101" s="6">
        <f>VLOOKUP(E4101,Collibra!D:F,3,0)</f>
        <v>0</v>
      </c>
      <c r="G4101" s="6" t="str">
        <f>VLOOKUP(E4101,Collibra!D:F,2,0)</f>
        <v>Portion of the Total operating revenue made from exports</v>
      </c>
      <c r="J4101" t="s">
        <v>28</v>
      </c>
      <c r="N4101" t="b">
        <v>0</v>
      </c>
      <c r="P4101" t="s">
        <v>29</v>
      </c>
      <c r="Q4101" t="s">
        <v>30</v>
      </c>
      <c r="R4101" t="b">
        <v>0</v>
      </c>
      <c r="Z4101">
        <v>1</v>
      </c>
    </row>
    <row r="4102" spans="1:26" x14ac:dyDescent="0.25">
      <c r="A4102">
        <v>3766</v>
      </c>
      <c r="B4102" t="s">
        <v>2292</v>
      </c>
      <c r="C4102" t="s">
        <v>2189</v>
      </c>
      <c r="D4102" t="s">
        <v>2190</v>
      </c>
      <c r="E4102" s="6" t="str">
        <f>VLOOKUP(SUBSTITUTE(B4102,"_usd","")&amp;" - "&amp;D4102,OrbisGeneric_mapping!C:F,3,0)</f>
        <v>EXOP</v>
      </c>
      <c r="F4102" s="6" t="str">
        <f>VLOOKUP(E4102,Collibra!D:F,3,0)</f>
        <v>Export revenue / Operating revenue (%)</v>
      </c>
      <c r="G4102" s="6" t="str">
        <f>VLOOKUP(E4102,Collibra!D:F,2,0)</f>
        <v>Export revenue as a percentage of Operating revenue</v>
      </c>
      <c r="J4102" t="s">
        <v>28</v>
      </c>
      <c r="N4102" t="b">
        <v>0</v>
      </c>
      <c r="P4102" t="s">
        <v>29</v>
      </c>
      <c r="Q4102" t="s">
        <v>30</v>
      </c>
      <c r="R4102" t="b">
        <v>0</v>
      </c>
      <c r="Z4102">
        <v>1</v>
      </c>
    </row>
    <row r="4103" spans="1:26" x14ac:dyDescent="0.25">
      <c r="A4103">
        <v>3518</v>
      </c>
      <c r="B4103" t="s">
        <v>2292</v>
      </c>
      <c r="C4103" t="s">
        <v>2191</v>
      </c>
      <c r="D4103" t="s">
        <v>2192</v>
      </c>
      <c r="E4103" s="6" t="str">
        <f>VLOOKUP(SUBSTITUTE(B4103,"_usd","")&amp;" - "&amp;D4103,OrbisGeneric_mapping!C:F,3,0)</f>
        <v>EXEX</v>
      </c>
      <c r="F4103" s="6" t="str">
        <f>VLOOKUP(E4103,Collibra!D:F,3,0)</f>
        <v>Extraordinary and other Expenses</v>
      </c>
      <c r="G4103" s="6" t="str">
        <f>VLOOKUP(E4103,Collibra!D:F,2,0)</f>
        <v>All extraordinary expenses and other expenses not belonging to the core activities of the company</v>
      </c>
      <c r="J4103" t="s">
        <v>28</v>
      </c>
      <c r="N4103" t="b">
        <v>0</v>
      </c>
      <c r="P4103" t="s">
        <v>29</v>
      </c>
      <c r="Q4103" t="s">
        <v>30</v>
      </c>
      <c r="R4103" t="b">
        <v>0</v>
      </c>
      <c r="Z4103">
        <v>1</v>
      </c>
    </row>
    <row r="4104" spans="1:26" x14ac:dyDescent="0.25">
      <c r="A4104">
        <v>3534</v>
      </c>
      <c r="B4104" t="s">
        <v>2292</v>
      </c>
      <c r="C4104" t="s">
        <v>2193</v>
      </c>
      <c r="D4104" t="s">
        <v>2194</v>
      </c>
      <c r="E4104" s="6" t="str">
        <f>VLOOKUP(SUBSTITUTE(B4104,"_usd","")&amp;" - "&amp;D4104,OrbisGeneric_mapping!C:F,3,0)</f>
        <v>EXTR</v>
      </c>
      <c r="F4104" s="6">
        <f>VLOOKUP(E4104,Collibra!D:F,3,0)</f>
        <v>0</v>
      </c>
      <c r="G4104" s="6" t="str">
        <f>VLOOKUP(E4104,Collibra!D:F,2,0)</f>
        <v>All extraordinary and other results not belonging to the core activities of the company</v>
      </c>
      <c r="J4104" t="s">
        <v>28</v>
      </c>
      <c r="N4104" t="b">
        <v>0</v>
      </c>
      <c r="P4104" t="s">
        <v>29</v>
      </c>
      <c r="Q4104" t="s">
        <v>30</v>
      </c>
      <c r="R4104" t="b">
        <v>0</v>
      </c>
      <c r="Z4104">
        <v>1</v>
      </c>
    </row>
    <row r="4105" spans="1:26" x14ac:dyDescent="0.25">
      <c r="A4105">
        <v>3526</v>
      </c>
      <c r="B4105" t="s">
        <v>2292</v>
      </c>
      <c r="C4105" t="s">
        <v>2195</v>
      </c>
      <c r="D4105" t="s">
        <v>2196</v>
      </c>
      <c r="E4105" s="6" t="str">
        <f>VLOOKUP(SUBSTITUTE(B4105,"_usd","")&amp;" - "&amp;D4105,OrbisGeneric_mapping!C:F,3,0)</f>
        <v>EXRE</v>
      </c>
      <c r="F4105" s="6">
        <f>VLOOKUP(E4105,Collibra!D:F,3,0)</f>
        <v>0</v>
      </c>
      <c r="G4105" s="6" t="str">
        <f>VLOOKUP(E4105,Collibra!D:F,2,0)</f>
        <v>All extraordinary revenues and other revenues not belonging to the core activities of the company</v>
      </c>
      <c r="J4105" t="s">
        <v>28</v>
      </c>
      <c r="N4105" t="b">
        <v>0</v>
      </c>
      <c r="P4105" t="s">
        <v>29</v>
      </c>
      <c r="Q4105" t="s">
        <v>30</v>
      </c>
      <c r="R4105" t="b">
        <v>0</v>
      </c>
      <c r="Z4105">
        <v>1</v>
      </c>
    </row>
    <row r="4106" spans="1:26" x14ac:dyDescent="0.25">
      <c r="A4106">
        <v>3118</v>
      </c>
      <c r="B4106" t="s">
        <v>2292</v>
      </c>
      <c r="C4106" t="s">
        <v>2197</v>
      </c>
      <c r="D4106" t="s">
        <v>2198</v>
      </c>
      <c r="E4106" s="6" t="str">
        <f>VLOOKUP(SUBSTITUTE(B4106,"_usd","")&amp;" - "&amp;D4106,OrbisGeneric_mapping!C:F,3,0)</f>
        <v>FILING_TYPE</v>
      </c>
      <c r="F4106" s="6" t="str">
        <f>VLOOKUP(E4106,Collibra!D:F,3,0)</f>
        <v>Filing type</v>
      </c>
      <c r="G4106" s="6" t="str">
        <f>VLOOKUP(E4106,Collibra!D:F,2,0)</f>
        <v>The filing type indicates where the accounts come from. This can be Annual report (coming from Osiris, BankFocus or InsuranceFocus) or Local registry filing (coming from national products or data feeds)</v>
      </c>
      <c r="J4106" t="s">
        <v>28</v>
      </c>
      <c r="N4106" t="b">
        <v>0</v>
      </c>
      <c r="P4106" t="s">
        <v>29</v>
      </c>
      <c r="Q4106" t="s">
        <v>30</v>
      </c>
      <c r="R4106" t="b">
        <v>0</v>
      </c>
      <c r="Z4106">
        <v>1</v>
      </c>
    </row>
    <row r="4107" spans="1:26" x14ac:dyDescent="0.25">
      <c r="A4107">
        <v>3478</v>
      </c>
      <c r="B4107" t="s">
        <v>2292</v>
      </c>
      <c r="C4107" t="s">
        <v>1413</v>
      </c>
      <c r="D4107" t="s">
        <v>2199</v>
      </c>
      <c r="E4107" s="6" t="str">
        <f>VLOOKUP(SUBSTITUTE(B4107,"_usd","")&amp;" - "&amp;D4107,OrbisGeneric_mapping!C:F,3,0)</f>
        <v>FIEX</v>
      </c>
      <c r="F4107" s="6">
        <f>VLOOKUP(E4107,Collibra!D:F,3,0)</f>
        <v>0</v>
      </c>
      <c r="G4107" s="6" t="str">
        <f>VLOOKUP(E4107,Collibra!D:F,2,0)</f>
        <v>All financial expenses such as interest charges, write-off financial assets</v>
      </c>
      <c r="J4107" t="s">
        <v>28</v>
      </c>
      <c r="N4107" t="b">
        <v>0</v>
      </c>
      <c r="P4107" t="s">
        <v>29</v>
      </c>
      <c r="Q4107" t="s">
        <v>30</v>
      </c>
      <c r="R4107" t="b">
        <v>0</v>
      </c>
      <c r="Z4107">
        <v>1</v>
      </c>
    </row>
    <row r="4108" spans="1:26" x14ac:dyDescent="0.25">
      <c r="A4108">
        <v>3486</v>
      </c>
      <c r="B4108" t="s">
        <v>2292</v>
      </c>
      <c r="C4108" t="s">
        <v>1415</v>
      </c>
      <c r="D4108" t="s">
        <v>1416</v>
      </c>
      <c r="E4108" s="6" t="str">
        <f>VLOOKUP(SUBSTITUTE(B4108,"_usd","")&amp;" - "&amp;D4108,OrbisGeneric_mapping!C:F,3,0)</f>
        <v>FIPL</v>
      </c>
      <c r="F4108" s="6">
        <f>VLOOKUP(E4108,Collibra!D:F,3,0)</f>
        <v>0</v>
      </c>
      <c r="G4108" s="6" t="str">
        <f>VLOOKUP(E4108,Collibra!D:F,2,0)</f>
        <v>Result from financial activities of the company (Financial revenue minus Financial expenses)</v>
      </c>
      <c r="J4108" t="s">
        <v>28</v>
      </c>
      <c r="N4108" t="b">
        <v>0</v>
      </c>
      <c r="P4108" t="s">
        <v>29</v>
      </c>
      <c r="Q4108" t="s">
        <v>30</v>
      </c>
      <c r="R4108" t="b">
        <v>0</v>
      </c>
      <c r="Z4108">
        <v>1</v>
      </c>
    </row>
    <row r="4109" spans="1:26" x14ac:dyDescent="0.25">
      <c r="A4109">
        <v>3470</v>
      </c>
      <c r="B4109" t="s">
        <v>2292</v>
      </c>
      <c r="C4109" t="s">
        <v>1417</v>
      </c>
      <c r="D4109" t="s">
        <v>2200</v>
      </c>
      <c r="E4109" s="6" t="str">
        <f>VLOOKUP(SUBSTITUTE(B4109,"_usd","")&amp;" - "&amp;D4109,OrbisGeneric_mapping!C:F,3,0)</f>
        <v>FIRE</v>
      </c>
      <c r="F4109" s="6">
        <f>VLOOKUP(E4109,Collibra!D:F,3,0)</f>
        <v>0</v>
      </c>
      <c r="G4109" s="6" t="str">
        <f>VLOOKUP(E4109,Collibra!D:F,2,0)</f>
        <v>All financial revenues such as interest, incomes from shares, etc.</v>
      </c>
      <c r="J4109" t="s">
        <v>28</v>
      </c>
      <c r="N4109" t="b">
        <v>0</v>
      </c>
      <c r="P4109" t="s">
        <v>29</v>
      </c>
      <c r="Q4109" t="s">
        <v>30</v>
      </c>
      <c r="R4109" t="b">
        <v>0</v>
      </c>
      <c r="Z4109">
        <v>1</v>
      </c>
    </row>
    <row r="4110" spans="1:26" x14ac:dyDescent="0.25">
      <c r="A4110">
        <v>3214</v>
      </c>
      <c r="B4110" t="s">
        <v>2292</v>
      </c>
      <c r="C4110" t="s">
        <v>482</v>
      </c>
      <c r="D4110" t="s">
        <v>2201</v>
      </c>
      <c r="E4110" s="6" t="str">
        <f>VLOOKUP(SUBSTITUTE(B4110,"_usd","")&amp;" - "&amp;D4110,OrbisGeneric_mapping!C:F,3,0)</f>
        <v>FIAS</v>
      </c>
      <c r="F4110" s="6">
        <f>VLOOKUP(E4110,Collibra!D:F,3,0)</f>
        <v>0</v>
      </c>
      <c r="G4110" s="6" t="str">
        <f>VLOOKUP(E4110,Collibra!D:F,2,0)</f>
        <v>Total amount (after depreciation) of non current assets (Intangible assets plus Tangible Fixed assets plus Other non-current assets)</v>
      </c>
      <c r="J4110" t="s">
        <v>28</v>
      </c>
      <c r="N4110" t="b">
        <v>0</v>
      </c>
      <c r="P4110" t="s">
        <v>29</v>
      </c>
      <c r="Q4110" t="s">
        <v>30</v>
      </c>
      <c r="R4110" t="b">
        <v>0</v>
      </c>
      <c r="Z4110">
        <v>1</v>
      </c>
    </row>
    <row r="4111" spans="1:26" x14ac:dyDescent="0.25">
      <c r="A4111">
        <v>3822</v>
      </c>
      <c r="B4111" t="s">
        <v>2292</v>
      </c>
      <c r="C4111" t="s">
        <v>2202</v>
      </c>
      <c r="D4111" t="s">
        <v>2203</v>
      </c>
      <c r="E4111" s="6" t="str">
        <f>VLOOKUP(SUBSTITUTE(B4111,"_usd","")&amp;" - "&amp;D4111,OrbisGeneric_mapping!C:F,3,0)</f>
        <v>GEAR</v>
      </c>
      <c r="F4111" s="6" t="str">
        <f>VLOOKUP(E4111,Collibra!D:F,3,0)</f>
        <v>Gearing (%)</v>
      </c>
      <c r="G4111" s="6" t="str">
        <f>VLOOKUP(E4111,Collibra!D:F,2,0)</f>
        <v>Gearing is the sum of Non-current liabilities and Loans as percentage of Shareholders funds</v>
      </c>
      <c r="J4111" t="s">
        <v>28</v>
      </c>
      <c r="N4111" t="b">
        <v>0</v>
      </c>
      <c r="P4111" t="s">
        <v>29</v>
      </c>
      <c r="Q4111" t="s">
        <v>30</v>
      </c>
      <c r="R4111" t="b">
        <v>0</v>
      </c>
      <c r="Z4111">
        <v>1</v>
      </c>
    </row>
    <row r="4112" spans="1:26" x14ac:dyDescent="0.25">
      <c r="A4112">
        <v>3678</v>
      </c>
      <c r="B4112" t="s">
        <v>2292</v>
      </c>
      <c r="C4112" t="s">
        <v>2204</v>
      </c>
      <c r="D4112" t="s">
        <v>2205</v>
      </c>
      <c r="E4112" s="6" t="str">
        <f>VLOOKUP(SUBSTITUTE(B4112,"_usd","")&amp;" - "&amp;D4112,OrbisGeneric_mapping!C:F,3,0)</f>
        <v>GRMA</v>
      </c>
      <c r="F4112" s="6" t="str">
        <f>VLOOKUP(E4112,Collibra!D:F,3,0)</f>
        <v>Gross margin (%)</v>
      </c>
      <c r="G4112" s="6" t="str">
        <f>VLOOKUP(E4112,Collibra!D:F,2,0)</f>
        <v>Gross profit as percentage of Operating revenue</v>
      </c>
      <c r="J4112" t="s">
        <v>28</v>
      </c>
      <c r="N4112" t="b">
        <v>0</v>
      </c>
      <c r="P4112" t="s">
        <v>29</v>
      </c>
      <c r="Q4112" t="s">
        <v>30</v>
      </c>
      <c r="R4112" t="b">
        <v>0</v>
      </c>
      <c r="Z4112">
        <v>1</v>
      </c>
    </row>
    <row r="4113" spans="1:26" x14ac:dyDescent="0.25">
      <c r="A4113">
        <v>3446</v>
      </c>
      <c r="B4113" t="s">
        <v>2292</v>
      </c>
      <c r="C4113" t="s">
        <v>2206</v>
      </c>
      <c r="D4113" t="s">
        <v>2207</v>
      </c>
      <c r="E4113" s="6" t="str">
        <f>VLOOKUP(SUBSTITUTE(B4113,"_usd","")&amp;" - "&amp;D4113,OrbisGeneric_mapping!C:F,3,0)</f>
        <v>GROS</v>
      </c>
      <c r="F4113" s="6">
        <f>VLOOKUP(E4113,Collibra!D:F,3,0)</f>
        <v>0</v>
      </c>
      <c r="G4113" s="6" t="str">
        <f>VLOOKUP(E4113,Collibra!D:F,2,0)</f>
        <v>Total Operating revenue minus Cost of goods sold</v>
      </c>
      <c r="J4113" t="s">
        <v>28</v>
      </c>
      <c r="N4113" t="b">
        <v>0</v>
      </c>
      <c r="P4113" t="s">
        <v>29</v>
      </c>
      <c r="Q4113" t="s">
        <v>30</v>
      </c>
      <c r="R4113" t="b">
        <v>0</v>
      </c>
      <c r="Z4113">
        <v>1</v>
      </c>
    </row>
    <row r="4114" spans="1:26" x14ac:dyDescent="0.25">
      <c r="A4114">
        <v>3222</v>
      </c>
      <c r="B4114" t="s">
        <v>2292</v>
      </c>
      <c r="C4114" t="s">
        <v>2208</v>
      </c>
      <c r="D4114" t="s">
        <v>2209</v>
      </c>
      <c r="E4114" s="6" t="str">
        <f>VLOOKUP(SUBSTITUTE(B4114,"_usd","")&amp;" - "&amp;D4114,OrbisGeneric_mapping!C:F,3,0)</f>
        <v>IFAS</v>
      </c>
      <c r="F4114" s="6" t="str">
        <f>VLOOKUP(E4114,Collibra!D:F,3,0)</f>
        <v>Intangible Fixed Assets</v>
      </c>
      <c r="G4114" s="6" t="str">
        <f>VLOOKUP(E4114,Collibra!D:F,2,0)</f>
        <v>All intangible assets such as formation expenses, research expenses, goodwill, development expenses and all other expenses with a long term effect</v>
      </c>
      <c r="J4114" t="s">
        <v>28</v>
      </c>
      <c r="N4114" t="b">
        <v>0</v>
      </c>
      <c r="P4114" t="s">
        <v>29</v>
      </c>
      <c r="Q4114" t="s">
        <v>30</v>
      </c>
      <c r="R4114" t="b">
        <v>0</v>
      </c>
      <c r="Z4114">
        <v>1</v>
      </c>
    </row>
    <row r="4115" spans="1:26" x14ac:dyDescent="0.25">
      <c r="A4115">
        <v>3734</v>
      </c>
      <c r="B4115" t="s">
        <v>2292</v>
      </c>
      <c r="C4115" t="s">
        <v>2210</v>
      </c>
      <c r="D4115" t="s">
        <v>2211</v>
      </c>
      <c r="E4115" s="6" t="str">
        <f>VLOOKUP(SUBSTITUTE(B4115,"_usd","")&amp;" - "&amp;D4115,OrbisGeneric_mapping!C:F,3,0)</f>
        <v>IC</v>
      </c>
      <c r="F4115" s="6">
        <f>VLOOKUP(E4115,Collibra!D:F,3,0)</f>
        <v>0</v>
      </c>
      <c r="G4115" s="6" t="str">
        <f>VLOOKUP(E4115,Collibra!D:F,2,0)</f>
        <v>Operating profit on Interest paid expressed in times</v>
      </c>
      <c r="J4115" t="s">
        <v>28</v>
      </c>
      <c r="N4115" t="b">
        <v>0</v>
      </c>
      <c r="P4115" t="s">
        <v>29</v>
      </c>
      <c r="Q4115" t="s">
        <v>30</v>
      </c>
      <c r="R4115" t="b">
        <v>0</v>
      </c>
      <c r="Z4115">
        <v>1</v>
      </c>
    </row>
    <row r="4116" spans="1:26" x14ac:dyDescent="0.25">
      <c r="A4116">
        <v>3582</v>
      </c>
      <c r="B4116" t="s">
        <v>2292</v>
      </c>
      <c r="C4116" t="s">
        <v>2212</v>
      </c>
      <c r="D4116" t="s">
        <v>2213</v>
      </c>
      <c r="E4116" s="6" t="str">
        <f>VLOOKUP(SUBSTITUTE(B4116,"_usd","")&amp;" - "&amp;D4116,OrbisGeneric_mapping!C:F,3,0)</f>
        <v>INTE</v>
      </c>
      <c r="F4116" s="6">
        <f>VLOOKUP(E4116,Collibra!D:F,3,0)</f>
        <v>0</v>
      </c>
      <c r="G4116" s="6" t="str">
        <f>VLOOKUP(E4116,Collibra!D:F,2,0)</f>
        <v>Total amount of interest expenses paid on borrowings or liabilities</v>
      </c>
      <c r="J4116" t="s">
        <v>28</v>
      </c>
      <c r="N4116" t="b">
        <v>0</v>
      </c>
      <c r="P4116" t="s">
        <v>29</v>
      </c>
      <c r="Q4116" t="s">
        <v>30</v>
      </c>
      <c r="R4116" t="b">
        <v>0</v>
      </c>
      <c r="Z4116">
        <v>1</v>
      </c>
    </row>
    <row r="4117" spans="1:26" x14ac:dyDescent="0.25">
      <c r="A4117">
        <v>3790</v>
      </c>
      <c r="B4117" t="s">
        <v>2292</v>
      </c>
      <c r="C4117" t="s">
        <v>2214</v>
      </c>
      <c r="D4117" t="s">
        <v>2215</v>
      </c>
      <c r="E4117" s="6" t="str">
        <f>VLOOKUP(SUBSTITUTE(B4117,"_usd","")&amp;" - "&amp;D4117,OrbisGeneric_mapping!C:F,3,0)</f>
        <v>LIQR</v>
      </c>
      <c r="F4117" s="6">
        <f>VLOOKUP(E4117,Collibra!D:F,3,0)</f>
        <v>0</v>
      </c>
      <c r="G4117" s="6" t="str">
        <f>VLOOKUP(E4117,Collibra!D:F,2,0)</f>
        <v>Current assets less Stocks on Current liabilities expressed in times</v>
      </c>
      <c r="J4117" t="s">
        <v>28</v>
      </c>
      <c r="N4117" t="b">
        <v>0</v>
      </c>
      <c r="P4117" t="s">
        <v>29</v>
      </c>
      <c r="Q4117" t="s">
        <v>30</v>
      </c>
      <c r="R4117" t="b">
        <v>0</v>
      </c>
      <c r="Z4117">
        <v>1</v>
      </c>
    </row>
    <row r="4118" spans="1:26" x14ac:dyDescent="0.25">
      <c r="A4118">
        <v>3358</v>
      </c>
      <c r="B4118" t="s">
        <v>2292</v>
      </c>
      <c r="C4118" t="s">
        <v>528</v>
      </c>
      <c r="D4118" t="s">
        <v>529</v>
      </c>
      <c r="E4118" s="6" t="str">
        <f>VLOOKUP(SUBSTITUTE(B4118,"_usd","")&amp;" - "&amp;D4118,OrbisGeneric_mapping!C:F,3,0)</f>
        <v>LOAN</v>
      </c>
      <c r="F4118" s="6">
        <f>VLOOKUP(E4118,Collibra!D:F,3,0)</f>
        <v>0</v>
      </c>
      <c r="G4118" s="6" t="str">
        <f>VLOOKUP(E4118,Collibra!D:F,2,0)</f>
        <v>Short-term financial debts (e.g. to credit institutions + current portion of loan term debt, bonds, etc.)</v>
      </c>
      <c r="J4118" t="s">
        <v>28</v>
      </c>
      <c r="N4118" t="b">
        <v>0</v>
      </c>
      <c r="P4118" t="s">
        <v>29</v>
      </c>
      <c r="Q4118" t="s">
        <v>30</v>
      </c>
      <c r="R4118" t="b">
        <v>0</v>
      </c>
      <c r="Z4118">
        <v>1</v>
      </c>
    </row>
    <row r="4119" spans="1:26" x14ac:dyDescent="0.25">
      <c r="A4119">
        <v>3326</v>
      </c>
      <c r="B4119" t="s">
        <v>2292</v>
      </c>
      <c r="C4119" t="s">
        <v>2216</v>
      </c>
      <c r="D4119" t="s">
        <v>2217</v>
      </c>
      <c r="E4119" s="6" t="str">
        <f>VLOOKUP(SUBSTITUTE(B4119,"_usd","")&amp;" - "&amp;D4119,OrbisGeneric_mapping!C:F,3,0)</f>
        <v>LTDB</v>
      </c>
      <c r="F4119" s="6">
        <f>VLOOKUP(E4119,Collibra!D:F,3,0)</f>
        <v>0</v>
      </c>
      <c r="G4119" s="6" t="str">
        <f>VLOOKUP(E4119,Collibra!D:F,2,0)</f>
        <v>Long-term borrowings from credit institutions and bonds issued</v>
      </c>
      <c r="J4119" t="s">
        <v>28</v>
      </c>
      <c r="N4119" t="b">
        <v>0</v>
      </c>
      <c r="P4119" t="s">
        <v>29</v>
      </c>
      <c r="Q4119" t="s">
        <v>30</v>
      </c>
      <c r="R4119" t="b">
        <v>0</v>
      </c>
      <c r="Z4119">
        <v>1</v>
      </c>
    </row>
    <row r="4120" spans="1:26" x14ac:dyDescent="0.25">
      <c r="A4120">
        <v>3718</v>
      </c>
      <c r="B4120" t="s">
        <v>2292</v>
      </c>
      <c r="C4120" t="s">
        <v>2218</v>
      </c>
      <c r="D4120" t="s">
        <v>2219</v>
      </c>
      <c r="E4120" s="6" t="str">
        <f>VLOOKUP(SUBSTITUTE(B4120,"_usd","")&amp;" - "&amp;D4120,OrbisGeneric_mapping!C:F,3,0)</f>
        <v>MKCF</v>
      </c>
      <c r="F4120" s="6" t="str">
        <f>VLOOKUP(E4120,Collibra!D:F,3,0)</f>
        <v>Market cap / Cash flow from operations (x)</v>
      </c>
      <c r="G4120" s="6" t="str">
        <f>VLOOKUP(E4120,Collibra!D:F,2,0)</f>
        <v>Market capitalisation on Cash flow from operations expressed in times. Market capitalisation is the product of shares outstanding and current market price of the share</v>
      </c>
      <c r="J4120" t="s">
        <v>28</v>
      </c>
      <c r="N4120" t="b">
        <v>0</v>
      </c>
      <c r="P4120" t="s">
        <v>29</v>
      </c>
      <c r="Q4120" t="s">
        <v>30</v>
      </c>
      <c r="R4120" t="b">
        <v>0</v>
      </c>
      <c r="Z4120">
        <v>1</v>
      </c>
    </row>
    <row r="4121" spans="1:26" x14ac:dyDescent="0.25">
      <c r="A4121">
        <v>3558</v>
      </c>
      <c r="B4121" t="s">
        <v>2292</v>
      </c>
      <c r="C4121" t="s">
        <v>2220</v>
      </c>
      <c r="D4121" t="s">
        <v>2221</v>
      </c>
      <c r="E4121" s="6" t="str">
        <f>VLOOKUP(SUBSTITUTE(B4121,"_usd","")&amp;" - "&amp;D4121,OrbisGeneric_mapping!C:F,3,0)</f>
        <v>MATE</v>
      </c>
      <c r="F4121" s="6">
        <f>VLOOKUP(E4121,Collibra!D:F,3,0)</f>
        <v>0</v>
      </c>
      <c r="G4121" s="6" t="str">
        <f>VLOOKUP(E4121,Collibra!D:F,2,0)</f>
        <v>Costs of goods purchased (raw materials and finished goods). No services</v>
      </c>
      <c r="J4121" t="s">
        <v>28</v>
      </c>
      <c r="N4121" t="b">
        <v>0</v>
      </c>
      <c r="P4121" t="s">
        <v>29</v>
      </c>
      <c r="Q4121" t="s">
        <v>30</v>
      </c>
      <c r="R4121" t="b">
        <v>0</v>
      </c>
      <c r="Z4121">
        <v>1</v>
      </c>
    </row>
    <row r="4122" spans="1:26" x14ac:dyDescent="0.25">
      <c r="A4122">
        <v>3726</v>
      </c>
      <c r="B4122" t="s">
        <v>2292</v>
      </c>
      <c r="C4122" t="s">
        <v>2222</v>
      </c>
      <c r="D4122" t="s">
        <v>2223</v>
      </c>
      <c r="E4122" s="6" t="str">
        <f>VLOOKUP(SUBSTITUTE(B4122,"_usd","")&amp;" - "&amp;D4122,OrbisGeneric_mapping!C:F,3,0)</f>
        <v>NAT</v>
      </c>
      <c r="F4122" s="6" t="str">
        <f>VLOOKUP(E4122,Collibra!D:F,3,0)</f>
        <v>Net assets turnover (X)</v>
      </c>
      <c r="G4122" s="6" t="str">
        <f>VLOOKUP(E4122,Collibra!D:F,2,0)</f>
        <v>Operating revenue on sum of Shareholders funds and Non-current liabilities expressed in times</v>
      </c>
      <c r="J4122" t="s">
        <v>28</v>
      </c>
      <c r="N4122" t="b">
        <v>0</v>
      </c>
      <c r="P4122" t="s">
        <v>29</v>
      </c>
      <c r="Q4122" t="s">
        <v>30</v>
      </c>
      <c r="R4122" t="b">
        <v>0</v>
      </c>
      <c r="Z4122">
        <v>1</v>
      </c>
    </row>
    <row r="4123" spans="1:26" x14ac:dyDescent="0.25">
      <c r="A4123">
        <v>3398</v>
      </c>
      <c r="B4123" t="s">
        <v>2292</v>
      </c>
      <c r="C4123" t="s">
        <v>2224</v>
      </c>
      <c r="D4123" t="s">
        <v>2225</v>
      </c>
      <c r="E4123" s="6" t="str">
        <f>VLOOKUP(SUBSTITUTE(B4123,"_usd","")&amp;" - "&amp;D4123,OrbisGeneric_mapping!C:F,3,0)</f>
        <v>NCAS</v>
      </c>
      <c r="F4123" s="6" t="str">
        <f>VLOOKUP(E4123,Collibra!D:F,3,0)</f>
        <v>Net Current Assets (Working Capital)</v>
      </c>
      <c r="G4123" s="6" t="str">
        <f>VLOOKUP(E4123,Collibra!D:F,2,0)</f>
        <v>Net current asset position computed as Current Assets minus Current liabilities</v>
      </c>
      <c r="J4123" t="s">
        <v>28</v>
      </c>
      <c r="N4123" t="b">
        <v>0</v>
      </c>
      <c r="P4123" t="s">
        <v>29</v>
      </c>
      <c r="Q4123" t="s">
        <v>30</v>
      </c>
      <c r="R4123" t="b">
        <v>0</v>
      </c>
      <c r="Z4123">
        <v>1</v>
      </c>
    </row>
    <row r="4124" spans="1:26" x14ac:dyDescent="0.25">
      <c r="A4124">
        <v>3318</v>
      </c>
      <c r="B4124" t="s">
        <v>2292</v>
      </c>
      <c r="C4124" t="s">
        <v>1479</v>
      </c>
      <c r="D4124" t="s">
        <v>2226</v>
      </c>
      <c r="E4124" s="6" t="str">
        <f>VLOOKUP(SUBSTITUTE(B4124,"_usd","")&amp;" - "&amp;D4124,OrbisGeneric_mapping!C:F,3,0)</f>
        <v>NCLI</v>
      </c>
      <c r="F4124" s="6">
        <f>VLOOKUP(E4124,Collibra!D:F,3,0)</f>
        <v>0</v>
      </c>
      <c r="G4124" s="6" t="str">
        <f>VLOOKUP(E4124,Collibra!D:F,2,0)</f>
        <v>Long-term liabilities of the company (Long-term financial debt plus Other long-term liabilities and provisions)</v>
      </c>
      <c r="J4124" t="s">
        <v>28</v>
      </c>
      <c r="N4124" t="b">
        <v>0</v>
      </c>
      <c r="P4124" t="s">
        <v>29</v>
      </c>
      <c r="Q4124" t="s">
        <v>30</v>
      </c>
      <c r="R4124" t="b">
        <v>0</v>
      </c>
      <c r="Z4124">
        <v>1</v>
      </c>
    </row>
    <row r="4125" spans="1:26" x14ac:dyDescent="0.25">
      <c r="A4125">
        <v>3414</v>
      </c>
      <c r="B4125" t="s">
        <v>2292</v>
      </c>
      <c r="C4125" t="s">
        <v>1481</v>
      </c>
      <c r="D4125" t="s">
        <v>1482</v>
      </c>
      <c r="E4125" s="6" t="str">
        <f>VLOOKUP(SUBSTITUTE(B4125,"_usd","")&amp;" - "&amp;D4125,OrbisGeneric_mapping!C:F,3,0)</f>
        <v>EMPL</v>
      </c>
      <c r="F4125" s="6">
        <f>VLOOKUP(E4125,Collibra!D:F,3,0)</f>
        <v>0</v>
      </c>
      <c r="G4125" s="6" t="str">
        <f>VLOOKUP(E4125,Collibra!D:F,2,0)</f>
        <v>Total number of employees on the company's payroll</v>
      </c>
      <c r="J4125" t="s">
        <v>28</v>
      </c>
      <c r="N4125" t="b">
        <v>0</v>
      </c>
      <c r="P4125" t="s">
        <v>29</v>
      </c>
      <c r="Q4125" t="s">
        <v>30</v>
      </c>
      <c r="R4125" t="b">
        <v>0</v>
      </c>
      <c r="Z4125">
        <v>1</v>
      </c>
    </row>
    <row r="4126" spans="1:26" x14ac:dyDescent="0.25">
      <c r="A4126">
        <v>3158</v>
      </c>
      <c r="B4126" t="s">
        <v>2292</v>
      </c>
      <c r="C4126" t="s">
        <v>570</v>
      </c>
      <c r="D4126" t="s">
        <v>571</v>
      </c>
      <c r="E4126" s="6" t="str">
        <f>VLOOKUP(SUBSTITUTE(B4126,"_usd","")&amp;" - "&amp;D4126,OrbisGeneric_mapping!C:F,3,0)</f>
        <v>NUMBER_MONTHS</v>
      </c>
      <c r="F4126" s="6" t="str">
        <f>VLOOKUP(E4126,Collibra!D:F,3,0)</f>
        <v>Number of months</v>
      </c>
      <c r="G4126" s="6" t="str">
        <f>VLOOKUP(E4126,Collibra!D:F,2,0)</f>
        <v>The number of months in a financial accounting period</v>
      </c>
      <c r="J4126" t="s">
        <v>28</v>
      </c>
      <c r="N4126" t="b">
        <v>0</v>
      </c>
      <c r="P4126" t="s">
        <v>29</v>
      </c>
      <c r="Q4126" t="s">
        <v>30</v>
      </c>
      <c r="R4126" t="b">
        <v>0</v>
      </c>
      <c r="Z4126">
        <v>1</v>
      </c>
    </row>
    <row r="4127" spans="1:26" x14ac:dyDescent="0.25">
      <c r="A4127">
        <v>3462</v>
      </c>
      <c r="B4127" t="s">
        <v>2292</v>
      </c>
      <c r="C4127" t="s">
        <v>2227</v>
      </c>
      <c r="D4127" t="s">
        <v>2228</v>
      </c>
      <c r="E4127" s="6" t="str">
        <f>VLOOKUP(SUBSTITUTE(B4127,"_usd","")&amp;" - "&amp;D4127,OrbisGeneric_mapping!C:F,3,0)</f>
        <v>OPPL</v>
      </c>
      <c r="F4127" s="6">
        <f>VLOOKUP(E4127,Collibra!D:F,3,0)</f>
        <v>0</v>
      </c>
      <c r="G4127" s="6" t="str">
        <f>VLOOKUP(E4127,Collibra!D:F,2,0)</f>
        <v>Earnings Before Interest&amp;amp;Tax. All operating revenues minus All operating expenses</v>
      </c>
      <c r="J4127" t="s">
        <v>28</v>
      </c>
      <c r="N4127" t="b">
        <v>0</v>
      </c>
      <c r="P4127" t="s">
        <v>29</v>
      </c>
      <c r="Q4127" t="s">
        <v>30</v>
      </c>
      <c r="R4127" t="b">
        <v>0</v>
      </c>
      <c r="Z4127">
        <v>1</v>
      </c>
    </row>
    <row r="4128" spans="1:26" x14ac:dyDescent="0.25">
      <c r="A4128">
        <v>3838</v>
      </c>
      <c r="B4128" t="s">
        <v>2292</v>
      </c>
      <c r="C4128" t="s">
        <v>2231</v>
      </c>
      <c r="D4128" t="s">
        <v>2232</v>
      </c>
      <c r="E4128" s="6" t="str">
        <f>VLOOKUP(SUBSTITUTE(B4128,"_usd","")&amp;" - "&amp;D4128,OrbisGeneric_mapping!C:F,3,0)</f>
        <v>TPE</v>
      </c>
      <c r="F4128" s="6">
        <f>VLOOKUP(E4128,Collibra!D:F,3,0)</f>
        <v>0</v>
      </c>
      <c r="G4128" s="6" t="str">
        <f>VLOOKUP(E4128,Collibra!D:F,2,0)</f>
        <v>Operating revenue on Total number of employees expressed in money value</v>
      </c>
      <c r="J4128" t="s">
        <v>28</v>
      </c>
      <c r="N4128" t="b">
        <v>0</v>
      </c>
      <c r="P4128" t="s">
        <v>29</v>
      </c>
      <c r="Q4128" t="s">
        <v>30</v>
      </c>
      <c r="R4128" t="b">
        <v>0</v>
      </c>
      <c r="Z4128">
        <v>1</v>
      </c>
    </row>
    <row r="4129" spans="1:26" x14ac:dyDescent="0.25">
      <c r="A4129">
        <v>3422</v>
      </c>
      <c r="B4129" t="s">
        <v>2292</v>
      </c>
      <c r="C4129" t="s">
        <v>2233</v>
      </c>
      <c r="D4129" t="s">
        <v>2234</v>
      </c>
      <c r="E4129" s="6" t="str">
        <f>VLOOKUP(SUBSTITUTE(B4129,"_usd","")&amp;" - "&amp;D4129,OrbisGeneric_mapping!C:F,3,0)</f>
        <v>OPRE</v>
      </c>
      <c r="F4129" s="6">
        <f>VLOOKUP(E4129,Collibra!D:F,3,0)</f>
        <v>0</v>
      </c>
      <c r="G4129" s="6" t="str">
        <f>VLOOKUP(E4129,Collibra!D:F,2,0)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4129" t="s">
        <v>28</v>
      </c>
      <c r="N4129" t="b">
        <v>0</v>
      </c>
      <c r="P4129" t="s">
        <v>29</v>
      </c>
      <c r="Q4129" t="s">
        <v>30</v>
      </c>
      <c r="R4129" t="b">
        <v>0</v>
      </c>
      <c r="Z4129">
        <v>1</v>
      </c>
    </row>
    <row r="4130" spans="1:26" x14ac:dyDescent="0.25">
      <c r="A4130">
        <v>3198</v>
      </c>
      <c r="B4130" t="s">
        <v>2292</v>
      </c>
      <c r="C4130" t="s">
        <v>576</v>
      </c>
      <c r="D4130" t="s">
        <v>577</v>
      </c>
      <c r="E4130" s="6" t="str">
        <f>VLOOKUP(SUBSTITUTE(B4130,"_usd","")&amp;" - "&amp;D4130,OrbisGeneric_mapping!C:F,3,0)</f>
        <v>ORIGINAL_CURRENCY</v>
      </c>
      <c r="F4130" s="6">
        <f>VLOOKUP(E4130,Collibra!D:F,3,0)</f>
        <v>0</v>
      </c>
      <c r="G4130" s="6" t="str">
        <f>VLOOKUP(E4130,Collibra!D:F,2,0)</f>
        <v>The currency used for publishing the financial accounts</v>
      </c>
      <c r="J4130" t="s">
        <v>28</v>
      </c>
      <c r="N4130" t="b">
        <v>0</v>
      </c>
      <c r="P4130" t="s">
        <v>29</v>
      </c>
      <c r="Q4130" t="s">
        <v>30</v>
      </c>
      <c r="R4130" t="b">
        <v>0</v>
      </c>
      <c r="Z4130">
        <v>1</v>
      </c>
    </row>
    <row r="4131" spans="1:26" x14ac:dyDescent="0.25">
      <c r="A4131">
        <v>3190</v>
      </c>
      <c r="B4131" t="s">
        <v>2292</v>
      </c>
      <c r="C4131" t="s">
        <v>578</v>
      </c>
      <c r="D4131" t="s">
        <v>579</v>
      </c>
      <c r="E4131" s="6" t="str">
        <f>VLOOKUP(SUBSTITUTE(B4131,"_usd","")&amp;" - "&amp;D4131,OrbisGeneric_mapping!C:F,3,0)</f>
        <v>ORIGINAL_UNIT</v>
      </c>
      <c r="F4131" s="6" t="str">
        <f>VLOOKUP(E4131,Collibra!D:F,3,0)</f>
        <v>Original unit</v>
      </c>
      <c r="G4131" s="6" t="str">
        <f>VLOOKUP(E4131,Collibra!D:F,2,0)</f>
        <v>Original units is the unit for a financial value used in spreading the financial accounts</v>
      </c>
      <c r="J4131" t="s">
        <v>28</v>
      </c>
      <c r="N4131" t="b">
        <v>0</v>
      </c>
      <c r="P4131" t="s">
        <v>29</v>
      </c>
      <c r="Q4131" t="s">
        <v>30</v>
      </c>
      <c r="R4131" t="b">
        <v>0</v>
      </c>
      <c r="Z4131">
        <v>1</v>
      </c>
    </row>
    <row r="4132" spans="1:26" x14ac:dyDescent="0.25">
      <c r="A4132">
        <v>3278</v>
      </c>
      <c r="B4132" t="s">
        <v>2292</v>
      </c>
      <c r="C4132" t="s">
        <v>1489</v>
      </c>
      <c r="D4132" t="s">
        <v>2235</v>
      </c>
      <c r="E4132" s="6" t="str">
        <f>VLOOKUP(SUBSTITUTE(B4132,"_usd","")&amp;" - "&amp;D4132,OrbisGeneric_mapping!C:F,3,0)</f>
        <v>OCAS</v>
      </c>
      <c r="F4132" s="6">
        <f>VLOOKUP(E4132,Collibra!D:F,3,0)</f>
        <v>0</v>
      </c>
      <c r="G4132" s="6" t="str">
        <f>VLOOKUP(E4132,Collibra!D:F,2,0)</f>
        <v>All other current assets such as receivables from other sources (taxes, group companies), short-term investments of money and Cash at bank and in hand</v>
      </c>
      <c r="J4132" t="s">
        <v>28</v>
      </c>
      <c r="N4132" t="b">
        <v>0</v>
      </c>
      <c r="P4132" t="s">
        <v>29</v>
      </c>
      <c r="Q4132" t="s">
        <v>30</v>
      </c>
      <c r="R4132" t="b">
        <v>0</v>
      </c>
      <c r="Z4132">
        <v>1</v>
      </c>
    </row>
    <row r="4133" spans="1:26" x14ac:dyDescent="0.25">
      <c r="A4133">
        <v>3374</v>
      </c>
      <c r="B4133" t="s">
        <v>2292</v>
      </c>
      <c r="C4133" t="s">
        <v>1491</v>
      </c>
      <c r="D4133" t="s">
        <v>2236</v>
      </c>
      <c r="E4133" s="6" t="str">
        <f>VLOOKUP(SUBSTITUTE(B4133,"_usd","")&amp;" - "&amp;D4133,OrbisGeneric_mapping!C:F,3,0)</f>
        <v>OCLI</v>
      </c>
      <c r="F4133" s="6">
        <f>VLOOKUP(E4133,Collibra!D:F,3,0)</f>
        <v>0</v>
      </c>
      <c r="G4133" s="6" t="str">
        <f>VLOOKUP(E4133,Collibra!D:F,2,0)</f>
        <v>Other current liabilities arising due to pension, personnel costs, taxes, intragroup debts, accounts received in advance, etc.</v>
      </c>
      <c r="J4133" t="s">
        <v>28</v>
      </c>
      <c r="N4133" t="b">
        <v>0</v>
      </c>
      <c r="P4133" t="s">
        <v>29</v>
      </c>
      <c r="Q4133" t="s">
        <v>30</v>
      </c>
      <c r="R4133" t="b">
        <v>0</v>
      </c>
      <c r="Z4133">
        <v>1</v>
      </c>
    </row>
    <row r="4134" spans="1:26" x14ac:dyDescent="0.25">
      <c r="A4134">
        <v>3238</v>
      </c>
      <c r="B4134" t="s">
        <v>2292</v>
      </c>
      <c r="C4134" t="s">
        <v>1495</v>
      </c>
      <c r="D4134" t="s">
        <v>2237</v>
      </c>
      <c r="E4134" s="6" t="str">
        <f>VLOOKUP(SUBSTITUTE(B4134,"_usd","")&amp;" - "&amp;D4134,OrbisGeneric_mapping!C:F,3,0)</f>
        <v>OFAS</v>
      </c>
      <c r="F4134" s="6">
        <f>VLOOKUP(E4134,Collibra!D:F,3,0)</f>
        <v>0</v>
      </c>
      <c r="G4134" s="6" t="str">
        <f>VLOOKUP(E4134,Collibra!D:F,2,0)</f>
        <v>All other non-current assets such as long-term investments, shares and participations, pension funds etc.</v>
      </c>
      <c r="J4134" t="s">
        <v>28</v>
      </c>
      <c r="N4134" t="b">
        <v>0</v>
      </c>
      <c r="P4134" t="s">
        <v>29</v>
      </c>
      <c r="Q4134" t="s">
        <v>30</v>
      </c>
      <c r="R4134" t="b">
        <v>0</v>
      </c>
      <c r="Z4134">
        <v>1</v>
      </c>
    </row>
    <row r="4135" spans="1:26" x14ac:dyDescent="0.25">
      <c r="A4135">
        <v>3334</v>
      </c>
      <c r="B4135" t="s">
        <v>2292</v>
      </c>
      <c r="C4135" t="s">
        <v>1505</v>
      </c>
      <c r="D4135" t="s">
        <v>2238</v>
      </c>
      <c r="E4135" s="6" t="str">
        <f>VLOOKUP(SUBSTITUTE(B4135,"_usd","")&amp;" - "&amp;D4135,OrbisGeneric_mapping!C:F,3,0)</f>
        <v>ONCL</v>
      </c>
      <c r="F4135" s="6">
        <f>VLOOKUP(E4135,Collibra!D:F,3,0)</f>
        <v>0</v>
      </c>
      <c r="G4135" s="6" t="str">
        <f>VLOOKUP(E4135,Collibra!D:F,2,0)</f>
        <v>Other long-term liabilities arising due to trade debt, group companies, pension loans, deferred taxes and provisions</v>
      </c>
      <c r="J4135" t="s">
        <v>28</v>
      </c>
      <c r="N4135" t="b">
        <v>0</v>
      </c>
      <c r="P4135" t="s">
        <v>29</v>
      </c>
      <c r="Q4135" t="s">
        <v>30</v>
      </c>
      <c r="R4135" t="b">
        <v>0</v>
      </c>
      <c r="Z4135">
        <v>1</v>
      </c>
    </row>
    <row r="4136" spans="1:26" x14ac:dyDescent="0.25">
      <c r="A4136">
        <v>3454</v>
      </c>
      <c r="B4136" t="s">
        <v>2292</v>
      </c>
      <c r="C4136" t="s">
        <v>2239</v>
      </c>
      <c r="D4136" t="s">
        <v>2240</v>
      </c>
      <c r="E4136" s="6" t="str">
        <f>VLOOKUP(SUBSTITUTE(B4136,"_usd","")&amp;" - "&amp;D4136,OrbisGeneric_mapping!C:F,3,0)</f>
        <v>OOPE</v>
      </c>
      <c r="F4136" s="6">
        <f>VLOOKUP(E4136,Collibra!D:F,3,0)</f>
        <v>0</v>
      </c>
      <c r="G4136" s="6" t="str">
        <f>VLOOKUP(E4136,Collibra!D:F,2,0)</f>
        <v>All costs not directly related to the production of goods sold such as commercial costs, administrative expenses, etc. plus depreciation of those costs. (Expenses can include revenues in a small number of cases)</v>
      </c>
      <c r="J4136" t="s">
        <v>28</v>
      </c>
      <c r="N4136" t="b">
        <v>0</v>
      </c>
      <c r="P4136" t="s">
        <v>29</v>
      </c>
      <c r="Q4136" t="s">
        <v>30</v>
      </c>
      <c r="R4136" t="b">
        <v>0</v>
      </c>
      <c r="Z4136">
        <v>1</v>
      </c>
    </row>
    <row r="4137" spans="1:26" x14ac:dyDescent="0.25">
      <c r="A4137">
        <v>3310</v>
      </c>
      <c r="B4137" t="s">
        <v>2292</v>
      </c>
      <c r="C4137" t="s">
        <v>2241</v>
      </c>
      <c r="D4137" t="s">
        <v>2242</v>
      </c>
      <c r="E4137" s="6" t="str">
        <f>VLOOKUP(SUBSTITUTE(B4137,"_usd","")&amp;" - "&amp;D4137,OrbisGeneric_mapping!C:F,3,0)</f>
        <v>OSFD</v>
      </c>
      <c r="F4137" s="6">
        <f>VLOOKUP(E4137,Collibra!D:F,3,0)</f>
        <v>0</v>
      </c>
      <c r="G4137" s="6" t="str">
        <f>VLOOKUP(E4137,Collibra!D:F,2,0)</f>
        <v>All Shareholders funds not linked with the Issued capital such as Reserve capital, Undistributed profit, includes also Minority interests</v>
      </c>
      <c r="J4137" t="s">
        <v>28</v>
      </c>
      <c r="N4137" t="b">
        <v>0</v>
      </c>
      <c r="P4137" t="s">
        <v>29</v>
      </c>
      <c r="Q4137" t="s">
        <v>30</v>
      </c>
      <c r="R4137" t="b">
        <v>0</v>
      </c>
      <c r="Z4137">
        <v>1</v>
      </c>
    </row>
    <row r="4138" spans="1:26" x14ac:dyDescent="0.25">
      <c r="A4138">
        <v>3510</v>
      </c>
      <c r="B4138" t="s">
        <v>2292</v>
      </c>
      <c r="C4138" t="s">
        <v>2243</v>
      </c>
      <c r="D4138" t="s">
        <v>2244</v>
      </c>
      <c r="E4138" s="6" t="str">
        <f>VLOOKUP(SUBSTITUTE(B4138,"_usd","")&amp;" - "&amp;D4138,OrbisGeneric_mapping!C:F,3,0)</f>
        <v>PLAT</v>
      </c>
      <c r="F4138" s="6" t="str">
        <f>VLOOKUP(E4138,Collibra!D:F,3,0)</f>
        <v>Profit (Loss) after Taxation</v>
      </c>
      <c r="G4138" s="6" t="str">
        <f>VLOOKUP(E4138,Collibra!D:F,2,0)</f>
        <v>Profit before taxes [PBT] minus Tax expense</v>
      </c>
      <c r="J4138" t="s">
        <v>28</v>
      </c>
      <c r="N4138" t="b">
        <v>0</v>
      </c>
      <c r="P4138" t="s">
        <v>29</v>
      </c>
      <c r="Q4138" t="s">
        <v>30</v>
      </c>
      <c r="R4138" t="b">
        <v>0</v>
      </c>
      <c r="Z4138">
        <v>1</v>
      </c>
    </row>
    <row r="4139" spans="1:26" x14ac:dyDescent="0.25">
      <c r="A4139">
        <v>3494</v>
      </c>
      <c r="B4139" t="s">
        <v>2292</v>
      </c>
      <c r="C4139" t="s">
        <v>2245</v>
      </c>
      <c r="D4139" t="s">
        <v>2246</v>
      </c>
      <c r="E4139" s="6" t="str">
        <f>VLOOKUP(SUBSTITUTE(B4139,"_usd","")&amp;" - "&amp;D4139,OrbisGeneric_mapping!C:F,3,0)</f>
        <v>PLBT</v>
      </c>
      <c r="F4139" s="6">
        <f>VLOOKUP(E4139,Collibra!D:F,3,0)</f>
        <v>0</v>
      </c>
      <c r="G4139" s="6" t="str">
        <f>VLOOKUP(E4139,Collibra!D:F,2,0)</f>
        <v>The sum of Operating profit and Financial profit</v>
      </c>
      <c r="J4139" t="s">
        <v>28</v>
      </c>
      <c r="N4139" t="b">
        <v>0</v>
      </c>
      <c r="P4139" t="s">
        <v>29</v>
      </c>
      <c r="Q4139" t="s">
        <v>30</v>
      </c>
      <c r="R4139" t="b">
        <v>0</v>
      </c>
      <c r="Z4139">
        <v>1</v>
      </c>
    </row>
    <row r="4140" spans="1:26" x14ac:dyDescent="0.25">
      <c r="A4140">
        <v>3542</v>
      </c>
      <c r="B4140" t="s">
        <v>2292</v>
      </c>
      <c r="C4140" t="s">
        <v>2247</v>
      </c>
      <c r="D4140" t="s">
        <v>2248</v>
      </c>
      <c r="E4140" s="6" t="str">
        <f>VLOOKUP(SUBSTITUTE(B4140,"_usd","")&amp;" - "&amp;D4140,OrbisGeneric_mapping!C:F,3,0)</f>
        <v>PL</v>
      </c>
      <c r="F4140" s="6" t="str">
        <f>VLOOKUP(E4140,Collibra!D:F,3,0)</f>
        <v>P/L for period [= Net Income]</v>
      </c>
      <c r="G4140" s="6" t="str">
        <f>VLOOKUP(E4140,Collibra!D:F,2,0)</f>
        <v>Net income for the Year. Profit after tax including Extraordinary Revenue &amp;amp; Expense and After deduction of Minority interests and Preferred dividends but Before Ordinary dividends</v>
      </c>
      <c r="J4140" t="s">
        <v>28</v>
      </c>
      <c r="N4140" t="b">
        <v>0</v>
      </c>
      <c r="P4140" t="s">
        <v>29</v>
      </c>
      <c r="Q4140" t="s">
        <v>30</v>
      </c>
      <c r="R4140" t="b">
        <v>0</v>
      </c>
      <c r="Z4140">
        <v>1</v>
      </c>
    </row>
    <row r="4141" spans="1:26" x14ac:dyDescent="0.25">
      <c r="A4141">
        <v>3094</v>
      </c>
      <c r="B4141" t="s">
        <v>2292</v>
      </c>
      <c r="C4141" t="s">
        <v>57</v>
      </c>
      <c r="D4141" t="s">
        <v>57</v>
      </c>
      <c r="E4141" s="6" t="e">
        <f>VLOOKUP(SUBSTITUTE(B4141,"_usd","")&amp;" - "&amp;D4141,OrbisGeneric_mapping!C:F,3,0)</f>
        <v>#N/A</v>
      </c>
      <c r="F4141" s="6" t="e">
        <f>VLOOKUP(E4141,Collibra!D:F,3,0)</f>
        <v>#N/A</v>
      </c>
      <c r="G4141" s="6" t="e">
        <f>VLOOKUP(E4141,Collibra!D:F,2,0)</f>
        <v>#N/A</v>
      </c>
      <c r="J4141" t="s">
        <v>28</v>
      </c>
      <c r="N4141" t="b">
        <v>0</v>
      </c>
      <c r="P4141" t="s">
        <v>29</v>
      </c>
      <c r="Q4141" t="s">
        <v>30</v>
      </c>
      <c r="R4141" t="b">
        <v>0</v>
      </c>
      <c r="Z4141">
        <v>1</v>
      </c>
    </row>
    <row r="4142" spans="1:26" x14ac:dyDescent="0.25">
      <c r="A4142">
        <v>3086</v>
      </c>
      <c r="B4142" t="s">
        <v>2292</v>
      </c>
      <c r="C4142" t="s">
        <v>58</v>
      </c>
      <c r="D4142" t="s">
        <v>58</v>
      </c>
      <c r="E4142" s="6" t="e">
        <f>VLOOKUP(SUBSTITUTE(B4142,"_usd","")&amp;" - "&amp;D4142,OrbisGeneric_mapping!C:F,3,0)</f>
        <v>#N/A</v>
      </c>
      <c r="F4142" s="6" t="e">
        <f>VLOOKUP(E4142,Collibra!D:F,3,0)</f>
        <v>#N/A</v>
      </c>
      <c r="G4142" s="6" t="e">
        <f>VLOOKUP(E4142,Collibra!D:F,2,0)</f>
        <v>#N/A</v>
      </c>
      <c r="J4142" t="s">
        <v>59</v>
      </c>
      <c r="N4142" t="b">
        <v>0</v>
      </c>
      <c r="P4142" t="s">
        <v>29</v>
      </c>
      <c r="Q4142" t="s">
        <v>30</v>
      </c>
      <c r="R4142" t="b">
        <v>0</v>
      </c>
      <c r="Z4142">
        <v>1</v>
      </c>
    </row>
    <row r="4143" spans="1:26" x14ac:dyDescent="0.25">
      <c r="A4143">
        <v>3670</v>
      </c>
      <c r="B4143" t="s">
        <v>2292</v>
      </c>
      <c r="C4143" t="s">
        <v>604</v>
      </c>
      <c r="D4143" t="s">
        <v>605</v>
      </c>
      <c r="E4143" s="6" t="str">
        <f>VLOOKUP(SUBSTITUTE(B4143,"_usd","")&amp;" - "&amp;D4143,OrbisGeneric_mapping!C:F,3,0)</f>
        <v>PRMA</v>
      </c>
      <c r="F4143" s="6">
        <f>VLOOKUP(E4143,Collibra!D:F,3,0)</f>
        <v>0</v>
      </c>
      <c r="G4143" s="6" t="str">
        <f>VLOOKUP(E4143,Collibra!D:F,2,0)</f>
        <v>Profit (loss) before tax as percentage of operating revenue</v>
      </c>
      <c r="J4143" t="s">
        <v>28</v>
      </c>
      <c r="N4143" t="b">
        <v>0</v>
      </c>
      <c r="P4143" t="s">
        <v>29</v>
      </c>
      <c r="Q4143" t="s">
        <v>30</v>
      </c>
      <c r="R4143" t="b">
        <v>0</v>
      </c>
      <c r="Z4143">
        <v>1</v>
      </c>
    </row>
    <row r="4144" spans="1:26" x14ac:dyDescent="0.25">
      <c r="A4144">
        <v>3830</v>
      </c>
      <c r="B4144" t="s">
        <v>2292</v>
      </c>
      <c r="C4144" t="s">
        <v>2249</v>
      </c>
      <c r="D4144" t="s">
        <v>2250</v>
      </c>
      <c r="E4144" s="6" t="str">
        <f>VLOOKUP(SUBSTITUTE(B4144,"_usd","")&amp;" - "&amp;D4144,OrbisGeneric_mapping!C:F,3,0)</f>
        <v>PPE</v>
      </c>
      <c r="F4144" s="6">
        <f>VLOOKUP(E4144,Collibra!D:F,3,0)</f>
        <v>0</v>
      </c>
      <c r="G4144" s="6" t="str">
        <f>VLOOKUP(E4144,Collibra!D:F,2,0)</f>
        <v>Profit before taxes on Total number of employees expressed in money value</v>
      </c>
      <c r="J4144" t="s">
        <v>28</v>
      </c>
      <c r="N4144" t="b">
        <v>0</v>
      </c>
      <c r="P4144" t="s">
        <v>29</v>
      </c>
      <c r="Q4144" t="s">
        <v>30</v>
      </c>
      <c r="R4144" t="b">
        <v>0</v>
      </c>
      <c r="Z4144">
        <v>1</v>
      </c>
    </row>
    <row r="4145" spans="1:26" x14ac:dyDescent="0.25">
      <c r="A4145">
        <v>3342</v>
      </c>
      <c r="B4145" t="s">
        <v>2292</v>
      </c>
      <c r="C4145" t="s">
        <v>1541</v>
      </c>
      <c r="D4145" t="s">
        <v>1542</v>
      </c>
      <c r="E4145" s="6" t="str">
        <f>VLOOKUP(SUBSTITUTE(B4145,"_usd","")&amp;" - "&amp;D4145,OrbisGeneric_mapping!C:F,3,0)</f>
        <v>PROV</v>
      </c>
      <c r="F4145" s="6" t="str">
        <f>VLOOKUP(E4145,Collibra!D:F,3,0)</f>
        <v>Provisions</v>
      </c>
      <c r="G4145" s="6" t="str">
        <f>VLOOKUP(E4145,Collibra!D:F,2,0)</f>
        <v>Of which Provisions (social security, taxes, etc.)</v>
      </c>
      <c r="J4145" t="s">
        <v>28</v>
      </c>
      <c r="N4145" t="b">
        <v>0</v>
      </c>
      <c r="P4145" t="s">
        <v>29</v>
      </c>
      <c r="Q4145" t="s">
        <v>30</v>
      </c>
      <c r="R4145" t="b">
        <v>0</v>
      </c>
      <c r="Z4145">
        <v>1</v>
      </c>
    </row>
    <row r="4146" spans="1:26" x14ac:dyDescent="0.25">
      <c r="A4146">
        <v>3774</v>
      </c>
      <c r="B4146" t="s">
        <v>2292</v>
      </c>
      <c r="C4146" t="s">
        <v>2251</v>
      </c>
      <c r="D4146" t="s">
        <v>2252</v>
      </c>
      <c r="E4146" s="6" t="str">
        <f>VLOOKUP(SUBSTITUTE(B4146,"_usd","")&amp;" - "&amp;D4146,OrbisGeneric_mapping!C:F,3,0)</f>
        <v>RDOP</v>
      </c>
      <c r="F4146" s="6" t="str">
        <f>VLOOKUP(E4146,Collibra!D:F,3,0)</f>
        <v>R&amp;D expenses / Operating revenue (%)</v>
      </c>
      <c r="G4146" s="6" t="str">
        <f>VLOOKUP(E4146,Collibra!D:F,2,0)</f>
        <v>Research &amp;amp; development expense as a percentage of Operating revenue</v>
      </c>
      <c r="J4146" t="s">
        <v>28</v>
      </c>
      <c r="N4146" t="b">
        <v>0</v>
      </c>
      <c r="P4146" t="s">
        <v>29</v>
      </c>
      <c r="Q4146" t="s">
        <v>30</v>
      </c>
      <c r="R4146" t="b">
        <v>0</v>
      </c>
      <c r="Z4146">
        <v>1</v>
      </c>
    </row>
    <row r="4147" spans="1:26" x14ac:dyDescent="0.25">
      <c r="A4147">
        <v>3590</v>
      </c>
      <c r="B4147" t="s">
        <v>2292</v>
      </c>
      <c r="C4147" t="s">
        <v>1547</v>
      </c>
      <c r="D4147" t="s">
        <v>2253</v>
      </c>
      <c r="E4147" s="6" t="str">
        <f>VLOOKUP(SUBSTITUTE(B4147,"_usd","")&amp;" - "&amp;D4147,OrbisGeneric_mapping!C:F,3,0)</f>
        <v>RD</v>
      </c>
      <c r="F4147" s="6" t="str">
        <f>VLOOKUP(E4147,Collibra!D:F,3,0)</f>
        <v>Research &amp; Development expenses</v>
      </c>
      <c r="G4147" s="6" t="str">
        <f>VLOOKUP(E4147,Collibra!D:F,2,0)</f>
        <v>Total amount of depreciation and amortization of the assets</v>
      </c>
      <c r="J4147" t="s">
        <v>28</v>
      </c>
      <c r="N4147" t="b">
        <v>0</v>
      </c>
      <c r="P4147" t="s">
        <v>29</v>
      </c>
      <c r="Q4147" t="s">
        <v>30</v>
      </c>
      <c r="R4147" t="b">
        <v>0</v>
      </c>
      <c r="Z4147">
        <v>1</v>
      </c>
    </row>
    <row r="4148" spans="1:26" x14ac:dyDescent="0.25">
      <c r="A4148">
        <v>3662</v>
      </c>
      <c r="B4148" t="s">
        <v>2292</v>
      </c>
      <c r="C4148" t="s">
        <v>616</v>
      </c>
      <c r="D4148" t="s">
        <v>617</v>
      </c>
      <c r="E4148" s="6" t="str">
        <f>VLOOKUP(SUBSTITUTE(B4148,"_usd","")&amp;" - "&amp;D4148,OrbisGeneric_mapping!C:F,3,0)</f>
        <v>ROA</v>
      </c>
      <c r="F4148" s="6">
        <f>VLOOKUP(E4148,Collibra!D:F,3,0)</f>
        <v>0</v>
      </c>
      <c r="G4148" s="6" t="str">
        <f>VLOOKUP(E4148,Collibra!D:F,2,0)</f>
        <v>Net income as percentage of Total assets</v>
      </c>
      <c r="J4148" t="s">
        <v>28</v>
      </c>
      <c r="N4148" t="b">
        <v>0</v>
      </c>
      <c r="P4148" t="s">
        <v>29</v>
      </c>
      <c r="Q4148" t="s">
        <v>30</v>
      </c>
      <c r="R4148" t="b">
        <v>0</v>
      </c>
      <c r="Z4148">
        <v>1</v>
      </c>
    </row>
    <row r="4149" spans="1:26" x14ac:dyDescent="0.25">
      <c r="A4149">
        <v>3638</v>
      </c>
      <c r="B4149" t="s">
        <v>2292</v>
      </c>
      <c r="C4149" t="s">
        <v>618</v>
      </c>
      <c r="D4149" t="s">
        <v>619</v>
      </c>
      <c r="E4149" s="6" t="str">
        <f>VLOOKUP(SUBSTITUTE(B4149,"_usd","")&amp;" - "&amp;D4149,OrbisGeneric_mapping!C:F,3,0)</f>
        <v>RTAS</v>
      </c>
      <c r="F4149" s="6">
        <f>VLOOKUP(E4149,Collibra!D:F,3,0)</f>
        <v>0</v>
      </c>
      <c r="G4149" s="6" t="str">
        <f>VLOOKUP(E4149,Collibra!D:F,2,0)</f>
        <v>Profit (loss) before taxes as percentage of Total assets</v>
      </c>
      <c r="J4149" t="s">
        <v>28</v>
      </c>
      <c r="N4149" t="b">
        <v>0</v>
      </c>
      <c r="P4149" t="s">
        <v>29</v>
      </c>
      <c r="Q4149" t="s">
        <v>30</v>
      </c>
      <c r="R4149" t="b">
        <v>0</v>
      </c>
      <c r="Z4149">
        <v>1</v>
      </c>
    </row>
    <row r="4150" spans="1:26" x14ac:dyDescent="0.25">
      <c r="A4150">
        <v>3654</v>
      </c>
      <c r="B4150" t="s">
        <v>2292</v>
      </c>
      <c r="C4150" t="s">
        <v>2254</v>
      </c>
      <c r="D4150" t="s">
        <v>2255</v>
      </c>
      <c r="E4150" s="6" t="str">
        <f>VLOOKUP(SUBSTITUTE(B4150,"_usd","")&amp;" - "&amp;D4150,OrbisGeneric_mapping!C:F,3,0)</f>
        <v>ROCE</v>
      </c>
      <c r="F4150" s="6">
        <f>VLOOKUP(E4150,Collibra!D:F,3,0)</f>
        <v>0</v>
      </c>
      <c r="G4150" s="6" t="str">
        <f>VLOOKUP(E4150,Collibra!D:F,2,0)</f>
        <v>Sum of Net profit (loss) after taxes and Interest paid as percentage of Shareholders funds and Non-current liabilities</v>
      </c>
      <c r="J4150" t="s">
        <v>28</v>
      </c>
      <c r="N4150" t="b">
        <v>0</v>
      </c>
      <c r="P4150" t="s">
        <v>29</v>
      </c>
      <c r="Q4150" t="s">
        <v>30</v>
      </c>
      <c r="R4150" t="b">
        <v>0</v>
      </c>
      <c r="Z4150">
        <v>1</v>
      </c>
    </row>
    <row r="4151" spans="1:26" x14ac:dyDescent="0.25">
      <c r="A4151">
        <v>3630</v>
      </c>
      <c r="B4151" t="s">
        <v>2292</v>
      </c>
      <c r="C4151" t="s">
        <v>2256</v>
      </c>
      <c r="D4151" t="s">
        <v>2257</v>
      </c>
      <c r="E4151" s="6" t="str">
        <f>VLOOKUP(SUBSTITUTE(B4151,"_usd","")&amp;" - "&amp;D4151,OrbisGeneric_mapping!C:F,3,0)</f>
        <v>RCEM</v>
      </c>
      <c r="F4151" s="6">
        <f>VLOOKUP(E4151,Collibra!D:F,3,0)</f>
        <v>0</v>
      </c>
      <c r="G4151" s="6" t="str">
        <f>VLOOKUP(E4151,Collibra!D:F,2,0)</f>
        <v>The sum of Profit (loss) before tax and interest paid as percentage of shareholders funds and non-current liabilities</v>
      </c>
      <c r="J4151" t="s">
        <v>28</v>
      </c>
      <c r="N4151" t="b">
        <v>0</v>
      </c>
      <c r="P4151" t="s">
        <v>29</v>
      </c>
      <c r="Q4151" t="s">
        <v>30</v>
      </c>
      <c r="R4151" t="b">
        <v>0</v>
      </c>
      <c r="Z4151">
        <v>1</v>
      </c>
    </row>
    <row r="4152" spans="1:26" x14ac:dyDescent="0.25">
      <c r="A4152">
        <v>3646</v>
      </c>
      <c r="B4152" t="s">
        <v>2292</v>
      </c>
      <c r="C4152" t="s">
        <v>620</v>
      </c>
      <c r="D4152" t="s">
        <v>621</v>
      </c>
      <c r="E4152" s="6" t="str">
        <f>VLOOKUP(SUBSTITUTE(B4152,"_usd","")&amp;" - "&amp;D4152,OrbisGeneric_mapping!C:F,3,0)</f>
        <v>ROE</v>
      </c>
      <c r="F4152" s="6">
        <f>VLOOKUP(E4152,Collibra!D:F,3,0)</f>
        <v>0</v>
      </c>
      <c r="G4152" s="6" t="str">
        <f>VLOOKUP(E4152,Collibra!D:F,2,0)</f>
        <v>Net profit (loss) after taxes as percentage of Shareholders funds</v>
      </c>
      <c r="J4152" t="s">
        <v>28</v>
      </c>
      <c r="N4152" t="b">
        <v>0</v>
      </c>
      <c r="P4152" t="s">
        <v>29</v>
      </c>
      <c r="Q4152" t="s">
        <v>30</v>
      </c>
      <c r="R4152" t="b">
        <v>0</v>
      </c>
      <c r="Z4152">
        <v>1</v>
      </c>
    </row>
    <row r="4153" spans="1:26" x14ac:dyDescent="0.25">
      <c r="A4153">
        <v>3622</v>
      </c>
      <c r="B4153" t="s">
        <v>2292</v>
      </c>
      <c r="C4153" t="s">
        <v>622</v>
      </c>
      <c r="D4153" t="s">
        <v>623</v>
      </c>
      <c r="E4153" s="6" t="str">
        <f>VLOOKUP(SUBSTITUTE(B4153,"_usd","")&amp;" - "&amp;D4153,OrbisGeneric_mapping!C:F,3,0)</f>
        <v>RSHF</v>
      </c>
      <c r="F4153" s="6" t="str">
        <f>VLOOKUP(E4153,Collibra!D:F,3,0)</f>
        <v>ROE using P/L before tax</v>
      </c>
      <c r="G4153" s="6" t="str">
        <f>VLOOKUP(E4153,Collibra!D:F,2,0)</f>
        <v>Profit (loss) before tax as percentage of shareholders funds</v>
      </c>
      <c r="J4153" t="s">
        <v>28</v>
      </c>
      <c r="N4153" t="b">
        <v>0</v>
      </c>
      <c r="P4153" t="s">
        <v>29</v>
      </c>
      <c r="Q4153" t="s">
        <v>30</v>
      </c>
      <c r="R4153" t="b">
        <v>0</v>
      </c>
      <c r="Z4153">
        <v>1</v>
      </c>
    </row>
    <row r="4154" spans="1:26" x14ac:dyDescent="0.25">
      <c r="A4154">
        <v>3886</v>
      </c>
      <c r="B4154" t="s">
        <v>2292</v>
      </c>
      <c r="C4154" t="s">
        <v>72</v>
      </c>
      <c r="D4154" t="s">
        <v>72</v>
      </c>
      <c r="E4154" s="6" t="e">
        <f>VLOOKUP(SUBSTITUTE(B4154,"_usd","")&amp;" - "&amp;D4154,OrbisGeneric_mapping!C:F,3,0)</f>
        <v>#N/A</v>
      </c>
      <c r="F4154" s="6" t="e">
        <f>VLOOKUP(E4154,Collibra!D:F,3,0)</f>
        <v>#N/A</v>
      </c>
      <c r="G4154" s="6" t="e">
        <f>VLOOKUP(E4154,Collibra!D:F,2,0)</f>
        <v>#N/A</v>
      </c>
      <c r="J4154" t="s">
        <v>73</v>
      </c>
      <c r="N4154" t="b">
        <v>0</v>
      </c>
      <c r="P4154" t="s">
        <v>29</v>
      </c>
      <c r="Q4154" t="s">
        <v>30</v>
      </c>
      <c r="R4154" t="b">
        <v>0</v>
      </c>
      <c r="Z4154">
        <v>1</v>
      </c>
    </row>
    <row r="4155" spans="1:26" x14ac:dyDescent="0.25">
      <c r="A4155">
        <v>3430</v>
      </c>
      <c r="B4155" t="s">
        <v>2292</v>
      </c>
      <c r="C4155" t="s">
        <v>2258</v>
      </c>
      <c r="D4155" t="s">
        <v>2259</v>
      </c>
      <c r="E4155" s="6" t="e">
        <f>VLOOKUP(SUBSTITUTE(B4155,"_usd","")&amp;" - "&amp;D4155,OrbisGeneric_mapping!C:F,3,0)</f>
        <v>#N/A</v>
      </c>
      <c r="F4155" s="6" t="e">
        <f>VLOOKUP(E4155,Collibra!D:F,3,0)</f>
        <v>#N/A</v>
      </c>
      <c r="G4155" s="6" t="e">
        <f>VLOOKUP(E4155,Collibra!D:F,2,0)</f>
        <v>#N/A</v>
      </c>
      <c r="J4155" t="s">
        <v>28</v>
      </c>
      <c r="N4155" t="b">
        <v>0</v>
      </c>
      <c r="P4155" t="s">
        <v>29</v>
      </c>
      <c r="Q4155" t="s">
        <v>30</v>
      </c>
      <c r="R4155" t="b">
        <v>0</v>
      </c>
      <c r="Z4155">
        <v>1</v>
      </c>
    </row>
    <row r="4156" spans="1:26" x14ac:dyDescent="0.25">
      <c r="A4156">
        <v>3294</v>
      </c>
      <c r="B4156" t="s">
        <v>2292</v>
      </c>
      <c r="C4156" t="s">
        <v>2260</v>
      </c>
      <c r="D4156" t="s">
        <v>2261</v>
      </c>
      <c r="E4156" s="6" t="str">
        <f>VLOOKUP(SUBSTITUTE(B4156,"_usd","")&amp;" - "&amp;D4156,OrbisGeneric_mapping!C:F,3,0)</f>
        <v>SHFD</v>
      </c>
      <c r="F4156" s="6" t="str">
        <f>VLOOKUP(E4156,Collibra!D:F,3,0)</f>
        <v>Shareholders funds</v>
      </c>
      <c r="G4156" s="6" t="str">
        <f>VLOOKUP(E4156,Collibra!D:F,2,0)</f>
        <v>Total equity (Capital plus Other shareholders funds)</v>
      </c>
      <c r="J4156" t="s">
        <v>28</v>
      </c>
      <c r="N4156" t="b">
        <v>0</v>
      </c>
      <c r="P4156" t="s">
        <v>29</v>
      </c>
      <c r="Q4156" t="s">
        <v>30</v>
      </c>
      <c r="R4156" t="b">
        <v>0</v>
      </c>
      <c r="Z4156">
        <v>1</v>
      </c>
    </row>
    <row r="4157" spans="1:26" x14ac:dyDescent="0.25">
      <c r="A4157">
        <v>3862</v>
      </c>
      <c r="B4157" t="s">
        <v>2292</v>
      </c>
      <c r="C4157" t="s">
        <v>2262</v>
      </c>
      <c r="D4157" t="s">
        <v>2263</v>
      </c>
      <c r="E4157" s="6" t="str">
        <f>VLOOKUP(SUBSTITUTE(B4157,"_usd","")&amp;" - "&amp;D4157,OrbisGeneric_mapping!C:F,3,0)</f>
        <v>SFPE</v>
      </c>
      <c r="F4157" s="6">
        <f>VLOOKUP(E4157,Collibra!D:F,3,0)</f>
        <v>0</v>
      </c>
      <c r="G4157" s="6" t="str">
        <f>VLOOKUP(E4157,Collibra!D:F,2,0)</f>
        <v>Shareholders funds on Total number of employees</v>
      </c>
      <c r="J4157" t="s">
        <v>28</v>
      </c>
      <c r="N4157" t="b">
        <v>0</v>
      </c>
      <c r="P4157" t="s">
        <v>29</v>
      </c>
      <c r="Q4157" t="s">
        <v>30</v>
      </c>
      <c r="R4157" t="b">
        <v>0</v>
      </c>
      <c r="Z4157">
        <v>1</v>
      </c>
    </row>
    <row r="4158" spans="1:26" x14ac:dyDescent="0.25">
      <c r="A4158">
        <v>3798</v>
      </c>
      <c r="B4158" t="s">
        <v>2292</v>
      </c>
      <c r="C4158" t="s">
        <v>2264</v>
      </c>
      <c r="D4158" t="s">
        <v>2265</v>
      </c>
      <c r="E4158" s="6" t="str">
        <f>VLOOKUP(SUBSTITUTE(B4158,"_usd","")&amp;" - "&amp;D4158,OrbisGeneric_mapping!C:F,3,0)</f>
        <v>SHLQ</v>
      </c>
      <c r="F4158" s="6" t="str">
        <f>VLOOKUP(E4158,Collibra!D:F,3,0)</f>
        <v>Shareholders liquidity ratio (x)</v>
      </c>
      <c r="G4158" s="6" t="str">
        <f>VLOOKUP(E4158,Collibra!D:F,2,0)</f>
        <v>Shareholders finds as a percentage of Non-current liabilities</v>
      </c>
      <c r="J4158" t="s">
        <v>28</v>
      </c>
      <c r="N4158" t="b">
        <v>0</v>
      </c>
      <c r="P4158" t="s">
        <v>29</v>
      </c>
      <c r="Q4158" t="s">
        <v>30</v>
      </c>
      <c r="R4158" t="b">
        <v>0</v>
      </c>
      <c r="Z4158">
        <v>1</v>
      </c>
    </row>
    <row r="4159" spans="1:26" x14ac:dyDescent="0.25">
      <c r="A4159">
        <v>3806</v>
      </c>
      <c r="B4159" t="s">
        <v>2292</v>
      </c>
      <c r="C4159" t="s">
        <v>624</v>
      </c>
      <c r="D4159" t="s">
        <v>625</v>
      </c>
      <c r="E4159" s="6" t="str">
        <f>VLOOKUP(SUBSTITUTE(B4159,"_usd","")&amp;" - "&amp;D4159,OrbisGeneric_mapping!C:F,3,0)</f>
        <v>SOLR</v>
      </c>
      <c r="F4159" s="6">
        <f>VLOOKUP(E4159,Collibra!D:F,3,0)</f>
        <v>0</v>
      </c>
      <c r="G4159" s="6" t="str">
        <f>VLOOKUP(E4159,Collibra!D:F,2,0)</f>
        <v>Shareholders funds as a percentage of total assets</v>
      </c>
      <c r="J4159" t="s">
        <v>28</v>
      </c>
      <c r="N4159" t="b">
        <v>0</v>
      </c>
      <c r="P4159" t="s">
        <v>29</v>
      </c>
      <c r="Q4159" t="s">
        <v>30</v>
      </c>
      <c r="R4159" t="b">
        <v>0</v>
      </c>
      <c r="Z4159">
        <v>1</v>
      </c>
    </row>
    <row r="4160" spans="1:26" x14ac:dyDescent="0.25">
      <c r="A4160">
        <v>3814</v>
      </c>
      <c r="B4160" t="s">
        <v>2292</v>
      </c>
      <c r="C4160" t="s">
        <v>2266</v>
      </c>
      <c r="D4160" t="s">
        <v>2267</v>
      </c>
      <c r="E4160" s="6" t="str">
        <f>VLOOKUP(SUBSTITUTE(B4160,"_usd","")&amp;" - "&amp;D4160,OrbisGeneric_mapping!C:F,3,0)</f>
        <v>SOLL</v>
      </c>
      <c r="F4160" s="6" t="str">
        <f>VLOOKUP(E4160,Collibra!D:F,3,0)</f>
        <v>Solvency ratio (Liability based) (%)</v>
      </c>
      <c r="G4160" s="6" t="str">
        <f>VLOOKUP(E4160,Collibra!D:F,2,0)</f>
        <v>Solvency ratio is Shareholders funds as a percentage of Total liabilities</v>
      </c>
      <c r="J4160" t="s">
        <v>28</v>
      </c>
      <c r="N4160" t="b">
        <v>0</v>
      </c>
      <c r="P4160" t="s">
        <v>29</v>
      </c>
      <c r="Q4160" t="s">
        <v>30</v>
      </c>
      <c r="R4160" t="b">
        <v>0</v>
      </c>
      <c r="Z4160">
        <v>1</v>
      </c>
    </row>
    <row r="4161" spans="1:26" x14ac:dyDescent="0.25">
      <c r="A4161">
        <v>3182</v>
      </c>
      <c r="B4161" t="s">
        <v>2292</v>
      </c>
      <c r="C4161" t="s">
        <v>1022</v>
      </c>
      <c r="D4161" t="s">
        <v>1023</v>
      </c>
      <c r="E4161" s="6" t="str">
        <f>VLOOKUP(SUBSTITUTE(B4161,"_usd","")&amp;" - "&amp;D4161,OrbisGeneric_mapping!C:F,3,0)</f>
        <v>ACCOUNTS_SOURCE_CODE</v>
      </c>
      <c r="F4161" s="6" t="str">
        <f>VLOOKUP(E4161,Collibra!D:F,3,0)</f>
        <v>Source of financials</v>
      </c>
      <c r="G4161" s="6" t="str">
        <f>VLOOKUP(E4161,Collibra!D:F,2,0)</f>
        <v>The source of financials provides the source used for collecting the financial and non-financial information for an account. This can include annual reports, 10-K, regulatory source or any other information provider</v>
      </c>
      <c r="J4161" t="s">
        <v>28</v>
      </c>
      <c r="N4161" t="b">
        <v>0</v>
      </c>
      <c r="P4161" t="s">
        <v>29</v>
      </c>
      <c r="Q4161" t="s">
        <v>30</v>
      </c>
      <c r="R4161" t="b">
        <v>0</v>
      </c>
      <c r="Z4161">
        <v>1</v>
      </c>
    </row>
    <row r="4162" spans="1:26" x14ac:dyDescent="0.25">
      <c r="A4162">
        <v>3254</v>
      </c>
      <c r="B4162" t="s">
        <v>2292</v>
      </c>
      <c r="C4162" t="s">
        <v>2268</v>
      </c>
      <c r="D4162" t="s">
        <v>2269</v>
      </c>
      <c r="E4162" s="6" t="str">
        <f>VLOOKUP(SUBSTITUTE(B4162,"_usd","")&amp;" - "&amp;D4162,OrbisGeneric_mapping!C:F,3,0)</f>
        <v>STOK</v>
      </c>
      <c r="F4162" s="6" t="str">
        <f>VLOOKUP(E4162,Collibra!D:F,3,0)</f>
        <v>Net Stated Inventory</v>
      </c>
      <c r="G4162" s="6" t="str">
        <f>VLOOKUP(E4162,Collibra!D:F,2,0)</f>
        <v>Total inventories such as raw materials, work in progress, finished goods</v>
      </c>
      <c r="J4162" t="s">
        <v>28</v>
      </c>
      <c r="N4162" t="b">
        <v>0</v>
      </c>
      <c r="P4162" t="s">
        <v>29</v>
      </c>
      <c r="Q4162" t="s">
        <v>30</v>
      </c>
      <c r="R4162" t="b">
        <v>0</v>
      </c>
      <c r="Z4162">
        <v>1</v>
      </c>
    </row>
    <row r="4163" spans="1:26" x14ac:dyDescent="0.25">
      <c r="A4163">
        <v>3742</v>
      </c>
      <c r="B4163" t="s">
        <v>2292</v>
      </c>
      <c r="C4163" t="s">
        <v>2270</v>
      </c>
      <c r="D4163" t="s">
        <v>2271</v>
      </c>
      <c r="E4163" s="6" t="str">
        <f>VLOOKUP(SUBSTITUTE(B4163,"_usd","")&amp;" - "&amp;D4163,OrbisGeneric_mapping!C:F,3,0)</f>
        <v>STOT</v>
      </c>
      <c r="F4163" s="6">
        <f>VLOOKUP(E4163,Collibra!D:F,3,0)</f>
        <v>0</v>
      </c>
      <c r="G4163" s="6" t="str">
        <f>VLOOKUP(E4163,Collibra!D:F,2,0)</f>
        <v>Operating revenue on Stocks expressed in times. Stocks include Raw material, Work-in-progress, and finished goods</v>
      </c>
      <c r="J4163" t="s">
        <v>28</v>
      </c>
      <c r="N4163" t="b">
        <v>0</v>
      </c>
      <c r="P4163" t="s">
        <v>29</v>
      </c>
      <c r="Q4163" t="s">
        <v>30</v>
      </c>
      <c r="R4163" t="b">
        <v>0</v>
      </c>
      <c r="Z4163">
        <v>1</v>
      </c>
    </row>
    <row r="4164" spans="1:26" x14ac:dyDescent="0.25">
      <c r="A4164">
        <v>3230</v>
      </c>
      <c r="B4164" t="s">
        <v>2292</v>
      </c>
      <c r="C4164" t="s">
        <v>2272</v>
      </c>
      <c r="D4164" t="s">
        <v>2273</v>
      </c>
      <c r="E4164" s="6" t="str">
        <f>VLOOKUP(SUBSTITUTE(B4164,"_usd","")&amp;" - "&amp;D4164,OrbisGeneric_mapping!C:F,3,0)</f>
        <v>TFAS</v>
      </c>
      <c r="F4164" s="6" t="str">
        <f>VLOOKUP(E4164,Collibra!D:F,3,0)</f>
        <v>Net Property, Plant &amp; Equipment</v>
      </c>
      <c r="G4164" s="6" t="str">
        <f>VLOOKUP(E4164,Collibra!D:F,2,0)</f>
        <v>All tangible assets such as machinery, buildings, land etc.</v>
      </c>
      <c r="J4164" t="s">
        <v>28</v>
      </c>
      <c r="N4164" t="b">
        <v>0</v>
      </c>
      <c r="P4164" t="s">
        <v>29</v>
      </c>
      <c r="Q4164" t="s">
        <v>30</v>
      </c>
      <c r="R4164" t="b">
        <v>0</v>
      </c>
      <c r="Z4164">
        <v>1</v>
      </c>
    </row>
    <row r="4165" spans="1:26" x14ac:dyDescent="0.25">
      <c r="A4165">
        <v>3502</v>
      </c>
      <c r="B4165" t="s">
        <v>2292</v>
      </c>
      <c r="C4165" t="s">
        <v>2274</v>
      </c>
      <c r="D4165" t="s">
        <v>2275</v>
      </c>
      <c r="E4165" s="6" t="str">
        <f>VLOOKUP(SUBSTITUTE(B4165,"_usd","")&amp;" - "&amp;D4165,OrbisGeneric_mapping!C:F,3,0)</f>
        <v>TAXA</v>
      </c>
      <c r="F4165" s="6" t="str">
        <f>VLOOKUP(E4165,Collibra!D:F,3,0)</f>
        <v>Taxation</v>
      </c>
      <c r="G4165" s="6" t="str">
        <f>VLOOKUP(E4165,Collibra!D:F,2,0)</f>
        <v>All taxes related to the accounting period (paid, accrued or deferred)</v>
      </c>
      <c r="J4165" t="s">
        <v>28</v>
      </c>
      <c r="N4165" t="b">
        <v>0</v>
      </c>
      <c r="P4165" t="s">
        <v>29</v>
      </c>
      <c r="Q4165" t="s">
        <v>30</v>
      </c>
      <c r="R4165" t="b">
        <v>0</v>
      </c>
      <c r="Z4165">
        <v>1</v>
      </c>
    </row>
    <row r="4166" spans="1:26" x14ac:dyDescent="0.25">
      <c r="A4166">
        <v>3286</v>
      </c>
      <c r="B4166" t="s">
        <v>2292</v>
      </c>
      <c r="C4166" t="s">
        <v>642</v>
      </c>
      <c r="D4166" t="s">
        <v>643</v>
      </c>
      <c r="E4166" s="6" t="str">
        <f>VLOOKUP(SUBSTITUTE(B4166,"_usd","")&amp;" - "&amp;D4166,OrbisGeneric_mapping!C:F,3,0)</f>
        <v>TOAS</v>
      </c>
      <c r="F4166" s="6">
        <f>VLOOKUP(E4166,Collibra!D:F,3,0)</f>
        <v>0</v>
      </c>
      <c r="G4166" s="6" t="str">
        <f>VLOOKUP(E4166,Collibra!D:F,2,0)</f>
        <v>Sum of all Non-Current assets and Current assets</v>
      </c>
      <c r="J4166" t="s">
        <v>28</v>
      </c>
      <c r="N4166" t="b">
        <v>0</v>
      </c>
      <c r="P4166" t="s">
        <v>29</v>
      </c>
      <c r="Q4166" t="s">
        <v>30</v>
      </c>
      <c r="R4166" t="b">
        <v>0</v>
      </c>
      <c r="Z4166">
        <v>1</v>
      </c>
    </row>
    <row r="4167" spans="1:26" x14ac:dyDescent="0.25">
      <c r="A4167">
        <v>3878</v>
      </c>
      <c r="B4167" t="s">
        <v>2292</v>
      </c>
      <c r="C4167" t="s">
        <v>2276</v>
      </c>
      <c r="D4167" t="s">
        <v>2277</v>
      </c>
      <c r="E4167" s="6" t="str">
        <f>VLOOKUP(SUBSTITUTE(B4167,"_usd","")&amp;" - "&amp;D4167,OrbisGeneric_mapping!C:F,3,0)</f>
        <v>TAPE</v>
      </c>
      <c r="F4167" s="6" t="str">
        <f>VLOOKUP(E4167,Collibra!D:F,3,0)</f>
        <v>Total assets per employee (th)</v>
      </c>
      <c r="G4167" s="6" t="str">
        <f>VLOOKUP(E4167,Collibra!D:F,2,0)</f>
        <v>Total assets on Total number of employees</v>
      </c>
      <c r="J4167" t="s">
        <v>28</v>
      </c>
      <c r="N4167" t="b">
        <v>0</v>
      </c>
      <c r="P4167" t="s">
        <v>29</v>
      </c>
      <c r="Q4167" t="s">
        <v>30</v>
      </c>
      <c r="R4167" t="b">
        <v>0</v>
      </c>
      <c r="Z4167">
        <v>1</v>
      </c>
    </row>
    <row r="4168" spans="1:26" x14ac:dyDescent="0.25">
      <c r="A4168">
        <v>3382</v>
      </c>
      <c r="B4168" t="s">
        <v>2292</v>
      </c>
      <c r="C4168" t="s">
        <v>2278</v>
      </c>
      <c r="D4168" t="s">
        <v>2279</v>
      </c>
      <c r="E4168" s="6" t="str">
        <f>VLOOKUP(SUBSTITUTE(B4168,"_usd","")&amp;" - "&amp;D4168,OrbisGeneric_mapping!C:F,3,0)</f>
        <v>TSHF</v>
      </c>
      <c r="F4168" s="6" t="str">
        <f>VLOOKUP(E4168,Collibra!D:F,3,0)</f>
        <v>Total shareh. funds &amp; liab.</v>
      </c>
      <c r="G4168" s="6" t="str">
        <f>VLOOKUP(E4168,Collibra!D:F,2,0)</f>
        <v>Total Shareholders funds and liabilities (Shareholders funds + Non-current liabilities + Current liabilities)</v>
      </c>
      <c r="J4168" t="s">
        <v>28</v>
      </c>
      <c r="N4168" t="b">
        <v>0</v>
      </c>
      <c r="P4168" t="s">
        <v>29</v>
      </c>
      <c r="Q4168" t="s">
        <v>30</v>
      </c>
      <c r="R4168" t="b">
        <v>0</v>
      </c>
      <c r="Z4168">
        <v>1</v>
      </c>
    </row>
    <row r="4169" spans="1:26" x14ac:dyDescent="0.25">
      <c r="A4169">
        <v>3390</v>
      </c>
      <c r="B4169" t="s">
        <v>2292</v>
      </c>
      <c r="C4169" t="s">
        <v>2280</v>
      </c>
      <c r="D4169" t="s">
        <v>2281</v>
      </c>
      <c r="E4169" s="6" t="str">
        <f>VLOOKUP(SUBSTITUTE(B4169,"_usd","")&amp;" - "&amp;D4169,OrbisGeneric_mapping!C:F,3,0)</f>
        <v>WKCA</v>
      </c>
      <c r="F4169" s="6">
        <f>VLOOKUP(E4169,Collibra!D:F,3,0)</f>
        <v>0</v>
      </c>
      <c r="G4169" s="6" t="str">
        <f>VLOOKUP(E4169,Collibra!D:F,2,0)</f>
        <v>Working capital position computed as the sum of Stocks plus Debtors minus Creditors</v>
      </c>
      <c r="J4169" t="s">
        <v>28</v>
      </c>
      <c r="N4169" t="b">
        <v>0</v>
      </c>
      <c r="P4169" t="s">
        <v>29</v>
      </c>
      <c r="Q4169" t="s">
        <v>30</v>
      </c>
      <c r="R4169" t="b">
        <v>0</v>
      </c>
      <c r="Z4169">
        <v>1</v>
      </c>
    </row>
    <row r="4170" spans="1:26" x14ac:dyDescent="0.25">
      <c r="A4170">
        <v>3870</v>
      </c>
      <c r="B4170" t="s">
        <v>2292</v>
      </c>
      <c r="C4170" t="s">
        <v>2282</v>
      </c>
      <c r="D4170" t="s">
        <v>2283</v>
      </c>
      <c r="E4170" s="6" t="str">
        <f>VLOOKUP(SUBSTITUTE(B4170,"_usd","")&amp;" - "&amp;D4170,OrbisGeneric_mapping!C:F,3,0)</f>
        <v>WCPE</v>
      </c>
      <c r="F4170" s="6">
        <f>VLOOKUP(E4170,Collibra!D:F,3,0)</f>
        <v>0</v>
      </c>
      <c r="G4170" s="6" t="str">
        <f>VLOOKUP(E4170,Collibra!D:F,2,0)</f>
        <v>Working capital on Total number of employees</v>
      </c>
      <c r="J4170" t="s">
        <v>28</v>
      </c>
      <c r="N4170" t="b">
        <v>0</v>
      </c>
      <c r="P4170" t="s">
        <v>29</v>
      </c>
      <c r="Q4170" t="s">
        <v>30</v>
      </c>
      <c r="R4170" t="b">
        <v>0</v>
      </c>
      <c r="Z4170">
        <v>1</v>
      </c>
    </row>
    <row r="4171" spans="1:26" x14ac:dyDescent="0.25">
      <c r="A4171">
        <v>4274</v>
      </c>
      <c r="B4171" t="s">
        <v>2293</v>
      </c>
      <c r="C4171" t="s">
        <v>440</v>
      </c>
      <c r="D4171" t="s">
        <v>441</v>
      </c>
      <c r="E4171" s="6" t="str">
        <f>VLOOKUP(SUBSTITUTE(B4171,"insurances_global_financials_and_ratios","insurances_global_financials_and_ratios_eur")&amp;" - "&amp;D4171,OrbisGeneric_mapping!C:F,3,0)</f>
        <v>ACCOUNTING_PRACTICE</v>
      </c>
      <c r="F4171" s="6" t="str">
        <f>VLOOKUP(E4171,Collibra!D:F,3,0)</f>
        <v>Accounting practice</v>
      </c>
      <c r="G4171" s="6" t="str">
        <f>VLOOKUP(E4171,Collibra!D:F,2,0)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4171" t="s">
        <v>28</v>
      </c>
      <c r="N4171" t="b">
        <v>0</v>
      </c>
      <c r="P4171" t="s">
        <v>29</v>
      </c>
      <c r="Q4171" t="s">
        <v>30</v>
      </c>
      <c r="R4171" t="b">
        <v>0</v>
      </c>
      <c r="Z4171">
        <v>1</v>
      </c>
    </row>
    <row r="4172" spans="1:26" x14ac:dyDescent="0.25">
      <c r="A4172">
        <v>4322</v>
      </c>
      <c r="B4172" t="s">
        <v>2293</v>
      </c>
      <c r="C4172" t="s">
        <v>2294</v>
      </c>
      <c r="D4172" t="s">
        <v>2295</v>
      </c>
      <c r="E4172" s="6" t="str">
        <f>VLOOKUP(SUBSTITUTE(B4172,"insurances_global_financials_and_ratios","insurances_global_financials_and_ratios_eur")&amp;" - "&amp;D4172,OrbisGeneric_mapping!C:F,3,0)</f>
        <v>827A</v>
      </c>
      <c r="F4172" s="6" t="str">
        <f>VLOOKUP(E4172,Collibra!D:F,3,0)</f>
        <v>Assets (other)</v>
      </c>
      <c r="G4172" s="6" t="str">
        <f>VLOOKUP(E4172,Collibra!D:F,2,0)</f>
        <v>Sum of all other assets that are not part of the other categories. Includes Deposits with ceding companies, Fixed assets, Prepayments &amp;amp; accrued income, Other assets, Goodwill, Banking/real estate assets and Segregated funds - assets.</v>
      </c>
      <c r="J4172" t="s">
        <v>28</v>
      </c>
      <c r="N4172" t="b">
        <v>0</v>
      </c>
      <c r="P4172" t="s">
        <v>29</v>
      </c>
      <c r="Q4172" t="s">
        <v>30</v>
      </c>
      <c r="R4172" t="b">
        <v>0</v>
      </c>
      <c r="Z4172">
        <v>1</v>
      </c>
    </row>
    <row r="4173" spans="1:26" x14ac:dyDescent="0.25">
      <c r="A4173">
        <v>4266</v>
      </c>
      <c r="B4173" t="s">
        <v>2293</v>
      </c>
      <c r="C4173" t="s">
        <v>442</v>
      </c>
      <c r="D4173" t="s">
        <v>443</v>
      </c>
      <c r="E4173" s="6" t="str">
        <f>VLOOKUP(SUBSTITUTE(B4173,"insurances_global_financials_and_ratios","insurances_global_financials_and_ratios_eur")&amp;" - "&amp;D4173,OrbisGeneric_mapping!C:F,3,0)</f>
        <v>AUDIT_STATUS</v>
      </c>
      <c r="F4173" s="6" t="str">
        <f>VLOOKUP(E4173,Collibra!D:F,3,0)</f>
        <v>Audit status</v>
      </c>
      <c r="G4173" s="6" t="str">
        <f>VLOOKUP(E4173,Collibra!D:F,2,0)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4173" t="s">
        <v>28</v>
      </c>
      <c r="N4173" t="b">
        <v>0</v>
      </c>
      <c r="P4173" t="s">
        <v>29</v>
      </c>
      <c r="Q4173" t="s">
        <v>30</v>
      </c>
      <c r="R4173" t="b">
        <v>0</v>
      </c>
      <c r="Z4173">
        <v>1</v>
      </c>
    </row>
    <row r="4174" spans="1:26" x14ac:dyDescent="0.25">
      <c r="A4174">
        <v>4418</v>
      </c>
      <c r="B4174" t="s">
        <v>2293</v>
      </c>
      <c r="C4174" t="s">
        <v>2296</v>
      </c>
      <c r="D4174" t="s">
        <v>2297</v>
      </c>
      <c r="E4174" s="6">
        <f>VLOOKUP(SUBSTITUTE(B4174,"insurances_global_financials_and_ratios","insurances_global_financials_and_ratios_eur")&amp;" - "&amp;D4174,OrbisGeneric_mapping!C:F,3,0)</f>
        <v>208893</v>
      </c>
      <c r="F4174" s="6" t="e">
        <f>VLOOKUP(E4174,Collibra!D:F,3,0)</f>
        <v>#N/A</v>
      </c>
      <c r="G4174" s="6" t="e">
        <f>VLOOKUP(E4174,Collibra!D:F,2,0)</f>
        <v>#N/A</v>
      </c>
      <c r="J4174" t="s">
        <v>28</v>
      </c>
      <c r="N4174" t="b">
        <v>0</v>
      </c>
      <c r="P4174" t="s">
        <v>29</v>
      </c>
      <c r="Q4174" t="s">
        <v>30</v>
      </c>
      <c r="R4174" t="b">
        <v>0</v>
      </c>
      <c r="Z4174">
        <v>1</v>
      </c>
    </row>
    <row r="4175" spans="1:26" x14ac:dyDescent="0.25">
      <c r="A4175">
        <v>4538</v>
      </c>
      <c r="B4175" t="s">
        <v>2293</v>
      </c>
      <c r="C4175" t="s">
        <v>2298</v>
      </c>
      <c r="D4175" t="s">
        <v>2299</v>
      </c>
      <c r="E4175" s="6">
        <f>VLOOKUP(SUBSTITUTE(B4175,"insurances_global_financials_and_ratios","insurances_global_financials_and_ratios_eur")&amp;" - "&amp;D4175,OrbisGeneric_mapping!C:F,3,0)</f>
        <v>7889</v>
      </c>
      <c r="F4175" s="6" t="e">
        <f>VLOOKUP(E4175,Collibra!D:F,3,0)</f>
        <v>#N/A</v>
      </c>
      <c r="G4175" s="6" t="e">
        <f>VLOOKUP(E4175,Collibra!D:F,2,0)</f>
        <v>#N/A</v>
      </c>
      <c r="J4175" t="s">
        <v>28</v>
      </c>
      <c r="N4175" t="b">
        <v>0</v>
      </c>
      <c r="P4175" t="s">
        <v>29</v>
      </c>
      <c r="Q4175" t="s">
        <v>30</v>
      </c>
      <c r="R4175" t="b">
        <v>0</v>
      </c>
      <c r="Z4175">
        <v>1</v>
      </c>
    </row>
    <row r="4176" spans="1:26" x14ac:dyDescent="0.25">
      <c r="A4176">
        <v>4498</v>
      </c>
      <c r="B4176" t="s">
        <v>2293</v>
      </c>
      <c r="C4176" t="s">
        <v>2300</v>
      </c>
      <c r="D4176" t="s">
        <v>2301</v>
      </c>
      <c r="E4176" s="6">
        <f>VLOOKUP(SUBSTITUTE(B4176,"insurances_global_financials_and_ratios","insurances_global_financials_and_ratios_eur")&amp;" - "&amp;D4176,OrbisGeneric_mapping!C:F,3,0)</f>
        <v>7765</v>
      </c>
      <c r="F4176" s="6" t="e">
        <f>VLOOKUP(E4176,Collibra!D:F,3,0)</f>
        <v>#N/A</v>
      </c>
      <c r="G4176" s="6" t="e">
        <f>VLOOKUP(E4176,Collibra!D:F,2,0)</f>
        <v>#N/A</v>
      </c>
      <c r="J4176" t="s">
        <v>28</v>
      </c>
      <c r="N4176" t="b">
        <v>0</v>
      </c>
      <c r="P4176" t="s">
        <v>29</v>
      </c>
      <c r="Q4176" t="s">
        <v>30</v>
      </c>
      <c r="R4176" t="b">
        <v>0</v>
      </c>
      <c r="Z4176">
        <v>1</v>
      </c>
    </row>
    <row r="4177" spans="1:26" x14ac:dyDescent="0.25">
      <c r="A4177">
        <v>4210</v>
      </c>
      <c r="B4177" t="s">
        <v>2293</v>
      </c>
      <c r="C4177" t="s">
        <v>26</v>
      </c>
      <c r="D4177" t="s">
        <v>27</v>
      </c>
      <c r="E4177" s="6" t="str">
        <f>VLOOKUP(SUBSTITUTE(B4177,"insurances_global_financials_and_ratios","insurances_global_financials_and_ratios_eur")&amp;" - "&amp;D4177,OrbisGeneric_mapping!C:F,3,0)</f>
        <v>BVD_ID_NUMBER</v>
      </c>
      <c r="F4177" s="6" t="str">
        <f>VLOOKUP(E4177,Collibra!D:F,3,0)</f>
        <v>BvD ID number</v>
      </c>
      <c r="G4177" s="6" t="str">
        <f>VLOOKUP(E4177,Collibra!D:F,2,0)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177" t="s">
        <v>28</v>
      </c>
      <c r="N4177" t="b">
        <v>0</v>
      </c>
      <c r="P4177" t="s">
        <v>29</v>
      </c>
      <c r="Q4177" t="s">
        <v>30</v>
      </c>
      <c r="R4177" t="b">
        <v>0</v>
      </c>
      <c r="Z4177">
        <v>1</v>
      </c>
    </row>
    <row r="4178" spans="1:26" x14ac:dyDescent="0.25">
      <c r="A4178">
        <v>4338</v>
      </c>
      <c r="B4178" t="s">
        <v>2293</v>
      </c>
      <c r="C4178" t="s">
        <v>2302</v>
      </c>
      <c r="D4178" t="s">
        <v>2303</v>
      </c>
      <c r="E4178" s="6">
        <f>VLOOKUP(SUBSTITUTE(B4178,"insurances_global_financials_and_ratios","insurances_global_financials_and_ratios_eur")&amp;" - "&amp;D4178,OrbisGeneric_mapping!C:F,3,0)</f>
        <v>208577</v>
      </c>
      <c r="F4178" s="6" t="e">
        <f>VLOOKUP(E4178,Collibra!D:F,3,0)</f>
        <v>#N/A</v>
      </c>
      <c r="G4178" s="6" t="e">
        <f>VLOOKUP(E4178,Collibra!D:F,2,0)</f>
        <v>#N/A</v>
      </c>
      <c r="J4178" t="s">
        <v>28</v>
      </c>
      <c r="N4178" t="b">
        <v>0</v>
      </c>
      <c r="P4178" t="s">
        <v>29</v>
      </c>
      <c r="Q4178" t="s">
        <v>30</v>
      </c>
      <c r="R4178" t="b">
        <v>0</v>
      </c>
      <c r="Z4178">
        <v>1</v>
      </c>
    </row>
    <row r="4179" spans="1:26" x14ac:dyDescent="0.25">
      <c r="A4179">
        <v>4226</v>
      </c>
      <c r="B4179" t="s">
        <v>2293</v>
      </c>
      <c r="C4179" t="s">
        <v>219</v>
      </c>
      <c r="D4179" t="s">
        <v>220</v>
      </c>
      <c r="E4179" s="6" t="str">
        <f>VLOOKUP(SUBSTITUTE(B4179,"insurances_global_financials_and_ratios","insurances_global_financials_and_ratios_eur")&amp;" - "&amp;D4179,OrbisGeneric_mapping!C:F,3,0)</f>
        <v>CLOSING_DATE</v>
      </c>
      <c r="F4179" s="6" t="str">
        <f>VLOOKUP(E4179,Collibra!D:F,3,0)</f>
        <v>Closing date</v>
      </c>
      <c r="G4179" s="6" t="str">
        <f>VLOOKUP(E4179,Collibra!D:F,2,0)</f>
        <v>Closing date provides the financial accounts year or interim ending date (Default: Latest available year)</v>
      </c>
      <c r="J4179" t="s">
        <v>28</v>
      </c>
      <c r="N4179" t="b">
        <v>0</v>
      </c>
      <c r="P4179" t="s">
        <v>29</v>
      </c>
      <c r="Q4179" t="s">
        <v>30</v>
      </c>
      <c r="R4179" t="b">
        <v>0</v>
      </c>
      <c r="Z4179">
        <v>1</v>
      </c>
    </row>
    <row r="4180" spans="1:26" x14ac:dyDescent="0.25">
      <c r="A4180">
        <v>4250</v>
      </c>
      <c r="B4180" t="s">
        <v>2293</v>
      </c>
      <c r="C4180" t="s">
        <v>221</v>
      </c>
      <c r="D4180" t="s">
        <v>222</v>
      </c>
      <c r="E4180" s="6" t="e">
        <f>VLOOKUP(SUBSTITUTE(B4180,"insurances_global_financials_and_ratios","insurances_global_financials_and_ratios_eur")&amp;" - "&amp;D4180,OrbisGeneric_mapping!C:F,3,0)</f>
        <v>#N/A</v>
      </c>
      <c r="F4180" s="6" t="e">
        <f>VLOOKUP(E4180,Collibra!D:F,3,0)</f>
        <v>#N/A</v>
      </c>
      <c r="G4180" s="6" t="e">
        <f>VLOOKUP(E4180,Collibra!D:F,2,0)</f>
        <v>#N/A</v>
      </c>
      <c r="J4180" t="s">
        <v>28</v>
      </c>
      <c r="N4180" t="b">
        <v>0</v>
      </c>
      <c r="P4180" t="s">
        <v>29</v>
      </c>
      <c r="Q4180" t="s">
        <v>30</v>
      </c>
      <c r="R4180" t="b">
        <v>0</v>
      </c>
      <c r="Z4180">
        <v>1</v>
      </c>
    </row>
    <row r="4181" spans="1:26" x14ac:dyDescent="0.25">
      <c r="A4181">
        <v>4242</v>
      </c>
      <c r="B4181" t="s">
        <v>2293</v>
      </c>
      <c r="C4181" t="s">
        <v>223</v>
      </c>
      <c r="D4181" t="s">
        <v>224</v>
      </c>
      <c r="E4181" s="6" t="e">
        <f>VLOOKUP(SUBSTITUTE(B4181,"insurances_global_financials_and_ratios","insurances_global_financials_and_ratios_eur")&amp;" - "&amp;D4181,OrbisGeneric_mapping!C:F,3,0)</f>
        <v>#N/A</v>
      </c>
      <c r="F4181" s="6" t="e">
        <f>VLOOKUP(E4181,Collibra!D:F,3,0)</f>
        <v>#N/A</v>
      </c>
      <c r="G4181" s="6" t="e">
        <f>VLOOKUP(E4181,Collibra!D:F,2,0)</f>
        <v>#N/A</v>
      </c>
      <c r="J4181" t="s">
        <v>28</v>
      </c>
      <c r="N4181" t="b">
        <v>0</v>
      </c>
      <c r="P4181" t="s">
        <v>29</v>
      </c>
      <c r="Q4181" t="s">
        <v>30</v>
      </c>
      <c r="R4181" t="b">
        <v>0</v>
      </c>
      <c r="Z4181">
        <v>1</v>
      </c>
    </row>
    <row r="4182" spans="1:26" x14ac:dyDescent="0.25">
      <c r="A4182">
        <v>4234</v>
      </c>
      <c r="B4182" t="s">
        <v>2293</v>
      </c>
      <c r="C4182" t="s">
        <v>225</v>
      </c>
      <c r="D4182" t="s">
        <v>226</v>
      </c>
      <c r="E4182" s="6" t="e">
        <f>VLOOKUP(SUBSTITUTE(B4182,"insurances_global_financials_and_ratios","insurances_global_financials_and_ratios_eur")&amp;" - "&amp;D4182,OrbisGeneric_mapping!C:F,3,0)</f>
        <v>#N/A</v>
      </c>
      <c r="F4182" s="6" t="e">
        <f>VLOOKUP(E4182,Collibra!D:F,3,0)</f>
        <v>#N/A</v>
      </c>
      <c r="G4182" s="6" t="e">
        <f>VLOOKUP(E4182,Collibra!D:F,2,0)</f>
        <v>#N/A</v>
      </c>
      <c r="J4182" t="s">
        <v>28</v>
      </c>
      <c r="N4182" t="b">
        <v>0</v>
      </c>
      <c r="P4182" t="s">
        <v>29</v>
      </c>
      <c r="Q4182" t="s">
        <v>30</v>
      </c>
      <c r="R4182" t="b">
        <v>0</v>
      </c>
      <c r="Z4182">
        <v>1</v>
      </c>
    </row>
    <row r="4183" spans="1:26" x14ac:dyDescent="0.25">
      <c r="A4183">
        <v>4218</v>
      </c>
      <c r="B4183" t="s">
        <v>2293</v>
      </c>
      <c r="C4183" t="s">
        <v>452</v>
      </c>
      <c r="D4183" t="s">
        <v>453</v>
      </c>
      <c r="E4183" s="6" t="str">
        <f>VLOOKUP(SUBSTITUTE(B4183,"insurances_global_financials_and_ratios","insurances_global_financials_and_ratios_eur")&amp;" - "&amp;D4183,OrbisGeneric_mapping!C:F,3,0)</f>
        <v>CONSOLIDATION_CODE</v>
      </c>
      <c r="F4183" s="6" t="str">
        <f>VLOOKUP(E4183,Collibra!D:F,3,0)</f>
        <v>Consolidation code</v>
      </c>
      <c r="G4183" s="6" t="str">
        <f>VLOOKUP(E4183,Collibra!D:F,2,0)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4183" t="s">
        <v>28</v>
      </c>
      <c r="N4183" t="b">
        <v>0</v>
      </c>
      <c r="P4183" t="s">
        <v>29</v>
      </c>
      <c r="Q4183" t="s">
        <v>30</v>
      </c>
      <c r="R4183" t="b">
        <v>0</v>
      </c>
      <c r="Z4183">
        <v>1</v>
      </c>
    </row>
    <row r="4184" spans="1:26" x14ac:dyDescent="0.25">
      <c r="A4184">
        <v>4394</v>
      </c>
      <c r="B4184" t="s">
        <v>2293</v>
      </c>
      <c r="C4184" t="s">
        <v>2304</v>
      </c>
      <c r="D4184" t="s">
        <v>2305</v>
      </c>
      <c r="E4184" s="6">
        <f>VLOOKUP(SUBSTITUTE(B4184,"insurances_global_financials_and_ratios","insurances_global_financials_and_ratios_eur")&amp;" - "&amp;D4184,OrbisGeneric_mapping!C:F,3,0)</f>
        <v>208847</v>
      </c>
      <c r="F4184" s="6" t="e">
        <f>VLOOKUP(E4184,Collibra!D:F,3,0)</f>
        <v>#N/A</v>
      </c>
      <c r="G4184" s="6" t="e">
        <f>VLOOKUP(E4184,Collibra!D:F,2,0)</f>
        <v>#N/A</v>
      </c>
      <c r="J4184" t="s">
        <v>28</v>
      </c>
      <c r="N4184" t="b">
        <v>0</v>
      </c>
      <c r="P4184" t="s">
        <v>29</v>
      </c>
      <c r="Q4184" t="s">
        <v>30</v>
      </c>
      <c r="R4184" t="b">
        <v>0</v>
      </c>
      <c r="Z4184">
        <v>1</v>
      </c>
    </row>
    <row r="4185" spans="1:26" x14ac:dyDescent="0.25">
      <c r="A4185">
        <v>4474</v>
      </c>
      <c r="B4185" t="s">
        <v>2293</v>
      </c>
      <c r="C4185" t="s">
        <v>2306</v>
      </c>
      <c r="D4185" t="s">
        <v>2307</v>
      </c>
      <c r="E4185" s="6">
        <f>VLOOKUP(SUBSTITUTE(B4185,"insurances_global_financials_and_ratios","insurances_global_financials_and_ratios_eur")&amp;" - "&amp;D4185,OrbisGeneric_mapping!C:F,3,0)</f>
        <v>8939</v>
      </c>
      <c r="F4185" s="6" t="e">
        <f>VLOOKUP(E4185,Collibra!D:F,3,0)</f>
        <v>#N/A</v>
      </c>
      <c r="G4185" s="6" t="e">
        <f>VLOOKUP(E4185,Collibra!D:F,2,0)</f>
        <v>#N/A</v>
      </c>
      <c r="J4185" t="s">
        <v>28</v>
      </c>
      <c r="N4185" t="b">
        <v>0</v>
      </c>
      <c r="P4185" t="s">
        <v>29</v>
      </c>
      <c r="Q4185" t="s">
        <v>30</v>
      </c>
      <c r="R4185" t="b">
        <v>0</v>
      </c>
      <c r="Z4185">
        <v>1</v>
      </c>
    </row>
    <row r="4186" spans="1:26" x14ac:dyDescent="0.25">
      <c r="A4186">
        <v>4522</v>
      </c>
      <c r="B4186" t="s">
        <v>2293</v>
      </c>
      <c r="C4186" t="s">
        <v>2308</v>
      </c>
      <c r="D4186" t="s">
        <v>2309</v>
      </c>
      <c r="E4186" s="6">
        <f>VLOOKUP(SUBSTITUTE(B4186,"insurances_global_financials_and_ratios","insurances_global_financials_and_ratios_eur")&amp;" - "&amp;D4186,OrbisGeneric_mapping!C:F,3,0)</f>
        <v>7865</v>
      </c>
      <c r="F4186" s="6" t="e">
        <f>VLOOKUP(E4186,Collibra!D:F,3,0)</f>
        <v>#N/A</v>
      </c>
      <c r="G4186" s="6" t="e">
        <f>VLOOKUP(E4186,Collibra!D:F,2,0)</f>
        <v>#N/A</v>
      </c>
      <c r="J4186" t="s">
        <v>28</v>
      </c>
      <c r="N4186" t="b">
        <v>0</v>
      </c>
      <c r="P4186" t="s">
        <v>29</v>
      </c>
      <c r="Q4186" t="s">
        <v>30</v>
      </c>
      <c r="R4186" t="b">
        <v>0</v>
      </c>
      <c r="Z4186">
        <v>1</v>
      </c>
    </row>
    <row r="4187" spans="1:26" x14ac:dyDescent="0.25">
      <c r="A4187">
        <v>4378</v>
      </c>
      <c r="B4187" t="s">
        <v>2293</v>
      </c>
      <c r="C4187" t="s">
        <v>2310</v>
      </c>
      <c r="D4187" t="s">
        <v>2311</v>
      </c>
      <c r="E4187" s="6">
        <f>VLOOKUP(SUBSTITUTE(B4187,"insurances_global_financials_and_ratios","insurances_global_financials_and_ratios_eur")&amp;" - "&amp;D4187,OrbisGeneric_mapping!C:F,3,0)</f>
        <v>208835</v>
      </c>
      <c r="F4187" s="6" t="e">
        <f>VLOOKUP(E4187,Collibra!D:F,3,0)</f>
        <v>#N/A</v>
      </c>
      <c r="G4187" s="6" t="e">
        <f>VLOOKUP(E4187,Collibra!D:F,2,0)</f>
        <v>#N/A</v>
      </c>
      <c r="J4187" t="s">
        <v>28</v>
      </c>
      <c r="N4187" t="b">
        <v>0</v>
      </c>
      <c r="P4187" t="s">
        <v>29</v>
      </c>
      <c r="Q4187" t="s">
        <v>30</v>
      </c>
      <c r="R4187" t="b">
        <v>0</v>
      </c>
      <c r="Z4187">
        <v>1</v>
      </c>
    </row>
    <row r="4188" spans="1:26" x14ac:dyDescent="0.25">
      <c r="A4188">
        <v>4458</v>
      </c>
      <c r="B4188" t="s">
        <v>2293</v>
      </c>
      <c r="C4188" t="s">
        <v>2312</v>
      </c>
      <c r="D4188" t="s">
        <v>2313</v>
      </c>
      <c r="E4188" s="6">
        <f>VLOOKUP(SUBSTITUTE(B4188,"insurances_global_financials_and_ratios","insurances_global_financials_and_ratios_eur")&amp;" - "&amp;D4188,OrbisGeneric_mapping!C:F,3,0)</f>
        <v>8929</v>
      </c>
      <c r="F4188" s="6" t="e">
        <f>VLOOKUP(E4188,Collibra!D:F,3,0)</f>
        <v>#N/A</v>
      </c>
      <c r="G4188" s="6" t="e">
        <f>VLOOKUP(E4188,Collibra!D:F,2,0)</f>
        <v>#N/A</v>
      </c>
      <c r="J4188" t="s">
        <v>28</v>
      </c>
      <c r="N4188" t="b">
        <v>0</v>
      </c>
      <c r="P4188" t="s">
        <v>29</v>
      </c>
      <c r="Q4188" t="s">
        <v>30</v>
      </c>
      <c r="R4188" t="b">
        <v>0</v>
      </c>
      <c r="Z4188">
        <v>1</v>
      </c>
    </row>
    <row r="4189" spans="1:26" x14ac:dyDescent="0.25">
      <c r="A4189">
        <v>4506</v>
      </c>
      <c r="B4189" t="s">
        <v>2293</v>
      </c>
      <c r="C4189" t="s">
        <v>2314</v>
      </c>
      <c r="D4189" t="s">
        <v>2315</v>
      </c>
      <c r="E4189" s="6">
        <f>VLOOKUP(SUBSTITUTE(B4189,"insurances_global_financials_and_ratios","insurances_global_financials_and_ratios_eur")&amp;" - "&amp;D4189,OrbisGeneric_mapping!C:F,3,0)</f>
        <v>7855</v>
      </c>
      <c r="F4189" s="6" t="e">
        <f>VLOOKUP(E4189,Collibra!D:F,3,0)</f>
        <v>#N/A</v>
      </c>
      <c r="G4189" s="6" t="e">
        <f>VLOOKUP(E4189,Collibra!D:F,2,0)</f>
        <v>#N/A</v>
      </c>
      <c r="J4189" t="s">
        <v>28</v>
      </c>
      <c r="N4189" t="b">
        <v>0</v>
      </c>
      <c r="P4189" t="s">
        <v>29</v>
      </c>
      <c r="Q4189" t="s">
        <v>30</v>
      </c>
      <c r="R4189" t="b">
        <v>0</v>
      </c>
      <c r="Z4189">
        <v>1</v>
      </c>
    </row>
    <row r="4190" spans="1:26" x14ac:dyDescent="0.25">
      <c r="A4190">
        <v>4578</v>
      </c>
      <c r="B4190" t="s">
        <v>2293</v>
      </c>
      <c r="C4190" t="s">
        <v>2316</v>
      </c>
      <c r="D4190" t="s">
        <v>2317</v>
      </c>
      <c r="E4190" s="6">
        <f>VLOOKUP(SUBSTITUTE(B4190,"insurances_global_financials_and_ratios","insurances_global_financials_and_ratios_eur")&amp;" - "&amp;D4190,OrbisGeneric_mapping!C:F,3,0)</f>
        <v>90015</v>
      </c>
      <c r="F4190" s="6" t="e">
        <f>VLOOKUP(E4190,Collibra!D:F,3,0)</f>
        <v>#N/A</v>
      </c>
      <c r="G4190" s="6" t="e">
        <f>VLOOKUP(E4190,Collibra!D:F,2,0)</f>
        <v>#N/A</v>
      </c>
      <c r="J4190" t="s">
        <v>28</v>
      </c>
      <c r="N4190" t="b">
        <v>0</v>
      </c>
      <c r="P4190" t="s">
        <v>29</v>
      </c>
      <c r="Q4190" t="s">
        <v>30</v>
      </c>
      <c r="R4190" t="b">
        <v>0</v>
      </c>
      <c r="Z4190">
        <v>1</v>
      </c>
    </row>
    <row r="4191" spans="1:26" x14ac:dyDescent="0.25">
      <c r="A4191">
        <v>4362</v>
      </c>
      <c r="B4191" t="s">
        <v>2293</v>
      </c>
      <c r="C4191" t="s">
        <v>2318</v>
      </c>
      <c r="D4191" t="s">
        <v>2319</v>
      </c>
      <c r="E4191" s="6" t="str">
        <f>VLOOKUP(SUBSTITUTE(B4191,"insurances_global_financials_and_ratios","insurances_global_financials_and_ratios_eur")&amp;" - "&amp;D4191,OrbisGeneric_mapping!C:F,3,0)</f>
        <v>892L</v>
      </c>
      <c r="F4191" s="6" t="str">
        <f>VLOOKUP(E4191,Collibra!D:F,3,0)</f>
        <v>Liabilities (other)</v>
      </c>
      <c r="G4191" s="6" t="str">
        <f>VLOOKUP(E4191,Collibra!D:F,2,0)</f>
        <v>Sum of all other liabilities that are not part of other categories. Includes Minority interests, External borrowings, Deposits received from reinsurers, Accruals &amp;amp; deferred income, Other liabilities, Banking/real estate liabilities and Segregated funds - liabilities</v>
      </c>
      <c r="J4191" t="s">
        <v>28</v>
      </c>
      <c r="N4191" t="b">
        <v>0</v>
      </c>
      <c r="P4191" t="s">
        <v>29</v>
      </c>
      <c r="Q4191" t="s">
        <v>30</v>
      </c>
      <c r="R4191" t="b">
        <v>0</v>
      </c>
      <c r="Z4191">
        <v>1</v>
      </c>
    </row>
    <row r="4192" spans="1:26" x14ac:dyDescent="0.25">
      <c r="A4192">
        <v>4426</v>
      </c>
      <c r="B4192" t="s">
        <v>2293</v>
      </c>
      <c r="C4192" t="s">
        <v>2320</v>
      </c>
      <c r="D4192" t="s">
        <v>2321</v>
      </c>
      <c r="E4192" s="6">
        <f>VLOOKUP(SUBSTITUTE(B4192,"insurances_global_financials_and_ratios","insurances_global_financials_and_ratios_eur")&amp;" - "&amp;D4192,OrbisGeneric_mapping!C:F,3,0)</f>
        <v>207891</v>
      </c>
      <c r="F4192" s="6" t="e">
        <f>VLOOKUP(E4192,Collibra!D:F,3,0)</f>
        <v>#N/A</v>
      </c>
      <c r="G4192" s="6" t="e">
        <f>VLOOKUP(E4192,Collibra!D:F,2,0)</f>
        <v>#N/A</v>
      </c>
      <c r="J4192" t="s">
        <v>28</v>
      </c>
      <c r="N4192" t="b">
        <v>0</v>
      </c>
      <c r="P4192" t="s">
        <v>29</v>
      </c>
      <c r="Q4192" t="s">
        <v>30</v>
      </c>
      <c r="R4192" t="b">
        <v>0</v>
      </c>
      <c r="Z4192">
        <v>1</v>
      </c>
    </row>
    <row r="4193" spans="1:26" x14ac:dyDescent="0.25">
      <c r="A4193">
        <v>4570</v>
      </c>
      <c r="B4193" t="s">
        <v>2293</v>
      </c>
      <c r="C4193" t="s">
        <v>2322</v>
      </c>
      <c r="D4193" t="s">
        <v>2323</v>
      </c>
      <c r="E4193" s="6">
        <f>VLOOKUP(SUBSTITUTE(B4193,"insurances_global_financials_and_ratios","insurances_global_financials_and_ratios_eur")&amp;" - "&amp;D4193,OrbisGeneric_mapping!C:F,3,0)</f>
        <v>90008</v>
      </c>
      <c r="F4193" s="6" t="e">
        <f>VLOOKUP(E4193,Collibra!D:F,3,0)</f>
        <v>#N/A</v>
      </c>
      <c r="G4193" s="6" t="e">
        <f>VLOOKUP(E4193,Collibra!D:F,2,0)</f>
        <v>#N/A</v>
      </c>
      <c r="J4193" t="s">
        <v>28</v>
      </c>
      <c r="N4193" t="b">
        <v>0</v>
      </c>
      <c r="P4193" t="s">
        <v>29</v>
      </c>
      <c r="Q4193" t="s">
        <v>30</v>
      </c>
      <c r="R4193" t="b">
        <v>0</v>
      </c>
      <c r="Z4193">
        <v>1</v>
      </c>
    </row>
    <row r="4194" spans="1:26" x14ac:dyDescent="0.25">
      <c r="A4194">
        <v>4386</v>
      </c>
      <c r="B4194" t="s">
        <v>2293</v>
      </c>
      <c r="C4194" t="s">
        <v>2324</v>
      </c>
      <c r="D4194" t="s">
        <v>2325</v>
      </c>
      <c r="E4194" s="6">
        <f>VLOOKUP(SUBSTITUTE(B4194,"insurances_global_financials_and_ratios","insurances_global_financials_and_ratios_eur")&amp;" - "&amp;D4194,OrbisGeneric_mapping!C:F,3,0)</f>
        <v>208839</v>
      </c>
      <c r="F4194" s="6" t="e">
        <f>VLOOKUP(E4194,Collibra!D:F,3,0)</f>
        <v>#N/A</v>
      </c>
      <c r="G4194" s="6" t="e">
        <f>VLOOKUP(E4194,Collibra!D:F,2,0)</f>
        <v>#N/A</v>
      </c>
      <c r="J4194" t="s">
        <v>28</v>
      </c>
      <c r="N4194" t="b">
        <v>0</v>
      </c>
      <c r="P4194" t="s">
        <v>29</v>
      </c>
      <c r="Q4194" t="s">
        <v>30</v>
      </c>
      <c r="R4194" t="b">
        <v>0</v>
      </c>
      <c r="Z4194">
        <v>1</v>
      </c>
    </row>
    <row r="4195" spans="1:26" x14ac:dyDescent="0.25">
      <c r="A4195">
        <v>4466</v>
      </c>
      <c r="B4195" t="s">
        <v>2293</v>
      </c>
      <c r="C4195" t="s">
        <v>2326</v>
      </c>
      <c r="D4195" t="s">
        <v>2327</v>
      </c>
      <c r="E4195" s="6">
        <f>VLOOKUP(SUBSTITUTE(B4195,"insurances_global_financials_and_ratios","insurances_global_financials_and_ratios_eur")&amp;" - "&amp;D4195,OrbisGeneric_mapping!C:F,3,0)</f>
        <v>8933</v>
      </c>
      <c r="F4195" s="6" t="e">
        <f>VLOOKUP(E4195,Collibra!D:F,3,0)</f>
        <v>#N/A</v>
      </c>
      <c r="G4195" s="6" t="e">
        <f>VLOOKUP(E4195,Collibra!D:F,2,0)</f>
        <v>#N/A</v>
      </c>
      <c r="J4195" t="s">
        <v>28</v>
      </c>
      <c r="N4195" t="b">
        <v>0</v>
      </c>
      <c r="P4195" t="s">
        <v>29</v>
      </c>
      <c r="Q4195" t="s">
        <v>30</v>
      </c>
      <c r="R4195" t="b">
        <v>0</v>
      </c>
      <c r="Z4195">
        <v>1</v>
      </c>
    </row>
    <row r="4196" spans="1:26" x14ac:dyDescent="0.25">
      <c r="A4196">
        <v>4514</v>
      </c>
      <c r="B4196" t="s">
        <v>2293</v>
      </c>
      <c r="C4196" t="s">
        <v>2328</v>
      </c>
      <c r="D4196" t="s">
        <v>2329</v>
      </c>
      <c r="E4196" s="6">
        <f>VLOOKUP(SUBSTITUTE(B4196,"insurances_global_financials_and_ratios","insurances_global_financials_and_ratios_eur")&amp;" - "&amp;D4196,OrbisGeneric_mapping!C:F,3,0)</f>
        <v>7859</v>
      </c>
      <c r="F4196" s="6" t="e">
        <f>VLOOKUP(E4196,Collibra!D:F,3,0)</f>
        <v>#N/A</v>
      </c>
      <c r="G4196" s="6" t="e">
        <f>VLOOKUP(E4196,Collibra!D:F,2,0)</f>
        <v>#N/A</v>
      </c>
      <c r="J4196" t="s">
        <v>28</v>
      </c>
      <c r="N4196" t="b">
        <v>0</v>
      </c>
      <c r="P4196" t="s">
        <v>29</v>
      </c>
      <c r="Q4196" t="s">
        <v>30</v>
      </c>
      <c r="R4196" t="b">
        <v>0</v>
      </c>
      <c r="Z4196">
        <v>1</v>
      </c>
    </row>
    <row r="4197" spans="1:26" x14ac:dyDescent="0.25">
      <c r="A4197">
        <v>4258</v>
      </c>
      <c r="B4197" t="s">
        <v>2293</v>
      </c>
      <c r="C4197" t="s">
        <v>570</v>
      </c>
      <c r="D4197" t="s">
        <v>571</v>
      </c>
      <c r="E4197" s="6" t="str">
        <f>VLOOKUP(SUBSTITUTE(B4197,"insurances_global_financials_and_ratios","insurances_global_financials_and_ratios_eur")&amp;" - "&amp;D4197,OrbisGeneric_mapping!C:F,3,0)</f>
        <v>NUMBER_MONTHS</v>
      </c>
      <c r="F4197" s="6" t="str">
        <f>VLOOKUP(E4197,Collibra!D:F,3,0)</f>
        <v>Number of months</v>
      </c>
      <c r="G4197" s="6" t="str">
        <f>VLOOKUP(E4197,Collibra!D:F,2,0)</f>
        <v>The number of months in a financial accounting period</v>
      </c>
      <c r="J4197" t="s">
        <v>28</v>
      </c>
      <c r="N4197" t="b">
        <v>0</v>
      </c>
      <c r="P4197" t="s">
        <v>29</v>
      </c>
      <c r="Q4197" t="s">
        <v>30</v>
      </c>
      <c r="R4197" t="b">
        <v>0</v>
      </c>
      <c r="Z4197">
        <v>1</v>
      </c>
    </row>
    <row r="4198" spans="1:26" x14ac:dyDescent="0.25">
      <c r="A4198">
        <v>4290</v>
      </c>
      <c r="B4198" t="s">
        <v>2293</v>
      </c>
      <c r="C4198" t="s">
        <v>576</v>
      </c>
      <c r="D4198" t="s">
        <v>577</v>
      </c>
      <c r="E4198" s="6" t="str">
        <f>VLOOKUP(SUBSTITUTE(B4198,"insurances_global_financials_and_ratios","insurances_global_financials_and_ratios_eur")&amp;" - "&amp;D4198,OrbisGeneric_mapping!C:F,3,0)</f>
        <v>ORIGINAL_CURRENCY</v>
      </c>
      <c r="F4198" s="6">
        <f>VLOOKUP(E4198,Collibra!D:F,3,0)</f>
        <v>0</v>
      </c>
      <c r="G4198" s="6" t="str">
        <f>VLOOKUP(E4198,Collibra!D:F,2,0)</f>
        <v>The currency used for publishing the financial accounts</v>
      </c>
      <c r="J4198" t="s">
        <v>28</v>
      </c>
      <c r="N4198" t="b">
        <v>0</v>
      </c>
      <c r="P4198" t="s">
        <v>29</v>
      </c>
      <c r="Q4198" t="s">
        <v>30</v>
      </c>
      <c r="R4198" t="b">
        <v>0</v>
      </c>
      <c r="Z4198">
        <v>1</v>
      </c>
    </row>
    <row r="4199" spans="1:26" x14ac:dyDescent="0.25">
      <c r="A4199">
        <v>4282</v>
      </c>
      <c r="B4199" t="s">
        <v>2293</v>
      </c>
      <c r="C4199" t="s">
        <v>578</v>
      </c>
      <c r="D4199" t="s">
        <v>579</v>
      </c>
      <c r="E4199" s="6" t="str">
        <f>VLOOKUP(SUBSTITUTE(B4199,"insurances_global_financials_and_ratios","insurances_global_financials_and_ratios_eur")&amp;" - "&amp;D4199,OrbisGeneric_mapping!C:F,3,0)</f>
        <v>ORIGINAL_UNIT</v>
      </c>
      <c r="F4199" s="6" t="str">
        <f>VLOOKUP(E4199,Collibra!D:F,3,0)</f>
        <v>Original unit</v>
      </c>
      <c r="G4199" s="6" t="str">
        <f>VLOOKUP(E4199,Collibra!D:F,2,0)</f>
        <v>Original units is the unit for a financial value used in spreading the financial accounts</v>
      </c>
      <c r="J4199" t="s">
        <v>28</v>
      </c>
      <c r="N4199" t="b">
        <v>0</v>
      </c>
      <c r="P4199" t="s">
        <v>29</v>
      </c>
      <c r="Q4199" t="s">
        <v>30</v>
      </c>
      <c r="R4199" t="b">
        <v>0</v>
      </c>
      <c r="Z4199">
        <v>1</v>
      </c>
    </row>
    <row r="4200" spans="1:26" x14ac:dyDescent="0.25">
      <c r="A4200">
        <v>4202</v>
      </c>
      <c r="B4200" t="s">
        <v>2293</v>
      </c>
      <c r="C4200" t="s">
        <v>57</v>
      </c>
      <c r="D4200" t="s">
        <v>57</v>
      </c>
      <c r="E4200" s="6" t="e">
        <f>VLOOKUP(SUBSTITUTE(B4200,"insurances_global_financials_and_ratios","insurances_global_financials_and_ratios_eur")&amp;" - "&amp;D4200,OrbisGeneric_mapping!C:F,3,0)</f>
        <v>#N/A</v>
      </c>
      <c r="F4200" s="6" t="e">
        <f>VLOOKUP(E4200,Collibra!D:F,3,0)</f>
        <v>#N/A</v>
      </c>
      <c r="G4200" s="6" t="e">
        <f>VLOOKUP(E4200,Collibra!D:F,2,0)</f>
        <v>#N/A</v>
      </c>
      <c r="J4200" t="s">
        <v>28</v>
      </c>
      <c r="N4200" t="b">
        <v>0</v>
      </c>
      <c r="P4200" t="s">
        <v>29</v>
      </c>
      <c r="Q4200" t="s">
        <v>30</v>
      </c>
      <c r="R4200" t="b">
        <v>0</v>
      </c>
      <c r="Z4200">
        <v>1</v>
      </c>
    </row>
    <row r="4201" spans="1:26" x14ac:dyDescent="0.25">
      <c r="A4201">
        <v>4442</v>
      </c>
      <c r="B4201" t="s">
        <v>2293</v>
      </c>
      <c r="C4201" t="s">
        <v>2330</v>
      </c>
      <c r="D4201" t="s">
        <v>2331</v>
      </c>
      <c r="E4201" s="6">
        <f>VLOOKUP(SUBSTITUTE(B4201,"insurances_global_financials_and_ratios","insurances_global_financials_and_ratios_eur")&amp;" - "&amp;D4201,OrbisGeneric_mapping!C:F,3,0)</f>
        <v>207907</v>
      </c>
      <c r="F4201" s="6" t="e">
        <f>VLOOKUP(E4201,Collibra!D:F,3,0)</f>
        <v>#N/A</v>
      </c>
      <c r="G4201" s="6" t="e">
        <f>VLOOKUP(E4201,Collibra!D:F,2,0)</f>
        <v>#N/A</v>
      </c>
      <c r="J4201" t="s">
        <v>28</v>
      </c>
      <c r="N4201" t="b">
        <v>0</v>
      </c>
      <c r="P4201" t="s">
        <v>29</v>
      </c>
      <c r="Q4201" t="s">
        <v>30</v>
      </c>
      <c r="R4201" t="b">
        <v>0</v>
      </c>
      <c r="Z4201">
        <v>1</v>
      </c>
    </row>
    <row r="4202" spans="1:26" x14ac:dyDescent="0.25">
      <c r="A4202">
        <v>4434</v>
      </c>
      <c r="B4202" t="s">
        <v>2293</v>
      </c>
      <c r="C4202" t="s">
        <v>2332</v>
      </c>
      <c r="D4202" t="s">
        <v>2333</v>
      </c>
      <c r="E4202" s="6">
        <f>VLOOKUP(SUBSTITUTE(B4202,"insurances_global_financials_and_ratios","insurances_global_financials_and_ratios_eur")&amp;" - "&amp;D4202,OrbisGeneric_mapping!C:F,3,0)</f>
        <v>207903</v>
      </c>
      <c r="F4202" s="6" t="e">
        <f>VLOOKUP(E4202,Collibra!D:F,3,0)</f>
        <v>#N/A</v>
      </c>
      <c r="G4202" s="6" t="e">
        <f>VLOOKUP(E4202,Collibra!D:F,2,0)</f>
        <v>#N/A</v>
      </c>
      <c r="J4202" t="s">
        <v>28</v>
      </c>
      <c r="N4202" t="b">
        <v>0</v>
      </c>
      <c r="P4202" t="s">
        <v>29</v>
      </c>
      <c r="Q4202" t="s">
        <v>30</v>
      </c>
      <c r="R4202" t="b">
        <v>0</v>
      </c>
      <c r="Z4202">
        <v>1</v>
      </c>
    </row>
    <row r="4203" spans="1:26" x14ac:dyDescent="0.25">
      <c r="A4203">
        <v>4554</v>
      </c>
      <c r="B4203" t="s">
        <v>2293</v>
      </c>
      <c r="C4203" t="s">
        <v>604</v>
      </c>
      <c r="D4203" t="s">
        <v>605</v>
      </c>
      <c r="E4203" s="6">
        <f>VLOOKUP(SUBSTITUTE(B4203,"insurances_global_financials_and_ratios","insurances_global_financials_and_ratios_eur")&amp;" - "&amp;D4203,OrbisGeneric_mapping!C:F,3,0)</f>
        <v>91011</v>
      </c>
      <c r="F4203" s="6" t="e">
        <f>VLOOKUP(E4203,Collibra!D:F,3,0)</f>
        <v>#N/A</v>
      </c>
      <c r="G4203" s="6" t="e">
        <f>VLOOKUP(E4203,Collibra!D:F,2,0)</f>
        <v>#N/A</v>
      </c>
      <c r="J4203" t="s">
        <v>28</v>
      </c>
      <c r="N4203" t="b">
        <v>0</v>
      </c>
      <c r="P4203" t="s">
        <v>29</v>
      </c>
      <c r="Q4203" t="s">
        <v>30</v>
      </c>
      <c r="R4203" t="b">
        <v>0</v>
      </c>
      <c r="Z4203">
        <v>1</v>
      </c>
    </row>
    <row r="4204" spans="1:26" x14ac:dyDescent="0.25">
      <c r="A4204">
        <v>4450</v>
      </c>
      <c r="B4204" t="s">
        <v>2293</v>
      </c>
      <c r="C4204" t="s">
        <v>2334</v>
      </c>
      <c r="D4204" t="s">
        <v>2335</v>
      </c>
      <c r="E4204" s="6">
        <f>VLOOKUP(SUBSTITUTE(B4204,"insurances_global_financials_and_ratios","insurances_global_financials_and_ratios_eur")&amp;" - "&amp;D4204,OrbisGeneric_mapping!C:F,3,0)</f>
        <v>7923</v>
      </c>
      <c r="F4204" s="6" t="e">
        <f>VLOOKUP(E4204,Collibra!D:F,3,0)</f>
        <v>#N/A</v>
      </c>
      <c r="G4204" s="6" t="e">
        <f>VLOOKUP(E4204,Collibra!D:F,2,0)</f>
        <v>#N/A</v>
      </c>
      <c r="J4204" t="s">
        <v>28</v>
      </c>
      <c r="N4204" t="b">
        <v>0</v>
      </c>
      <c r="P4204" t="s">
        <v>29</v>
      </c>
      <c r="Q4204" t="s">
        <v>30</v>
      </c>
      <c r="R4204" t="b">
        <v>0</v>
      </c>
      <c r="Z4204">
        <v>1</v>
      </c>
    </row>
    <row r="4205" spans="1:26" x14ac:dyDescent="0.25">
      <c r="A4205">
        <v>4562</v>
      </c>
      <c r="B4205" t="s">
        <v>2293</v>
      </c>
      <c r="C4205" t="s">
        <v>618</v>
      </c>
      <c r="D4205" t="s">
        <v>619</v>
      </c>
      <c r="E4205" s="6">
        <f>VLOOKUP(SUBSTITUTE(B4205,"insurances_global_financials_and_ratios","insurances_global_financials_and_ratios_eur")&amp;" - "&amp;D4205,OrbisGeneric_mapping!C:F,3,0)</f>
        <v>91012</v>
      </c>
      <c r="F4205" s="6" t="e">
        <f>VLOOKUP(E4205,Collibra!D:F,3,0)</f>
        <v>#N/A</v>
      </c>
      <c r="G4205" s="6" t="e">
        <f>VLOOKUP(E4205,Collibra!D:F,2,0)</f>
        <v>#N/A</v>
      </c>
      <c r="J4205" t="s">
        <v>28</v>
      </c>
      <c r="N4205" t="b">
        <v>0</v>
      </c>
      <c r="P4205" t="s">
        <v>29</v>
      </c>
      <c r="Q4205" t="s">
        <v>30</v>
      </c>
      <c r="R4205" t="b">
        <v>0</v>
      </c>
      <c r="Z4205">
        <v>1</v>
      </c>
    </row>
    <row r="4206" spans="1:26" x14ac:dyDescent="0.25">
      <c r="A4206">
        <v>4546</v>
      </c>
      <c r="B4206" t="s">
        <v>2293</v>
      </c>
      <c r="C4206" t="s">
        <v>622</v>
      </c>
      <c r="D4206" t="s">
        <v>623</v>
      </c>
      <c r="E4206" s="6">
        <f>VLOOKUP(SUBSTITUTE(B4206,"insurances_global_financials_and_ratios","insurances_global_financials_and_ratios_eur")&amp;" - "&amp;D4206,OrbisGeneric_mapping!C:F,3,0)</f>
        <v>5092</v>
      </c>
      <c r="F4206" s="6" t="e">
        <f>VLOOKUP(E4206,Collibra!D:F,3,0)</f>
        <v>#N/A</v>
      </c>
      <c r="G4206" s="6" t="e">
        <f>VLOOKUP(E4206,Collibra!D:F,2,0)</f>
        <v>#N/A</v>
      </c>
      <c r="J4206" t="s">
        <v>28</v>
      </c>
      <c r="N4206" t="b">
        <v>0</v>
      </c>
      <c r="P4206" t="s">
        <v>29</v>
      </c>
      <c r="Q4206" t="s">
        <v>30</v>
      </c>
      <c r="R4206" t="b">
        <v>0</v>
      </c>
      <c r="Z4206">
        <v>1</v>
      </c>
    </row>
    <row r="4207" spans="1:26" x14ac:dyDescent="0.25">
      <c r="A4207">
        <v>4602</v>
      </c>
      <c r="B4207" t="s">
        <v>2293</v>
      </c>
      <c r="C4207" t="s">
        <v>72</v>
      </c>
      <c r="D4207" t="s">
        <v>72</v>
      </c>
      <c r="E4207" s="6" t="e">
        <f>VLOOKUP(SUBSTITUTE(B4207,"insurances_global_financials_and_ratios","insurances_global_financials_and_ratios_eur")&amp;" - "&amp;D4207,OrbisGeneric_mapping!C:F,3,0)</f>
        <v>#N/A</v>
      </c>
      <c r="F4207" s="6" t="e">
        <f>VLOOKUP(E4207,Collibra!D:F,3,0)</f>
        <v>#N/A</v>
      </c>
      <c r="G4207" s="6" t="e">
        <f>VLOOKUP(E4207,Collibra!D:F,2,0)</f>
        <v>#N/A</v>
      </c>
      <c r="J4207" t="s">
        <v>73</v>
      </c>
      <c r="N4207" t="b">
        <v>0</v>
      </c>
      <c r="P4207" t="s">
        <v>29</v>
      </c>
      <c r="Q4207" t="s">
        <v>30</v>
      </c>
      <c r="R4207" t="b">
        <v>0</v>
      </c>
      <c r="Z4207">
        <v>1</v>
      </c>
    </row>
    <row r="4208" spans="1:26" x14ac:dyDescent="0.25">
      <c r="A4208">
        <v>4586</v>
      </c>
      <c r="B4208" t="s">
        <v>2293</v>
      </c>
      <c r="C4208" t="s">
        <v>2336</v>
      </c>
      <c r="D4208" t="s">
        <v>2337</v>
      </c>
      <c r="E4208" s="6">
        <f>VLOOKUP(SUBSTITUTE(B4208,"insurances_global_financials_and_ratios","insurances_global_financials_and_ratios_eur")&amp;" - "&amp;D4208,OrbisGeneric_mapping!C:F,3,0)</f>
        <v>91013</v>
      </c>
      <c r="F4208" s="6" t="e">
        <f>VLOOKUP(E4208,Collibra!D:F,3,0)</f>
        <v>#N/A</v>
      </c>
      <c r="G4208" s="6" t="e">
        <f>VLOOKUP(E4208,Collibra!D:F,2,0)</f>
        <v>#N/A</v>
      </c>
      <c r="J4208" t="s">
        <v>28</v>
      </c>
      <c r="N4208" t="b">
        <v>0</v>
      </c>
      <c r="P4208" t="s">
        <v>29</v>
      </c>
      <c r="Q4208" t="s">
        <v>30</v>
      </c>
      <c r="R4208" t="b">
        <v>0</v>
      </c>
      <c r="Z4208">
        <v>1</v>
      </c>
    </row>
    <row r="4209" spans="1:26" x14ac:dyDescent="0.25">
      <c r="A4209">
        <v>4330</v>
      </c>
      <c r="B4209" t="s">
        <v>2293</v>
      </c>
      <c r="C4209" t="s">
        <v>642</v>
      </c>
      <c r="D4209" t="s">
        <v>643</v>
      </c>
      <c r="E4209" s="6">
        <f>VLOOKUP(SUBSTITUTE(B4209,"insurances_global_financials_and_ratios","insurances_global_financials_and_ratios_eur")&amp;" - "&amp;D4209,OrbisGeneric_mapping!C:F,3,0)</f>
        <v>208273</v>
      </c>
      <c r="F4209" s="6" t="e">
        <f>VLOOKUP(E4209,Collibra!D:F,3,0)</f>
        <v>#N/A</v>
      </c>
      <c r="G4209" s="6" t="e">
        <f>VLOOKUP(E4209,Collibra!D:F,2,0)</f>
        <v>#N/A</v>
      </c>
      <c r="J4209" t="s">
        <v>28</v>
      </c>
      <c r="N4209" t="b">
        <v>0</v>
      </c>
      <c r="P4209" t="s">
        <v>29</v>
      </c>
      <c r="Q4209" t="s">
        <v>30</v>
      </c>
      <c r="R4209" t="b">
        <v>0</v>
      </c>
      <c r="Z4209">
        <v>1</v>
      </c>
    </row>
    <row r="4210" spans="1:26" x14ac:dyDescent="0.25">
      <c r="A4210">
        <v>4354</v>
      </c>
      <c r="B4210" t="s">
        <v>2293</v>
      </c>
      <c r="C4210" t="s">
        <v>2338</v>
      </c>
      <c r="D4210" t="s">
        <v>2339</v>
      </c>
      <c r="E4210" s="6">
        <f>VLOOKUP(SUBSTITUTE(B4210,"insurances_global_financials_and_ratios","insurances_global_financials_and_ratios_eur")&amp;" - "&amp;D4210,OrbisGeneric_mapping!C:F,3,0)</f>
        <v>8909</v>
      </c>
      <c r="F4210" s="6" t="e">
        <f>VLOOKUP(E4210,Collibra!D:F,3,0)</f>
        <v>#N/A</v>
      </c>
      <c r="G4210" s="6" t="e">
        <f>VLOOKUP(E4210,Collibra!D:F,2,0)</f>
        <v>#N/A</v>
      </c>
      <c r="J4210" t="s">
        <v>28</v>
      </c>
      <c r="N4210" t="b">
        <v>0</v>
      </c>
      <c r="P4210" t="s">
        <v>29</v>
      </c>
      <c r="Q4210" t="s">
        <v>30</v>
      </c>
      <c r="R4210" t="b">
        <v>0</v>
      </c>
      <c r="Z4210">
        <v>1</v>
      </c>
    </row>
    <row r="4211" spans="1:26" x14ac:dyDescent="0.25">
      <c r="A4211">
        <v>4314</v>
      </c>
      <c r="B4211" t="s">
        <v>2293</v>
      </c>
      <c r="C4211" t="s">
        <v>2340</v>
      </c>
      <c r="D4211" t="s">
        <v>2341</v>
      </c>
      <c r="E4211" s="6">
        <f>VLOOKUP(SUBSTITUTE(B4211,"insurances_global_financials_and_ratios","insurances_global_financials_and_ratios_eur")&amp;" - "&amp;D4211,OrbisGeneric_mapping!C:F,3,0)</f>
        <v>8073</v>
      </c>
      <c r="F4211" s="6" t="e">
        <f>VLOOKUP(E4211,Collibra!D:F,3,0)</f>
        <v>#N/A</v>
      </c>
      <c r="G4211" s="6" t="e">
        <f>VLOOKUP(E4211,Collibra!D:F,2,0)</f>
        <v>#N/A</v>
      </c>
      <c r="J4211" t="s">
        <v>28</v>
      </c>
      <c r="N4211" t="b">
        <v>0</v>
      </c>
      <c r="P4211" t="s">
        <v>29</v>
      </c>
      <c r="Q4211" t="s">
        <v>30</v>
      </c>
      <c r="R4211" t="b">
        <v>0</v>
      </c>
      <c r="Z4211">
        <v>1</v>
      </c>
    </row>
    <row r="4212" spans="1:26" x14ac:dyDescent="0.25">
      <c r="A4212">
        <v>4490</v>
      </c>
      <c r="B4212" t="s">
        <v>2293</v>
      </c>
      <c r="C4212" t="s">
        <v>2342</v>
      </c>
      <c r="D4212" t="s">
        <v>2343</v>
      </c>
      <c r="E4212" s="6">
        <f>VLOOKUP(SUBSTITUTE(B4212,"insurances_global_financials_and_ratios","insurances_global_financials_and_ratios_eur")&amp;" - "&amp;D4212,OrbisGeneric_mapping!C:F,3,0)</f>
        <v>8983</v>
      </c>
      <c r="F4212" s="6" t="e">
        <f>VLOOKUP(E4212,Collibra!D:F,3,0)</f>
        <v>#N/A</v>
      </c>
      <c r="G4212" s="6" t="e">
        <f>VLOOKUP(E4212,Collibra!D:F,2,0)</f>
        <v>#N/A</v>
      </c>
      <c r="J4212" t="s">
        <v>28</v>
      </c>
      <c r="N4212" t="b">
        <v>0</v>
      </c>
      <c r="P4212" t="s">
        <v>29</v>
      </c>
      <c r="Q4212" t="s">
        <v>30</v>
      </c>
      <c r="R4212" t="b">
        <v>0</v>
      </c>
      <c r="Z4212">
        <v>1</v>
      </c>
    </row>
    <row r="4213" spans="1:26" x14ac:dyDescent="0.25">
      <c r="A4213">
        <v>4346</v>
      </c>
      <c r="B4213" t="s">
        <v>2293</v>
      </c>
      <c r="C4213" t="s">
        <v>2344</v>
      </c>
      <c r="D4213" t="s">
        <v>2345</v>
      </c>
      <c r="E4213" s="6">
        <f>VLOOKUP(SUBSTITUTE(B4213,"insurances_global_financials_and_ratios","insurances_global_financials_and_ratios_eur")&amp;" - "&amp;D4213,OrbisGeneric_mapping!C:F,3,0)</f>
        <v>8777</v>
      </c>
      <c r="F4213" s="6" t="e">
        <f>VLOOKUP(E4213,Collibra!D:F,3,0)</f>
        <v>#N/A</v>
      </c>
      <c r="G4213" s="6" t="e">
        <f>VLOOKUP(E4213,Collibra!D:F,2,0)</f>
        <v>#N/A</v>
      </c>
      <c r="J4213" t="s">
        <v>28</v>
      </c>
      <c r="N4213" t="b">
        <v>0</v>
      </c>
      <c r="P4213" t="s">
        <v>29</v>
      </c>
      <c r="Q4213" t="s">
        <v>30</v>
      </c>
      <c r="R4213" t="b">
        <v>0</v>
      </c>
      <c r="Z4213">
        <v>1</v>
      </c>
    </row>
    <row r="4214" spans="1:26" x14ac:dyDescent="0.25">
      <c r="A4214">
        <v>4298</v>
      </c>
      <c r="B4214" t="s">
        <v>2293</v>
      </c>
      <c r="C4214" t="s">
        <v>2346</v>
      </c>
      <c r="D4214" t="s">
        <v>2347</v>
      </c>
      <c r="E4214" s="6">
        <f>VLOOKUP(SUBSTITUTE(B4214,"insurances_global_financials_and_ratios","insurances_global_financials_and_ratios_eur")&amp;" - "&amp;D4214,OrbisGeneric_mapping!C:F,3,0)</f>
        <v>207851</v>
      </c>
      <c r="F4214" s="6" t="e">
        <f>VLOOKUP(E4214,Collibra!D:F,3,0)</f>
        <v>#N/A</v>
      </c>
      <c r="G4214" s="6" t="e">
        <f>VLOOKUP(E4214,Collibra!D:F,2,0)</f>
        <v>#N/A</v>
      </c>
      <c r="J4214" t="s">
        <v>28</v>
      </c>
      <c r="N4214" t="b">
        <v>0</v>
      </c>
      <c r="P4214" t="s">
        <v>29</v>
      </c>
      <c r="Q4214" t="s">
        <v>30</v>
      </c>
      <c r="R4214" t="b">
        <v>0</v>
      </c>
      <c r="Z4214">
        <v>1</v>
      </c>
    </row>
    <row r="4215" spans="1:26" x14ac:dyDescent="0.25">
      <c r="A4215">
        <v>4370</v>
      </c>
      <c r="B4215" t="s">
        <v>2293</v>
      </c>
      <c r="C4215" t="s">
        <v>2348</v>
      </c>
      <c r="D4215" t="s">
        <v>2349</v>
      </c>
      <c r="E4215" s="6">
        <f>VLOOKUP(SUBSTITUTE(B4215,"insurances_global_financials_and_ratios","insurances_global_financials_and_ratios_eur")&amp;" - "&amp;D4215,OrbisGeneric_mapping!C:F,3,0)</f>
        <v>208921</v>
      </c>
      <c r="F4215" s="6" t="e">
        <f>VLOOKUP(E4215,Collibra!D:F,3,0)</f>
        <v>#N/A</v>
      </c>
      <c r="G4215" s="6" t="e">
        <f>VLOOKUP(E4215,Collibra!D:F,2,0)</f>
        <v>#N/A</v>
      </c>
      <c r="J4215" t="s">
        <v>28</v>
      </c>
      <c r="N4215" t="b">
        <v>0</v>
      </c>
      <c r="P4215" t="s">
        <v>29</v>
      </c>
      <c r="Q4215" t="s">
        <v>30</v>
      </c>
      <c r="R4215" t="b">
        <v>0</v>
      </c>
      <c r="Z4215">
        <v>1</v>
      </c>
    </row>
    <row r="4216" spans="1:26" x14ac:dyDescent="0.25">
      <c r="A4216">
        <v>4306</v>
      </c>
      <c r="B4216" t="s">
        <v>2293</v>
      </c>
      <c r="C4216" t="s">
        <v>2350</v>
      </c>
      <c r="D4216" t="s">
        <v>2351</v>
      </c>
      <c r="E4216" s="6">
        <f>VLOOKUP(SUBSTITUTE(B4216,"insurances_global_financials_and_ratios","insurances_global_financials_and_ratios_eur")&amp;" - "&amp;D4216,OrbisGeneric_mapping!C:F,3,0)</f>
        <v>7961</v>
      </c>
      <c r="F4216" s="6" t="e">
        <f>VLOOKUP(E4216,Collibra!D:F,3,0)</f>
        <v>#N/A</v>
      </c>
      <c r="G4216" s="6" t="e">
        <f>VLOOKUP(E4216,Collibra!D:F,2,0)</f>
        <v>#N/A</v>
      </c>
      <c r="J4216" t="s">
        <v>28</v>
      </c>
      <c r="N4216" t="b">
        <v>0</v>
      </c>
      <c r="P4216" t="s">
        <v>29</v>
      </c>
      <c r="Q4216" t="s">
        <v>30</v>
      </c>
      <c r="R4216" t="b">
        <v>0</v>
      </c>
      <c r="Z4216">
        <v>1</v>
      </c>
    </row>
    <row r="4217" spans="1:26" x14ac:dyDescent="0.25">
      <c r="A4217">
        <v>4482</v>
      </c>
      <c r="B4217" t="s">
        <v>2293</v>
      </c>
      <c r="C4217" t="s">
        <v>2352</v>
      </c>
      <c r="D4217" t="s">
        <v>2353</v>
      </c>
      <c r="E4217" s="6">
        <f>VLOOKUP(SUBSTITUTE(B4217,"insurances_global_financials_and_ratios","insurances_global_financials_and_ratios_eur")&amp;" - "&amp;D4217,OrbisGeneric_mapping!C:F,3,0)</f>
        <v>8951</v>
      </c>
      <c r="F4217" s="6" t="e">
        <f>VLOOKUP(E4217,Collibra!D:F,3,0)</f>
        <v>#N/A</v>
      </c>
      <c r="G4217" s="6" t="e">
        <f>VLOOKUP(E4217,Collibra!D:F,2,0)</f>
        <v>#N/A</v>
      </c>
      <c r="J4217" t="s">
        <v>28</v>
      </c>
      <c r="N4217" t="b">
        <v>0</v>
      </c>
      <c r="P4217" t="s">
        <v>29</v>
      </c>
      <c r="Q4217" t="s">
        <v>30</v>
      </c>
      <c r="R4217" t="b">
        <v>0</v>
      </c>
      <c r="Z4217">
        <v>1</v>
      </c>
    </row>
    <row r="4218" spans="1:26" x14ac:dyDescent="0.25">
      <c r="A4218">
        <v>4410</v>
      </c>
      <c r="B4218" t="s">
        <v>2293</v>
      </c>
      <c r="C4218" t="s">
        <v>2354</v>
      </c>
      <c r="D4218" t="s">
        <v>2355</v>
      </c>
      <c r="E4218" s="6">
        <f>VLOOKUP(SUBSTITUTE(B4218,"insurances_global_financials_and_ratios","insurances_global_financials_and_ratios_eur")&amp;" - "&amp;D4218,OrbisGeneric_mapping!C:F,3,0)</f>
        <v>208891</v>
      </c>
      <c r="F4218" s="6" t="e">
        <f>VLOOKUP(E4218,Collibra!D:F,3,0)</f>
        <v>#N/A</v>
      </c>
      <c r="G4218" s="6" t="e">
        <f>VLOOKUP(E4218,Collibra!D:F,2,0)</f>
        <v>#N/A</v>
      </c>
      <c r="J4218" t="s">
        <v>28</v>
      </c>
      <c r="N4218" t="b">
        <v>0</v>
      </c>
      <c r="P4218" t="s">
        <v>29</v>
      </c>
      <c r="Q4218" t="s">
        <v>30</v>
      </c>
      <c r="R4218" t="b">
        <v>0</v>
      </c>
      <c r="Z4218">
        <v>1</v>
      </c>
    </row>
    <row r="4219" spans="1:26" x14ac:dyDescent="0.25">
      <c r="A4219">
        <v>4530</v>
      </c>
      <c r="B4219" t="s">
        <v>2293</v>
      </c>
      <c r="C4219" t="s">
        <v>2356</v>
      </c>
      <c r="D4219" t="s">
        <v>2357</v>
      </c>
      <c r="E4219" s="6">
        <f>VLOOKUP(SUBSTITUTE(B4219,"insurances_global_financials_and_ratios","insurances_global_financials_and_ratios_eur")&amp;" - "&amp;D4219,OrbisGeneric_mapping!C:F,3,0)</f>
        <v>7887</v>
      </c>
      <c r="F4219" s="6" t="e">
        <f>VLOOKUP(E4219,Collibra!D:F,3,0)</f>
        <v>#N/A</v>
      </c>
      <c r="G4219" s="6" t="e">
        <f>VLOOKUP(E4219,Collibra!D:F,2,0)</f>
        <v>#N/A</v>
      </c>
      <c r="J4219" t="s">
        <v>28</v>
      </c>
      <c r="N4219" t="b">
        <v>0</v>
      </c>
      <c r="P4219" t="s">
        <v>29</v>
      </c>
      <c r="Q4219" t="s">
        <v>30</v>
      </c>
      <c r="R4219" t="b">
        <v>0</v>
      </c>
      <c r="Z4219">
        <v>1</v>
      </c>
    </row>
    <row r="4220" spans="1:26" x14ac:dyDescent="0.25">
      <c r="A4220">
        <v>4402</v>
      </c>
      <c r="B4220" t="s">
        <v>2293</v>
      </c>
      <c r="C4220" t="s">
        <v>2358</v>
      </c>
      <c r="D4220" t="s">
        <v>2359</v>
      </c>
      <c r="E4220" s="6">
        <f>VLOOKUP(SUBSTITUTE(B4220,"insurances_global_financials_and_ratios","insurances_global_financials_and_ratios_eur")&amp;" - "&amp;D4220,OrbisGeneric_mapping!C:F,3,0)</f>
        <v>8857</v>
      </c>
      <c r="F4220" s="6" t="e">
        <f>VLOOKUP(E4220,Collibra!D:F,3,0)</f>
        <v>#N/A</v>
      </c>
      <c r="G4220" s="6" t="e">
        <f>VLOOKUP(E4220,Collibra!D:F,2,0)</f>
        <v>#N/A</v>
      </c>
      <c r="J4220" t="s">
        <v>28</v>
      </c>
      <c r="N4220" t="b">
        <v>0</v>
      </c>
      <c r="P4220" t="s">
        <v>29</v>
      </c>
      <c r="Q4220" t="s">
        <v>30</v>
      </c>
      <c r="R4220" t="b">
        <v>0</v>
      </c>
      <c r="Z4220">
        <v>1</v>
      </c>
    </row>
    <row r="4221" spans="1:26" x14ac:dyDescent="0.25">
      <c r="A4221">
        <v>4594</v>
      </c>
      <c r="B4221" t="s">
        <v>2293</v>
      </c>
      <c r="C4221" t="s">
        <v>2360</v>
      </c>
      <c r="D4221" t="s">
        <v>2361</v>
      </c>
      <c r="E4221" s="6">
        <f>VLOOKUP(SUBSTITUTE(B4221,"insurances_global_financials_and_ratios","insurances_global_financials_and_ratios_eur")&amp;" - "&amp;D4221,OrbisGeneric_mapping!C:F,3,0)</f>
        <v>90019</v>
      </c>
      <c r="F4221" s="6" t="e">
        <f>VLOOKUP(E4221,Collibra!D:F,3,0)</f>
        <v>#N/A</v>
      </c>
      <c r="G4221" s="6" t="e">
        <f>VLOOKUP(E4221,Collibra!D:F,2,0)</f>
        <v>#N/A</v>
      </c>
      <c r="J4221" t="s">
        <v>28</v>
      </c>
      <c r="N4221" t="b">
        <v>0</v>
      </c>
      <c r="P4221" t="s">
        <v>29</v>
      </c>
      <c r="Q4221" t="s">
        <v>30</v>
      </c>
      <c r="R4221" t="b">
        <v>0</v>
      </c>
      <c r="Z4221">
        <v>1</v>
      </c>
    </row>
    <row r="4222" spans="1:26" x14ac:dyDescent="0.25">
      <c r="A4222">
        <v>3966</v>
      </c>
      <c r="B4222" t="s">
        <v>2362</v>
      </c>
      <c r="C4222" t="s">
        <v>440</v>
      </c>
      <c r="D4222" t="s">
        <v>441</v>
      </c>
      <c r="E4222" s="6" t="str">
        <f>VLOOKUP(B4222&amp;" - "&amp;D4222,OrbisGeneric_mapping!C:F,3,0)</f>
        <v>ACCOUNTING_PRACTICE</v>
      </c>
      <c r="F4222" s="6" t="str">
        <f>VLOOKUP(E4222,Collibra!D:F,3,0)</f>
        <v>Accounting practice</v>
      </c>
      <c r="G4222" s="6" t="str">
        <f>VLOOKUP(E4222,Collibra!D:F,2,0)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4222" t="s">
        <v>28</v>
      </c>
      <c r="N4222" t="b">
        <v>0</v>
      </c>
      <c r="P4222" t="s">
        <v>29</v>
      </c>
      <c r="Q4222" t="s">
        <v>30</v>
      </c>
      <c r="R4222" t="b">
        <v>0</v>
      </c>
      <c r="Z4222">
        <v>1</v>
      </c>
    </row>
    <row r="4223" spans="1:26" x14ac:dyDescent="0.25">
      <c r="A4223">
        <v>4022</v>
      </c>
      <c r="B4223" t="s">
        <v>2362</v>
      </c>
      <c r="C4223" t="s">
        <v>2294</v>
      </c>
      <c r="D4223" t="s">
        <v>2295</v>
      </c>
      <c r="E4223" s="6" t="str">
        <f>VLOOKUP(B4223&amp;" - "&amp;D4223,OrbisGeneric_mapping!C:F,3,0)</f>
        <v>827A</v>
      </c>
      <c r="F4223" s="6" t="str">
        <f>VLOOKUP(E4223,Collibra!D:F,3,0)</f>
        <v>Assets (other)</v>
      </c>
      <c r="G4223" s="6" t="str">
        <f>VLOOKUP(E4223,Collibra!D:F,2,0)</f>
        <v>Sum of all other assets that are not part of the other categories. Includes Deposits with ceding companies, Fixed assets, Prepayments &amp;amp; accrued income, Other assets, Goodwill, Banking/real estate assets and Segregated funds - assets.</v>
      </c>
      <c r="J4223" t="s">
        <v>28</v>
      </c>
      <c r="N4223" t="b">
        <v>0</v>
      </c>
      <c r="P4223" t="s">
        <v>29</v>
      </c>
      <c r="Q4223" t="s">
        <v>30</v>
      </c>
      <c r="R4223" t="b">
        <v>0</v>
      </c>
      <c r="Z4223">
        <v>1</v>
      </c>
    </row>
    <row r="4224" spans="1:26" x14ac:dyDescent="0.25">
      <c r="A4224">
        <v>3958</v>
      </c>
      <c r="B4224" t="s">
        <v>2362</v>
      </c>
      <c r="C4224" t="s">
        <v>442</v>
      </c>
      <c r="D4224" t="s">
        <v>443</v>
      </c>
      <c r="E4224" s="6" t="str">
        <f>VLOOKUP(B4224&amp;" - "&amp;D4224,OrbisGeneric_mapping!C:F,3,0)</f>
        <v>AUDIT_STATUS</v>
      </c>
      <c r="F4224" s="6" t="str">
        <f>VLOOKUP(E4224,Collibra!D:F,3,0)</f>
        <v>Audit status</v>
      </c>
      <c r="G4224" s="6" t="str">
        <f>VLOOKUP(E4224,Collibra!D:F,2,0)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4224" t="s">
        <v>28</v>
      </c>
      <c r="N4224" t="b">
        <v>0</v>
      </c>
      <c r="P4224" t="s">
        <v>29</v>
      </c>
      <c r="Q4224" t="s">
        <v>30</v>
      </c>
      <c r="R4224" t="b">
        <v>0</v>
      </c>
      <c r="Z4224">
        <v>1</v>
      </c>
    </row>
    <row r="4225" spans="1:26" x14ac:dyDescent="0.25">
      <c r="A4225">
        <v>4118</v>
      </c>
      <c r="B4225" t="s">
        <v>2362</v>
      </c>
      <c r="C4225" t="s">
        <v>2296</v>
      </c>
      <c r="D4225" t="s">
        <v>2297</v>
      </c>
      <c r="E4225" s="6">
        <f>VLOOKUP(B4225&amp;" - "&amp;D4225,OrbisGeneric_mapping!C:F,3,0)</f>
        <v>208893</v>
      </c>
      <c r="F4225" s="6" t="e">
        <f>VLOOKUP(E4225,Collibra!D:F,3,0)</f>
        <v>#N/A</v>
      </c>
      <c r="G4225" s="6" t="e">
        <f>VLOOKUP(E4225,Collibra!D:F,2,0)</f>
        <v>#N/A</v>
      </c>
      <c r="J4225" t="s">
        <v>28</v>
      </c>
      <c r="N4225" t="b">
        <v>0</v>
      </c>
      <c r="P4225" t="s">
        <v>29</v>
      </c>
      <c r="Q4225" t="s">
        <v>30</v>
      </c>
      <c r="R4225" t="b">
        <v>0</v>
      </c>
      <c r="Z4225">
        <v>1</v>
      </c>
    </row>
    <row r="4226" spans="1:26" x14ac:dyDescent="0.25">
      <c r="A4226">
        <v>4238</v>
      </c>
      <c r="B4226" t="s">
        <v>2362</v>
      </c>
      <c r="C4226" t="s">
        <v>2298</v>
      </c>
      <c r="D4226" t="s">
        <v>2299</v>
      </c>
      <c r="E4226" s="6">
        <f>VLOOKUP(B4226&amp;" - "&amp;D4226,OrbisGeneric_mapping!C:F,3,0)</f>
        <v>7889</v>
      </c>
      <c r="F4226" s="6" t="e">
        <f>VLOOKUP(E4226,Collibra!D:F,3,0)</f>
        <v>#N/A</v>
      </c>
      <c r="G4226" s="6" t="e">
        <f>VLOOKUP(E4226,Collibra!D:F,2,0)</f>
        <v>#N/A</v>
      </c>
      <c r="J4226" t="s">
        <v>28</v>
      </c>
      <c r="N4226" t="b">
        <v>0</v>
      </c>
      <c r="P4226" t="s">
        <v>29</v>
      </c>
      <c r="Q4226" t="s">
        <v>30</v>
      </c>
      <c r="R4226" t="b">
        <v>0</v>
      </c>
      <c r="Z4226">
        <v>1</v>
      </c>
    </row>
    <row r="4227" spans="1:26" x14ac:dyDescent="0.25">
      <c r="A4227">
        <v>4198</v>
      </c>
      <c r="B4227" t="s">
        <v>2362</v>
      </c>
      <c r="C4227" t="s">
        <v>2300</v>
      </c>
      <c r="D4227" t="s">
        <v>2301</v>
      </c>
      <c r="E4227" s="6">
        <f>VLOOKUP(B4227&amp;" - "&amp;D4227,OrbisGeneric_mapping!C:F,3,0)</f>
        <v>7765</v>
      </c>
      <c r="F4227" s="6" t="e">
        <f>VLOOKUP(E4227,Collibra!D:F,3,0)</f>
        <v>#N/A</v>
      </c>
      <c r="G4227" s="6" t="e">
        <f>VLOOKUP(E4227,Collibra!D:F,2,0)</f>
        <v>#N/A</v>
      </c>
      <c r="J4227" t="s">
        <v>28</v>
      </c>
      <c r="N4227" t="b">
        <v>0</v>
      </c>
      <c r="P4227" t="s">
        <v>29</v>
      </c>
      <c r="Q4227" t="s">
        <v>30</v>
      </c>
      <c r="R4227" t="b">
        <v>0</v>
      </c>
      <c r="Z4227">
        <v>1</v>
      </c>
    </row>
    <row r="4228" spans="1:26" x14ac:dyDescent="0.25">
      <c r="A4228">
        <v>3902</v>
      </c>
      <c r="B4228" t="s">
        <v>2362</v>
      </c>
      <c r="C4228" t="s">
        <v>26</v>
      </c>
      <c r="D4228" t="s">
        <v>27</v>
      </c>
      <c r="E4228" s="6" t="str">
        <f>VLOOKUP(B4228&amp;" - "&amp;D4228,OrbisGeneric_mapping!C:F,3,0)</f>
        <v>BVD_ID_NUMBER</v>
      </c>
      <c r="F4228" s="6" t="str">
        <f>VLOOKUP(E4228,Collibra!D:F,3,0)</f>
        <v>BvD ID number</v>
      </c>
      <c r="G4228" s="6" t="str">
        <f>VLOOKUP(E4228,Collibra!D:F,2,0)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228" t="s">
        <v>28</v>
      </c>
      <c r="N4228" t="b">
        <v>0</v>
      </c>
      <c r="P4228" t="s">
        <v>29</v>
      </c>
      <c r="Q4228" t="s">
        <v>30</v>
      </c>
      <c r="R4228" t="b">
        <v>0</v>
      </c>
      <c r="Z4228">
        <v>1</v>
      </c>
    </row>
    <row r="4229" spans="1:26" x14ac:dyDescent="0.25">
      <c r="A4229">
        <v>4038</v>
      </c>
      <c r="B4229" t="s">
        <v>2362</v>
      </c>
      <c r="C4229" t="s">
        <v>2302</v>
      </c>
      <c r="D4229" t="s">
        <v>2303</v>
      </c>
      <c r="E4229" s="6">
        <f>VLOOKUP(B4229&amp;" - "&amp;D4229,OrbisGeneric_mapping!C:F,3,0)</f>
        <v>208577</v>
      </c>
      <c r="F4229" s="6" t="e">
        <f>VLOOKUP(E4229,Collibra!D:F,3,0)</f>
        <v>#N/A</v>
      </c>
      <c r="G4229" s="6" t="e">
        <f>VLOOKUP(E4229,Collibra!D:F,2,0)</f>
        <v>#N/A</v>
      </c>
      <c r="J4229" t="s">
        <v>28</v>
      </c>
      <c r="N4229" t="b">
        <v>0</v>
      </c>
      <c r="P4229" t="s">
        <v>29</v>
      </c>
      <c r="Q4229" t="s">
        <v>30</v>
      </c>
      <c r="R4229" t="b">
        <v>0</v>
      </c>
      <c r="Z4229">
        <v>1</v>
      </c>
    </row>
    <row r="4230" spans="1:26" x14ac:dyDescent="0.25">
      <c r="A4230">
        <v>3918</v>
      </c>
      <c r="B4230" t="s">
        <v>2362</v>
      </c>
      <c r="C4230" t="s">
        <v>219</v>
      </c>
      <c r="D4230" t="s">
        <v>220</v>
      </c>
      <c r="E4230" s="6" t="str">
        <f>VLOOKUP(B4230&amp;" - "&amp;D4230,OrbisGeneric_mapping!C:F,3,0)</f>
        <v>CLOSING_DATE</v>
      </c>
      <c r="F4230" s="6" t="str">
        <f>VLOOKUP(E4230,Collibra!D:F,3,0)</f>
        <v>Closing date</v>
      </c>
      <c r="G4230" s="6" t="str">
        <f>VLOOKUP(E4230,Collibra!D:F,2,0)</f>
        <v>Closing date provides the financial accounts year or interim ending date (Default: Latest available year)</v>
      </c>
      <c r="J4230" t="s">
        <v>28</v>
      </c>
      <c r="N4230" t="b">
        <v>0</v>
      </c>
      <c r="P4230" t="s">
        <v>29</v>
      </c>
      <c r="Q4230" t="s">
        <v>30</v>
      </c>
      <c r="R4230" t="b">
        <v>0</v>
      </c>
      <c r="Z4230">
        <v>1</v>
      </c>
    </row>
    <row r="4231" spans="1:26" x14ac:dyDescent="0.25">
      <c r="A4231">
        <v>3942</v>
      </c>
      <c r="B4231" t="s">
        <v>2362</v>
      </c>
      <c r="C4231" t="s">
        <v>221</v>
      </c>
      <c r="D4231" t="s">
        <v>222</v>
      </c>
      <c r="E4231" s="6" t="e">
        <f>VLOOKUP(B4231&amp;" - "&amp;D4231,OrbisGeneric_mapping!C:F,3,0)</f>
        <v>#N/A</v>
      </c>
      <c r="F4231" s="6" t="e">
        <f>VLOOKUP(E4231,Collibra!D:F,3,0)</f>
        <v>#N/A</v>
      </c>
      <c r="G4231" s="6" t="e">
        <f>VLOOKUP(E4231,Collibra!D:F,2,0)</f>
        <v>#N/A</v>
      </c>
      <c r="J4231" t="s">
        <v>28</v>
      </c>
      <c r="N4231" t="b">
        <v>0</v>
      </c>
      <c r="P4231" t="s">
        <v>29</v>
      </c>
      <c r="Q4231" t="s">
        <v>30</v>
      </c>
      <c r="R4231" t="b">
        <v>0</v>
      </c>
      <c r="Z4231">
        <v>1</v>
      </c>
    </row>
    <row r="4232" spans="1:26" x14ac:dyDescent="0.25">
      <c r="A4232">
        <v>3934</v>
      </c>
      <c r="B4232" t="s">
        <v>2362</v>
      </c>
      <c r="C4232" t="s">
        <v>223</v>
      </c>
      <c r="D4232" t="s">
        <v>224</v>
      </c>
      <c r="E4232" s="6" t="e">
        <f>VLOOKUP(B4232&amp;" - "&amp;D4232,OrbisGeneric_mapping!C:F,3,0)</f>
        <v>#N/A</v>
      </c>
      <c r="F4232" s="6" t="e">
        <f>VLOOKUP(E4232,Collibra!D:F,3,0)</f>
        <v>#N/A</v>
      </c>
      <c r="G4232" s="6" t="e">
        <f>VLOOKUP(E4232,Collibra!D:F,2,0)</f>
        <v>#N/A</v>
      </c>
      <c r="J4232" t="s">
        <v>28</v>
      </c>
      <c r="N4232" t="b">
        <v>0</v>
      </c>
      <c r="P4232" t="s">
        <v>29</v>
      </c>
      <c r="Q4232" t="s">
        <v>30</v>
      </c>
      <c r="R4232" t="b">
        <v>0</v>
      </c>
      <c r="Z4232">
        <v>1</v>
      </c>
    </row>
    <row r="4233" spans="1:26" x14ac:dyDescent="0.25">
      <c r="A4233">
        <v>3926</v>
      </c>
      <c r="B4233" t="s">
        <v>2362</v>
      </c>
      <c r="C4233" t="s">
        <v>225</v>
      </c>
      <c r="D4233" t="s">
        <v>226</v>
      </c>
      <c r="E4233" s="6" t="e">
        <f>VLOOKUP(B4233&amp;" - "&amp;D4233,OrbisGeneric_mapping!C:F,3,0)</f>
        <v>#N/A</v>
      </c>
      <c r="F4233" s="6" t="e">
        <f>VLOOKUP(E4233,Collibra!D:F,3,0)</f>
        <v>#N/A</v>
      </c>
      <c r="G4233" s="6" t="e">
        <f>VLOOKUP(E4233,Collibra!D:F,2,0)</f>
        <v>#N/A</v>
      </c>
      <c r="J4233" t="s">
        <v>28</v>
      </c>
      <c r="N4233" t="b">
        <v>0</v>
      </c>
      <c r="P4233" t="s">
        <v>29</v>
      </c>
      <c r="Q4233" t="s">
        <v>30</v>
      </c>
      <c r="R4233" t="b">
        <v>0</v>
      </c>
      <c r="Z4233">
        <v>1</v>
      </c>
    </row>
    <row r="4234" spans="1:26" x14ac:dyDescent="0.25">
      <c r="A4234">
        <v>3910</v>
      </c>
      <c r="B4234" t="s">
        <v>2362</v>
      </c>
      <c r="C4234" t="s">
        <v>452</v>
      </c>
      <c r="D4234" t="s">
        <v>453</v>
      </c>
      <c r="E4234" s="6" t="str">
        <f>VLOOKUP(B4234&amp;" - "&amp;D4234,OrbisGeneric_mapping!C:F,3,0)</f>
        <v>CONSOLIDATION_CODE</v>
      </c>
      <c r="F4234" s="6" t="str">
        <f>VLOOKUP(E4234,Collibra!D:F,3,0)</f>
        <v>Consolidation code</v>
      </c>
      <c r="G4234" s="6" t="str">
        <f>VLOOKUP(E4234,Collibra!D:F,2,0)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4234" t="s">
        <v>28</v>
      </c>
      <c r="N4234" t="b">
        <v>0</v>
      </c>
      <c r="P4234" t="s">
        <v>29</v>
      </c>
      <c r="Q4234" t="s">
        <v>30</v>
      </c>
      <c r="R4234" t="b">
        <v>0</v>
      </c>
      <c r="Z4234">
        <v>1</v>
      </c>
    </row>
    <row r="4235" spans="1:26" x14ac:dyDescent="0.25">
      <c r="A4235">
        <v>4094</v>
      </c>
      <c r="B4235" t="s">
        <v>2362</v>
      </c>
      <c r="C4235" t="s">
        <v>2304</v>
      </c>
      <c r="D4235" t="s">
        <v>2305</v>
      </c>
      <c r="E4235" s="6">
        <f>VLOOKUP(B4235&amp;" - "&amp;D4235,OrbisGeneric_mapping!C:F,3,0)</f>
        <v>208847</v>
      </c>
      <c r="F4235" s="6" t="e">
        <f>VLOOKUP(E4235,Collibra!D:F,3,0)</f>
        <v>#N/A</v>
      </c>
      <c r="G4235" s="6" t="e">
        <f>VLOOKUP(E4235,Collibra!D:F,2,0)</f>
        <v>#N/A</v>
      </c>
      <c r="J4235" t="s">
        <v>28</v>
      </c>
      <c r="N4235" t="b">
        <v>0</v>
      </c>
      <c r="P4235" t="s">
        <v>29</v>
      </c>
      <c r="Q4235" t="s">
        <v>30</v>
      </c>
      <c r="R4235" t="b">
        <v>0</v>
      </c>
      <c r="Z4235">
        <v>1</v>
      </c>
    </row>
    <row r="4236" spans="1:26" x14ac:dyDescent="0.25">
      <c r="A4236">
        <v>4174</v>
      </c>
      <c r="B4236" t="s">
        <v>2362</v>
      </c>
      <c r="C4236" t="s">
        <v>2306</v>
      </c>
      <c r="D4236" t="s">
        <v>2307</v>
      </c>
      <c r="E4236" s="6">
        <f>VLOOKUP(B4236&amp;" - "&amp;D4236,OrbisGeneric_mapping!C:F,3,0)</f>
        <v>8939</v>
      </c>
      <c r="F4236" s="6" t="e">
        <f>VLOOKUP(E4236,Collibra!D:F,3,0)</f>
        <v>#N/A</v>
      </c>
      <c r="G4236" s="6" t="e">
        <f>VLOOKUP(E4236,Collibra!D:F,2,0)</f>
        <v>#N/A</v>
      </c>
      <c r="J4236" t="s">
        <v>28</v>
      </c>
      <c r="N4236" t="b">
        <v>0</v>
      </c>
      <c r="P4236" t="s">
        <v>29</v>
      </c>
      <c r="Q4236" t="s">
        <v>30</v>
      </c>
      <c r="R4236" t="b">
        <v>0</v>
      </c>
      <c r="Z4236">
        <v>1</v>
      </c>
    </row>
    <row r="4237" spans="1:26" x14ac:dyDescent="0.25">
      <c r="A4237">
        <v>4222</v>
      </c>
      <c r="B4237" t="s">
        <v>2362</v>
      </c>
      <c r="C4237" t="s">
        <v>2308</v>
      </c>
      <c r="D4237" t="s">
        <v>2309</v>
      </c>
      <c r="E4237" s="6">
        <f>VLOOKUP(B4237&amp;" - "&amp;D4237,OrbisGeneric_mapping!C:F,3,0)</f>
        <v>7865</v>
      </c>
      <c r="F4237" s="6" t="e">
        <f>VLOOKUP(E4237,Collibra!D:F,3,0)</f>
        <v>#N/A</v>
      </c>
      <c r="G4237" s="6" t="e">
        <f>VLOOKUP(E4237,Collibra!D:F,2,0)</f>
        <v>#N/A</v>
      </c>
      <c r="J4237" t="s">
        <v>28</v>
      </c>
      <c r="N4237" t="b">
        <v>0</v>
      </c>
      <c r="P4237" t="s">
        <v>29</v>
      </c>
      <c r="Q4237" t="s">
        <v>30</v>
      </c>
      <c r="R4237" t="b">
        <v>0</v>
      </c>
      <c r="Z4237">
        <v>1</v>
      </c>
    </row>
    <row r="4238" spans="1:26" x14ac:dyDescent="0.25">
      <c r="A4238">
        <v>3990</v>
      </c>
      <c r="B4238" t="s">
        <v>2362</v>
      </c>
      <c r="C4238" t="s">
        <v>661</v>
      </c>
      <c r="D4238" t="s">
        <v>662</v>
      </c>
      <c r="E4238" s="6" t="str">
        <f>VLOOKUP(B4238&amp;" - "&amp;D4238,OrbisGeneric_mapping!C:F,3,0)</f>
        <v>EXCHANGE_RATE</v>
      </c>
      <c r="F4238" s="6" t="str">
        <f>VLOOKUP(E4238,Collibra!D:F,3,0)</f>
        <v>Exchange rate from original currency</v>
      </c>
      <c r="G4238" s="6" t="str">
        <f>VLOOKUP(E4238,Collibra!D:F,2,0)</f>
        <v>Exchange rate from original currency gives the exchange rate against selected selected currency (Default: USD)</v>
      </c>
      <c r="J4238" t="s">
        <v>28</v>
      </c>
      <c r="N4238" t="b">
        <v>0</v>
      </c>
      <c r="P4238" t="s">
        <v>29</v>
      </c>
      <c r="Q4238" t="s">
        <v>30</v>
      </c>
      <c r="R4238" t="b">
        <v>0</v>
      </c>
      <c r="Z4238">
        <v>1</v>
      </c>
    </row>
    <row r="4239" spans="1:26" x14ac:dyDescent="0.25">
      <c r="A4239">
        <v>4078</v>
      </c>
      <c r="B4239" t="s">
        <v>2362</v>
      </c>
      <c r="C4239" t="s">
        <v>2310</v>
      </c>
      <c r="D4239" t="s">
        <v>2311</v>
      </c>
      <c r="E4239" s="6">
        <f>VLOOKUP(B4239&amp;" - "&amp;D4239,OrbisGeneric_mapping!C:F,3,0)</f>
        <v>208835</v>
      </c>
      <c r="F4239" s="6" t="e">
        <f>VLOOKUP(E4239,Collibra!D:F,3,0)</f>
        <v>#N/A</v>
      </c>
      <c r="G4239" s="6" t="e">
        <f>VLOOKUP(E4239,Collibra!D:F,2,0)</f>
        <v>#N/A</v>
      </c>
      <c r="J4239" t="s">
        <v>28</v>
      </c>
      <c r="N4239" t="b">
        <v>0</v>
      </c>
      <c r="P4239" t="s">
        <v>29</v>
      </c>
      <c r="Q4239" t="s">
        <v>30</v>
      </c>
      <c r="R4239" t="b">
        <v>0</v>
      </c>
      <c r="Z4239">
        <v>1</v>
      </c>
    </row>
    <row r="4240" spans="1:26" x14ac:dyDescent="0.25">
      <c r="A4240">
        <v>4158</v>
      </c>
      <c r="B4240" t="s">
        <v>2362</v>
      </c>
      <c r="C4240" t="s">
        <v>2312</v>
      </c>
      <c r="D4240" t="s">
        <v>2313</v>
      </c>
      <c r="E4240" s="6">
        <f>VLOOKUP(B4240&amp;" - "&amp;D4240,OrbisGeneric_mapping!C:F,3,0)</f>
        <v>8929</v>
      </c>
      <c r="F4240" s="6" t="e">
        <f>VLOOKUP(E4240,Collibra!D:F,3,0)</f>
        <v>#N/A</v>
      </c>
      <c r="G4240" s="6" t="e">
        <f>VLOOKUP(E4240,Collibra!D:F,2,0)</f>
        <v>#N/A</v>
      </c>
      <c r="J4240" t="s">
        <v>28</v>
      </c>
      <c r="N4240" t="b">
        <v>0</v>
      </c>
      <c r="P4240" t="s">
        <v>29</v>
      </c>
      <c r="Q4240" t="s">
        <v>30</v>
      </c>
      <c r="R4240" t="b">
        <v>0</v>
      </c>
      <c r="Z4240">
        <v>1</v>
      </c>
    </row>
    <row r="4241" spans="1:26" x14ac:dyDescent="0.25">
      <c r="A4241">
        <v>4206</v>
      </c>
      <c r="B4241" t="s">
        <v>2362</v>
      </c>
      <c r="C4241" t="s">
        <v>2314</v>
      </c>
      <c r="D4241" t="s">
        <v>2315</v>
      </c>
      <c r="E4241" s="6">
        <f>VLOOKUP(B4241&amp;" - "&amp;D4241,OrbisGeneric_mapping!C:F,3,0)</f>
        <v>7855</v>
      </c>
      <c r="F4241" s="6" t="e">
        <f>VLOOKUP(E4241,Collibra!D:F,3,0)</f>
        <v>#N/A</v>
      </c>
      <c r="G4241" s="6" t="e">
        <f>VLOOKUP(E4241,Collibra!D:F,2,0)</f>
        <v>#N/A</v>
      </c>
      <c r="J4241" t="s">
        <v>28</v>
      </c>
      <c r="N4241" t="b">
        <v>0</v>
      </c>
      <c r="P4241" t="s">
        <v>29</v>
      </c>
      <c r="Q4241" t="s">
        <v>30</v>
      </c>
      <c r="R4241" t="b">
        <v>0</v>
      </c>
      <c r="Z4241">
        <v>1</v>
      </c>
    </row>
    <row r="4242" spans="1:26" x14ac:dyDescent="0.25">
      <c r="A4242">
        <v>4278</v>
      </c>
      <c r="B4242" t="s">
        <v>2362</v>
      </c>
      <c r="C4242" t="s">
        <v>2316</v>
      </c>
      <c r="D4242" t="s">
        <v>2317</v>
      </c>
      <c r="E4242" s="6">
        <f>VLOOKUP(B4242&amp;" - "&amp;D4242,OrbisGeneric_mapping!C:F,3,0)</f>
        <v>90015</v>
      </c>
      <c r="F4242" s="6" t="e">
        <f>VLOOKUP(E4242,Collibra!D:F,3,0)</f>
        <v>#N/A</v>
      </c>
      <c r="G4242" s="6" t="e">
        <f>VLOOKUP(E4242,Collibra!D:F,2,0)</f>
        <v>#N/A</v>
      </c>
      <c r="J4242" t="s">
        <v>28</v>
      </c>
      <c r="N4242" t="b">
        <v>0</v>
      </c>
      <c r="P4242" t="s">
        <v>29</v>
      </c>
      <c r="Q4242" t="s">
        <v>30</v>
      </c>
      <c r="R4242" t="b">
        <v>0</v>
      </c>
      <c r="Z4242">
        <v>1</v>
      </c>
    </row>
    <row r="4243" spans="1:26" x14ac:dyDescent="0.25">
      <c r="A4243">
        <v>4062</v>
      </c>
      <c r="B4243" t="s">
        <v>2362</v>
      </c>
      <c r="C4243" t="s">
        <v>2318</v>
      </c>
      <c r="D4243" t="s">
        <v>2319</v>
      </c>
      <c r="E4243" s="6" t="str">
        <f>VLOOKUP(B4243&amp;" - "&amp;D4243,OrbisGeneric_mapping!C:F,3,0)</f>
        <v>892L</v>
      </c>
      <c r="F4243" s="6" t="str">
        <f>VLOOKUP(E4243,Collibra!D:F,3,0)</f>
        <v>Liabilities (other)</v>
      </c>
      <c r="G4243" s="6" t="str">
        <f>VLOOKUP(E4243,Collibra!D:F,2,0)</f>
        <v>Sum of all other liabilities that are not part of other categories. Includes Minority interests, External borrowings, Deposits received from reinsurers, Accruals &amp;amp; deferred income, Other liabilities, Banking/real estate liabilities and Segregated funds - liabilities</v>
      </c>
      <c r="J4243" t="s">
        <v>28</v>
      </c>
      <c r="N4243" t="b">
        <v>0</v>
      </c>
      <c r="P4243" t="s">
        <v>29</v>
      </c>
      <c r="Q4243" t="s">
        <v>30</v>
      </c>
      <c r="R4243" t="b">
        <v>0</v>
      </c>
      <c r="Z4243">
        <v>1</v>
      </c>
    </row>
    <row r="4244" spans="1:26" x14ac:dyDescent="0.25">
      <c r="A4244">
        <v>4126</v>
      </c>
      <c r="B4244" t="s">
        <v>2362</v>
      </c>
      <c r="C4244" t="s">
        <v>2320</v>
      </c>
      <c r="D4244" t="s">
        <v>2321</v>
      </c>
      <c r="E4244" s="6">
        <f>VLOOKUP(B4244&amp;" - "&amp;D4244,OrbisGeneric_mapping!C:F,3,0)</f>
        <v>207891</v>
      </c>
      <c r="F4244" s="6" t="e">
        <f>VLOOKUP(E4244,Collibra!D:F,3,0)</f>
        <v>#N/A</v>
      </c>
      <c r="G4244" s="6" t="e">
        <f>VLOOKUP(E4244,Collibra!D:F,2,0)</f>
        <v>#N/A</v>
      </c>
      <c r="J4244" t="s">
        <v>28</v>
      </c>
      <c r="N4244" t="b">
        <v>0</v>
      </c>
      <c r="P4244" t="s">
        <v>29</v>
      </c>
      <c r="Q4244" t="s">
        <v>30</v>
      </c>
      <c r="R4244" t="b">
        <v>0</v>
      </c>
      <c r="Z4244">
        <v>1</v>
      </c>
    </row>
    <row r="4245" spans="1:26" x14ac:dyDescent="0.25">
      <c r="A4245">
        <v>4270</v>
      </c>
      <c r="B4245" t="s">
        <v>2362</v>
      </c>
      <c r="C4245" t="s">
        <v>2322</v>
      </c>
      <c r="D4245" t="s">
        <v>2323</v>
      </c>
      <c r="E4245" s="6">
        <f>VLOOKUP(B4245&amp;" - "&amp;D4245,OrbisGeneric_mapping!C:F,3,0)</f>
        <v>90008</v>
      </c>
      <c r="F4245" s="6" t="e">
        <f>VLOOKUP(E4245,Collibra!D:F,3,0)</f>
        <v>#N/A</v>
      </c>
      <c r="G4245" s="6" t="e">
        <f>VLOOKUP(E4245,Collibra!D:F,2,0)</f>
        <v>#N/A</v>
      </c>
      <c r="J4245" t="s">
        <v>28</v>
      </c>
      <c r="N4245" t="b">
        <v>0</v>
      </c>
      <c r="P4245" t="s">
        <v>29</v>
      </c>
      <c r="Q4245" t="s">
        <v>30</v>
      </c>
      <c r="R4245" t="b">
        <v>0</v>
      </c>
      <c r="Z4245">
        <v>1</v>
      </c>
    </row>
    <row r="4246" spans="1:26" x14ac:dyDescent="0.25">
      <c r="A4246">
        <v>4086</v>
      </c>
      <c r="B4246" t="s">
        <v>2362</v>
      </c>
      <c r="C4246" t="s">
        <v>2324</v>
      </c>
      <c r="D4246" t="s">
        <v>2325</v>
      </c>
      <c r="E4246" s="6">
        <f>VLOOKUP(B4246&amp;" - "&amp;D4246,OrbisGeneric_mapping!C:F,3,0)</f>
        <v>208839</v>
      </c>
      <c r="F4246" s="6" t="e">
        <f>VLOOKUP(E4246,Collibra!D:F,3,0)</f>
        <v>#N/A</v>
      </c>
      <c r="G4246" s="6" t="e">
        <f>VLOOKUP(E4246,Collibra!D:F,2,0)</f>
        <v>#N/A</v>
      </c>
      <c r="J4246" t="s">
        <v>28</v>
      </c>
      <c r="N4246" t="b">
        <v>0</v>
      </c>
      <c r="P4246" t="s">
        <v>29</v>
      </c>
      <c r="Q4246" t="s">
        <v>30</v>
      </c>
      <c r="R4246" t="b">
        <v>0</v>
      </c>
      <c r="Z4246">
        <v>1</v>
      </c>
    </row>
    <row r="4247" spans="1:26" x14ac:dyDescent="0.25">
      <c r="A4247">
        <v>4166</v>
      </c>
      <c r="B4247" t="s">
        <v>2362</v>
      </c>
      <c r="C4247" t="s">
        <v>2326</v>
      </c>
      <c r="D4247" t="s">
        <v>2327</v>
      </c>
      <c r="E4247" s="6">
        <f>VLOOKUP(B4247&amp;" - "&amp;D4247,OrbisGeneric_mapping!C:F,3,0)</f>
        <v>8933</v>
      </c>
      <c r="F4247" s="6" t="e">
        <f>VLOOKUP(E4247,Collibra!D:F,3,0)</f>
        <v>#N/A</v>
      </c>
      <c r="G4247" s="6" t="e">
        <f>VLOOKUP(E4247,Collibra!D:F,2,0)</f>
        <v>#N/A</v>
      </c>
      <c r="J4247" t="s">
        <v>28</v>
      </c>
      <c r="N4247" t="b">
        <v>0</v>
      </c>
      <c r="P4247" t="s">
        <v>29</v>
      </c>
      <c r="Q4247" t="s">
        <v>30</v>
      </c>
      <c r="R4247" t="b">
        <v>0</v>
      </c>
      <c r="Z4247">
        <v>1</v>
      </c>
    </row>
    <row r="4248" spans="1:26" x14ac:dyDescent="0.25">
      <c r="A4248">
        <v>4214</v>
      </c>
      <c r="B4248" t="s">
        <v>2362</v>
      </c>
      <c r="C4248" t="s">
        <v>2328</v>
      </c>
      <c r="D4248" t="s">
        <v>2329</v>
      </c>
      <c r="E4248" s="6">
        <f>VLOOKUP(B4248&amp;" - "&amp;D4248,OrbisGeneric_mapping!C:F,3,0)</f>
        <v>7859</v>
      </c>
      <c r="F4248" s="6" t="e">
        <f>VLOOKUP(E4248,Collibra!D:F,3,0)</f>
        <v>#N/A</v>
      </c>
      <c r="G4248" s="6" t="e">
        <f>VLOOKUP(E4248,Collibra!D:F,2,0)</f>
        <v>#N/A</v>
      </c>
      <c r="J4248" t="s">
        <v>28</v>
      </c>
      <c r="N4248" t="b">
        <v>0</v>
      </c>
      <c r="P4248" t="s">
        <v>29</v>
      </c>
      <c r="Q4248" t="s">
        <v>30</v>
      </c>
      <c r="R4248" t="b">
        <v>0</v>
      </c>
      <c r="Z4248">
        <v>1</v>
      </c>
    </row>
    <row r="4249" spans="1:26" x14ac:dyDescent="0.25">
      <c r="A4249">
        <v>3950</v>
      </c>
      <c r="B4249" t="s">
        <v>2362</v>
      </c>
      <c r="C4249" t="s">
        <v>570</v>
      </c>
      <c r="D4249" t="s">
        <v>571</v>
      </c>
      <c r="E4249" s="6" t="str">
        <f>VLOOKUP(B4249&amp;" - "&amp;D4249,OrbisGeneric_mapping!C:F,3,0)</f>
        <v>NUMBER_MONTHS</v>
      </c>
      <c r="F4249" s="6" t="str">
        <f>VLOOKUP(E4249,Collibra!D:F,3,0)</f>
        <v>Number of months</v>
      </c>
      <c r="G4249" s="6" t="str">
        <f>VLOOKUP(E4249,Collibra!D:F,2,0)</f>
        <v>The number of months in a financial accounting period</v>
      </c>
      <c r="J4249" t="s">
        <v>28</v>
      </c>
      <c r="N4249" t="b">
        <v>0</v>
      </c>
      <c r="P4249" t="s">
        <v>29</v>
      </c>
      <c r="Q4249" t="s">
        <v>30</v>
      </c>
      <c r="R4249" t="b">
        <v>0</v>
      </c>
      <c r="Z4249">
        <v>1</v>
      </c>
    </row>
    <row r="4250" spans="1:26" x14ac:dyDescent="0.25">
      <c r="A4250">
        <v>3982</v>
      </c>
      <c r="B4250" t="s">
        <v>2362</v>
      </c>
      <c r="C4250" t="s">
        <v>576</v>
      </c>
      <c r="D4250" t="s">
        <v>577</v>
      </c>
      <c r="E4250" s="6" t="str">
        <f>VLOOKUP(B4250&amp;" - "&amp;D4250,OrbisGeneric_mapping!C:F,3,0)</f>
        <v>ORIGINAL_CURRENCY</v>
      </c>
      <c r="F4250" s="6">
        <f>VLOOKUP(E4250,Collibra!D:F,3,0)</f>
        <v>0</v>
      </c>
      <c r="G4250" s="6" t="str">
        <f>VLOOKUP(E4250,Collibra!D:F,2,0)</f>
        <v>The currency used for publishing the financial accounts</v>
      </c>
      <c r="J4250" t="s">
        <v>28</v>
      </c>
      <c r="N4250" t="b">
        <v>0</v>
      </c>
      <c r="P4250" t="s">
        <v>29</v>
      </c>
      <c r="Q4250" t="s">
        <v>30</v>
      </c>
      <c r="R4250" t="b">
        <v>0</v>
      </c>
      <c r="Z4250">
        <v>1</v>
      </c>
    </row>
    <row r="4251" spans="1:26" x14ac:dyDescent="0.25">
      <c r="A4251">
        <v>3974</v>
      </c>
      <c r="B4251" t="s">
        <v>2362</v>
      </c>
      <c r="C4251" t="s">
        <v>578</v>
      </c>
      <c r="D4251" t="s">
        <v>579</v>
      </c>
      <c r="E4251" s="6" t="str">
        <f>VLOOKUP(B4251&amp;" - "&amp;D4251,OrbisGeneric_mapping!C:F,3,0)</f>
        <v>ORIGINAL_UNIT</v>
      </c>
      <c r="F4251" s="6" t="str">
        <f>VLOOKUP(E4251,Collibra!D:F,3,0)</f>
        <v>Original unit</v>
      </c>
      <c r="G4251" s="6" t="str">
        <f>VLOOKUP(E4251,Collibra!D:F,2,0)</f>
        <v>Original units is the unit for a financial value used in spreading the financial accounts</v>
      </c>
      <c r="J4251" t="s">
        <v>28</v>
      </c>
      <c r="N4251" t="b">
        <v>0</v>
      </c>
      <c r="P4251" t="s">
        <v>29</v>
      </c>
      <c r="Q4251" t="s">
        <v>30</v>
      </c>
      <c r="R4251" t="b">
        <v>0</v>
      </c>
      <c r="Z4251">
        <v>1</v>
      </c>
    </row>
    <row r="4252" spans="1:26" x14ac:dyDescent="0.25">
      <c r="A4252">
        <v>3894</v>
      </c>
      <c r="B4252" t="s">
        <v>2362</v>
      </c>
      <c r="C4252" t="s">
        <v>57</v>
      </c>
      <c r="D4252" t="s">
        <v>57</v>
      </c>
      <c r="E4252" s="6" t="e">
        <f>VLOOKUP(B4252&amp;" - "&amp;D4252,OrbisGeneric_mapping!C:F,3,0)</f>
        <v>#N/A</v>
      </c>
      <c r="F4252" s="6" t="e">
        <f>VLOOKUP(E4252,Collibra!D:F,3,0)</f>
        <v>#N/A</v>
      </c>
      <c r="G4252" s="6" t="e">
        <f>VLOOKUP(E4252,Collibra!D:F,2,0)</f>
        <v>#N/A</v>
      </c>
      <c r="J4252" t="s">
        <v>28</v>
      </c>
      <c r="N4252" t="b">
        <v>0</v>
      </c>
      <c r="P4252" t="s">
        <v>29</v>
      </c>
      <c r="Q4252" t="s">
        <v>30</v>
      </c>
      <c r="R4252" t="b">
        <v>0</v>
      </c>
      <c r="Z4252">
        <v>1</v>
      </c>
    </row>
    <row r="4253" spans="1:26" x14ac:dyDescent="0.25">
      <c r="A4253">
        <v>4142</v>
      </c>
      <c r="B4253" t="s">
        <v>2362</v>
      </c>
      <c r="C4253" t="s">
        <v>2330</v>
      </c>
      <c r="D4253" t="s">
        <v>2331</v>
      </c>
      <c r="E4253" s="6">
        <f>VLOOKUP(B4253&amp;" - "&amp;D4253,OrbisGeneric_mapping!C:F,3,0)</f>
        <v>207907</v>
      </c>
      <c r="F4253" s="6" t="e">
        <f>VLOOKUP(E4253,Collibra!D:F,3,0)</f>
        <v>#N/A</v>
      </c>
      <c r="G4253" s="6" t="e">
        <f>VLOOKUP(E4253,Collibra!D:F,2,0)</f>
        <v>#N/A</v>
      </c>
      <c r="J4253" t="s">
        <v>28</v>
      </c>
      <c r="N4253" t="b">
        <v>0</v>
      </c>
      <c r="P4253" t="s">
        <v>29</v>
      </c>
      <c r="Q4253" t="s">
        <v>30</v>
      </c>
      <c r="R4253" t="b">
        <v>0</v>
      </c>
      <c r="Z4253">
        <v>1</v>
      </c>
    </row>
    <row r="4254" spans="1:26" x14ac:dyDescent="0.25">
      <c r="A4254">
        <v>4134</v>
      </c>
      <c r="B4254" t="s">
        <v>2362</v>
      </c>
      <c r="C4254" t="s">
        <v>2332</v>
      </c>
      <c r="D4254" t="s">
        <v>2333</v>
      </c>
      <c r="E4254" s="6">
        <f>VLOOKUP(B4254&amp;" - "&amp;D4254,OrbisGeneric_mapping!C:F,3,0)</f>
        <v>207903</v>
      </c>
      <c r="F4254" s="6" t="e">
        <f>VLOOKUP(E4254,Collibra!D:F,3,0)</f>
        <v>#N/A</v>
      </c>
      <c r="G4254" s="6" t="e">
        <f>VLOOKUP(E4254,Collibra!D:F,2,0)</f>
        <v>#N/A</v>
      </c>
      <c r="J4254" t="s">
        <v>28</v>
      </c>
      <c r="N4254" t="b">
        <v>0</v>
      </c>
      <c r="P4254" t="s">
        <v>29</v>
      </c>
      <c r="Q4254" t="s">
        <v>30</v>
      </c>
      <c r="R4254" t="b">
        <v>0</v>
      </c>
      <c r="Z4254">
        <v>1</v>
      </c>
    </row>
    <row r="4255" spans="1:26" x14ac:dyDescent="0.25">
      <c r="A4255">
        <v>4254</v>
      </c>
      <c r="B4255" t="s">
        <v>2362</v>
      </c>
      <c r="C4255" t="s">
        <v>604</v>
      </c>
      <c r="D4255" t="s">
        <v>605</v>
      </c>
      <c r="E4255" s="6">
        <f>VLOOKUP(B4255&amp;" - "&amp;D4255,OrbisGeneric_mapping!C:F,3,0)</f>
        <v>91011</v>
      </c>
      <c r="F4255" s="6" t="e">
        <f>VLOOKUP(E4255,Collibra!D:F,3,0)</f>
        <v>#N/A</v>
      </c>
      <c r="G4255" s="6" t="e">
        <f>VLOOKUP(E4255,Collibra!D:F,2,0)</f>
        <v>#N/A</v>
      </c>
      <c r="J4255" t="s">
        <v>28</v>
      </c>
      <c r="N4255" t="b">
        <v>0</v>
      </c>
      <c r="P4255" t="s">
        <v>29</v>
      </c>
      <c r="Q4255" t="s">
        <v>30</v>
      </c>
      <c r="R4255" t="b">
        <v>0</v>
      </c>
      <c r="Z4255">
        <v>1</v>
      </c>
    </row>
    <row r="4256" spans="1:26" x14ac:dyDescent="0.25">
      <c r="A4256">
        <v>4150</v>
      </c>
      <c r="B4256" t="s">
        <v>2362</v>
      </c>
      <c r="C4256" t="s">
        <v>2334</v>
      </c>
      <c r="D4256" t="s">
        <v>2335</v>
      </c>
      <c r="E4256" s="6">
        <f>VLOOKUP(B4256&amp;" - "&amp;D4256,OrbisGeneric_mapping!C:F,3,0)</f>
        <v>7923</v>
      </c>
      <c r="F4256" s="6" t="e">
        <f>VLOOKUP(E4256,Collibra!D:F,3,0)</f>
        <v>#N/A</v>
      </c>
      <c r="G4256" s="6" t="e">
        <f>VLOOKUP(E4256,Collibra!D:F,2,0)</f>
        <v>#N/A</v>
      </c>
      <c r="J4256" t="s">
        <v>28</v>
      </c>
      <c r="N4256" t="b">
        <v>0</v>
      </c>
      <c r="P4256" t="s">
        <v>29</v>
      </c>
      <c r="Q4256" t="s">
        <v>30</v>
      </c>
      <c r="R4256" t="b">
        <v>0</v>
      </c>
      <c r="Z4256">
        <v>1</v>
      </c>
    </row>
    <row r="4257" spans="1:26" x14ac:dyDescent="0.25">
      <c r="A4257">
        <v>4262</v>
      </c>
      <c r="B4257" t="s">
        <v>2362</v>
      </c>
      <c r="C4257" t="s">
        <v>618</v>
      </c>
      <c r="D4257" t="s">
        <v>619</v>
      </c>
      <c r="E4257" s="6">
        <f>VLOOKUP(B4257&amp;" - "&amp;D4257,OrbisGeneric_mapping!C:F,3,0)</f>
        <v>91012</v>
      </c>
      <c r="F4257" s="6" t="e">
        <f>VLOOKUP(E4257,Collibra!D:F,3,0)</f>
        <v>#N/A</v>
      </c>
      <c r="G4257" s="6" t="e">
        <f>VLOOKUP(E4257,Collibra!D:F,2,0)</f>
        <v>#N/A</v>
      </c>
      <c r="J4257" t="s">
        <v>28</v>
      </c>
      <c r="N4257" t="b">
        <v>0</v>
      </c>
      <c r="P4257" t="s">
        <v>29</v>
      </c>
      <c r="Q4257" t="s">
        <v>30</v>
      </c>
      <c r="R4257" t="b">
        <v>0</v>
      </c>
      <c r="Z4257">
        <v>1</v>
      </c>
    </row>
    <row r="4258" spans="1:26" x14ac:dyDescent="0.25">
      <c r="A4258">
        <v>4246</v>
      </c>
      <c r="B4258" t="s">
        <v>2362</v>
      </c>
      <c r="C4258" t="s">
        <v>622</v>
      </c>
      <c r="D4258" t="s">
        <v>623</v>
      </c>
      <c r="E4258" s="6">
        <f>VLOOKUP(B4258&amp;" - "&amp;D4258,OrbisGeneric_mapping!C:F,3,0)</f>
        <v>5092</v>
      </c>
      <c r="F4258" s="6" t="e">
        <f>VLOOKUP(E4258,Collibra!D:F,3,0)</f>
        <v>#N/A</v>
      </c>
      <c r="G4258" s="6" t="e">
        <f>VLOOKUP(E4258,Collibra!D:F,2,0)</f>
        <v>#N/A</v>
      </c>
      <c r="J4258" t="s">
        <v>28</v>
      </c>
      <c r="N4258" t="b">
        <v>0</v>
      </c>
      <c r="P4258" t="s">
        <v>29</v>
      </c>
      <c r="Q4258" t="s">
        <v>30</v>
      </c>
      <c r="R4258" t="b">
        <v>0</v>
      </c>
      <c r="Z4258">
        <v>1</v>
      </c>
    </row>
    <row r="4259" spans="1:26" x14ac:dyDescent="0.25">
      <c r="A4259">
        <v>4302</v>
      </c>
      <c r="B4259" t="s">
        <v>2362</v>
      </c>
      <c r="C4259" t="s">
        <v>72</v>
      </c>
      <c r="D4259" t="s">
        <v>72</v>
      </c>
      <c r="E4259" s="6" t="e">
        <f>VLOOKUP(B4259&amp;" - "&amp;D4259,OrbisGeneric_mapping!C:F,3,0)</f>
        <v>#N/A</v>
      </c>
      <c r="F4259" s="6" t="e">
        <f>VLOOKUP(E4259,Collibra!D:F,3,0)</f>
        <v>#N/A</v>
      </c>
      <c r="G4259" s="6" t="e">
        <f>VLOOKUP(E4259,Collibra!D:F,2,0)</f>
        <v>#N/A</v>
      </c>
      <c r="J4259" t="s">
        <v>73</v>
      </c>
      <c r="N4259" t="b">
        <v>0</v>
      </c>
      <c r="P4259" t="s">
        <v>29</v>
      </c>
      <c r="Q4259" t="s">
        <v>30</v>
      </c>
      <c r="R4259" t="b">
        <v>0</v>
      </c>
      <c r="Z4259">
        <v>1</v>
      </c>
    </row>
    <row r="4260" spans="1:26" x14ac:dyDescent="0.25">
      <c r="A4260">
        <v>4286</v>
      </c>
      <c r="B4260" t="s">
        <v>2362</v>
      </c>
      <c r="C4260" t="s">
        <v>2336</v>
      </c>
      <c r="D4260" t="s">
        <v>2337</v>
      </c>
      <c r="E4260" s="6">
        <f>VLOOKUP(B4260&amp;" - "&amp;D4260,OrbisGeneric_mapping!C:F,3,0)</f>
        <v>91013</v>
      </c>
      <c r="F4260" s="6" t="e">
        <f>VLOOKUP(E4260,Collibra!D:F,3,0)</f>
        <v>#N/A</v>
      </c>
      <c r="G4260" s="6" t="e">
        <f>VLOOKUP(E4260,Collibra!D:F,2,0)</f>
        <v>#N/A</v>
      </c>
      <c r="J4260" t="s">
        <v>28</v>
      </c>
      <c r="N4260" t="b">
        <v>0</v>
      </c>
      <c r="P4260" t="s">
        <v>29</v>
      </c>
      <c r="Q4260" t="s">
        <v>30</v>
      </c>
      <c r="R4260" t="b">
        <v>0</v>
      </c>
      <c r="Z4260">
        <v>1</v>
      </c>
    </row>
    <row r="4261" spans="1:26" x14ac:dyDescent="0.25">
      <c r="A4261">
        <v>4030</v>
      </c>
      <c r="B4261" t="s">
        <v>2362</v>
      </c>
      <c r="C4261" t="s">
        <v>642</v>
      </c>
      <c r="D4261" t="s">
        <v>643</v>
      </c>
      <c r="E4261" s="6">
        <f>VLOOKUP(B4261&amp;" - "&amp;D4261,OrbisGeneric_mapping!C:F,3,0)</f>
        <v>208273</v>
      </c>
      <c r="F4261" s="6" t="e">
        <f>VLOOKUP(E4261,Collibra!D:F,3,0)</f>
        <v>#N/A</v>
      </c>
      <c r="G4261" s="6" t="e">
        <f>VLOOKUP(E4261,Collibra!D:F,2,0)</f>
        <v>#N/A</v>
      </c>
      <c r="J4261" t="s">
        <v>28</v>
      </c>
      <c r="N4261" t="b">
        <v>0</v>
      </c>
      <c r="P4261" t="s">
        <v>29</v>
      </c>
      <c r="Q4261" t="s">
        <v>30</v>
      </c>
      <c r="R4261" t="b">
        <v>0</v>
      </c>
      <c r="Z4261">
        <v>1</v>
      </c>
    </row>
    <row r="4262" spans="1:26" x14ac:dyDescent="0.25">
      <c r="A4262">
        <v>4054</v>
      </c>
      <c r="B4262" t="s">
        <v>2362</v>
      </c>
      <c r="C4262" t="s">
        <v>2338</v>
      </c>
      <c r="D4262" t="s">
        <v>2339</v>
      </c>
      <c r="E4262" s="6">
        <f>VLOOKUP(B4262&amp;" - "&amp;D4262,OrbisGeneric_mapping!C:F,3,0)</f>
        <v>8909</v>
      </c>
      <c r="F4262" s="6" t="e">
        <f>VLOOKUP(E4262,Collibra!D:F,3,0)</f>
        <v>#N/A</v>
      </c>
      <c r="G4262" s="6" t="e">
        <f>VLOOKUP(E4262,Collibra!D:F,2,0)</f>
        <v>#N/A</v>
      </c>
      <c r="J4262" t="s">
        <v>28</v>
      </c>
      <c r="N4262" t="b">
        <v>0</v>
      </c>
      <c r="P4262" t="s">
        <v>29</v>
      </c>
      <c r="Q4262" t="s">
        <v>30</v>
      </c>
      <c r="R4262" t="b">
        <v>0</v>
      </c>
      <c r="Z4262">
        <v>1</v>
      </c>
    </row>
    <row r="4263" spans="1:26" x14ac:dyDescent="0.25">
      <c r="A4263">
        <v>4014</v>
      </c>
      <c r="B4263" t="s">
        <v>2362</v>
      </c>
      <c r="C4263" t="s">
        <v>2340</v>
      </c>
      <c r="D4263" t="s">
        <v>2341</v>
      </c>
      <c r="E4263" s="6">
        <f>VLOOKUP(B4263&amp;" - "&amp;D4263,OrbisGeneric_mapping!C:F,3,0)</f>
        <v>8073</v>
      </c>
      <c r="F4263" s="6" t="e">
        <f>VLOOKUP(E4263,Collibra!D:F,3,0)</f>
        <v>#N/A</v>
      </c>
      <c r="G4263" s="6" t="e">
        <f>VLOOKUP(E4263,Collibra!D:F,2,0)</f>
        <v>#N/A</v>
      </c>
      <c r="J4263" t="s">
        <v>28</v>
      </c>
      <c r="N4263" t="b">
        <v>0</v>
      </c>
      <c r="P4263" t="s">
        <v>29</v>
      </c>
      <c r="Q4263" t="s">
        <v>30</v>
      </c>
      <c r="R4263" t="b">
        <v>0</v>
      </c>
      <c r="Z4263">
        <v>1</v>
      </c>
    </row>
    <row r="4264" spans="1:26" x14ac:dyDescent="0.25">
      <c r="A4264">
        <v>4190</v>
      </c>
      <c r="B4264" t="s">
        <v>2362</v>
      </c>
      <c r="C4264" t="s">
        <v>2342</v>
      </c>
      <c r="D4264" t="s">
        <v>2343</v>
      </c>
      <c r="E4264" s="6">
        <f>VLOOKUP(B4264&amp;" - "&amp;D4264,OrbisGeneric_mapping!C:F,3,0)</f>
        <v>8983</v>
      </c>
      <c r="F4264" s="6" t="e">
        <f>VLOOKUP(E4264,Collibra!D:F,3,0)</f>
        <v>#N/A</v>
      </c>
      <c r="G4264" s="6" t="e">
        <f>VLOOKUP(E4264,Collibra!D:F,2,0)</f>
        <v>#N/A</v>
      </c>
      <c r="J4264" t="s">
        <v>28</v>
      </c>
      <c r="N4264" t="b">
        <v>0</v>
      </c>
      <c r="P4264" t="s">
        <v>29</v>
      </c>
      <c r="Q4264" t="s">
        <v>30</v>
      </c>
      <c r="R4264" t="b">
        <v>0</v>
      </c>
      <c r="Z4264">
        <v>1</v>
      </c>
    </row>
    <row r="4265" spans="1:26" x14ac:dyDescent="0.25">
      <c r="A4265">
        <v>4046</v>
      </c>
      <c r="B4265" t="s">
        <v>2362</v>
      </c>
      <c r="C4265" t="s">
        <v>2344</v>
      </c>
      <c r="D4265" t="s">
        <v>2345</v>
      </c>
      <c r="E4265" s="6">
        <f>VLOOKUP(B4265&amp;" - "&amp;D4265,OrbisGeneric_mapping!C:F,3,0)</f>
        <v>8777</v>
      </c>
      <c r="F4265" s="6" t="e">
        <f>VLOOKUP(E4265,Collibra!D:F,3,0)</f>
        <v>#N/A</v>
      </c>
      <c r="G4265" s="6" t="e">
        <f>VLOOKUP(E4265,Collibra!D:F,2,0)</f>
        <v>#N/A</v>
      </c>
      <c r="J4265" t="s">
        <v>28</v>
      </c>
      <c r="N4265" t="b">
        <v>0</v>
      </c>
      <c r="P4265" t="s">
        <v>29</v>
      </c>
      <c r="Q4265" t="s">
        <v>30</v>
      </c>
      <c r="R4265" t="b">
        <v>0</v>
      </c>
      <c r="Z4265">
        <v>1</v>
      </c>
    </row>
    <row r="4266" spans="1:26" x14ac:dyDescent="0.25">
      <c r="A4266">
        <v>3998</v>
      </c>
      <c r="B4266" t="s">
        <v>2362</v>
      </c>
      <c r="C4266" t="s">
        <v>2346</v>
      </c>
      <c r="D4266" t="s">
        <v>2347</v>
      </c>
      <c r="E4266" s="6">
        <f>VLOOKUP(B4266&amp;" - "&amp;D4266,OrbisGeneric_mapping!C:F,3,0)</f>
        <v>207851</v>
      </c>
      <c r="F4266" s="6" t="e">
        <f>VLOOKUP(E4266,Collibra!D:F,3,0)</f>
        <v>#N/A</v>
      </c>
      <c r="G4266" s="6" t="e">
        <f>VLOOKUP(E4266,Collibra!D:F,2,0)</f>
        <v>#N/A</v>
      </c>
      <c r="J4266" t="s">
        <v>28</v>
      </c>
      <c r="N4266" t="b">
        <v>0</v>
      </c>
      <c r="P4266" t="s">
        <v>29</v>
      </c>
      <c r="Q4266" t="s">
        <v>30</v>
      </c>
      <c r="R4266" t="b">
        <v>0</v>
      </c>
      <c r="Z4266">
        <v>1</v>
      </c>
    </row>
    <row r="4267" spans="1:26" x14ac:dyDescent="0.25">
      <c r="A4267">
        <v>4070</v>
      </c>
      <c r="B4267" t="s">
        <v>2362</v>
      </c>
      <c r="C4267" t="s">
        <v>2348</v>
      </c>
      <c r="D4267" t="s">
        <v>2349</v>
      </c>
      <c r="E4267" s="6">
        <f>VLOOKUP(B4267&amp;" - "&amp;D4267,OrbisGeneric_mapping!C:F,3,0)</f>
        <v>208921</v>
      </c>
      <c r="F4267" s="6" t="e">
        <f>VLOOKUP(E4267,Collibra!D:F,3,0)</f>
        <v>#N/A</v>
      </c>
      <c r="G4267" s="6" t="e">
        <f>VLOOKUP(E4267,Collibra!D:F,2,0)</f>
        <v>#N/A</v>
      </c>
      <c r="J4267" t="s">
        <v>28</v>
      </c>
      <c r="N4267" t="b">
        <v>0</v>
      </c>
      <c r="P4267" t="s">
        <v>29</v>
      </c>
      <c r="Q4267" t="s">
        <v>30</v>
      </c>
      <c r="R4267" t="b">
        <v>0</v>
      </c>
      <c r="Z4267">
        <v>1</v>
      </c>
    </row>
    <row r="4268" spans="1:26" x14ac:dyDescent="0.25">
      <c r="A4268">
        <v>4006</v>
      </c>
      <c r="B4268" t="s">
        <v>2362</v>
      </c>
      <c r="C4268" t="s">
        <v>2350</v>
      </c>
      <c r="D4268" t="s">
        <v>2351</v>
      </c>
      <c r="E4268" s="6">
        <f>VLOOKUP(B4268&amp;" - "&amp;D4268,OrbisGeneric_mapping!C:F,3,0)</f>
        <v>7961</v>
      </c>
      <c r="F4268" s="6" t="e">
        <f>VLOOKUP(E4268,Collibra!D:F,3,0)</f>
        <v>#N/A</v>
      </c>
      <c r="G4268" s="6" t="e">
        <f>VLOOKUP(E4268,Collibra!D:F,2,0)</f>
        <v>#N/A</v>
      </c>
      <c r="J4268" t="s">
        <v>28</v>
      </c>
      <c r="N4268" t="b">
        <v>0</v>
      </c>
      <c r="P4268" t="s">
        <v>29</v>
      </c>
      <c r="Q4268" t="s">
        <v>30</v>
      </c>
      <c r="R4268" t="b">
        <v>0</v>
      </c>
      <c r="Z4268">
        <v>1</v>
      </c>
    </row>
    <row r="4269" spans="1:26" x14ac:dyDescent="0.25">
      <c r="A4269">
        <v>4182</v>
      </c>
      <c r="B4269" t="s">
        <v>2362</v>
      </c>
      <c r="C4269" t="s">
        <v>2352</v>
      </c>
      <c r="D4269" t="s">
        <v>2353</v>
      </c>
      <c r="E4269" s="6">
        <f>VLOOKUP(B4269&amp;" - "&amp;D4269,OrbisGeneric_mapping!C:F,3,0)</f>
        <v>8951</v>
      </c>
      <c r="F4269" s="6" t="e">
        <f>VLOOKUP(E4269,Collibra!D:F,3,0)</f>
        <v>#N/A</v>
      </c>
      <c r="G4269" s="6" t="e">
        <f>VLOOKUP(E4269,Collibra!D:F,2,0)</f>
        <v>#N/A</v>
      </c>
      <c r="J4269" t="s">
        <v>28</v>
      </c>
      <c r="N4269" t="b">
        <v>0</v>
      </c>
      <c r="P4269" t="s">
        <v>29</v>
      </c>
      <c r="Q4269" t="s">
        <v>30</v>
      </c>
      <c r="R4269" t="b">
        <v>0</v>
      </c>
      <c r="Z4269">
        <v>1</v>
      </c>
    </row>
    <row r="4270" spans="1:26" x14ac:dyDescent="0.25">
      <c r="A4270">
        <v>4110</v>
      </c>
      <c r="B4270" t="s">
        <v>2362</v>
      </c>
      <c r="C4270" t="s">
        <v>2354</v>
      </c>
      <c r="D4270" t="s">
        <v>2355</v>
      </c>
      <c r="E4270" s="6">
        <f>VLOOKUP(B4270&amp;" - "&amp;D4270,OrbisGeneric_mapping!C:F,3,0)</f>
        <v>208891</v>
      </c>
      <c r="F4270" s="6" t="e">
        <f>VLOOKUP(E4270,Collibra!D:F,3,0)</f>
        <v>#N/A</v>
      </c>
      <c r="G4270" s="6" t="e">
        <f>VLOOKUP(E4270,Collibra!D:F,2,0)</f>
        <v>#N/A</v>
      </c>
      <c r="J4270" t="s">
        <v>28</v>
      </c>
      <c r="N4270" t="b">
        <v>0</v>
      </c>
      <c r="P4270" t="s">
        <v>29</v>
      </c>
      <c r="Q4270" t="s">
        <v>30</v>
      </c>
      <c r="R4270" t="b">
        <v>0</v>
      </c>
      <c r="Z4270">
        <v>1</v>
      </c>
    </row>
    <row r="4271" spans="1:26" x14ac:dyDescent="0.25">
      <c r="A4271">
        <v>4230</v>
      </c>
      <c r="B4271" t="s">
        <v>2362</v>
      </c>
      <c r="C4271" t="s">
        <v>2356</v>
      </c>
      <c r="D4271" t="s">
        <v>2357</v>
      </c>
      <c r="E4271" s="6">
        <f>VLOOKUP(B4271&amp;" - "&amp;D4271,OrbisGeneric_mapping!C:F,3,0)</f>
        <v>7887</v>
      </c>
      <c r="F4271" s="6" t="e">
        <f>VLOOKUP(E4271,Collibra!D:F,3,0)</f>
        <v>#N/A</v>
      </c>
      <c r="G4271" s="6" t="e">
        <f>VLOOKUP(E4271,Collibra!D:F,2,0)</f>
        <v>#N/A</v>
      </c>
      <c r="J4271" t="s">
        <v>28</v>
      </c>
      <c r="N4271" t="b">
        <v>0</v>
      </c>
      <c r="P4271" t="s">
        <v>29</v>
      </c>
      <c r="Q4271" t="s">
        <v>30</v>
      </c>
      <c r="R4271" t="b">
        <v>0</v>
      </c>
      <c r="Z4271">
        <v>1</v>
      </c>
    </row>
    <row r="4272" spans="1:26" x14ac:dyDescent="0.25">
      <c r="A4272">
        <v>4102</v>
      </c>
      <c r="B4272" t="s">
        <v>2362</v>
      </c>
      <c r="C4272" t="s">
        <v>2358</v>
      </c>
      <c r="D4272" t="s">
        <v>2359</v>
      </c>
      <c r="E4272" s="6">
        <f>VLOOKUP(B4272&amp;" - "&amp;D4272,OrbisGeneric_mapping!C:F,3,0)</f>
        <v>8857</v>
      </c>
      <c r="F4272" s="6" t="e">
        <f>VLOOKUP(E4272,Collibra!D:F,3,0)</f>
        <v>#N/A</v>
      </c>
      <c r="G4272" s="6" t="e">
        <f>VLOOKUP(E4272,Collibra!D:F,2,0)</f>
        <v>#N/A</v>
      </c>
      <c r="J4272" t="s">
        <v>28</v>
      </c>
      <c r="N4272" t="b">
        <v>0</v>
      </c>
      <c r="P4272" t="s">
        <v>29</v>
      </c>
      <c r="Q4272" t="s">
        <v>30</v>
      </c>
      <c r="R4272" t="b">
        <v>0</v>
      </c>
      <c r="Z4272">
        <v>1</v>
      </c>
    </row>
    <row r="4273" spans="1:26" x14ac:dyDescent="0.25">
      <c r="A4273">
        <v>4294</v>
      </c>
      <c r="B4273" t="s">
        <v>2362</v>
      </c>
      <c r="C4273" t="s">
        <v>2360</v>
      </c>
      <c r="D4273" t="s">
        <v>2361</v>
      </c>
      <c r="E4273" s="6">
        <f>VLOOKUP(B4273&amp;" - "&amp;D4273,OrbisGeneric_mapping!C:F,3,0)</f>
        <v>90019</v>
      </c>
      <c r="F4273" s="6" t="e">
        <f>VLOOKUP(E4273,Collibra!D:F,3,0)</f>
        <v>#N/A</v>
      </c>
      <c r="G4273" s="6" t="e">
        <f>VLOOKUP(E4273,Collibra!D:F,2,0)</f>
        <v>#N/A</v>
      </c>
      <c r="J4273" t="s">
        <v>28</v>
      </c>
      <c r="N4273" t="b">
        <v>0</v>
      </c>
      <c r="P4273" t="s">
        <v>29</v>
      </c>
      <c r="Q4273" t="s">
        <v>30</v>
      </c>
      <c r="R4273" t="b">
        <v>0</v>
      </c>
      <c r="Z4273">
        <v>1</v>
      </c>
    </row>
    <row r="4274" spans="1:26" x14ac:dyDescent="0.25">
      <c r="A4274">
        <v>3480</v>
      </c>
      <c r="B4274" t="s">
        <v>2363</v>
      </c>
      <c r="C4274" t="s">
        <v>440</v>
      </c>
      <c r="D4274" t="s">
        <v>441</v>
      </c>
      <c r="E4274" s="6" t="str">
        <f>VLOOKUP(SUBSTITUTE(B4274,"_usd","_eur")&amp;" - "&amp;D4274,OrbisGeneric_mapping!C:F,3,0)</f>
        <v>ACCOUNTING_PRACTICE</v>
      </c>
      <c r="F4274" s="6" t="str">
        <f>VLOOKUP(E4274,Collibra!D:F,3,0)</f>
        <v>Accounting practice</v>
      </c>
      <c r="G4274" s="6" t="str">
        <f>VLOOKUP(E4274,Collibra!D:F,2,0)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4274" t="s">
        <v>28</v>
      </c>
      <c r="N4274" t="b">
        <v>0</v>
      </c>
      <c r="P4274" t="s">
        <v>29</v>
      </c>
      <c r="Q4274" t="s">
        <v>30</v>
      </c>
      <c r="R4274" t="b">
        <v>0</v>
      </c>
      <c r="Z4274">
        <v>1</v>
      </c>
    </row>
    <row r="4275" spans="1:26" x14ac:dyDescent="0.25">
      <c r="A4275">
        <v>3536</v>
      </c>
      <c r="B4275" t="s">
        <v>2363</v>
      </c>
      <c r="C4275" t="s">
        <v>2294</v>
      </c>
      <c r="D4275" t="s">
        <v>2295</v>
      </c>
      <c r="E4275" s="6" t="str">
        <f>VLOOKUP(SUBSTITUTE(B4275,"_usd","_eur")&amp;" - "&amp;D4275,OrbisGeneric_mapping!C:F,3,0)</f>
        <v>827A</v>
      </c>
      <c r="F4275" s="6" t="str">
        <f>VLOOKUP(E4275,Collibra!D:F,3,0)</f>
        <v>Assets (other)</v>
      </c>
      <c r="G4275" s="6" t="str">
        <f>VLOOKUP(E4275,Collibra!D:F,2,0)</f>
        <v>Sum of all other assets that are not part of the other categories. Includes Deposits with ceding companies, Fixed assets, Prepayments &amp;amp; accrued income, Other assets, Goodwill, Banking/real estate assets and Segregated funds - assets.</v>
      </c>
      <c r="J4275" t="s">
        <v>28</v>
      </c>
      <c r="N4275" t="b">
        <v>0</v>
      </c>
      <c r="P4275" t="s">
        <v>29</v>
      </c>
      <c r="Q4275" t="s">
        <v>30</v>
      </c>
      <c r="R4275" t="b">
        <v>0</v>
      </c>
      <c r="Z4275">
        <v>1</v>
      </c>
    </row>
    <row r="4276" spans="1:26" x14ac:dyDescent="0.25">
      <c r="A4276">
        <v>3472</v>
      </c>
      <c r="B4276" t="s">
        <v>2363</v>
      </c>
      <c r="C4276" t="s">
        <v>442</v>
      </c>
      <c r="D4276" t="s">
        <v>443</v>
      </c>
      <c r="E4276" s="6" t="str">
        <f>VLOOKUP(SUBSTITUTE(B4276,"_usd","_eur")&amp;" - "&amp;D4276,OrbisGeneric_mapping!C:F,3,0)</f>
        <v>AUDIT_STATUS</v>
      </c>
      <c r="F4276" s="6" t="str">
        <f>VLOOKUP(E4276,Collibra!D:F,3,0)</f>
        <v>Audit status</v>
      </c>
      <c r="G4276" s="6" t="str">
        <f>VLOOKUP(E4276,Collibra!D:F,2,0)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4276" t="s">
        <v>28</v>
      </c>
      <c r="N4276" t="b">
        <v>0</v>
      </c>
      <c r="P4276" t="s">
        <v>29</v>
      </c>
      <c r="Q4276" t="s">
        <v>30</v>
      </c>
      <c r="R4276" t="b">
        <v>0</v>
      </c>
      <c r="Z4276">
        <v>1</v>
      </c>
    </row>
    <row r="4277" spans="1:26" x14ac:dyDescent="0.25">
      <c r="A4277">
        <v>3632</v>
      </c>
      <c r="B4277" t="s">
        <v>2363</v>
      </c>
      <c r="C4277" t="s">
        <v>2296</v>
      </c>
      <c r="D4277" t="s">
        <v>2297</v>
      </c>
      <c r="E4277" s="6">
        <f>VLOOKUP(SUBSTITUTE(B4277,"_usd","_eur")&amp;" - "&amp;D4277,OrbisGeneric_mapping!C:F,3,0)</f>
        <v>208893</v>
      </c>
      <c r="F4277" s="6" t="e">
        <f>VLOOKUP(E4277,Collibra!D:F,3,0)</f>
        <v>#N/A</v>
      </c>
      <c r="G4277" s="6" t="e">
        <f>VLOOKUP(E4277,Collibra!D:F,2,0)</f>
        <v>#N/A</v>
      </c>
      <c r="J4277" t="s">
        <v>28</v>
      </c>
      <c r="N4277" t="b">
        <v>0</v>
      </c>
      <c r="P4277" t="s">
        <v>29</v>
      </c>
      <c r="Q4277" t="s">
        <v>30</v>
      </c>
      <c r="R4277" t="b">
        <v>0</v>
      </c>
      <c r="Z4277">
        <v>1</v>
      </c>
    </row>
    <row r="4278" spans="1:26" x14ac:dyDescent="0.25">
      <c r="A4278">
        <v>3752</v>
      </c>
      <c r="B4278" t="s">
        <v>2363</v>
      </c>
      <c r="C4278" t="s">
        <v>2364</v>
      </c>
      <c r="D4278" t="s">
        <v>2365</v>
      </c>
      <c r="E4278" s="6" t="e">
        <f>VLOOKUP(SUBSTITUTE(B4278,"_usd","_eur")&amp;" - "&amp;D4278,OrbisGeneric_mapping!C:F,3,0)</f>
        <v>#N/A</v>
      </c>
      <c r="F4278" s="6" t="e">
        <f>VLOOKUP(E4278,Collibra!D:F,3,0)</f>
        <v>#N/A</v>
      </c>
      <c r="G4278" s="6" t="e">
        <f>VLOOKUP(E4278,Collibra!D:F,2,0)</f>
        <v>#N/A</v>
      </c>
      <c r="J4278" t="s">
        <v>28</v>
      </c>
      <c r="N4278" t="b">
        <v>0</v>
      </c>
      <c r="P4278" t="s">
        <v>29</v>
      </c>
      <c r="Q4278" t="s">
        <v>30</v>
      </c>
      <c r="R4278" t="b">
        <v>0</v>
      </c>
      <c r="Z4278">
        <v>1</v>
      </c>
    </row>
    <row r="4279" spans="1:26" x14ac:dyDescent="0.25">
      <c r="A4279">
        <v>3712</v>
      </c>
      <c r="B4279" t="s">
        <v>2363</v>
      </c>
      <c r="C4279" t="s">
        <v>2300</v>
      </c>
      <c r="D4279" t="s">
        <v>2301</v>
      </c>
      <c r="E4279" s="6">
        <f>VLOOKUP(SUBSTITUTE(B4279,"_usd","_eur")&amp;" - "&amp;D4279,OrbisGeneric_mapping!C:F,3,0)</f>
        <v>7765</v>
      </c>
      <c r="F4279" s="6" t="e">
        <f>VLOOKUP(E4279,Collibra!D:F,3,0)</f>
        <v>#N/A</v>
      </c>
      <c r="G4279" s="6" t="e">
        <f>VLOOKUP(E4279,Collibra!D:F,2,0)</f>
        <v>#N/A</v>
      </c>
      <c r="J4279" t="s">
        <v>28</v>
      </c>
      <c r="N4279" t="b">
        <v>0</v>
      </c>
      <c r="P4279" t="s">
        <v>29</v>
      </c>
      <c r="Q4279" t="s">
        <v>30</v>
      </c>
      <c r="R4279" t="b">
        <v>0</v>
      </c>
      <c r="Z4279">
        <v>1</v>
      </c>
    </row>
    <row r="4280" spans="1:26" x14ac:dyDescent="0.25">
      <c r="A4280">
        <v>3416</v>
      </c>
      <c r="B4280" t="s">
        <v>2363</v>
      </c>
      <c r="C4280" t="s">
        <v>26</v>
      </c>
      <c r="D4280" t="s">
        <v>27</v>
      </c>
      <c r="E4280" s="6" t="str">
        <f>VLOOKUP(SUBSTITUTE(B4280,"_usd","_eur")&amp;" - "&amp;D4280,OrbisGeneric_mapping!C:F,3,0)</f>
        <v>BVD_ID_NUMBER</v>
      </c>
      <c r="F4280" s="6" t="str">
        <f>VLOOKUP(E4280,Collibra!D:F,3,0)</f>
        <v>BvD ID number</v>
      </c>
      <c r="G4280" s="6" t="str">
        <f>VLOOKUP(E4280,Collibra!D:F,2,0)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280" t="s">
        <v>28</v>
      </c>
      <c r="N4280" t="b">
        <v>0</v>
      </c>
      <c r="P4280" t="s">
        <v>29</v>
      </c>
      <c r="Q4280" t="s">
        <v>30</v>
      </c>
      <c r="R4280" t="b">
        <v>0</v>
      </c>
      <c r="Z4280">
        <v>1</v>
      </c>
    </row>
    <row r="4281" spans="1:26" x14ac:dyDescent="0.25">
      <c r="A4281">
        <v>3552</v>
      </c>
      <c r="B4281" t="s">
        <v>2363</v>
      </c>
      <c r="C4281" t="s">
        <v>2302</v>
      </c>
      <c r="D4281" t="s">
        <v>2303</v>
      </c>
      <c r="E4281" s="6">
        <f>VLOOKUP(SUBSTITUTE(B4281,"_usd","_eur")&amp;" - "&amp;D4281,OrbisGeneric_mapping!C:F,3,0)</f>
        <v>208577</v>
      </c>
      <c r="F4281" s="6" t="e">
        <f>VLOOKUP(E4281,Collibra!D:F,3,0)</f>
        <v>#N/A</v>
      </c>
      <c r="G4281" s="6" t="e">
        <f>VLOOKUP(E4281,Collibra!D:F,2,0)</f>
        <v>#N/A</v>
      </c>
      <c r="J4281" t="s">
        <v>28</v>
      </c>
      <c r="N4281" t="b">
        <v>0</v>
      </c>
      <c r="P4281" t="s">
        <v>29</v>
      </c>
      <c r="Q4281" t="s">
        <v>30</v>
      </c>
      <c r="R4281" t="b">
        <v>0</v>
      </c>
      <c r="Z4281">
        <v>1</v>
      </c>
    </row>
    <row r="4282" spans="1:26" x14ac:dyDescent="0.25">
      <c r="A4282">
        <v>3432</v>
      </c>
      <c r="B4282" t="s">
        <v>2363</v>
      </c>
      <c r="C4282" t="s">
        <v>219</v>
      </c>
      <c r="D4282" t="s">
        <v>220</v>
      </c>
      <c r="E4282" s="6" t="str">
        <f>VLOOKUP(SUBSTITUTE(B4282,"_usd","_eur")&amp;" - "&amp;D4282,OrbisGeneric_mapping!C:F,3,0)</f>
        <v>CLOSING_DATE</v>
      </c>
      <c r="F4282" s="6" t="str">
        <f>VLOOKUP(E4282,Collibra!D:F,3,0)</f>
        <v>Closing date</v>
      </c>
      <c r="G4282" s="6" t="str">
        <f>VLOOKUP(E4282,Collibra!D:F,2,0)</f>
        <v>Closing date provides the financial accounts year or interim ending date (Default: Latest available year)</v>
      </c>
      <c r="J4282" t="s">
        <v>28</v>
      </c>
      <c r="N4282" t="b">
        <v>0</v>
      </c>
      <c r="P4282" t="s">
        <v>29</v>
      </c>
      <c r="Q4282" t="s">
        <v>30</v>
      </c>
      <c r="R4282" t="b">
        <v>0</v>
      </c>
      <c r="Z4282">
        <v>1</v>
      </c>
    </row>
    <row r="4283" spans="1:26" x14ac:dyDescent="0.25">
      <c r="A4283">
        <v>3456</v>
      </c>
      <c r="B4283" t="s">
        <v>2363</v>
      </c>
      <c r="C4283" t="s">
        <v>221</v>
      </c>
      <c r="D4283" t="s">
        <v>222</v>
      </c>
      <c r="E4283" s="6" t="e">
        <f>VLOOKUP(SUBSTITUTE(B4283,"_usd","_eur")&amp;" - "&amp;D4283,OrbisGeneric_mapping!C:F,3,0)</f>
        <v>#N/A</v>
      </c>
      <c r="F4283" s="6" t="e">
        <f>VLOOKUP(E4283,Collibra!D:F,3,0)</f>
        <v>#N/A</v>
      </c>
      <c r="G4283" s="6" t="e">
        <f>VLOOKUP(E4283,Collibra!D:F,2,0)</f>
        <v>#N/A</v>
      </c>
      <c r="J4283" t="s">
        <v>28</v>
      </c>
      <c r="N4283" t="b">
        <v>0</v>
      </c>
      <c r="P4283" t="s">
        <v>29</v>
      </c>
      <c r="Q4283" t="s">
        <v>30</v>
      </c>
      <c r="R4283" t="b">
        <v>0</v>
      </c>
      <c r="Z4283">
        <v>1</v>
      </c>
    </row>
    <row r="4284" spans="1:26" x14ac:dyDescent="0.25">
      <c r="A4284">
        <v>3448</v>
      </c>
      <c r="B4284" t="s">
        <v>2363</v>
      </c>
      <c r="C4284" t="s">
        <v>223</v>
      </c>
      <c r="D4284" t="s">
        <v>224</v>
      </c>
      <c r="E4284" s="6" t="e">
        <f>VLOOKUP(SUBSTITUTE(B4284,"_usd","_eur")&amp;" - "&amp;D4284,OrbisGeneric_mapping!C:F,3,0)</f>
        <v>#N/A</v>
      </c>
      <c r="F4284" s="6" t="e">
        <f>VLOOKUP(E4284,Collibra!D:F,3,0)</f>
        <v>#N/A</v>
      </c>
      <c r="G4284" s="6" t="e">
        <f>VLOOKUP(E4284,Collibra!D:F,2,0)</f>
        <v>#N/A</v>
      </c>
      <c r="J4284" t="s">
        <v>28</v>
      </c>
      <c r="N4284" t="b">
        <v>0</v>
      </c>
      <c r="P4284" t="s">
        <v>29</v>
      </c>
      <c r="Q4284" t="s">
        <v>30</v>
      </c>
      <c r="R4284" t="b">
        <v>0</v>
      </c>
      <c r="Z4284">
        <v>1</v>
      </c>
    </row>
    <row r="4285" spans="1:26" x14ac:dyDescent="0.25">
      <c r="A4285">
        <v>3440</v>
      </c>
      <c r="B4285" t="s">
        <v>2363</v>
      </c>
      <c r="C4285" t="s">
        <v>225</v>
      </c>
      <c r="D4285" t="s">
        <v>226</v>
      </c>
      <c r="E4285" s="6" t="e">
        <f>VLOOKUP(SUBSTITUTE(B4285,"_usd","_eur")&amp;" - "&amp;D4285,OrbisGeneric_mapping!C:F,3,0)</f>
        <v>#N/A</v>
      </c>
      <c r="F4285" s="6" t="e">
        <f>VLOOKUP(E4285,Collibra!D:F,3,0)</f>
        <v>#N/A</v>
      </c>
      <c r="G4285" s="6" t="e">
        <f>VLOOKUP(E4285,Collibra!D:F,2,0)</f>
        <v>#N/A</v>
      </c>
      <c r="J4285" t="s">
        <v>28</v>
      </c>
      <c r="N4285" t="b">
        <v>0</v>
      </c>
      <c r="P4285" t="s">
        <v>29</v>
      </c>
      <c r="Q4285" t="s">
        <v>30</v>
      </c>
      <c r="R4285" t="b">
        <v>0</v>
      </c>
      <c r="Z4285">
        <v>1</v>
      </c>
    </row>
    <row r="4286" spans="1:26" x14ac:dyDescent="0.25">
      <c r="A4286">
        <v>3424</v>
      </c>
      <c r="B4286" t="s">
        <v>2363</v>
      </c>
      <c r="C4286" t="s">
        <v>452</v>
      </c>
      <c r="D4286" t="s">
        <v>453</v>
      </c>
      <c r="E4286" s="6" t="str">
        <f>VLOOKUP(SUBSTITUTE(B4286,"_usd","_eur")&amp;" - "&amp;D4286,OrbisGeneric_mapping!C:F,3,0)</f>
        <v>CONSOLIDATION_CODE</v>
      </c>
      <c r="F4286" s="6" t="str">
        <f>VLOOKUP(E4286,Collibra!D:F,3,0)</f>
        <v>Consolidation code</v>
      </c>
      <c r="G4286" s="6" t="str">
        <f>VLOOKUP(E4286,Collibra!D:F,2,0)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4286" t="s">
        <v>28</v>
      </c>
      <c r="N4286" t="b">
        <v>0</v>
      </c>
      <c r="P4286" t="s">
        <v>29</v>
      </c>
      <c r="Q4286" t="s">
        <v>30</v>
      </c>
      <c r="R4286" t="b">
        <v>0</v>
      </c>
      <c r="Z4286">
        <v>1</v>
      </c>
    </row>
    <row r="4287" spans="1:26" x14ac:dyDescent="0.25">
      <c r="A4287">
        <v>3608</v>
      </c>
      <c r="B4287" t="s">
        <v>2363</v>
      </c>
      <c r="C4287" t="s">
        <v>2304</v>
      </c>
      <c r="D4287" t="s">
        <v>2305</v>
      </c>
      <c r="E4287" s="6">
        <f>VLOOKUP(SUBSTITUTE(B4287,"_usd","_eur")&amp;" - "&amp;D4287,OrbisGeneric_mapping!C:F,3,0)</f>
        <v>208847</v>
      </c>
      <c r="F4287" s="6" t="e">
        <f>VLOOKUP(E4287,Collibra!D:F,3,0)</f>
        <v>#N/A</v>
      </c>
      <c r="G4287" s="6" t="e">
        <f>VLOOKUP(E4287,Collibra!D:F,2,0)</f>
        <v>#N/A</v>
      </c>
      <c r="J4287" t="s">
        <v>28</v>
      </c>
      <c r="N4287" t="b">
        <v>0</v>
      </c>
      <c r="P4287" t="s">
        <v>29</v>
      </c>
      <c r="Q4287" t="s">
        <v>30</v>
      </c>
      <c r="R4287" t="b">
        <v>0</v>
      </c>
      <c r="Z4287">
        <v>1</v>
      </c>
    </row>
    <row r="4288" spans="1:26" x14ac:dyDescent="0.25">
      <c r="A4288">
        <v>3688</v>
      </c>
      <c r="B4288" t="s">
        <v>2363</v>
      </c>
      <c r="C4288" t="s">
        <v>2306</v>
      </c>
      <c r="D4288" t="s">
        <v>2307</v>
      </c>
      <c r="E4288" s="6">
        <f>VLOOKUP(SUBSTITUTE(B4288,"_usd","_eur")&amp;" - "&amp;D4288,OrbisGeneric_mapping!C:F,3,0)</f>
        <v>8939</v>
      </c>
      <c r="F4288" s="6" t="e">
        <f>VLOOKUP(E4288,Collibra!D:F,3,0)</f>
        <v>#N/A</v>
      </c>
      <c r="G4288" s="6" t="e">
        <f>VLOOKUP(E4288,Collibra!D:F,2,0)</f>
        <v>#N/A</v>
      </c>
      <c r="J4288" t="s">
        <v>28</v>
      </c>
      <c r="N4288" t="b">
        <v>0</v>
      </c>
      <c r="P4288" t="s">
        <v>29</v>
      </c>
      <c r="Q4288" t="s">
        <v>30</v>
      </c>
      <c r="R4288" t="b">
        <v>0</v>
      </c>
      <c r="Z4288">
        <v>1</v>
      </c>
    </row>
    <row r="4289" spans="1:26" x14ac:dyDescent="0.25">
      <c r="A4289">
        <v>3736</v>
      </c>
      <c r="B4289" t="s">
        <v>2363</v>
      </c>
      <c r="C4289" t="s">
        <v>2308</v>
      </c>
      <c r="D4289" t="s">
        <v>2309</v>
      </c>
      <c r="E4289" s="6">
        <f>VLOOKUP(SUBSTITUTE(B4289,"_usd","_eur")&amp;" - "&amp;D4289,OrbisGeneric_mapping!C:F,3,0)</f>
        <v>7865</v>
      </c>
      <c r="F4289" s="6" t="e">
        <f>VLOOKUP(E4289,Collibra!D:F,3,0)</f>
        <v>#N/A</v>
      </c>
      <c r="G4289" s="6" t="e">
        <f>VLOOKUP(E4289,Collibra!D:F,2,0)</f>
        <v>#N/A</v>
      </c>
      <c r="J4289" t="s">
        <v>28</v>
      </c>
      <c r="N4289" t="b">
        <v>0</v>
      </c>
      <c r="P4289" t="s">
        <v>29</v>
      </c>
      <c r="Q4289" t="s">
        <v>30</v>
      </c>
      <c r="R4289" t="b">
        <v>0</v>
      </c>
      <c r="Z4289">
        <v>1</v>
      </c>
    </row>
    <row r="4290" spans="1:26" x14ac:dyDescent="0.25">
      <c r="A4290">
        <v>3504</v>
      </c>
      <c r="B4290" t="s">
        <v>2363</v>
      </c>
      <c r="C4290" t="s">
        <v>661</v>
      </c>
      <c r="D4290" t="s">
        <v>662</v>
      </c>
      <c r="E4290" s="6" t="str">
        <f>VLOOKUP(SUBSTITUTE(B4290,"_usd","_eur")&amp;" - "&amp;D4290,OrbisGeneric_mapping!C:F,3,0)</f>
        <v>EXCHANGE_RATE</v>
      </c>
      <c r="F4290" s="6" t="str">
        <f>VLOOKUP(E4290,Collibra!D:F,3,0)</f>
        <v>Exchange rate from original currency</v>
      </c>
      <c r="G4290" s="6" t="str">
        <f>VLOOKUP(E4290,Collibra!D:F,2,0)</f>
        <v>Exchange rate from original currency gives the exchange rate against selected selected currency (Default: USD)</v>
      </c>
      <c r="J4290" t="s">
        <v>28</v>
      </c>
      <c r="N4290" t="b">
        <v>0</v>
      </c>
      <c r="P4290" t="s">
        <v>29</v>
      </c>
      <c r="Q4290" t="s">
        <v>30</v>
      </c>
      <c r="R4290" t="b">
        <v>0</v>
      </c>
      <c r="Z4290">
        <v>1</v>
      </c>
    </row>
    <row r="4291" spans="1:26" x14ac:dyDescent="0.25">
      <c r="A4291">
        <v>3592</v>
      </c>
      <c r="B4291" t="s">
        <v>2363</v>
      </c>
      <c r="C4291" t="s">
        <v>2310</v>
      </c>
      <c r="D4291" t="s">
        <v>2311</v>
      </c>
      <c r="E4291" s="6">
        <f>VLOOKUP(SUBSTITUTE(B4291,"_usd","_eur")&amp;" - "&amp;D4291,OrbisGeneric_mapping!C:F,3,0)</f>
        <v>208835</v>
      </c>
      <c r="F4291" s="6" t="e">
        <f>VLOOKUP(E4291,Collibra!D:F,3,0)</f>
        <v>#N/A</v>
      </c>
      <c r="G4291" s="6" t="e">
        <f>VLOOKUP(E4291,Collibra!D:F,2,0)</f>
        <v>#N/A</v>
      </c>
      <c r="J4291" t="s">
        <v>28</v>
      </c>
      <c r="N4291" t="b">
        <v>0</v>
      </c>
      <c r="P4291" t="s">
        <v>29</v>
      </c>
      <c r="Q4291" t="s">
        <v>30</v>
      </c>
      <c r="R4291" t="b">
        <v>0</v>
      </c>
      <c r="Z4291">
        <v>1</v>
      </c>
    </row>
    <row r="4292" spans="1:26" x14ac:dyDescent="0.25">
      <c r="A4292">
        <v>3672</v>
      </c>
      <c r="B4292" t="s">
        <v>2363</v>
      </c>
      <c r="C4292" t="s">
        <v>2312</v>
      </c>
      <c r="D4292" t="s">
        <v>2313</v>
      </c>
      <c r="E4292" s="6">
        <f>VLOOKUP(SUBSTITUTE(B4292,"_usd","_eur")&amp;" - "&amp;D4292,OrbisGeneric_mapping!C:F,3,0)</f>
        <v>8929</v>
      </c>
      <c r="F4292" s="6" t="e">
        <f>VLOOKUP(E4292,Collibra!D:F,3,0)</f>
        <v>#N/A</v>
      </c>
      <c r="G4292" s="6" t="e">
        <f>VLOOKUP(E4292,Collibra!D:F,2,0)</f>
        <v>#N/A</v>
      </c>
      <c r="J4292" t="s">
        <v>28</v>
      </c>
      <c r="N4292" t="b">
        <v>0</v>
      </c>
      <c r="P4292" t="s">
        <v>29</v>
      </c>
      <c r="Q4292" t="s">
        <v>30</v>
      </c>
      <c r="R4292" t="b">
        <v>0</v>
      </c>
      <c r="Z4292">
        <v>1</v>
      </c>
    </row>
    <row r="4293" spans="1:26" x14ac:dyDescent="0.25">
      <c r="A4293">
        <v>3720</v>
      </c>
      <c r="B4293" t="s">
        <v>2363</v>
      </c>
      <c r="C4293" t="s">
        <v>2314</v>
      </c>
      <c r="D4293" t="s">
        <v>2315</v>
      </c>
      <c r="E4293" s="6">
        <f>VLOOKUP(SUBSTITUTE(B4293,"_usd","_eur")&amp;" - "&amp;D4293,OrbisGeneric_mapping!C:F,3,0)</f>
        <v>7855</v>
      </c>
      <c r="F4293" s="6" t="e">
        <f>VLOOKUP(E4293,Collibra!D:F,3,0)</f>
        <v>#N/A</v>
      </c>
      <c r="G4293" s="6" t="e">
        <f>VLOOKUP(E4293,Collibra!D:F,2,0)</f>
        <v>#N/A</v>
      </c>
      <c r="J4293" t="s">
        <v>28</v>
      </c>
      <c r="N4293" t="b">
        <v>0</v>
      </c>
      <c r="P4293" t="s">
        <v>29</v>
      </c>
      <c r="Q4293" t="s">
        <v>30</v>
      </c>
      <c r="R4293" t="b">
        <v>0</v>
      </c>
      <c r="Z4293">
        <v>1</v>
      </c>
    </row>
    <row r="4294" spans="1:26" x14ac:dyDescent="0.25">
      <c r="A4294">
        <v>3792</v>
      </c>
      <c r="B4294" t="s">
        <v>2363</v>
      </c>
      <c r="C4294" t="s">
        <v>2316</v>
      </c>
      <c r="D4294" t="s">
        <v>2317</v>
      </c>
      <c r="E4294" s="6">
        <f>VLOOKUP(SUBSTITUTE(B4294,"_usd","_eur")&amp;" - "&amp;D4294,OrbisGeneric_mapping!C:F,3,0)</f>
        <v>90015</v>
      </c>
      <c r="F4294" s="6" t="e">
        <f>VLOOKUP(E4294,Collibra!D:F,3,0)</f>
        <v>#N/A</v>
      </c>
      <c r="G4294" s="6" t="e">
        <f>VLOOKUP(E4294,Collibra!D:F,2,0)</f>
        <v>#N/A</v>
      </c>
      <c r="J4294" t="s">
        <v>28</v>
      </c>
      <c r="N4294" t="b">
        <v>0</v>
      </c>
      <c r="P4294" t="s">
        <v>29</v>
      </c>
      <c r="Q4294" t="s">
        <v>30</v>
      </c>
      <c r="R4294" t="b">
        <v>0</v>
      </c>
      <c r="Z4294">
        <v>1</v>
      </c>
    </row>
    <row r="4295" spans="1:26" x14ac:dyDescent="0.25">
      <c r="A4295">
        <v>3576</v>
      </c>
      <c r="B4295" t="s">
        <v>2363</v>
      </c>
      <c r="C4295" t="s">
        <v>2318</v>
      </c>
      <c r="D4295" t="s">
        <v>2319</v>
      </c>
      <c r="E4295" s="6" t="str">
        <f>VLOOKUP(SUBSTITUTE(B4295,"_usd","_eur")&amp;" - "&amp;D4295,OrbisGeneric_mapping!C:F,3,0)</f>
        <v>892L</v>
      </c>
      <c r="F4295" s="6" t="str">
        <f>VLOOKUP(E4295,Collibra!D:F,3,0)</f>
        <v>Liabilities (other)</v>
      </c>
      <c r="G4295" s="6" t="str">
        <f>VLOOKUP(E4295,Collibra!D:F,2,0)</f>
        <v>Sum of all other liabilities that are not part of other categories. Includes Minority interests, External borrowings, Deposits received from reinsurers, Accruals &amp;amp; deferred income, Other liabilities, Banking/real estate liabilities and Segregated funds - liabilities</v>
      </c>
      <c r="J4295" t="s">
        <v>28</v>
      </c>
      <c r="N4295" t="b">
        <v>0</v>
      </c>
      <c r="P4295" t="s">
        <v>29</v>
      </c>
      <c r="Q4295" t="s">
        <v>30</v>
      </c>
      <c r="R4295" t="b">
        <v>0</v>
      </c>
      <c r="Z4295">
        <v>1</v>
      </c>
    </row>
    <row r="4296" spans="1:26" x14ac:dyDescent="0.25">
      <c r="A4296">
        <v>3640</v>
      </c>
      <c r="B4296" t="s">
        <v>2363</v>
      </c>
      <c r="C4296" t="s">
        <v>2320</v>
      </c>
      <c r="D4296" t="s">
        <v>2321</v>
      </c>
      <c r="E4296" s="6">
        <f>VLOOKUP(SUBSTITUTE(B4296,"_usd","_eur")&amp;" - "&amp;D4296,OrbisGeneric_mapping!C:F,3,0)</f>
        <v>207891</v>
      </c>
      <c r="F4296" s="6" t="e">
        <f>VLOOKUP(E4296,Collibra!D:F,3,0)</f>
        <v>#N/A</v>
      </c>
      <c r="G4296" s="6" t="e">
        <f>VLOOKUP(E4296,Collibra!D:F,2,0)</f>
        <v>#N/A</v>
      </c>
      <c r="J4296" t="s">
        <v>28</v>
      </c>
      <c r="N4296" t="b">
        <v>0</v>
      </c>
      <c r="P4296" t="s">
        <v>29</v>
      </c>
      <c r="Q4296" t="s">
        <v>30</v>
      </c>
      <c r="R4296" t="b">
        <v>0</v>
      </c>
      <c r="Z4296">
        <v>1</v>
      </c>
    </row>
    <row r="4297" spans="1:26" x14ac:dyDescent="0.25">
      <c r="A4297">
        <v>3784</v>
      </c>
      <c r="B4297" t="s">
        <v>2363</v>
      </c>
      <c r="C4297" t="s">
        <v>2322</v>
      </c>
      <c r="D4297" t="s">
        <v>2323</v>
      </c>
      <c r="E4297" s="6">
        <f>VLOOKUP(SUBSTITUTE(B4297,"_usd","_eur")&amp;" - "&amp;D4297,OrbisGeneric_mapping!C:F,3,0)</f>
        <v>90008</v>
      </c>
      <c r="F4297" s="6" t="e">
        <f>VLOOKUP(E4297,Collibra!D:F,3,0)</f>
        <v>#N/A</v>
      </c>
      <c r="G4297" s="6" t="e">
        <f>VLOOKUP(E4297,Collibra!D:F,2,0)</f>
        <v>#N/A</v>
      </c>
      <c r="J4297" t="s">
        <v>28</v>
      </c>
      <c r="N4297" t="b">
        <v>0</v>
      </c>
      <c r="P4297" t="s">
        <v>29</v>
      </c>
      <c r="Q4297" t="s">
        <v>30</v>
      </c>
      <c r="R4297" t="b">
        <v>0</v>
      </c>
      <c r="Z4297">
        <v>1</v>
      </c>
    </row>
    <row r="4298" spans="1:26" x14ac:dyDescent="0.25">
      <c r="A4298">
        <v>3600</v>
      </c>
      <c r="B4298" t="s">
        <v>2363</v>
      </c>
      <c r="C4298" t="s">
        <v>2324</v>
      </c>
      <c r="D4298" t="s">
        <v>2325</v>
      </c>
      <c r="E4298" s="6">
        <f>VLOOKUP(SUBSTITUTE(B4298,"_usd","_eur")&amp;" - "&amp;D4298,OrbisGeneric_mapping!C:F,3,0)</f>
        <v>208839</v>
      </c>
      <c r="F4298" s="6" t="e">
        <f>VLOOKUP(E4298,Collibra!D:F,3,0)</f>
        <v>#N/A</v>
      </c>
      <c r="G4298" s="6" t="e">
        <f>VLOOKUP(E4298,Collibra!D:F,2,0)</f>
        <v>#N/A</v>
      </c>
      <c r="J4298" t="s">
        <v>28</v>
      </c>
      <c r="N4298" t="b">
        <v>0</v>
      </c>
      <c r="P4298" t="s">
        <v>29</v>
      </c>
      <c r="Q4298" t="s">
        <v>30</v>
      </c>
      <c r="R4298" t="b">
        <v>0</v>
      </c>
      <c r="Z4298">
        <v>1</v>
      </c>
    </row>
    <row r="4299" spans="1:26" x14ac:dyDescent="0.25">
      <c r="A4299">
        <v>3680</v>
      </c>
      <c r="B4299" t="s">
        <v>2363</v>
      </c>
      <c r="C4299" t="s">
        <v>2326</v>
      </c>
      <c r="D4299" t="s">
        <v>2327</v>
      </c>
      <c r="E4299" s="6">
        <f>VLOOKUP(SUBSTITUTE(B4299,"_usd","_eur")&amp;" - "&amp;D4299,OrbisGeneric_mapping!C:F,3,0)</f>
        <v>8933</v>
      </c>
      <c r="F4299" s="6" t="e">
        <f>VLOOKUP(E4299,Collibra!D:F,3,0)</f>
        <v>#N/A</v>
      </c>
      <c r="G4299" s="6" t="e">
        <f>VLOOKUP(E4299,Collibra!D:F,2,0)</f>
        <v>#N/A</v>
      </c>
      <c r="J4299" t="s">
        <v>28</v>
      </c>
      <c r="N4299" t="b">
        <v>0</v>
      </c>
      <c r="P4299" t="s">
        <v>29</v>
      </c>
      <c r="Q4299" t="s">
        <v>30</v>
      </c>
      <c r="R4299" t="b">
        <v>0</v>
      </c>
      <c r="Z4299">
        <v>1</v>
      </c>
    </row>
    <row r="4300" spans="1:26" x14ac:dyDescent="0.25">
      <c r="A4300">
        <v>3728</v>
      </c>
      <c r="B4300" t="s">
        <v>2363</v>
      </c>
      <c r="C4300" t="s">
        <v>2328</v>
      </c>
      <c r="D4300" t="s">
        <v>2329</v>
      </c>
      <c r="E4300" s="6">
        <f>VLOOKUP(SUBSTITUTE(B4300,"_usd","_eur")&amp;" - "&amp;D4300,OrbisGeneric_mapping!C:F,3,0)</f>
        <v>7859</v>
      </c>
      <c r="F4300" s="6" t="e">
        <f>VLOOKUP(E4300,Collibra!D:F,3,0)</f>
        <v>#N/A</v>
      </c>
      <c r="G4300" s="6" t="e">
        <f>VLOOKUP(E4300,Collibra!D:F,2,0)</f>
        <v>#N/A</v>
      </c>
      <c r="J4300" t="s">
        <v>28</v>
      </c>
      <c r="N4300" t="b">
        <v>0</v>
      </c>
      <c r="P4300" t="s">
        <v>29</v>
      </c>
      <c r="Q4300" t="s">
        <v>30</v>
      </c>
      <c r="R4300" t="b">
        <v>0</v>
      </c>
      <c r="Z4300">
        <v>1</v>
      </c>
    </row>
    <row r="4301" spans="1:26" x14ac:dyDescent="0.25">
      <c r="A4301">
        <v>3464</v>
      </c>
      <c r="B4301" t="s">
        <v>2363</v>
      </c>
      <c r="C4301" t="s">
        <v>570</v>
      </c>
      <c r="D4301" t="s">
        <v>571</v>
      </c>
      <c r="E4301" s="6" t="str">
        <f>VLOOKUP(SUBSTITUTE(B4301,"_usd","_eur")&amp;" - "&amp;D4301,OrbisGeneric_mapping!C:F,3,0)</f>
        <v>NUMBER_MONTHS</v>
      </c>
      <c r="F4301" s="6" t="str">
        <f>VLOOKUP(E4301,Collibra!D:F,3,0)</f>
        <v>Number of months</v>
      </c>
      <c r="G4301" s="6" t="str">
        <f>VLOOKUP(E4301,Collibra!D:F,2,0)</f>
        <v>The number of months in a financial accounting period</v>
      </c>
      <c r="J4301" t="s">
        <v>28</v>
      </c>
      <c r="N4301" t="b">
        <v>0</v>
      </c>
      <c r="P4301" t="s">
        <v>29</v>
      </c>
      <c r="Q4301" t="s">
        <v>30</v>
      </c>
      <c r="R4301" t="b">
        <v>0</v>
      </c>
      <c r="Z4301">
        <v>1</v>
      </c>
    </row>
    <row r="4302" spans="1:26" x14ac:dyDescent="0.25">
      <c r="A4302">
        <v>3496</v>
      </c>
      <c r="B4302" t="s">
        <v>2363</v>
      </c>
      <c r="C4302" t="s">
        <v>576</v>
      </c>
      <c r="D4302" t="s">
        <v>577</v>
      </c>
      <c r="E4302" s="6" t="str">
        <f>VLOOKUP(SUBSTITUTE(B4302,"_usd","_eur")&amp;" - "&amp;D4302,OrbisGeneric_mapping!C:F,3,0)</f>
        <v>ORIGINAL_CURRENCY</v>
      </c>
      <c r="F4302" s="6">
        <f>VLOOKUP(E4302,Collibra!D:F,3,0)</f>
        <v>0</v>
      </c>
      <c r="G4302" s="6" t="str">
        <f>VLOOKUP(E4302,Collibra!D:F,2,0)</f>
        <v>The currency used for publishing the financial accounts</v>
      </c>
      <c r="J4302" t="s">
        <v>28</v>
      </c>
      <c r="N4302" t="b">
        <v>0</v>
      </c>
      <c r="P4302" t="s">
        <v>29</v>
      </c>
      <c r="Q4302" t="s">
        <v>30</v>
      </c>
      <c r="R4302" t="b">
        <v>0</v>
      </c>
      <c r="Z4302">
        <v>1</v>
      </c>
    </row>
    <row r="4303" spans="1:26" x14ac:dyDescent="0.25">
      <c r="A4303">
        <v>3488</v>
      </c>
      <c r="B4303" t="s">
        <v>2363</v>
      </c>
      <c r="C4303" t="s">
        <v>578</v>
      </c>
      <c r="D4303" t="s">
        <v>579</v>
      </c>
      <c r="E4303" s="6" t="str">
        <f>VLOOKUP(SUBSTITUTE(B4303,"_usd","_eur")&amp;" - "&amp;D4303,OrbisGeneric_mapping!C:F,3,0)</f>
        <v>ORIGINAL_UNIT</v>
      </c>
      <c r="F4303" s="6" t="str">
        <f>VLOOKUP(E4303,Collibra!D:F,3,0)</f>
        <v>Original unit</v>
      </c>
      <c r="G4303" s="6" t="str">
        <f>VLOOKUP(E4303,Collibra!D:F,2,0)</f>
        <v>Original units is the unit for a financial value used in spreading the financial accounts</v>
      </c>
      <c r="J4303" t="s">
        <v>28</v>
      </c>
      <c r="N4303" t="b">
        <v>0</v>
      </c>
      <c r="P4303" t="s">
        <v>29</v>
      </c>
      <c r="Q4303" t="s">
        <v>30</v>
      </c>
      <c r="R4303" t="b">
        <v>0</v>
      </c>
      <c r="Z4303">
        <v>1</v>
      </c>
    </row>
    <row r="4304" spans="1:26" x14ac:dyDescent="0.25">
      <c r="A4304">
        <v>3408</v>
      </c>
      <c r="B4304" t="s">
        <v>2363</v>
      </c>
      <c r="C4304" t="s">
        <v>57</v>
      </c>
      <c r="D4304" t="s">
        <v>57</v>
      </c>
      <c r="E4304" s="6" t="e">
        <f>VLOOKUP(SUBSTITUTE(B4304,"_usd","_eur")&amp;" - "&amp;D4304,OrbisGeneric_mapping!C:F,3,0)</f>
        <v>#N/A</v>
      </c>
      <c r="F4304" s="6" t="e">
        <f>VLOOKUP(E4304,Collibra!D:F,3,0)</f>
        <v>#N/A</v>
      </c>
      <c r="G4304" s="6" t="e">
        <f>VLOOKUP(E4304,Collibra!D:F,2,0)</f>
        <v>#N/A</v>
      </c>
      <c r="J4304" t="s">
        <v>28</v>
      </c>
      <c r="N4304" t="b">
        <v>0</v>
      </c>
      <c r="P4304" t="s">
        <v>29</v>
      </c>
      <c r="Q4304" t="s">
        <v>30</v>
      </c>
      <c r="R4304" t="b">
        <v>0</v>
      </c>
      <c r="Z4304">
        <v>1</v>
      </c>
    </row>
    <row r="4305" spans="1:26" x14ac:dyDescent="0.25">
      <c r="A4305">
        <v>3656</v>
      </c>
      <c r="B4305" t="s">
        <v>2363</v>
      </c>
      <c r="C4305" t="s">
        <v>2330</v>
      </c>
      <c r="D4305" t="s">
        <v>2331</v>
      </c>
      <c r="E4305" s="6">
        <f>VLOOKUP(SUBSTITUTE(B4305,"_usd","_eur")&amp;" - "&amp;D4305,OrbisGeneric_mapping!C:F,3,0)</f>
        <v>207907</v>
      </c>
      <c r="F4305" s="6" t="e">
        <f>VLOOKUP(E4305,Collibra!D:F,3,0)</f>
        <v>#N/A</v>
      </c>
      <c r="G4305" s="6" t="e">
        <f>VLOOKUP(E4305,Collibra!D:F,2,0)</f>
        <v>#N/A</v>
      </c>
      <c r="J4305" t="s">
        <v>28</v>
      </c>
      <c r="N4305" t="b">
        <v>0</v>
      </c>
      <c r="P4305" t="s">
        <v>29</v>
      </c>
      <c r="Q4305" t="s">
        <v>30</v>
      </c>
      <c r="R4305" t="b">
        <v>0</v>
      </c>
      <c r="Z4305">
        <v>1</v>
      </c>
    </row>
    <row r="4306" spans="1:26" x14ac:dyDescent="0.25">
      <c r="A4306">
        <v>3648</v>
      </c>
      <c r="B4306" t="s">
        <v>2363</v>
      </c>
      <c r="C4306" t="s">
        <v>2332</v>
      </c>
      <c r="D4306" t="s">
        <v>2333</v>
      </c>
      <c r="E4306" s="6">
        <f>VLOOKUP(SUBSTITUTE(B4306,"_usd","_eur")&amp;" - "&amp;D4306,OrbisGeneric_mapping!C:F,3,0)</f>
        <v>207903</v>
      </c>
      <c r="F4306" s="6" t="e">
        <f>VLOOKUP(E4306,Collibra!D:F,3,0)</f>
        <v>#N/A</v>
      </c>
      <c r="G4306" s="6" t="e">
        <f>VLOOKUP(E4306,Collibra!D:F,2,0)</f>
        <v>#N/A</v>
      </c>
      <c r="J4306" t="s">
        <v>28</v>
      </c>
      <c r="N4306" t="b">
        <v>0</v>
      </c>
      <c r="P4306" t="s">
        <v>29</v>
      </c>
      <c r="Q4306" t="s">
        <v>30</v>
      </c>
      <c r="R4306" t="b">
        <v>0</v>
      </c>
      <c r="Z4306">
        <v>1</v>
      </c>
    </row>
    <row r="4307" spans="1:26" x14ac:dyDescent="0.25">
      <c r="A4307">
        <v>3768</v>
      </c>
      <c r="B4307" t="s">
        <v>2363</v>
      </c>
      <c r="C4307" t="s">
        <v>604</v>
      </c>
      <c r="D4307" t="s">
        <v>605</v>
      </c>
      <c r="E4307" s="6">
        <f>VLOOKUP(SUBSTITUTE(B4307,"_usd","_eur")&amp;" - "&amp;D4307,OrbisGeneric_mapping!C:F,3,0)</f>
        <v>91011</v>
      </c>
      <c r="F4307" s="6" t="e">
        <f>VLOOKUP(E4307,Collibra!D:F,3,0)</f>
        <v>#N/A</v>
      </c>
      <c r="G4307" s="6" t="e">
        <f>VLOOKUP(E4307,Collibra!D:F,2,0)</f>
        <v>#N/A</v>
      </c>
      <c r="J4307" t="s">
        <v>28</v>
      </c>
      <c r="N4307" t="b">
        <v>0</v>
      </c>
      <c r="P4307" t="s">
        <v>29</v>
      </c>
      <c r="Q4307" t="s">
        <v>30</v>
      </c>
      <c r="R4307" t="b">
        <v>0</v>
      </c>
      <c r="Z4307">
        <v>1</v>
      </c>
    </row>
    <row r="4308" spans="1:26" x14ac:dyDescent="0.25">
      <c r="A4308">
        <v>3664</v>
      </c>
      <c r="B4308" t="s">
        <v>2363</v>
      </c>
      <c r="C4308" t="s">
        <v>2334</v>
      </c>
      <c r="D4308" t="s">
        <v>2335</v>
      </c>
      <c r="E4308" s="6">
        <f>VLOOKUP(SUBSTITUTE(B4308,"_usd","_eur")&amp;" - "&amp;D4308,OrbisGeneric_mapping!C:F,3,0)</f>
        <v>7923</v>
      </c>
      <c r="F4308" s="6" t="e">
        <f>VLOOKUP(E4308,Collibra!D:F,3,0)</f>
        <v>#N/A</v>
      </c>
      <c r="G4308" s="6" t="e">
        <f>VLOOKUP(E4308,Collibra!D:F,2,0)</f>
        <v>#N/A</v>
      </c>
      <c r="J4308" t="s">
        <v>28</v>
      </c>
      <c r="N4308" t="b">
        <v>0</v>
      </c>
      <c r="P4308" t="s">
        <v>29</v>
      </c>
      <c r="Q4308" t="s">
        <v>30</v>
      </c>
      <c r="R4308" t="b">
        <v>0</v>
      </c>
      <c r="Z4308">
        <v>1</v>
      </c>
    </row>
    <row r="4309" spans="1:26" x14ac:dyDescent="0.25">
      <c r="A4309">
        <v>3776</v>
      </c>
      <c r="B4309" t="s">
        <v>2363</v>
      </c>
      <c r="C4309" t="s">
        <v>618</v>
      </c>
      <c r="D4309" t="s">
        <v>619</v>
      </c>
      <c r="E4309" s="6">
        <f>VLOOKUP(SUBSTITUTE(B4309,"_usd","_eur")&amp;" - "&amp;D4309,OrbisGeneric_mapping!C:F,3,0)</f>
        <v>91012</v>
      </c>
      <c r="F4309" s="6" t="e">
        <f>VLOOKUP(E4309,Collibra!D:F,3,0)</f>
        <v>#N/A</v>
      </c>
      <c r="G4309" s="6" t="e">
        <f>VLOOKUP(E4309,Collibra!D:F,2,0)</f>
        <v>#N/A</v>
      </c>
      <c r="J4309" t="s">
        <v>28</v>
      </c>
      <c r="N4309" t="b">
        <v>0</v>
      </c>
      <c r="P4309" t="s">
        <v>29</v>
      </c>
      <c r="Q4309" t="s">
        <v>30</v>
      </c>
      <c r="R4309" t="b">
        <v>0</v>
      </c>
      <c r="Z4309">
        <v>1</v>
      </c>
    </row>
    <row r="4310" spans="1:26" x14ac:dyDescent="0.25">
      <c r="A4310">
        <v>3760</v>
      </c>
      <c r="B4310" t="s">
        <v>2363</v>
      </c>
      <c r="C4310" t="s">
        <v>622</v>
      </c>
      <c r="D4310" t="s">
        <v>623</v>
      </c>
      <c r="E4310" s="6">
        <f>VLOOKUP(SUBSTITUTE(B4310,"_usd","_eur")&amp;" - "&amp;D4310,OrbisGeneric_mapping!C:F,3,0)</f>
        <v>5092</v>
      </c>
      <c r="F4310" s="6" t="e">
        <f>VLOOKUP(E4310,Collibra!D:F,3,0)</f>
        <v>#N/A</v>
      </c>
      <c r="G4310" s="6" t="e">
        <f>VLOOKUP(E4310,Collibra!D:F,2,0)</f>
        <v>#N/A</v>
      </c>
      <c r="J4310" t="s">
        <v>28</v>
      </c>
      <c r="N4310" t="b">
        <v>0</v>
      </c>
      <c r="P4310" t="s">
        <v>29</v>
      </c>
      <c r="Q4310" t="s">
        <v>30</v>
      </c>
      <c r="R4310" t="b">
        <v>0</v>
      </c>
      <c r="Z4310">
        <v>1</v>
      </c>
    </row>
    <row r="4311" spans="1:26" x14ac:dyDescent="0.25">
      <c r="A4311">
        <v>3816</v>
      </c>
      <c r="B4311" t="s">
        <v>2363</v>
      </c>
      <c r="C4311" t="s">
        <v>72</v>
      </c>
      <c r="D4311" t="s">
        <v>72</v>
      </c>
      <c r="E4311" s="6" t="e">
        <f>VLOOKUP(SUBSTITUTE(B4311,"_usd","_eur")&amp;" - "&amp;D4311,OrbisGeneric_mapping!C:F,3,0)</f>
        <v>#N/A</v>
      </c>
      <c r="F4311" s="6" t="e">
        <f>VLOOKUP(E4311,Collibra!D:F,3,0)</f>
        <v>#N/A</v>
      </c>
      <c r="G4311" s="6" t="e">
        <f>VLOOKUP(E4311,Collibra!D:F,2,0)</f>
        <v>#N/A</v>
      </c>
      <c r="J4311" t="s">
        <v>73</v>
      </c>
      <c r="N4311" t="b">
        <v>0</v>
      </c>
      <c r="P4311" t="s">
        <v>29</v>
      </c>
      <c r="Q4311" t="s">
        <v>30</v>
      </c>
      <c r="R4311" t="b">
        <v>0</v>
      </c>
      <c r="Z4311">
        <v>1</v>
      </c>
    </row>
    <row r="4312" spans="1:26" x14ac:dyDescent="0.25">
      <c r="A4312">
        <v>3800</v>
      </c>
      <c r="B4312" t="s">
        <v>2363</v>
      </c>
      <c r="C4312" t="s">
        <v>2336</v>
      </c>
      <c r="D4312" t="s">
        <v>2337</v>
      </c>
      <c r="E4312" s="6">
        <f>VLOOKUP(SUBSTITUTE(B4312,"_usd","_eur")&amp;" - "&amp;D4312,OrbisGeneric_mapping!C:F,3,0)</f>
        <v>91013</v>
      </c>
      <c r="F4312" s="6" t="e">
        <f>VLOOKUP(E4312,Collibra!D:F,3,0)</f>
        <v>#N/A</v>
      </c>
      <c r="G4312" s="6" t="e">
        <f>VLOOKUP(E4312,Collibra!D:F,2,0)</f>
        <v>#N/A</v>
      </c>
      <c r="J4312" t="s">
        <v>28</v>
      </c>
      <c r="N4312" t="b">
        <v>0</v>
      </c>
      <c r="P4312" t="s">
        <v>29</v>
      </c>
      <c r="Q4312" t="s">
        <v>30</v>
      </c>
      <c r="R4312" t="b">
        <v>0</v>
      </c>
      <c r="Z4312">
        <v>1</v>
      </c>
    </row>
    <row r="4313" spans="1:26" x14ac:dyDescent="0.25">
      <c r="A4313">
        <v>3544</v>
      </c>
      <c r="B4313" t="s">
        <v>2363</v>
      </c>
      <c r="C4313" t="s">
        <v>642</v>
      </c>
      <c r="D4313" t="s">
        <v>643</v>
      </c>
      <c r="E4313" s="6">
        <f>VLOOKUP(SUBSTITUTE(B4313,"_usd","_eur")&amp;" - "&amp;D4313,OrbisGeneric_mapping!C:F,3,0)</f>
        <v>208273</v>
      </c>
      <c r="F4313" s="6" t="e">
        <f>VLOOKUP(E4313,Collibra!D:F,3,0)</f>
        <v>#N/A</v>
      </c>
      <c r="G4313" s="6" t="e">
        <f>VLOOKUP(E4313,Collibra!D:F,2,0)</f>
        <v>#N/A</v>
      </c>
      <c r="J4313" t="s">
        <v>28</v>
      </c>
      <c r="N4313" t="b">
        <v>0</v>
      </c>
      <c r="P4313" t="s">
        <v>29</v>
      </c>
      <c r="Q4313" t="s">
        <v>30</v>
      </c>
      <c r="R4313" t="b">
        <v>0</v>
      </c>
      <c r="Z4313">
        <v>1</v>
      </c>
    </row>
    <row r="4314" spans="1:26" x14ac:dyDescent="0.25">
      <c r="A4314">
        <v>3568</v>
      </c>
      <c r="B4314" t="s">
        <v>2363</v>
      </c>
      <c r="C4314" t="s">
        <v>2338</v>
      </c>
      <c r="D4314" t="s">
        <v>2339</v>
      </c>
      <c r="E4314" s="6">
        <f>VLOOKUP(SUBSTITUTE(B4314,"_usd","_eur")&amp;" - "&amp;D4314,OrbisGeneric_mapping!C:F,3,0)</f>
        <v>8909</v>
      </c>
      <c r="F4314" s="6" t="e">
        <f>VLOOKUP(E4314,Collibra!D:F,3,0)</f>
        <v>#N/A</v>
      </c>
      <c r="G4314" s="6" t="e">
        <f>VLOOKUP(E4314,Collibra!D:F,2,0)</f>
        <v>#N/A</v>
      </c>
      <c r="J4314" t="s">
        <v>28</v>
      </c>
      <c r="N4314" t="b">
        <v>0</v>
      </c>
      <c r="P4314" t="s">
        <v>29</v>
      </c>
      <c r="Q4314" t="s">
        <v>30</v>
      </c>
      <c r="R4314" t="b">
        <v>0</v>
      </c>
      <c r="Z4314">
        <v>1</v>
      </c>
    </row>
    <row r="4315" spans="1:26" x14ac:dyDescent="0.25">
      <c r="A4315">
        <v>3528</v>
      </c>
      <c r="B4315" t="s">
        <v>2363</v>
      </c>
      <c r="C4315" t="s">
        <v>2340</v>
      </c>
      <c r="D4315" t="s">
        <v>2341</v>
      </c>
      <c r="E4315" s="6">
        <f>VLOOKUP(SUBSTITUTE(B4315,"_usd","_eur")&amp;" - "&amp;D4315,OrbisGeneric_mapping!C:F,3,0)</f>
        <v>8073</v>
      </c>
      <c r="F4315" s="6" t="e">
        <f>VLOOKUP(E4315,Collibra!D:F,3,0)</f>
        <v>#N/A</v>
      </c>
      <c r="G4315" s="6" t="e">
        <f>VLOOKUP(E4315,Collibra!D:F,2,0)</f>
        <v>#N/A</v>
      </c>
      <c r="J4315" t="s">
        <v>28</v>
      </c>
      <c r="N4315" t="b">
        <v>0</v>
      </c>
      <c r="P4315" t="s">
        <v>29</v>
      </c>
      <c r="Q4315" t="s">
        <v>30</v>
      </c>
      <c r="R4315" t="b">
        <v>0</v>
      </c>
      <c r="Z4315">
        <v>1</v>
      </c>
    </row>
    <row r="4316" spans="1:26" x14ac:dyDescent="0.25">
      <c r="A4316">
        <v>3704</v>
      </c>
      <c r="B4316" t="s">
        <v>2363</v>
      </c>
      <c r="C4316" t="s">
        <v>2342</v>
      </c>
      <c r="D4316" t="s">
        <v>2343</v>
      </c>
      <c r="E4316" s="6">
        <f>VLOOKUP(SUBSTITUTE(B4316,"_usd","_eur")&amp;" - "&amp;D4316,OrbisGeneric_mapping!C:F,3,0)</f>
        <v>8983</v>
      </c>
      <c r="F4316" s="6" t="e">
        <f>VLOOKUP(E4316,Collibra!D:F,3,0)</f>
        <v>#N/A</v>
      </c>
      <c r="G4316" s="6" t="e">
        <f>VLOOKUP(E4316,Collibra!D:F,2,0)</f>
        <v>#N/A</v>
      </c>
      <c r="J4316" t="s">
        <v>28</v>
      </c>
      <c r="N4316" t="b">
        <v>0</v>
      </c>
      <c r="P4316" t="s">
        <v>29</v>
      </c>
      <c r="Q4316" t="s">
        <v>30</v>
      </c>
      <c r="R4316" t="b">
        <v>0</v>
      </c>
      <c r="Z4316">
        <v>1</v>
      </c>
    </row>
    <row r="4317" spans="1:26" x14ac:dyDescent="0.25">
      <c r="A4317">
        <v>3560</v>
      </c>
      <c r="B4317" t="s">
        <v>2363</v>
      </c>
      <c r="C4317" t="s">
        <v>2344</v>
      </c>
      <c r="D4317" t="s">
        <v>2345</v>
      </c>
      <c r="E4317" s="6">
        <f>VLOOKUP(SUBSTITUTE(B4317,"_usd","_eur")&amp;" - "&amp;D4317,OrbisGeneric_mapping!C:F,3,0)</f>
        <v>8777</v>
      </c>
      <c r="F4317" s="6" t="e">
        <f>VLOOKUP(E4317,Collibra!D:F,3,0)</f>
        <v>#N/A</v>
      </c>
      <c r="G4317" s="6" t="e">
        <f>VLOOKUP(E4317,Collibra!D:F,2,0)</f>
        <v>#N/A</v>
      </c>
      <c r="J4317" t="s">
        <v>28</v>
      </c>
      <c r="N4317" t="b">
        <v>0</v>
      </c>
      <c r="P4317" t="s">
        <v>29</v>
      </c>
      <c r="Q4317" t="s">
        <v>30</v>
      </c>
      <c r="R4317" t="b">
        <v>0</v>
      </c>
      <c r="Z4317">
        <v>1</v>
      </c>
    </row>
    <row r="4318" spans="1:26" x14ac:dyDescent="0.25">
      <c r="A4318">
        <v>3512</v>
      </c>
      <c r="B4318" t="s">
        <v>2363</v>
      </c>
      <c r="C4318" t="s">
        <v>2346</v>
      </c>
      <c r="D4318" t="s">
        <v>2347</v>
      </c>
      <c r="E4318" s="6">
        <f>VLOOKUP(SUBSTITUTE(B4318,"_usd","_eur")&amp;" - "&amp;D4318,OrbisGeneric_mapping!C:F,3,0)</f>
        <v>207851</v>
      </c>
      <c r="F4318" s="6" t="e">
        <f>VLOOKUP(E4318,Collibra!D:F,3,0)</f>
        <v>#N/A</v>
      </c>
      <c r="G4318" s="6" t="e">
        <f>VLOOKUP(E4318,Collibra!D:F,2,0)</f>
        <v>#N/A</v>
      </c>
      <c r="J4318" t="s">
        <v>28</v>
      </c>
      <c r="N4318" t="b">
        <v>0</v>
      </c>
      <c r="P4318" t="s">
        <v>29</v>
      </c>
      <c r="Q4318" t="s">
        <v>30</v>
      </c>
      <c r="R4318" t="b">
        <v>0</v>
      </c>
      <c r="Z4318">
        <v>1</v>
      </c>
    </row>
    <row r="4319" spans="1:26" x14ac:dyDescent="0.25">
      <c r="A4319">
        <v>3584</v>
      </c>
      <c r="B4319" t="s">
        <v>2363</v>
      </c>
      <c r="C4319" t="s">
        <v>2348</v>
      </c>
      <c r="D4319" t="s">
        <v>2349</v>
      </c>
      <c r="E4319" s="6">
        <f>VLOOKUP(SUBSTITUTE(B4319,"_usd","_eur")&amp;" - "&amp;D4319,OrbisGeneric_mapping!C:F,3,0)</f>
        <v>208921</v>
      </c>
      <c r="F4319" s="6" t="e">
        <f>VLOOKUP(E4319,Collibra!D:F,3,0)</f>
        <v>#N/A</v>
      </c>
      <c r="G4319" s="6" t="e">
        <f>VLOOKUP(E4319,Collibra!D:F,2,0)</f>
        <v>#N/A</v>
      </c>
      <c r="J4319" t="s">
        <v>28</v>
      </c>
      <c r="N4319" t="b">
        <v>0</v>
      </c>
      <c r="P4319" t="s">
        <v>29</v>
      </c>
      <c r="Q4319" t="s">
        <v>30</v>
      </c>
      <c r="R4319" t="b">
        <v>0</v>
      </c>
      <c r="Z4319">
        <v>1</v>
      </c>
    </row>
    <row r="4320" spans="1:26" x14ac:dyDescent="0.25">
      <c r="A4320">
        <v>3520</v>
      </c>
      <c r="B4320" t="s">
        <v>2363</v>
      </c>
      <c r="C4320" t="s">
        <v>2350</v>
      </c>
      <c r="D4320" t="s">
        <v>2351</v>
      </c>
      <c r="E4320" s="6">
        <f>VLOOKUP(SUBSTITUTE(B4320,"_usd","_eur")&amp;" - "&amp;D4320,OrbisGeneric_mapping!C:F,3,0)</f>
        <v>7961</v>
      </c>
      <c r="F4320" s="6" t="e">
        <f>VLOOKUP(E4320,Collibra!D:F,3,0)</f>
        <v>#N/A</v>
      </c>
      <c r="G4320" s="6" t="e">
        <f>VLOOKUP(E4320,Collibra!D:F,2,0)</f>
        <v>#N/A</v>
      </c>
      <c r="J4320" t="s">
        <v>28</v>
      </c>
      <c r="N4320" t="b">
        <v>0</v>
      </c>
      <c r="P4320" t="s">
        <v>29</v>
      </c>
      <c r="Q4320" t="s">
        <v>30</v>
      </c>
      <c r="R4320" t="b">
        <v>0</v>
      </c>
      <c r="Z4320">
        <v>1</v>
      </c>
    </row>
    <row r="4321" spans="1:26" x14ac:dyDescent="0.25">
      <c r="A4321">
        <v>3696</v>
      </c>
      <c r="B4321" t="s">
        <v>2363</v>
      </c>
      <c r="C4321" t="s">
        <v>2352</v>
      </c>
      <c r="D4321" t="s">
        <v>2353</v>
      </c>
      <c r="E4321" s="6">
        <f>VLOOKUP(SUBSTITUTE(B4321,"_usd","_eur")&amp;" - "&amp;D4321,OrbisGeneric_mapping!C:F,3,0)</f>
        <v>8951</v>
      </c>
      <c r="F4321" s="6" t="e">
        <f>VLOOKUP(E4321,Collibra!D:F,3,0)</f>
        <v>#N/A</v>
      </c>
      <c r="G4321" s="6" t="e">
        <f>VLOOKUP(E4321,Collibra!D:F,2,0)</f>
        <v>#N/A</v>
      </c>
      <c r="J4321" t="s">
        <v>28</v>
      </c>
      <c r="N4321" t="b">
        <v>0</v>
      </c>
      <c r="P4321" t="s">
        <v>29</v>
      </c>
      <c r="Q4321" t="s">
        <v>30</v>
      </c>
      <c r="R4321" t="b">
        <v>0</v>
      </c>
      <c r="Z4321">
        <v>1</v>
      </c>
    </row>
    <row r="4322" spans="1:26" x14ac:dyDescent="0.25">
      <c r="A4322">
        <v>3624</v>
      </c>
      <c r="B4322" t="s">
        <v>2363</v>
      </c>
      <c r="C4322" t="s">
        <v>2354</v>
      </c>
      <c r="D4322" t="s">
        <v>2355</v>
      </c>
      <c r="E4322" s="6">
        <f>VLOOKUP(SUBSTITUTE(B4322,"_usd","_eur")&amp;" - "&amp;D4322,OrbisGeneric_mapping!C:F,3,0)</f>
        <v>208891</v>
      </c>
      <c r="F4322" s="6" t="e">
        <f>VLOOKUP(E4322,Collibra!D:F,3,0)</f>
        <v>#N/A</v>
      </c>
      <c r="G4322" s="6" t="e">
        <f>VLOOKUP(E4322,Collibra!D:F,2,0)</f>
        <v>#N/A</v>
      </c>
      <c r="J4322" t="s">
        <v>28</v>
      </c>
      <c r="N4322" t="b">
        <v>0</v>
      </c>
      <c r="P4322" t="s">
        <v>29</v>
      </c>
      <c r="Q4322" t="s">
        <v>30</v>
      </c>
      <c r="R4322" t="b">
        <v>0</v>
      </c>
      <c r="Z4322">
        <v>1</v>
      </c>
    </row>
    <row r="4323" spans="1:26" x14ac:dyDescent="0.25">
      <c r="A4323">
        <v>3744</v>
      </c>
      <c r="B4323" t="s">
        <v>2363</v>
      </c>
      <c r="C4323" t="s">
        <v>2356</v>
      </c>
      <c r="D4323" t="s">
        <v>2357</v>
      </c>
      <c r="E4323" s="6">
        <f>VLOOKUP(SUBSTITUTE(B4323,"_usd","_eur")&amp;" - "&amp;D4323,OrbisGeneric_mapping!C:F,3,0)</f>
        <v>7887</v>
      </c>
      <c r="F4323" s="6" t="e">
        <f>VLOOKUP(E4323,Collibra!D:F,3,0)</f>
        <v>#N/A</v>
      </c>
      <c r="G4323" s="6" t="e">
        <f>VLOOKUP(E4323,Collibra!D:F,2,0)</f>
        <v>#N/A</v>
      </c>
      <c r="J4323" t="s">
        <v>28</v>
      </c>
      <c r="N4323" t="b">
        <v>0</v>
      </c>
      <c r="P4323" t="s">
        <v>29</v>
      </c>
      <c r="Q4323" t="s">
        <v>30</v>
      </c>
      <c r="R4323" t="b">
        <v>0</v>
      </c>
      <c r="Z4323">
        <v>1</v>
      </c>
    </row>
    <row r="4324" spans="1:26" x14ac:dyDescent="0.25">
      <c r="A4324">
        <v>3616</v>
      </c>
      <c r="B4324" t="s">
        <v>2363</v>
      </c>
      <c r="C4324" t="s">
        <v>2358</v>
      </c>
      <c r="D4324" t="s">
        <v>2359</v>
      </c>
      <c r="E4324" s="6">
        <f>VLOOKUP(SUBSTITUTE(B4324,"_usd","_eur")&amp;" - "&amp;D4324,OrbisGeneric_mapping!C:F,3,0)</f>
        <v>8857</v>
      </c>
      <c r="F4324" s="6" t="e">
        <f>VLOOKUP(E4324,Collibra!D:F,3,0)</f>
        <v>#N/A</v>
      </c>
      <c r="G4324" s="6" t="e">
        <f>VLOOKUP(E4324,Collibra!D:F,2,0)</f>
        <v>#N/A</v>
      </c>
      <c r="J4324" t="s">
        <v>28</v>
      </c>
      <c r="N4324" t="b">
        <v>0</v>
      </c>
      <c r="P4324" t="s">
        <v>29</v>
      </c>
      <c r="Q4324" t="s">
        <v>30</v>
      </c>
      <c r="R4324" t="b">
        <v>0</v>
      </c>
      <c r="Z4324">
        <v>1</v>
      </c>
    </row>
    <row r="4325" spans="1:26" x14ac:dyDescent="0.25">
      <c r="A4325">
        <v>3808</v>
      </c>
      <c r="B4325" t="s">
        <v>2363</v>
      </c>
      <c r="C4325" t="s">
        <v>2360</v>
      </c>
      <c r="D4325" t="s">
        <v>2361</v>
      </c>
      <c r="E4325" s="6">
        <f>VLOOKUP(SUBSTITUTE(B4325,"_usd","_eur")&amp;" - "&amp;D4325,OrbisGeneric_mapping!C:F,3,0)</f>
        <v>90019</v>
      </c>
      <c r="F4325" s="6" t="e">
        <f>VLOOKUP(E4325,Collibra!D:F,3,0)</f>
        <v>#N/A</v>
      </c>
      <c r="G4325" s="6" t="e">
        <f>VLOOKUP(E4325,Collibra!D:F,2,0)</f>
        <v>#N/A</v>
      </c>
      <c r="J4325" t="s">
        <v>28</v>
      </c>
      <c r="N4325" t="b">
        <v>0</v>
      </c>
      <c r="P4325" t="s">
        <v>29</v>
      </c>
      <c r="Q4325" t="s">
        <v>30</v>
      </c>
      <c r="R4325" t="b">
        <v>0</v>
      </c>
      <c r="Z4325">
        <v>1</v>
      </c>
    </row>
    <row r="4326" spans="1:26" x14ac:dyDescent="0.25">
      <c r="A4326">
        <v>816</v>
      </c>
      <c r="B4326" t="s">
        <v>2366</v>
      </c>
      <c r="C4326" t="s">
        <v>440</v>
      </c>
      <c r="D4326" t="s">
        <v>441</v>
      </c>
      <c r="E4326" s="6" t="str">
        <f>VLOOKUP(B4326&amp;" - "&amp;D4326,OrbisGeneric_mapping!C:F,3,0)</f>
        <v>ACCOUNTING_PRACTICE</v>
      </c>
      <c r="F4326" s="6" t="str">
        <f>VLOOKUP(E4326,Collibra!D:F,3,0)</f>
        <v>Accounting practice</v>
      </c>
      <c r="G4326" s="6" t="str">
        <f>VLOOKUP(E4326,Collibra!D:F,2,0)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4326" t="s">
        <v>28</v>
      </c>
      <c r="N4326" t="b">
        <v>0</v>
      </c>
      <c r="P4326" t="s">
        <v>29</v>
      </c>
      <c r="Q4326" t="s">
        <v>30</v>
      </c>
      <c r="R4326" t="b">
        <v>0</v>
      </c>
      <c r="Z4326">
        <v>1</v>
      </c>
    </row>
    <row r="4327" spans="1:26" x14ac:dyDescent="0.25">
      <c r="A4327">
        <v>808</v>
      </c>
      <c r="B4327" t="s">
        <v>2366</v>
      </c>
      <c r="C4327" t="s">
        <v>442</v>
      </c>
      <c r="D4327" t="s">
        <v>443</v>
      </c>
      <c r="E4327" s="6" t="str">
        <f>VLOOKUP(B4327&amp;" - "&amp;D4327,OrbisGeneric_mapping!C:F,3,0)</f>
        <v>AUDIT_STATUS</v>
      </c>
      <c r="F4327" s="6" t="str">
        <f>VLOOKUP(E4327,Collibra!D:F,3,0)</f>
        <v>Audit status</v>
      </c>
      <c r="G4327" s="6" t="str">
        <f>VLOOKUP(E4327,Collibra!D:F,2,0)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4327" t="s">
        <v>28</v>
      </c>
      <c r="N4327" t="b">
        <v>0</v>
      </c>
      <c r="P4327" t="s">
        <v>29</v>
      </c>
      <c r="Q4327" t="s">
        <v>30</v>
      </c>
      <c r="R4327" t="b">
        <v>0</v>
      </c>
      <c r="Z4327">
        <v>1</v>
      </c>
    </row>
    <row r="4328" spans="1:26" x14ac:dyDescent="0.25">
      <c r="A4328">
        <v>744</v>
      </c>
      <c r="B4328" t="s">
        <v>2366</v>
      </c>
      <c r="C4328" t="s">
        <v>26</v>
      </c>
      <c r="D4328" t="s">
        <v>27</v>
      </c>
      <c r="E4328" s="6" t="str">
        <f>VLOOKUP(B4328&amp;" - "&amp;D4328,OrbisGeneric_mapping!C:F,3,0)</f>
        <v>BVD_ID_NUMBER</v>
      </c>
      <c r="F4328" s="6" t="str">
        <f>VLOOKUP(E4328,Collibra!D:F,3,0)</f>
        <v>BvD ID number</v>
      </c>
      <c r="G4328" s="6" t="str">
        <f>VLOOKUP(E4328,Collibra!D:F,2,0)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328" t="s">
        <v>28</v>
      </c>
      <c r="N4328" t="b">
        <v>0</v>
      </c>
      <c r="P4328" t="s">
        <v>29</v>
      </c>
      <c r="Q4328" t="s">
        <v>30</v>
      </c>
      <c r="R4328" t="b">
        <v>0</v>
      </c>
      <c r="Z4328">
        <v>1</v>
      </c>
    </row>
    <row r="4329" spans="1:26" x14ac:dyDescent="0.25">
      <c r="A4329">
        <v>880</v>
      </c>
      <c r="B4329" t="s">
        <v>2366</v>
      </c>
      <c r="C4329" t="s">
        <v>2150</v>
      </c>
      <c r="D4329" t="s">
        <v>2151</v>
      </c>
      <c r="E4329" s="6" t="str">
        <f>VLOOKUP(B4329&amp;" - "&amp;D4329,OrbisGeneric_mapping!C:F,3,0)</f>
        <v>CF</v>
      </c>
      <c r="F4329" s="6" t="str">
        <f>VLOOKUP(E4329,Collibra!D:F,3,0)</f>
        <v>Cash flow</v>
      </c>
      <c r="G4329" s="6" t="str">
        <f>VLOOKUP(E4329,Collibra!D:F,2,0)</f>
        <v>Total amount of interest expenses paid on borrowings or liabilities</v>
      </c>
      <c r="J4329" t="s">
        <v>28</v>
      </c>
      <c r="N4329" t="b">
        <v>0</v>
      </c>
      <c r="P4329" t="s">
        <v>29</v>
      </c>
      <c r="Q4329" t="s">
        <v>30</v>
      </c>
      <c r="R4329" t="b">
        <v>0</v>
      </c>
      <c r="Z4329">
        <v>1</v>
      </c>
    </row>
    <row r="4330" spans="1:26" x14ac:dyDescent="0.25">
      <c r="A4330">
        <v>768</v>
      </c>
      <c r="B4330" t="s">
        <v>2366</v>
      </c>
      <c r="C4330" t="s">
        <v>219</v>
      </c>
      <c r="D4330" t="s">
        <v>220</v>
      </c>
      <c r="E4330" s="6" t="str">
        <f>VLOOKUP(B4330&amp;" - "&amp;D4330,OrbisGeneric_mapping!C:F,3,0)</f>
        <v>CLOSING_DATE</v>
      </c>
      <c r="F4330" s="6" t="str">
        <f>VLOOKUP(E4330,Collibra!D:F,3,0)</f>
        <v>Closing date</v>
      </c>
      <c r="G4330" s="6" t="str">
        <f>VLOOKUP(E4330,Collibra!D:F,2,0)</f>
        <v>Closing date provides the financial accounts year or interim ending date (Default: Latest available year)</v>
      </c>
      <c r="J4330" t="s">
        <v>28</v>
      </c>
      <c r="N4330" t="b">
        <v>0</v>
      </c>
      <c r="P4330" t="s">
        <v>29</v>
      </c>
      <c r="Q4330" t="s">
        <v>30</v>
      </c>
      <c r="R4330" t="b">
        <v>0</v>
      </c>
      <c r="Z4330">
        <v>1</v>
      </c>
    </row>
    <row r="4331" spans="1:26" x14ac:dyDescent="0.25">
      <c r="A4331">
        <v>792</v>
      </c>
      <c r="B4331" t="s">
        <v>2366</v>
      </c>
      <c r="C4331" t="s">
        <v>221</v>
      </c>
      <c r="D4331" t="s">
        <v>222</v>
      </c>
      <c r="E4331" s="6" t="e">
        <f>VLOOKUP(B4331&amp;" - "&amp;D4331,OrbisGeneric_mapping!C:F,3,0)</f>
        <v>#N/A</v>
      </c>
      <c r="F4331" s="6" t="e">
        <f>VLOOKUP(E4331,Collibra!D:F,3,0)</f>
        <v>#N/A</v>
      </c>
      <c r="G4331" s="6" t="e">
        <f>VLOOKUP(E4331,Collibra!D:F,2,0)</f>
        <v>#N/A</v>
      </c>
      <c r="J4331" t="s">
        <v>28</v>
      </c>
      <c r="N4331" t="b">
        <v>0</v>
      </c>
      <c r="P4331" t="s">
        <v>29</v>
      </c>
      <c r="Q4331" t="s">
        <v>30</v>
      </c>
      <c r="R4331" t="b">
        <v>0</v>
      </c>
      <c r="Z4331">
        <v>1</v>
      </c>
    </row>
    <row r="4332" spans="1:26" x14ac:dyDescent="0.25">
      <c r="A4332">
        <v>784</v>
      </c>
      <c r="B4332" t="s">
        <v>2366</v>
      </c>
      <c r="C4332" t="s">
        <v>223</v>
      </c>
      <c r="D4332" t="s">
        <v>224</v>
      </c>
      <c r="E4332" s="6" t="e">
        <f>VLOOKUP(B4332&amp;" - "&amp;D4332,OrbisGeneric_mapping!C:F,3,0)</f>
        <v>#N/A</v>
      </c>
      <c r="F4332" s="6" t="e">
        <f>VLOOKUP(E4332,Collibra!D:F,3,0)</f>
        <v>#N/A</v>
      </c>
      <c r="G4332" s="6" t="e">
        <f>VLOOKUP(E4332,Collibra!D:F,2,0)</f>
        <v>#N/A</v>
      </c>
      <c r="J4332" t="s">
        <v>28</v>
      </c>
      <c r="N4332" t="b">
        <v>0</v>
      </c>
      <c r="P4332" t="s">
        <v>29</v>
      </c>
      <c r="Q4332" t="s">
        <v>30</v>
      </c>
      <c r="R4332" t="b">
        <v>0</v>
      </c>
      <c r="Z4332">
        <v>1</v>
      </c>
    </row>
    <row r="4333" spans="1:26" x14ac:dyDescent="0.25">
      <c r="A4333">
        <v>776</v>
      </c>
      <c r="B4333" t="s">
        <v>2366</v>
      </c>
      <c r="C4333" t="s">
        <v>225</v>
      </c>
      <c r="D4333" t="s">
        <v>226</v>
      </c>
      <c r="E4333" s="6" t="e">
        <f>VLOOKUP(B4333&amp;" - "&amp;D4333,OrbisGeneric_mapping!C:F,3,0)</f>
        <v>#N/A</v>
      </c>
      <c r="F4333" s="6" t="e">
        <f>VLOOKUP(E4333,Collibra!D:F,3,0)</f>
        <v>#N/A</v>
      </c>
      <c r="G4333" s="6" t="e">
        <f>VLOOKUP(E4333,Collibra!D:F,2,0)</f>
        <v>#N/A</v>
      </c>
      <c r="J4333" t="s">
        <v>28</v>
      </c>
      <c r="N4333" t="b">
        <v>0</v>
      </c>
      <c r="P4333" t="s">
        <v>29</v>
      </c>
      <c r="Q4333" t="s">
        <v>30</v>
      </c>
      <c r="R4333" t="b">
        <v>0</v>
      </c>
      <c r="Z4333">
        <v>1</v>
      </c>
    </row>
    <row r="4334" spans="1:26" x14ac:dyDescent="0.25">
      <c r="A4334">
        <v>752</v>
      </c>
      <c r="B4334" t="s">
        <v>2366</v>
      </c>
      <c r="C4334" t="s">
        <v>452</v>
      </c>
      <c r="D4334" t="s">
        <v>453</v>
      </c>
      <c r="E4334" s="6" t="str">
        <f>VLOOKUP(B4334&amp;" - "&amp;D4334,OrbisGeneric_mapping!C:F,3,0)</f>
        <v>CONSOLIDATION_CODE</v>
      </c>
      <c r="F4334" s="6" t="str">
        <f>VLOOKUP(E4334,Collibra!D:F,3,0)</f>
        <v>Consolidation code</v>
      </c>
      <c r="G4334" s="6" t="str">
        <f>VLOOKUP(E4334,Collibra!D:F,2,0)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4334" t="s">
        <v>28</v>
      </c>
      <c r="N4334" t="b">
        <v>0</v>
      </c>
      <c r="P4334" t="s">
        <v>29</v>
      </c>
      <c r="Q4334" t="s">
        <v>30</v>
      </c>
      <c r="R4334" t="b">
        <v>0</v>
      </c>
      <c r="Z4334">
        <v>1</v>
      </c>
    </row>
    <row r="4335" spans="1:26" x14ac:dyDescent="0.25">
      <c r="A4335">
        <v>904</v>
      </c>
      <c r="B4335" t="s">
        <v>2366</v>
      </c>
      <c r="C4335" t="s">
        <v>456</v>
      </c>
      <c r="D4335" t="s">
        <v>457</v>
      </c>
      <c r="E4335" s="6" t="str">
        <f>VLOOKUP(B4335&amp;" - "&amp;D4335,OrbisGeneric_mapping!C:F,3,0)</f>
        <v>CURR</v>
      </c>
      <c r="F4335" s="6" t="str">
        <f>VLOOKUP(E4335,Collibra!D:F,3,0)</f>
        <v>Current Ratio (x)</v>
      </c>
      <c r="G4335" s="6" t="str">
        <f>VLOOKUP(E4335,Collibra!D:F,2,0)</f>
        <v>Current assets as percentage of Current liabilities</v>
      </c>
      <c r="J4335" t="s">
        <v>28</v>
      </c>
      <c r="N4335" t="b">
        <v>0</v>
      </c>
      <c r="P4335" t="s">
        <v>29</v>
      </c>
      <c r="Q4335" t="s">
        <v>30</v>
      </c>
      <c r="R4335" t="b">
        <v>0</v>
      </c>
      <c r="Z4335">
        <v>1</v>
      </c>
    </row>
    <row r="4336" spans="1:26" x14ac:dyDescent="0.25">
      <c r="A4336">
        <v>848</v>
      </c>
      <c r="B4336" t="s">
        <v>2366</v>
      </c>
      <c r="C4336" t="s">
        <v>661</v>
      </c>
      <c r="D4336" t="s">
        <v>662</v>
      </c>
      <c r="E4336" s="6" t="str">
        <f>VLOOKUP(B4336&amp;" - "&amp;D4336,OrbisGeneric_mapping!C:F,3,0)</f>
        <v>EXCHANGE_RATE</v>
      </c>
      <c r="F4336" s="6" t="str">
        <f>VLOOKUP(E4336,Collibra!D:F,3,0)</f>
        <v>Exchange rate from original currency</v>
      </c>
      <c r="G4336" s="6" t="str">
        <f>VLOOKUP(E4336,Collibra!D:F,2,0)</f>
        <v>Exchange rate from original currency gives the exchange rate against selected selected currency (Default: USD)</v>
      </c>
      <c r="J4336" t="s">
        <v>28</v>
      </c>
      <c r="N4336" t="b">
        <v>0</v>
      </c>
      <c r="P4336" t="s">
        <v>29</v>
      </c>
      <c r="Q4336" t="s">
        <v>30</v>
      </c>
      <c r="R4336" t="b">
        <v>0</v>
      </c>
      <c r="Z4336">
        <v>1</v>
      </c>
    </row>
    <row r="4337" spans="1:26" x14ac:dyDescent="0.25">
      <c r="A4337">
        <v>760</v>
      </c>
      <c r="B4337" t="s">
        <v>2366</v>
      </c>
      <c r="C4337" t="s">
        <v>2197</v>
      </c>
      <c r="D4337" t="s">
        <v>2198</v>
      </c>
      <c r="E4337" s="6" t="str">
        <f>VLOOKUP(B4337&amp;" - "&amp;D4337,OrbisGeneric_mapping!C:F,3,0)</f>
        <v>FILING_TYPE</v>
      </c>
      <c r="F4337" s="6" t="str">
        <f>VLOOKUP(E4337,Collibra!D:F,3,0)</f>
        <v>Filing type</v>
      </c>
      <c r="G4337" s="6" t="str">
        <f>VLOOKUP(E4337,Collibra!D:F,2,0)</f>
        <v>The filing type indicates where the accounts come from. This can be Annual report (coming from Osiris, BankFocus or InsuranceFocus) or Local registry filing (coming from national products or data feeds)</v>
      </c>
      <c r="J4337" t="s">
        <v>28</v>
      </c>
      <c r="N4337" t="b">
        <v>0</v>
      </c>
      <c r="P4337" t="s">
        <v>29</v>
      </c>
      <c r="Q4337" t="s">
        <v>30</v>
      </c>
      <c r="R4337" t="b">
        <v>0</v>
      </c>
      <c r="Z4337">
        <v>1</v>
      </c>
    </row>
    <row r="4338" spans="1:26" x14ac:dyDescent="0.25">
      <c r="A4338">
        <v>960</v>
      </c>
      <c r="B4338" t="s">
        <v>2366</v>
      </c>
      <c r="C4338" t="s">
        <v>259</v>
      </c>
      <c r="D4338" t="s">
        <v>260</v>
      </c>
      <c r="E4338" s="6" t="str">
        <f>VLOOKUP(B4338&amp;" - "&amp;D4338,OrbisGeneric_mapping!C:F,3,0)</f>
        <v>ASTK_MARKET_CAP</v>
      </c>
      <c r="F4338" s="6" t="str">
        <f>VLOOKUP(E4338,Collibra!D:F,3,0)</f>
        <v>Market capitalisation (mil)</v>
      </c>
      <c r="G4338" s="6" t="str">
        <f>VLOOKUP(E4338,Collibra!D:F,2,0)</f>
        <v>The market capitalisation based on the end of day price at the closing date of the financial accounts. It is a calculated result of the number of outstanding shares multiplied by the share price of the main security.</v>
      </c>
      <c r="J4338" t="s">
        <v>28</v>
      </c>
      <c r="N4338" t="b">
        <v>0</v>
      </c>
      <c r="P4338" t="s">
        <v>29</v>
      </c>
      <c r="Q4338" t="s">
        <v>30</v>
      </c>
      <c r="R4338" t="b">
        <v>0</v>
      </c>
      <c r="Z4338">
        <v>1</v>
      </c>
    </row>
    <row r="4339" spans="1:26" x14ac:dyDescent="0.25">
      <c r="A4339">
        <v>952</v>
      </c>
      <c r="B4339" t="s">
        <v>2366</v>
      </c>
      <c r="C4339" t="s">
        <v>1481</v>
      </c>
      <c r="D4339" t="s">
        <v>1482</v>
      </c>
      <c r="E4339" s="6" t="str">
        <f>VLOOKUP(B4339&amp;" - "&amp;D4339,OrbisGeneric_mapping!C:F,3,0)</f>
        <v>EMPL</v>
      </c>
      <c r="F4339" s="6">
        <f>VLOOKUP(E4339,Collibra!D:F,3,0)</f>
        <v>0</v>
      </c>
      <c r="G4339" s="6" t="str">
        <f>VLOOKUP(E4339,Collibra!D:F,2,0)</f>
        <v>Total number of employees on the company's payroll</v>
      </c>
      <c r="J4339" t="s">
        <v>28</v>
      </c>
      <c r="N4339" t="b">
        <v>0</v>
      </c>
      <c r="P4339" t="s">
        <v>29</v>
      </c>
      <c r="Q4339" t="s">
        <v>30</v>
      </c>
      <c r="R4339" t="b">
        <v>0</v>
      </c>
      <c r="Z4339">
        <v>1</v>
      </c>
    </row>
    <row r="4340" spans="1:26" x14ac:dyDescent="0.25">
      <c r="A4340">
        <v>800</v>
      </c>
      <c r="B4340" t="s">
        <v>2366</v>
      </c>
      <c r="C4340" t="s">
        <v>570</v>
      </c>
      <c r="D4340" t="s">
        <v>571</v>
      </c>
      <c r="E4340" s="6" t="str">
        <f>VLOOKUP(B4340&amp;" - "&amp;D4340,OrbisGeneric_mapping!C:F,3,0)</f>
        <v>NUMBER_MONTHS</v>
      </c>
      <c r="F4340" s="6" t="str">
        <f>VLOOKUP(E4340,Collibra!D:F,3,0)</f>
        <v>Number of months</v>
      </c>
      <c r="G4340" s="6" t="str">
        <f>VLOOKUP(E4340,Collibra!D:F,2,0)</f>
        <v>The number of months in a financial accounting period</v>
      </c>
      <c r="J4340" t="s">
        <v>28</v>
      </c>
      <c r="N4340" t="b">
        <v>0</v>
      </c>
      <c r="P4340" t="s">
        <v>29</v>
      </c>
      <c r="Q4340" t="s">
        <v>30</v>
      </c>
      <c r="R4340" t="b">
        <v>0</v>
      </c>
      <c r="Z4340">
        <v>1</v>
      </c>
    </row>
    <row r="4341" spans="1:26" x14ac:dyDescent="0.25">
      <c r="A4341">
        <v>856</v>
      </c>
      <c r="B4341" t="s">
        <v>2366</v>
      </c>
      <c r="C4341" t="s">
        <v>2233</v>
      </c>
      <c r="D4341" t="s">
        <v>2234</v>
      </c>
      <c r="E4341" s="6" t="str">
        <f>VLOOKUP(B4341&amp;" - "&amp;D4341,OrbisGeneric_mapping!C:F,3,0)</f>
        <v>OPRE</v>
      </c>
      <c r="F4341" s="6">
        <f>VLOOKUP(E4341,Collibra!D:F,3,0)</f>
        <v>0</v>
      </c>
      <c r="G4341" s="6" t="str">
        <f>VLOOKUP(E4341,Collibra!D:F,2,0)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4341" t="s">
        <v>28</v>
      </c>
      <c r="N4341" t="b">
        <v>0</v>
      </c>
      <c r="P4341" t="s">
        <v>29</v>
      </c>
      <c r="Q4341" t="s">
        <v>30</v>
      </c>
      <c r="R4341" t="b">
        <v>0</v>
      </c>
      <c r="Z4341">
        <v>1</v>
      </c>
    </row>
    <row r="4342" spans="1:26" x14ac:dyDescent="0.25">
      <c r="A4342">
        <v>840</v>
      </c>
      <c r="B4342" t="s">
        <v>2366</v>
      </c>
      <c r="C4342" t="s">
        <v>576</v>
      </c>
      <c r="D4342" t="s">
        <v>577</v>
      </c>
      <c r="E4342" s="6" t="str">
        <f>VLOOKUP(B4342&amp;" - "&amp;D4342,OrbisGeneric_mapping!C:F,3,0)</f>
        <v>ORIGINAL_CURRENCY</v>
      </c>
      <c r="F4342" s="6">
        <f>VLOOKUP(E4342,Collibra!D:F,3,0)</f>
        <v>0</v>
      </c>
      <c r="G4342" s="6" t="str">
        <f>VLOOKUP(E4342,Collibra!D:F,2,0)</f>
        <v>The currency used for publishing the financial accounts</v>
      </c>
      <c r="J4342" t="s">
        <v>28</v>
      </c>
      <c r="N4342" t="b">
        <v>0</v>
      </c>
      <c r="P4342" t="s">
        <v>29</v>
      </c>
      <c r="Q4342" t="s">
        <v>30</v>
      </c>
      <c r="R4342" t="b">
        <v>0</v>
      </c>
      <c r="Z4342">
        <v>1</v>
      </c>
    </row>
    <row r="4343" spans="1:26" x14ac:dyDescent="0.25">
      <c r="A4343">
        <v>832</v>
      </c>
      <c r="B4343" t="s">
        <v>2366</v>
      </c>
      <c r="C4343" t="s">
        <v>578</v>
      </c>
      <c r="D4343" t="s">
        <v>579</v>
      </c>
      <c r="E4343" s="6" t="str">
        <f>VLOOKUP(B4343&amp;" - "&amp;D4343,OrbisGeneric_mapping!C:F,3,0)</f>
        <v>ORIGINAL_UNIT</v>
      </c>
      <c r="F4343" s="6" t="str">
        <f>VLOOKUP(E4343,Collibra!D:F,3,0)</f>
        <v>Original unit</v>
      </c>
      <c r="G4343" s="6" t="str">
        <f>VLOOKUP(E4343,Collibra!D:F,2,0)</f>
        <v>Original units is the unit for a financial value used in spreading the financial accounts</v>
      </c>
      <c r="J4343" t="s">
        <v>28</v>
      </c>
      <c r="N4343" t="b">
        <v>0</v>
      </c>
      <c r="P4343" t="s">
        <v>29</v>
      </c>
      <c r="Q4343" t="s">
        <v>30</v>
      </c>
      <c r="R4343" t="b">
        <v>0</v>
      </c>
      <c r="Z4343">
        <v>1</v>
      </c>
    </row>
    <row r="4344" spans="1:26" x14ac:dyDescent="0.25">
      <c r="A4344">
        <v>864</v>
      </c>
      <c r="B4344" t="s">
        <v>2366</v>
      </c>
      <c r="C4344" t="s">
        <v>2245</v>
      </c>
      <c r="D4344" t="s">
        <v>2246</v>
      </c>
      <c r="E4344" s="6" t="str">
        <f>VLOOKUP(B4344&amp;" - "&amp;D4344,OrbisGeneric_mapping!C:F,3,0)</f>
        <v>PLBT</v>
      </c>
      <c r="F4344" s="6">
        <f>VLOOKUP(E4344,Collibra!D:F,3,0)</f>
        <v>0</v>
      </c>
      <c r="G4344" s="6" t="str">
        <f>VLOOKUP(E4344,Collibra!D:F,2,0)</f>
        <v>The sum of Operating profit and Financial profit</v>
      </c>
      <c r="J4344" t="s">
        <v>28</v>
      </c>
      <c r="N4344" t="b">
        <v>0</v>
      </c>
      <c r="P4344" t="s">
        <v>29</v>
      </c>
      <c r="Q4344" t="s">
        <v>30</v>
      </c>
      <c r="R4344" t="b">
        <v>0</v>
      </c>
      <c r="Z4344">
        <v>1</v>
      </c>
    </row>
    <row r="4345" spans="1:26" x14ac:dyDescent="0.25">
      <c r="A4345">
        <v>872</v>
      </c>
      <c r="B4345" t="s">
        <v>2366</v>
      </c>
      <c r="C4345" t="s">
        <v>2247</v>
      </c>
      <c r="D4345" t="s">
        <v>2248</v>
      </c>
      <c r="E4345" s="6" t="str">
        <f>VLOOKUP(B4345&amp;" - "&amp;D4345,OrbisGeneric_mapping!C:F,3,0)</f>
        <v>PL</v>
      </c>
      <c r="F4345" s="6" t="str">
        <f>VLOOKUP(E4345,Collibra!D:F,3,0)</f>
        <v>P/L for period [= Net Income]</v>
      </c>
      <c r="G4345" s="6" t="str">
        <f>VLOOKUP(E4345,Collibra!D:F,2,0)</f>
        <v>Net income for the Year. Profit after tax including Extraordinary Revenue &amp;amp; Expense and After deduction of Minority interests and Preferred dividends but Before Ordinary dividends</v>
      </c>
      <c r="J4345" t="s">
        <v>28</v>
      </c>
      <c r="N4345" t="b">
        <v>0</v>
      </c>
      <c r="P4345" t="s">
        <v>29</v>
      </c>
      <c r="Q4345" t="s">
        <v>30</v>
      </c>
      <c r="R4345" t="b">
        <v>0</v>
      </c>
      <c r="Z4345">
        <v>1</v>
      </c>
    </row>
    <row r="4346" spans="1:26" x14ac:dyDescent="0.25">
      <c r="A4346">
        <v>944</v>
      </c>
      <c r="B4346" t="s">
        <v>2366</v>
      </c>
      <c r="C4346" t="s">
        <v>2367</v>
      </c>
      <c r="D4346" t="s">
        <v>2368</v>
      </c>
      <c r="E4346" s="6" t="str">
        <f>VLOOKUP(B4346&amp;" - "&amp;D4346,OrbisGeneric_mapping!C:F,3,0)</f>
        <v>ASTK_PE_RATIO_CLOSE</v>
      </c>
      <c r="F4346" s="6" t="str">
        <f>VLOOKUP(E4346,Collibra!D:F,3,0)</f>
        <v>Price / earnings ratio - close</v>
      </c>
      <c r="G4346" s="6" t="str">
        <f>VLOOKUP(E4346,Collibra!D:F,2,0)</f>
        <v>Market price divided by the earnings per share;
in which Market price is the closing price of the main security on the main stock exchange at the latest day of the fiscal year of the company
in which earnings per share is Net income from the annual accounts divided by the number of outstanding shares (of the main security) at the annual closing date of the company</v>
      </c>
      <c r="J4346" t="s">
        <v>28</v>
      </c>
      <c r="N4346" t="b">
        <v>0</v>
      </c>
      <c r="P4346" t="s">
        <v>29</v>
      </c>
      <c r="Q4346" t="s">
        <v>30</v>
      </c>
      <c r="R4346" t="b">
        <v>0</v>
      </c>
      <c r="Z4346">
        <v>1</v>
      </c>
    </row>
    <row r="4347" spans="1:26" x14ac:dyDescent="0.25">
      <c r="A4347">
        <v>736</v>
      </c>
      <c r="B4347" t="s">
        <v>2366</v>
      </c>
      <c r="C4347" t="s">
        <v>57</v>
      </c>
      <c r="D4347" t="s">
        <v>57</v>
      </c>
      <c r="E4347" s="6" t="e">
        <f>VLOOKUP(B4347&amp;" - "&amp;D4347,OrbisGeneric_mapping!C:F,3,0)</f>
        <v>#N/A</v>
      </c>
      <c r="F4347" s="6" t="e">
        <f>VLOOKUP(E4347,Collibra!D:F,3,0)</f>
        <v>#N/A</v>
      </c>
      <c r="G4347" s="6" t="e">
        <f>VLOOKUP(E4347,Collibra!D:F,2,0)</f>
        <v>#N/A</v>
      </c>
      <c r="J4347" t="s">
        <v>28</v>
      </c>
      <c r="N4347" t="b">
        <v>0</v>
      </c>
      <c r="P4347" t="s">
        <v>29</v>
      </c>
      <c r="Q4347" t="s">
        <v>30</v>
      </c>
      <c r="R4347" t="b">
        <v>0</v>
      </c>
      <c r="Z4347">
        <v>1</v>
      </c>
    </row>
    <row r="4348" spans="1:26" x14ac:dyDescent="0.25">
      <c r="A4348">
        <v>728</v>
      </c>
      <c r="B4348" t="s">
        <v>2366</v>
      </c>
      <c r="C4348" t="s">
        <v>58</v>
      </c>
      <c r="D4348" t="s">
        <v>58</v>
      </c>
      <c r="E4348" s="6" t="e">
        <f>VLOOKUP(B4348&amp;" - "&amp;D4348,OrbisGeneric_mapping!C:F,3,0)</f>
        <v>#N/A</v>
      </c>
      <c r="F4348" s="6" t="e">
        <f>VLOOKUP(E4348,Collibra!D:F,3,0)</f>
        <v>#N/A</v>
      </c>
      <c r="G4348" s="6" t="e">
        <f>VLOOKUP(E4348,Collibra!D:F,2,0)</f>
        <v>#N/A</v>
      </c>
      <c r="J4348" t="s">
        <v>59</v>
      </c>
      <c r="N4348" t="b">
        <v>0</v>
      </c>
      <c r="P4348" t="s">
        <v>29</v>
      </c>
      <c r="Q4348" t="s">
        <v>30</v>
      </c>
      <c r="R4348" t="b">
        <v>0</v>
      </c>
      <c r="Z4348">
        <v>1</v>
      </c>
    </row>
    <row r="4349" spans="1:26" x14ac:dyDescent="0.25">
      <c r="A4349">
        <v>912</v>
      </c>
      <c r="B4349" t="s">
        <v>2366</v>
      </c>
      <c r="C4349" t="s">
        <v>604</v>
      </c>
      <c r="D4349" t="s">
        <v>605</v>
      </c>
      <c r="E4349" s="6" t="str">
        <f>VLOOKUP(B4349&amp;" - "&amp;D4349,OrbisGeneric_mapping!C:F,3,0)</f>
        <v>PRMA</v>
      </c>
      <c r="F4349" s="6">
        <f>VLOOKUP(E4349,Collibra!D:F,3,0)</f>
        <v>0</v>
      </c>
      <c r="G4349" s="6" t="str">
        <f>VLOOKUP(E4349,Collibra!D:F,2,0)</f>
        <v>Profit (loss) before tax as percentage of operating revenue</v>
      </c>
      <c r="J4349" t="s">
        <v>28</v>
      </c>
      <c r="N4349" t="b">
        <v>0</v>
      </c>
      <c r="P4349" t="s">
        <v>29</v>
      </c>
      <c r="Q4349" t="s">
        <v>30</v>
      </c>
      <c r="R4349" t="b">
        <v>0</v>
      </c>
      <c r="Z4349">
        <v>1</v>
      </c>
    </row>
    <row r="4350" spans="1:26" x14ac:dyDescent="0.25">
      <c r="A4350">
        <v>928</v>
      </c>
      <c r="B4350" t="s">
        <v>2366</v>
      </c>
      <c r="C4350" t="s">
        <v>2256</v>
      </c>
      <c r="D4350" t="s">
        <v>2257</v>
      </c>
      <c r="E4350" s="6" t="str">
        <f>VLOOKUP(B4350&amp;" - "&amp;D4350,OrbisGeneric_mapping!C:F,3,0)</f>
        <v>RCEM</v>
      </c>
      <c r="F4350" s="6">
        <f>VLOOKUP(E4350,Collibra!D:F,3,0)</f>
        <v>0</v>
      </c>
      <c r="G4350" s="6" t="str">
        <f>VLOOKUP(E4350,Collibra!D:F,2,0)</f>
        <v>The sum of Profit (loss) before tax and interest paid as percentage of shareholders funds and non-current liabilities</v>
      </c>
      <c r="J4350" t="s">
        <v>28</v>
      </c>
      <c r="N4350" t="b">
        <v>0</v>
      </c>
      <c r="P4350" t="s">
        <v>29</v>
      </c>
      <c r="Q4350" t="s">
        <v>30</v>
      </c>
      <c r="R4350" t="b">
        <v>0</v>
      </c>
      <c r="Z4350">
        <v>1</v>
      </c>
    </row>
    <row r="4351" spans="1:26" x14ac:dyDescent="0.25">
      <c r="A4351">
        <v>920</v>
      </c>
      <c r="B4351" t="s">
        <v>2366</v>
      </c>
      <c r="C4351" t="s">
        <v>622</v>
      </c>
      <c r="D4351" t="s">
        <v>623</v>
      </c>
      <c r="E4351" s="6" t="str">
        <f>VLOOKUP(B4351&amp;" - "&amp;D4351,OrbisGeneric_mapping!C:F,3,0)</f>
        <v>RSHF</v>
      </c>
      <c r="F4351" s="6" t="str">
        <f>VLOOKUP(E4351,Collibra!D:F,3,0)</f>
        <v>ROE using P/L before tax</v>
      </c>
      <c r="G4351" s="6" t="str">
        <f>VLOOKUP(E4351,Collibra!D:F,2,0)</f>
        <v>Profit (loss) before tax as percentage of shareholders funds</v>
      </c>
      <c r="J4351" t="s">
        <v>28</v>
      </c>
      <c r="N4351" t="b">
        <v>0</v>
      </c>
      <c r="P4351" t="s">
        <v>29</v>
      </c>
      <c r="Q4351" t="s">
        <v>30</v>
      </c>
      <c r="R4351" t="b">
        <v>0</v>
      </c>
      <c r="Z4351">
        <v>1</v>
      </c>
    </row>
    <row r="4352" spans="1:26" x14ac:dyDescent="0.25">
      <c r="A4352">
        <v>968</v>
      </c>
      <c r="B4352" t="s">
        <v>2366</v>
      </c>
      <c r="C4352" t="s">
        <v>72</v>
      </c>
      <c r="D4352" t="s">
        <v>72</v>
      </c>
      <c r="E4352" s="6" t="e">
        <f>VLOOKUP(B4352&amp;" - "&amp;D4352,OrbisGeneric_mapping!C:F,3,0)</f>
        <v>#N/A</v>
      </c>
      <c r="F4352" s="6" t="e">
        <f>VLOOKUP(E4352,Collibra!D:F,3,0)</f>
        <v>#N/A</v>
      </c>
      <c r="G4352" s="6" t="e">
        <f>VLOOKUP(E4352,Collibra!D:F,2,0)</f>
        <v>#N/A</v>
      </c>
      <c r="J4352" t="s">
        <v>73</v>
      </c>
      <c r="N4352" t="b">
        <v>0</v>
      </c>
      <c r="P4352" t="s">
        <v>29</v>
      </c>
      <c r="Q4352" t="s">
        <v>30</v>
      </c>
      <c r="R4352" t="b">
        <v>0</v>
      </c>
      <c r="Z4352">
        <v>1</v>
      </c>
    </row>
    <row r="4353" spans="1:26" x14ac:dyDescent="0.25">
      <c r="A4353">
        <v>896</v>
      </c>
      <c r="B4353" t="s">
        <v>2366</v>
      </c>
      <c r="C4353" t="s">
        <v>2260</v>
      </c>
      <c r="D4353" t="s">
        <v>2261</v>
      </c>
      <c r="E4353" s="6" t="str">
        <f>VLOOKUP(B4353&amp;" - "&amp;D4353,OrbisGeneric_mapping!C:F,3,0)</f>
        <v>SHFD</v>
      </c>
      <c r="F4353" s="6" t="str">
        <f>VLOOKUP(E4353,Collibra!D:F,3,0)</f>
        <v>Shareholders funds</v>
      </c>
      <c r="G4353" s="6" t="str">
        <f>VLOOKUP(E4353,Collibra!D:F,2,0)</f>
        <v>Total equity (Capital plus Other shareholders funds)</v>
      </c>
      <c r="J4353" t="s">
        <v>28</v>
      </c>
      <c r="N4353" t="b">
        <v>0</v>
      </c>
      <c r="P4353" t="s">
        <v>29</v>
      </c>
      <c r="Q4353" t="s">
        <v>30</v>
      </c>
      <c r="R4353" t="b">
        <v>0</v>
      </c>
      <c r="Z4353">
        <v>1</v>
      </c>
    </row>
    <row r="4354" spans="1:26" x14ac:dyDescent="0.25">
      <c r="A4354">
        <v>936</v>
      </c>
      <c r="B4354" t="s">
        <v>2366</v>
      </c>
      <c r="C4354" t="s">
        <v>624</v>
      </c>
      <c r="D4354" t="s">
        <v>625</v>
      </c>
      <c r="E4354" s="6" t="str">
        <f>VLOOKUP(B4354&amp;" - "&amp;D4354,OrbisGeneric_mapping!C:F,3,0)</f>
        <v>SOLR</v>
      </c>
      <c r="F4354" s="6">
        <f>VLOOKUP(E4354,Collibra!D:F,3,0)</f>
        <v>0</v>
      </c>
      <c r="G4354" s="6" t="str">
        <f>VLOOKUP(E4354,Collibra!D:F,2,0)</f>
        <v>Shareholders funds as a percentage of total assets</v>
      </c>
      <c r="J4354" t="s">
        <v>28</v>
      </c>
      <c r="N4354" t="b">
        <v>0</v>
      </c>
      <c r="P4354" t="s">
        <v>29</v>
      </c>
      <c r="Q4354" t="s">
        <v>30</v>
      </c>
      <c r="R4354" t="b">
        <v>0</v>
      </c>
      <c r="Z4354">
        <v>1</v>
      </c>
    </row>
    <row r="4355" spans="1:26" x14ac:dyDescent="0.25">
      <c r="A4355">
        <v>824</v>
      </c>
      <c r="B4355" t="s">
        <v>2366</v>
      </c>
      <c r="C4355" t="s">
        <v>1022</v>
      </c>
      <c r="D4355" t="s">
        <v>1023</v>
      </c>
      <c r="E4355" s="6" t="str">
        <f>VLOOKUP(B4355&amp;" - "&amp;D4355,OrbisGeneric_mapping!C:F,3,0)</f>
        <v>ACCOUNTS_SOURCE_CODE</v>
      </c>
      <c r="F4355" s="6" t="str">
        <f>VLOOKUP(E4355,Collibra!D:F,3,0)</f>
        <v>Source of financials</v>
      </c>
      <c r="G4355" s="6" t="str">
        <f>VLOOKUP(E4355,Collibra!D:F,2,0)</f>
        <v>The source of financials provides the source used for collecting the financial and non-financial information for an account. This can include annual reports, 10-K, regulatory source or any other information provider</v>
      </c>
      <c r="J4355" t="s">
        <v>28</v>
      </c>
      <c r="N4355" t="b">
        <v>0</v>
      </c>
      <c r="P4355" t="s">
        <v>29</v>
      </c>
      <c r="Q4355" t="s">
        <v>30</v>
      </c>
      <c r="R4355" t="b">
        <v>0</v>
      </c>
      <c r="Z4355">
        <v>1</v>
      </c>
    </row>
    <row r="4356" spans="1:26" x14ac:dyDescent="0.25">
      <c r="A4356">
        <v>888</v>
      </c>
      <c r="B4356" t="s">
        <v>2366</v>
      </c>
      <c r="C4356" t="s">
        <v>642</v>
      </c>
      <c r="D4356" t="s">
        <v>643</v>
      </c>
      <c r="E4356" s="6" t="str">
        <f>VLOOKUP(B4356&amp;" - "&amp;D4356,OrbisGeneric_mapping!C:F,3,0)</f>
        <v>TOAS</v>
      </c>
      <c r="F4356" s="6">
        <f>VLOOKUP(E4356,Collibra!D:F,3,0)</f>
        <v>0</v>
      </c>
      <c r="G4356" s="6" t="str">
        <f>VLOOKUP(E4356,Collibra!D:F,2,0)</f>
        <v>Sum of all Non-Current assets and Current assets</v>
      </c>
      <c r="J4356" t="s">
        <v>28</v>
      </c>
      <c r="N4356" t="b">
        <v>0</v>
      </c>
      <c r="P4356" t="s">
        <v>29</v>
      </c>
      <c r="Q4356" t="s">
        <v>30</v>
      </c>
      <c r="R4356" t="b">
        <v>0</v>
      </c>
      <c r="Z4356">
        <v>1</v>
      </c>
    </row>
    <row r="4357" spans="1:26" x14ac:dyDescent="0.25">
      <c r="A4357">
        <v>1771</v>
      </c>
      <c r="B4357" t="s">
        <v>2369</v>
      </c>
      <c r="C4357" t="s">
        <v>440</v>
      </c>
      <c r="D4357" t="s">
        <v>441</v>
      </c>
      <c r="E4357" s="6" t="str">
        <f>VLOOKUP(SUBSTITUTE(B4357,"_eur","")&amp;" - "&amp;D4357,OrbisGeneric_mapping!C:F,3,0)</f>
        <v>ACCOUNTING_PRACTICE</v>
      </c>
      <c r="F4357" s="6" t="str">
        <f>VLOOKUP(E4357,Collibra!D:F,3,0)</f>
        <v>Accounting practice</v>
      </c>
      <c r="G4357" s="6" t="str">
        <f>VLOOKUP(E4357,Collibra!D:F,2,0)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4357" t="s">
        <v>28</v>
      </c>
      <c r="N4357" t="b">
        <v>0</v>
      </c>
      <c r="P4357" t="s">
        <v>29</v>
      </c>
      <c r="Q4357" t="s">
        <v>30</v>
      </c>
      <c r="R4357" t="b">
        <v>0</v>
      </c>
      <c r="Z4357">
        <v>1</v>
      </c>
    </row>
    <row r="4358" spans="1:26" x14ac:dyDescent="0.25">
      <c r="A4358">
        <v>1763</v>
      </c>
      <c r="B4358" t="s">
        <v>2369</v>
      </c>
      <c r="C4358" t="s">
        <v>442</v>
      </c>
      <c r="D4358" t="s">
        <v>443</v>
      </c>
      <c r="E4358" s="6" t="str">
        <f>VLOOKUP(SUBSTITUTE(B4358,"_eur","")&amp;" - "&amp;D4358,OrbisGeneric_mapping!C:F,3,0)</f>
        <v>AUDIT_STATUS</v>
      </c>
      <c r="F4358" s="6" t="str">
        <f>VLOOKUP(E4358,Collibra!D:F,3,0)</f>
        <v>Audit status</v>
      </c>
      <c r="G4358" s="6" t="str">
        <f>VLOOKUP(E4358,Collibra!D:F,2,0)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4358" t="s">
        <v>28</v>
      </c>
      <c r="N4358" t="b">
        <v>0</v>
      </c>
      <c r="P4358" t="s">
        <v>29</v>
      </c>
      <c r="Q4358" t="s">
        <v>30</v>
      </c>
      <c r="R4358" t="b">
        <v>0</v>
      </c>
      <c r="Z4358">
        <v>1</v>
      </c>
    </row>
    <row r="4359" spans="1:26" x14ac:dyDescent="0.25">
      <c r="A4359">
        <v>1699</v>
      </c>
      <c r="B4359" t="s">
        <v>2369</v>
      </c>
      <c r="C4359" t="s">
        <v>26</v>
      </c>
      <c r="D4359" t="s">
        <v>27</v>
      </c>
      <c r="E4359" s="6" t="str">
        <f>VLOOKUP(SUBSTITUTE(B4359,"_eur","")&amp;" - "&amp;D4359,OrbisGeneric_mapping!C:F,3,0)</f>
        <v>BVD_ID_NUMBER</v>
      </c>
      <c r="F4359" s="6" t="str">
        <f>VLOOKUP(E4359,Collibra!D:F,3,0)</f>
        <v>BvD ID number</v>
      </c>
      <c r="G4359" s="6" t="str">
        <f>VLOOKUP(E4359,Collibra!D:F,2,0)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359" t="s">
        <v>28</v>
      </c>
      <c r="N4359" t="b">
        <v>0</v>
      </c>
      <c r="P4359" t="s">
        <v>29</v>
      </c>
      <c r="Q4359" t="s">
        <v>30</v>
      </c>
      <c r="R4359" t="b">
        <v>0</v>
      </c>
      <c r="Z4359">
        <v>1</v>
      </c>
    </row>
    <row r="4360" spans="1:26" x14ac:dyDescent="0.25">
      <c r="A4360">
        <v>1835</v>
      </c>
      <c r="B4360" t="s">
        <v>2369</v>
      </c>
      <c r="C4360" t="s">
        <v>2150</v>
      </c>
      <c r="D4360" t="s">
        <v>2151</v>
      </c>
      <c r="E4360" s="6" t="str">
        <f>VLOOKUP(SUBSTITUTE(B4360,"_eur","")&amp;" - "&amp;D4360,OrbisGeneric_mapping!C:F,3,0)</f>
        <v>CF</v>
      </c>
      <c r="F4360" s="6" t="str">
        <f>VLOOKUP(E4360,Collibra!D:F,3,0)</f>
        <v>Cash flow</v>
      </c>
      <c r="G4360" s="6" t="str">
        <f>VLOOKUP(E4360,Collibra!D:F,2,0)</f>
        <v>Total amount of interest expenses paid on borrowings or liabilities</v>
      </c>
      <c r="J4360" t="s">
        <v>28</v>
      </c>
      <c r="N4360" t="b">
        <v>0</v>
      </c>
      <c r="P4360" t="s">
        <v>29</v>
      </c>
      <c r="Q4360" t="s">
        <v>30</v>
      </c>
      <c r="R4360" t="b">
        <v>0</v>
      </c>
      <c r="Z4360">
        <v>1</v>
      </c>
    </row>
    <row r="4361" spans="1:26" x14ac:dyDescent="0.25">
      <c r="A4361">
        <v>1723</v>
      </c>
      <c r="B4361" t="s">
        <v>2369</v>
      </c>
      <c r="C4361" t="s">
        <v>219</v>
      </c>
      <c r="D4361" t="s">
        <v>220</v>
      </c>
      <c r="E4361" s="6" t="str">
        <f>VLOOKUP(SUBSTITUTE(B4361,"_eur","")&amp;" - "&amp;D4361,OrbisGeneric_mapping!C:F,3,0)</f>
        <v>CLOSING_DATE</v>
      </c>
      <c r="F4361" s="6" t="str">
        <f>VLOOKUP(E4361,Collibra!D:F,3,0)</f>
        <v>Closing date</v>
      </c>
      <c r="G4361" s="6" t="str">
        <f>VLOOKUP(E4361,Collibra!D:F,2,0)</f>
        <v>Closing date provides the financial accounts year or interim ending date (Default: Latest available year)</v>
      </c>
      <c r="J4361" t="s">
        <v>28</v>
      </c>
      <c r="N4361" t="b">
        <v>0</v>
      </c>
      <c r="P4361" t="s">
        <v>29</v>
      </c>
      <c r="Q4361" t="s">
        <v>30</v>
      </c>
      <c r="R4361" t="b">
        <v>0</v>
      </c>
      <c r="Z4361">
        <v>1</v>
      </c>
    </row>
    <row r="4362" spans="1:26" x14ac:dyDescent="0.25">
      <c r="A4362">
        <v>1747</v>
      </c>
      <c r="B4362" t="s">
        <v>2369</v>
      </c>
      <c r="C4362" t="s">
        <v>221</v>
      </c>
      <c r="D4362" t="s">
        <v>222</v>
      </c>
      <c r="E4362" s="6" t="e">
        <f>VLOOKUP(SUBSTITUTE(B4362,"_eur","")&amp;" - "&amp;D4362,OrbisGeneric_mapping!C:F,3,0)</f>
        <v>#N/A</v>
      </c>
      <c r="F4362" s="6" t="e">
        <f>VLOOKUP(E4362,Collibra!D:F,3,0)</f>
        <v>#N/A</v>
      </c>
      <c r="G4362" s="6" t="e">
        <f>VLOOKUP(E4362,Collibra!D:F,2,0)</f>
        <v>#N/A</v>
      </c>
      <c r="J4362" t="s">
        <v>28</v>
      </c>
      <c r="N4362" t="b">
        <v>0</v>
      </c>
      <c r="P4362" t="s">
        <v>29</v>
      </c>
      <c r="Q4362" t="s">
        <v>30</v>
      </c>
      <c r="R4362" t="b">
        <v>0</v>
      </c>
      <c r="Z4362">
        <v>1</v>
      </c>
    </row>
    <row r="4363" spans="1:26" x14ac:dyDescent="0.25">
      <c r="A4363">
        <v>1739</v>
      </c>
      <c r="B4363" t="s">
        <v>2369</v>
      </c>
      <c r="C4363" t="s">
        <v>223</v>
      </c>
      <c r="D4363" t="s">
        <v>224</v>
      </c>
      <c r="E4363" s="6" t="e">
        <f>VLOOKUP(SUBSTITUTE(B4363,"_eur","")&amp;" - "&amp;D4363,OrbisGeneric_mapping!C:F,3,0)</f>
        <v>#N/A</v>
      </c>
      <c r="F4363" s="6" t="e">
        <f>VLOOKUP(E4363,Collibra!D:F,3,0)</f>
        <v>#N/A</v>
      </c>
      <c r="G4363" s="6" t="e">
        <f>VLOOKUP(E4363,Collibra!D:F,2,0)</f>
        <v>#N/A</v>
      </c>
      <c r="J4363" t="s">
        <v>28</v>
      </c>
      <c r="N4363" t="b">
        <v>0</v>
      </c>
      <c r="P4363" t="s">
        <v>29</v>
      </c>
      <c r="Q4363" t="s">
        <v>30</v>
      </c>
      <c r="R4363" t="b">
        <v>0</v>
      </c>
      <c r="Z4363">
        <v>1</v>
      </c>
    </row>
    <row r="4364" spans="1:26" x14ac:dyDescent="0.25">
      <c r="A4364">
        <v>1731</v>
      </c>
      <c r="B4364" t="s">
        <v>2369</v>
      </c>
      <c r="C4364" t="s">
        <v>225</v>
      </c>
      <c r="D4364" t="s">
        <v>226</v>
      </c>
      <c r="E4364" s="6" t="e">
        <f>VLOOKUP(SUBSTITUTE(B4364,"_eur","")&amp;" - "&amp;D4364,OrbisGeneric_mapping!C:F,3,0)</f>
        <v>#N/A</v>
      </c>
      <c r="F4364" s="6" t="e">
        <f>VLOOKUP(E4364,Collibra!D:F,3,0)</f>
        <v>#N/A</v>
      </c>
      <c r="G4364" s="6" t="e">
        <f>VLOOKUP(E4364,Collibra!D:F,2,0)</f>
        <v>#N/A</v>
      </c>
      <c r="J4364" t="s">
        <v>28</v>
      </c>
      <c r="N4364" t="b">
        <v>0</v>
      </c>
      <c r="P4364" t="s">
        <v>29</v>
      </c>
      <c r="Q4364" t="s">
        <v>30</v>
      </c>
      <c r="R4364" t="b">
        <v>0</v>
      </c>
      <c r="Z4364">
        <v>1</v>
      </c>
    </row>
    <row r="4365" spans="1:26" x14ac:dyDescent="0.25">
      <c r="A4365">
        <v>1707</v>
      </c>
      <c r="B4365" t="s">
        <v>2369</v>
      </c>
      <c r="C4365" t="s">
        <v>452</v>
      </c>
      <c r="D4365" t="s">
        <v>453</v>
      </c>
      <c r="E4365" s="6" t="str">
        <f>VLOOKUP(SUBSTITUTE(B4365,"_eur","")&amp;" - "&amp;D4365,OrbisGeneric_mapping!C:F,3,0)</f>
        <v>CONSOLIDATION_CODE</v>
      </c>
      <c r="F4365" s="6" t="str">
        <f>VLOOKUP(E4365,Collibra!D:F,3,0)</f>
        <v>Consolidation code</v>
      </c>
      <c r="G4365" s="6" t="str">
        <f>VLOOKUP(E4365,Collibra!D:F,2,0)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4365" t="s">
        <v>28</v>
      </c>
      <c r="N4365" t="b">
        <v>0</v>
      </c>
      <c r="P4365" t="s">
        <v>29</v>
      </c>
      <c r="Q4365" t="s">
        <v>30</v>
      </c>
      <c r="R4365" t="b">
        <v>0</v>
      </c>
      <c r="Z4365">
        <v>1</v>
      </c>
    </row>
    <row r="4366" spans="1:26" x14ac:dyDescent="0.25">
      <c r="A4366">
        <v>1859</v>
      </c>
      <c r="B4366" t="s">
        <v>2369</v>
      </c>
      <c r="C4366" t="s">
        <v>456</v>
      </c>
      <c r="D4366" t="s">
        <v>457</v>
      </c>
      <c r="E4366" s="6" t="str">
        <f>VLOOKUP(SUBSTITUTE(B4366,"_eur","")&amp;" - "&amp;D4366,OrbisGeneric_mapping!C:F,3,0)</f>
        <v>CURR</v>
      </c>
      <c r="F4366" s="6" t="str">
        <f>VLOOKUP(E4366,Collibra!D:F,3,0)</f>
        <v>Current Ratio (x)</v>
      </c>
      <c r="G4366" s="6" t="str">
        <f>VLOOKUP(E4366,Collibra!D:F,2,0)</f>
        <v>Current assets as percentage of Current liabilities</v>
      </c>
      <c r="J4366" t="s">
        <v>28</v>
      </c>
      <c r="N4366" t="b">
        <v>0</v>
      </c>
      <c r="P4366" t="s">
        <v>29</v>
      </c>
      <c r="Q4366" t="s">
        <v>30</v>
      </c>
      <c r="R4366" t="b">
        <v>0</v>
      </c>
      <c r="Z4366">
        <v>1</v>
      </c>
    </row>
    <row r="4367" spans="1:26" x14ac:dyDescent="0.25">
      <c r="A4367">
        <v>1803</v>
      </c>
      <c r="B4367" t="s">
        <v>2369</v>
      </c>
      <c r="C4367" t="s">
        <v>661</v>
      </c>
      <c r="D4367" t="s">
        <v>662</v>
      </c>
      <c r="E4367" s="6" t="str">
        <f>VLOOKUP(SUBSTITUTE(B4367,"_eur","")&amp;" - "&amp;D4367,OrbisGeneric_mapping!C:F,3,0)</f>
        <v>EXCHANGE_RATE</v>
      </c>
      <c r="F4367" s="6" t="str">
        <f>VLOOKUP(E4367,Collibra!D:F,3,0)</f>
        <v>Exchange rate from original currency</v>
      </c>
      <c r="G4367" s="6" t="str">
        <f>VLOOKUP(E4367,Collibra!D:F,2,0)</f>
        <v>Exchange rate from original currency gives the exchange rate against selected selected currency (Default: USD)</v>
      </c>
      <c r="J4367" t="s">
        <v>28</v>
      </c>
      <c r="N4367" t="b">
        <v>0</v>
      </c>
      <c r="P4367" t="s">
        <v>29</v>
      </c>
      <c r="Q4367" t="s">
        <v>30</v>
      </c>
      <c r="R4367" t="b">
        <v>0</v>
      </c>
      <c r="Z4367">
        <v>1</v>
      </c>
    </row>
    <row r="4368" spans="1:26" x14ac:dyDescent="0.25">
      <c r="A4368">
        <v>1715</v>
      </c>
      <c r="B4368" t="s">
        <v>2369</v>
      </c>
      <c r="C4368" t="s">
        <v>2197</v>
      </c>
      <c r="D4368" t="s">
        <v>2198</v>
      </c>
      <c r="E4368" s="6" t="str">
        <f>VLOOKUP(SUBSTITUTE(B4368,"_eur","")&amp;" - "&amp;D4368,OrbisGeneric_mapping!C:F,3,0)</f>
        <v>FILING_TYPE</v>
      </c>
      <c r="F4368" s="6" t="str">
        <f>VLOOKUP(E4368,Collibra!D:F,3,0)</f>
        <v>Filing type</v>
      </c>
      <c r="G4368" s="6" t="str">
        <f>VLOOKUP(E4368,Collibra!D:F,2,0)</f>
        <v>The filing type indicates where the accounts come from. This can be Annual report (coming from Osiris, BankFocus or InsuranceFocus) or Local registry filing (coming from national products or data feeds)</v>
      </c>
      <c r="J4368" t="s">
        <v>28</v>
      </c>
      <c r="N4368" t="b">
        <v>0</v>
      </c>
      <c r="P4368" t="s">
        <v>29</v>
      </c>
      <c r="Q4368" t="s">
        <v>30</v>
      </c>
      <c r="R4368" t="b">
        <v>0</v>
      </c>
      <c r="Z4368">
        <v>1</v>
      </c>
    </row>
    <row r="4369" spans="1:26" x14ac:dyDescent="0.25">
      <c r="A4369">
        <v>1915</v>
      </c>
      <c r="B4369" t="s">
        <v>2369</v>
      </c>
      <c r="C4369" t="s">
        <v>259</v>
      </c>
      <c r="D4369" t="s">
        <v>260</v>
      </c>
      <c r="E4369" s="6" t="str">
        <f>VLOOKUP(SUBSTITUTE(B4369,"_eur","")&amp;" - "&amp;D4369,OrbisGeneric_mapping!C:F,3,0)</f>
        <v>ASTK_MARKET_CAP</v>
      </c>
      <c r="F4369" s="6" t="str">
        <f>VLOOKUP(E4369,Collibra!D:F,3,0)</f>
        <v>Market capitalisation (mil)</v>
      </c>
      <c r="G4369" s="6" t="str">
        <f>VLOOKUP(E4369,Collibra!D:F,2,0)</f>
        <v>The market capitalisation based on the end of day price at the closing date of the financial accounts. It is a calculated result of the number of outstanding shares multiplied by the share price of the main security.</v>
      </c>
      <c r="J4369" t="s">
        <v>28</v>
      </c>
      <c r="N4369" t="b">
        <v>0</v>
      </c>
      <c r="P4369" t="s">
        <v>29</v>
      </c>
      <c r="Q4369" t="s">
        <v>30</v>
      </c>
      <c r="R4369" t="b">
        <v>0</v>
      </c>
      <c r="Z4369">
        <v>1</v>
      </c>
    </row>
    <row r="4370" spans="1:26" x14ac:dyDescent="0.25">
      <c r="A4370">
        <v>1907</v>
      </c>
      <c r="B4370" t="s">
        <v>2369</v>
      </c>
      <c r="C4370" t="s">
        <v>1481</v>
      </c>
      <c r="D4370" t="s">
        <v>1482</v>
      </c>
      <c r="E4370" s="6" t="str">
        <f>VLOOKUP(SUBSTITUTE(B4370,"_eur","")&amp;" - "&amp;D4370,OrbisGeneric_mapping!C:F,3,0)</f>
        <v>EMPL</v>
      </c>
      <c r="F4370" s="6">
        <f>VLOOKUP(E4370,Collibra!D:F,3,0)</f>
        <v>0</v>
      </c>
      <c r="G4370" s="6" t="str">
        <f>VLOOKUP(E4370,Collibra!D:F,2,0)</f>
        <v>Total number of employees on the company's payroll</v>
      </c>
      <c r="J4370" t="s">
        <v>28</v>
      </c>
      <c r="N4370" t="b">
        <v>0</v>
      </c>
      <c r="P4370" t="s">
        <v>29</v>
      </c>
      <c r="Q4370" t="s">
        <v>30</v>
      </c>
      <c r="R4370" t="b">
        <v>0</v>
      </c>
      <c r="Z4370">
        <v>1</v>
      </c>
    </row>
    <row r="4371" spans="1:26" x14ac:dyDescent="0.25">
      <c r="A4371">
        <v>1755</v>
      </c>
      <c r="B4371" t="s">
        <v>2369</v>
      </c>
      <c r="C4371" t="s">
        <v>570</v>
      </c>
      <c r="D4371" t="s">
        <v>571</v>
      </c>
      <c r="E4371" s="6" t="str">
        <f>VLOOKUP(SUBSTITUTE(B4371,"_eur","")&amp;" - "&amp;D4371,OrbisGeneric_mapping!C:F,3,0)</f>
        <v>NUMBER_MONTHS</v>
      </c>
      <c r="F4371" s="6" t="str">
        <f>VLOOKUP(E4371,Collibra!D:F,3,0)</f>
        <v>Number of months</v>
      </c>
      <c r="G4371" s="6" t="str">
        <f>VLOOKUP(E4371,Collibra!D:F,2,0)</f>
        <v>The number of months in a financial accounting period</v>
      </c>
      <c r="J4371" t="s">
        <v>28</v>
      </c>
      <c r="N4371" t="b">
        <v>0</v>
      </c>
      <c r="P4371" t="s">
        <v>29</v>
      </c>
      <c r="Q4371" t="s">
        <v>30</v>
      </c>
      <c r="R4371" t="b">
        <v>0</v>
      </c>
      <c r="Z4371">
        <v>1</v>
      </c>
    </row>
    <row r="4372" spans="1:26" x14ac:dyDescent="0.25">
      <c r="A4372">
        <v>1811</v>
      </c>
      <c r="B4372" t="s">
        <v>2369</v>
      </c>
      <c r="C4372" t="s">
        <v>2233</v>
      </c>
      <c r="D4372" t="s">
        <v>2234</v>
      </c>
      <c r="E4372" s="6" t="str">
        <f>VLOOKUP(SUBSTITUTE(B4372,"_eur","")&amp;" - "&amp;D4372,OrbisGeneric_mapping!C:F,3,0)</f>
        <v>OPRE</v>
      </c>
      <c r="F4372" s="6">
        <f>VLOOKUP(E4372,Collibra!D:F,3,0)</f>
        <v>0</v>
      </c>
      <c r="G4372" s="6" t="str">
        <f>VLOOKUP(E4372,Collibra!D:F,2,0)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4372" t="s">
        <v>28</v>
      </c>
      <c r="N4372" t="b">
        <v>0</v>
      </c>
      <c r="P4372" t="s">
        <v>29</v>
      </c>
      <c r="Q4372" t="s">
        <v>30</v>
      </c>
      <c r="R4372" t="b">
        <v>0</v>
      </c>
      <c r="Z4372">
        <v>1</v>
      </c>
    </row>
    <row r="4373" spans="1:26" x14ac:dyDescent="0.25">
      <c r="A4373">
        <v>1795</v>
      </c>
      <c r="B4373" t="s">
        <v>2369</v>
      </c>
      <c r="C4373" t="s">
        <v>576</v>
      </c>
      <c r="D4373" t="s">
        <v>577</v>
      </c>
      <c r="E4373" s="6" t="str">
        <f>VLOOKUP(SUBSTITUTE(B4373,"_eur","")&amp;" - "&amp;D4373,OrbisGeneric_mapping!C:F,3,0)</f>
        <v>ORIGINAL_CURRENCY</v>
      </c>
      <c r="F4373" s="6">
        <f>VLOOKUP(E4373,Collibra!D:F,3,0)</f>
        <v>0</v>
      </c>
      <c r="G4373" s="6" t="str">
        <f>VLOOKUP(E4373,Collibra!D:F,2,0)</f>
        <v>The currency used for publishing the financial accounts</v>
      </c>
      <c r="J4373" t="s">
        <v>28</v>
      </c>
      <c r="N4373" t="b">
        <v>0</v>
      </c>
      <c r="P4373" t="s">
        <v>29</v>
      </c>
      <c r="Q4373" t="s">
        <v>30</v>
      </c>
      <c r="R4373" t="b">
        <v>0</v>
      </c>
      <c r="Z4373">
        <v>1</v>
      </c>
    </row>
    <row r="4374" spans="1:26" x14ac:dyDescent="0.25">
      <c r="A4374">
        <v>1787</v>
      </c>
      <c r="B4374" t="s">
        <v>2369</v>
      </c>
      <c r="C4374" t="s">
        <v>578</v>
      </c>
      <c r="D4374" t="s">
        <v>579</v>
      </c>
      <c r="E4374" s="6" t="str">
        <f>VLOOKUP(SUBSTITUTE(B4374,"_eur","")&amp;" - "&amp;D4374,OrbisGeneric_mapping!C:F,3,0)</f>
        <v>ORIGINAL_UNIT</v>
      </c>
      <c r="F4374" s="6" t="str">
        <f>VLOOKUP(E4374,Collibra!D:F,3,0)</f>
        <v>Original unit</v>
      </c>
      <c r="G4374" s="6" t="str">
        <f>VLOOKUP(E4374,Collibra!D:F,2,0)</f>
        <v>Original units is the unit for a financial value used in spreading the financial accounts</v>
      </c>
      <c r="J4374" t="s">
        <v>28</v>
      </c>
      <c r="N4374" t="b">
        <v>0</v>
      </c>
      <c r="P4374" t="s">
        <v>29</v>
      </c>
      <c r="Q4374" t="s">
        <v>30</v>
      </c>
      <c r="R4374" t="b">
        <v>0</v>
      </c>
      <c r="Z4374">
        <v>1</v>
      </c>
    </row>
    <row r="4375" spans="1:26" x14ac:dyDescent="0.25">
      <c r="A4375">
        <v>1819</v>
      </c>
      <c r="B4375" t="s">
        <v>2369</v>
      </c>
      <c r="C4375" t="s">
        <v>2245</v>
      </c>
      <c r="D4375" t="s">
        <v>2246</v>
      </c>
      <c r="E4375" s="6" t="str">
        <f>VLOOKUP(SUBSTITUTE(B4375,"_eur","")&amp;" - "&amp;D4375,OrbisGeneric_mapping!C:F,3,0)</f>
        <v>PLBT</v>
      </c>
      <c r="F4375" s="6">
        <f>VLOOKUP(E4375,Collibra!D:F,3,0)</f>
        <v>0</v>
      </c>
      <c r="G4375" s="6" t="str">
        <f>VLOOKUP(E4375,Collibra!D:F,2,0)</f>
        <v>The sum of Operating profit and Financial profit</v>
      </c>
      <c r="J4375" t="s">
        <v>28</v>
      </c>
      <c r="N4375" t="b">
        <v>0</v>
      </c>
      <c r="P4375" t="s">
        <v>29</v>
      </c>
      <c r="Q4375" t="s">
        <v>30</v>
      </c>
      <c r="R4375" t="b">
        <v>0</v>
      </c>
      <c r="Z4375">
        <v>1</v>
      </c>
    </row>
    <row r="4376" spans="1:26" x14ac:dyDescent="0.25">
      <c r="A4376">
        <v>1827</v>
      </c>
      <c r="B4376" t="s">
        <v>2369</v>
      </c>
      <c r="C4376" t="s">
        <v>2247</v>
      </c>
      <c r="D4376" t="s">
        <v>2248</v>
      </c>
      <c r="E4376" s="6" t="str">
        <f>VLOOKUP(SUBSTITUTE(B4376,"_eur","")&amp;" - "&amp;D4376,OrbisGeneric_mapping!C:F,3,0)</f>
        <v>PL</v>
      </c>
      <c r="F4376" s="6" t="str">
        <f>VLOOKUP(E4376,Collibra!D:F,3,0)</f>
        <v>P/L for period [= Net Income]</v>
      </c>
      <c r="G4376" s="6" t="str">
        <f>VLOOKUP(E4376,Collibra!D:F,2,0)</f>
        <v>Net income for the Year. Profit after tax including Extraordinary Revenue &amp;amp; Expense and After deduction of Minority interests and Preferred dividends but Before Ordinary dividends</v>
      </c>
      <c r="J4376" t="s">
        <v>28</v>
      </c>
      <c r="N4376" t="b">
        <v>0</v>
      </c>
      <c r="P4376" t="s">
        <v>29</v>
      </c>
      <c r="Q4376" t="s">
        <v>30</v>
      </c>
      <c r="R4376" t="b">
        <v>0</v>
      </c>
      <c r="Z4376">
        <v>1</v>
      </c>
    </row>
    <row r="4377" spans="1:26" x14ac:dyDescent="0.25">
      <c r="A4377">
        <v>1899</v>
      </c>
      <c r="B4377" t="s">
        <v>2369</v>
      </c>
      <c r="C4377" t="s">
        <v>2367</v>
      </c>
      <c r="D4377" t="s">
        <v>2368</v>
      </c>
      <c r="E4377" s="6" t="str">
        <f>VLOOKUP(SUBSTITUTE(B4377,"_eur","")&amp;" - "&amp;D4377,OrbisGeneric_mapping!C:F,3,0)</f>
        <v>ASTK_PE_RATIO_CLOSE</v>
      </c>
      <c r="F4377" s="6" t="str">
        <f>VLOOKUP(E4377,Collibra!D:F,3,0)</f>
        <v>Price / earnings ratio - close</v>
      </c>
      <c r="G4377" s="6" t="str">
        <f>VLOOKUP(E4377,Collibra!D:F,2,0)</f>
        <v>Market price divided by the earnings per share;
in which Market price is the closing price of the main security on the main stock exchange at the latest day of the fiscal year of the company
in which earnings per share is Net income from the annual accounts divided by the number of outstanding shares (of the main security) at the annual closing date of the company</v>
      </c>
      <c r="J4377" t="s">
        <v>28</v>
      </c>
      <c r="N4377" t="b">
        <v>0</v>
      </c>
      <c r="P4377" t="s">
        <v>29</v>
      </c>
      <c r="Q4377" t="s">
        <v>30</v>
      </c>
      <c r="R4377" t="b">
        <v>0</v>
      </c>
      <c r="Z4377">
        <v>1</v>
      </c>
    </row>
    <row r="4378" spans="1:26" x14ac:dyDescent="0.25">
      <c r="A4378">
        <v>1691</v>
      </c>
      <c r="B4378" t="s">
        <v>2369</v>
      </c>
      <c r="C4378" t="s">
        <v>57</v>
      </c>
      <c r="D4378" t="s">
        <v>57</v>
      </c>
      <c r="E4378" s="6" t="e">
        <f>VLOOKUP(SUBSTITUTE(B4378,"_eur","")&amp;" - "&amp;D4378,OrbisGeneric_mapping!C:F,3,0)</f>
        <v>#N/A</v>
      </c>
      <c r="F4378" s="6" t="e">
        <f>VLOOKUP(E4378,Collibra!D:F,3,0)</f>
        <v>#N/A</v>
      </c>
      <c r="G4378" s="6" t="e">
        <f>VLOOKUP(E4378,Collibra!D:F,2,0)</f>
        <v>#N/A</v>
      </c>
      <c r="J4378" t="s">
        <v>28</v>
      </c>
      <c r="N4378" t="b">
        <v>0</v>
      </c>
      <c r="P4378" t="s">
        <v>29</v>
      </c>
      <c r="Q4378" t="s">
        <v>30</v>
      </c>
      <c r="R4378" t="b">
        <v>0</v>
      </c>
      <c r="Z4378">
        <v>1</v>
      </c>
    </row>
    <row r="4379" spans="1:26" x14ac:dyDescent="0.25">
      <c r="A4379">
        <v>1683</v>
      </c>
      <c r="B4379" t="s">
        <v>2369</v>
      </c>
      <c r="C4379" t="s">
        <v>58</v>
      </c>
      <c r="D4379" t="s">
        <v>58</v>
      </c>
      <c r="E4379" s="6" t="e">
        <f>VLOOKUP(SUBSTITUTE(B4379,"_eur","")&amp;" - "&amp;D4379,OrbisGeneric_mapping!C:F,3,0)</f>
        <v>#N/A</v>
      </c>
      <c r="F4379" s="6" t="e">
        <f>VLOOKUP(E4379,Collibra!D:F,3,0)</f>
        <v>#N/A</v>
      </c>
      <c r="G4379" s="6" t="e">
        <f>VLOOKUP(E4379,Collibra!D:F,2,0)</f>
        <v>#N/A</v>
      </c>
      <c r="J4379" t="s">
        <v>59</v>
      </c>
      <c r="N4379" t="b">
        <v>0</v>
      </c>
      <c r="P4379" t="s">
        <v>29</v>
      </c>
      <c r="Q4379" t="s">
        <v>30</v>
      </c>
      <c r="R4379" t="b">
        <v>0</v>
      </c>
      <c r="Z4379">
        <v>1</v>
      </c>
    </row>
    <row r="4380" spans="1:26" x14ac:dyDescent="0.25">
      <c r="A4380">
        <v>1867</v>
      </c>
      <c r="B4380" t="s">
        <v>2369</v>
      </c>
      <c r="C4380" t="s">
        <v>604</v>
      </c>
      <c r="D4380" t="s">
        <v>605</v>
      </c>
      <c r="E4380" s="6" t="str">
        <f>VLOOKUP(SUBSTITUTE(B4380,"_eur","")&amp;" - "&amp;D4380,OrbisGeneric_mapping!C:F,3,0)</f>
        <v>PRMA</v>
      </c>
      <c r="F4380" s="6">
        <f>VLOOKUP(E4380,Collibra!D:F,3,0)</f>
        <v>0</v>
      </c>
      <c r="G4380" s="6" t="str">
        <f>VLOOKUP(E4380,Collibra!D:F,2,0)</f>
        <v>Profit (loss) before tax as percentage of operating revenue</v>
      </c>
      <c r="J4380" t="s">
        <v>28</v>
      </c>
      <c r="N4380" t="b">
        <v>0</v>
      </c>
      <c r="P4380" t="s">
        <v>29</v>
      </c>
      <c r="Q4380" t="s">
        <v>30</v>
      </c>
      <c r="R4380" t="b">
        <v>0</v>
      </c>
      <c r="Z4380">
        <v>1</v>
      </c>
    </row>
    <row r="4381" spans="1:26" x14ac:dyDescent="0.25">
      <c r="A4381">
        <v>1883</v>
      </c>
      <c r="B4381" t="s">
        <v>2369</v>
      </c>
      <c r="C4381" t="s">
        <v>2256</v>
      </c>
      <c r="D4381" t="s">
        <v>2257</v>
      </c>
      <c r="E4381" s="6" t="str">
        <f>VLOOKUP(SUBSTITUTE(B4381,"_eur","")&amp;" - "&amp;D4381,OrbisGeneric_mapping!C:F,3,0)</f>
        <v>RCEM</v>
      </c>
      <c r="F4381" s="6">
        <f>VLOOKUP(E4381,Collibra!D:F,3,0)</f>
        <v>0</v>
      </c>
      <c r="G4381" s="6" t="str">
        <f>VLOOKUP(E4381,Collibra!D:F,2,0)</f>
        <v>The sum of Profit (loss) before tax and interest paid as percentage of shareholders funds and non-current liabilities</v>
      </c>
      <c r="J4381" t="s">
        <v>28</v>
      </c>
      <c r="N4381" t="b">
        <v>0</v>
      </c>
      <c r="P4381" t="s">
        <v>29</v>
      </c>
      <c r="Q4381" t="s">
        <v>30</v>
      </c>
      <c r="R4381" t="b">
        <v>0</v>
      </c>
      <c r="Z4381">
        <v>1</v>
      </c>
    </row>
    <row r="4382" spans="1:26" x14ac:dyDescent="0.25">
      <c r="A4382">
        <v>1875</v>
      </c>
      <c r="B4382" t="s">
        <v>2369</v>
      </c>
      <c r="C4382" t="s">
        <v>622</v>
      </c>
      <c r="D4382" t="s">
        <v>623</v>
      </c>
      <c r="E4382" s="6" t="str">
        <f>VLOOKUP(SUBSTITUTE(B4382,"_eur","")&amp;" - "&amp;D4382,OrbisGeneric_mapping!C:F,3,0)</f>
        <v>RSHF</v>
      </c>
      <c r="F4382" s="6" t="str">
        <f>VLOOKUP(E4382,Collibra!D:F,3,0)</f>
        <v>ROE using P/L before tax</v>
      </c>
      <c r="G4382" s="6" t="str">
        <f>VLOOKUP(E4382,Collibra!D:F,2,0)</f>
        <v>Profit (loss) before tax as percentage of shareholders funds</v>
      </c>
      <c r="J4382" t="s">
        <v>28</v>
      </c>
      <c r="N4382" t="b">
        <v>0</v>
      </c>
      <c r="P4382" t="s">
        <v>29</v>
      </c>
      <c r="Q4382" t="s">
        <v>30</v>
      </c>
      <c r="R4382" t="b">
        <v>0</v>
      </c>
      <c r="Z4382">
        <v>1</v>
      </c>
    </row>
    <row r="4383" spans="1:26" x14ac:dyDescent="0.25">
      <c r="A4383">
        <v>1923</v>
      </c>
      <c r="B4383" t="s">
        <v>2369</v>
      </c>
      <c r="C4383" t="s">
        <v>72</v>
      </c>
      <c r="D4383" t="s">
        <v>72</v>
      </c>
      <c r="E4383" s="6" t="e">
        <f>VLOOKUP(SUBSTITUTE(B4383,"_eur","")&amp;" - "&amp;D4383,OrbisGeneric_mapping!C:F,3,0)</f>
        <v>#N/A</v>
      </c>
      <c r="F4383" s="6" t="e">
        <f>VLOOKUP(E4383,Collibra!D:F,3,0)</f>
        <v>#N/A</v>
      </c>
      <c r="G4383" s="6" t="e">
        <f>VLOOKUP(E4383,Collibra!D:F,2,0)</f>
        <v>#N/A</v>
      </c>
      <c r="J4383" t="s">
        <v>73</v>
      </c>
      <c r="N4383" t="b">
        <v>0</v>
      </c>
      <c r="P4383" t="s">
        <v>29</v>
      </c>
      <c r="Q4383" t="s">
        <v>30</v>
      </c>
      <c r="R4383" t="b">
        <v>0</v>
      </c>
      <c r="Z4383">
        <v>1</v>
      </c>
    </row>
    <row r="4384" spans="1:26" x14ac:dyDescent="0.25">
      <c r="A4384">
        <v>1851</v>
      </c>
      <c r="B4384" t="s">
        <v>2369</v>
      </c>
      <c r="C4384" t="s">
        <v>2260</v>
      </c>
      <c r="D4384" t="s">
        <v>2261</v>
      </c>
      <c r="E4384" s="6" t="str">
        <f>VLOOKUP(SUBSTITUTE(B4384,"_eur","")&amp;" - "&amp;D4384,OrbisGeneric_mapping!C:F,3,0)</f>
        <v>SHFD</v>
      </c>
      <c r="F4384" s="6" t="str">
        <f>VLOOKUP(E4384,Collibra!D:F,3,0)</f>
        <v>Shareholders funds</v>
      </c>
      <c r="G4384" s="6" t="str">
        <f>VLOOKUP(E4384,Collibra!D:F,2,0)</f>
        <v>Total equity (Capital plus Other shareholders funds)</v>
      </c>
      <c r="J4384" t="s">
        <v>28</v>
      </c>
      <c r="N4384" t="b">
        <v>0</v>
      </c>
      <c r="P4384" t="s">
        <v>29</v>
      </c>
      <c r="Q4384" t="s">
        <v>30</v>
      </c>
      <c r="R4384" t="b">
        <v>0</v>
      </c>
      <c r="Z4384">
        <v>1</v>
      </c>
    </row>
    <row r="4385" spans="1:26" x14ac:dyDescent="0.25">
      <c r="A4385">
        <v>1891</v>
      </c>
      <c r="B4385" t="s">
        <v>2369</v>
      </c>
      <c r="C4385" t="s">
        <v>624</v>
      </c>
      <c r="D4385" t="s">
        <v>625</v>
      </c>
      <c r="E4385" s="6" t="str">
        <f>VLOOKUP(SUBSTITUTE(B4385,"_eur","")&amp;" - "&amp;D4385,OrbisGeneric_mapping!C:F,3,0)</f>
        <v>SOLR</v>
      </c>
      <c r="F4385" s="6">
        <f>VLOOKUP(E4385,Collibra!D:F,3,0)</f>
        <v>0</v>
      </c>
      <c r="G4385" s="6" t="str">
        <f>VLOOKUP(E4385,Collibra!D:F,2,0)</f>
        <v>Shareholders funds as a percentage of total assets</v>
      </c>
      <c r="J4385" t="s">
        <v>28</v>
      </c>
      <c r="N4385" t="b">
        <v>0</v>
      </c>
      <c r="P4385" t="s">
        <v>29</v>
      </c>
      <c r="Q4385" t="s">
        <v>30</v>
      </c>
      <c r="R4385" t="b">
        <v>0</v>
      </c>
      <c r="Z4385">
        <v>1</v>
      </c>
    </row>
    <row r="4386" spans="1:26" x14ac:dyDescent="0.25">
      <c r="A4386">
        <v>1779</v>
      </c>
      <c r="B4386" t="s">
        <v>2369</v>
      </c>
      <c r="C4386" t="s">
        <v>1022</v>
      </c>
      <c r="D4386" t="s">
        <v>1023</v>
      </c>
      <c r="E4386" s="6" t="str">
        <f>VLOOKUP(SUBSTITUTE(B4386,"_eur","")&amp;" - "&amp;D4386,OrbisGeneric_mapping!C:F,3,0)</f>
        <v>ACCOUNTS_SOURCE_CODE</v>
      </c>
      <c r="F4386" s="6" t="str">
        <f>VLOOKUP(E4386,Collibra!D:F,3,0)</f>
        <v>Source of financials</v>
      </c>
      <c r="G4386" s="6" t="str">
        <f>VLOOKUP(E4386,Collibra!D:F,2,0)</f>
        <v>The source of financials provides the source used for collecting the financial and non-financial information for an account. This can include annual reports, 10-K, regulatory source or any other information provider</v>
      </c>
      <c r="J4386" t="s">
        <v>28</v>
      </c>
      <c r="N4386" t="b">
        <v>0</v>
      </c>
      <c r="P4386" t="s">
        <v>29</v>
      </c>
      <c r="Q4386" t="s">
        <v>30</v>
      </c>
      <c r="R4386" t="b">
        <v>0</v>
      </c>
      <c r="Z4386">
        <v>1</v>
      </c>
    </row>
    <row r="4387" spans="1:26" x14ac:dyDescent="0.25">
      <c r="A4387">
        <v>1843</v>
      </c>
      <c r="B4387" t="s">
        <v>2369</v>
      </c>
      <c r="C4387" t="s">
        <v>642</v>
      </c>
      <c r="D4387" t="s">
        <v>643</v>
      </c>
      <c r="E4387" s="6" t="str">
        <f>VLOOKUP(SUBSTITUTE(B4387,"_eur","")&amp;" - "&amp;D4387,OrbisGeneric_mapping!C:F,3,0)</f>
        <v>TOAS</v>
      </c>
      <c r="F4387" s="6">
        <f>VLOOKUP(E4387,Collibra!D:F,3,0)</f>
        <v>0</v>
      </c>
      <c r="G4387" s="6" t="str">
        <f>VLOOKUP(E4387,Collibra!D:F,2,0)</f>
        <v>Sum of all Non-Current assets and Current assets</v>
      </c>
      <c r="J4387" t="s">
        <v>28</v>
      </c>
      <c r="N4387" t="b">
        <v>0</v>
      </c>
      <c r="P4387" t="s">
        <v>29</v>
      </c>
      <c r="Q4387" t="s">
        <v>30</v>
      </c>
      <c r="R4387" t="b">
        <v>0</v>
      </c>
      <c r="Z4387">
        <v>1</v>
      </c>
    </row>
    <row r="4388" spans="1:26" x14ac:dyDescent="0.25">
      <c r="A4388">
        <v>4992</v>
      </c>
      <c r="B4388" t="s">
        <v>2370</v>
      </c>
      <c r="C4388" t="s">
        <v>440</v>
      </c>
      <c r="D4388" t="s">
        <v>441</v>
      </c>
      <c r="E4388" s="6" t="str">
        <f>VLOOKUP(SUBSTITUTE(B4388,"_usd","")&amp;" - "&amp;D4388,OrbisGeneric_mapping!C:F,3,0)</f>
        <v>ACCOUNTING_PRACTICE</v>
      </c>
      <c r="F4388" s="6" t="str">
        <f>VLOOKUP(E4388,Collibra!D:F,3,0)</f>
        <v>Accounting practice</v>
      </c>
      <c r="G4388" s="6" t="str">
        <f>VLOOKUP(E4388,Collibra!D:F,2,0)</f>
        <v>&lt;p&gt;The accounting practice indicates the accounting standards based on which the financial accounts were prepared&lt;/p&gt;
&lt;p&gt;1.    IFRS: IFRS (International Financial Reporting Standards) accounting practice is assigned to entities that follow accounting rules and standards issued by two standard-setting boards, the International Accounting Standards Board (IASB) and  the newly created International Sustainability Standards Board. The IASB sets IFRS Accounting Standards and the ISSB sets IFRS Sustainability Disclosure Standards.&lt;/p&gt;
&lt;p&gt;2.    IFRS – not fully complaint: IFRS – not fully complaint is assigned to entities that report financial statements based on IFRS accounting standards but has not adopted all IFRS accounting rules due to transition or exception to IFRS rule(s). &lt;/p&gt;
&lt;p&gt;3.    Local GAAP: Local GAAP  accounting practice is assigned to entities that follow the generally accepted accounting principles that are applicable in their respective jurisdictions where the company operates. E.g., Indian Accounting Standard (IND AS),  Japanese GAAP&lt;/p&gt;
&lt;p&gt;4.    US GAAP: US GAAP (United States Generally Accepted Accounting Principles) accounting practice is assigned to entities that follow the accounting rules and standards issued by the Financial Accounting Standards Board (FASB) for preparing its financial statements. &lt;/p&gt;
&lt;p&gt;5.    Regulatory: No definition. Any local reporting should be Local GAAP.&lt;/p&gt;</v>
      </c>
      <c r="J4388" t="s">
        <v>28</v>
      </c>
      <c r="N4388" t="b">
        <v>0</v>
      </c>
      <c r="P4388" t="s">
        <v>29</v>
      </c>
      <c r="Q4388" t="s">
        <v>30</v>
      </c>
      <c r="R4388" t="b">
        <v>0</v>
      </c>
      <c r="Z4388">
        <v>1</v>
      </c>
    </row>
    <row r="4389" spans="1:26" x14ac:dyDescent="0.25">
      <c r="A4389">
        <v>4984</v>
      </c>
      <c r="B4389" t="s">
        <v>2370</v>
      </c>
      <c r="C4389" t="s">
        <v>442</v>
      </c>
      <c r="D4389" t="s">
        <v>443</v>
      </c>
      <c r="E4389" s="6" t="str">
        <f>VLOOKUP(SUBSTITUTE(B4389,"_usd","")&amp;" - "&amp;D4389,OrbisGeneric_mapping!C:F,3,0)</f>
        <v>AUDIT_STATUS</v>
      </c>
      <c r="F4389" s="6" t="str">
        <f>VLOOKUP(E4389,Collibra!D:F,3,0)</f>
        <v>Audit status</v>
      </c>
      <c r="G4389" s="6" t="str">
        <f>VLOOKUP(E4389,Collibra!D:F,2,0)</f>
        <v>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v>
      </c>
      <c r="J4389" t="s">
        <v>28</v>
      </c>
      <c r="N4389" t="b">
        <v>0</v>
      </c>
      <c r="P4389" t="s">
        <v>29</v>
      </c>
      <c r="Q4389" t="s">
        <v>30</v>
      </c>
      <c r="R4389" t="b">
        <v>0</v>
      </c>
      <c r="Z4389">
        <v>1</v>
      </c>
    </row>
    <row r="4390" spans="1:26" x14ac:dyDescent="0.25">
      <c r="A4390">
        <v>4920</v>
      </c>
      <c r="B4390" t="s">
        <v>2370</v>
      </c>
      <c r="C4390" t="s">
        <v>26</v>
      </c>
      <c r="D4390" t="s">
        <v>27</v>
      </c>
      <c r="E4390" s="6" t="str">
        <f>VLOOKUP(SUBSTITUTE(B4390,"_usd","")&amp;" - "&amp;D4390,OrbisGeneric_mapping!C:F,3,0)</f>
        <v>BVD_ID_NUMBER</v>
      </c>
      <c r="F4390" s="6" t="str">
        <f>VLOOKUP(E4390,Collibra!D:F,3,0)</f>
        <v>BvD ID number</v>
      </c>
      <c r="G4390" s="6" t="str">
        <f>VLOOKUP(E4390,Collibra!D:F,2,0)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390" t="s">
        <v>28</v>
      </c>
      <c r="N4390" t="b">
        <v>0</v>
      </c>
      <c r="P4390" t="s">
        <v>29</v>
      </c>
      <c r="Q4390" t="s">
        <v>30</v>
      </c>
      <c r="R4390" t="b">
        <v>0</v>
      </c>
      <c r="Z4390">
        <v>1</v>
      </c>
    </row>
    <row r="4391" spans="1:26" x14ac:dyDescent="0.25">
      <c r="A4391">
        <v>5056</v>
      </c>
      <c r="B4391" t="s">
        <v>2370</v>
      </c>
      <c r="C4391" t="s">
        <v>2150</v>
      </c>
      <c r="D4391" t="s">
        <v>2151</v>
      </c>
      <c r="E4391" s="6" t="str">
        <f>VLOOKUP(SUBSTITUTE(B4391,"_usd","")&amp;" - "&amp;D4391,OrbisGeneric_mapping!C:F,3,0)</f>
        <v>CF</v>
      </c>
      <c r="F4391" s="6" t="str">
        <f>VLOOKUP(E4391,Collibra!D:F,3,0)</f>
        <v>Cash flow</v>
      </c>
      <c r="G4391" s="6" t="str">
        <f>VLOOKUP(E4391,Collibra!D:F,2,0)</f>
        <v>Total amount of interest expenses paid on borrowings or liabilities</v>
      </c>
      <c r="J4391" t="s">
        <v>28</v>
      </c>
      <c r="N4391" t="b">
        <v>0</v>
      </c>
      <c r="P4391" t="s">
        <v>29</v>
      </c>
      <c r="Q4391" t="s">
        <v>30</v>
      </c>
      <c r="R4391" t="b">
        <v>0</v>
      </c>
      <c r="Z4391">
        <v>1</v>
      </c>
    </row>
    <row r="4392" spans="1:26" x14ac:dyDescent="0.25">
      <c r="A4392">
        <v>4944</v>
      </c>
      <c r="B4392" t="s">
        <v>2370</v>
      </c>
      <c r="C4392" t="s">
        <v>219</v>
      </c>
      <c r="D4392" t="s">
        <v>220</v>
      </c>
      <c r="E4392" s="6" t="str">
        <f>VLOOKUP(SUBSTITUTE(B4392,"_usd","")&amp;" - "&amp;D4392,OrbisGeneric_mapping!C:F,3,0)</f>
        <v>CLOSING_DATE</v>
      </c>
      <c r="F4392" s="6" t="str">
        <f>VLOOKUP(E4392,Collibra!D:F,3,0)</f>
        <v>Closing date</v>
      </c>
      <c r="G4392" s="6" t="str">
        <f>VLOOKUP(E4392,Collibra!D:F,2,0)</f>
        <v>Closing date provides the financial accounts year or interim ending date (Default: Latest available year)</v>
      </c>
      <c r="J4392" t="s">
        <v>28</v>
      </c>
      <c r="N4392" t="b">
        <v>0</v>
      </c>
      <c r="P4392" t="s">
        <v>29</v>
      </c>
      <c r="Q4392" t="s">
        <v>30</v>
      </c>
      <c r="R4392" t="b">
        <v>0</v>
      </c>
      <c r="Z4392">
        <v>1</v>
      </c>
    </row>
    <row r="4393" spans="1:26" x14ac:dyDescent="0.25">
      <c r="A4393">
        <v>4968</v>
      </c>
      <c r="B4393" t="s">
        <v>2370</v>
      </c>
      <c r="C4393" t="s">
        <v>221</v>
      </c>
      <c r="D4393" t="s">
        <v>222</v>
      </c>
      <c r="E4393" s="6" t="e">
        <f>VLOOKUP(SUBSTITUTE(B4393,"_usd","")&amp;" - "&amp;D4393,OrbisGeneric_mapping!C:F,3,0)</f>
        <v>#N/A</v>
      </c>
      <c r="F4393" s="6" t="e">
        <f>VLOOKUP(E4393,Collibra!D:F,3,0)</f>
        <v>#N/A</v>
      </c>
      <c r="G4393" s="6" t="e">
        <f>VLOOKUP(E4393,Collibra!D:F,2,0)</f>
        <v>#N/A</v>
      </c>
      <c r="J4393" t="s">
        <v>28</v>
      </c>
      <c r="N4393" t="b">
        <v>0</v>
      </c>
      <c r="P4393" t="s">
        <v>29</v>
      </c>
      <c r="Q4393" t="s">
        <v>30</v>
      </c>
      <c r="R4393" t="b">
        <v>0</v>
      </c>
      <c r="Z4393">
        <v>1</v>
      </c>
    </row>
    <row r="4394" spans="1:26" x14ac:dyDescent="0.25">
      <c r="A4394">
        <v>4960</v>
      </c>
      <c r="B4394" t="s">
        <v>2370</v>
      </c>
      <c r="C4394" t="s">
        <v>223</v>
      </c>
      <c r="D4394" t="s">
        <v>224</v>
      </c>
      <c r="E4394" s="6" t="e">
        <f>VLOOKUP(SUBSTITUTE(B4394,"_usd","")&amp;" - "&amp;D4394,OrbisGeneric_mapping!C:F,3,0)</f>
        <v>#N/A</v>
      </c>
      <c r="F4394" s="6" t="e">
        <f>VLOOKUP(E4394,Collibra!D:F,3,0)</f>
        <v>#N/A</v>
      </c>
      <c r="G4394" s="6" t="e">
        <f>VLOOKUP(E4394,Collibra!D:F,2,0)</f>
        <v>#N/A</v>
      </c>
      <c r="J4394" t="s">
        <v>28</v>
      </c>
      <c r="N4394" t="b">
        <v>0</v>
      </c>
      <c r="P4394" t="s">
        <v>29</v>
      </c>
      <c r="Q4394" t="s">
        <v>30</v>
      </c>
      <c r="R4394" t="b">
        <v>0</v>
      </c>
      <c r="Z4394">
        <v>1</v>
      </c>
    </row>
    <row r="4395" spans="1:26" x14ac:dyDescent="0.25">
      <c r="A4395">
        <v>4952</v>
      </c>
      <c r="B4395" t="s">
        <v>2370</v>
      </c>
      <c r="C4395" t="s">
        <v>225</v>
      </c>
      <c r="D4395" t="s">
        <v>226</v>
      </c>
      <c r="E4395" s="6" t="e">
        <f>VLOOKUP(SUBSTITUTE(B4395,"_usd","")&amp;" - "&amp;D4395,OrbisGeneric_mapping!C:F,3,0)</f>
        <v>#N/A</v>
      </c>
      <c r="F4395" s="6" t="e">
        <f>VLOOKUP(E4395,Collibra!D:F,3,0)</f>
        <v>#N/A</v>
      </c>
      <c r="G4395" s="6" t="e">
        <f>VLOOKUP(E4395,Collibra!D:F,2,0)</f>
        <v>#N/A</v>
      </c>
      <c r="J4395" t="s">
        <v>28</v>
      </c>
      <c r="N4395" t="b">
        <v>0</v>
      </c>
      <c r="P4395" t="s">
        <v>29</v>
      </c>
      <c r="Q4395" t="s">
        <v>30</v>
      </c>
      <c r="R4395" t="b">
        <v>0</v>
      </c>
      <c r="Z4395">
        <v>1</v>
      </c>
    </row>
    <row r="4396" spans="1:26" x14ac:dyDescent="0.25">
      <c r="A4396">
        <v>4928</v>
      </c>
      <c r="B4396" t="s">
        <v>2370</v>
      </c>
      <c r="C4396" t="s">
        <v>452</v>
      </c>
      <c r="D4396" t="s">
        <v>453</v>
      </c>
      <c r="E4396" s="6" t="str">
        <f>VLOOKUP(SUBSTITUTE(B4396,"_usd","")&amp;" - "&amp;D4396,OrbisGeneric_mapping!C:F,3,0)</f>
        <v>CONSOLIDATION_CODE</v>
      </c>
      <c r="F4396" s="6" t="str">
        <f>VLOOKUP(E4396,Collibra!D:F,3,0)</f>
        <v>Consolidation code</v>
      </c>
      <c r="G4396" s="6" t="str">
        <f>VLOOKUP(E4396,Collibra!D:F,2,0)</f>
        <v>&lt;p&gt;Consolidation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source.&lt;/p&gt;
&lt;p&gt;Companies with limited financial data are those with a consolidation code of LF (limited financials). The information available for such companies is often based on rounded figures - or class level - officially available (sometimes also collected from other directories or web sites). In most cases only “Number of employees” and “Operating Revenue” are available. There are several countries where detailed financials are not available for some companies. In such cases, LF are quite often made of median value of revenue range (or estimate), median value of employee range (or estimate) and current capital. Figures are reported for the current year (when recently collected and reflecting latest situation) such as YYYY. Figures might change during the course of Year YYYY until 31/12/YYYY when they are fixed and new figures are reported for Year YYYY+1.&lt;/p&gt;</v>
      </c>
      <c r="J4396" t="s">
        <v>28</v>
      </c>
      <c r="N4396" t="b">
        <v>0</v>
      </c>
      <c r="P4396" t="s">
        <v>29</v>
      </c>
      <c r="Q4396" t="s">
        <v>30</v>
      </c>
      <c r="R4396" t="b">
        <v>0</v>
      </c>
      <c r="Z4396">
        <v>1</v>
      </c>
    </row>
    <row r="4397" spans="1:26" x14ac:dyDescent="0.25">
      <c r="A4397">
        <v>5080</v>
      </c>
      <c r="B4397" t="s">
        <v>2370</v>
      </c>
      <c r="C4397" t="s">
        <v>456</v>
      </c>
      <c r="D4397" t="s">
        <v>457</v>
      </c>
      <c r="E4397" s="6" t="str">
        <f>VLOOKUP(SUBSTITUTE(B4397,"_usd","")&amp;" - "&amp;D4397,OrbisGeneric_mapping!C:F,3,0)</f>
        <v>CURR</v>
      </c>
      <c r="F4397" s="6" t="str">
        <f>VLOOKUP(E4397,Collibra!D:F,3,0)</f>
        <v>Current Ratio (x)</v>
      </c>
      <c r="G4397" s="6" t="str">
        <f>VLOOKUP(E4397,Collibra!D:F,2,0)</f>
        <v>Current assets as percentage of Current liabilities</v>
      </c>
      <c r="J4397" t="s">
        <v>28</v>
      </c>
      <c r="N4397" t="b">
        <v>0</v>
      </c>
      <c r="P4397" t="s">
        <v>29</v>
      </c>
      <c r="Q4397" t="s">
        <v>30</v>
      </c>
      <c r="R4397" t="b">
        <v>0</v>
      </c>
      <c r="Z4397">
        <v>1</v>
      </c>
    </row>
    <row r="4398" spans="1:26" x14ac:dyDescent="0.25">
      <c r="A4398">
        <v>5024</v>
      </c>
      <c r="B4398" t="s">
        <v>2370</v>
      </c>
      <c r="C4398" t="s">
        <v>661</v>
      </c>
      <c r="D4398" t="s">
        <v>662</v>
      </c>
      <c r="E4398" s="6" t="str">
        <f>VLOOKUP(SUBSTITUTE(B4398,"_usd","")&amp;" - "&amp;D4398,OrbisGeneric_mapping!C:F,3,0)</f>
        <v>EXCHANGE_RATE</v>
      </c>
      <c r="F4398" s="6" t="str">
        <f>VLOOKUP(E4398,Collibra!D:F,3,0)</f>
        <v>Exchange rate from original currency</v>
      </c>
      <c r="G4398" s="6" t="str">
        <f>VLOOKUP(E4398,Collibra!D:F,2,0)</f>
        <v>Exchange rate from original currency gives the exchange rate against selected selected currency (Default: USD)</v>
      </c>
      <c r="J4398" t="s">
        <v>28</v>
      </c>
      <c r="N4398" t="b">
        <v>0</v>
      </c>
      <c r="P4398" t="s">
        <v>29</v>
      </c>
      <c r="Q4398" t="s">
        <v>30</v>
      </c>
      <c r="R4398" t="b">
        <v>0</v>
      </c>
      <c r="Z4398">
        <v>1</v>
      </c>
    </row>
    <row r="4399" spans="1:26" x14ac:dyDescent="0.25">
      <c r="A4399">
        <v>4936</v>
      </c>
      <c r="B4399" t="s">
        <v>2370</v>
      </c>
      <c r="C4399" t="s">
        <v>2197</v>
      </c>
      <c r="D4399" t="s">
        <v>2198</v>
      </c>
      <c r="E4399" s="6" t="str">
        <f>VLOOKUP(SUBSTITUTE(B4399,"_usd","")&amp;" - "&amp;D4399,OrbisGeneric_mapping!C:F,3,0)</f>
        <v>FILING_TYPE</v>
      </c>
      <c r="F4399" s="6" t="str">
        <f>VLOOKUP(E4399,Collibra!D:F,3,0)</f>
        <v>Filing type</v>
      </c>
      <c r="G4399" s="6" t="str">
        <f>VLOOKUP(E4399,Collibra!D:F,2,0)</f>
        <v>The filing type indicates where the accounts come from. This can be Annual report (coming from Osiris, BankFocus or InsuranceFocus) or Local registry filing (coming from national products or data feeds)</v>
      </c>
      <c r="J4399" t="s">
        <v>28</v>
      </c>
      <c r="N4399" t="b">
        <v>0</v>
      </c>
      <c r="P4399" t="s">
        <v>29</v>
      </c>
      <c r="Q4399" t="s">
        <v>30</v>
      </c>
      <c r="R4399" t="b">
        <v>0</v>
      </c>
      <c r="Z4399">
        <v>1</v>
      </c>
    </row>
    <row r="4400" spans="1:26" x14ac:dyDescent="0.25">
      <c r="A4400">
        <v>5136</v>
      </c>
      <c r="B4400" t="s">
        <v>2370</v>
      </c>
      <c r="C4400" t="s">
        <v>259</v>
      </c>
      <c r="D4400" t="s">
        <v>260</v>
      </c>
      <c r="E4400" s="6" t="str">
        <f>VLOOKUP(SUBSTITUTE(B4400,"_usd","")&amp;" - "&amp;D4400,OrbisGeneric_mapping!C:F,3,0)</f>
        <v>ASTK_MARKET_CAP</v>
      </c>
      <c r="F4400" s="6" t="str">
        <f>VLOOKUP(E4400,Collibra!D:F,3,0)</f>
        <v>Market capitalisation (mil)</v>
      </c>
      <c r="G4400" s="6" t="str">
        <f>VLOOKUP(E4400,Collibra!D:F,2,0)</f>
        <v>The market capitalisation based on the end of day price at the closing date of the financial accounts. It is a calculated result of the number of outstanding shares multiplied by the share price of the main security.</v>
      </c>
      <c r="J4400" t="s">
        <v>28</v>
      </c>
      <c r="N4400" t="b">
        <v>0</v>
      </c>
      <c r="P4400" t="s">
        <v>29</v>
      </c>
      <c r="Q4400" t="s">
        <v>30</v>
      </c>
      <c r="R4400" t="b">
        <v>0</v>
      </c>
      <c r="Z4400">
        <v>1</v>
      </c>
    </row>
    <row r="4401" spans="1:26" x14ac:dyDescent="0.25">
      <c r="A4401">
        <v>5128</v>
      </c>
      <c r="B4401" t="s">
        <v>2370</v>
      </c>
      <c r="C4401" t="s">
        <v>1481</v>
      </c>
      <c r="D4401" t="s">
        <v>1482</v>
      </c>
      <c r="E4401" s="6" t="str">
        <f>VLOOKUP(SUBSTITUTE(B4401,"_usd","")&amp;" - "&amp;D4401,OrbisGeneric_mapping!C:F,3,0)</f>
        <v>EMPL</v>
      </c>
      <c r="F4401" s="6">
        <f>VLOOKUP(E4401,Collibra!D:F,3,0)</f>
        <v>0</v>
      </c>
      <c r="G4401" s="6" t="str">
        <f>VLOOKUP(E4401,Collibra!D:F,2,0)</f>
        <v>Total number of employees on the company's payroll</v>
      </c>
      <c r="J4401" t="s">
        <v>28</v>
      </c>
      <c r="N4401" t="b">
        <v>0</v>
      </c>
      <c r="P4401" t="s">
        <v>29</v>
      </c>
      <c r="Q4401" t="s">
        <v>30</v>
      </c>
      <c r="R4401" t="b">
        <v>0</v>
      </c>
      <c r="Z4401">
        <v>1</v>
      </c>
    </row>
    <row r="4402" spans="1:26" x14ac:dyDescent="0.25">
      <c r="A4402">
        <v>4976</v>
      </c>
      <c r="B4402" t="s">
        <v>2370</v>
      </c>
      <c r="C4402" t="s">
        <v>570</v>
      </c>
      <c r="D4402" t="s">
        <v>571</v>
      </c>
      <c r="E4402" s="6" t="str">
        <f>VLOOKUP(SUBSTITUTE(B4402,"_usd","")&amp;" - "&amp;D4402,OrbisGeneric_mapping!C:F,3,0)</f>
        <v>NUMBER_MONTHS</v>
      </c>
      <c r="F4402" s="6" t="str">
        <f>VLOOKUP(E4402,Collibra!D:F,3,0)</f>
        <v>Number of months</v>
      </c>
      <c r="G4402" s="6" t="str">
        <f>VLOOKUP(E4402,Collibra!D:F,2,0)</f>
        <v>The number of months in a financial accounting period</v>
      </c>
      <c r="J4402" t="s">
        <v>28</v>
      </c>
      <c r="N4402" t="b">
        <v>0</v>
      </c>
      <c r="P4402" t="s">
        <v>29</v>
      </c>
      <c r="Q4402" t="s">
        <v>30</v>
      </c>
      <c r="R4402" t="b">
        <v>0</v>
      </c>
      <c r="Z4402">
        <v>1</v>
      </c>
    </row>
    <row r="4403" spans="1:26" x14ac:dyDescent="0.25">
      <c r="A4403">
        <v>5032</v>
      </c>
      <c r="B4403" t="s">
        <v>2370</v>
      </c>
      <c r="C4403" t="s">
        <v>2233</v>
      </c>
      <c r="D4403" t="s">
        <v>2234</v>
      </c>
      <c r="E4403" s="6" t="str">
        <f>VLOOKUP(SUBSTITUTE(B4403,"_usd","")&amp;" - "&amp;D4403,OrbisGeneric_mapping!C:F,3,0)</f>
        <v>OPRE</v>
      </c>
      <c r="F4403" s="6">
        <f>VLOOKUP(E4403,Collibra!D:F,3,0)</f>
        <v>0</v>
      </c>
      <c r="G4403" s="6" t="str">
        <f>VLOOKUP(E4403,Collibra!D:F,2,0)</f>
        <v>Total operating revenues (The sum of Net sales, Other operating revenues and Stock variations). The figures do not include VAT. Local differences may occur regarding excises taxes and similar obligatory payments for specific market of tobacco and alcoholic beverage industries</v>
      </c>
      <c r="J4403" t="s">
        <v>28</v>
      </c>
      <c r="N4403" t="b">
        <v>0</v>
      </c>
      <c r="P4403" t="s">
        <v>29</v>
      </c>
      <c r="Q4403" t="s">
        <v>30</v>
      </c>
      <c r="R4403" t="b">
        <v>0</v>
      </c>
      <c r="Z4403">
        <v>1</v>
      </c>
    </row>
    <row r="4404" spans="1:26" x14ac:dyDescent="0.25">
      <c r="A4404">
        <v>5016</v>
      </c>
      <c r="B4404" t="s">
        <v>2370</v>
      </c>
      <c r="C4404" t="s">
        <v>576</v>
      </c>
      <c r="D4404" t="s">
        <v>577</v>
      </c>
      <c r="E4404" s="6" t="str">
        <f>VLOOKUP(SUBSTITUTE(B4404,"_usd","")&amp;" - "&amp;D4404,OrbisGeneric_mapping!C:F,3,0)</f>
        <v>ORIGINAL_CURRENCY</v>
      </c>
      <c r="F4404" s="6">
        <f>VLOOKUP(E4404,Collibra!D:F,3,0)</f>
        <v>0</v>
      </c>
      <c r="G4404" s="6" t="str">
        <f>VLOOKUP(E4404,Collibra!D:F,2,0)</f>
        <v>The currency used for publishing the financial accounts</v>
      </c>
      <c r="J4404" t="s">
        <v>28</v>
      </c>
      <c r="N4404" t="b">
        <v>0</v>
      </c>
      <c r="P4404" t="s">
        <v>29</v>
      </c>
      <c r="Q4404" t="s">
        <v>30</v>
      </c>
      <c r="R4404" t="b">
        <v>0</v>
      </c>
      <c r="Z4404">
        <v>1</v>
      </c>
    </row>
    <row r="4405" spans="1:26" x14ac:dyDescent="0.25">
      <c r="A4405">
        <v>5008</v>
      </c>
      <c r="B4405" t="s">
        <v>2370</v>
      </c>
      <c r="C4405" t="s">
        <v>578</v>
      </c>
      <c r="D4405" t="s">
        <v>579</v>
      </c>
      <c r="E4405" s="6" t="str">
        <f>VLOOKUP(SUBSTITUTE(B4405,"_usd","")&amp;" - "&amp;D4405,OrbisGeneric_mapping!C:F,3,0)</f>
        <v>ORIGINAL_UNIT</v>
      </c>
      <c r="F4405" s="6" t="str">
        <f>VLOOKUP(E4405,Collibra!D:F,3,0)</f>
        <v>Original unit</v>
      </c>
      <c r="G4405" s="6" t="str">
        <f>VLOOKUP(E4405,Collibra!D:F,2,0)</f>
        <v>Original units is the unit for a financial value used in spreading the financial accounts</v>
      </c>
      <c r="J4405" t="s">
        <v>28</v>
      </c>
      <c r="N4405" t="b">
        <v>0</v>
      </c>
      <c r="P4405" t="s">
        <v>29</v>
      </c>
      <c r="Q4405" t="s">
        <v>30</v>
      </c>
      <c r="R4405" t="b">
        <v>0</v>
      </c>
      <c r="Z4405">
        <v>1</v>
      </c>
    </row>
    <row r="4406" spans="1:26" x14ac:dyDescent="0.25">
      <c r="A4406">
        <v>5040</v>
      </c>
      <c r="B4406" t="s">
        <v>2370</v>
      </c>
      <c r="C4406" t="s">
        <v>2245</v>
      </c>
      <c r="D4406" t="s">
        <v>2246</v>
      </c>
      <c r="E4406" s="6" t="str">
        <f>VLOOKUP(SUBSTITUTE(B4406,"_usd","")&amp;" - "&amp;D4406,OrbisGeneric_mapping!C:F,3,0)</f>
        <v>PLBT</v>
      </c>
      <c r="F4406" s="6">
        <f>VLOOKUP(E4406,Collibra!D:F,3,0)</f>
        <v>0</v>
      </c>
      <c r="G4406" s="6" t="str">
        <f>VLOOKUP(E4406,Collibra!D:F,2,0)</f>
        <v>The sum of Operating profit and Financial profit</v>
      </c>
      <c r="J4406" t="s">
        <v>28</v>
      </c>
      <c r="N4406" t="b">
        <v>0</v>
      </c>
      <c r="P4406" t="s">
        <v>29</v>
      </c>
      <c r="Q4406" t="s">
        <v>30</v>
      </c>
      <c r="R4406" t="b">
        <v>0</v>
      </c>
      <c r="Z4406">
        <v>1</v>
      </c>
    </row>
    <row r="4407" spans="1:26" x14ac:dyDescent="0.25">
      <c r="A4407">
        <v>5048</v>
      </c>
      <c r="B4407" t="s">
        <v>2370</v>
      </c>
      <c r="C4407" t="s">
        <v>2247</v>
      </c>
      <c r="D4407" t="s">
        <v>2248</v>
      </c>
      <c r="E4407" s="6" t="str">
        <f>VLOOKUP(SUBSTITUTE(B4407,"_usd","")&amp;" - "&amp;D4407,OrbisGeneric_mapping!C:F,3,0)</f>
        <v>PL</v>
      </c>
      <c r="F4407" s="6" t="str">
        <f>VLOOKUP(E4407,Collibra!D:F,3,0)</f>
        <v>P/L for period [= Net Income]</v>
      </c>
      <c r="G4407" s="6" t="str">
        <f>VLOOKUP(E4407,Collibra!D:F,2,0)</f>
        <v>Net income for the Year. Profit after tax including Extraordinary Revenue &amp;amp; Expense and After deduction of Minority interests and Preferred dividends but Before Ordinary dividends</v>
      </c>
      <c r="J4407" t="s">
        <v>28</v>
      </c>
      <c r="N4407" t="b">
        <v>0</v>
      </c>
      <c r="P4407" t="s">
        <v>29</v>
      </c>
      <c r="Q4407" t="s">
        <v>30</v>
      </c>
      <c r="R4407" t="b">
        <v>0</v>
      </c>
      <c r="Z4407">
        <v>1</v>
      </c>
    </row>
    <row r="4408" spans="1:26" x14ac:dyDescent="0.25">
      <c r="A4408">
        <v>5120</v>
      </c>
      <c r="B4408" t="s">
        <v>2370</v>
      </c>
      <c r="C4408" t="s">
        <v>2367</v>
      </c>
      <c r="D4408" t="s">
        <v>2368</v>
      </c>
      <c r="E4408" s="6" t="str">
        <f>VLOOKUP(SUBSTITUTE(B4408,"_usd","")&amp;" - "&amp;D4408,OrbisGeneric_mapping!C:F,3,0)</f>
        <v>ASTK_PE_RATIO_CLOSE</v>
      </c>
      <c r="F4408" s="6" t="str">
        <f>VLOOKUP(E4408,Collibra!D:F,3,0)</f>
        <v>Price / earnings ratio - close</v>
      </c>
      <c r="G4408" s="6" t="str">
        <f>VLOOKUP(E4408,Collibra!D:F,2,0)</f>
        <v>Market price divided by the earnings per share;
in which Market price is the closing price of the main security on the main stock exchange at the latest day of the fiscal year of the company
in which earnings per share is Net income from the annual accounts divided by the number of outstanding shares (of the main security) at the annual closing date of the company</v>
      </c>
      <c r="J4408" t="s">
        <v>28</v>
      </c>
      <c r="N4408" t="b">
        <v>0</v>
      </c>
      <c r="P4408" t="s">
        <v>29</v>
      </c>
      <c r="Q4408" t="s">
        <v>30</v>
      </c>
      <c r="R4408" t="b">
        <v>0</v>
      </c>
      <c r="Z4408">
        <v>1</v>
      </c>
    </row>
    <row r="4409" spans="1:26" x14ac:dyDescent="0.25">
      <c r="A4409">
        <v>4912</v>
      </c>
      <c r="B4409" t="s">
        <v>2370</v>
      </c>
      <c r="C4409" t="s">
        <v>57</v>
      </c>
      <c r="D4409" t="s">
        <v>57</v>
      </c>
      <c r="E4409" s="6" t="e">
        <f>VLOOKUP(SUBSTITUTE(B4409,"_usd","")&amp;" - "&amp;D4409,OrbisGeneric_mapping!C:F,3,0)</f>
        <v>#N/A</v>
      </c>
      <c r="F4409" s="6" t="e">
        <f>VLOOKUP(E4409,Collibra!D:F,3,0)</f>
        <v>#N/A</v>
      </c>
      <c r="G4409" s="6" t="e">
        <f>VLOOKUP(E4409,Collibra!D:F,2,0)</f>
        <v>#N/A</v>
      </c>
      <c r="J4409" t="s">
        <v>28</v>
      </c>
      <c r="N4409" t="b">
        <v>0</v>
      </c>
      <c r="P4409" t="s">
        <v>29</v>
      </c>
      <c r="Q4409" t="s">
        <v>30</v>
      </c>
      <c r="R4409" t="b">
        <v>0</v>
      </c>
      <c r="Z4409">
        <v>1</v>
      </c>
    </row>
    <row r="4410" spans="1:26" x14ac:dyDescent="0.25">
      <c r="A4410">
        <v>4904</v>
      </c>
      <c r="B4410" t="s">
        <v>2370</v>
      </c>
      <c r="C4410" t="s">
        <v>58</v>
      </c>
      <c r="D4410" t="s">
        <v>58</v>
      </c>
      <c r="E4410" s="6" t="e">
        <f>VLOOKUP(SUBSTITUTE(B4410,"_usd","")&amp;" - "&amp;D4410,OrbisGeneric_mapping!C:F,3,0)</f>
        <v>#N/A</v>
      </c>
      <c r="F4410" s="6" t="e">
        <f>VLOOKUP(E4410,Collibra!D:F,3,0)</f>
        <v>#N/A</v>
      </c>
      <c r="G4410" s="6" t="e">
        <f>VLOOKUP(E4410,Collibra!D:F,2,0)</f>
        <v>#N/A</v>
      </c>
      <c r="J4410" t="s">
        <v>59</v>
      </c>
      <c r="N4410" t="b">
        <v>0</v>
      </c>
      <c r="P4410" t="s">
        <v>29</v>
      </c>
      <c r="Q4410" t="s">
        <v>30</v>
      </c>
      <c r="R4410" t="b">
        <v>0</v>
      </c>
      <c r="Z4410">
        <v>1</v>
      </c>
    </row>
    <row r="4411" spans="1:26" x14ac:dyDescent="0.25">
      <c r="A4411">
        <v>5088</v>
      </c>
      <c r="B4411" t="s">
        <v>2370</v>
      </c>
      <c r="C4411" t="s">
        <v>604</v>
      </c>
      <c r="D4411" t="s">
        <v>605</v>
      </c>
      <c r="E4411" s="6" t="str">
        <f>VLOOKUP(SUBSTITUTE(B4411,"_usd","")&amp;" - "&amp;D4411,OrbisGeneric_mapping!C:F,3,0)</f>
        <v>PRMA</v>
      </c>
      <c r="F4411" s="6">
        <f>VLOOKUP(E4411,Collibra!D:F,3,0)</f>
        <v>0</v>
      </c>
      <c r="G4411" s="6" t="str">
        <f>VLOOKUP(E4411,Collibra!D:F,2,0)</f>
        <v>Profit (loss) before tax as percentage of operating revenue</v>
      </c>
      <c r="J4411" t="s">
        <v>28</v>
      </c>
      <c r="N4411" t="b">
        <v>0</v>
      </c>
      <c r="P4411" t="s">
        <v>29</v>
      </c>
      <c r="Q4411" t="s">
        <v>30</v>
      </c>
      <c r="R4411" t="b">
        <v>0</v>
      </c>
      <c r="Z4411">
        <v>1</v>
      </c>
    </row>
    <row r="4412" spans="1:26" x14ac:dyDescent="0.25">
      <c r="A4412">
        <v>5104</v>
      </c>
      <c r="B4412" t="s">
        <v>2370</v>
      </c>
      <c r="C4412" t="s">
        <v>2256</v>
      </c>
      <c r="D4412" t="s">
        <v>2257</v>
      </c>
      <c r="E4412" s="6" t="str">
        <f>VLOOKUP(SUBSTITUTE(B4412,"_usd","")&amp;" - "&amp;D4412,OrbisGeneric_mapping!C:F,3,0)</f>
        <v>RCEM</v>
      </c>
      <c r="F4412" s="6">
        <f>VLOOKUP(E4412,Collibra!D:F,3,0)</f>
        <v>0</v>
      </c>
      <c r="G4412" s="6" t="str">
        <f>VLOOKUP(E4412,Collibra!D:F,2,0)</f>
        <v>The sum of Profit (loss) before tax and interest paid as percentage of shareholders funds and non-current liabilities</v>
      </c>
      <c r="J4412" t="s">
        <v>28</v>
      </c>
      <c r="N4412" t="b">
        <v>0</v>
      </c>
      <c r="P4412" t="s">
        <v>29</v>
      </c>
      <c r="Q4412" t="s">
        <v>30</v>
      </c>
      <c r="R4412" t="b">
        <v>0</v>
      </c>
      <c r="Z4412">
        <v>1</v>
      </c>
    </row>
    <row r="4413" spans="1:26" x14ac:dyDescent="0.25">
      <c r="A4413">
        <v>5096</v>
      </c>
      <c r="B4413" t="s">
        <v>2370</v>
      </c>
      <c r="C4413" t="s">
        <v>622</v>
      </c>
      <c r="D4413" t="s">
        <v>623</v>
      </c>
      <c r="E4413" s="6" t="str">
        <f>VLOOKUP(SUBSTITUTE(B4413,"_usd","")&amp;" - "&amp;D4413,OrbisGeneric_mapping!C:F,3,0)</f>
        <v>RSHF</v>
      </c>
      <c r="F4413" s="6" t="str">
        <f>VLOOKUP(E4413,Collibra!D:F,3,0)</f>
        <v>ROE using P/L before tax</v>
      </c>
      <c r="G4413" s="6" t="str">
        <f>VLOOKUP(E4413,Collibra!D:F,2,0)</f>
        <v>Profit (loss) before tax as percentage of shareholders funds</v>
      </c>
      <c r="J4413" t="s">
        <v>28</v>
      </c>
      <c r="N4413" t="b">
        <v>0</v>
      </c>
      <c r="P4413" t="s">
        <v>29</v>
      </c>
      <c r="Q4413" t="s">
        <v>30</v>
      </c>
      <c r="R4413" t="b">
        <v>0</v>
      </c>
      <c r="Z4413">
        <v>1</v>
      </c>
    </row>
    <row r="4414" spans="1:26" x14ac:dyDescent="0.25">
      <c r="A4414">
        <v>5144</v>
      </c>
      <c r="B4414" t="s">
        <v>2370</v>
      </c>
      <c r="C4414" t="s">
        <v>72</v>
      </c>
      <c r="D4414" t="s">
        <v>72</v>
      </c>
      <c r="E4414" s="6" t="e">
        <f>VLOOKUP(SUBSTITUTE(B4414,"_usd","")&amp;" - "&amp;D4414,OrbisGeneric_mapping!C:F,3,0)</f>
        <v>#N/A</v>
      </c>
      <c r="F4414" s="6" t="e">
        <f>VLOOKUP(E4414,Collibra!D:F,3,0)</f>
        <v>#N/A</v>
      </c>
      <c r="G4414" s="6" t="e">
        <f>VLOOKUP(E4414,Collibra!D:F,2,0)</f>
        <v>#N/A</v>
      </c>
      <c r="J4414" t="s">
        <v>73</v>
      </c>
      <c r="N4414" t="b">
        <v>0</v>
      </c>
      <c r="P4414" t="s">
        <v>29</v>
      </c>
      <c r="Q4414" t="s">
        <v>30</v>
      </c>
      <c r="R4414" t="b">
        <v>0</v>
      </c>
      <c r="Z4414">
        <v>1</v>
      </c>
    </row>
    <row r="4415" spans="1:26" x14ac:dyDescent="0.25">
      <c r="A4415">
        <v>5072</v>
      </c>
      <c r="B4415" t="s">
        <v>2370</v>
      </c>
      <c r="C4415" t="s">
        <v>2260</v>
      </c>
      <c r="D4415" t="s">
        <v>2261</v>
      </c>
      <c r="E4415" s="6" t="str">
        <f>VLOOKUP(SUBSTITUTE(B4415,"_usd","")&amp;" - "&amp;D4415,OrbisGeneric_mapping!C:F,3,0)</f>
        <v>SHFD</v>
      </c>
      <c r="F4415" s="6" t="str">
        <f>VLOOKUP(E4415,Collibra!D:F,3,0)</f>
        <v>Shareholders funds</v>
      </c>
      <c r="G4415" s="6" t="str">
        <f>VLOOKUP(E4415,Collibra!D:F,2,0)</f>
        <v>Total equity (Capital plus Other shareholders funds)</v>
      </c>
      <c r="J4415" t="s">
        <v>28</v>
      </c>
      <c r="N4415" t="b">
        <v>0</v>
      </c>
      <c r="P4415" t="s">
        <v>29</v>
      </c>
      <c r="Q4415" t="s">
        <v>30</v>
      </c>
      <c r="R4415" t="b">
        <v>0</v>
      </c>
      <c r="Z4415">
        <v>1</v>
      </c>
    </row>
    <row r="4416" spans="1:26" x14ac:dyDescent="0.25">
      <c r="A4416">
        <v>5112</v>
      </c>
      <c r="B4416" t="s">
        <v>2370</v>
      </c>
      <c r="C4416" t="s">
        <v>624</v>
      </c>
      <c r="D4416" t="s">
        <v>625</v>
      </c>
      <c r="E4416" s="6" t="str">
        <f>VLOOKUP(SUBSTITUTE(B4416,"_usd","")&amp;" - "&amp;D4416,OrbisGeneric_mapping!C:F,3,0)</f>
        <v>SOLR</v>
      </c>
      <c r="F4416" s="6">
        <f>VLOOKUP(E4416,Collibra!D:F,3,0)</f>
        <v>0</v>
      </c>
      <c r="G4416" s="6" t="str">
        <f>VLOOKUP(E4416,Collibra!D:F,2,0)</f>
        <v>Shareholders funds as a percentage of total assets</v>
      </c>
      <c r="J4416" t="s">
        <v>28</v>
      </c>
      <c r="N4416" t="b">
        <v>0</v>
      </c>
      <c r="P4416" t="s">
        <v>29</v>
      </c>
      <c r="Q4416" t="s">
        <v>30</v>
      </c>
      <c r="R4416" t="b">
        <v>0</v>
      </c>
      <c r="Z4416">
        <v>1</v>
      </c>
    </row>
    <row r="4417" spans="1:26" x14ac:dyDescent="0.25">
      <c r="A4417">
        <v>5000</v>
      </c>
      <c r="B4417" t="s">
        <v>2370</v>
      </c>
      <c r="C4417" t="s">
        <v>1022</v>
      </c>
      <c r="D4417" t="s">
        <v>1023</v>
      </c>
      <c r="E4417" s="6" t="str">
        <f>VLOOKUP(SUBSTITUTE(B4417,"_usd","")&amp;" - "&amp;D4417,OrbisGeneric_mapping!C:F,3,0)</f>
        <v>ACCOUNTS_SOURCE_CODE</v>
      </c>
      <c r="F4417" s="6" t="str">
        <f>VLOOKUP(E4417,Collibra!D:F,3,0)</f>
        <v>Source of financials</v>
      </c>
      <c r="G4417" s="6" t="str">
        <f>VLOOKUP(E4417,Collibra!D:F,2,0)</f>
        <v>The source of financials provides the source used for collecting the financial and non-financial information for an account. This can include annual reports, 10-K, regulatory source or any other information provider</v>
      </c>
      <c r="J4417" t="s">
        <v>28</v>
      </c>
      <c r="N4417" t="b">
        <v>0</v>
      </c>
      <c r="P4417" t="s">
        <v>29</v>
      </c>
      <c r="Q4417" t="s">
        <v>30</v>
      </c>
      <c r="R4417" t="b">
        <v>0</v>
      </c>
      <c r="Z4417">
        <v>1</v>
      </c>
    </row>
    <row r="4418" spans="1:26" x14ac:dyDescent="0.25">
      <c r="A4418">
        <v>5064</v>
      </c>
      <c r="B4418" t="s">
        <v>2370</v>
      </c>
      <c r="C4418" t="s">
        <v>642</v>
      </c>
      <c r="D4418" t="s">
        <v>643</v>
      </c>
      <c r="E4418" s="6" t="str">
        <f>VLOOKUP(SUBSTITUTE(B4418,"_usd","")&amp;" - "&amp;D4418,OrbisGeneric_mapping!C:F,3,0)</f>
        <v>TOAS</v>
      </c>
      <c r="F4418" s="6">
        <f>VLOOKUP(E4418,Collibra!D:F,3,0)</f>
        <v>0</v>
      </c>
      <c r="G4418" s="6" t="str">
        <f>VLOOKUP(E4418,Collibra!D:F,2,0)</f>
        <v>Sum of all Non-Current assets and Current assets</v>
      </c>
      <c r="J4418" t="s">
        <v>28</v>
      </c>
      <c r="N4418" t="b">
        <v>0</v>
      </c>
      <c r="P4418" t="s">
        <v>29</v>
      </c>
      <c r="Q4418" t="s">
        <v>30</v>
      </c>
      <c r="R4418" t="b">
        <v>0</v>
      </c>
      <c r="Z4418">
        <v>1</v>
      </c>
    </row>
    <row r="4419" spans="1:26" x14ac:dyDescent="0.25">
      <c r="A4419">
        <v>2939</v>
      </c>
      <c r="B4419" t="s">
        <v>2371</v>
      </c>
      <c r="C4419" t="s">
        <v>2372</v>
      </c>
      <c r="D4419" t="s">
        <v>2373</v>
      </c>
      <c r="E4419" s="6" t="str">
        <f>VLOOKUP(B4419&amp;" - "&amp;D4419,OrbisGeneric_mapping!C:F,3,0)</f>
        <v>NEW_COMPANY_DATE</v>
      </c>
      <c r="F4419" s="6" t="str">
        <f>VLOOKUP(E4419,Collibra!D:F,3,0)</f>
        <v>Addition of company in database</v>
      </c>
      <c r="G4419" s="6" t="str">
        <f>VLOOKUP(E4419,Collibra!D:F,2,0)</f>
        <v>The date when a company has been integrated for the first time in the product</v>
      </c>
      <c r="J4419" t="s">
        <v>28</v>
      </c>
      <c r="N4419" t="b">
        <v>0</v>
      </c>
      <c r="P4419" t="s">
        <v>29</v>
      </c>
      <c r="Q4419" t="s">
        <v>30</v>
      </c>
      <c r="R4419" t="b">
        <v>0</v>
      </c>
      <c r="Z4419">
        <v>1</v>
      </c>
    </row>
    <row r="4420" spans="1:26" x14ac:dyDescent="0.25">
      <c r="A4420">
        <v>2963</v>
      </c>
      <c r="B4420" t="s">
        <v>2371</v>
      </c>
      <c r="C4420" t="s">
        <v>2374</v>
      </c>
      <c r="D4420" t="s">
        <v>2375</v>
      </c>
      <c r="E4420" s="6" t="e">
        <f>VLOOKUP(B4420&amp;" - "&amp;D4420,OrbisGeneric_mapping!C:F,3,0)</f>
        <v>#N/A</v>
      </c>
      <c r="F4420" s="6" t="e">
        <f>VLOOKUP(E4420,Collibra!D:F,3,0)</f>
        <v>#N/A</v>
      </c>
      <c r="G4420" s="6" t="e">
        <f>VLOOKUP(E4420,Collibra!D:F,2,0)</f>
        <v>#N/A</v>
      </c>
      <c r="J4420" t="s">
        <v>28</v>
      </c>
      <c r="N4420" t="b">
        <v>0</v>
      </c>
      <c r="P4420" t="s">
        <v>29</v>
      </c>
      <c r="Q4420" t="s">
        <v>30</v>
      </c>
      <c r="R4420" t="b">
        <v>0</v>
      </c>
      <c r="Z4420">
        <v>1</v>
      </c>
    </row>
    <row r="4421" spans="1:26" x14ac:dyDescent="0.25">
      <c r="A4421">
        <v>2955</v>
      </c>
      <c r="B4421" t="s">
        <v>2371</v>
      </c>
      <c r="C4421" t="s">
        <v>2376</v>
      </c>
      <c r="D4421" t="s">
        <v>2377</v>
      </c>
      <c r="E4421" s="6" t="e">
        <f>VLOOKUP(B4421&amp;" - "&amp;D4421,OrbisGeneric_mapping!C:F,3,0)</f>
        <v>#N/A</v>
      </c>
      <c r="F4421" s="6" t="e">
        <f>VLOOKUP(E4421,Collibra!D:F,3,0)</f>
        <v>#N/A</v>
      </c>
      <c r="G4421" s="6" t="e">
        <f>VLOOKUP(E4421,Collibra!D:F,2,0)</f>
        <v>#N/A</v>
      </c>
      <c r="J4421" t="s">
        <v>28</v>
      </c>
      <c r="N4421" t="b">
        <v>0</v>
      </c>
      <c r="P4421" t="s">
        <v>29</v>
      </c>
      <c r="Q4421" t="s">
        <v>30</v>
      </c>
      <c r="R4421" t="b">
        <v>0</v>
      </c>
      <c r="Z4421">
        <v>1</v>
      </c>
    </row>
    <row r="4422" spans="1:26" x14ac:dyDescent="0.25">
      <c r="A4422">
        <v>2947</v>
      </c>
      <c r="B4422" t="s">
        <v>2371</v>
      </c>
      <c r="C4422" t="s">
        <v>2378</v>
      </c>
      <c r="D4422" t="s">
        <v>2379</v>
      </c>
      <c r="E4422" s="6" t="e">
        <f>VLOOKUP(B4422&amp;" - "&amp;D4422,OrbisGeneric_mapping!C:F,3,0)</f>
        <v>#N/A</v>
      </c>
      <c r="F4422" s="6" t="e">
        <f>VLOOKUP(E4422,Collibra!D:F,3,0)</f>
        <v>#N/A</v>
      </c>
      <c r="G4422" s="6" t="e">
        <f>VLOOKUP(E4422,Collibra!D:F,2,0)</f>
        <v>#N/A</v>
      </c>
      <c r="J4422" t="s">
        <v>28</v>
      </c>
      <c r="N4422" t="b">
        <v>0</v>
      </c>
      <c r="P4422" t="s">
        <v>29</v>
      </c>
      <c r="Q4422" t="s">
        <v>30</v>
      </c>
      <c r="R4422" t="b">
        <v>0</v>
      </c>
      <c r="Z4422">
        <v>1</v>
      </c>
    </row>
    <row r="4423" spans="1:26" x14ac:dyDescent="0.25">
      <c r="A4423">
        <v>3291</v>
      </c>
      <c r="B4423" t="s">
        <v>2371</v>
      </c>
      <c r="C4423" t="s">
        <v>2380</v>
      </c>
      <c r="D4423" t="s">
        <v>2381</v>
      </c>
      <c r="E4423" s="6" t="str">
        <f>VLOOKUP(B4423&amp;" - "&amp;D4423,OrbisGeneric_mapping!C:F,3,0)</f>
        <v>NEW_ANNUAL_ACCOUNTS_DATE</v>
      </c>
      <c r="F4423" s="6" t="str">
        <f>VLOOKUP(E4423,Collibra!D:F,3,0)</f>
        <v>Addition of last annual accounts</v>
      </c>
      <c r="G4423" s="6" t="str">
        <f>VLOOKUP(E4423,Collibra!D:F,2,0)</f>
        <v>The month and year indicating when new annual accounts of the company were last added. These can be the most recent annual accounts or the addition of a missing historical year. It is the last date on which a change in the field CLOSING_DATE_LAST_ANNUAL_ACCOUNTS was detected. MM/YYYY format</v>
      </c>
      <c r="J4423" t="s">
        <v>28</v>
      </c>
      <c r="N4423" t="b">
        <v>0</v>
      </c>
      <c r="P4423" t="s">
        <v>29</v>
      </c>
      <c r="Q4423" t="s">
        <v>30</v>
      </c>
      <c r="R4423" t="b">
        <v>0</v>
      </c>
      <c r="Z4423">
        <v>1</v>
      </c>
    </row>
    <row r="4424" spans="1:26" x14ac:dyDescent="0.25">
      <c r="A4424">
        <v>3315</v>
      </c>
      <c r="B4424" t="s">
        <v>2371</v>
      </c>
      <c r="C4424" t="s">
        <v>2382</v>
      </c>
      <c r="D4424" t="s">
        <v>2383</v>
      </c>
      <c r="E4424" s="6" t="e">
        <f>VLOOKUP(B4424&amp;" - "&amp;D4424,OrbisGeneric_mapping!C:F,3,0)</f>
        <v>#N/A</v>
      </c>
      <c r="F4424" s="6" t="e">
        <f>VLOOKUP(E4424,Collibra!D:F,3,0)</f>
        <v>#N/A</v>
      </c>
      <c r="G4424" s="6" t="e">
        <f>VLOOKUP(E4424,Collibra!D:F,2,0)</f>
        <v>#N/A</v>
      </c>
      <c r="J4424" t="s">
        <v>28</v>
      </c>
      <c r="N4424" t="b">
        <v>0</v>
      </c>
      <c r="P4424" t="s">
        <v>29</v>
      </c>
      <c r="Q4424" t="s">
        <v>30</v>
      </c>
      <c r="R4424" t="b">
        <v>0</v>
      </c>
      <c r="Z4424">
        <v>1</v>
      </c>
    </row>
    <row r="4425" spans="1:26" x14ac:dyDescent="0.25">
      <c r="A4425">
        <v>3307</v>
      </c>
      <c r="B4425" t="s">
        <v>2371</v>
      </c>
      <c r="C4425" t="s">
        <v>2384</v>
      </c>
      <c r="D4425" t="s">
        <v>2385</v>
      </c>
      <c r="E4425" s="6" t="e">
        <f>VLOOKUP(B4425&amp;" - "&amp;D4425,OrbisGeneric_mapping!C:F,3,0)</f>
        <v>#N/A</v>
      </c>
      <c r="F4425" s="6" t="e">
        <f>VLOOKUP(E4425,Collibra!D:F,3,0)</f>
        <v>#N/A</v>
      </c>
      <c r="G4425" s="6" t="e">
        <f>VLOOKUP(E4425,Collibra!D:F,2,0)</f>
        <v>#N/A</v>
      </c>
      <c r="J4425" t="s">
        <v>28</v>
      </c>
      <c r="N4425" t="b">
        <v>0</v>
      </c>
      <c r="P4425" t="s">
        <v>29</v>
      </c>
      <c r="Q4425" t="s">
        <v>30</v>
      </c>
      <c r="R4425" t="b">
        <v>0</v>
      </c>
      <c r="Z4425">
        <v>1</v>
      </c>
    </row>
    <row r="4426" spans="1:26" x14ac:dyDescent="0.25">
      <c r="A4426">
        <v>3299</v>
      </c>
      <c r="B4426" t="s">
        <v>2371</v>
      </c>
      <c r="C4426" t="s">
        <v>2386</v>
      </c>
      <c r="D4426" t="s">
        <v>2387</v>
      </c>
      <c r="E4426" s="6" t="e">
        <f>VLOOKUP(B4426&amp;" - "&amp;D4426,OrbisGeneric_mapping!C:F,3,0)</f>
        <v>#N/A</v>
      </c>
      <c r="F4426" s="6" t="e">
        <f>VLOOKUP(E4426,Collibra!D:F,3,0)</f>
        <v>#N/A</v>
      </c>
      <c r="G4426" s="6" t="e">
        <f>VLOOKUP(E4426,Collibra!D:F,2,0)</f>
        <v>#N/A</v>
      </c>
      <c r="J4426" t="s">
        <v>28</v>
      </c>
      <c r="N4426" t="b">
        <v>0</v>
      </c>
      <c r="P4426" t="s">
        <v>29</v>
      </c>
      <c r="Q4426" t="s">
        <v>30</v>
      </c>
      <c r="R4426" t="b">
        <v>0</v>
      </c>
      <c r="Z4426">
        <v>1</v>
      </c>
    </row>
    <row r="4427" spans="1:26" x14ac:dyDescent="0.25">
      <c r="A4427">
        <v>2923</v>
      </c>
      <c r="B4427" t="s">
        <v>2371</v>
      </c>
      <c r="C4427" t="s">
        <v>26</v>
      </c>
      <c r="D4427" t="s">
        <v>27</v>
      </c>
      <c r="E4427" s="6" t="str">
        <f>VLOOKUP(B4427&amp;" - "&amp;D4427,OrbisGeneric_mapping!C:F,3,0)</f>
        <v>BVD_ID_NUMBER</v>
      </c>
      <c r="F4427" s="6" t="str">
        <f>VLOOKUP(E4427,Collibra!D:F,3,0)</f>
        <v>BvD ID number</v>
      </c>
      <c r="G4427" s="6" t="str">
        <f>VLOOKUP(E4427,Collibra!D:F,2,0)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427" t="s">
        <v>28</v>
      </c>
      <c r="N4427" t="b">
        <v>0</v>
      </c>
      <c r="P4427" t="s">
        <v>29</v>
      </c>
      <c r="Q4427" t="s">
        <v>30</v>
      </c>
      <c r="R4427" t="b">
        <v>0</v>
      </c>
      <c r="Z4427">
        <v>1</v>
      </c>
    </row>
    <row r="4428" spans="1:26" x14ac:dyDescent="0.25">
      <c r="A4428">
        <v>3003</v>
      </c>
      <c r="B4428" t="s">
        <v>2371</v>
      </c>
      <c r="C4428" t="s">
        <v>2388</v>
      </c>
      <c r="D4428" t="s">
        <v>2389</v>
      </c>
      <c r="E4428" s="6" t="str">
        <f>VLOOKUP(B4428&amp;" - "&amp;D4428,OrbisGeneric_mapping!C:F,3,0)</f>
        <v>ADDRESS_UPDATE</v>
      </c>
      <c r="F4428" s="6" t="str">
        <f>VLOOKUP(E4428,Collibra!D:F,3,0)</f>
        <v>Last update - Address</v>
      </c>
      <c r="G4428" s="6" t="str">
        <f>VLOOKUP(E4428,Collibra!D:F,2,0)</f>
        <v>The month and year indicating when the company's legal address has last officialy changed. MM/YYYY format</v>
      </c>
      <c r="J4428" t="s">
        <v>28</v>
      </c>
      <c r="N4428" t="b">
        <v>0</v>
      </c>
      <c r="P4428" t="s">
        <v>29</v>
      </c>
      <c r="Q4428" t="s">
        <v>30</v>
      </c>
      <c r="R4428" t="b">
        <v>0</v>
      </c>
      <c r="Z4428">
        <v>1</v>
      </c>
    </row>
    <row r="4429" spans="1:26" x14ac:dyDescent="0.25">
      <c r="A4429">
        <v>3027</v>
      </c>
      <c r="B4429" t="s">
        <v>2371</v>
      </c>
      <c r="C4429" t="s">
        <v>2390</v>
      </c>
      <c r="D4429" t="s">
        <v>2391</v>
      </c>
      <c r="E4429" s="6" t="e">
        <f>VLOOKUP(B4429&amp;" - "&amp;D4429,OrbisGeneric_mapping!C:F,3,0)</f>
        <v>#N/A</v>
      </c>
      <c r="F4429" s="6" t="e">
        <f>VLOOKUP(E4429,Collibra!D:F,3,0)</f>
        <v>#N/A</v>
      </c>
      <c r="G4429" s="6" t="e">
        <f>VLOOKUP(E4429,Collibra!D:F,2,0)</f>
        <v>#N/A</v>
      </c>
      <c r="J4429" t="s">
        <v>28</v>
      </c>
      <c r="N4429" t="b">
        <v>0</v>
      </c>
      <c r="P4429" t="s">
        <v>29</v>
      </c>
      <c r="Q4429" t="s">
        <v>30</v>
      </c>
      <c r="R4429" t="b">
        <v>0</v>
      </c>
      <c r="Z4429">
        <v>1</v>
      </c>
    </row>
    <row r="4430" spans="1:26" x14ac:dyDescent="0.25">
      <c r="A4430">
        <v>3019</v>
      </c>
      <c r="B4430" t="s">
        <v>2371</v>
      </c>
      <c r="C4430" t="s">
        <v>2392</v>
      </c>
      <c r="D4430" t="s">
        <v>2393</v>
      </c>
      <c r="E4430" s="6" t="e">
        <f>VLOOKUP(B4430&amp;" - "&amp;D4430,OrbisGeneric_mapping!C:F,3,0)</f>
        <v>#N/A</v>
      </c>
      <c r="F4430" s="6" t="e">
        <f>VLOOKUP(E4430,Collibra!D:F,3,0)</f>
        <v>#N/A</v>
      </c>
      <c r="G4430" s="6" t="e">
        <f>VLOOKUP(E4430,Collibra!D:F,2,0)</f>
        <v>#N/A</v>
      </c>
      <c r="J4430" t="s">
        <v>28</v>
      </c>
      <c r="N4430" t="b">
        <v>0</v>
      </c>
      <c r="P4430" t="s">
        <v>29</v>
      </c>
      <c r="Q4430" t="s">
        <v>30</v>
      </c>
      <c r="R4430" t="b">
        <v>0</v>
      </c>
      <c r="Z4430">
        <v>1</v>
      </c>
    </row>
    <row r="4431" spans="1:26" x14ac:dyDescent="0.25">
      <c r="A4431">
        <v>3011</v>
      </c>
      <c r="B4431" t="s">
        <v>2371</v>
      </c>
      <c r="C4431" t="s">
        <v>2394</v>
      </c>
      <c r="D4431" t="s">
        <v>2395</v>
      </c>
      <c r="E4431" s="6" t="e">
        <f>VLOOKUP(B4431&amp;" - "&amp;D4431,OrbisGeneric_mapping!C:F,3,0)</f>
        <v>#N/A</v>
      </c>
      <c r="F4431" s="6" t="e">
        <f>VLOOKUP(E4431,Collibra!D:F,3,0)</f>
        <v>#N/A</v>
      </c>
      <c r="G4431" s="6" t="e">
        <f>VLOOKUP(E4431,Collibra!D:F,2,0)</f>
        <v>#N/A</v>
      </c>
      <c r="J4431" t="s">
        <v>28</v>
      </c>
      <c r="N4431" t="b">
        <v>0</v>
      </c>
      <c r="P4431" t="s">
        <v>29</v>
      </c>
      <c r="Q4431" t="s">
        <v>30</v>
      </c>
      <c r="R4431" t="b">
        <v>0</v>
      </c>
      <c r="Z4431">
        <v>1</v>
      </c>
    </row>
    <row r="4432" spans="1:26" x14ac:dyDescent="0.25">
      <c r="A4432">
        <v>3323</v>
      </c>
      <c r="B4432" t="s">
        <v>2371</v>
      </c>
      <c r="C4432" t="s">
        <v>2396</v>
      </c>
      <c r="D4432" t="s">
        <v>2397</v>
      </c>
      <c r="E4432" s="6" t="str">
        <f>VLOOKUP(B4432&amp;" - "&amp;D4432,OrbisGeneric_mapping!C:F,3,0)</f>
        <v>ANNUAL_ACCOUNTS_UPDATE</v>
      </c>
      <c r="F4432" s="6" t="str">
        <f>VLOOKUP(E4432,Collibra!D:F,3,0)</f>
        <v>Last update - Annual accounts</v>
      </c>
      <c r="G4432" s="6" t="str">
        <f>VLOOKUP(E4432,Collibra!D:F,2,0)</f>
        <v>The month and year indicating when changes in the annual accounts of the company were made. It is the last date on which a change was detected in at least one of the fields below for an annual statement (CLOSING_DATE) already present in the database: Operating revenue (OPRE), P/L before tax (PLBT), P/L for period (PL), Cash flow (CF), Total assets (TOAS), Shareholders funds (SHFD), Number of employees (EMPL), MM/YYYY format</v>
      </c>
      <c r="J4432" t="s">
        <v>28</v>
      </c>
      <c r="N4432" t="b">
        <v>0</v>
      </c>
      <c r="P4432" t="s">
        <v>29</v>
      </c>
      <c r="Q4432" t="s">
        <v>30</v>
      </c>
      <c r="R4432" t="b">
        <v>0</v>
      </c>
      <c r="Z4432">
        <v>1</v>
      </c>
    </row>
    <row r="4433" spans="1:26" x14ac:dyDescent="0.25">
      <c r="A4433">
        <v>3347</v>
      </c>
      <c r="B4433" t="s">
        <v>2371</v>
      </c>
      <c r="C4433" t="s">
        <v>2398</v>
      </c>
      <c r="D4433" t="s">
        <v>2399</v>
      </c>
      <c r="E4433" s="6" t="e">
        <f>VLOOKUP(B4433&amp;" - "&amp;D4433,OrbisGeneric_mapping!C:F,3,0)</f>
        <v>#N/A</v>
      </c>
      <c r="F4433" s="6" t="e">
        <f>VLOOKUP(E4433,Collibra!D:F,3,0)</f>
        <v>#N/A</v>
      </c>
      <c r="G4433" s="6" t="e">
        <f>VLOOKUP(E4433,Collibra!D:F,2,0)</f>
        <v>#N/A</v>
      </c>
      <c r="J4433" t="s">
        <v>28</v>
      </c>
      <c r="N4433" t="b">
        <v>0</v>
      </c>
      <c r="P4433" t="s">
        <v>29</v>
      </c>
      <c r="Q4433" t="s">
        <v>30</v>
      </c>
      <c r="R4433" t="b">
        <v>0</v>
      </c>
      <c r="Z4433">
        <v>1</v>
      </c>
    </row>
    <row r="4434" spans="1:26" x14ac:dyDescent="0.25">
      <c r="A4434">
        <v>3339</v>
      </c>
      <c r="B4434" t="s">
        <v>2371</v>
      </c>
      <c r="C4434" t="s">
        <v>2400</v>
      </c>
      <c r="D4434" t="s">
        <v>2401</v>
      </c>
      <c r="E4434" s="6" t="e">
        <f>VLOOKUP(B4434&amp;" - "&amp;D4434,OrbisGeneric_mapping!C:F,3,0)</f>
        <v>#N/A</v>
      </c>
      <c r="F4434" s="6" t="e">
        <f>VLOOKUP(E4434,Collibra!D:F,3,0)</f>
        <v>#N/A</v>
      </c>
      <c r="G4434" s="6" t="e">
        <f>VLOOKUP(E4434,Collibra!D:F,2,0)</f>
        <v>#N/A</v>
      </c>
      <c r="J4434" t="s">
        <v>28</v>
      </c>
      <c r="N4434" t="b">
        <v>0</v>
      </c>
      <c r="P4434" t="s">
        <v>29</v>
      </c>
      <c r="Q4434" t="s">
        <v>30</v>
      </c>
      <c r="R4434" t="b">
        <v>0</v>
      </c>
      <c r="Z4434">
        <v>1</v>
      </c>
    </row>
    <row r="4435" spans="1:26" x14ac:dyDescent="0.25">
      <c r="A4435">
        <v>3331</v>
      </c>
      <c r="B4435" t="s">
        <v>2371</v>
      </c>
      <c r="C4435" t="s">
        <v>2402</v>
      </c>
      <c r="D4435" t="s">
        <v>2403</v>
      </c>
      <c r="E4435" s="6" t="e">
        <f>VLOOKUP(B4435&amp;" - "&amp;D4435,OrbisGeneric_mapping!C:F,3,0)</f>
        <v>#N/A</v>
      </c>
      <c r="F4435" s="6" t="e">
        <f>VLOOKUP(E4435,Collibra!D:F,3,0)</f>
        <v>#N/A</v>
      </c>
      <c r="G4435" s="6" t="e">
        <f>VLOOKUP(E4435,Collibra!D:F,2,0)</f>
        <v>#N/A</v>
      </c>
      <c r="J4435" t="s">
        <v>28</v>
      </c>
      <c r="N4435" t="b">
        <v>0</v>
      </c>
      <c r="P4435" t="s">
        <v>29</v>
      </c>
      <c r="Q4435" t="s">
        <v>30</v>
      </c>
      <c r="R4435" t="b">
        <v>0</v>
      </c>
      <c r="Z4435">
        <v>1</v>
      </c>
    </row>
    <row r="4436" spans="1:26" x14ac:dyDescent="0.25">
      <c r="A4436">
        <v>3387</v>
      </c>
      <c r="B4436" t="s">
        <v>2371</v>
      </c>
      <c r="C4436" t="s">
        <v>2404</v>
      </c>
      <c r="D4436" t="s">
        <v>2405</v>
      </c>
      <c r="E4436" s="6" t="str">
        <f>VLOOKUP(B4436&amp;" - "&amp;D4436,OrbisGeneric_mapping!C:F,3,0)</f>
        <v>BVD_INDEPENDENCE_INDICATOR_UPDATE</v>
      </c>
      <c r="F4436" s="6" t="str">
        <f>VLOOKUP(E4436,Collibra!D:F,3,0)</f>
        <v>Last update - BvD Independence Indicator</v>
      </c>
      <c r="G4436" s="6" t="str">
        <f>VLOOKUP(E4436,Collibra!D:F,2,0)</f>
        <v>The month and year indicating when the company's BvD Independence Indicator has changed. MM/YYYY format</v>
      </c>
      <c r="J4436" t="s">
        <v>28</v>
      </c>
      <c r="N4436" t="b">
        <v>0</v>
      </c>
      <c r="P4436" t="s">
        <v>29</v>
      </c>
      <c r="Q4436" t="s">
        <v>30</v>
      </c>
      <c r="R4436" t="b">
        <v>0</v>
      </c>
      <c r="Z4436">
        <v>1</v>
      </c>
    </row>
    <row r="4437" spans="1:26" x14ac:dyDescent="0.25">
      <c r="A4437">
        <v>3411</v>
      </c>
      <c r="B4437" t="s">
        <v>2371</v>
      </c>
      <c r="C4437" t="s">
        <v>2406</v>
      </c>
      <c r="D4437" t="s">
        <v>2407</v>
      </c>
      <c r="E4437" s="6" t="e">
        <f>VLOOKUP(B4437&amp;" - "&amp;D4437,OrbisGeneric_mapping!C:F,3,0)</f>
        <v>#N/A</v>
      </c>
      <c r="F4437" s="6" t="e">
        <f>VLOOKUP(E4437,Collibra!D:F,3,0)</f>
        <v>#N/A</v>
      </c>
      <c r="G4437" s="6" t="e">
        <f>VLOOKUP(E4437,Collibra!D:F,2,0)</f>
        <v>#N/A</v>
      </c>
      <c r="J4437" t="s">
        <v>28</v>
      </c>
      <c r="N4437" t="b">
        <v>0</v>
      </c>
      <c r="P4437" t="s">
        <v>29</v>
      </c>
      <c r="Q4437" t="s">
        <v>30</v>
      </c>
      <c r="R4437" t="b">
        <v>0</v>
      </c>
      <c r="Z4437">
        <v>1</v>
      </c>
    </row>
    <row r="4438" spans="1:26" x14ac:dyDescent="0.25">
      <c r="A4438">
        <v>3403</v>
      </c>
      <c r="B4438" t="s">
        <v>2371</v>
      </c>
      <c r="C4438" t="s">
        <v>2408</v>
      </c>
      <c r="D4438" t="s">
        <v>2409</v>
      </c>
      <c r="E4438" s="6" t="e">
        <f>VLOOKUP(B4438&amp;" - "&amp;D4438,OrbisGeneric_mapping!C:F,3,0)</f>
        <v>#N/A</v>
      </c>
      <c r="F4438" s="6" t="e">
        <f>VLOOKUP(E4438,Collibra!D:F,3,0)</f>
        <v>#N/A</v>
      </c>
      <c r="G4438" s="6" t="e">
        <f>VLOOKUP(E4438,Collibra!D:F,2,0)</f>
        <v>#N/A</v>
      </c>
      <c r="J4438" t="s">
        <v>28</v>
      </c>
      <c r="N4438" t="b">
        <v>0</v>
      </c>
      <c r="P4438" t="s">
        <v>29</v>
      </c>
      <c r="Q4438" t="s">
        <v>30</v>
      </c>
      <c r="R4438" t="b">
        <v>0</v>
      </c>
      <c r="Z4438">
        <v>1</v>
      </c>
    </row>
    <row r="4439" spans="1:26" x14ac:dyDescent="0.25">
      <c r="A4439">
        <v>3395</v>
      </c>
      <c r="B4439" t="s">
        <v>2371</v>
      </c>
      <c r="C4439" t="s">
        <v>2410</v>
      </c>
      <c r="D4439" t="s">
        <v>2411</v>
      </c>
      <c r="E4439" s="6" t="e">
        <f>VLOOKUP(B4439&amp;" - "&amp;D4439,OrbisGeneric_mapping!C:F,3,0)</f>
        <v>#N/A</v>
      </c>
      <c r="F4439" s="6" t="e">
        <f>VLOOKUP(E4439,Collibra!D:F,3,0)</f>
        <v>#N/A</v>
      </c>
      <c r="G4439" s="6" t="e">
        <f>VLOOKUP(E4439,Collibra!D:F,2,0)</f>
        <v>#N/A</v>
      </c>
      <c r="J4439" t="s">
        <v>28</v>
      </c>
      <c r="N4439" t="b">
        <v>0</v>
      </c>
      <c r="P4439" t="s">
        <v>29</v>
      </c>
      <c r="Q4439" t="s">
        <v>30</v>
      </c>
      <c r="R4439" t="b">
        <v>0</v>
      </c>
      <c r="Z4439">
        <v>1</v>
      </c>
    </row>
    <row r="4440" spans="1:26" x14ac:dyDescent="0.25">
      <c r="A4440">
        <v>3227</v>
      </c>
      <c r="B4440" t="s">
        <v>2371</v>
      </c>
      <c r="C4440" t="s">
        <v>2412</v>
      </c>
      <c r="D4440" t="s">
        <v>2413</v>
      </c>
      <c r="E4440" s="6" t="str">
        <f>VLOOKUP(B4440&amp;" - "&amp;D4440,OrbisGeneric_mapping!C:F,3,0)</f>
        <v>COMPANY_CATEGORY_UPDATE</v>
      </c>
      <c r="F4440" s="6" t="str">
        <f>VLOOKUP(E4440,Collibra!D:F,3,0)</f>
        <v>Last update - Size classification</v>
      </c>
      <c r="G4440" s="6" t="str">
        <f>VLOOKUP(E4440,Collibra!D:F,2,0)</f>
        <v>The month and year indicating when one of the company's size classification (very large, large, medium, small) has last changed. MM/YYYY format</v>
      </c>
      <c r="J4440" t="s">
        <v>28</v>
      </c>
      <c r="N4440" t="b">
        <v>0</v>
      </c>
      <c r="P4440" t="s">
        <v>29</v>
      </c>
      <c r="Q4440" t="s">
        <v>30</v>
      </c>
      <c r="R4440" t="b">
        <v>0</v>
      </c>
      <c r="Z4440">
        <v>1</v>
      </c>
    </row>
    <row r="4441" spans="1:26" x14ac:dyDescent="0.25">
      <c r="A4441">
        <v>3251</v>
      </c>
      <c r="B4441" t="s">
        <v>2371</v>
      </c>
      <c r="C4441" t="s">
        <v>2414</v>
      </c>
      <c r="D4441" t="s">
        <v>2415</v>
      </c>
      <c r="E4441" s="6" t="e">
        <f>VLOOKUP(B4441&amp;" - "&amp;D4441,OrbisGeneric_mapping!C:F,3,0)</f>
        <v>#N/A</v>
      </c>
      <c r="F4441" s="6" t="e">
        <f>VLOOKUP(E4441,Collibra!D:F,3,0)</f>
        <v>#N/A</v>
      </c>
      <c r="G4441" s="6" t="e">
        <f>VLOOKUP(E4441,Collibra!D:F,2,0)</f>
        <v>#N/A</v>
      </c>
      <c r="J4441" t="s">
        <v>28</v>
      </c>
      <c r="N4441" t="b">
        <v>0</v>
      </c>
      <c r="P4441" t="s">
        <v>29</v>
      </c>
      <c r="Q4441" t="s">
        <v>30</v>
      </c>
      <c r="R4441" t="b">
        <v>0</v>
      </c>
      <c r="Z4441">
        <v>1</v>
      </c>
    </row>
    <row r="4442" spans="1:26" x14ac:dyDescent="0.25">
      <c r="A4442">
        <v>3243</v>
      </c>
      <c r="B4442" t="s">
        <v>2371</v>
      </c>
      <c r="C4442" t="s">
        <v>2416</v>
      </c>
      <c r="D4442" t="s">
        <v>2417</v>
      </c>
      <c r="E4442" s="6" t="e">
        <f>VLOOKUP(B4442&amp;" - "&amp;D4442,OrbisGeneric_mapping!C:F,3,0)</f>
        <v>#N/A</v>
      </c>
      <c r="F4442" s="6" t="e">
        <f>VLOOKUP(E4442,Collibra!D:F,3,0)</f>
        <v>#N/A</v>
      </c>
      <c r="G4442" s="6" t="e">
        <f>VLOOKUP(E4442,Collibra!D:F,2,0)</f>
        <v>#N/A</v>
      </c>
      <c r="J4442" t="s">
        <v>28</v>
      </c>
      <c r="N4442" t="b">
        <v>0</v>
      </c>
      <c r="P4442" t="s">
        <v>29</v>
      </c>
      <c r="Q4442" t="s">
        <v>30</v>
      </c>
      <c r="R4442" t="b">
        <v>0</v>
      </c>
      <c r="Z4442">
        <v>1</v>
      </c>
    </row>
    <row r="4443" spans="1:26" x14ac:dyDescent="0.25">
      <c r="A4443">
        <v>3235</v>
      </c>
      <c r="B4443" t="s">
        <v>2371</v>
      </c>
      <c r="C4443" t="s">
        <v>2418</v>
      </c>
      <c r="D4443" t="s">
        <v>2419</v>
      </c>
      <c r="E4443" s="6" t="e">
        <f>VLOOKUP(B4443&amp;" - "&amp;D4443,OrbisGeneric_mapping!C:F,3,0)</f>
        <v>#N/A</v>
      </c>
      <c r="F4443" s="6" t="e">
        <f>VLOOKUP(E4443,Collibra!D:F,3,0)</f>
        <v>#N/A</v>
      </c>
      <c r="G4443" s="6" t="e">
        <f>VLOOKUP(E4443,Collibra!D:F,2,0)</f>
        <v>#N/A</v>
      </c>
      <c r="J4443" t="s">
        <v>28</v>
      </c>
      <c r="N4443" t="b">
        <v>0</v>
      </c>
      <c r="P4443" t="s">
        <v>29</v>
      </c>
      <c r="Q4443" t="s">
        <v>30</v>
      </c>
      <c r="R4443" t="b">
        <v>0</v>
      </c>
      <c r="Z4443">
        <v>1</v>
      </c>
    </row>
    <row r="4444" spans="1:26" x14ac:dyDescent="0.25">
      <c r="A4444">
        <v>2971</v>
      </c>
      <c r="B4444" t="s">
        <v>2371</v>
      </c>
      <c r="C4444" t="s">
        <v>2420</v>
      </c>
      <c r="D4444" t="s">
        <v>2421</v>
      </c>
      <c r="E4444" s="6" t="str">
        <f>VLOOKUP(B4444&amp;" - "&amp;D4444,OrbisGeneric_mapping!C:F,3,0)</f>
        <v>NAME_UPDATE</v>
      </c>
      <c r="F4444" s="6" t="str">
        <f>VLOOKUP(E4444,Collibra!D:F,3,0)</f>
        <v>Last update - Company name</v>
      </c>
      <c r="G4444" s="6" t="str">
        <f>VLOOKUP(E4444,Collibra!D:F,2,0)</f>
        <v>The month and year indicating when the company name has last officialy changed. MM/YYYY format</v>
      </c>
      <c r="J4444" t="s">
        <v>28</v>
      </c>
      <c r="N4444" t="b">
        <v>0</v>
      </c>
      <c r="P4444" t="s">
        <v>29</v>
      </c>
      <c r="Q4444" t="s">
        <v>30</v>
      </c>
      <c r="R4444" t="b">
        <v>0</v>
      </c>
      <c r="Z4444">
        <v>1</v>
      </c>
    </row>
    <row r="4445" spans="1:26" x14ac:dyDescent="0.25">
      <c r="A4445">
        <v>2995</v>
      </c>
      <c r="B4445" t="s">
        <v>2371</v>
      </c>
      <c r="C4445" t="s">
        <v>2422</v>
      </c>
      <c r="D4445" t="s">
        <v>2423</v>
      </c>
      <c r="E4445" s="6" t="e">
        <f>VLOOKUP(B4445&amp;" - "&amp;D4445,OrbisGeneric_mapping!C:F,3,0)</f>
        <v>#N/A</v>
      </c>
      <c r="F4445" s="6" t="e">
        <f>VLOOKUP(E4445,Collibra!D:F,3,0)</f>
        <v>#N/A</v>
      </c>
      <c r="G4445" s="6" t="e">
        <f>VLOOKUP(E4445,Collibra!D:F,2,0)</f>
        <v>#N/A</v>
      </c>
      <c r="J4445" t="s">
        <v>28</v>
      </c>
      <c r="N4445" t="b">
        <v>0</v>
      </c>
      <c r="P4445" t="s">
        <v>29</v>
      </c>
      <c r="Q4445" t="s">
        <v>30</v>
      </c>
      <c r="R4445" t="b">
        <v>0</v>
      </c>
      <c r="Z4445">
        <v>1</v>
      </c>
    </row>
    <row r="4446" spans="1:26" x14ac:dyDescent="0.25">
      <c r="A4446">
        <v>2987</v>
      </c>
      <c r="B4446" t="s">
        <v>2371</v>
      </c>
      <c r="C4446" t="s">
        <v>2424</v>
      </c>
      <c r="D4446" t="s">
        <v>2425</v>
      </c>
      <c r="E4446" s="6" t="e">
        <f>VLOOKUP(B4446&amp;" - "&amp;D4446,OrbisGeneric_mapping!C:F,3,0)</f>
        <v>#N/A</v>
      </c>
      <c r="F4446" s="6" t="e">
        <f>VLOOKUP(E4446,Collibra!D:F,3,0)</f>
        <v>#N/A</v>
      </c>
      <c r="G4446" s="6" t="e">
        <f>VLOOKUP(E4446,Collibra!D:F,2,0)</f>
        <v>#N/A</v>
      </c>
      <c r="J4446" t="s">
        <v>28</v>
      </c>
      <c r="N4446" t="b">
        <v>0</v>
      </c>
      <c r="P4446" t="s">
        <v>29</v>
      </c>
      <c r="Q4446" t="s">
        <v>30</v>
      </c>
      <c r="R4446" t="b">
        <v>0</v>
      </c>
      <c r="Z4446">
        <v>1</v>
      </c>
    </row>
    <row r="4447" spans="1:26" x14ac:dyDescent="0.25">
      <c r="A4447">
        <v>2979</v>
      </c>
      <c r="B4447" t="s">
        <v>2371</v>
      </c>
      <c r="C4447" t="s">
        <v>2426</v>
      </c>
      <c r="D4447" t="s">
        <v>2427</v>
      </c>
      <c r="E4447" s="6" t="e">
        <f>VLOOKUP(B4447&amp;" - "&amp;D4447,OrbisGeneric_mapping!C:F,3,0)</f>
        <v>#N/A</v>
      </c>
      <c r="F4447" s="6" t="e">
        <f>VLOOKUP(E4447,Collibra!D:F,3,0)</f>
        <v>#N/A</v>
      </c>
      <c r="G4447" s="6" t="e">
        <f>VLOOKUP(E4447,Collibra!D:F,2,0)</f>
        <v>#N/A</v>
      </c>
      <c r="J4447" t="s">
        <v>28</v>
      </c>
      <c r="N4447" t="b">
        <v>0</v>
      </c>
      <c r="P4447" t="s">
        <v>29</v>
      </c>
      <c r="Q4447" t="s">
        <v>30</v>
      </c>
      <c r="R4447" t="b">
        <v>0</v>
      </c>
      <c r="Z4447">
        <v>1</v>
      </c>
    </row>
    <row r="4448" spans="1:26" x14ac:dyDescent="0.25">
      <c r="A4448">
        <v>3099</v>
      </c>
      <c r="B4448" t="s">
        <v>2371</v>
      </c>
      <c r="C4448" t="s">
        <v>2428</v>
      </c>
      <c r="D4448" t="s">
        <v>2429</v>
      </c>
      <c r="E4448" s="6" t="str">
        <f>VLOOKUP(B4448&amp;" - "&amp;D4448,OrbisGeneric_mapping!C:F,3,0)</f>
        <v>EMAIL_UPDATE</v>
      </c>
      <c r="F4448" s="6" t="str">
        <f>VLOOKUP(E4448,Collibra!D:F,3,0)</f>
        <v>Last update - E-mail address</v>
      </c>
      <c r="G4448" s="6" t="str">
        <f>VLOOKUP(E4448,Collibra!D:F,2,0)</f>
        <v>The month and year indicating when the company's e-mail address has last officialy changed. MM/YYYY format</v>
      </c>
      <c r="J4448" t="s">
        <v>28</v>
      </c>
      <c r="N4448" t="b">
        <v>0</v>
      </c>
      <c r="P4448" t="s">
        <v>29</v>
      </c>
      <c r="Q4448" t="s">
        <v>30</v>
      </c>
      <c r="R4448" t="b">
        <v>0</v>
      </c>
      <c r="Z4448">
        <v>1</v>
      </c>
    </row>
    <row r="4449" spans="1:26" x14ac:dyDescent="0.25">
      <c r="A4449">
        <v>3123</v>
      </c>
      <c r="B4449" t="s">
        <v>2371</v>
      </c>
      <c r="C4449" t="s">
        <v>2430</v>
      </c>
      <c r="D4449" t="s">
        <v>2431</v>
      </c>
      <c r="E4449" s="6" t="e">
        <f>VLOOKUP(B4449&amp;" - "&amp;D4449,OrbisGeneric_mapping!C:F,3,0)</f>
        <v>#N/A</v>
      </c>
      <c r="F4449" s="6" t="e">
        <f>VLOOKUP(E4449,Collibra!D:F,3,0)</f>
        <v>#N/A</v>
      </c>
      <c r="G4449" s="6" t="e">
        <f>VLOOKUP(E4449,Collibra!D:F,2,0)</f>
        <v>#N/A</v>
      </c>
      <c r="J4449" t="s">
        <v>28</v>
      </c>
      <c r="N4449" t="b">
        <v>0</v>
      </c>
      <c r="P4449" t="s">
        <v>29</v>
      </c>
      <c r="Q4449" t="s">
        <v>30</v>
      </c>
      <c r="R4449" t="b">
        <v>0</v>
      </c>
      <c r="Z4449">
        <v>1</v>
      </c>
    </row>
    <row r="4450" spans="1:26" x14ac:dyDescent="0.25">
      <c r="A4450">
        <v>3115</v>
      </c>
      <c r="B4450" t="s">
        <v>2371</v>
      </c>
      <c r="C4450" t="s">
        <v>2432</v>
      </c>
      <c r="D4450" t="s">
        <v>2433</v>
      </c>
      <c r="E4450" s="6" t="e">
        <f>VLOOKUP(B4450&amp;" - "&amp;D4450,OrbisGeneric_mapping!C:F,3,0)</f>
        <v>#N/A</v>
      </c>
      <c r="F4450" s="6" t="e">
        <f>VLOOKUP(E4450,Collibra!D:F,3,0)</f>
        <v>#N/A</v>
      </c>
      <c r="G4450" s="6" t="e">
        <f>VLOOKUP(E4450,Collibra!D:F,2,0)</f>
        <v>#N/A</v>
      </c>
      <c r="J4450" t="s">
        <v>28</v>
      </c>
      <c r="N4450" t="b">
        <v>0</v>
      </c>
      <c r="P4450" t="s">
        <v>29</v>
      </c>
      <c r="Q4450" t="s">
        <v>30</v>
      </c>
      <c r="R4450" t="b">
        <v>0</v>
      </c>
      <c r="Z4450">
        <v>1</v>
      </c>
    </row>
    <row r="4451" spans="1:26" x14ac:dyDescent="0.25">
      <c r="A4451">
        <v>3107</v>
      </c>
      <c r="B4451" t="s">
        <v>2371</v>
      </c>
      <c r="C4451" t="s">
        <v>2434</v>
      </c>
      <c r="D4451" t="s">
        <v>2435</v>
      </c>
      <c r="E4451" s="6" t="e">
        <f>VLOOKUP(B4451&amp;" - "&amp;D4451,OrbisGeneric_mapping!C:F,3,0)</f>
        <v>#N/A</v>
      </c>
      <c r="F4451" s="6" t="e">
        <f>VLOOKUP(E4451,Collibra!D:F,3,0)</f>
        <v>#N/A</v>
      </c>
      <c r="G4451" s="6" t="e">
        <f>VLOOKUP(E4451,Collibra!D:F,2,0)</f>
        <v>#N/A</v>
      </c>
      <c r="J4451" t="s">
        <v>28</v>
      </c>
      <c r="N4451" t="b">
        <v>0</v>
      </c>
      <c r="P4451" t="s">
        <v>29</v>
      </c>
      <c r="Q4451" t="s">
        <v>30</v>
      </c>
      <c r="R4451" t="b">
        <v>0</v>
      </c>
      <c r="Z4451">
        <v>1</v>
      </c>
    </row>
    <row r="4452" spans="1:26" x14ac:dyDescent="0.25">
      <c r="A4452">
        <v>3131</v>
      </c>
      <c r="B4452" t="s">
        <v>2371</v>
      </c>
      <c r="C4452" t="s">
        <v>2436</v>
      </c>
      <c r="D4452" t="s">
        <v>2437</v>
      </c>
      <c r="E4452" s="6" t="str">
        <f>VLOOKUP(B4452&amp;" - "&amp;D4452,OrbisGeneric_mapping!C:F,3,0)</f>
        <v>IDENTIFIERS_UPDATE</v>
      </c>
      <c r="F4452" s="6" t="str">
        <f>VLOOKUP(E4452,Collibra!D:F,3,0)</f>
        <v>Last update - Identification numbers</v>
      </c>
      <c r="G4452" s="6" t="str">
        <f>VLOOKUP(E4452,Collibra!D:F,2,0)</f>
        <v>The month and year indicating when one of the company's identifiers has last changed. MM/YYYY format</v>
      </c>
      <c r="J4452" t="s">
        <v>28</v>
      </c>
      <c r="N4452" t="b">
        <v>0</v>
      </c>
      <c r="P4452" t="s">
        <v>29</v>
      </c>
      <c r="Q4452" t="s">
        <v>30</v>
      </c>
      <c r="R4452" t="b">
        <v>0</v>
      </c>
      <c r="Z4452">
        <v>1</v>
      </c>
    </row>
    <row r="4453" spans="1:26" x14ac:dyDescent="0.25">
      <c r="A4453">
        <v>3155</v>
      </c>
      <c r="B4453" t="s">
        <v>2371</v>
      </c>
      <c r="C4453" t="s">
        <v>2438</v>
      </c>
      <c r="D4453" t="s">
        <v>2439</v>
      </c>
      <c r="E4453" s="6" t="e">
        <f>VLOOKUP(B4453&amp;" - "&amp;D4453,OrbisGeneric_mapping!C:F,3,0)</f>
        <v>#N/A</v>
      </c>
      <c r="F4453" s="6" t="e">
        <f>VLOOKUP(E4453,Collibra!D:F,3,0)</f>
        <v>#N/A</v>
      </c>
      <c r="G4453" s="6" t="e">
        <f>VLOOKUP(E4453,Collibra!D:F,2,0)</f>
        <v>#N/A</v>
      </c>
      <c r="J4453" t="s">
        <v>28</v>
      </c>
      <c r="N4453" t="b">
        <v>0</v>
      </c>
      <c r="P4453" t="s">
        <v>29</v>
      </c>
      <c r="Q4453" t="s">
        <v>30</v>
      </c>
      <c r="R4453" t="b">
        <v>0</v>
      </c>
      <c r="Z4453">
        <v>1</v>
      </c>
    </row>
    <row r="4454" spans="1:26" x14ac:dyDescent="0.25">
      <c r="A4454">
        <v>3147</v>
      </c>
      <c r="B4454" t="s">
        <v>2371</v>
      </c>
      <c r="C4454" t="s">
        <v>2440</v>
      </c>
      <c r="D4454" t="s">
        <v>2441</v>
      </c>
      <c r="E4454" s="6" t="e">
        <f>VLOOKUP(B4454&amp;" - "&amp;D4454,OrbisGeneric_mapping!C:F,3,0)</f>
        <v>#N/A</v>
      </c>
      <c r="F4454" s="6" t="e">
        <f>VLOOKUP(E4454,Collibra!D:F,3,0)</f>
        <v>#N/A</v>
      </c>
      <c r="G4454" s="6" t="e">
        <f>VLOOKUP(E4454,Collibra!D:F,2,0)</f>
        <v>#N/A</v>
      </c>
      <c r="J4454" t="s">
        <v>28</v>
      </c>
      <c r="N4454" t="b">
        <v>0</v>
      </c>
      <c r="P4454" t="s">
        <v>29</v>
      </c>
      <c r="Q4454" t="s">
        <v>30</v>
      </c>
      <c r="R4454" t="b">
        <v>0</v>
      </c>
      <c r="Z4454">
        <v>1</v>
      </c>
    </row>
    <row r="4455" spans="1:26" x14ac:dyDescent="0.25">
      <c r="A4455">
        <v>3139</v>
      </c>
      <c r="B4455" t="s">
        <v>2371</v>
      </c>
      <c r="C4455" t="s">
        <v>2442</v>
      </c>
      <c r="D4455" t="s">
        <v>2443</v>
      </c>
      <c r="E4455" s="6" t="e">
        <f>VLOOKUP(B4455&amp;" - "&amp;D4455,OrbisGeneric_mapping!C:F,3,0)</f>
        <v>#N/A</v>
      </c>
      <c r="F4455" s="6" t="e">
        <f>VLOOKUP(E4455,Collibra!D:F,3,0)</f>
        <v>#N/A</v>
      </c>
      <c r="G4455" s="6" t="e">
        <f>VLOOKUP(E4455,Collibra!D:F,2,0)</f>
        <v>#N/A</v>
      </c>
      <c r="J4455" t="s">
        <v>28</v>
      </c>
      <c r="N4455" t="b">
        <v>0</v>
      </c>
      <c r="P4455" t="s">
        <v>29</v>
      </c>
      <c r="Q4455" t="s">
        <v>30</v>
      </c>
      <c r="R4455" t="b">
        <v>0</v>
      </c>
      <c r="Z4455">
        <v>1</v>
      </c>
    </row>
    <row r="4456" spans="1:26" x14ac:dyDescent="0.25">
      <c r="A4456">
        <v>3259</v>
      </c>
      <c r="B4456" t="s">
        <v>2371</v>
      </c>
      <c r="C4456" t="s">
        <v>2444</v>
      </c>
      <c r="D4456" t="s">
        <v>2445</v>
      </c>
      <c r="E4456" s="6" t="str">
        <f>VLOOKUP(B4456&amp;" - "&amp;D4456,OrbisGeneric_mapping!C:F,3,0)</f>
        <v>INDUSTRY_UPDATE</v>
      </c>
      <c r="F4456" s="6" t="str">
        <f>VLOOKUP(E4456,Collibra!D:F,3,0)</f>
        <v>Last update - Industry classifications</v>
      </c>
      <c r="G4456" s="6" t="str">
        <f>VLOOKUP(E4456,Collibra!D:F,2,0)</f>
        <v>&lt;p&gt;The month and year indicating when one of the company's activity codes has last changed. MM/YYYY format&lt;/p&gt;
&lt;p&gt;"Last date on which a change in at least one of these fields below was detected &lt;br/&gt;INDUSTRY_CLASSIFICATION&lt;br/&gt;INDUSTRY_PRIMARY_CODE&lt;br/&gt;INDUSTRY_SECONDARY_CODES&lt;/p&gt;
&lt;p&gt;IMPORTANT NOTE: any change in the order of the codes is also considered as a change by indexation. &lt;br/&gt;"&lt;/p&gt;</v>
      </c>
      <c r="J4456" t="s">
        <v>28</v>
      </c>
      <c r="N4456" t="b">
        <v>0</v>
      </c>
      <c r="P4456" t="s">
        <v>29</v>
      </c>
      <c r="Q4456" t="s">
        <v>30</v>
      </c>
      <c r="R4456" t="b">
        <v>0</v>
      </c>
      <c r="Z4456">
        <v>1</v>
      </c>
    </row>
    <row r="4457" spans="1:26" x14ac:dyDescent="0.25">
      <c r="A4457">
        <v>3283</v>
      </c>
      <c r="B4457" t="s">
        <v>2371</v>
      </c>
      <c r="C4457" t="s">
        <v>2446</v>
      </c>
      <c r="D4457" t="s">
        <v>2447</v>
      </c>
      <c r="E4457" s="6" t="e">
        <f>VLOOKUP(B4457&amp;" - "&amp;D4457,OrbisGeneric_mapping!C:F,3,0)</f>
        <v>#N/A</v>
      </c>
      <c r="F4457" s="6" t="e">
        <f>VLOOKUP(E4457,Collibra!D:F,3,0)</f>
        <v>#N/A</v>
      </c>
      <c r="G4457" s="6" t="e">
        <f>VLOOKUP(E4457,Collibra!D:F,2,0)</f>
        <v>#N/A</v>
      </c>
      <c r="J4457" t="s">
        <v>28</v>
      </c>
      <c r="N4457" t="b">
        <v>0</v>
      </c>
      <c r="P4457" t="s">
        <v>29</v>
      </c>
      <c r="Q4457" t="s">
        <v>30</v>
      </c>
      <c r="R4457" t="b">
        <v>0</v>
      </c>
      <c r="Z4457">
        <v>1</v>
      </c>
    </row>
    <row r="4458" spans="1:26" x14ac:dyDescent="0.25">
      <c r="A4458">
        <v>3275</v>
      </c>
      <c r="B4458" t="s">
        <v>2371</v>
      </c>
      <c r="C4458" t="s">
        <v>2448</v>
      </c>
      <c r="D4458" t="s">
        <v>2449</v>
      </c>
      <c r="E4458" s="6" t="e">
        <f>VLOOKUP(B4458&amp;" - "&amp;D4458,OrbisGeneric_mapping!C:F,3,0)</f>
        <v>#N/A</v>
      </c>
      <c r="F4458" s="6" t="e">
        <f>VLOOKUP(E4458,Collibra!D:F,3,0)</f>
        <v>#N/A</v>
      </c>
      <c r="G4458" s="6" t="e">
        <f>VLOOKUP(E4458,Collibra!D:F,2,0)</f>
        <v>#N/A</v>
      </c>
      <c r="J4458" t="s">
        <v>28</v>
      </c>
      <c r="N4458" t="b">
        <v>0</v>
      </c>
      <c r="P4458" t="s">
        <v>29</v>
      </c>
      <c r="Q4458" t="s">
        <v>30</v>
      </c>
      <c r="R4458" t="b">
        <v>0</v>
      </c>
      <c r="Z4458">
        <v>1</v>
      </c>
    </row>
    <row r="4459" spans="1:26" x14ac:dyDescent="0.25">
      <c r="A4459">
        <v>3267</v>
      </c>
      <c r="B4459" t="s">
        <v>2371</v>
      </c>
      <c r="C4459" t="s">
        <v>2450</v>
      </c>
      <c r="D4459" t="s">
        <v>2451</v>
      </c>
      <c r="E4459" s="6" t="e">
        <f>VLOOKUP(B4459&amp;" - "&amp;D4459,OrbisGeneric_mapping!C:F,3,0)</f>
        <v>#N/A</v>
      </c>
      <c r="F4459" s="6" t="e">
        <f>VLOOKUP(E4459,Collibra!D:F,3,0)</f>
        <v>#N/A</v>
      </c>
      <c r="G4459" s="6" t="e">
        <f>VLOOKUP(E4459,Collibra!D:F,2,0)</f>
        <v>#N/A</v>
      </c>
      <c r="J4459" t="s">
        <v>28</v>
      </c>
      <c r="N4459" t="b">
        <v>0</v>
      </c>
      <c r="P4459" t="s">
        <v>29</v>
      </c>
      <c r="Q4459" t="s">
        <v>30</v>
      </c>
      <c r="R4459" t="b">
        <v>0</v>
      </c>
      <c r="Z4459">
        <v>1</v>
      </c>
    </row>
    <row r="4460" spans="1:26" x14ac:dyDescent="0.25">
      <c r="A4460">
        <v>3355</v>
      </c>
      <c r="B4460" t="s">
        <v>2371</v>
      </c>
      <c r="C4460" t="s">
        <v>2452</v>
      </c>
      <c r="D4460" t="s">
        <v>2453</v>
      </c>
      <c r="E4460" s="6" t="str">
        <f>VLOOKUP(B4460&amp;" - "&amp;D4460,OrbisGeneric_mapping!C:F,3,0)</f>
        <v>INTERIM_ACCOUNTS_UPDATE</v>
      </c>
      <c r="F4460" s="6" t="str">
        <f>VLOOKUP(E4460,Collibra!D:F,3,0)</f>
        <v>Last update - Interim accounts</v>
      </c>
      <c r="G4460" s="6" t="str">
        <f>VLOOKUP(E4460,Collibra!D:F,2,0)</f>
        <v>The month and year indicating when changes in the interim accounts of the company were made. It is the last date on which a change was detected in at least one of the fields below for an interim statement (CLOSING_DATE) already present in the database: Operating revenue (OPRE), P/L before tax (PLBT), P/L ,for period (PL), Cash flow (CF), Total assets (TOAS), Shareholders funds (SHFD), Number of employees (EMPL), MM/YYYY format</v>
      </c>
      <c r="J4460" t="s">
        <v>28</v>
      </c>
      <c r="N4460" t="b">
        <v>0</v>
      </c>
      <c r="P4460" t="s">
        <v>29</v>
      </c>
      <c r="Q4460" t="s">
        <v>30</v>
      </c>
      <c r="R4460" t="b">
        <v>0</v>
      </c>
      <c r="Z4460">
        <v>1</v>
      </c>
    </row>
    <row r="4461" spans="1:26" x14ac:dyDescent="0.25">
      <c r="A4461">
        <v>3379</v>
      </c>
      <c r="B4461" t="s">
        <v>2371</v>
      </c>
      <c r="C4461" t="s">
        <v>2454</v>
      </c>
      <c r="D4461" t="s">
        <v>2455</v>
      </c>
      <c r="E4461" s="6" t="e">
        <f>VLOOKUP(B4461&amp;" - "&amp;D4461,OrbisGeneric_mapping!C:F,3,0)</f>
        <v>#N/A</v>
      </c>
      <c r="F4461" s="6" t="e">
        <f>VLOOKUP(E4461,Collibra!D:F,3,0)</f>
        <v>#N/A</v>
      </c>
      <c r="G4461" s="6" t="e">
        <f>VLOOKUP(E4461,Collibra!D:F,2,0)</f>
        <v>#N/A</v>
      </c>
      <c r="J4461" t="s">
        <v>28</v>
      </c>
      <c r="N4461" t="b">
        <v>0</v>
      </c>
      <c r="P4461" t="s">
        <v>29</v>
      </c>
      <c r="Q4461" t="s">
        <v>30</v>
      </c>
      <c r="R4461" t="b">
        <v>0</v>
      </c>
      <c r="Z4461">
        <v>1</v>
      </c>
    </row>
    <row r="4462" spans="1:26" x14ac:dyDescent="0.25">
      <c r="A4462">
        <v>3371</v>
      </c>
      <c r="B4462" t="s">
        <v>2371</v>
      </c>
      <c r="C4462" t="s">
        <v>2456</v>
      </c>
      <c r="D4462" t="s">
        <v>2457</v>
      </c>
      <c r="E4462" s="6" t="e">
        <f>VLOOKUP(B4462&amp;" - "&amp;D4462,OrbisGeneric_mapping!C:F,3,0)</f>
        <v>#N/A</v>
      </c>
      <c r="F4462" s="6" t="e">
        <f>VLOOKUP(E4462,Collibra!D:F,3,0)</f>
        <v>#N/A</v>
      </c>
      <c r="G4462" s="6" t="e">
        <f>VLOOKUP(E4462,Collibra!D:F,2,0)</f>
        <v>#N/A</v>
      </c>
      <c r="J4462" t="s">
        <v>28</v>
      </c>
      <c r="N4462" t="b">
        <v>0</v>
      </c>
      <c r="P4462" t="s">
        <v>29</v>
      </c>
      <c r="Q4462" t="s">
        <v>30</v>
      </c>
      <c r="R4462" t="b">
        <v>0</v>
      </c>
      <c r="Z4462">
        <v>1</v>
      </c>
    </row>
    <row r="4463" spans="1:26" x14ac:dyDescent="0.25">
      <c r="A4463">
        <v>3363</v>
      </c>
      <c r="B4463" t="s">
        <v>2371</v>
      </c>
      <c r="C4463" t="s">
        <v>2458</v>
      </c>
      <c r="D4463" t="s">
        <v>2459</v>
      </c>
      <c r="E4463" s="6" t="e">
        <f>VLOOKUP(B4463&amp;" - "&amp;D4463,OrbisGeneric_mapping!C:F,3,0)</f>
        <v>#N/A</v>
      </c>
      <c r="F4463" s="6" t="e">
        <f>VLOOKUP(E4463,Collibra!D:F,3,0)</f>
        <v>#N/A</v>
      </c>
      <c r="G4463" s="6" t="e">
        <f>VLOOKUP(E4463,Collibra!D:F,2,0)</f>
        <v>#N/A</v>
      </c>
      <c r="J4463" t="s">
        <v>28</v>
      </c>
      <c r="N4463" t="b">
        <v>0</v>
      </c>
      <c r="P4463" t="s">
        <v>29</v>
      </c>
      <c r="Q4463" t="s">
        <v>30</v>
      </c>
      <c r="R4463" t="b">
        <v>0</v>
      </c>
      <c r="Z4463">
        <v>1</v>
      </c>
    </row>
    <row r="4464" spans="1:26" x14ac:dyDescent="0.25">
      <c r="A4464">
        <v>3195</v>
      </c>
      <c r="B4464" t="s">
        <v>2371</v>
      </c>
      <c r="C4464" t="s">
        <v>2460</v>
      </c>
      <c r="D4464" t="s">
        <v>2461</v>
      </c>
      <c r="E4464" s="6" t="str">
        <f>VLOOKUP(B4464&amp;" - "&amp;D4464,OrbisGeneric_mapping!C:F,3,0)</f>
        <v>NATIONAL_LEGAL_FORM_UPDATE</v>
      </c>
      <c r="F4464" s="6" t="str">
        <f>VLOOKUP(E4464,Collibra!D:F,3,0)</f>
        <v>Last update - National legal form</v>
      </c>
      <c r="G4464" s="6" t="str">
        <f>VLOOKUP(E4464,Collibra!D:F,2,0)</f>
        <v>The month and year indicating when the company's national legal form has last officialy changed. MM/YYYY format</v>
      </c>
      <c r="J4464" t="s">
        <v>28</v>
      </c>
      <c r="N4464" t="b">
        <v>0</v>
      </c>
      <c r="P4464" t="s">
        <v>29</v>
      </c>
      <c r="Q4464" t="s">
        <v>30</v>
      </c>
      <c r="R4464" t="b">
        <v>0</v>
      </c>
      <c r="Z4464">
        <v>1</v>
      </c>
    </row>
    <row r="4465" spans="1:26" x14ac:dyDescent="0.25">
      <c r="A4465">
        <v>3219</v>
      </c>
      <c r="B4465" t="s">
        <v>2371</v>
      </c>
      <c r="C4465" t="s">
        <v>2462</v>
      </c>
      <c r="D4465" t="s">
        <v>2463</v>
      </c>
      <c r="E4465" s="6" t="e">
        <f>VLOOKUP(B4465&amp;" - "&amp;D4465,OrbisGeneric_mapping!C:F,3,0)</f>
        <v>#N/A</v>
      </c>
      <c r="F4465" s="6" t="e">
        <f>VLOOKUP(E4465,Collibra!D:F,3,0)</f>
        <v>#N/A</v>
      </c>
      <c r="G4465" s="6" t="e">
        <f>VLOOKUP(E4465,Collibra!D:F,2,0)</f>
        <v>#N/A</v>
      </c>
      <c r="J4465" t="s">
        <v>28</v>
      </c>
      <c r="N4465" t="b">
        <v>0</v>
      </c>
      <c r="P4465" t="s">
        <v>29</v>
      </c>
      <c r="Q4465" t="s">
        <v>30</v>
      </c>
      <c r="R4465" t="b">
        <v>0</v>
      </c>
      <c r="Z4465">
        <v>1</v>
      </c>
    </row>
    <row r="4466" spans="1:26" x14ac:dyDescent="0.25">
      <c r="A4466">
        <v>3211</v>
      </c>
      <c r="B4466" t="s">
        <v>2371</v>
      </c>
      <c r="C4466" t="s">
        <v>2464</v>
      </c>
      <c r="D4466" t="s">
        <v>2465</v>
      </c>
      <c r="E4466" s="6" t="e">
        <f>VLOOKUP(B4466&amp;" - "&amp;D4466,OrbisGeneric_mapping!C:F,3,0)</f>
        <v>#N/A</v>
      </c>
      <c r="F4466" s="6" t="e">
        <f>VLOOKUP(E4466,Collibra!D:F,3,0)</f>
        <v>#N/A</v>
      </c>
      <c r="G4466" s="6" t="e">
        <f>VLOOKUP(E4466,Collibra!D:F,2,0)</f>
        <v>#N/A</v>
      </c>
      <c r="J4466" t="s">
        <v>28</v>
      </c>
      <c r="N4466" t="b">
        <v>0</v>
      </c>
      <c r="P4466" t="s">
        <v>29</v>
      </c>
      <c r="Q4466" t="s">
        <v>30</v>
      </c>
      <c r="R4466" t="b">
        <v>0</v>
      </c>
      <c r="Z4466">
        <v>1</v>
      </c>
    </row>
    <row r="4467" spans="1:26" x14ac:dyDescent="0.25">
      <c r="A4467">
        <v>3203</v>
      </c>
      <c r="B4467" t="s">
        <v>2371</v>
      </c>
      <c r="C4467" t="s">
        <v>2466</v>
      </c>
      <c r="D4467" t="s">
        <v>2467</v>
      </c>
      <c r="E4467" s="6" t="e">
        <f>VLOOKUP(B4467&amp;" - "&amp;D4467,OrbisGeneric_mapping!C:F,3,0)</f>
        <v>#N/A</v>
      </c>
      <c r="F4467" s="6" t="e">
        <f>VLOOKUP(E4467,Collibra!D:F,3,0)</f>
        <v>#N/A</v>
      </c>
      <c r="G4467" s="6" t="e">
        <f>VLOOKUP(E4467,Collibra!D:F,2,0)</f>
        <v>#N/A</v>
      </c>
      <c r="J4467" t="s">
        <v>28</v>
      </c>
      <c r="N4467" t="b">
        <v>0</v>
      </c>
      <c r="P4467" t="s">
        <v>29</v>
      </c>
      <c r="Q4467" t="s">
        <v>30</v>
      </c>
      <c r="R4467" t="b">
        <v>0</v>
      </c>
      <c r="Z4467">
        <v>1</v>
      </c>
    </row>
    <row r="4468" spans="1:26" x14ac:dyDescent="0.25">
      <c r="A4468">
        <v>3163</v>
      </c>
      <c r="B4468" t="s">
        <v>2371</v>
      </c>
      <c r="C4468" t="s">
        <v>2468</v>
      </c>
      <c r="D4468" t="s">
        <v>2469</v>
      </c>
      <c r="E4468" s="6" t="str">
        <f>VLOOKUP(B4468&amp;" - "&amp;D4468,OrbisGeneric_mapping!C:F,3,0)</f>
        <v>STATUS_CHANGE_DATE</v>
      </c>
      <c r="F4468" s="6" t="str">
        <f>VLOOKUP(E4468,Collibra!D:F,3,0)</f>
        <v>Status updated date</v>
      </c>
      <c r="G4468" s="6" t="str">
        <f>VLOOKUP(E4468,Collibra!D:F,2,0)</f>
        <v>The date when the standardized legal status changes.</v>
      </c>
      <c r="J4468" t="s">
        <v>28</v>
      </c>
      <c r="N4468" t="b">
        <v>0</v>
      </c>
      <c r="P4468" t="s">
        <v>29</v>
      </c>
      <c r="Q4468" t="s">
        <v>30</v>
      </c>
      <c r="R4468" t="b">
        <v>0</v>
      </c>
      <c r="Z4468">
        <v>1</v>
      </c>
    </row>
    <row r="4469" spans="1:26" x14ac:dyDescent="0.25">
      <c r="A4469">
        <v>3187</v>
      </c>
      <c r="B4469" t="s">
        <v>2371</v>
      </c>
      <c r="C4469" t="s">
        <v>2470</v>
      </c>
      <c r="D4469" t="s">
        <v>2471</v>
      </c>
      <c r="E4469" s="6" t="e">
        <f>VLOOKUP(B4469&amp;" - "&amp;D4469,OrbisGeneric_mapping!C:F,3,0)</f>
        <v>#N/A</v>
      </c>
      <c r="F4469" s="6" t="e">
        <f>VLOOKUP(E4469,Collibra!D:F,3,0)</f>
        <v>#N/A</v>
      </c>
      <c r="G4469" s="6" t="e">
        <f>VLOOKUP(E4469,Collibra!D:F,2,0)</f>
        <v>#N/A</v>
      </c>
      <c r="J4469" t="s">
        <v>28</v>
      </c>
      <c r="N4469" t="b">
        <v>0</v>
      </c>
      <c r="P4469" t="s">
        <v>29</v>
      </c>
      <c r="Q4469" t="s">
        <v>30</v>
      </c>
      <c r="R4469" t="b">
        <v>0</v>
      </c>
      <c r="Z4469">
        <v>1</v>
      </c>
    </row>
    <row r="4470" spans="1:26" x14ac:dyDescent="0.25">
      <c r="A4470">
        <v>3179</v>
      </c>
      <c r="B4470" t="s">
        <v>2371</v>
      </c>
      <c r="C4470" t="s">
        <v>2472</v>
      </c>
      <c r="D4470" t="s">
        <v>2473</v>
      </c>
      <c r="E4470" s="6" t="e">
        <f>VLOOKUP(B4470&amp;" - "&amp;D4470,OrbisGeneric_mapping!C:F,3,0)</f>
        <v>#N/A</v>
      </c>
      <c r="F4470" s="6" t="e">
        <f>VLOOKUP(E4470,Collibra!D:F,3,0)</f>
        <v>#N/A</v>
      </c>
      <c r="G4470" s="6" t="e">
        <f>VLOOKUP(E4470,Collibra!D:F,2,0)</f>
        <v>#N/A</v>
      </c>
      <c r="J4470" t="s">
        <v>28</v>
      </c>
      <c r="N4470" t="b">
        <v>0</v>
      </c>
      <c r="P4470" t="s">
        <v>29</v>
      </c>
      <c r="Q4470" t="s">
        <v>30</v>
      </c>
      <c r="R4470" t="b">
        <v>0</v>
      </c>
      <c r="Z4470">
        <v>1</v>
      </c>
    </row>
    <row r="4471" spans="1:26" x14ac:dyDescent="0.25">
      <c r="A4471">
        <v>3171</v>
      </c>
      <c r="B4471" t="s">
        <v>2371</v>
      </c>
      <c r="C4471" t="s">
        <v>2474</v>
      </c>
      <c r="D4471" t="s">
        <v>2475</v>
      </c>
      <c r="E4471" s="6" t="e">
        <f>VLOOKUP(B4471&amp;" - "&amp;D4471,OrbisGeneric_mapping!C:F,3,0)</f>
        <v>#N/A</v>
      </c>
      <c r="F4471" s="6" t="e">
        <f>VLOOKUP(E4471,Collibra!D:F,3,0)</f>
        <v>#N/A</v>
      </c>
      <c r="G4471" s="6" t="e">
        <f>VLOOKUP(E4471,Collibra!D:F,2,0)</f>
        <v>#N/A</v>
      </c>
      <c r="J4471" t="s">
        <v>28</v>
      </c>
      <c r="N4471" t="b">
        <v>0</v>
      </c>
      <c r="P4471" t="s">
        <v>29</v>
      </c>
      <c r="Q4471" t="s">
        <v>30</v>
      </c>
      <c r="R4471" t="b">
        <v>0</v>
      </c>
      <c r="Z4471">
        <v>1</v>
      </c>
    </row>
    <row r="4472" spans="1:26" x14ac:dyDescent="0.25">
      <c r="A4472">
        <v>3035</v>
      </c>
      <c r="B4472" t="s">
        <v>2371</v>
      </c>
      <c r="C4472" t="s">
        <v>2476</v>
      </c>
      <c r="D4472" t="s">
        <v>2477</v>
      </c>
      <c r="E4472" s="6" t="str">
        <f>VLOOKUP(B4472&amp;" - "&amp;D4472,OrbisGeneric_mapping!C:F,3,0)</f>
        <v>PHONE_NUMBER_UPDATE</v>
      </c>
      <c r="F4472" s="6" t="str">
        <f>VLOOKUP(E4472,Collibra!D:F,3,0)</f>
        <v>Last update - Telephone number</v>
      </c>
      <c r="G4472" s="6" t="str">
        <f>VLOOKUP(E4472,Collibra!D:F,2,0)</f>
        <v>The month and year indicating when the company's telephone number has last officialy changed. MM/YYYY format</v>
      </c>
      <c r="J4472" t="s">
        <v>28</v>
      </c>
      <c r="N4472" t="b">
        <v>0</v>
      </c>
      <c r="P4472" t="s">
        <v>29</v>
      </c>
      <c r="Q4472" t="s">
        <v>30</v>
      </c>
      <c r="R4472" t="b">
        <v>0</v>
      </c>
      <c r="Z4472">
        <v>1</v>
      </c>
    </row>
    <row r="4473" spans="1:26" x14ac:dyDescent="0.25">
      <c r="A4473">
        <v>3059</v>
      </c>
      <c r="B4473" t="s">
        <v>2371</v>
      </c>
      <c r="C4473" t="s">
        <v>2478</v>
      </c>
      <c r="D4473" t="s">
        <v>2479</v>
      </c>
      <c r="E4473" s="6" t="e">
        <f>VLOOKUP(B4473&amp;" - "&amp;D4473,OrbisGeneric_mapping!C:F,3,0)</f>
        <v>#N/A</v>
      </c>
      <c r="F4473" s="6" t="e">
        <f>VLOOKUP(E4473,Collibra!D:F,3,0)</f>
        <v>#N/A</v>
      </c>
      <c r="G4473" s="6" t="e">
        <f>VLOOKUP(E4473,Collibra!D:F,2,0)</f>
        <v>#N/A</v>
      </c>
      <c r="J4473" t="s">
        <v>28</v>
      </c>
      <c r="N4473" t="b">
        <v>0</v>
      </c>
      <c r="P4473" t="s">
        <v>29</v>
      </c>
      <c r="Q4473" t="s">
        <v>30</v>
      </c>
      <c r="R4473" t="b">
        <v>0</v>
      </c>
      <c r="Z4473">
        <v>1</v>
      </c>
    </row>
    <row r="4474" spans="1:26" x14ac:dyDescent="0.25">
      <c r="A4474">
        <v>3051</v>
      </c>
      <c r="B4474" t="s">
        <v>2371</v>
      </c>
      <c r="C4474" t="s">
        <v>2480</v>
      </c>
      <c r="D4474" t="s">
        <v>2481</v>
      </c>
      <c r="E4474" s="6" t="e">
        <f>VLOOKUP(B4474&amp;" - "&amp;D4474,OrbisGeneric_mapping!C:F,3,0)</f>
        <v>#N/A</v>
      </c>
      <c r="F4474" s="6" t="e">
        <f>VLOOKUP(E4474,Collibra!D:F,3,0)</f>
        <v>#N/A</v>
      </c>
      <c r="G4474" s="6" t="e">
        <f>VLOOKUP(E4474,Collibra!D:F,2,0)</f>
        <v>#N/A</v>
      </c>
      <c r="J4474" t="s">
        <v>28</v>
      </c>
      <c r="N4474" t="b">
        <v>0</v>
      </c>
      <c r="P4474" t="s">
        <v>29</v>
      </c>
      <c r="Q4474" t="s">
        <v>30</v>
      </c>
      <c r="R4474" t="b">
        <v>0</v>
      </c>
      <c r="Z4474">
        <v>1</v>
      </c>
    </row>
    <row r="4475" spans="1:26" x14ac:dyDescent="0.25">
      <c r="A4475">
        <v>3043</v>
      </c>
      <c r="B4475" t="s">
        <v>2371</v>
      </c>
      <c r="C4475" t="s">
        <v>2482</v>
      </c>
      <c r="D4475" t="s">
        <v>2483</v>
      </c>
      <c r="E4475" s="6" t="e">
        <f>VLOOKUP(B4475&amp;" - "&amp;D4475,OrbisGeneric_mapping!C:F,3,0)</f>
        <v>#N/A</v>
      </c>
      <c r="F4475" s="6" t="e">
        <f>VLOOKUP(E4475,Collibra!D:F,3,0)</f>
        <v>#N/A</v>
      </c>
      <c r="G4475" s="6" t="e">
        <f>VLOOKUP(E4475,Collibra!D:F,2,0)</f>
        <v>#N/A</v>
      </c>
      <c r="J4475" t="s">
        <v>28</v>
      </c>
      <c r="N4475" t="b">
        <v>0</v>
      </c>
      <c r="P4475" t="s">
        <v>29</v>
      </c>
      <c r="Q4475" t="s">
        <v>30</v>
      </c>
      <c r="R4475" t="b">
        <v>0</v>
      </c>
      <c r="Z4475">
        <v>1</v>
      </c>
    </row>
    <row r="4476" spans="1:26" x14ac:dyDescent="0.25">
      <c r="A4476">
        <v>3067</v>
      </c>
      <c r="B4476" t="s">
        <v>2371</v>
      </c>
      <c r="C4476" t="s">
        <v>2484</v>
      </c>
      <c r="D4476" t="s">
        <v>2485</v>
      </c>
      <c r="E4476" s="6" t="str">
        <f>VLOOKUP(B4476&amp;" - "&amp;D4476,OrbisGeneric_mapping!C:F,3,0)</f>
        <v>WEBSITE_UPDATE</v>
      </c>
      <c r="F4476" s="6" t="str">
        <f>VLOOKUP(E4476,Collibra!D:F,3,0)</f>
        <v>Last update - Website address</v>
      </c>
      <c r="G4476" s="6" t="str">
        <f>VLOOKUP(E4476,Collibra!D:F,2,0)</f>
        <v>The month and year indicating when the company's website address has last officialy changed. MM/YYYY format</v>
      </c>
      <c r="J4476" t="s">
        <v>28</v>
      </c>
      <c r="N4476" t="b">
        <v>0</v>
      </c>
      <c r="P4476" t="s">
        <v>29</v>
      </c>
      <c r="Q4476" t="s">
        <v>30</v>
      </c>
      <c r="R4476" t="b">
        <v>0</v>
      </c>
      <c r="Z4476">
        <v>1</v>
      </c>
    </row>
    <row r="4477" spans="1:26" x14ac:dyDescent="0.25">
      <c r="A4477">
        <v>3091</v>
      </c>
      <c r="B4477" t="s">
        <v>2371</v>
      </c>
      <c r="C4477" t="s">
        <v>2486</v>
      </c>
      <c r="D4477" t="s">
        <v>2487</v>
      </c>
      <c r="E4477" s="6" t="e">
        <f>VLOOKUP(B4477&amp;" - "&amp;D4477,OrbisGeneric_mapping!C:F,3,0)</f>
        <v>#N/A</v>
      </c>
      <c r="F4477" s="6" t="e">
        <f>VLOOKUP(E4477,Collibra!D:F,3,0)</f>
        <v>#N/A</v>
      </c>
      <c r="G4477" s="6" t="e">
        <f>VLOOKUP(E4477,Collibra!D:F,2,0)</f>
        <v>#N/A</v>
      </c>
      <c r="J4477" t="s">
        <v>28</v>
      </c>
      <c r="N4477" t="b">
        <v>0</v>
      </c>
      <c r="P4477" t="s">
        <v>29</v>
      </c>
      <c r="Q4477" t="s">
        <v>30</v>
      </c>
      <c r="R4477" t="b">
        <v>0</v>
      </c>
      <c r="Z4477">
        <v>1</v>
      </c>
    </row>
    <row r="4478" spans="1:26" x14ac:dyDescent="0.25">
      <c r="A4478">
        <v>3083</v>
      </c>
      <c r="B4478" t="s">
        <v>2371</v>
      </c>
      <c r="C4478" t="s">
        <v>2488</v>
      </c>
      <c r="D4478" t="s">
        <v>2489</v>
      </c>
      <c r="E4478" s="6" t="e">
        <f>VLOOKUP(B4478&amp;" - "&amp;D4478,OrbisGeneric_mapping!C:F,3,0)</f>
        <v>#N/A</v>
      </c>
      <c r="F4478" s="6" t="e">
        <f>VLOOKUP(E4478,Collibra!D:F,3,0)</f>
        <v>#N/A</v>
      </c>
      <c r="G4478" s="6" t="e">
        <f>VLOOKUP(E4478,Collibra!D:F,2,0)</f>
        <v>#N/A</v>
      </c>
      <c r="J4478" t="s">
        <v>28</v>
      </c>
      <c r="N4478" t="b">
        <v>0</v>
      </c>
      <c r="P4478" t="s">
        <v>29</v>
      </c>
      <c r="Q4478" t="s">
        <v>30</v>
      </c>
      <c r="R4478" t="b">
        <v>0</v>
      </c>
      <c r="Z4478">
        <v>1</v>
      </c>
    </row>
    <row r="4479" spans="1:26" x14ac:dyDescent="0.25">
      <c r="A4479">
        <v>3075</v>
      </c>
      <c r="B4479" t="s">
        <v>2371</v>
      </c>
      <c r="C4479" t="s">
        <v>2490</v>
      </c>
      <c r="D4479" t="s">
        <v>2491</v>
      </c>
      <c r="E4479" s="6" t="e">
        <f>VLOOKUP(B4479&amp;" - "&amp;D4479,OrbisGeneric_mapping!C:F,3,0)</f>
        <v>#N/A</v>
      </c>
      <c r="F4479" s="6" t="e">
        <f>VLOOKUP(E4479,Collibra!D:F,3,0)</f>
        <v>#N/A</v>
      </c>
      <c r="G4479" s="6" t="e">
        <f>VLOOKUP(E4479,Collibra!D:F,2,0)</f>
        <v>#N/A</v>
      </c>
      <c r="J4479" t="s">
        <v>28</v>
      </c>
      <c r="N4479" t="b">
        <v>0</v>
      </c>
      <c r="P4479" t="s">
        <v>29</v>
      </c>
      <c r="Q4479" t="s">
        <v>30</v>
      </c>
      <c r="R4479" t="b">
        <v>0</v>
      </c>
      <c r="Z4479">
        <v>1</v>
      </c>
    </row>
    <row r="4480" spans="1:26" x14ac:dyDescent="0.25">
      <c r="A4480">
        <v>2915</v>
      </c>
      <c r="B4480" t="s">
        <v>2371</v>
      </c>
      <c r="C4480" t="s">
        <v>57</v>
      </c>
      <c r="D4480" t="s">
        <v>57</v>
      </c>
      <c r="E4480" s="6" t="e">
        <f>VLOOKUP(B4480&amp;" - "&amp;D4480,OrbisGeneric_mapping!C:F,3,0)</f>
        <v>#N/A</v>
      </c>
      <c r="F4480" s="6" t="e">
        <f>VLOOKUP(E4480,Collibra!D:F,3,0)</f>
        <v>#N/A</v>
      </c>
      <c r="G4480" s="6" t="e">
        <f>VLOOKUP(E4480,Collibra!D:F,2,0)</f>
        <v>#N/A</v>
      </c>
      <c r="J4480" t="s">
        <v>28</v>
      </c>
      <c r="N4480" t="b">
        <v>0</v>
      </c>
      <c r="P4480" t="s">
        <v>29</v>
      </c>
      <c r="Q4480" t="s">
        <v>30</v>
      </c>
      <c r="R4480" t="b">
        <v>0</v>
      </c>
      <c r="Z4480">
        <v>1</v>
      </c>
    </row>
    <row r="4481" spans="1:26" x14ac:dyDescent="0.25">
      <c r="A4481">
        <v>2907</v>
      </c>
      <c r="B4481" t="s">
        <v>2371</v>
      </c>
      <c r="C4481" t="s">
        <v>58</v>
      </c>
      <c r="D4481" t="s">
        <v>58</v>
      </c>
      <c r="E4481" s="6" t="e">
        <f>VLOOKUP(B4481&amp;" - "&amp;D4481,OrbisGeneric_mapping!C:F,3,0)</f>
        <v>#N/A</v>
      </c>
      <c r="F4481" s="6" t="e">
        <f>VLOOKUP(E4481,Collibra!D:F,3,0)</f>
        <v>#N/A</v>
      </c>
      <c r="G4481" s="6" t="e">
        <f>VLOOKUP(E4481,Collibra!D:F,2,0)</f>
        <v>#N/A</v>
      </c>
      <c r="J4481" t="s">
        <v>59</v>
      </c>
      <c r="N4481" t="b">
        <v>0</v>
      </c>
      <c r="P4481" t="s">
        <v>29</v>
      </c>
      <c r="Q4481" t="s">
        <v>30</v>
      </c>
      <c r="R4481" t="b">
        <v>0</v>
      </c>
      <c r="Z4481">
        <v>1</v>
      </c>
    </row>
    <row r="4482" spans="1:26" x14ac:dyDescent="0.25">
      <c r="A4482">
        <v>3419</v>
      </c>
      <c r="B4482" t="s">
        <v>2371</v>
      </c>
      <c r="C4482" t="s">
        <v>72</v>
      </c>
      <c r="D4482" t="s">
        <v>72</v>
      </c>
      <c r="E4482" s="6" t="e">
        <f>VLOOKUP(B4482&amp;" - "&amp;D4482,OrbisGeneric_mapping!C:F,3,0)</f>
        <v>#N/A</v>
      </c>
      <c r="F4482" s="6" t="e">
        <f>VLOOKUP(E4482,Collibra!D:F,3,0)</f>
        <v>#N/A</v>
      </c>
      <c r="G4482" s="6" t="e">
        <f>VLOOKUP(E4482,Collibra!D:F,2,0)</f>
        <v>#N/A</v>
      </c>
      <c r="J4482" t="s">
        <v>73</v>
      </c>
      <c r="N4482" t="b">
        <v>0</v>
      </c>
      <c r="P4482" t="s">
        <v>29</v>
      </c>
      <c r="Q4482" t="s">
        <v>30</v>
      </c>
      <c r="R4482" t="b">
        <v>0</v>
      </c>
      <c r="Z4482">
        <v>1</v>
      </c>
    </row>
    <row r="4483" spans="1:26" x14ac:dyDescent="0.25">
      <c r="A4483">
        <v>2931</v>
      </c>
      <c r="B4483" t="s">
        <v>2371</v>
      </c>
      <c r="C4483" t="s">
        <v>2492</v>
      </c>
      <c r="D4483" t="s">
        <v>2493</v>
      </c>
      <c r="E4483" s="6" t="str">
        <f>VLOOKUP(B4483&amp;" - "&amp;D4483,OrbisGeneric_mapping!C:F,3,0)</f>
        <v>UPDATE_NUMBER</v>
      </c>
      <c r="F4483" s="6" t="str">
        <f>VLOOKUP(E4483,Collibra!D:F,3,0)</f>
        <v>Update number</v>
      </c>
      <c r="G4483" s="6" t="str">
        <f>VLOOKUP(E4483,Collibra!D:F,2,0)</f>
        <v>A number that changes with every weekly data update and is unique for the weekly update.</v>
      </c>
      <c r="J4483" t="s">
        <v>28</v>
      </c>
      <c r="N4483" t="b">
        <v>0</v>
      </c>
      <c r="P4483" t="s">
        <v>29</v>
      </c>
      <c r="Q4483" t="s">
        <v>30</v>
      </c>
      <c r="R4483" t="b">
        <v>0</v>
      </c>
      <c r="Z4483">
        <v>1</v>
      </c>
    </row>
    <row r="4484" spans="1:26" x14ac:dyDescent="0.25">
      <c r="A4484">
        <v>1479</v>
      </c>
      <c r="B4484" t="s">
        <v>2494</v>
      </c>
      <c r="C4484" t="s">
        <v>2495</v>
      </c>
      <c r="D4484" t="s">
        <v>2496</v>
      </c>
      <c r="E4484" s="6" t="str">
        <f>VLOOKUP(B4484&amp;" - "&amp;D4484,OrbisGeneric_mapping!C:F,3,0)</f>
        <v>AKA_NAME</v>
      </c>
      <c r="F4484" s="6">
        <f>VLOOKUP(E4484,Collibra!D:F,3,0)</f>
        <v>0</v>
      </c>
      <c r="G4484" s="6" t="str">
        <f>VLOOKUP(E4484,Collibra!D:F,2,0)</f>
        <v>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v>
      </c>
      <c r="J4484" t="s">
        <v>28</v>
      </c>
      <c r="N4484" t="b">
        <v>0</v>
      </c>
      <c r="P4484" t="s">
        <v>29</v>
      </c>
      <c r="Q4484" t="s">
        <v>30</v>
      </c>
      <c r="R4484" t="b">
        <v>0</v>
      </c>
      <c r="Z4484">
        <v>1</v>
      </c>
    </row>
    <row r="4485" spans="1:26" x14ac:dyDescent="0.25">
      <c r="A4485">
        <v>1431</v>
      </c>
      <c r="B4485" t="s">
        <v>2494</v>
      </c>
      <c r="C4485" t="s">
        <v>26</v>
      </c>
      <c r="D4485" t="s">
        <v>27</v>
      </c>
      <c r="E4485" s="6" t="str">
        <f>VLOOKUP(B4485&amp;" - "&amp;D4485,OrbisGeneric_mapping!C:F,3,0)</f>
        <v>BVD_ID_NUMBER</v>
      </c>
      <c r="F4485" s="6" t="str">
        <f>VLOOKUP(E4485,Collibra!D:F,3,0)</f>
        <v>BvD ID number</v>
      </c>
      <c r="G4485" s="6" t="str">
        <f>VLOOKUP(E4485,Collibra!D:F,2,0)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485" t="s">
        <v>28</v>
      </c>
      <c r="N4485" t="b">
        <v>0</v>
      </c>
      <c r="P4485" t="s">
        <v>29</v>
      </c>
      <c r="Q4485" t="s">
        <v>30</v>
      </c>
      <c r="R4485" t="b">
        <v>0</v>
      </c>
      <c r="Z4485">
        <v>1</v>
      </c>
    </row>
    <row r="4486" spans="1:26" x14ac:dyDescent="0.25">
      <c r="A4486">
        <v>1607</v>
      </c>
      <c r="B4486" t="s">
        <v>2494</v>
      </c>
      <c r="C4486" t="s">
        <v>2497</v>
      </c>
      <c r="D4486" t="s">
        <v>2498</v>
      </c>
      <c r="E4486" s="6" t="e">
        <f>VLOOKUP(B4486&amp;" - "&amp;D4486,OrbisGeneric_mapping!C:F,3,0)</f>
        <v>#N/A</v>
      </c>
      <c r="F4486" s="6" t="e">
        <f>VLOOKUP(E4486,Collibra!D:F,3,0)</f>
        <v>#N/A</v>
      </c>
      <c r="G4486" s="6" t="e">
        <f>VLOOKUP(E4486,Collibra!D:F,2,0)</f>
        <v>#N/A</v>
      </c>
      <c r="J4486" t="s">
        <v>28</v>
      </c>
      <c r="N4486" t="b">
        <v>0</v>
      </c>
      <c r="P4486" t="s">
        <v>29</v>
      </c>
      <c r="Q4486" t="s">
        <v>30</v>
      </c>
      <c r="R4486" t="b">
        <v>0</v>
      </c>
      <c r="Z4486">
        <v>1</v>
      </c>
    </row>
    <row r="4487" spans="1:26" x14ac:dyDescent="0.25">
      <c r="A4487">
        <v>1551</v>
      </c>
      <c r="B4487" t="s">
        <v>2494</v>
      </c>
      <c r="C4487" t="s">
        <v>2499</v>
      </c>
      <c r="D4487" t="s">
        <v>2500</v>
      </c>
      <c r="E4487" s="6" t="str">
        <f>VLOOKUP(B4487&amp;" - "&amp;D4487,OrbisGeneric_mapping!C:F,3,0)</f>
        <v>INCORPORATION_DATE</v>
      </c>
      <c r="F4487" s="6" t="str">
        <f>VLOOKUP(E4487,Collibra!D:F,3,0)</f>
        <v>Date of incorporation</v>
      </c>
      <c r="G4487" s="6" t="str">
        <f>VLOOKUP(E4487,Collibra!D:F,2,0)</f>
        <v>&lt;p&gt;&lt;span style="font-size: 11.0pt;font-family: Calibri , sans-serif;"&gt;The date on which the entity in question was officially incorporated.&lt;/span&gt;&lt;/p&gt;</v>
      </c>
      <c r="J4487" t="s">
        <v>28</v>
      </c>
      <c r="N4487" t="b">
        <v>0</v>
      </c>
      <c r="P4487" t="s">
        <v>29</v>
      </c>
      <c r="Q4487" t="s">
        <v>30</v>
      </c>
      <c r="R4487" t="b">
        <v>0</v>
      </c>
      <c r="Z4487">
        <v>1</v>
      </c>
    </row>
    <row r="4488" spans="1:26" x14ac:dyDescent="0.25">
      <c r="A4488">
        <v>1575</v>
      </c>
      <c r="B4488" t="s">
        <v>2494</v>
      </c>
      <c r="C4488" t="s">
        <v>2501</v>
      </c>
      <c r="D4488" t="s">
        <v>2502</v>
      </c>
      <c r="E4488" s="6" t="e">
        <f>VLOOKUP(B4488&amp;" - "&amp;D4488,OrbisGeneric_mapping!C:F,3,0)</f>
        <v>#N/A</v>
      </c>
      <c r="F4488" s="6" t="e">
        <f>VLOOKUP(E4488,Collibra!D:F,3,0)</f>
        <v>#N/A</v>
      </c>
      <c r="G4488" s="6" t="e">
        <f>VLOOKUP(E4488,Collibra!D:F,2,0)</f>
        <v>#N/A</v>
      </c>
      <c r="J4488" t="s">
        <v>28</v>
      </c>
      <c r="N4488" t="b">
        <v>0</v>
      </c>
      <c r="P4488" t="s">
        <v>29</v>
      </c>
      <c r="Q4488" t="s">
        <v>30</v>
      </c>
      <c r="R4488" t="b">
        <v>0</v>
      </c>
      <c r="Z4488">
        <v>1</v>
      </c>
    </row>
    <row r="4489" spans="1:26" x14ac:dyDescent="0.25">
      <c r="A4489">
        <v>1567</v>
      </c>
      <c r="B4489" t="s">
        <v>2494</v>
      </c>
      <c r="C4489" t="s">
        <v>2503</v>
      </c>
      <c r="D4489" t="s">
        <v>2504</v>
      </c>
      <c r="E4489" s="6" t="e">
        <f>VLOOKUP(B4489&amp;" - "&amp;D4489,OrbisGeneric_mapping!C:F,3,0)</f>
        <v>#N/A</v>
      </c>
      <c r="F4489" s="6" t="e">
        <f>VLOOKUP(E4489,Collibra!D:F,3,0)</f>
        <v>#N/A</v>
      </c>
      <c r="G4489" s="6" t="e">
        <f>VLOOKUP(E4489,Collibra!D:F,2,0)</f>
        <v>#N/A</v>
      </c>
      <c r="J4489" t="s">
        <v>28</v>
      </c>
      <c r="N4489" t="b">
        <v>0</v>
      </c>
      <c r="P4489" t="s">
        <v>29</v>
      </c>
      <c r="Q4489" t="s">
        <v>30</v>
      </c>
      <c r="R4489" t="b">
        <v>0</v>
      </c>
      <c r="Z4489">
        <v>1</v>
      </c>
    </row>
    <row r="4490" spans="1:26" x14ac:dyDescent="0.25">
      <c r="A4490">
        <v>1559</v>
      </c>
      <c r="B4490" t="s">
        <v>2494</v>
      </c>
      <c r="C4490" t="s">
        <v>2505</v>
      </c>
      <c r="D4490" t="s">
        <v>2506</v>
      </c>
      <c r="E4490" s="6" t="e">
        <f>VLOOKUP(B4490&amp;" - "&amp;D4490,OrbisGeneric_mapping!C:F,3,0)</f>
        <v>#N/A</v>
      </c>
      <c r="F4490" s="6" t="e">
        <f>VLOOKUP(E4490,Collibra!D:F,3,0)</f>
        <v>#N/A</v>
      </c>
      <c r="G4490" s="6" t="e">
        <f>VLOOKUP(E4490,Collibra!D:F,2,0)</f>
        <v>#N/A</v>
      </c>
      <c r="J4490" t="s">
        <v>28</v>
      </c>
      <c r="N4490" t="b">
        <v>0</v>
      </c>
      <c r="P4490" t="s">
        <v>29</v>
      </c>
      <c r="Q4490" t="s">
        <v>30</v>
      </c>
      <c r="R4490" t="b">
        <v>0</v>
      </c>
      <c r="Z4490">
        <v>1</v>
      </c>
    </row>
    <row r="4491" spans="1:26" x14ac:dyDescent="0.25">
      <c r="A4491">
        <v>1655</v>
      </c>
      <c r="B4491" t="s">
        <v>2494</v>
      </c>
      <c r="C4491" t="s">
        <v>2507</v>
      </c>
      <c r="D4491" t="s">
        <v>2508</v>
      </c>
      <c r="E4491" s="6" t="str">
        <f>VLOOKUP(B4491&amp;" - "&amp;D4491,OrbisGeneric_mapping!C:F,3,0)</f>
        <v>SD_DELISTED_NOTE</v>
      </c>
      <c r="F4491" s="6" t="str">
        <f>VLOOKUP(E4491,Collibra!D:F,3,0)</f>
        <v>Delisting note</v>
      </c>
      <c r="G4491" s="6" t="str">
        <f>VLOOKUP(E4491,Collibra!D:F,2,0)</f>
        <v>Additional information on the reason of the delisting of the company.</v>
      </c>
      <c r="J4491" t="s">
        <v>28</v>
      </c>
      <c r="N4491" t="b">
        <v>0</v>
      </c>
      <c r="P4491" t="s">
        <v>29</v>
      </c>
      <c r="Q4491" t="s">
        <v>30</v>
      </c>
      <c r="R4491" t="b">
        <v>0</v>
      </c>
      <c r="Z4491">
        <v>1</v>
      </c>
    </row>
    <row r="4492" spans="1:26" x14ac:dyDescent="0.25">
      <c r="A4492">
        <v>1623</v>
      </c>
      <c r="B4492" t="s">
        <v>2494</v>
      </c>
      <c r="C4492" t="s">
        <v>2509</v>
      </c>
      <c r="D4492" t="s">
        <v>2510</v>
      </c>
      <c r="E4492" s="6" t="str">
        <f>VLOOKUP(B4492&amp;" - "&amp;D4492,OrbisGeneric_mapping!C:F,3,0)</f>
        <v>SD_DELISTED_DATE</v>
      </c>
      <c r="F4492" s="6" t="str">
        <f>VLOOKUP(E4492,Collibra!D:F,3,0)</f>
        <v>Delisting date</v>
      </c>
      <c r="G4492" s="6" t="str">
        <f>VLOOKUP(E4492,Collibra!D:F,2,0)</f>
        <v>The date at which the main security of the company ceased being a publicly listed company.</v>
      </c>
      <c r="J4492" t="s">
        <v>28</v>
      </c>
      <c r="N4492" t="b">
        <v>0</v>
      </c>
      <c r="P4492" t="s">
        <v>29</v>
      </c>
      <c r="Q4492" t="s">
        <v>30</v>
      </c>
      <c r="R4492" t="b">
        <v>0</v>
      </c>
      <c r="Z4492">
        <v>1</v>
      </c>
    </row>
    <row r="4493" spans="1:26" x14ac:dyDescent="0.25">
      <c r="A4493">
        <v>1647</v>
      </c>
      <c r="B4493" t="s">
        <v>2494</v>
      </c>
      <c r="C4493" t="s">
        <v>2511</v>
      </c>
      <c r="D4493" t="s">
        <v>2512</v>
      </c>
      <c r="E4493" s="6" t="e">
        <f>VLOOKUP(B4493&amp;" - "&amp;D4493,OrbisGeneric_mapping!C:F,3,0)</f>
        <v>#N/A</v>
      </c>
      <c r="F4493" s="6" t="e">
        <f>VLOOKUP(E4493,Collibra!D:F,3,0)</f>
        <v>#N/A</v>
      </c>
      <c r="G4493" s="6" t="e">
        <f>VLOOKUP(E4493,Collibra!D:F,2,0)</f>
        <v>#N/A</v>
      </c>
      <c r="J4493" t="s">
        <v>28</v>
      </c>
      <c r="N4493" t="b">
        <v>0</v>
      </c>
      <c r="P4493" t="s">
        <v>29</v>
      </c>
      <c r="Q4493" t="s">
        <v>30</v>
      </c>
      <c r="R4493" t="b">
        <v>0</v>
      </c>
      <c r="Z4493">
        <v>1</v>
      </c>
    </row>
    <row r="4494" spans="1:26" x14ac:dyDescent="0.25">
      <c r="A4494">
        <v>1639</v>
      </c>
      <c r="B4494" t="s">
        <v>2494</v>
      </c>
      <c r="C4494" t="s">
        <v>2513</v>
      </c>
      <c r="D4494" t="s">
        <v>2514</v>
      </c>
      <c r="E4494" s="6" t="e">
        <f>VLOOKUP(B4494&amp;" - "&amp;D4494,OrbisGeneric_mapping!C:F,3,0)</f>
        <v>#N/A</v>
      </c>
      <c r="F4494" s="6" t="e">
        <f>VLOOKUP(E4494,Collibra!D:F,3,0)</f>
        <v>#N/A</v>
      </c>
      <c r="G4494" s="6" t="e">
        <f>VLOOKUP(E4494,Collibra!D:F,2,0)</f>
        <v>#N/A</v>
      </c>
      <c r="J4494" t="s">
        <v>28</v>
      </c>
      <c r="N4494" t="b">
        <v>0</v>
      </c>
      <c r="P4494" t="s">
        <v>29</v>
      </c>
      <c r="Q4494" t="s">
        <v>30</v>
      </c>
      <c r="R4494" t="b">
        <v>0</v>
      </c>
      <c r="Z4494">
        <v>1</v>
      </c>
    </row>
    <row r="4495" spans="1:26" x14ac:dyDescent="0.25">
      <c r="A4495">
        <v>1631</v>
      </c>
      <c r="B4495" t="s">
        <v>2494</v>
      </c>
      <c r="C4495" t="s">
        <v>2515</v>
      </c>
      <c r="D4495" t="s">
        <v>2516</v>
      </c>
      <c r="E4495" s="6" t="e">
        <f>VLOOKUP(B4495&amp;" - "&amp;D4495,OrbisGeneric_mapping!C:F,3,0)</f>
        <v>#N/A</v>
      </c>
      <c r="F4495" s="6" t="e">
        <f>VLOOKUP(E4495,Collibra!D:F,3,0)</f>
        <v>#N/A</v>
      </c>
      <c r="G4495" s="6" t="e">
        <f>VLOOKUP(E4495,Collibra!D:F,2,0)</f>
        <v>#N/A</v>
      </c>
      <c r="J4495" t="s">
        <v>28</v>
      </c>
      <c r="N4495" t="b">
        <v>0</v>
      </c>
      <c r="P4495" t="s">
        <v>29</v>
      </c>
      <c r="Q4495" t="s">
        <v>30</v>
      </c>
      <c r="R4495" t="b">
        <v>0</v>
      </c>
      <c r="Z4495">
        <v>1</v>
      </c>
    </row>
    <row r="4496" spans="1:26" x14ac:dyDescent="0.25">
      <c r="A4496">
        <v>1711</v>
      </c>
      <c r="B4496" t="s">
        <v>2494</v>
      </c>
      <c r="C4496" t="s">
        <v>2517</v>
      </c>
      <c r="D4496" t="s">
        <v>2518</v>
      </c>
      <c r="E4496" s="6" t="str">
        <f>VLOOKUP(B4496&amp;" - "&amp;D4496,OrbisGeneric_mapping!C:F,3,0)</f>
        <v>HISTORICAL_RECORD_INDICATOR</v>
      </c>
      <c r="F4496" s="6" t="str">
        <f>VLOOKUP(E4496,Collibra!D:F,3,0)</f>
        <v>Historical record indicator</v>
      </c>
      <c r="G4496" s="6" t="str">
        <f>VLOOKUP(E4496,Collibra!D:F,2,0)</f>
        <v>A yes or no indicator used to identify historical records. Historical records are records no longer provided by the information provider</v>
      </c>
      <c r="J4496" t="s">
        <v>28</v>
      </c>
      <c r="N4496" t="b">
        <v>0</v>
      </c>
      <c r="P4496" t="s">
        <v>29</v>
      </c>
      <c r="Q4496" t="s">
        <v>30</v>
      </c>
      <c r="R4496" t="b">
        <v>0</v>
      </c>
      <c r="Z4496">
        <v>1</v>
      </c>
    </row>
    <row r="4497" spans="1:26" x14ac:dyDescent="0.25">
      <c r="A4497">
        <v>1719</v>
      </c>
      <c r="B4497" t="s">
        <v>2494</v>
      </c>
      <c r="C4497" t="s">
        <v>2519</v>
      </c>
      <c r="D4497" t="s">
        <v>2520</v>
      </c>
      <c r="E4497" s="6" t="str">
        <f>VLOOKUP(B4497&amp;" - "&amp;D4497,OrbisGeneric_mapping!C:F,3,0)</f>
        <v>HISTORICAL_RECORD_DATE</v>
      </c>
      <c r="F4497" s="6" t="str">
        <f>VLOOKUP(E4497,Collibra!D:F,3,0)</f>
        <v>Historical record since</v>
      </c>
      <c r="G4497" s="6" t="str">
        <f>VLOOKUP(E4497,Collibra!D:F,2,0)</f>
        <v>The date since when the record became a historical record. Historical records are records no longer provided by the information provider</v>
      </c>
      <c r="J4497" t="s">
        <v>28</v>
      </c>
      <c r="N4497" t="b">
        <v>0</v>
      </c>
      <c r="P4497" t="s">
        <v>29</v>
      </c>
      <c r="Q4497" t="s">
        <v>30</v>
      </c>
      <c r="R4497" t="b">
        <v>0</v>
      </c>
      <c r="Z4497">
        <v>1</v>
      </c>
    </row>
    <row r="4498" spans="1:26" x14ac:dyDescent="0.25">
      <c r="A4498">
        <v>1743</v>
      </c>
      <c r="B4498" t="s">
        <v>2494</v>
      </c>
      <c r="C4498" t="s">
        <v>2521</v>
      </c>
      <c r="D4498" t="s">
        <v>2522</v>
      </c>
      <c r="E4498" s="6" t="e">
        <f>VLOOKUP(B4498&amp;" - "&amp;D4498,OrbisGeneric_mapping!C:F,3,0)</f>
        <v>#N/A</v>
      </c>
      <c r="F4498" s="6" t="e">
        <f>VLOOKUP(E4498,Collibra!D:F,3,0)</f>
        <v>#N/A</v>
      </c>
      <c r="G4498" s="6" t="e">
        <f>VLOOKUP(E4498,Collibra!D:F,2,0)</f>
        <v>#N/A</v>
      </c>
      <c r="J4498" t="s">
        <v>28</v>
      </c>
      <c r="N4498" t="b">
        <v>0</v>
      </c>
      <c r="P4498" t="s">
        <v>29</v>
      </c>
      <c r="Q4498" t="s">
        <v>30</v>
      </c>
      <c r="R4498" t="b">
        <v>0</v>
      </c>
      <c r="Z4498">
        <v>1</v>
      </c>
    </row>
    <row r="4499" spans="1:26" x14ac:dyDescent="0.25">
      <c r="A4499">
        <v>1735</v>
      </c>
      <c r="B4499" t="s">
        <v>2494</v>
      </c>
      <c r="C4499" t="s">
        <v>2523</v>
      </c>
      <c r="D4499" t="s">
        <v>2524</v>
      </c>
      <c r="E4499" s="6" t="e">
        <f>VLOOKUP(B4499&amp;" - "&amp;D4499,OrbisGeneric_mapping!C:F,3,0)</f>
        <v>#N/A</v>
      </c>
      <c r="F4499" s="6" t="e">
        <f>VLOOKUP(E4499,Collibra!D:F,3,0)</f>
        <v>#N/A</v>
      </c>
      <c r="G4499" s="6" t="e">
        <f>VLOOKUP(E4499,Collibra!D:F,2,0)</f>
        <v>#N/A</v>
      </c>
      <c r="J4499" t="s">
        <v>28</v>
      </c>
      <c r="N4499" t="b">
        <v>0</v>
      </c>
      <c r="P4499" t="s">
        <v>29</v>
      </c>
      <c r="Q4499" t="s">
        <v>30</v>
      </c>
      <c r="R4499" t="b">
        <v>0</v>
      </c>
      <c r="Z4499">
        <v>1</v>
      </c>
    </row>
    <row r="4500" spans="1:26" x14ac:dyDescent="0.25">
      <c r="A4500">
        <v>1727</v>
      </c>
      <c r="B4500" t="s">
        <v>2494</v>
      </c>
      <c r="C4500" t="s">
        <v>2525</v>
      </c>
      <c r="D4500" t="s">
        <v>2526</v>
      </c>
      <c r="E4500" s="6" t="e">
        <f>VLOOKUP(B4500&amp;" - "&amp;D4500,OrbisGeneric_mapping!C:F,3,0)</f>
        <v>#N/A</v>
      </c>
      <c r="F4500" s="6" t="e">
        <f>VLOOKUP(E4500,Collibra!D:F,3,0)</f>
        <v>#N/A</v>
      </c>
      <c r="G4500" s="6" t="e">
        <f>VLOOKUP(E4500,Collibra!D:F,2,0)</f>
        <v>#N/A</v>
      </c>
      <c r="J4500" t="s">
        <v>28</v>
      </c>
      <c r="N4500" t="b">
        <v>0</v>
      </c>
      <c r="P4500" t="s">
        <v>29</v>
      </c>
      <c r="Q4500" t="s">
        <v>30</v>
      </c>
      <c r="R4500" t="b">
        <v>0</v>
      </c>
      <c r="Z4500">
        <v>1</v>
      </c>
    </row>
    <row r="4501" spans="1:26" x14ac:dyDescent="0.25">
      <c r="A4501">
        <v>1751</v>
      </c>
      <c r="B4501" t="s">
        <v>2494</v>
      </c>
      <c r="C4501" t="s">
        <v>2527</v>
      </c>
      <c r="D4501" t="s">
        <v>2528</v>
      </c>
      <c r="E4501" s="6" t="str">
        <f>VLOOKUP(B4501&amp;" - "&amp;D4501,OrbisGeneric_mapping!C:F,3,0)</f>
        <v>INFORMATION_PROVIDER</v>
      </c>
      <c r="F4501" s="6" t="str">
        <f>VLOOKUP(E4501,Collibra!D:F,3,0)</f>
        <v>Information provider</v>
      </c>
      <c r="G4501" s="6" t="str">
        <f>VLOOKUP(E4501,Collibra!D:F,2,0)</f>
        <v>The information provider that delivers us the firmographic data of the company; potentially including financials, directors &amp;amp; managers, shareholders &amp;amp; subsidiaries</v>
      </c>
      <c r="J4501" t="s">
        <v>28</v>
      </c>
      <c r="N4501" t="b">
        <v>0</v>
      </c>
      <c r="P4501" t="s">
        <v>29</v>
      </c>
      <c r="Q4501" t="s">
        <v>30</v>
      </c>
      <c r="R4501" t="b">
        <v>0</v>
      </c>
      <c r="Z4501">
        <v>1</v>
      </c>
    </row>
    <row r="4502" spans="1:26" x14ac:dyDescent="0.25">
      <c r="A4502">
        <v>1671</v>
      </c>
      <c r="B4502" t="s">
        <v>2494</v>
      </c>
      <c r="C4502" t="s">
        <v>2529</v>
      </c>
      <c r="D4502" t="s">
        <v>2530</v>
      </c>
      <c r="E4502" s="6" t="str">
        <f>VLOOKUP(B4502&amp;" - "&amp;D4502,OrbisGeneric_mapping!C:F,3,0)</f>
        <v>IPO_DATE</v>
      </c>
      <c r="F4502" s="6" t="str">
        <f>VLOOKUP(E4502,Collibra!D:F,3,0)</f>
        <v>IPO date</v>
      </c>
      <c r="G4502" s="6" t="str">
        <f>VLOOKUP(E4502,Collibra!D:F,2,0)</f>
        <v>The initial offering date is a date set during the underwriting process on which a security is first made available for public purchase. An initial public offering (IPO) is when a private corporation issues new equity shares or securities to public investors.</v>
      </c>
      <c r="J4502" t="s">
        <v>28</v>
      </c>
      <c r="N4502" t="b">
        <v>0</v>
      </c>
      <c r="P4502" t="s">
        <v>29</v>
      </c>
      <c r="Q4502" t="s">
        <v>30</v>
      </c>
      <c r="R4502" t="b">
        <v>0</v>
      </c>
      <c r="Z4502">
        <v>1</v>
      </c>
    </row>
    <row r="4503" spans="1:26" x14ac:dyDescent="0.25">
      <c r="A4503">
        <v>1695</v>
      </c>
      <c r="B4503" t="s">
        <v>2494</v>
      </c>
      <c r="C4503" t="s">
        <v>2531</v>
      </c>
      <c r="D4503" t="s">
        <v>2532</v>
      </c>
      <c r="E4503" s="6" t="e">
        <f>VLOOKUP(B4503&amp;" - "&amp;D4503,OrbisGeneric_mapping!C:F,3,0)</f>
        <v>#N/A</v>
      </c>
      <c r="F4503" s="6" t="e">
        <f>VLOOKUP(E4503,Collibra!D:F,3,0)</f>
        <v>#N/A</v>
      </c>
      <c r="G4503" s="6" t="e">
        <f>VLOOKUP(E4503,Collibra!D:F,2,0)</f>
        <v>#N/A</v>
      </c>
      <c r="J4503" t="s">
        <v>28</v>
      </c>
      <c r="N4503" t="b">
        <v>0</v>
      </c>
      <c r="P4503" t="s">
        <v>29</v>
      </c>
      <c r="Q4503" t="s">
        <v>30</v>
      </c>
      <c r="R4503" t="b">
        <v>0</v>
      </c>
      <c r="Z4503">
        <v>1</v>
      </c>
    </row>
    <row r="4504" spans="1:26" x14ac:dyDescent="0.25">
      <c r="A4504">
        <v>1687</v>
      </c>
      <c r="B4504" t="s">
        <v>2494</v>
      </c>
      <c r="C4504" t="s">
        <v>2533</v>
      </c>
      <c r="D4504" t="s">
        <v>2534</v>
      </c>
      <c r="E4504" s="6" t="e">
        <f>VLOOKUP(B4504&amp;" - "&amp;D4504,OrbisGeneric_mapping!C:F,3,0)</f>
        <v>#N/A</v>
      </c>
      <c r="F4504" s="6" t="e">
        <f>VLOOKUP(E4504,Collibra!D:F,3,0)</f>
        <v>#N/A</v>
      </c>
      <c r="G4504" s="6" t="e">
        <f>VLOOKUP(E4504,Collibra!D:F,2,0)</f>
        <v>#N/A</v>
      </c>
      <c r="J4504" t="s">
        <v>28</v>
      </c>
      <c r="N4504" t="b">
        <v>0</v>
      </c>
      <c r="P4504" t="s">
        <v>29</v>
      </c>
      <c r="Q4504" t="s">
        <v>30</v>
      </c>
      <c r="R4504" t="b">
        <v>0</v>
      </c>
      <c r="Z4504">
        <v>1</v>
      </c>
    </row>
    <row r="4505" spans="1:26" x14ac:dyDescent="0.25">
      <c r="A4505">
        <v>1679</v>
      </c>
      <c r="B4505" t="s">
        <v>2494</v>
      </c>
      <c r="C4505" t="s">
        <v>2535</v>
      </c>
      <c r="D4505" t="s">
        <v>2536</v>
      </c>
      <c r="E4505" s="6" t="e">
        <f>VLOOKUP(B4505&amp;" - "&amp;D4505,OrbisGeneric_mapping!C:F,3,0)</f>
        <v>#N/A</v>
      </c>
      <c r="F4505" s="6" t="e">
        <f>VLOOKUP(E4505,Collibra!D:F,3,0)</f>
        <v>#N/A</v>
      </c>
      <c r="G4505" s="6" t="e">
        <f>VLOOKUP(E4505,Collibra!D:F,2,0)</f>
        <v>#N/A</v>
      </c>
      <c r="J4505" t="s">
        <v>28</v>
      </c>
      <c r="N4505" t="b">
        <v>0</v>
      </c>
      <c r="P4505" t="s">
        <v>29</v>
      </c>
      <c r="Q4505" t="s">
        <v>30</v>
      </c>
      <c r="R4505" t="b">
        <v>0</v>
      </c>
      <c r="Z4505">
        <v>1</v>
      </c>
    </row>
    <row r="4506" spans="1:26" x14ac:dyDescent="0.25">
      <c r="A4506">
        <v>1615</v>
      </c>
      <c r="B4506" t="s">
        <v>2494</v>
      </c>
      <c r="C4506" t="s">
        <v>2537</v>
      </c>
      <c r="D4506" t="s">
        <v>2538</v>
      </c>
      <c r="E4506" s="6" t="str">
        <f>VLOOKUP(B4506&amp;" - "&amp;D4506,OrbisGeneric_mapping!C:F,3,0)</f>
        <v>QUOTED_IN_STR</v>
      </c>
      <c r="F4506" s="6" t="str">
        <f>VLOOKUP(E4506,Collibra!D:F,3,0)</f>
        <v>Quoted</v>
      </c>
      <c r="G4506" s="6" t="str">
        <f>VLOOKUP(E4506,Collibra!D:F,2,0)</f>
        <v>&lt;p&gt;Indicates if the company has publicly listed equity capital, which can be represented by several types of securities, mainly shares, units, participation certificate, etc. Possible values for this field are as follows: Listed; Unlisted; Delisted&lt;/p&gt;
&lt;p&gt;For more information about the various listing statuses which are available, please consult the &lt;a href="/domain/55cf212c-e19d-4121-85ee-114e0a209d28?view=4a435454-14f3-479d-90c0-1a6b3f5aee03" rel="noopener" target="_blank"&gt;Listing Status hierarchy&lt;/a&gt;.&lt;/p&gt;</v>
      </c>
      <c r="J4506" t="s">
        <v>28</v>
      </c>
      <c r="N4506" t="b">
        <v>0</v>
      </c>
      <c r="P4506" t="s">
        <v>29</v>
      </c>
      <c r="Q4506" t="s">
        <v>30</v>
      </c>
      <c r="R4506" t="b">
        <v>0</v>
      </c>
      <c r="Z4506">
        <v>1</v>
      </c>
    </row>
    <row r="4507" spans="1:26" x14ac:dyDescent="0.25">
      <c r="A4507">
        <v>1663</v>
      </c>
      <c r="B4507" t="s">
        <v>2494</v>
      </c>
      <c r="C4507" t="s">
        <v>2539</v>
      </c>
      <c r="D4507" t="s">
        <v>2540</v>
      </c>
      <c r="E4507" s="6" t="str">
        <f>VLOOKUP(B4507&amp;" - "&amp;D4507,OrbisGeneric_mapping!C:F,3,0)</f>
        <v>MAINEXCH</v>
      </c>
      <c r="F4507" s="6" t="e">
        <f>VLOOKUP(E4507,Collibra!D:F,3,0)</f>
        <v>#N/A</v>
      </c>
      <c r="G4507" s="6" t="e">
        <f>VLOOKUP(E4507,Collibra!D:F,2,0)</f>
        <v>#N/A</v>
      </c>
      <c r="J4507" t="s">
        <v>28</v>
      </c>
      <c r="N4507" t="b">
        <v>0</v>
      </c>
      <c r="P4507" t="s">
        <v>29</v>
      </c>
      <c r="Q4507" t="s">
        <v>30</v>
      </c>
      <c r="R4507" t="b">
        <v>0</v>
      </c>
      <c r="Z4507">
        <v>1</v>
      </c>
    </row>
    <row r="4508" spans="1:26" x14ac:dyDescent="0.25">
      <c r="A4508">
        <v>1447</v>
      </c>
      <c r="B4508" t="s">
        <v>2494</v>
      </c>
      <c r="C4508" t="s">
        <v>83</v>
      </c>
      <c r="D4508" t="s">
        <v>84</v>
      </c>
      <c r="E4508" s="6" t="str">
        <f>VLOOKUP(B4508&amp;" - "&amp;D4508,OrbisGeneric_mapping!C:F,3,0)</f>
        <v>PREVIOUS_NAME_DATE</v>
      </c>
      <c r="F4508" s="6">
        <f>VLOOKUP(E4508,Collibra!D:F,3,0)</f>
        <v>0</v>
      </c>
      <c r="G4508" s="6" t="str">
        <f>VLOOKUP(E4508,Collibra!D:F,2,0)</f>
        <v>&lt;p&gt;&lt;span style="color: rgb(11,33,44);"&gt;The date of the company's name change, from previous name to more recent.&lt;/span&gt;&lt;/p&gt;</v>
      </c>
      <c r="J4508" t="s">
        <v>28</v>
      </c>
      <c r="N4508" t="b">
        <v>0</v>
      </c>
      <c r="P4508" t="s">
        <v>29</v>
      </c>
      <c r="Q4508" t="s">
        <v>30</v>
      </c>
      <c r="R4508" t="b">
        <v>0</v>
      </c>
      <c r="Z4508">
        <v>1</v>
      </c>
    </row>
    <row r="4509" spans="1:26" x14ac:dyDescent="0.25">
      <c r="A4509">
        <v>1471</v>
      </c>
      <c r="B4509" t="s">
        <v>2494</v>
      </c>
      <c r="C4509" t="s">
        <v>85</v>
      </c>
      <c r="D4509" t="s">
        <v>86</v>
      </c>
      <c r="E4509" s="6" t="e">
        <f>VLOOKUP(B4509&amp;" - "&amp;D4509,OrbisGeneric_mapping!C:F,3,0)</f>
        <v>#N/A</v>
      </c>
      <c r="F4509" s="6" t="e">
        <f>VLOOKUP(E4509,Collibra!D:F,3,0)</f>
        <v>#N/A</v>
      </c>
      <c r="G4509" s="6" t="e">
        <f>VLOOKUP(E4509,Collibra!D:F,2,0)</f>
        <v>#N/A</v>
      </c>
      <c r="J4509" t="s">
        <v>28</v>
      </c>
      <c r="N4509" t="b">
        <v>0</v>
      </c>
      <c r="P4509" t="s">
        <v>29</v>
      </c>
      <c r="Q4509" t="s">
        <v>30</v>
      </c>
      <c r="R4509" t="b">
        <v>0</v>
      </c>
      <c r="Z4509">
        <v>1</v>
      </c>
    </row>
    <row r="4510" spans="1:26" x14ac:dyDescent="0.25">
      <c r="A4510">
        <v>1463</v>
      </c>
      <c r="B4510" t="s">
        <v>2494</v>
      </c>
      <c r="C4510" t="s">
        <v>87</v>
      </c>
      <c r="D4510" t="s">
        <v>88</v>
      </c>
      <c r="E4510" s="6" t="e">
        <f>VLOOKUP(B4510&amp;" - "&amp;D4510,OrbisGeneric_mapping!C:F,3,0)</f>
        <v>#N/A</v>
      </c>
      <c r="F4510" s="6" t="e">
        <f>VLOOKUP(E4510,Collibra!D:F,3,0)</f>
        <v>#N/A</v>
      </c>
      <c r="G4510" s="6" t="e">
        <f>VLOOKUP(E4510,Collibra!D:F,2,0)</f>
        <v>#N/A</v>
      </c>
      <c r="J4510" t="s">
        <v>28</v>
      </c>
      <c r="N4510" t="b">
        <v>0</v>
      </c>
      <c r="P4510" t="s">
        <v>29</v>
      </c>
      <c r="Q4510" t="s">
        <v>30</v>
      </c>
      <c r="R4510" t="b">
        <v>0</v>
      </c>
      <c r="Z4510">
        <v>1</v>
      </c>
    </row>
    <row r="4511" spans="1:26" x14ac:dyDescent="0.25">
      <c r="A4511">
        <v>1455</v>
      </c>
      <c r="B4511" t="s">
        <v>2494</v>
      </c>
      <c r="C4511" t="s">
        <v>89</v>
      </c>
      <c r="D4511" t="s">
        <v>90</v>
      </c>
      <c r="E4511" s="6" t="e">
        <f>VLOOKUP(B4511&amp;" - "&amp;D4511,OrbisGeneric_mapping!C:F,3,0)</f>
        <v>#N/A</v>
      </c>
      <c r="F4511" s="6" t="e">
        <f>VLOOKUP(E4511,Collibra!D:F,3,0)</f>
        <v>#N/A</v>
      </c>
      <c r="G4511" s="6" t="e">
        <f>VLOOKUP(E4511,Collibra!D:F,2,0)</f>
        <v>#N/A</v>
      </c>
      <c r="J4511" t="s">
        <v>28</v>
      </c>
      <c r="N4511" t="b">
        <v>0</v>
      </c>
      <c r="P4511" t="s">
        <v>29</v>
      </c>
      <c r="Q4511" t="s">
        <v>30</v>
      </c>
      <c r="R4511" t="b">
        <v>0</v>
      </c>
      <c r="Z4511">
        <v>1</v>
      </c>
    </row>
    <row r="4512" spans="1:26" x14ac:dyDescent="0.25">
      <c r="A4512">
        <v>1535</v>
      </c>
      <c r="B4512" t="s">
        <v>2494</v>
      </c>
      <c r="C4512" t="s">
        <v>2541</v>
      </c>
      <c r="D4512" t="s">
        <v>2542</v>
      </c>
      <c r="E4512" s="6" t="str">
        <f>VLOOKUP(B4512&amp;" - "&amp;D4512,OrbisGeneric_mapping!C:F,3,0)</f>
        <v>NATIONAL_LEGAL_FORM</v>
      </c>
      <c r="F4512" s="6" t="str">
        <f>VLOOKUP(E4512,Collibra!D:F,3,0)</f>
        <v>National legal form</v>
      </c>
      <c r="G4512" s="6" t="str">
        <f>VLOOKUP(E4512,Collibra!D:F,2,0)</f>
        <v>&lt;p&gt;The legal form of the company as locally reported. The following legal forms are available: Public limited companies; Private limited companies; Partnerships; Sole proprietorships; Public authorities; Nonprofit organizations (NPO); Branches; Foreign companies; Other legal forms&lt;/p&gt;
&lt;p&gt;For more information about the various legal forms which are available, please consult the &lt;a href="/domain/4e4c2c03-3c68-4af6-baa9-e84bb2bfda85?view=6d631414-0167-4664-8429-4ff1fe5a2a9c" rel="noopener" target="_blank"&gt;Legal Form taxonomy&lt;/a&gt;.&lt;/p&gt;</v>
      </c>
      <c r="J4512" t="s">
        <v>28</v>
      </c>
      <c r="N4512" t="b">
        <v>0</v>
      </c>
      <c r="P4512" t="s">
        <v>29</v>
      </c>
      <c r="Q4512" t="s">
        <v>30</v>
      </c>
      <c r="R4512" t="b">
        <v>0</v>
      </c>
      <c r="Z4512">
        <v>1</v>
      </c>
    </row>
    <row r="4513" spans="1:26" x14ac:dyDescent="0.25">
      <c r="A4513">
        <v>1703</v>
      </c>
      <c r="B4513" t="s">
        <v>2494</v>
      </c>
      <c r="C4513" t="s">
        <v>2543</v>
      </c>
      <c r="D4513" t="s">
        <v>2544</v>
      </c>
      <c r="E4513" s="6" t="str">
        <f>VLOOKUP(B4513&amp;" - "&amp;D4513,OrbisGeneric_mapping!C:F,3,0)</f>
        <v>NO_RECENT_FINANCIAL_INDICATOR</v>
      </c>
      <c r="F4513" s="6" t="str">
        <f>VLOOKUP(E4513,Collibra!D:F,3,0)</f>
        <v>No recent financial indicator</v>
      </c>
      <c r="G4513" s="6" t="str">
        <f>VLOOKUP(E4513,Collibra!D:F,2,0)</f>
        <v>Indicator that no recent financials are available on the entity</v>
      </c>
      <c r="J4513" t="s">
        <v>28</v>
      </c>
      <c r="N4513" t="b">
        <v>0</v>
      </c>
      <c r="P4513" t="s">
        <v>29</v>
      </c>
      <c r="Q4513" t="s">
        <v>30</v>
      </c>
      <c r="R4513" t="b">
        <v>0</v>
      </c>
      <c r="Z4513">
        <v>1</v>
      </c>
    </row>
    <row r="4514" spans="1:26" x14ac:dyDescent="0.25">
      <c r="A4514">
        <v>1439</v>
      </c>
      <c r="B4514" t="s">
        <v>2494</v>
      </c>
      <c r="C4514" t="s">
        <v>2545</v>
      </c>
      <c r="D4514" t="s">
        <v>2546</v>
      </c>
      <c r="E4514" s="6" t="str">
        <f>VLOOKUP(B4514&amp;" - "&amp;D4514,OrbisGeneric_mapping!C:F,3,0)</f>
        <v>PREVIOUS_NAME</v>
      </c>
      <c r="F4514" s="6">
        <f>VLOOKUP(E4514,Collibra!D:F,3,0)</f>
        <v>0</v>
      </c>
      <c r="G4514" s="6" t="str">
        <f>VLOOKUP(E4514,Collibra!D:F,2,0)</f>
        <v>A company's previous legal/official/registered name. The first value displayed is the most recent. For example, if there are two previous company names, one from 2010 and one from 2005, the first one displayed will be the one from 2010.</v>
      </c>
      <c r="J4514" t="s">
        <v>28</v>
      </c>
      <c r="N4514" t="b">
        <v>0</v>
      </c>
      <c r="P4514" t="s">
        <v>29</v>
      </c>
      <c r="Q4514" t="s">
        <v>30</v>
      </c>
      <c r="R4514" t="b">
        <v>0</v>
      </c>
      <c r="Z4514">
        <v>1</v>
      </c>
    </row>
    <row r="4515" spans="1:26" x14ac:dyDescent="0.25">
      <c r="A4515">
        <v>1423</v>
      </c>
      <c r="B4515" t="s">
        <v>2494</v>
      </c>
      <c r="C4515" t="s">
        <v>57</v>
      </c>
      <c r="D4515" t="s">
        <v>57</v>
      </c>
      <c r="E4515" s="6" t="e">
        <f>VLOOKUP(B4515&amp;" - "&amp;D4515,OrbisGeneric_mapping!C:F,3,0)</f>
        <v>#N/A</v>
      </c>
      <c r="F4515" s="6" t="e">
        <f>VLOOKUP(E4515,Collibra!D:F,3,0)</f>
        <v>#N/A</v>
      </c>
      <c r="G4515" s="6" t="e">
        <f>VLOOKUP(E4515,Collibra!D:F,2,0)</f>
        <v>#N/A</v>
      </c>
      <c r="J4515" t="s">
        <v>28</v>
      </c>
      <c r="N4515" t="b">
        <v>0</v>
      </c>
      <c r="P4515" t="s">
        <v>29</v>
      </c>
      <c r="Q4515" t="s">
        <v>30</v>
      </c>
      <c r="R4515" t="b">
        <v>0</v>
      </c>
      <c r="Z4515">
        <v>1</v>
      </c>
    </row>
    <row r="4516" spans="1:26" x14ac:dyDescent="0.25">
      <c r="A4516">
        <v>1599</v>
      </c>
      <c r="B4516" t="s">
        <v>2494</v>
      </c>
      <c r="C4516" t="s">
        <v>2547</v>
      </c>
      <c r="D4516" t="s">
        <v>2548</v>
      </c>
      <c r="E4516" s="6" t="str">
        <f>VLOOKUP(B4516&amp;" - "&amp;D4516,OrbisGeneric_mapping!C:F,3,0)</f>
        <v>FILING_EXEMPTION</v>
      </c>
      <c r="F4516" s="6" t="str">
        <f>VLOOKUP(E4516,Collibra!D:F,3,0)</f>
        <v>Reason of filing exemption</v>
      </c>
      <c r="G4516" s="6" t="str">
        <f>VLOOKUP(E4516,Collibra!D:F,2,0)</f>
        <v>The reason why the company is exempt from filing financial accounts</v>
      </c>
      <c r="J4516" t="s">
        <v>28</v>
      </c>
      <c r="N4516" t="b">
        <v>0</v>
      </c>
      <c r="P4516" t="s">
        <v>29</v>
      </c>
      <c r="Q4516" t="s">
        <v>30</v>
      </c>
      <c r="R4516" t="b">
        <v>0</v>
      </c>
      <c r="Z4516">
        <v>1</v>
      </c>
    </row>
    <row r="4517" spans="1:26" x14ac:dyDescent="0.25">
      <c r="A4517">
        <v>1759</v>
      </c>
      <c r="B4517" t="s">
        <v>2494</v>
      </c>
      <c r="C4517" t="s">
        <v>72</v>
      </c>
      <c r="D4517" t="s">
        <v>72</v>
      </c>
      <c r="E4517" s="6" t="e">
        <f>VLOOKUP(B4517&amp;" - "&amp;D4517,OrbisGeneric_mapping!C:F,3,0)</f>
        <v>#N/A</v>
      </c>
      <c r="F4517" s="6" t="e">
        <f>VLOOKUP(E4517,Collibra!D:F,3,0)</f>
        <v>#N/A</v>
      </c>
      <c r="G4517" s="6" t="e">
        <f>VLOOKUP(E4517,Collibra!D:F,2,0)</f>
        <v>#N/A</v>
      </c>
      <c r="J4517" t="s">
        <v>73</v>
      </c>
      <c r="N4517" t="b">
        <v>0</v>
      </c>
      <c r="P4517" t="s">
        <v>29</v>
      </c>
      <c r="Q4517" t="s">
        <v>30</v>
      </c>
      <c r="R4517" t="b">
        <v>0</v>
      </c>
      <c r="Z4517">
        <v>1</v>
      </c>
    </row>
    <row r="4518" spans="1:26" x14ac:dyDescent="0.25">
      <c r="A4518">
        <v>1543</v>
      </c>
      <c r="B4518" t="s">
        <v>2494</v>
      </c>
      <c r="C4518" t="s">
        <v>2549</v>
      </c>
      <c r="D4518" t="s">
        <v>2550</v>
      </c>
      <c r="E4518" s="6" t="str">
        <f>VLOOKUP(B4518&amp;" - "&amp;D4518,OrbisGeneric_mapping!C:F,3,0)</f>
        <v>WORLDCOMPLIANCE_MATCH_INDICATOR</v>
      </c>
      <c r="F4518" s="6">
        <f>VLOOKUP(E4518,Collibra!D:F,3,0)</f>
        <v>0</v>
      </c>
      <c r="G4518" s="6" t="str">
        <f>VLOOKUP(E4518,Collibra!D:F,2,0)</f>
        <v>As any category is a WorldCompliance Flag to identify entities found in the WorldCompliance database. WorldCompliance is a risk-based database designed to prevent AML (anti-money laundering) and CTF (counterterrorist
financing) .</v>
      </c>
      <c r="J4518" t="s">
        <v>28</v>
      </c>
      <c r="N4518" t="b">
        <v>0</v>
      </c>
      <c r="P4518" t="s">
        <v>29</v>
      </c>
      <c r="Q4518" t="s">
        <v>30</v>
      </c>
      <c r="R4518" t="b">
        <v>0</v>
      </c>
      <c r="Z4518">
        <v>1</v>
      </c>
    </row>
    <row r="4519" spans="1:26" x14ac:dyDescent="0.25">
      <c r="A4519">
        <v>1527</v>
      </c>
      <c r="B4519" t="s">
        <v>2494</v>
      </c>
      <c r="C4519" t="s">
        <v>2551</v>
      </c>
      <c r="D4519" t="s">
        <v>2552</v>
      </c>
      <c r="E4519" s="6" t="str">
        <f>VLOOKUP(B4519&amp;" - "&amp;D4519,OrbisGeneric_mapping!C:F,3,0)</f>
        <v>STANDARDISED_LEGAL_FORM</v>
      </c>
      <c r="F4519" s="6">
        <f>VLOOKUP(E4519,Collibra!D:F,3,0)</f>
        <v>0</v>
      </c>
      <c r="G4519" s="6" t="str">
        <f>VLOOKUP(E4519,Collibra!D:F,2,0)</f>
        <v>&lt;p&gt;&lt;span style="color: rgb(11,33,44);white-space: nowrap;background-color: rgb(255,255,255);"&gt;The standardised version of the company's national legal form.&lt;/span&gt;&lt;/p&gt;</v>
      </c>
      <c r="J4519" t="s">
        <v>28</v>
      </c>
      <c r="N4519" t="b">
        <v>0</v>
      </c>
      <c r="P4519" t="s">
        <v>29</v>
      </c>
      <c r="Q4519" t="s">
        <v>30</v>
      </c>
      <c r="R4519" t="b">
        <v>0</v>
      </c>
      <c r="Z4519">
        <v>1</v>
      </c>
    </row>
    <row r="4520" spans="1:26" x14ac:dyDescent="0.25">
      <c r="A4520">
        <v>1583</v>
      </c>
      <c r="B4520" t="s">
        <v>2494</v>
      </c>
      <c r="C4520" t="s">
        <v>2553</v>
      </c>
      <c r="D4520" t="s">
        <v>2554</v>
      </c>
      <c r="E4520" s="6" t="str">
        <f>VLOOKUP(B4520&amp;" - "&amp;D4520,OrbisGeneric_mapping!C:F,3,0)</f>
        <v>INCORPORATION_STATE</v>
      </c>
      <c r="F4520" s="6">
        <f>VLOOKUP(E4520,Collibra!D:F,3,0)</f>
        <v>0</v>
      </c>
      <c r="G4520" s="6" t="str">
        <f>VLOOKUP(E4520,Collibra!D:F,2,0)</f>
        <v>&lt;p&gt;&lt;span style="color: rgb(11,33,44);"&gt;The US state in which the entity in question is officially incorporated.&lt;/span&gt;&lt;/p&gt;</v>
      </c>
      <c r="J4520" t="s">
        <v>28</v>
      </c>
      <c r="N4520" t="b">
        <v>0</v>
      </c>
      <c r="P4520" t="s">
        <v>29</v>
      </c>
      <c r="Q4520" t="s">
        <v>30</v>
      </c>
      <c r="R4520" t="b">
        <v>0</v>
      </c>
      <c r="Z4520">
        <v>1</v>
      </c>
    </row>
    <row r="4521" spans="1:26" x14ac:dyDescent="0.25">
      <c r="A4521">
        <v>1487</v>
      </c>
      <c r="B4521" t="s">
        <v>2494</v>
      </c>
      <c r="C4521" t="s">
        <v>1836</v>
      </c>
      <c r="D4521" t="s">
        <v>1837</v>
      </c>
      <c r="E4521" s="6" t="str">
        <f>VLOOKUP(B4521&amp;" - "&amp;D4521,OrbisGeneric_mapping!C:F,3,0)</f>
        <v>STATUS</v>
      </c>
      <c r="F4521" s="6">
        <f>VLOOKUP(E4521,Collibra!D:F,3,0)</f>
        <v>0</v>
      </c>
      <c r="G4521" s="6" t="str">
        <f>VLOOKUP(E4521,Collibra!D:F,2,0)</f>
        <v>&lt;p&gt;The current and historical standardized legal statuses generated by BvD based on legal situation labels received from Information Provider.&lt;/p&gt;
&lt;p&gt;For active companies, these include: Active, Active (administratively non-compliant), Active (rescue plan), Active (default of payment), Active (insolvency proceedings), Active (reorganization), Active (dormant).&lt;/p&gt;
&lt;p&gt;For inactive companies, these include: Administratively suspended, In liquidation, Bankruptcy, Dissolved (merger or take-over), Dissolved (demerger), Dissolved (liquidation), Dissolved (bankruptcy), Dissolved, Inactive (no precision).&lt;/p&gt;
&lt;p&gt;For companies in which we do not have any information regarding the legal status, they include: Unknown situation.&lt;/p&gt;
&lt;p&gt;For more information about the various types of legal status which are available, please consult the &lt;a href="/domain/eaae2175-0401-428c-a338-a237f5568f63?view=170c174b-0b44-4cdf-9082-b73e0129da13" rel="noopener" target="_blank"&gt;Legal Status Hierarchy&lt;/a&gt;.&lt;/p&gt;</v>
      </c>
      <c r="J4521" t="s">
        <v>28</v>
      </c>
      <c r="N4521" t="b">
        <v>0</v>
      </c>
      <c r="P4521" t="s">
        <v>29</v>
      </c>
      <c r="Q4521" t="s">
        <v>30</v>
      </c>
      <c r="R4521" t="b">
        <v>0</v>
      </c>
      <c r="Z4521">
        <v>1</v>
      </c>
    </row>
    <row r="4522" spans="1:26" x14ac:dyDescent="0.25">
      <c r="A4522">
        <v>1495</v>
      </c>
      <c r="B4522" t="s">
        <v>2494</v>
      </c>
      <c r="C4522" t="s">
        <v>1838</v>
      </c>
      <c r="D4522" t="s">
        <v>1839</v>
      </c>
      <c r="E4522" s="6" t="str">
        <f>VLOOKUP(B4522&amp;" - "&amp;D4522,OrbisGeneric_mapping!C:F,3,0)</f>
        <v>STATUS_CHANGE_DATE</v>
      </c>
      <c r="F4522" s="6" t="str">
        <f>VLOOKUP(E4522,Collibra!D:F,3,0)</f>
        <v>Status updated date</v>
      </c>
      <c r="G4522" s="6" t="str">
        <f>VLOOKUP(E4522,Collibra!D:F,2,0)</f>
        <v>The date when the standardized legal status changes.</v>
      </c>
      <c r="J4522" t="s">
        <v>28</v>
      </c>
      <c r="N4522" t="b">
        <v>0</v>
      </c>
      <c r="P4522" t="s">
        <v>29</v>
      </c>
      <c r="Q4522" t="s">
        <v>30</v>
      </c>
      <c r="R4522" t="b">
        <v>0</v>
      </c>
      <c r="Z4522">
        <v>1</v>
      </c>
    </row>
    <row r="4523" spans="1:26" x14ac:dyDescent="0.25">
      <c r="A4523">
        <v>1519</v>
      </c>
      <c r="B4523" t="s">
        <v>2494</v>
      </c>
      <c r="C4523" t="s">
        <v>1840</v>
      </c>
      <c r="D4523" t="s">
        <v>1841</v>
      </c>
      <c r="E4523" s="6" t="e">
        <f>VLOOKUP(B4523&amp;" - "&amp;D4523,OrbisGeneric_mapping!C:F,3,0)</f>
        <v>#N/A</v>
      </c>
      <c r="F4523" s="6" t="e">
        <f>VLOOKUP(E4523,Collibra!D:F,3,0)</f>
        <v>#N/A</v>
      </c>
      <c r="G4523" s="6" t="e">
        <f>VLOOKUP(E4523,Collibra!D:F,2,0)</f>
        <v>#N/A</v>
      </c>
      <c r="J4523" t="s">
        <v>28</v>
      </c>
      <c r="N4523" t="b">
        <v>0</v>
      </c>
      <c r="P4523" t="s">
        <v>29</v>
      </c>
      <c r="Q4523" t="s">
        <v>30</v>
      </c>
      <c r="R4523" t="b">
        <v>0</v>
      </c>
      <c r="Z4523">
        <v>1</v>
      </c>
    </row>
    <row r="4524" spans="1:26" x14ac:dyDescent="0.25">
      <c r="A4524">
        <v>1511</v>
      </c>
      <c r="B4524" t="s">
        <v>2494</v>
      </c>
      <c r="C4524" t="s">
        <v>1842</v>
      </c>
      <c r="D4524" t="s">
        <v>1843</v>
      </c>
      <c r="E4524" s="6" t="e">
        <f>VLOOKUP(B4524&amp;" - "&amp;D4524,OrbisGeneric_mapping!C:F,3,0)</f>
        <v>#N/A</v>
      </c>
      <c r="F4524" s="6" t="e">
        <f>VLOOKUP(E4524,Collibra!D:F,3,0)</f>
        <v>#N/A</v>
      </c>
      <c r="G4524" s="6" t="e">
        <f>VLOOKUP(E4524,Collibra!D:F,2,0)</f>
        <v>#N/A</v>
      </c>
      <c r="J4524" t="s">
        <v>28</v>
      </c>
      <c r="N4524" t="b">
        <v>0</v>
      </c>
      <c r="P4524" t="s">
        <v>29</v>
      </c>
      <c r="Q4524" t="s">
        <v>30</v>
      </c>
      <c r="R4524" t="b">
        <v>0</v>
      </c>
      <c r="Z4524">
        <v>1</v>
      </c>
    </row>
    <row r="4525" spans="1:26" x14ac:dyDescent="0.25">
      <c r="A4525">
        <v>1503</v>
      </c>
      <c r="B4525" t="s">
        <v>2494</v>
      </c>
      <c r="C4525" t="s">
        <v>1844</v>
      </c>
      <c r="D4525" t="s">
        <v>1845</v>
      </c>
      <c r="E4525" s="6" t="e">
        <f>VLOOKUP(B4525&amp;" - "&amp;D4525,OrbisGeneric_mapping!C:F,3,0)</f>
        <v>#N/A</v>
      </c>
      <c r="F4525" s="6" t="e">
        <f>VLOOKUP(E4525,Collibra!D:F,3,0)</f>
        <v>#N/A</v>
      </c>
      <c r="G4525" s="6" t="e">
        <f>VLOOKUP(E4525,Collibra!D:F,2,0)</f>
        <v>#N/A</v>
      </c>
      <c r="J4525" t="s">
        <v>28</v>
      </c>
      <c r="N4525" t="b">
        <v>0</v>
      </c>
      <c r="P4525" t="s">
        <v>29</v>
      </c>
      <c r="Q4525" t="s">
        <v>30</v>
      </c>
      <c r="R4525" t="b">
        <v>0</v>
      </c>
      <c r="Z4525">
        <v>1</v>
      </c>
    </row>
    <row r="4526" spans="1:26" x14ac:dyDescent="0.25">
      <c r="A4526">
        <v>1591</v>
      </c>
      <c r="B4526" t="s">
        <v>2494</v>
      </c>
      <c r="C4526" t="s">
        <v>2555</v>
      </c>
      <c r="D4526" t="s">
        <v>2556</v>
      </c>
      <c r="E4526" s="6" t="str">
        <f>VLOOKUP(B4526&amp;" - "&amp;D4526,OrbisGeneric_mapping!C:F,3,0)</f>
        <v>ENTITY_TYPE</v>
      </c>
      <c r="F4526" s="6" t="str">
        <f>VLOOKUP(E4526,Collibra!D:F,3,0)</f>
        <v>Type of entity</v>
      </c>
      <c r="G4526" s="6" t="str">
        <f>VLOOKUP(E4526,Collibra!D:F,2,0)</f>
        <v>&lt;p&gt;Used to specify the type of the company in question, to be taken from the following list: Bank; Financial company; Insurance company; Corporate; Private equity firm; Venture capital; Hedge fund; Mutual and pension fund/Nominee/Trust/Trustee; Foundation/Research institute; Public authority/State/Government; Marine vessels&lt;/p&gt;
&lt;p&gt;For more information about the types of entity which are available, please consult the &lt;a href="/domain/0e8f7c14-625f-4646-a949-f2adbd5f592e?view=00000000-0000-0000-0000-000000040001" rel="noopener" target="_blank"&gt;Type of Entity hierarchy&lt;/a&gt;.&lt;/p&gt;</v>
      </c>
      <c r="J4526" t="s">
        <v>28</v>
      </c>
      <c r="N4526" t="b">
        <v>0</v>
      </c>
      <c r="P4526" t="s">
        <v>29</v>
      </c>
      <c r="Q4526" t="s">
        <v>30</v>
      </c>
      <c r="R4526" t="b">
        <v>0</v>
      </c>
      <c r="Z4526">
        <v>1</v>
      </c>
    </row>
    <row r="4527" spans="1:26" x14ac:dyDescent="0.25">
      <c r="A4527">
        <v>802</v>
      </c>
      <c r="B4527" t="s">
        <v>2557</v>
      </c>
      <c r="C4527" t="s">
        <v>2558</v>
      </c>
      <c r="D4527" t="s">
        <v>2559</v>
      </c>
      <c r="E4527" s="6" t="str">
        <f>VLOOKUP(B4527&amp;" - "&amp;D4527,OrbisGeneric_mapping!C:F,3,0)</f>
        <v>lei_annual_renewal_date</v>
      </c>
      <c r="F4527" s="6" t="str">
        <f>VLOOKUP(E4527,Collibra!D:F,3,0)</f>
        <v>Annual renewal date</v>
      </c>
      <c r="G4527" s="6" t="str">
        <f>VLOOKUP(E4527,Collibra!D:F,2,0)</f>
        <v>The date of the LEI annual renewal</v>
      </c>
      <c r="J4527" t="s">
        <v>28</v>
      </c>
      <c r="N4527" t="b">
        <v>0</v>
      </c>
      <c r="P4527" t="s">
        <v>29</v>
      </c>
      <c r="Q4527" t="s">
        <v>30</v>
      </c>
      <c r="R4527" t="b">
        <v>0</v>
      </c>
      <c r="Z4527">
        <v>1</v>
      </c>
    </row>
    <row r="4528" spans="1:26" x14ac:dyDescent="0.25">
      <c r="A4528">
        <v>826</v>
      </c>
      <c r="B4528" t="s">
        <v>2557</v>
      </c>
      <c r="C4528" t="s">
        <v>2560</v>
      </c>
      <c r="D4528" t="s">
        <v>2561</v>
      </c>
      <c r="E4528" s="6" t="e">
        <f>VLOOKUP(B4528&amp;" - "&amp;D4528,OrbisGeneric_mapping!C:F,3,0)</f>
        <v>#N/A</v>
      </c>
      <c r="F4528" s="6" t="e">
        <f>VLOOKUP(E4528,Collibra!D:F,3,0)</f>
        <v>#N/A</v>
      </c>
      <c r="G4528" s="6" t="e">
        <f>VLOOKUP(E4528,Collibra!D:F,2,0)</f>
        <v>#N/A</v>
      </c>
      <c r="J4528" t="s">
        <v>28</v>
      </c>
      <c r="N4528" t="b">
        <v>0</v>
      </c>
      <c r="P4528" t="s">
        <v>29</v>
      </c>
      <c r="Q4528" t="s">
        <v>30</v>
      </c>
      <c r="R4528" t="b">
        <v>0</v>
      </c>
      <c r="Z4528">
        <v>1</v>
      </c>
    </row>
    <row r="4529" spans="1:26" x14ac:dyDescent="0.25">
      <c r="A4529">
        <v>818</v>
      </c>
      <c r="B4529" t="s">
        <v>2557</v>
      </c>
      <c r="C4529" t="s">
        <v>2562</v>
      </c>
      <c r="D4529" t="s">
        <v>2563</v>
      </c>
      <c r="E4529" s="6" t="e">
        <f>VLOOKUP(B4529&amp;" - "&amp;D4529,OrbisGeneric_mapping!C:F,3,0)</f>
        <v>#N/A</v>
      </c>
      <c r="F4529" s="6" t="e">
        <f>VLOOKUP(E4529,Collibra!D:F,3,0)</f>
        <v>#N/A</v>
      </c>
      <c r="G4529" s="6" t="e">
        <f>VLOOKUP(E4529,Collibra!D:F,2,0)</f>
        <v>#N/A</v>
      </c>
      <c r="J4529" t="s">
        <v>28</v>
      </c>
      <c r="N4529" t="b">
        <v>0</v>
      </c>
      <c r="P4529" t="s">
        <v>29</v>
      </c>
      <c r="Q4529" t="s">
        <v>30</v>
      </c>
      <c r="R4529" t="b">
        <v>0</v>
      </c>
      <c r="Z4529">
        <v>1</v>
      </c>
    </row>
    <row r="4530" spans="1:26" x14ac:dyDescent="0.25">
      <c r="A4530">
        <v>810</v>
      </c>
      <c r="B4530" t="s">
        <v>2557</v>
      </c>
      <c r="C4530" t="s">
        <v>2564</v>
      </c>
      <c r="D4530" t="s">
        <v>2565</v>
      </c>
      <c r="E4530" s="6" t="e">
        <f>VLOOKUP(B4530&amp;" - "&amp;D4530,OrbisGeneric_mapping!C:F,3,0)</f>
        <v>#N/A</v>
      </c>
      <c r="F4530" s="6" t="e">
        <f>VLOOKUP(E4530,Collibra!D:F,3,0)</f>
        <v>#N/A</v>
      </c>
      <c r="G4530" s="6" t="e">
        <f>VLOOKUP(E4530,Collibra!D:F,2,0)</f>
        <v>#N/A</v>
      </c>
      <c r="J4530" t="s">
        <v>28</v>
      </c>
      <c r="N4530" t="b">
        <v>0</v>
      </c>
      <c r="P4530" t="s">
        <v>29</v>
      </c>
      <c r="Q4530" t="s">
        <v>30</v>
      </c>
      <c r="R4530" t="b">
        <v>0</v>
      </c>
      <c r="Z4530">
        <v>1</v>
      </c>
    </row>
    <row r="4531" spans="1:26" x14ac:dyDescent="0.25">
      <c r="A4531">
        <v>746</v>
      </c>
      <c r="B4531" t="s">
        <v>2557</v>
      </c>
      <c r="C4531" t="s">
        <v>26</v>
      </c>
      <c r="D4531" t="s">
        <v>27</v>
      </c>
      <c r="E4531" s="6" t="str">
        <f>VLOOKUP(B4531&amp;" - "&amp;D4531,OrbisGeneric_mapping!C:F,3,0)</f>
        <v>BVD_ID_NUMBER</v>
      </c>
      <c r="F4531" s="6" t="str">
        <f>VLOOKUP(E4531,Collibra!D:F,3,0)</f>
        <v>BvD ID number</v>
      </c>
      <c r="G4531" s="6" t="str">
        <f>VLOOKUP(E4531,Collibra!D:F,2,0)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531" t="s">
        <v>28</v>
      </c>
      <c r="N4531" t="b">
        <v>0</v>
      </c>
      <c r="P4531" t="s">
        <v>29</v>
      </c>
      <c r="Q4531" t="s">
        <v>30</v>
      </c>
      <c r="R4531" t="b">
        <v>0</v>
      </c>
      <c r="Z4531">
        <v>1</v>
      </c>
    </row>
    <row r="4532" spans="1:26" x14ac:dyDescent="0.25">
      <c r="A4532">
        <v>770</v>
      </c>
      <c r="B4532" t="s">
        <v>2557</v>
      </c>
      <c r="C4532" t="s">
        <v>2566</v>
      </c>
      <c r="D4532" t="s">
        <v>2567</v>
      </c>
      <c r="E4532" s="6" t="str">
        <f>VLOOKUP(B4532&amp;" - "&amp;D4532,OrbisGeneric_mapping!C:F,3,0)</f>
        <v>lei_first_assignment_date</v>
      </c>
      <c r="F4532" s="6" t="str">
        <f>VLOOKUP(E4532,Collibra!D:F,3,0)</f>
        <v>First assignment date</v>
      </c>
      <c r="G4532" s="6" t="str">
        <f>VLOOKUP(E4532,Collibra!D:F,2,0)</f>
        <v>The date of the first LEI assignment</v>
      </c>
      <c r="J4532" t="s">
        <v>28</v>
      </c>
      <c r="N4532" t="b">
        <v>0</v>
      </c>
      <c r="P4532" t="s">
        <v>29</v>
      </c>
      <c r="Q4532" t="s">
        <v>30</v>
      </c>
      <c r="R4532" t="b">
        <v>0</v>
      </c>
      <c r="Z4532">
        <v>1</v>
      </c>
    </row>
    <row r="4533" spans="1:26" x14ac:dyDescent="0.25">
      <c r="A4533">
        <v>794</v>
      </c>
      <c r="B4533" t="s">
        <v>2557</v>
      </c>
      <c r="C4533" t="s">
        <v>2568</v>
      </c>
      <c r="D4533" t="s">
        <v>2569</v>
      </c>
      <c r="E4533" s="6" t="e">
        <f>VLOOKUP(B4533&amp;" - "&amp;D4533,OrbisGeneric_mapping!C:F,3,0)</f>
        <v>#N/A</v>
      </c>
      <c r="F4533" s="6" t="e">
        <f>VLOOKUP(E4533,Collibra!D:F,3,0)</f>
        <v>#N/A</v>
      </c>
      <c r="G4533" s="6" t="e">
        <f>VLOOKUP(E4533,Collibra!D:F,2,0)</f>
        <v>#N/A</v>
      </c>
      <c r="J4533" t="s">
        <v>28</v>
      </c>
      <c r="N4533" t="b">
        <v>0</v>
      </c>
      <c r="P4533" t="s">
        <v>29</v>
      </c>
      <c r="Q4533" t="s">
        <v>30</v>
      </c>
      <c r="R4533" t="b">
        <v>0</v>
      </c>
      <c r="Z4533">
        <v>1</v>
      </c>
    </row>
    <row r="4534" spans="1:26" x14ac:dyDescent="0.25">
      <c r="A4534">
        <v>786</v>
      </c>
      <c r="B4534" t="s">
        <v>2557</v>
      </c>
      <c r="C4534" t="s">
        <v>2570</v>
      </c>
      <c r="D4534" t="s">
        <v>2571</v>
      </c>
      <c r="E4534" s="6" t="e">
        <f>VLOOKUP(B4534&amp;" - "&amp;D4534,OrbisGeneric_mapping!C:F,3,0)</f>
        <v>#N/A</v>
      </c>
      <c r="F4534" s="6" t="e">
        <f>VLOOKUP(E4534,Collibra!D:F,3,0)</f>
        <v>#N/A</v>
      </c>
      <c r="G4534" s="6" t="e">
        <f>VLOOKUP(E4534,Collibra!D:F,2,0)</f>
        <v>#N/A</v>
      </c>
      <c r="J4534" t="s">
        <v>28</v>
      </c>
      <c r="N4534" t="b">
        <v>0</v>
      </c>
      <c r="P4534" t="s">
        <v>29</v>
      </c>
      <c r="Q4534" t="s">
        <v>30</v>
      </c>
      <c r="R4534" t="b">
        <v>0</v>
      </c>
      <c r="Z4534">
        <v>1</v>
      </c>
    </row>
    <row r="4535" spans="1:26" x14ac:dyDescent="0.25">
      <c r="A4535">
        <v>778</v>
      </c>
      <c r="B4535" t="s">
        <v>2557</v>
      </c>
      <c r="C4535" t="s">
        <v>2572</v>
      </c>
      <c r="D4535" t="s">
        <v>2573</v>
      </c>
      <c r="E4535" s="6" t="e">
        <f>VLOOKUP(B4535&amp;" - "&amp;D4535,OrbisGeneric_mapping!C:F,3,0)</f>
        <v>#N/A</v>
      </c>
      <c r="F4535" s="6" t="e">
        <f>VLOOKUP(E4535,Collibra!D:F,3,0)</f>
        <v>#N/A</v>
      </c>
      <c r="G4535" s="6" t="e">
        <f>VLOOKUP(E4535,Collibra!D:F,2,0)</f>
        <v>#N/A</v>
      </c>
      <c r="J4535" t="s">
        <v>28</v>
      </c>
      <c r="N4535" t="b">
        <v>0</v>
      </c>
      <c r="P4535" t="s">
        <v>29</v>
      </c>
      <c r="Q4535" t="s">
        <v>30</v>
      </c>
      <c r="R4535" t="b">
        <v>0</v>
      </c>
      <c r="Z4535">
        <v>1</v>
      </c>
    </row>
    <row r="4536" spans="1:26" x14ac:dyDescent="0.25">
      <c r="A4536">
        <v>754</v>
      </c>
      <c r="B4536" t="s">
        <v>2557</v>
      </c>
      <c r="C4536" t="s">
        <v>2072</v>
      </c>
      <c r="D4536" t="s">
        <v>2073</v>
      </c>
      <c r="E4536" s="6" t="str">
        <f>VLOOKUP(B4536&amp;" - "&amp;D4536,OrbisGeneric_mapping!C:F,3,0)</f>
        <v>LEI</v>
      </c>
      <c r="F4536" s="6">
        <f>VLOOKUP(E4536,Collibra!D:F,3,0)</f>
        <v>0</v>
      </c>
      <c r="G4536" s="6" t="str">
        <f>VLOOKUP(E4536,Collibra!D:F,2,0)</f>
        <v>The Legal Entity Identifier (LEI) is a code that is unique to a legal entity such as a limited company, a fund, a trust or any organisation. The LEI code consists of a combination of 20 letters and numbers.</v>
      </c>
      <c r="J4536" t="s">
        <v>28</v>
      </c>
      <c r="N4536" t="b">
        <v>0</v>
      </c>
      <c r="P4536" t="s">
        <v>29</v>
      </c>
      <c r="Q4536" t="s">
        <v>30</v>
      </c>
      <c r="R4536" t="b">
        <v>0</v>
      </c>
      <c r="Z4536">
        <v>1</v>
      </c>
    </row>
    <row r="4537" spans="1:26" x14ac:dyDescent="0.25">
      <c r="A4537">
        <v>834</v>
      </c>
      <c r="B4537" t="s">
        <v>2557</v>
      </c>
      <c r="C4537" t="s">
        <v>2574</v>
      </c>
      <c r="D4537" t="s">
        <v>2575</v>
      </c>
      <c r="E4537" s="6" t="str">
        <f>VLOOKUP(B4537&amp;" - "&amp;D4537,OrbisGeneric_mapping!C:F,3,0)</f>
        <v>lei_managing_local</v>
      </c>
      <c r="F4537" s="6" t="e">
        <f>VLOOKUP(E4537,Collibra!D:F,3,0)</f>
        <v>#N/A</v>
      </c>
      <c r="G4537" s="6" t="e">
        <f>VLOOKUP(E4537,Collibra!D:F,2,0)</f>
        <v>#N/A</v>
      </c>
      <c r="J4537" t="s">
        <v>28</v>
      </c>
      <c r="N4537" t="b">
        <v>0</v>
      </c>
      <c r="P4537" t="s">
        <v>29</v>
      </c>
      <c r="Q4537" t="s">
        <v>30</v>
      </c>
      <c r="R4537" t="b">
        <v>0</v>
      </c>
      <c r="Z4537">
        <v>1</v>
      </c>
    </row>
    <row r="4538" spans="1:26" x14ac:dyDescent="0.25">
      <c r="A4538">
        <v>738</v>
      </c>
      <c r="B4538" t="s">
        <v>2557</v>
      </c>
      <c r="C4538" t="s">
        <v>57</v>
      </c>
      <c r="D4538" t="s">
        <v>57</v>
      </c>
      <c r="E4538" s="6" t="e">
        <f>VLOOKUP(B4538&amp;" - "&amp;D4538,OrbisGeneric_mapping!C:F,3,0)</f>
        <v>#N/A</v>
      </c>
      <c r="F4538" s="6" t="e">
        <f>VLOOKUP(E4538,Collibra!D:F,3,0)</f>
        <v>#N/A</v>
      </c>
      <c r="G4538" s="6" t="e">
        <f>VLOOKUP(E4538,Collibra!D:F,2,0)</f>
        <v>#N/A</v>
      </c>
      <c r="J4538" t="s">
        <v>28</v>
      </c>
      <c r="N4538" t="b">
        <v>0</v>
      </c>
      <c r="P4538" t="s">
        <v>29</v>
      </c>
      <c r="Q4538" t="s">
        <v>30</v>
      </c>
      <c r="R4538" t="b">
        <v>0</v>
      </c>
      <c r="Z4538">
        <v>1</v>
      </c>
    </row>
    <row r="4539" spans="1:26" x14ac:dyDescent="0.25">
      <c r="A4539">
        <v>842</v>
      </c>
      <c r="B4539" t="s">
        <v>2557</v>
      </c>
      <c r="C4539" t="s">
        <v>72</v>
      </c>
      <c r="D4539" t="s">
        <v>72</v>
      </c>
      <c r="E4539" s="6" t="e">
        <f>VLOOKUP(B4539&amp;" - "&amp;D4539,OrbisGeneric_mapping!C:F,3,0)</f>
        <v>#N/A</v>
      </c>
      <c r="F4539" s="6" t="e">
        <f>VLOOKUP(E4539,Collibra!D:F,3,0)</f>
        <v>#N/A</v>
      </c>
      <c r="G4539" s="6" t="e">
        <f>VLOOKUP(E4539,Collibra!D:F,2,0)</f>
        <v>#N/A</v>
      </c>
      <c r="J4539" t="s">
        <v>73</v>
      </c>
      <c r="N4539" t="b">
        <v>0</v>
      </c>
      <c r="P4539" t="s">
        <v>29</v>
      </c>
      <c r="Q4539" t="s">
        <v>30</v>
      </c>
      <c r="R4539" t="b">
        <v>0</v>
      </c>
      <c r="Z4539">
        <v>1</v>
      </c>
    </row>
    <row r="4540" spans="1:26" x14ac:dyDescent="0.25">
      <c r="A4540">
        <v>762</v>
      </c>
      <c r="B4540" t="s">
        <v>2557</v>
      </c>
      <c r="C4540" t="s">
        <v>1836</v>
      </c>
      <c r="D4540" t="s">
        <v>1837</v>
      </c>
      <c r="E4540" s="6" t="str">
        <f>VLOOKUP(B4540&amp;" - "&amp;D4540,OrbisGeneric_mapping!C:F,3,0)</f>
        <v>LEI_STATUS</v>
      </c>
      <c r="F4540" s="6" t="str">
        <f>VLOOKUP(E4540,Collibra!D:F,3,0)</f>
        <v>Status</v>
      </c>
      <c r="G4540" s="6" t="str">
        <f>VLOOKUP(E4540,Collibra!D:F,2,0)</f>
        <v>The Registration Status of an LEI record indicates the status of the applicant or the status of the LEI of the legal entity.</v>
      </c>
      <c r="J4540" t="s">
        <v>28</v>
      </c>
      <c r="N4540" t="b">
        <v>0</v>
      </c>
      <c r="P4540" t="s">
        <v>29</v>
      </c>
      <c r="Q4540" t="s">
        <v>30</v>
      </c>
      <c r="R4540" t="b">
        <v>0</v>
      </c>
      <c r="Z4540">
        <v>1</v>
      </c>
    </row>
    <row r="4541" spans="1:26" x14ac:dyDescent="0.25">
      <c r="A4541">
        <v>1619</v>
      </c>
      <c r="B4541" t="s">
        <v>2576</v>
      </c>
      <c r="C4541" t="s">
        <v>2577</v>
      </c>
      <c r="D4541" t="s">
        <v>2578</v>
      </c>
      <c r="E4541" s="6" t="e">
        <f>VLOOKUP(B4541&amp;" - "&amp;D4541,OrbisGeneric_mapping!C:F,3,0)</f>
        <v>#N/A</v>
      </c>
      <c r="F4541" s="6" t="e">
        <f>VLOOKUP(E4541,Collibra!D:F,3,0)</f>
        <v>#N/A</v>
      </c>
      <c r="G4541" s="6" t="e">
        <f>VLOOKUP(E4541,Collibra!D:F,2,0)</f>
        <v>#N/A</v>
      </c>
      <c r="J4541" t="s">
        <v>28</v>
      </c>
      <c r="N4541" t="b">
        <v>0</v>
      </c>
      <c r="P4541" t="s">
        <v>29</v>
      </c>
      <c r="Q4541" t="s">
        <v>30</v>
      </c>
      <c r="R4541" t="b">
        <v>0</v>
      </c>
      <c r="Z4541">
        <v>1</v>
      </c>
    </row>
    <row r="4542" spans="1:26" x14ac:dyDescent="0.25">
      <c r="A4542">
        <v>1539</v>
      </c>
      <c r="B4542" t="s">
        <v>2576</v>
      </c>
      <c r="C4542" t="s">
        <v>2579</v>
      </c>
      <c r="D4542" t="s">
        <v>2580</v>
      </c>
      <c r="E4542" s="6" t="e">
        <f>VLOOKUP(B4542&amp;" - "&amp;D4542,OrbisGeneric_mapping!C:F,3,0)</f>
        <v>#N/A</v>
      </c>
      <c r="F4542" s="6" t="e">
        <f>VLOOKUP(E4542,Collibra!D:F,3,0)</f>
        <v>#N/A</v>
      </c>
      <c r="G4542" s="6" t="e">
        <f>VLOOKUP(E4542,Collibra!D:F,2,0)</f>
        <v>#N/A</v>
      </c>
      <c r="J4542" t="s">
        <v>28</v>
      </c>
      <c r="N4542" t="b">
        <v>0</v>
      </c>
      <c r="P4542" t="s">
        <v>29</v>
      </c>
      <c r="Q4542" t="s">
        <v>30</v>
      </c>
      <c r="R4542" t="b">
        <v>0</v>
      </c>
      <c r="Z4542">
        <v>1</v>
      </c>
    </row>
    <row r="4543" spans="1:26" x14ac:dyDescent="0.25">
      <c r="A4543">
        <v>1547</v>
      </c>
      <c r="B4543" t="s">
        <v>2576</v>
      </c>
      <c r="C4543" t="s">
        <v>2581</v>
      </c>
      <c r="D4543" t="s">
        <v>2582</v>
      </c>
      <c r="E4543" s="6" t="e">
        <f>VLOOKUP(B4543&amp;" - "&amp;D4543,OrbisGeneric_mapping!C:F,3,0)</f>
        <v>#N/A</v>
      </c>
      <c r="F4543" s="6" t="e">
        <f>VLOOKUP(E4543,Collibra!D:F,3,0)</f>
        <v>#N/A</v>
      </c>
      <c r="G4543" s="6" t="e">
        <f>VLOOKUP(E4543,Collibra!D:F,2,0)</f>
        <v>#N/A</v>
      </c>
      <c r="J4543" t="s">
        <v>28</v>
      </c>
      <c r="N4543" t="b">
        <v>0</v>
      </c>
      <c r="P4543" t="s">
        <v>29</v>
      </c>
      <c r="Q4543" t="s">
        <v>30</v>
      </c>
      <c r="R4543" t="b">
        <v>0</v>
      </c>
      <c r="Z4543">
        <v>1</v>
      </c>
    </row>
    <row r="4544" spans="1:26" x14ac:dyDescent="0.25">
      <c r="A4544">
        <v>1627</v>
      </c>
      <c r="B4544" t="s">
        <v>2576</v>
      </c>
      <c r="C4544" t="s">
        <v>2583</v>
      </c>
      <c r="D4544" t="s">
        <v>2584</v>
      </c>
      <c r="E4544" s="6" t="e">
        <f>VLOOKUP(B4544&amp;" - "&amp;D4544,OrbisGeneric_mapping!C:F,3,0)</f>
        <v>#N/A</v>
      </c>
      <c r="F4544" s="6" t="e">
        <f>VLOOKUP(E4544,Collibra!D:F,3,0)</f>
        <v>#N/A</v>
      </c>
      <c r="G4544" s="6" t="e">
        <f>VLOOKUP(E4544,Collibra!D:F,2,0)</f>
        <v>#N/A</v>
      </c>
      <c r="J4544" t="s">
        <v>28</v>
      </c>
      <c r="N4544" t="b">
        <v>0</v>
      </c>
      <c r="P4544" t="s">
        <v>29</v>
      </c>
      <c r="Q4544" t="s">
        <v>30</v>
      </c>
      <c r="R4544" t="b">
        <v>0</v>
      </c>
      <c r="Z4544">
        <v>1</v>
      </c>
    </row>
    <row r="4545" spans="1:26" x14ac:dyDescent="0.25">
      <c r="A4545">
        <v>1659</v>
      </c>
      <c r="B4545" t="s">
        <v>2576</v>
      </c>
      <c r="C4545" t="s">
        <v>2585</v>
      </c>
      <c r="D4545" t="s">
        <v>2586</v>
      </c>
      <c r="E4545" s="6" t="e">
        <f>VLOOKUP(B4545&amp;" - "&amp;D4545,OrbisGeneric_mapping!C:F,3,0)</f>
        <v>#N/A</v>
      </c>
      <c r="F4545" s="6" t="e">
        <f>VLOOKUP(E4545,Collibra!D:F,3,0)</f>
        <v>#N/A</v>
      </c>
      <c r="G4545" s="6" t="e">
        <f>VLOOKUP(E4545,Collibra!D:F,2,0)</f>
        <v>#N/A</v>
      </c>
      <c r="J4545" t="s">
        <v>28</v>
      </c>
      <c r="N4545" t="b">
        <v>0</v>
      </c>
      <c r="P4545" t="s">
        <v>29</v>
      </c>
      <c r="Q4545" t="s">
        <v>30</v>
      </c>
      <c r="R4545" t="b">
        <v>0</v>
      </c>
      <c r="Z4545">
        <v>1</v>
      </c>
    </row>
    <row r="4546" spans="1:26" x14ac:dyDescent="0.25">
      <c r="A4546">
        <v>1651</v>
      </c>
      <c r="B4546" t="s">
        <v>2576</v>
      </c>
      <c r="C4546" t="s">
        <v>2587</v>
      </c>
      <c r="D4546" t="s">
        <v>2588</v>
      </c>
      <c r="E4546" s="6" t="e">
        <f>VLOOKUP(B4546&amp;" - "&amp;D4546,OrbisGeneric_mapping!C:F,3,0)</f>
        <v>#N/A</v>
      </c>
      <c r="F4546" s="6" t="e">
        <f>VLOOKUP(E4546,Collibra!D:F,3,0)</f>
        <v>#N/A</v>
      </c>
      <c r="G4546" s="6" t="e">
        <f>VLOOKUP(E4546,Collibra!D:F,2,0)</f>
        <v>#N/A</v>
      </c>
      <c r="J4546" t="s">
        <v>28</v>
      </c>
      <c r="N4546" t="b">
        <v>0</v>
      </c>
      <c r="P4546" t="s">
        <v>29</v>
      </c>
      <c r="Q4546" t="s">
        <v>30</v>
      </c>
      <c r="R4546" t="b">
        <v>0</v>
      </c>
      <c r="Z4546">
        <v>1</v>
      </c>
    </row>
    <row r="4547" spans="1:26" x14ac:dyDescent="0.25">
      <c r="A4547">
        <v>1667</v>
      </c>
      <c r="B4547" t="s">
        <v>2576</v>
      </c>
      <c r="C4547" t="s">
        <v>2589</v>
      </c>
      <c r="D4547" t="s">
        <v>2590</v>
      </c>
      <c r="E4547" s="6" t="e">
        <f>VLOOKUP(B4547&amp;" - "&amp;D4547,OrbisGeneric_mapping!C:F,3,0)</f>
        <v>#N/A</v>
      </c>
      <c r="F4547" s="6" t="e">
        <f>VLOOKUP(E4547,Collibra!D:F,3,0)</f>
        <v>#N/A</v>
      </c>
      <c r="G4547" s="6" t="e">
        <f>VLOOKUP(E4547,Collibra!D:F,2,0)</f>
        <v>#N/A</v>
      </c>
      <c r="J4547" t="s">
        <v>28</v>
      </c>
      <c r="N4547" t="b">
        <v>0</v>
      </c>
      <c r="P4547" t="s">
        <v>29</v>
      </c>
      <c r="Q4547" t="s">
        <v>30</v>
      </c>
      <c r="R4547" t="b">
        <v>0</v>
      </c>
      <c r="Z4547">
        <v>1</v>
      </c>
    </row>
    <row r="4548" spans="1:26" x14ac:dyDescent="0.25">
      <c r="A4548">
        <v>1635</v>
      </c>
      <c r="B4548" t="s">
        <v>2576</v>
      </c>
      <c r="C4548" t="s">
        <v>2591</v>
      </c>
      <c r="D4548" t="s">
        <v>2592</v>
      </c>
      <c r="E4548" s="6" t="e">
        <f>VLOOKUP(B4548&amp;" - "&amp;D4548,OrbisGeneric_mapping!C:F,3,0)</f>
        <v>#N/A</v>
      </c>
      <c r="F4548" s="6" t="e">
        <f>VLOOKUP(E4548,Collibra!D:F,3,0)</f>
        <v>#N/A</v>
      </c>
      <c r="G4548" s="6" t="e">
        <f>VLOOKUP(E4548,Collibra!D:F,2,0)</f>
        <v>#N/A</v>
      </c>
      <c r="J4548" t="s">
        <v>28</v>
      </c>
      <c r="N4548" t="b">
        <v>0</v>
      </c>
      <c r="P4548" t="s">
        <v>29</v>
      </c>
      <c r="Q4548" t="s">
        <v>30</v>
      </c>
      <c r="R4548" t="b">
        <v>0</v>
      </c>
      <c r="Z4548">
        <v>1</v>
      </c>
    </row>
    <row r="4549" spans="1:26" x14ac:dyDescent="0.25">
      <c r="A4549">
        <v>1643</v>
      </c>
      <c r="B4549" t="s">
        <v>2576</v>
      </c>
      <c r="C4549" t="s">
        <v>2593</v>
      </c>
      <c r="D4549" t="s">
        <v>2594</v>
      </c>
      <c r="E4549" s="6" t="e">
        <f>VLOOKUP(B4549&amp;" - "&amp;D4549,OrbisGeneric_mapping!C:F,3,0)</f>
        <v>#N/A</v>
      </c>
      <c r="F4549" s="6" t="e">
        <f>VLOOKUP(E4549,Collibra!D:F,3,0)</f>
        <v>#N/A</v>
      </c>
      <c r="G4549" s="6" t="e">
        <f>VLOOKUP(E4549,Collibra!D:F,2,0)</f>
        <v>#N/A</v>
      </c>
      <c r="J4549" t="s">
        <v>28</v>
      </c>
      <c r="N4549" t="b">
        <v>0</v>
      </c>
      <c r="P4549" t="s">
        <v>29</v>
      </c>
      <c r="Q4549" t="s">
        <v>30</v>
      </c>
      <c r="R4549" t="b">
        <v>0</v>
      </c>
      <c r="Z4549">
        <v>1</v>
      </c>
    </row>
    <row r="4550" spans="1:26" x14ac:dyDescent="0.25">
      <c r="A4550">
        <v>1571</v>
      </c>
      <c r="B4550" t="s">
        <v>2576</v>
      </c>
      <c r="C4550" t="s">
        <v>2595</v>
      </c>
      <c r="D4550" t="s">
        <v>2596</v>
      </c>
      <c r="E4550" s="6" t="e">
        <f>VLOOKUP(B4550&amp;" - "&amp;D4550,OrbisGeneric_mapping!C:F,3,0)</f>
        <v>#N/A</v>
      </c>
      <c r="F4550" s="6" t="e">
        <f>VLOOKUP(E4550,Collibra!D:F,3,0)</f>
        <v>#N/A</v>
      </c>
      <c r="G4550" s="6" t="e">
        <f>VLOOKUP(E4550,Collibra!D:F,2,0)</f>
        <v>#N/A</v>
      </c>
      <c r="J4550" t="s">
        <v>28</v>
      </c>
      <c r="N4550" t="b">
        <v>0</v>
      </c>
      <c r="P4550" t="s">
        <v>29</v>
      </c>
      <c r="Q4550" t="s">
        <v>30</v>
      </c>
      <c r="R4550" t="b">
        <v>0</v>
      </c>
      <c r="Z4550">
        <v>1</v>
      </c>
    </row>
    <row r="4551" spans="1:26" x14ac:dyDescent="0.25">
      <c r="A4551">
        <v>1595</v>
      </c>
      <c r="B4551" t="s">
        <v>2576</v>
      </c>
      <c r="C4551" t="s">
        <v>2597</v>
      </c>
      <c r="D4551" t="s">
        <v>2598</v>
      </c>
      <c r="E4551" s="6" t="e">
        <f>VLOOKUP(B4551&amp;" - "&amp;D4551,OrbisGeneric_mapping!C:F,3,0)</f>
        <v>#N/A</v>
      </c>
      <c r="F4551" s="6" t="e">
        <f>VLOOKUP(E4551,Collibra!D:F,3,0)</f>
        <v>#N/A</v>
      </c>
      <c r="G4551" s="6" t="e">
        <f>VLOOKUP(E4551,Collibra!D:F,2,0)</f>
        <v>#N/A</v>
      </c>
      <c r="J4551" t="s">
        <v>28</v>
      </c>
      <c r="N4551" t="b">
        <v>0</v>
      </c>
      <c r="P4551" t="s">
        <v>29</v>
      </c>
      <c r="Q4551" t="s">
        <v>30</v>
      </c>
      <c r="R4551" t="b">
        <v>0</v>
      </c>
      <c r="Z4551">
        <v>1</v>
      </c>
    </row>
    <row r="4552" spans="1:26" x14ac:dyDescent="0.25">
      <c r="A4552">
        <v>1587</v>
      </c>
      <c r="B4552" t="s">
        <v>2576</v>
      </c>
      <c r="C4552" t="s">
        <v>2599</v>
      </c>
      <c r="D4552" t="s">
        <v>2600</v>
      </c>
      <c r="E4552" s="6" t="e">
        <f>VLOOKUP(B4552&amp;" - "&amp;D4552,OrbisGeneric_mapping!C:F,3,0)</f>
        <v>#N/A</v>
      </c>
      <c r="F4552" s="6" t="e">
        <f>VLOOKUP(E4552,Collibra!D:F,3,0)</f>
        <v>#N/A</v>
      </c>
      <c r="G4552" s="6" t="e">
        <f>VLOOKUP(E4552,Collibra!D:F,2,0)</f>
        <v>#N/A</v>
      </c>
      <c r="J4552" t="s">
        <v>28</v>
      </c>
      <c r="N4552" t="b">
        <v>0</v>
      </c>
      <c r="P4552" t="s">
        <v>29</v>
      </c>
      <c r="Q4552" t="s">
        <v>30</v>
      </c>
      <c r="R4552" t="b">
        <v>0</v>
      </c>
      <c r="Z4552">
        <v>1</v>
      </c>
    </row>
    <row r="4553" spans="1:26" x14ac:dyDescent="0.25">
      <c r="A4553">
        <v>1579</v>
      </c>
      <c r="B4553" t="s">
        <v>2576</v>
      </c>
      <c r="C4553" t="s">
        <v>2601</v>
      </c>
      <c r="D4553" t="s">
        <v>2602</v>
      </c>
      <c r="E4553" s="6" t="e">
        <f>VLOOKUP(B4553&amp;" - "&amp;D4553,OrbisGeneric_mapping!C:F,3,0)</f>
        <v>#N/A</v>
      </c>
      <c r="F4553" s="6" t="e">
        <f>VLOOKUP(E4553,Collibra!D:F,3,0)</f>
        <v>#N/A</v>
      </c>
      <c r="G4553" s="6" t="e">
        <f>VLOOKUP(E4553,Collibra!D:F,2,0)</f>
        <v>#N/A</v>
      </c>
      <c r="J4553" t="s">
        <v>28</v>
      </c>
      <c r="N4553" t="b">
        <v>0</v>
      </c>
      <c r="P4553" t="s">
        <v>29</v>
      </c>
      <c r="Q4553" t="s">
        <v>30</v>
      </c>
      <c r="R4553" t="b">
        <v>0</v>
      </c>
      <c r="Z4553">
        <v>1</v>
      </c>
    </row>
    <row r="4554" spans="1:26" x14ac:dyDescent="0.25">
      <c r="A4554">
        <v>1499</v>
      </c>
      <c r="B4554" t="s">
        <v>2576</v>
      </c>
      <c r="C4554" t="s">
        <v>57</v>
      </c>
      <c r="D4554" t="s">
        <v>57</v>
      </c>
      <c r="E4554" s="6" t="e">
        <f>VLOOKUP(B4554&amp;" - "&amp;D4554,OrbisGeneric_mapping!C:F,3,0)</f>
        <v>#N/A</v>
      </c>
      <c r="F4554" s="6" t="e">
        <f>VLOOKUP(E4554,Collibra!D:F,3,0)</f>
        <v>#N/A</v>
      </c>
      <c r="G4554" s="6" t="e">
        <f>VLOOKUP(E4554,Collibra!D:F,2,0)</f>
        <v>#N/A</v>
      </c>
      <c r="J4554" t="s">
        <v>28</v>
      </c>
      <c r="N4554" t="b">
        <v>0</v>
      </c>
      <c r="P4554" t="s">
        <v>29</v>
      </c>
      <c r="Q4554" t="s">
        <v>30</v>
      </c>
      <c r="R4554" t="b">
        <v>0</v>
      </c>
      <c r="Z4554">
        <v>1</v>
      </c>
    </row>
    <row r="4555" spans="1:26" x14ac:dyDescent="0.25">
      <c r="A4555">
        <v>1491</v>
      </c>
      <c r="B4555" t="s">
        <v>2576</v>
      </c>
      <c r="C4555" t="s">
        <v>58</v>
      </c>
      <c r="D4555" t="s">
        <v>58</v>
      </c>
      <c r="E4555" s="6" t="e">
        <f>VLOOKUP(B4555&amp;" - "&amp;D4555,OrbisGeneric_mapping!C:F,3,0)</f>
        <v>#N/A</v>
      </c>
      <c r="F4555" s="6" t="e">
        <f>VLOOKUP(E4555,Collibra!D:F,3,0)</f>
        <v>#N/A</v>
      </c>
      <c r="G4555" s="6" t="e">
        <f>VLOOKUP(E4555,Collibra!D:F,2,0)</f>
        <v>#N/A</v>
      </c>
      <c r="J4555" t="s">
        <v>59</v>
      </c>
      <c r="N4555" t="b">
        <v>0</v>
      </c>
      <c r="P4555" t="s">
        <v>29</v>
      </c>
      <c r="Q4555" t="s">
        <v>30</v>
      </c>
      <c r="R4555" t="b">
        <v>0</v>
      </c>
      <c r="Z4555">
        <v>1</v>
      </c>
    </row>
    <row r="4556" spans="1:26" x14ac:dyDescent="0.25">
      <c r="A4556">
        <v>1675</v>
      </c>
      <c r="B4556" t="s">
        <v>2576</v>
      </c>
      <c r="C4556" t="s">
        <v>72</v>
      </c>
      <c r="D4556" t="s">
        <v>72</v>
      </c>
      <c r="E4556" s="6" t="e">
        <f>VLOOKUP(B4556&amp;" - "&amp;D4556,OrbisGeneric_mapping!C:F,3,0)</f>
        <v>#N/A</v>
      </c>
      <c r="F4556" s="6" t="e">
        <f>VLOOKUP(E4556,Collibra!D:F,3,0)</f>
        <v>#N/A</v>
      </c>
      <c r="G4556" s="6" t="e">
        <f>VLOOKUP(E4556,Collibra!D:F,2,0)</f>
        <v>#N/A</v>
      </c>
      <c r="J4556" t="s">
        <v>73</v>
      </c>
      <c r="N4556" t="b">
        <v>0</v>
      </c>
      <c r="P4556" t="s">
        <v>29</v>
      </c>
      <c r="Q4556" t="s">
        <v>30</v>
      </c>
      <c r="R4556" t="b">
        <v>0</v>
      </c>
      <c r="Z4556">
        <v>1</v>
      </c>
    </row>
    <row r="4557" spans="1:26" x14ac:dyDescent="0.25">
      <c r="A4557">
        <v>1523</v>
      </c>
      <c r="B4557" t="s">
        <v>2576</v>
      </c>
      <c r="C4557" t="s">
        <v>2603</v>
      </c>
      <c r="D4557" t="s">
        <v>2604</v>
      </c>
      <c r="E4557" s="6" t="e">
        <f>VLOOKUP(B4557&amp;" - "&amp;D4557,OrbisGeneric_mapping!C:F,3,0)</f>
        <v>#N/A</v>
      </c>
      <c r="F4557" s="6" t="e">
        <f>VLOOKUP(E4557,Collibra!D:F,3,0)</f>
        <v>#N/A</v>
      </c>
      <c r="G4557" s="6" t="e">
        <f>VLOOKUP(E4557,Collibra!D:F,2,0)</f>
        <v>#N/A</v>
      </c>
      <c r="J4557" t="s">
        <v>28</v>
      </c>
      <c r="N4557" t="b">
        <v>0</v>
      </c>
      <c r="P4557" t="s">
        <v>29</v>
      </c>
      <c r="Q4557" t="s">
        <v>30</v>
      </c>
      <c r="R4557" t="b">
        <v>0</v>
      </c>
      <c r="Z4557">
        <v>1</v>
      </c>
    </row>
    <row r="4558" spans="1:26" x14ac:dyDescent="0.25">
      <c r="A4558">
        <v>1531</v>
      </c>
      <c r="B4558" t="s">
        <v>2576</v>
      </c>
      <c r="C4558" t="s">
        <v>2605</v>
      </c>
      <c r="D4558" t="s">
        <v>2606</v>
      </c>
      <c r="E4558" s="6" t="e">
        <f>VLOOKUP(B4558&amp;" - "&amp;D4558,OrbisGeneric_mapping!C:F,3,0)</f>
        <v>#N/A</v>
      </c>
      <c r="F4558" s="6" t="e">
        <f>VLOOKUP(E4558,Collibra!D:F,3,0)</f>
        <v>#N/A</v>
      </c>
      <c r="G4558" s="6" t="e">
        <f>VLOOKUP(E4558,Collibra!D:F,2,0)</f>
        <v>#N/A</v>
      </c>
      <c r="J4558" t="s">
        <v>28</v>
      </c>
      <c r="N4558" t="b">
        <v>0</v>
      </c>
      <c r="P4558" t="s">
        <v>29</v>
      </c>
      <c r="Q4558" t="s">
        <v>30</v>
      </c>
      <c r="R4558" t="b">
        <v>0</v>
      </c>
      <c r="Z4558">
        <v>1</v>
      </c>
    </row>
    <row r="4559" spans="1:26" x14ac:dyDescent="0.25">
      <c r="A4559">
        <v>1603</v>
      </c>
      <c r="B4559" t="s">
        <v>2576</v>
      </c>
      <c r="C4559" t="s">
        <v>2607</v>
      </c>
      <c r="D4559" t="s">
        <v>2608</v>
      </c>
      <c r="E4559" s="6" t="e">
        <f>VLOOKUP(B4559&amp;" - "&amp;D4559,OrbisGeneric_mapping!C:F,3,0)</f>
        <v>#N/A</v>
      </c>
      <c r="F4559" s="6" t="e">
        <f>VLOOKUP(E4559,Collibra!D:F,3,0)</f>
        <v>#N/A</v>
      </c>
      <c r="G4559" s="6" t="e">
        <f>VLOOKUP(E4559,Collibra!D:F,2,0)</f>
        <v>#N/A</v>
      </c>
      <c r="J4559" t="s">
        <v>28</v>
      </c>
      <c r="N4559" t="b">
        <v>0</v>
      </c>
      <c r="P4559" t="s">
        <v>29</v>
      </c>
      <c r="Q4559" t="s">
        <v>30</v>
      </c>
      <c r="R4559" t="b">
        <v>0</v>
      </c>
      <c r="Z4559">
        <v>1</v>
      </c>
    </row>
    <row r="4560" spans="1:26" x14ac:dyDescent="0.25">
      <c r="A4560">
        <v>1507</v>
      </c>
      <c r="B4560" t="s">
        <v>2576</v>
      </c>
      <c r="C4560" t="s">
        <v>2609</v>
      </c>
      <c r="D4560" t="s">
        <v>2610</v>
      </c>
      <c r="E4560" s="6" t="e">
        <f>VLOOKUP(B4560&amp;" - "&amp;D4560,OrbisGeneric_mapping!C:F,3,0)</f>
        <v>#N/A</v>
      </c>
      <c r="F4560" s="6" t="e">
        <f>VLOOKUP(E4560,Collibra!D:F,3,0)</f>
        <v>#N/A</v>
      </c>
      <c r="G4560" s="6" t="e">
        <f>VLOOKUP(E4560,Collibra!D:F,2,0)</f>
        <v>#N/A</v>
      </c>
      <c r="J4560" t="s">
        <v>28</v>
      </c>
      <c r="N4560" t="b">
        <v>0</v>
      </c>
      <c r="P4560" t="s">
        <v>29</v>
      </c>
      <c r="Q4560" t="s">
        <v>30</v>
      </c>
      <c r="R4560" t="b">
        <v>0</v>
      </c>
      <c r="Z4560">
        <v>1</v>
      </c>
    </row>
    <row r="4561" spans="1:26" x14ac:dyDescent="0.25">
      <c r="A4561">
        <v>1515</v>
      </c>
      <c r="B4561" t="s">
        <v>2576</v>
      </c>
      <c r="C4561" t="s">
        <v>2611</v>
      </c>
      <c r="D4561" t="s">
        <v>2612</v>
      </c>
      <c r="E4561" s="6" t="e">
        <f>VLOOKUP(B4561&amp;" - "&amp;D4561,OrbisGeneric_mapping!C:F,3,0)</f>
        <v>#N/A</v>
      </c>
      <c r="F4561" s="6" t="e">
        <f>VLOOKUP(E4561,Collibra!D:F,3,0)</f>
        <v>#N/A</v>
      </c>
      <c r="G4561" s="6" t="e">
        <f>VLOOKUP(E4561,Collibra!D:F,2,0)</f>
        <v>#N/A</v>
      </c>
      <c r="J4561" t="s">
        <v>28</v>
      </c>
      <c r="N4561" t="b">
        <v>0</v>
      </c>
      <c r="P4561" t="s">
        <v>29</v>
      </c>
      <c r="Q4561" t="s">
        <v>30</v>
      </c>
      <c r="R4561" t="b">
        <v>0</v>
      </c>
      <c r="Z4561">
        <v>1</v>
      </c>
    </row>
    <row r="4562" spans="1:26" x14ac:dyDescent="0.25">
      <c r="A4562">
        <v>1555</v>
      </c>
      <c r="B4562" t="s">
        <v>2576</v>
      </c>
      <c r="C4562" t="s">
        <v>2613</v>
      </c>
      <c r="D4562" t="s">
        <v>2614</v>
      </c>
      <c r="E4562" s="6" t="e">
        <f>VLOOKUP(B4562&amp;" - "&amp;D4562,OrbisGeneric_mapping!C:F,3,0)</f>
        <v>#N/A</v>
      </c>
      <c r="F4562" s="6" t="e">
        <f>VLOOKUP(E4562,Collibra!D:F,3,0)</f>
        <v>#N/A</v>
      </c>
      <c r="G4562" s="6" t="e">
        <f>VLOOKUP(E4562,Collibra!D:F,2,0)</f>
        <v>#N/A</v>
      </c>
      <c r="J4562" t="s">
        <v>28</v>
      </c>
      <c r="N4562" t="b">
        <v>0</v>
      </c>
      <c r="P4562" t="s">
        <v>29</v>
      </c>
      <c r="Q4562" t="s">
        <v>30</v>
      </c>
      <c r="R4562" t="b">
        <v>0</v>
      </c>
      <c r="Z4562">
        <v>1</v>
      </c>
    </row>
    <row r="4563" spans="1:26" x14ac:dyDescent="0.25">
      <c r="A4563">
        <v>1563</v>
      </c>
      <c r="B4563" t="s">
        <v>2576</v>
      </c>
      <c r="C4563" t="s">
        <v>2615</v>
      </c>
      <c r="D4563" t="s">
        <v>2616</v>
      </c>
      <c r="E4563" s="6" t="e">
        <f>VLOOKUP(B4563&amp;" - "&amp;D4563,OrbisGeneric_mapping!C:F,3,0)</f>
        <v>#N/A</v>
      </c>
      <c r="F4563" s="6" t="e">
        <f>VLOOKUP(E4563,Collibra!D:F,3,0)</f>
        <v>#N/A</v>
      </c>
      <c r="G4563" s="6" t="e">
        <f>VLOOKUP(E4563,Collibra!D:F,2,0)</f>
        <v>#N/A</v>
      </c>
      <c r="J4563" t="s">
        <v>28</v>
      </c>
      <c r="N4563" t="b">
        <v>0</v>
      </c>
      <c r="P4563" t="s">
        <v>29</v>
      </c>
      <c r="Q4563" t="s">
        <v>30</v>
      </c>
      <c r="R4563" t="b">
        <v>0</v>
      </c>
      <c r="Z4563">
        <v>1</v>
      </c>
    </row>
    <row r="4564" spans="1:26" x14ac:dyDescent="0.25">
      <c r="A4564">
        <v>1611</v>
      </c>
      <c r="B4564" t="s">
        <v>2576</v>
      </c>
      <c r="C4564" t="s">
        <v>2617</v>
      </c>
      <c r="D4564" t="s">
        <v>2618</v>
      </c>
      <c r="E4564" s="6" t="e">
        <f>VLOOKUP(B4564&amp;" - "&amp;D4564,OrbisGeneric_mapping!C:F,3,0)</f>
        <v>#N/A</v>
      </c>
      <c r="F4564" s="6" t="e">
        <f>VLOOKUP(E4564,Collibra!D:F,3,0)</f>
        <v>#N/A</v>
      </c>
      <c r="G4564" s="6" t="e">
        <f>VLOOKUP(E4564,Collibra!D:F,2,0)</f>
        <v>#N/A</v>
      </c>
      <c r="J4564" t="s">
        <v>28</v>
      </c>
      <c r="N4564" t="b">
        <v>0</v>
      </c>
      <c r="P4564" t="s">
        <v>29</v>
      </c>
      <c r="Q4564" t="s">
        <v>30</v>
      </c>
      <c r="R4564" t="b">
        <v>0</v>
      </c>
      <c r="Z4564">
        <v>1</v>
      </c>
    </row>
    <row r="4565" spans="1:26" x14ac:dyDescent="0.25">
      <c r="A4565">
        <v>616</v>
      </c>
      <c r="B4565" t="s">
        <v>2619</v>
      </c>
      <c r="C4565" t="s">
        <v>2577</v>
      </c>
      <c r="D4565" t="s">
        <v>2578</v>
      </c>
      <c r="E4565" s="6" t="e">
        <f>VLOOKUP(B4565&amp;" - "&amp;D4565,OrbisGeneric_mapping!C:F,3,0)</f>
        <v>#N/A</v>
      </c>
      <c r="F4565" s="6" t="e">
        <f>VLOOKUP(E4565,Collibra!D:F,3,0)</f>
        <v>#N/A</v>
      </c>
      <c r="G4565" s="6" t="e">
        <f>VLOOKUP(E4565,Collibra!D:F,2,0)</f>
        <v>#N/A</v>
      </c>
      <c r="J4565" t="s">
        <v>28</v>
      </c>
      <c r="N4565" t="b">
        <v>0</v>
      </c>
      <c r="P4565" t="s">
        <v>29</v>
      </c>
      <c r="Q4565" t="s">
        <v>30</v>
      </c>
      <c r="R4565" t="b">
        <v>0</v>
      </c>
      <c r="Z4565">
        <v>1</v>
      </c>
    </row>
    <row r="4566" spans="1:26" x14ac:dyDescent="0.25">
      <c r="A4566">
        <v>536</v>
      </c>
      <c r="B4566" t="s">
        <v>2619</v>
      </c>
      <c r="C4566" t="s">
        <v>2579</v>
      </c>
      <c r="D4566" t="s">
        <v>2580</v>
      </c>
      <c r="E4566" s="6" t="e">
        <f>VLOOKUP(B4566&amp;" - "&amp;D4566,OrbisGeneric_mapping!C:F,3,0)</f>
        <v>#N/A</v>
      </c>
      <c r="F4566" s="6" t="e">
        <f>VLOOKUP(E4566,Collibra!D:F,3,0)</f>
        <v>#N/A</v>
      </c>
      <c r="G4566" s="6" t="e">
        <f>VLOOKUP(E4566,Collibra!D:F,2,0)</f>
        <v>#N/A</v>
      </c>
      <c r="J4566" t="s">
        <v>28</v>
      </c>
      <c r="N4566" t="b">
        <v>0</v>
      </c>
      <c r="P4566" t="s">
        <v>29</v>
      </c>
      <c r="Q4566" t="s">
        <v>30</v>
      </c>
      <c r="R4566" t="b">
        <v>0</v>
      </c>
      <c r="Z4566">
        <v>1</v>
      </c>
    </row>
    <row r="4567" spans="1:26" x14ac:dyDescent="0.25">
      <c r="A4567">
        <v>544</v>
      </c>
      <c r="B4567" t="s">
        <v>2619</v>
      </c>
      <c r="C4567" t="s">
        <v>2581</v>
      </c>
      <c r="D4567" t="s">
        <v>2582</v>
      </c>
      <c r="E4567" s="6" t="e">
        <f>VLOOKUP(B4567&amp;" - "&amp;D4567,OrbisGeneric_mapping!C:F,3,0)</f>
        <v>#N/A</v>
      </c>
      <c r="F4567" s="6" t="e">
        <f>VLOOKUP(E4567,Collibra!D:F,3,0)</f>
        <v>#N/A</v>
      </c>
      <c r="G4567" s="6" t="e">
        <f>VLOOKUP(E4567,Collibra!D:F,2,0)</f>
        <v>#N/A</v>
      </c>
      <c r="J4567" t="s">
        <v>28</v>
      </c>
      <c r="N4567" t="b">
        <v>0</v>
      </c>
      <c r="P4567" t="s">
        <v>29</v>
      </c>
      <c r="Q4567" t="s">
        <v>30</v>
      </c>
      <c r="R4567" t="b">
        <v>0</v>
      </c>
      <c r="Z4567">
        <v>1</v>
      </c>
    </row>
    <row r="4568" spans="1:26" x14ac:dyDescent="0.25">
      <c r="A4568">
        <v>624</v>
      </c>
      <c r="B4568" t="s">
        <v>2619</v>
      </c>
      <c r="C4568" t="s">
        <v>2583</v>
      </c>
      <c r="D4568" t="s">
        <v>2584</v>
      </c>
      <c r="E4568" s="6" t="e">
        <f>VLOOKUP(B4568&amp;" - "&amp;D4568,OrbisGeneric_mapping!C:F,3,0)</f>
        <v>#N/A</v>
      </c>
      <c r="F4568" s="6" t="e">
        <f>VLOOKUP(E4568,Collibra!D:F,3,0)</f>
        <v>#N/A</v>
      </c>
      <c r="G4568" s="6" t="e">
        <f>VLOOKUP(E4568,Collibra!D:F,2,0)</f>
        <v>#N/A</v>
      </c>
      <c r="J4568" t="s">
        <v>28</v>
      </c>
      <c r="N4568" t="b">
        <v>0</v>
      </c>
      <c r="P4568" t="s">
        <v>29</v>
      </c>
      <c r="Q4568" t="s">
        <v>30</v>
      </c>
      <c r="R4568" t="b">
        <v>0</v>
      </c>
      <c r="Z4568">
        <v>1</v>
      </c>
    </row>
    <row r="4569" spans="1:26" x14ac:dyDescent="0.25">
      <c r="A4569">
        <v>656</v>
      </c>
      <c r="B4569" t="s">
        <v>2619</v>
      </c>
      <c r="C4569" t="s">
        <v>2585</v>
      </c>
      <c r="D4569" t="s">
        <v>2586</v>
      </c>
      <c r="E4569" s="6" t="e">
        <f>VLOOKUP(B4569&amp;" - "&amp;D4569,OrbisGeneric_mapping!C:F,3,0)</f>
        <v>#N/A</v>
      </c>
      <c r="F4569" s="6" t="e">
        <f>VLOOKUP(E4569,Collibra!D:F,3,0)</f>
        <v>#N/A</v>
      </c>
      <c r="G4569" s="6" t="e">
        <f>VLOOKUP(E4569,Collibra!D:F,2,0)</f>
        <v>#N/A</v>
      </c>
      <c r="J4569" t="s">
        <v>28</v>
      </c>
      <c r="N4569" t="b">
        <v>0</v>
      </c>
      <c r="P4569" t="s">
        <v>29</v>
      </c>
      <c r="Q4569" t="s">
        <v>30</v>
      </c>
      <c r="R4569" t="b">
        <v>0</v>
      </c>
      <c r="Z4569">
        <v>1</v>
      </c>
    </row>
    <row r="4570" spans="1:26" x14ac:dyDescent="0.25">
      <c r="A4570">
        <v>648</v>
      </c>
      <c r="B4570" t="s">
        <v>2619</v>
      </c>
      <c r="C4570" t="s">
        <v>2587</v>
      </c>
      <c r="D4570" t="s">
        <v>2588</v>
      </c>
      <c r="E4570" s="6" t="e">
        <f>VLOOKUP(B4570&amp;" - "&amp;D4570,OrbisGeneric_mapping!C:F,3,0)</f>
        <v>#N/A</v>
      </c>
      <c r="F4570" s="6" t="e">
        <f>VLOOKUP(E4570,Collibra!D:F,3,0)</f>
        <v>#N/A</v>
      </c>
      <c r="G4570" s="6" t="e">
        <f>VLOOKUP(E4570,Collibra!D:F,2,0)</f>
        <v>#N/A</v>
      </c>
      <c r="J4570" t="s">
        <v>28</v>
      </c>
      <c r="N4570" t="b">
        <v>0</v>
      </c>
      <c r="P4570" t="s">
        <v>29</v>
      </c>
      <c r="Q4570" t="s">
        <v>30</v>
      </c>
      <c r="R4570" t="b">
        <v>0</v>
      </c>
      <c r="Z4570">
        <v>1</v>
      </c>
    </row>
    <row r="4571" spans="1:26" x14ac:dyDescent="0.25">
      <c r="A4571">
        <v>664</v>
      </c>
      <c r="B4571" t="s">
        <v>2619</v>
      </c>
      <c r="C4571" t="s">
        <v>2589</v>
      </c>
      <c r="D4571" t="s">
        <v>2590</v>
      </c>
      <c r="E4571" s="6" t="e">
        <f>VLOOKUP(B4571&amp;" - "&amp;D4571,OrbisGeneric_mapping!C:F,3,0)</f>
        <v>#N/A</v>
      </c>
      <c r="F4571" s="6" t="e">
        <f>VLOOKUP(E4571,Collibra!D:F,3,0)</f>
        <v>#N/A</v>
      </c>
      <c r="G4571" s="6" t="e">
        <f>VLOOKUP(E4571,Collibra!D:F,2,0)</f>
        <v>#N/A</v>
      </c>
      <c r="J4571" t="s">
        <v>28</v>
      </c>
      <c r="N4571" t="b">
        <v>0</v>
      </c>
      <c r="P4571" t="s">
        <v>29</v>
      </c>
      <c r="Q4571" t="s">
        <v>30</v>
      </c>
      <c r="R4571" t="b">
        <v>0</v>
      </c>
      <c r="Z4571">
        <v>1</v>
      </c>
    </row>
    <row r="4572" spans="1:26" x14ac:dyDescent="0.25">
      <c r="A4572">
        <v>632</v>
      </c>
      <c r="B4572" t="s">
        <v>2619</v>
      </c>
      <c r="C4572" t="s">
        <v>2591</v>
      </c>
      <c r="D4572" t="s">
        <v>2592</v>
      </c>
      <c r="E4572" s="6" t="e">
        <f>VLOOKUP(B4572&amp;" - "&amp;D4572,OrbisGeneric_mapping!C:F,3,0)</f>
        <v>#N/A</v>
      </c>
      <c r="F4572" s="6" t="e">
        <f>VLOOKUP(E4572,Collibra!D:F,3,0)</f>
        <v>#N/A</v>
      </c>
      <c r="G4572" s="6" t="e">
        <f>VLOOKUP(E4572,Collibra!D:F,2,0)</f>
        <v>#N/A</v>
      </c>
      <c r="J4572" t="s">
        <v>28</v>
      </c>
      <c r="N4572" t="b">
        <v>0</v>
      </c>
      <c r="P4572" t="s">
        <v>29</v>
      </c>
      <c r="Q4572" t="s">
        <v>30</v>
      </c>
      <c r="R4572" t="b">
        <v>0</v>
      </c>
      <c r="Z4572">
        <v>1</v>
      </c>
    </row>
    <row r="4573" spans="1:26" x14ac:dyDescent="0.25">
      <c r="A4573">
        <v>640</v>
      </c>
      <c r="B4573" t="s">
        <v>2619</v>
      </c>
      <c r="C4573" t="s">
        <v>2593</v>
      </c>
      <c r="D4573" t="s">
        <v>2594</v>
      </c>
      <c r="E4573" s="6" t="e">
        <f>VLOOKUP(B4573&amp;" - "&amp;D4573,OrbisGeneric_mapping!C:F,3,0)</f>
        <v>#N/A</v>
      </c>
      <c r="F4573" s="6" t="e">
        <f>VLOOKUP(E4573,Collibra!D:F,3,0)</f>
        <v>#N/A</v>
      </c>
      <c r="G4573" s="6" t="e">
        <f>VLOOKUP(E4573,Collibra!D:F,2,0)</f>
        <v>#N/A</v>
      </c>
      <c r="J4573" t="s">
        <v>28</v>
      </c>
      <c r="N4573" t="b">
        <v>0</v>
      </c>
      <c r="P4573" t="s">
        <v>29</v>
      </c>
      <c r="Q4573" t="s">
        <v>30</v>
      </c>
      <c r="R4573" t="b">
        <v>0</v>
      </c>
      <c r="Z4573">
        <v>1</v>
      </c>
    </row>
    <row r="4574" spans="1:26" x14ac:dyDescent="0.25">
      <c r="A4574">
        <v>568</v>
      </c>
      <c r="B4574" t="s">
        <v>2619</v>
      </c>
      <c r="C4574" t="s">
        <v>2595</v>
      </c>
      <c r="D4574" t="s">
        <v>2596</v>
      </c>
      <c r="E4574" s="6" t="e">
        <f>VLOOKUP(B4574&amp;" - "&amp;D4574,OrbisGeneric_mapping!C:F,3,0)</f>
        <v>#N/A</v>
      </c>
      <c r="F4574" s="6" t="e">
        <f>VLOOKUP(E4574,Collibra!D:F,3,0)</f>
        <v>#N/A</v>
      </c>
      <c r="G4574" s="6" t="e">
        <f>VLOOKUP(E4574,Collibra!D:F,2,0)</f>
        <v>#N/A</v>
      </c>
      <c r="J4574" t="s">
        <v>28</v>
      </c>
      <c r="N4574" t="b">
        <v>0</v>
      </c>
      <c r="P4574" t="s">
        <v>29</v>
      </c>
      <c r="Q4574" t="s">
        <v>30</v>
      </c>
      <c r="R4574" t="b">
        <v>0</v>
      </c>
      <c r="Z4574">
        <v>1</v>
      </c>
    </row>
    <row r="4575" spans="1:26" x14ac:dyDescent="0.25">
      <c r="A4575">
        <v>592</v>
      </c>
      <c r="B4575" t="s">
        <v>2619</v>
      </c>
      <c r="C4575" t="s">
        <v>2597</v>
      </c>
      <c r="D4575" t="s">
        <v>2598</v>
      </c>
      <c r="E4575" s="6" t="e">
        <f>VLOOKUP(B4575&amp;" - "&amp;D4575,OrbisGeneric_mapping!C:F,3,0)</f>
        <v>#N/A</v>
      </c>
      <c r="F4575" s="6" t="e">
        <f>VLOOKUP(E4575,Collibra!D:F,3,0)</f>
        <v>#N/A</v>
      </c>
      <c r="G4575" s="6" t="e">
        <f>VLOOKUP(E4575,Collibra!D:F,2,0)</f>
        <v>#N/A</v>
      </c>
      <c r="J4575" t="s">
        <v>28</v>
      </c>
      <c r="N4575" t="b">
        <v>0</v>
      </c>
      <c r="P4575" t="s">
        <v>29</v>
      </c>
      <c r="Q4575" t="s">
        <v>30</v>
      </c>
      <c r="R4575" t="b">
        <v>0</v>
      </c>
      <c r="Z4575">
        <v>1</v>
      </c>
    </row>
    <row r="4576" spans="1:26" x14ac:dyDescent="0.25">
      <c r="A4576">
        <v>584</v>
      </c>
      <c r="B4576" t="s">
        <v>2619</v>
      </c>
      <c r="C4576" t="s">
        <v>2599</v>
      </c>
      <c r="D4576" t="s">
        <v>2600</v>
      </c>
      <c r="E4576" s="6" t="e">
        <f>VLOOKUP(B4576&amp;" - "&amp;D4576,OrbisGeneric_mapping!C:F,3,0)</f>
        <v>#N/A</v>
      </c>
      <c r="F4576" s="6" t="e">
        <f>VLOOKUP(E4576,Collibra!D:F,3,0)</f>
        <v>#N/A</v>
      </c>
      <c r="G4576" s="6" t="e">
        <f>VLOOKUP(E4576,Collibra!D:F,2,0)</f>
        <v>#N/A</v>
      </c>
      <c r="J4576" t="s">
        <v>28</v>
      </c>
      <c r="N4576" t="b">
        <v>0</v>
      </c>
      <c r="P4576" t="s">
        <v>29</v>
      </c>
      <c r="Q4576" t="s">
        <v>30</v>
      </c>
      <c r="R4576" t="b">
        <v>0</v>
      </c>
      <c r="Z4576">
        <v>1</v>
      </c>
    </row>
    <row r="4577" spans="1:26" x14ac:dyDescent="0.25">
      <c r="A4577">
        <v>576</v>
      </c>
      <c r="B4577" t="s">
        <v>2619</v>
      </c>
      <c r="C4577" t="s">
        <v>2601</v>
      </c>
      <c r="D4577" t="s">
        <v>2602</v>
      </c>
      <c r="E4577" s="6" t="e">
        <f>VLOOKUP(B4577&amp;" - "&amp;D4577,OrbisGeneric_mapping!C:F,3,0)</f>
        <v>#N/A</v>
      </c>
      <c r="F4577" s="6" t="e">
        <f>VLOOKUP(E4577,Collibra!D:F,3,0)</f>
        <v>#N/A</v>
      </c>
      <c r="G4577" s="6" t="e">
        <f>VLOOKUP(E4577,Collibra!D:F,2,0)</f>
        <v>#N/A</v>
      </c>
      <c r="J4577" t="s">
        <v>28</v>
      </c>
      <c r="N4577" t="b">
        <v>0</v>
      </c>
      <c r="P4577" t="s">
        <v>29</v>
      </c>
      <c r="Q4577" t="s">
        <v>30</v>
      </c>
      <c r="R4577" t="b">
        <v>0</v>
      </c>
      <c r="Z4577">
        <v>1</v>
      </c>
    </row>
    <row r="4578" spans="1:26" x14ac:dyDescent="0.25">
      <c r="A4578">
        <v>496</v>
      </c>
      <c r="B4578" t="s">
        <v>2619</v>
      </c>
      <c r="C4578" t="s">
        <v>57</v>
      </c>
      <c r="D4578" t="s">
        <v>57</v>
      </c>
      <c r="E4578" s="6" t="e">
        <f>VLOOKUP(B4578&amp;" - "&amp;D4578,OrbisGeneric_mapping!C:F,3,0)</f>
        <v>#N/A</v>
      </c>
      <c r="F4578" s="6" t="e">
        <f>VLOOKUP(E4578,Collibra!D:F,3,0)</f>
        <v>#N/A</v>
      </c>
      <c r="G4578" s="6" t="e">
        <f>VLOOKUP(E4578,Collibra!D:F,2,0)</f>
        <v>#N/A</v>
      </c>
      <c r="J4578" t="s">
        <v>28</v>
      </c>
      <c r="N4578" t="b">
        <v>0</v>
      </c>
      <c r="P4578" t="s">
        <v>29</v>
      </c>
      <c r="Q4578" t="s">
        <v>30</v>
      </c>
      <c r="R4578" t="b">
        <v>0</v>
      </c>
      <c r="Z4578">
        <v>1</v>
      </c>
    </row>
    <row r="4579" spans="1:26" x14ac:dyDescent="0.25">
      <c r="A4579">
        <v>488</v>
      </c>
      <c r="B4579" t="s">
        <v>2619</v>
      </c>
      <c r="C4579" t="s">
        <v>58</v>
      </c>
      <c r="D4579" t="s">
        <v>58</v>
      </c>
      <c r="E4579" s="6" t="e">
        <f>VLOOKUP(B4579&amp;" - "&amp;D4579,OrbisGeneric_mapping!C:F,3,0)</f>
        <v>#N/A</v>
      </c>
      <c r="F4579" s="6" t="e">
        <f>VLOOKUP(E4579,Collibra!D:F,3,0)</f>
        <v>#N/A</v>
      </c>
      <c r="G4579" s="6" t="e">
        <f>VLOOKUP(E4579,Collibra!D:F,2,0)</f>
        <v>#N/A</v>
      </c>
      <c r="J4579" t="s">
        <v>59</v>
      </c>
      <c r="N4579" t="b">
        <v>0</v>
      </c>
      <c r="P4579" t="s">
        <v>29</v>
      </c>
      <c r="Q4579" t="s">
        <v>30</v>
      </c>
      <c r="R4579" t="b">
        <v>0</v>
      </c>
      <c r="Z4579">
        <v>1</v>
      </c>
    </row>
    <row r="4580" spans="1:26" x14ac:dyDescent="0.25">
      <c r="A4580">
        <v>672</v>
      </c>
      <c r="B4580" t="s">
        <v>2619</v>
      </c>
      <c r="C4580" t="s">
        <v>72</v>
      </c>
      <c r="D4580" t="s">
        <v>72</v>
      </c>
      <c r="E4580" s="6" t="e">
        <f>VLOOKUP(B4580&amp;" - "&amp;D4580,OrbisGeneric_mapping!C:F,3,0)</f>
        <v>#N/A</v>
      </c>
      <c r="F4580" s="6" t="e">
        <f>VLOOKUP(E4580,Collibra!D:F,3,0)</f>
        <v>#N/A</v>
      </c>
      <c r="G4580" s="6" t="e">
        <f>VLOOKUP(E4580,Collibra!D:F,2,0)</f>
        <v>#N/A</v>
      </c>
      <c r="J4580" t="s">
        <v>73</v>
      </c>
      <c r="N4580" t="b">
        <v>0</v>
      </c>
      <c r="P4580" t="s">
        <v>29</v>
      </c>
      <c r="Q4580" t="s">
        <v>30</v>
      </c>
      <c r="R4580" t="b">
        <v>0</v>
      </c>
      <c r="Z4580">
        <v>1</v>
      </c>
    </row>
    <row r="4581" spans="1:26" x14ac:dyDescent="0.25">
      <c r="A4581">
        <v>520</v>
      </c>
      <c r="B4581" t="s">
        <v>2619</v>
      </c>
      <c r="C4581" t="s">
        <v>2603</v>
      </c>
      <c r="D4581" t="s">
        <v>2604</v>
      </c>
      <c r="E4581" s="6" t="e">
        <f>VLOOKUP(B4581&amp;" - "&amp;D4581,OrbisGeneric_mapping!C:F,3,0)</f>
        <v>#N/A</v>
      </c>
      <c r="F4581" s="6" t="e">
        <f>VLOOKUP(E4581,Collibra!D:F,3,0)</f>
        <v>#N/A</v>
      </c>
      <c r="G4581" s="6" t="e">
        <f>VLOOKUP(E4581,Collibra!D:F,2,0)</f>
        <v>#N/A</v>
      </c>
      <c r="J4581" t="s">
        <v>28</v>
      </c>
      <c r="N4581" t="b">
        <v>0</v>
      </c>
      <c r="P4581" t="s">
        <v>29</v>
      </c>
      <c r="Q4581" t="s">
        <v>30</v>
      </c>
      <c r="R4581" t="b">
        <v>0</v>
      </c>
      <c r="Z4581">
        <v>1</v>
      </c>
    </row>
    <row r="4582" spans="1:26" x14ac:dyDescent="0.25">
      <c r="A4582">
        <v>528</v>
      </c>
      <c r="B4582" t="s">
        <v>2619</v>
      </c>
      <c r="C4582" t="s">
        <v>2605</v>
      </c>
      <c r="D4582" t="s">
        <v>2606</v>
      </c>
      <c r="E4582" s="6" t="e">
        <f>VLOOKUP(B4582&amp;" - "&amp;D4582,OrbisGeneric_mapping!C:F,3,0)</f>
        <v>#N/A</v>
      </c>
      <c r="F4582" s="6" t="e">
        <f>VLOOKUP(E4582,Collibra!D:F,3,0)</f>
        <v>#N/A</v>
      </c>
      <c r="G4582" s="6" t="e">
        <f>VLOOKUP(E4582,Collibra!D:F,2,0)</f>
        <v>#N/A</v>
      </c>
      <c r="J4582" t="s">
        <v>28</v>
      </c>
      <c r="N4582" t="b">
        <v>0</v>
      </c>
      <c r="P4582" t="s">
        <v>29</v>
      </c>
      <c r="Q4582" t="s">
        <v>30</v>
      </c>
      <c r="R4582" t="b">
        <v>0</v>
      </c>
      <c r="Z4582">
        <v>1</v>
      </c>
    </row>
    <row r="4583" spans="1:26" x14ac:dyDescent="0.25">
      <c r="A4583">
        <v>600</v>
      </c>
      <c r="B4583" t="s">
        <v>2619</v>
      </c>
      <c r="C4583" t="s">
        <v>2607</v>
      </c>
      <c r="D4583" t="s">
        <v>2608</v>
      </c>
      <c r="E4583" s="6" t="e">
        <f>VLOOKUP(B4583&amp;" - "&amp;D4583,OrbisGeneric_mapping!C:F,3,0)</f>
        <v>#N/A</v>
      </c>
      <c r="F4583" s="6" t="e">
        <f>VLOOKUP(E4583,Collibra!D:F,3,0)</f>
        <v>#N/A</v>
      </c>
      <c r="G4583" s="6" t="e">
        <f>VLOOKUP(E4583,Collibra!D:F,2,0)</f>
        <v>#N/A</v>
      </c>
      <c r="J4583" t="s">
        <v>28</v>
      </c>
      <c r="N4583" t="b">
        <v>0</v>
      </c>
      <c r="P4583" t="s">
        <v>29</v>
      </c>
      <c r="Q4583" t="s">
        <v>30</v>
      </c>
      <c r="R4583" t="b">
        <v>0</v>
      </c>
      <c r="Z4583">
        <v>1</v>
      </c>
    </row>
    <row r="4584" spans="1:26" x14ac:dyDescent="0.25">
      <c r="A4584">
        <v>504</v>
      </c>
      <c r="B4584" t="s">
        <v>2619</v>
      </c>
      <c r="C4584" t="s">
        <v>2609</v>
      </c>
      <c r="D4584" t="s">
        <v>2610</v>
      </c>
      <c r="E4584" s="6" t="e">
        <f>VLOOKUP(B4584&amp;" - "&amp;D4584,OrbisGeneric_mapping!C:F,3,0)</f>
        <v>#N/A</v>
      </c>
      <c r="F4584" s="6" t="e">
        <f>VLOOKUP(E4584,Collibra!D:F,3,0)</f>
        <v>#N/A</v>
      </c>
      <c r="G4584" s="6" t="e">
        <f>VLOOKUP(E4584,Collibra!D:F,2,0)</f>
        <v>#N/A</v>
      </c>
      <c r="J4584" t="s">
        <v>28</v>
      </c>
      <c r="N4584" t="b">
        <v>0</v>
      </c>
      <c r="P4584" t="s">
        <v>29</v>
      </c>
      <c r="Q4584" t="s">
        <v>30</v>
      </c>
      <c r="R4584" t="b">
        <v>0</v>
      </c>
      <c r="Z4584">
        <v>1</v>
      </c>
    </row>
    <row r="4585" spans="1:26" x14ac:dyDescent="0.25">
      <c r="A4585">
        <v>512</v>
      </c>
      <c r="B4585" t="s">
        <v>2619</v>
      </c>
      <c r="C4585" t="s">
        <v>2611</v>
      </c>
      <c r="D4585" t="s">
        <v>2612</v>
      </c>
      <c r="E4585" s="6" t="e">
        <f>VLOOKUP(B4585&amp;" - "&amp;D4585,OrbisGeneric_mapping!C:F,3,0)</f>
        <v>#N/A</v>
      </c>
      <c r="F4585" s="6" t="e">
        <f>VLOOKUP(E4585,Collibra!D:F,3,0)</f>
        <v>#N/A</v>
      </c>
      <c r="G4585" s="6" t="e">
        <f>VLOOKUP(E4585,Collibra!D:F,2,0)</f>
        <v>#N/A</v>
      </c>
      <c r="J4585" t="s">
        <v>28</v>
      </c>
      <c r="N4585" t="b">
        <v>0</v>
      </c>
      <c r="P4585" t="s">
        <v>29</v>
      </c>
      <c r="Q4585" t="s">
        <v>30</v>
      </c>
      <c r="R4585" t="b">
        <v>0</v>
      </c>
      <c r="Z4585">
        <v>1</v>
      </c>
    </row>
    <row r="4586" spans="1:26" x14ac:dyDescent="0.25">
      <c r="A4586">
        <v>552</v>
      </c>
      <c r="B4586" t="s">
        <v>2619</v>
      </c>
      <c r="C4586" t="s">
        <v>2613</v>
      </c>
      <c r="D4586" t="s">
        <v>2614</v>
      </c>
      <c r="E4586" s="6" t="e">
        <f>VLOOKUP(B4586&amp;" - "&amp;D4586,OrbisGeneric_mapping!C:F,3,0)</f>
        <v>#N/A</v>
      </c>
      <c r="F4586" s="6" t="e">
        <f>VLOOKUP(E4586,Collibra!D:F,3,0)</f>
        <v>#N/A</v>
      </c>
      <c r="G4586" s="6" t="e">
        <f>VLOOKUP(E4586,Collibra!D:F,2,0)</f>
        <v>#N/A</v>
      </c>
      <c r="J4586" t="s">
        <v>28</v>
      </c>
      <c r="N4586" t="b">
        <v>0</v>
      </c>
      <c r="P4586" t="s">
        <v>29</v>
      </c>
      <c r="Q4586" t="s">
        <v>30</v>
      </c>
      <c r="R4586" t="b">
        <v>0</v>
      </c>
      <c r="Z4586">
        <v>1</v>
      </c>
    </row>
    <row r="4587" spans="1:26" x14ac:dyDescent="0.25">
      <c r="A4587">
        <v>560</v>
      </c>
      <c r="B4587" t="s">
        <v>2619</v>
      </c>
      <c r="C4587" t="s">
        <v>2615</v>
      </c>
      <c r="D4587" t="s">
        <v>2616</v>
      </c>
      <c r="E4587" s="6" t="e">
        <f>VLOOKUP(B4587&amp;" - "&amp;D4587,OrbisGeneric_mapping!C:F,3,0)</f>
        <v>#N/A</v>
      </c>
      <c r="F4587" s="6" t="e">
        <f>VLOOKUP(E4587,Collibra!D:F,3,0)</f>
        <v>#N/A</v>
      </c>
      <c r="G4587" s="6" t="e">
        <f>VLOOKUP(E4587,Collibra!D:F,2,0)</f>
        <v>#N/A</v>
      </c>
      <c r="J4587" t="s">
        <v>28</v>
      </c>
      <c r="N4587" t="b">
        <v>0</v>
      </c>
      <c r="P4587" t="s">
        <v>29</v>
      </c>
      <c r="Q4587" t="s">
        <v>30</v>
      </c>
      <c r="R4587" t="b">
        <v>0</v>
      </c>
      <c r="Z4587">
        <v>1</v>
      </c>
    </row>
    <row r="4588" spans="1:26" x14ac:dyDescent="0.25">
      <c r="A4588">
        <v>608</v>
      </c>
      <c r="B4588" t="s">
        <v>2619</v>
      </c>
      <c r="C4588" t="s">
        <v>2617</v>
      </c>
      <c r="D4588" t="s">
        <v>2618</v>
      </c>
      <c r="E4588" s="6" t="e">
        <f>VLOOKUP(B4588&amp;" - "&amp;D4588,OrbisGeneric_mapping!C:F,3,0)</f>
        <v>#N/A</v>
      </c>
      <c r="F4588" s="6" t="e">
        <f>VLOOKUP(E4588,Collibra!D:F,3,0)</f>
        <v>#N/A</v>
      </c>
      <c r="G4588" s="6" t="e">
        <f>VLOOKUP(E4588,Collibra!D:F,2,0)</f>
        <v>#N/A</v>
      </c>
      <c r="J4588" t="s">
        <v>28</v>
      </c>
      <c r="N4588" t="b">
        <v>0</v>
      </c>
      <c r="P4588" t="s">
        <v>29</v>
      </c>
      <c r="Q4588" t="s">
        <v>30</v>
      </c>
      <c r="R4588" t="b">
        <v>0</v>
      </c>
      <c r="Z4588">
        <v>1</v>
      </c>
    </row>
    <row r="4589" spans="1:26" x14ac:dyDescent="0.25">
      <c r="A4589">
        <v>4421</v>
      </c>
      <c r="B4589" t="s">
        <v>2620</v>
      </c>
      <c r="C4589" t="s">
        <v>26</v>
      </c>
      <c r="D4589" t="s">
        <v>27</v>
      </c>
      <c r="E4589" s="6" t="str">
        <f>VLOOKUP(B4589&amp;" - "&amp;D4589,OrbisGeneric_mapping!C:F,3,0)</f>
        <v>BVD_ID_NUMBER</v>
      </c>
      <c r="F4589" s="6" t="str">
        <f>VLOOKUP(E4589,Collibra!D:F,3,0)</f>
        <v>BvD ID number</v>
      </c>
      <c r="G4589" s="6" t="str">
        <f>VLOOKUP(E4589,Collibra!D:F,2,0)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589" t="s">
        <v>28</v>
      </c>
      <c r="N4589" t="b">
        <v>0</v>
      </c>
      <c r="P4589" t="s">
        <v>29</v>
      </c>
      <c r="Q4589" t="s">
        <v>30</v>
      </c>
      <c r="R4589" t="b">
        <v>0</v>
      </c>
      <c r="Z4589">
        <v>1</v>
      </c>
    </row>
    <row r="4590" spans="1:26" x14ac:dyDescent="0.25">
      <c r="A4590">
        <v>4437</v>
      </c>
      <c r="B4590" t="s">
        <v>2620</v>
      </c>
      <c r="C4590" t="s">
        <v>227</v>
      </c>
      <c r="D4590" t="s">
        <v>228</v>
      </c>
      <c r="E4590" s="6" t="str">
        <f>VLOOKUP(B4590&amp;" - "&amp;D4590,OrbisGeneric_mapping!C:F,3,0)</f>
        <v>SD_CURRENCY</v>
      </c>
      <c r="F4590" s="6" t="str">
        <f>VLOOKUP(E4590,Collibra!D:F,3,0)</f>
        <v>Currency</v>
      </c>
      <c r="G4590" s="6" t="str">
        <f>VLOOKUP(E4590,Collibra!D:F,2,0)</f>
        <v>The currency in which the stock data is expressed</v>
      </c>
      <c r="J4590" t="s">
        <v>28</v>
      </c>
      <c r="N4590" t="b">
        <v>0</v>
      </c>
      <c r="P4590" t="s">
        <v>29</v>
      </c>
      <c r="Q4590" t="s">
        <v>30</v>
      </c>
      <c r="R4590" t="b">
        <v>0</v>
      </c>
      <c r="Z4590">
        <v>1</v>
      </c>
    </row>
    <row r="4591" spans="1:26" x14ac:dyDescent="0.25">
      <c r="A4591">
        <v>4429</v>
      </c>
      <c r="B4591" t="s">
        <v>2620</v>
      </c>
      <c r="C4591" t="s">
        <v>255</v>
      </c>
      <c r="D4591" t="s">
        <v>256</v>
      </c>
      <c r="E4591" s="6" t="str">
        <f>VLOOKUP(B4591&amp;" - "&amp;D4591,OrbisGeneric_mapping!C:F,3,0)</f>
        <v>SD_ISIN</v>
      </c>
      <c r="F4591" s="6">
        <f>VLOOKUP(E4591,Collibra!D:F,3,0)</f>
        <v>0</v>
      </c>
      <c r="G4591" s="6" t="str">
        <f>VLOOKUP(E4591,Collibra!D:F,2,0)</f>
        <v>&lt;p class="MsoNormal"&gt;&lt;span style="color: black;"&gt;The International Securities Identification Number of the main security representing the equity capital. This main security is either the security representing the largest part of the company's total equity or the one that is the most actively traded.&lt;/span&gt;&lt;/p&gt;</v>
      </c>
      <c r="J4591" t="s">
        <v>28</v>
      </c>
      <c r="N4591" t="b">
        <v>0</v>
      </c>
      <c r="P4591" t="s">
        <v>29</v>
      </c>
      <c r="Q4591" t="s">
        <v>30</v>
      </c>
      <c r="R4591" t="b">
        <v>0</v>
      </c>
      <c r="Z4591">
        <v>1</v>
      </c>
    </row>
    <row r="4592" spans="1:26" x14ac:dyDescent="0.25">
      <c r="A4592">
        <v>4445</v>
      </c>
      <c r="B4592" t="s">
        <v>2620</v>
      </c>
      <c r="C4592" t="s">
        <v>2621</v>
      </c>
      <c r="D4592" t="s">
        <v>2622</v>
      </c>
      <c r="E4592" s="6">
        <f>VLOOKUP(B4592&amp;" - "&amp;D4592,OrbisGeneric_mapping!C:F,3,0)</f>
        <v>0</v>
      </c>
      <c r="F4592" s="6" t="e">
        <f>VLOOKUP(E4592,Collibra!D:F,3,0)</f>
        <v>#N/A</v>
      </c>
      <c r="G4592" s="6" t="e">
        <f>VLOOKUP(E4592,Collibra!D:F,2,0)</f>
        <v>#N/A</v>
      </c>
      <c r="J4592" t="s">
        <v>28</v>
      </c>
      <c r="N4592" t="b">
        <v>0</v>
      </c>
      <c r="P4592" t="s">
        <v>29</v>
      </c>
      <c r="Q4592" t="s">
        <v>30</v>
      </c>
      <c r="R4592" t="b">
        <v>0</v>
      </c>
      <c r="Z4592">
        <v>1</v>
      </c>
    </row>
    <row r="4593" spans="1:26" x14ac:dyDescent="0.25">
      <c r="A4593">
        <v>4677</v>
      </c>
      <c r="B4593" t="s">
        <v>2620</v>
      </c>
      <c r="C4593" t="s">
        <v>2623</v>
      </c>
      <c r="D4593" t="s">
        <v>2624</v>
      </c>
      <c r="E4593" s="6" t="str">
        <f>VLOOKUP(B4593&amp;" - "&amp;D4593,OrbisGeneric_mapping!C:F,3,0)</f>
        <v>MPCLAPR</v>
      </c>
      <c r="F4593" s="6">
        <f>VLOOKUP(E4593,Collibra!D:F,3,0)</f>
        <v>0</v>
      </c>
      <c r="G4593" s="6" t="str">
        <f>VLOOKUP(E4593,Collibra!D:F,2,0)</f>
        <v>The closing price of the last trading day of April of the main security on the main stock exchange.</v>
      </c>
      <c r="J4593" t="s">
        <v>28</v>
      </c>
      <c r="N4593" t="b">
        <v>0</v>
      </c>
      <c r="P4593" t="s">
        <v>29</v>
      </c>
      <c r="Q4593" t="s">
        <v>30</v>
      </c>
      <c r="R4593" t="b">
        <v>0</v>
      </c>
      <c r="Z4593">
        <v>1</v>
      </c>
    </row>
    <row r="4594" spans="1:26" x14ac:dyDescent="0.25">
      <c r="A4594">
        <v>4693</v>
      </c>
      <c r="B4594" t="s">
        <v>2620</v>
      </c>
      <c r="C4594" t="s">
        <v>2625</v>
      </c>
      <c r="D4594" t="s">
        <v>2626</v>
      </c>
      <c r="E4594" s="6" t="str">
        <f>VLOOKUP(B4594&amp;" - "&amp;D4594,OrbisGeneric_mapping!C:F,3,0)</f>
        <v>MPCLAUG</v>
      </c>
      <c r="F4594" s="6" t="str">
        <f>VLOOKUP(E4594,Collibra!D:F,3,0)</f>
        <v>Monthly - Closing price - August</v>
      </c>
      <c r="G4594" s="6" t="str">
        <f>VLOOKUP(E4594,Collibra!D:F,2,0)</f>
        <v>The closing price of the last trading day of August of the main security on the main stock exchange.</v>
      </c>
      <c r="J4594" t="s">
        <v>28</v>
      </c>
      <c r="N4594" t="b">
        <v>0</v>
      </c>
      <c r="P4594" t="s">
        <v>29</v>
      </c>
      <c r="Q4594" t="s">
        <v>30</v>
      </c>
      <c r="R4594" t="b">
        <v>0</v>
      </c>
      <c r="Z4594">
        <v>1</v>
      </c>
    </row>
    <row r="4595" spans="1:26" x14ac:dyDescent="0.25">
      <c r="A4595">
        <v>4733</v>
      </c>
      <c r="B4595" t="s">
        <v>2620</v>
      </c>
      <c r="C4595" t="s">
        <v>2627</v>
      </c>
      <c r="D4595" t="s">
        <v>2628</v>
      </c>
      <c r="E4595" s="6" t="str">
        <f>VLOOKUP(B4595&amp;" - "&amp;D4595,OrbisGeneric_mapping!C:F,3,0)</f>
        <v>MPCLDEC</v>
      </c>
      <c r="F4595" s="6">
        <f>VLOOKUP(E4595,Collibra!D:F,3,0)</f>
        <v>0</v>
      </c>
      <c r="G4595" s="6" t="str">
        <f>VLOOKUP(E4595,Collibra!D:F,2,0)</f>
        <v>The closing price of the last trading day of December of the main security on the main stock exchange.</v>
      </c>
      <c r="J4595" t="s">
        <v>28</v>
      </c>
      <c r="N4595" t="b">
        <v>0</v>
      </c>
      <c r="P4595" t="s">
        <v>29</v>
      </c>
      <c r="Q4595" t="s">
        <v>30</v>
      </c>
      <c r="R4595" t="b">
        <v>0</v>
      </c>
      <c r="Z4595">
        <v>1</v>
      </c>
    </row>
    <row r="4596" spans="1:26" x14ac:dyDescent="0.25">
      <c r="A4596">
        <v>4653</v>
      </c>
      <c r="B4596" t="s">
        <v>2620</v>
      </c>
      <c r="C4596" t="s">
        <v>2629</v>
      </c>
      <c r="D4596" t="s">
        <v>2630</v>
      </c>
      <c r="E4596" s="6" t="str">
        <f>VLOOKUP(B4596&amp;" - "&amp;D4596,OrbisGeneric_mapping!C:F,3,0)</f>
        <v>MPCLFEB</v>
      </c>
      <c r="F4596" s="6">
        <f>VLOOKUP(E4596,Collibra!D:F,3,0)</f>
        <v>0</v>
      </c>
      <c r="G4596" s="6" t="str">
        <f>VLOOKUP(E4596,Collibra!D:F,2,0)</f>
        <v>The closing price of the last trading day of February of the main security on the main stock exchange.</v>
      </c>
      <c r="J4596" t="s">
        <v>28</v>
      </c>
      <c r="N4596" t="b">
        <v>0</v>
      </c>
      <c r="P4596" t="s">
        <v>29</v>
      </c>
      <c r="Q4596" t="s">
        <v>30</v>
      </c>
      <c r="R4596" t="b">
        <v>0</v>
      </c>
      <c r="Z4596">
        <v>1</v>
      </c>
    </row>
    <row r="4597" spans="1:26" x14ac:dyDescent="0.25">
      <c r="A4597">
        <v>4645</v>
      </c>
      <c r="B4597" t="s">
        <v>2620</v>
      </c>
      <c r="C4597" t="s">
        <v>2631</v>
      </c>
      <c r="D4597" t="s">
        <v>2632</v>
      </c>
      <c r="E4597" s="6" t="str">
        <f>VLOOKUP(B4597&amp;" - "&amp;D4597,OrbisGeneric_mapping!C:F,3,0)</f>
        <v>MPCLJAN</v>
      </c>
      <c r="F4597" s="6" t="str">
        <f>VLOOKUP(E4597,Collibra!D:F,3,0)</f>
        <v>Monthly - Closing price - January</v>
      </c>
      <c r="G4597" s="6" t="str">
        <f>VLOOKUP(E4597,Collibra!D:F,2,0)</f>
        <v>The closing price of the last trading day of January of the main security on the main stock exchange.</v>
      </c>
      <c r="J4597" t="s">
        <v>28</v>
      </c>
      <c r="N4597" t="b">
        <v>0</v>
      </c>
      <c r="P4597" t="s">
        <v>29</v>
      </c>
      <c r="Q4597" t="s">
        <v>30</v>
      </c>
      <c r="R4597" t="b">
        <v>0</v>
      </c>
      <c r="Z4597">
        <v>1</v>
      </c>
    </row>
    <row r="4598" spans="1:26" x14ac:dyDescent="0.25">
      <c r="A4598">
        <v>4709</v>
      </c>
      <c r="B4598" t="s">
        <v>2620</v>
      </c>
      <c r="C4598" t="s">
        <v>2633</v>
      </c>
      <c r="D4598" t="s">
        <v>2634</v>
      </c>
      <c r="E4598" s="6" t="str">
        <f>VLOOKUP(B4598&amp;" - "&amp;D4598,OrbisGeneric_mapping!C:F,3,0)</f>
        <v>MPCLJUL</v>
      </c>
      <c r="F4598" s="6">
        <f>VLOOKUP(E4598,Collibra!D:F,3,0)</f>
        <v>0</v>
      </c>
      <c r="G4598" s="6" t="str">
        <f>VLOOKUP(E4598,Collibra!D:F,2,0)</f>
        <v>The closing price of the last trading day of July of the main security on the main stock exchange.</v>
      </c>
      <c r="J4598" t="s">
        <v>28</v>
      </c>
      <c r="N4598" t="b">
        <v>0</v>
      </c>
      <c r="P4598" t="s">
        <v>29</v>
      </c>
      <c r="Q4598" t="s">
        <v>30</v>
      </c>
      <c r="R4598" t="b">
        <v>0</v>
      </c>
      <c r="Z4598">
        <v>1</v>
      </c>
    </row>
    <row r="4599" spans="1:26" x14ac:dyDescent="0.25">
      <c r="A4599">
        <v>4685</v>
      </c>
      <c r="B4599" t="s">
        <v>2620</v>
      </c>
      <c r="C4599" t="s">
        <v>2635</v>
      </c>
      <c r="D4599" t="s">
        <v>2636</v>
      </c>
      <c r="E4599" s="6" t="str">
        <f>VLOOKUP(B4599&amp;" - "&amp;D4599,OrbisGeneric_mapping!C:F,3,0)</f>
        <v>MPCLJUN</v>
      </c>
      <c r="F4599" s="6">
        <f>VLOOKUP(E4599,Collibra!D:F,3,0)</f>
        <v>0</v>
      </c>
      <c r="G4599" s="6" t="str">
        <f>VLOOKUP(E4599,Collibra!D:F,2,0)</f>
        <v>The closing price of the last trading day of June of the main security on the main stock exchange.</v>
      </c>
      <c r="J4599" t="s">
        <v>28</v>
      </c>
      <c r="N4599" t="b">
        <v>0</v>
      </c>
      <c r="P4599" t="s">
        <v>29</v>
      </c>
      <c r="Q4599" t="s">
        <v>30</v>
      </c>
      <c r="R4599" t="b">
        <v>0</v>
      </c>
      <c r="Z4599">
        <v>1</v>
      </c>
    </row>
    <row r="4600" spans="1:26" x14ac:dyDescent="0.25">
      <c r="A4600">
        <v>4661</v>
      </c>
      <c r="B4600" t="s">
        <v>2620</v>
      </c>
      <c r="C4600" t="s">
        <v>2637</v>
      </c>
      <c r="D4600" t="s">
        <v>2638</v>
      </c>
      <c r="E4600" s="6" t="str">
        <f>VLOOKUP(B4600&amp;" - "&amp;D4600,OrbisGeneric_mapping!C:F,3,0)</f>
        <v>MPCLMAR</v>
      </c>
      <c r="F4600" s="6" t="str">
        <f>VLOOKUP(E4600,Collibra!D:F,3,0)</f>
        <v>Monthly - Closing price - March</v>
      </c>
      <c r="G4600" s="6" t="str">
        <f>VLOOKUP(E4600,Collibra!D:F,2,0)</f>
        <v>The closing price of the last trading day of March of the main security on the main stock exchange.</v>
      </c>
      <c r="J4600" t="s">
        <v>28</v>
      </c>
      <c r="N4600" t="b">
        <v>0</v>
      </c>
      <c r="P4600" t="s">
        <v>29</v>
      </c>
      <c r="Q4600" t="s">
        <v>30</v>
      </c>
      <c r="R4600" t="b">
        <v>0</v>
      </c>
      <c r="Z4600">
        <v>1</v>
      </c>
    </row>
    <row r="4601" spans="1:26" x14ac:dyDescent="0.25">
      <c r="A4601">
        <v>4669</v>
      </c>
      <c r="B4601" t="s">
        <v>2620</v>
      </c>
      <c r="C4601" t="s">
        <v>2639</v>
      </c>
      <c r="D4601" t="s">
        <v>2640</v>
      </c>
      <c r="E4601" s="6" t="str">
        <f>VLOOKUP(B4601&amp;" - "&amp;D4601,OrbisGeneric_mapping!C:F,3,0)</f>
        <v>MPCLMAY</v>
      </c>
      <c r="F4601" s="6" t="str">
        <f>VLOOKUP(E4601,Collibra!D:F,3,0)</f>
        <v>Monthly - Closing price - May</v>
      </c>
      <c r="G4601" s="6" t="str">
        <f>VLOOKUP(E4601,Collibra!D:F,2,0)</f>
        <v>The closing price of the last trading day of May of the main security on the main stock exchange.</v>
      </c>
      <c r="J4601" t="s">
        <v>28</v>
      </c>
      <c r="N4601" t="b">
        <v>0</v>
      </c>
      <c r="P4601" t="s">
        <v>29</v>
      </c>
      <c r="Q4601" t="s">
        <v>30</v>
      </c>
      <c r="R4601" t="b">
        <v>0</v>
      </c>
      <c r="Z4601">
        <v>1</v>
      </c>
    </row>
    <row r="4602" spans="1:26" x14ac:dyDescent="0.25">
      <c r="A4602">
        <v>4725</v>
      </c>
      <c r="B4602" t="s">
        <v>2620</v>
      </c>
      <c r="C4602" t="s">
        <v>2641</v>
      </c>
      <c r="D4602" t="s">
        <v>2642</v>
      </c>
      <c r="E4602" s="6" t="str">
        <f>VLOOKUP(B4602&amp;" - "&amp;D4602,OrbisGeneric_mapping!C:F,3,0)</f>
        <v>MPCLNOV</v>
      </c>
      <c r="F4602" s="6" t="str">
        <f>VLOOKUP(E4602,Collibra!D:F,3,0)</f>
        <v>Monthly - November, closing price</v>
      </c>
      <c r="G4602" s="6" t="str">
        <f>VLOOKUP(E4602,Collibra!D:F,2,0)</f>
        <v>The closing price of the last trading day of November of the main security on the main stock exchange.</v>
      </c>
      <c r="J4602" t="s">
        <v>28</v>
      </c>
      <c r="N4602" t="b">
        <v>0</v>
      </c>
      <c r="P4602" t="s">
        <v>29</v>
      </c>
      <c r="Q4602" t="s">
        <v>30</v>
      </c>
      <c r="R4602" t="b">
        <v>0</v>
      </c>
      <c r="Z4602">
        <v>1</v>
      </c>
    </row>
    <row r="4603" spans="1:26" x14ac:dyDescent="0.25">
      <c r="A4603">
        <v>4717</v>
      </c>
      <c r="B4603" t="s">
        <v>2620</v>
      </c>
      <c r="C4603" t="s">
        <v>2643</v>
      </c>
      <c r="D4603" t="s">
        <v>2644</v>
      </c>
      <c r="E4603" s="6" t="str">
        <f>VLOOKUP(B4603&amp;" - "&amp;D4603,OrbisGeneric_mapping!C:F,3,0)</f>
        <v>MPCLOCT</v>
      </c>
      <c r="F4603" s="6" t="str">
        <f>VLOOKUP(E4603,Collibra!D:F,3,0)</f>
        <v>Monthly - Closing price - October</v>
      </c>
      <c r="G4603" s="6" t="str">
        <f>VLOOKUP(E4603,Collibra!D:F,2,0)</f>
        <v>The closing price of the last trading day of October of the main security on the main stock exchange.</v>
      </c>
      <c r="J4603" t="s">
        <v>28</v>
      </c>
      <c r="N4603" t="b">
        <v>0</v>
      </c>
      <c r="P4603" t="s">
        <v>29</v>
      </c>
      <c r="Q4603" t="s">
        <v>30</v>
      </c>
      <c r="R4603" t="b">
        <v>0</v>
      </c>
      <c r="Z4603">
        <v>1</v>
      </c>
    </row>
    <row r="4604" spans="1:26" x14ac:dyDescent="0.25">
      <c r="A4604">
        <v>4701</v>
      </c>
      <c r="B4604" t="s">
        <v>2620</v>
      </c>
      <c r="C4604" t="s">
        <v>2645</v>
      </c>
      <c r="D4604" t="s">
        <v>2646</v>
      </c>
      <c r="E4604" s="6" t="str">
        <f>VLOOKUP(B4604&amp;" - "&amp;D4604,OrbisGeneric_mapping!C:F,3,0)</f>
        <v>MPCLSEP</v>
      </c>
      <c r="F4604" s="6" t="str">
        <f>VLOOKUP(E4604,Collibra!D:F,3,0)</f>
        <v>Monthly - Closing price - September</v>
      </c>
      <c r="G4604" s="6" t="str">
        <f>VLOOKUP(E4604,Collibra!D:F,2,0)</f>
        <v>The closing price of the last trading day of September of the main security on the main stock exchange.</v>
      </c>
      <c r="J4604" t="s">
        <v>28</v>
      </c>
      <c r="N4604" t="b">
        <v>0</v>
      </c>
      <c r="P4604" t="s">
        <v>29</v>
      </c>
      <c r="Q4604" t="s">
        <v>30</v>
      </c>
      <c r="R4604" t="b">
        <v>0</v>
      </c>
      <c r="Z4604">
        <v>1</v>
      </c>
    </row>
    <row r="4605" spans="1:26" x14ac:dyDescent="0.25">
      <c r="A4605">
        <v>4573</v>
      </c>
      <c r="B4605" t="s">
        <v>2620</v>
      </c>
      <c r="C4605" t="s">
        <v>2647</v>
      </c>
      <c r="D4605" t="s">
        <v>2648</v>
      </c>
      <c r="E4605" s="6" t="str">
        <f>VLOOKUP(B4605&amp;" - "&amp;D4605,OrbisGeneric_mapping!C:F,3,0)</f>
        <v>MPHIAPR</v>
      </c>
      <c r="F4605" s="6" t="e">
        <f>VLOOKUP(E4605,Collibra!D:F,3,0)</f>
        <v>#N/A</v>
      </c>
      <c r="G4605" s="6" t="e">
        <f>VLOOKUP(E4605,Collibra!D:F,2,0)</f>
        <v>#N/A</v>
      </c>
      <c r="J4605" t="s">
        <v>28</v>
      </c>
      <c r="N4605" t="b">
        <v>0</v>
      </c>
      <c r="P4605" t="s">
        <v>29</v>
      </c>
      <c r="Q4605" t="s">
        <v>30</v>
      </c>
      <c r="R4605" t="b">
        <v>0</v>
      </c>
      <c r="Z4605">
        <v>1</v>
      </c>
    </row>
    <row r="4606" spans="1:26" x14ac:dyDescent="0.25">
      <c r="A4606">
        <v>4605</v>
      </c>
      <c r="B4606" t="s">
        <v>2620</v>
      </c>
      <c r="C4606" t="s">
        <v>2649</v>
      </c>
      <c r="D4606" t="s">
        <v>2650</v>
      </c>
      <c r="E4606" s="6" t="str">
        <f>VLOOKUP(B4606&amp;" - "&amp;D4606,OrbisGeneric_mapping!C:F,3,0)</f>
        <v>MPHIAUG</v>
      </c>
      <c r="F4606" s="6" t="e">
        <f>VLOOKUP(E4606,Collibra!D:F,3,0)</f>
        <v>#N/A</v>
      </c>
      <c r="G4606" s="6" t="e">
        <f>VLOOKUP(E4606,Collibra!D:F,2,0)</f>
        <v>#N/A</v>
      </c>
      <c r="J4606" t="s">
        <v>28</v>
      </c>
      <c r="N4606" t="b">
        <v>0</v>
      </c>
      <c r="P4606" t="s">
        <v>29</v>
      </c>
      <c r="Q4606" t="s">
        <v>30</v>
      </c>
      <c r="R4606" t="b">
        <v>0</v>
      </c>
      <c r="Z4606">
        <v>1</v>
      </c>
    </row>
    <row r="4607" spans="1:26" x14ac:dyDescent="0.25">
      <c r="A4607">
        <v>4637</v>
      </c>
      <c r="B4607" t="s">
        <v>2620</v>
      </c>
      <c r="C4607" t="s">
        <v>2651</v>
      </c>
      <c r="D4607" t="s">
        <v>2652</v>
      </c>
      <c r="E4607" s="6" t="str">
        <f>VLOOKUP(B4607&amp;" - "&amp;D4607,OrbisGeneric_mapping!C:F,3,0)</f>
        <v>MPHIDEC</v>
      </c>
      <c r="F4607" s="6" t="e">
        <f>VLOOKUP(E4607,Collibra!D:F,3,0)</f>
        <v>#N/A</v>
      </c>
      <c r="G4607" s="6" t="e">
        <f>VLOOKUP(E4607,Collibra!D:F,2,0)</f>
        <v>#N/A</v>
      </c>
      <c r="J4607" t="s">
        <v>28</v>
      </c>
      <c r="N4607" t="b">
        <v>0</v>
      </c>
      <c r="P4607" t="s">
        <v>29</v>
      </c>
      <c r="Q4607" t="s">
        <v>30</v>
      </c>
      <c r="R4607" t="b">
        <v>0</v>
      </c>
      <c r="Z4607">
        <v>1</v>
      </c>
    </row>
    <row r="4608" spans="1:26" x14ac:dyDescent="0.25">
      <c r="A4608">
        <v>4557</v>
      </c>
      <c r="B4608" t="s">
        <v>2620</v>
      </c>
      <c r="C4608" t="s">
        <v>2653</v>
      </c>
      <c r="D4608" t="s">
        <v>2654</v>
      </c>
      <c r="E4608" s="6" t="str">
        <f>VLOOKUP(B4608&amp;" - "&amp;D4608,OrbisGeneric_mapping!C:F,3,0)</f>
        <v>MPHIFEB</v>
      </c>
      <c r="F4608" s="6" t="e">
        <f>VLOOKUP(E4608,Collibra!D:F,3,0)</f>
        <v>#N/A</v>
      </c>
      <c r="G4608" s="6" t="e">
        <f>VLOOKUP(E4608,Collibra!D:F,2,0)</f>
        <v>#N/A</v>
      </c>
      <c r="J4608" t="s">
        <v>28</v>
      </c>
      <c r="N4608" t="b">
        <v>0</v>
      </c>
      <c r="P4608" t="s">
        <v>29</v>
      </c>
      <c r="Q4608" t="s">
        <v>30</v>
      </c>
      <c r="R4608" t="b">
        <v>0</v>
      </c>
      <c r="Z4608">
        <v>1</v>
      </c>
    </row>
    <row r="4609" spans="1:26" x14ac:dyDescent="0.25">
      <c r="A4609">
        <v>4549</v>
      </c>
      <c r="B4609" t="s">
        <v>2620</v>
      </c>
      <c r="C4609" t="s">
        <v>2655</v>
      </c>
      <c r="D4609" t="s">
        <v>2656</v>
      </c>
      <c r="E4609" s="6" t="str">
        <f>VLOOKUP(B4609&amp;" - "&amp;D4609,OrbisGeneric_mapping!C:F,3,0)</f>
        <v>MPHIJAN</v>
      </c>
      <c r="F4609" s="6" t="e">
        <f>VLOOKUP(E4609,Collibra!D:F,3,0)</f>
        <v>#N/A</v>
      </c>
      <c r="G4609" s="6" t="e">
        <f>VLOOKUP(E4609,Collibra!D:F,2,0)</f>
        <v>#N/A</v>
      </c>
      <c r="J4609" t="s">
        <v>28</v>
      </c>
      <c r="N4609" t="b">
        <v>0</v>
      </c>
      <c r="P4609" t="s">
        <v>29</v>
      </c>
      <c r="Q4609" t="s">
        <v>30</v>
      </c>
      <c r="R4609" t="b">
        <v>0</v>
      </c>
      <c r="Z4609">
        <v>1</v>
      </c>
    </row>
    <row r="4610" spans="1:26" x14ac:dyDescent="0.25">
      <c r="A4610">
        <v>4597</v>
      </c>
      <c r="B4610" t="s">
        <v>2620</v>
      </c>
      <c r="C4610" t="s">
        <v>2657</v>
      </c>
      <c r="D4610" t="s">
        <v>2658</v>
      </c>
      <c r="E4610" s="6" t="str">
        <f>VLOOKUP(B4610&amp;" - "&amp;D4610,OrbisGeneric_mapping!C:F,3,0)</f>
        <v>MPHIJUL</v>
      </c>
      <c r="F4610" s="6" t="e">
        <f>VLOOKUP(E4610,Collibra!D:F,3,0)</f>
        <v>#N/A</v>
      </c>
      <c r="G4610" s="6" t="e">
        <f>VLOOKUP(E4610,Collibra!D:F,2,0)</f>
        <v>#N/A</v>
      </c>
      <c r="J4610" t="s">
        <v>28</v>
      </c>
      <c r="N4610" t="b">
        <v>0</v>
      </c>
      <c r="P4610" t="s">
        <v>29</v>
      </c>
      <c r="Q4610" t="s">
        <v>30</v>
      </c>
      <c r="R4610" t="b">
        <v>0</v>
      </c>
      <c r="Z4610">
        <v>1</v>
      </c>
    </row>
    <row r="4611" spans="1:26" x14ac:dyDescent="0.25">
      <c r="A4611">
        <v>4589</v>
      </c>
      <c r="B4611" t="s">
        <v>2620</v>
      </c>
      <c r="C4611" t="s">
        <v>2659</v>
      </c>
      <c r="D4611" t="s">
        <v>2660</v>
      </c>
      <c r="E4611" s="6" t="str">
        <f>VLOOKUP(B4611&amp;" - "&amp;D4611,OrbisGeneric_mapping!C:F,3,0)</f>
        <v>MPHIJUN</v>
      </c>
      <c r="F4611" s="6" t="e">
        <f>VLOOKUP(E4611,Collibra!D:F,3,0)</f>
        <v>#N/A</v>
      </c>
      <c r="G4611" s="6" t="e">
        <f>VLOOKUP(E4611,Collibra!D:F,2,0)</f>
        <v>#N/A</v>
      </c>
      <c r="J4611" t="s">
        <v>28</v>
      </c>
      <c r="N4611" t="b">
        <v>0</v>
      </c>
      <c r="P4611" t="s">
        <v>29</v>
      </c>
      <c r="Q4611" t="s">
        <v>30</v>
      </c>
      <c r="R4611" t="b">
        <v>0</v>
      </c>
      <c r="Z4611">
        <v>1</v>
      </c>
    </row>
    <row r="4612" spans="1:26" x14ac:dyDescent="0.25">
      <c r="A4612">
        <v>4565</v>
      </c>
      <c r="B4612" t="s">
        <v>2620</v>
      </c>
      <c r="C4612" t="s">
        <v>2661</v>
      </c>
      <c r="D4612" t="s">
        <v>2662</v>
      </c>
      <c r="E4612" s="6" t="str">
        <f>VLOOKUP(B4612&amp;" - "&amp;D4612,OrbisGeneric_mapping!C:F,3,0)</f>
        <v>MPHIMAR</v>
      </c>
      <c r="F4612" s="6" t="e">
        <f>VLOOKUP(E4612,Collibra!D:F,3,0)</f>
        <v>#N/A</v>
      </c>
      <c r="G4612" s="6" t="e">
        <f>VLOOKUP(E4612,Collibra!D:F,2,0)</f>
        <v>#N/A</v>
      </c>
      <c r="J4612" t="s">
        <v>28</v>
      </c>
      <c r="N4612" t="b">
        <v>0</v>
      </c>
      <c r="P4612" t="s">
        <v>29</v>
      </c>
      <c r="Q4612" t="s">
        <v>30</v>
      </c>
      <c r="R4612" t="b">
        <v>0</v>
      </c>
      <c r="Z4612">
        <v>1</v>
      </c>
    </row>
    <row r="4613" spans="1:26" x14ac:dyDescent="0.25">
      <c r="A4613">
        <v>4581</v>
      </c>
      <c r="B4613" t="s">
        <v>2620</v>
      </c>
      <c r="C4613" t="s">
        <v>2663</v>
      </c>
      <c r="D4613" t="s">
        <v>2664</v>
      </c>
      <c r="E4613" s="6" t="str">
        <f>VLOOKUP(B4613&amp;" - "&amp;D4613,OrbisGeneric_mapping!C:F,3,0)</f>
        <v>MPHIMAY</v>
      </c>
      <c r="F4613" s="6" t="e">
        <f>VLOOKUP(E4613,Collibra!D:F,3,0)</f>
        <v>#N/A</v>
      </c>
      <c r="G4613" s="6" t="e">
        <f>VLOOKUP(E4613,Collibra!D:F,2,0)</f>
        <v>#N/A</v>
      </c>
      <c r="J4613" t="s">
        <v>28</v>
      </c>
      <c r="N4613" t="b">
        <v>0</v>
      </c>
      <c r="P4613" t="s">
        <v>29</v>
      </c>
      <c r="Q4613" t="s">
        <v>30</v>
      </c>
      <c r="R4613" t="b">
        <v>0</v>
      </c>
      <c r="Z4613">
        <v>1</v>
      </c>
    </row>
    <row r="4614" spans="1:26" x14ac:dyDescent="0.25">
      <c r="A4614">
        <v>4629</v>
      </c>
      <c r="B4614" t="s">
        <v>2620</v>
      </c>
      <c r="C4614" t="s">
        <v>2665</v>
      </c>
      <c r="D4614" t="s">
        <v>2666</v>
      </c>
      <c r="E4614" s="6" t="str">
        <f>VLOOKUP(B4614&amp;" - "&amp;D4614,OrbisGeneric_mapping!C:F,3,0)</f>
        <v>MPHINOV</v>
      </c>
      <c r="F4614" s="6" t="e">
        <f>VLOOKUP(E4614,Collibra!D:F,3,0)</f>
        <v>#N/A</v>
      </c>
      <c r="G4614" s="6" t="e">
        <f>VLOOKUP(E4614,Collibra!D:F,2,0)</f>
        <v>#N/A</v>
      </c>
      <c r="J4614" t="s">
        <v>28</v>
      </c>
      <c r="N4614" t="b">
        <v>0</v>
      </c>
      <c r="P4614" t="s">
        <v>29</v>
      </c>
      <c r="Q4614" t="s">
        <v>30</v>
      </c>
      <c r="R4614" t="b">
        <v>0</v>
      </c>
      <c r="Z4614">
        <v>1</v>
      </c>
    </row>
    <row r="4615" spans="1:26" x14ac:dyDescent="0.25">
      <c r="A4615">
        <v>4621</v>
      </c>
      <c r="B4615" t="s">
        <v>2620</v>
      </c>
      <c r="C4615" t="s">
        <v>2667</v>
      </c>
      <c r="D4615" t="s">
        <v>2668</v>
      </c>
      <c r="E4615" s="6" t="str">
        <f>VLOOKUP(B4615&amp;" - "&amp;D4615,OrbisGeneric_mapping!C:F,3,0)</f>
        <v>MPHIOCT</v>
      </c>
      <c r="F4615" s="6" t="e">
        <f>VLOOKUP(E4615,Collibra!D:F,3,0)</f>
        <v>#N/A</v>
      </c>
      <c r="G4615" s="6" t="e">
        <f>VLOOKUP(E4615,Collibra!D:F,2,0)</f>
        <v>#N/A</v>
      </c>
      <c r="J4615" t="s">
        <v>28</v>
      </c>
      <c r="N4615" t="b">
        <v>0</v>
      </c>
      <c r="P4615" t="s">
        <v>29</v>
      </c>
      <c r="Q4615" t="s">
        <v>30</v>
      </c>
      <c r="R4615" t="b">
        <v>0</v>
      </c>
      <c r="Z4615">
        <v>1</v>
      </c>
    </row>
    <row r="4616" spans="1:26" x14ac:dyDescent="0.25">
      <c r="A4616">
        <v>4613</v>
      </c>
      <c r="B4616" t="s">
        <v>2620</v>
      </c>
      <c r="C4616" t="s">
        <v>2669</v>
      </c>
      <c r="D4616" t="s">
        <v>2670</v>
      </c>
      <c r="E4616" s="6" t="str">
        <f>VLOOKUP(B4616&amp;" - "&amp;D4616,OrbisGeneric_mapping!C:F,3,0)</f>
        <v>MPHISEP</v>
      </c>
      <c r="F4616" s="6" t="e">
        <f>VLOOKUP(E4616,Collibra!D:F,3,0)</f>
        <v>#N/A</v>
      </c>
      <c r="G4616" s="6" t="e">
        <f>VLOOKUP(E4616,Collibra!D:F,2,0)</f>
        <v>#N/A</v>
      </c>
      <c r="J4616" t="s">
        <v>28</v>
      </c>
      <c r="N4616" t="b">
        <v>0</v>
      </c>
      <c r="P4616" t="s">
        <v>29</v>
      </c>
      <c r="Q4616" t="s">
        <v>30</v>
      </c>
      <c r="R4616" t="b">
        <v>0</v>
      </c>
      <c r="Z4616">
        <v>1</v>
      </c>
    </row>
    <row r="4617" spans="1:26" x14ac:dyDescent="0.25">
      <c r="A4617">
        <v>4477</v>
      </c>
      <c r="B4617" t="s">
        <v>2620</v>
      </c>
      <c r="C4617" t="s">
        <v>2671</v>
      </c>
      <c r="D4617" t="s">
        <v>2672</v>
      </c>
      <c r="E4617" s="6" t="str">
        <f>VLOOKUP(B4617&amp;" - "&amp;D4617,OrbisGeneric_mapping!C:F,3,0)</f>
        <v>MPLOAPR</v>
      </c>
      <c r="F4617" s="6" t="e">
        <f>VLOOKUP(E4617,Collibra!D:F,3,0)</f>
        <v>#N/A</v>
      </c>
      <c r="G4617" s="6" t="e">
        <f>VLOOKUP(E4617,Collibra!D:F,2,0)</f>
        <v>#N/A</v>
      </c>
      <c r="J4617" t="s">
        <v>28</v>
      </c>
      <c r="N4617" t="b">
        <v>0</v>
      </c>
      <c r="P4617" t="s">
        <v>29</v>
      </c>
      <c r="Q4617" t="s">
        <v>30</v>
      </c>
      <c r="R4617" t="b">
        <v>0</v>
      </c>
      <c r="Z4617">
        <v>1</v>
      </c>
    </row>
    <row r="4618" spans="1:26" x14ac:dyDescent="0.25">
      <c r="A4618">
        <v>4509</v>
      </c>
      <c r="B4618" t="s">
        <v>2620</v>
      </c>
      <c r="C4618" t="s">
        <v>2673</v>
      </c>
      <c r="D4618" t="s">
        <v>2674</v>
      </c>
      <c r="E4618" s="6" t="str">
        <f>VLOOKUP(B4618&amp;" - "&amp;D4618,OrbisGeneric_mapping!C:F,3,0)</f>
        <v>MPLOAUG</v>
      </c>
      <c r="F4618" s="6" t="e">
        <f>VLOOKUP(E4618,Collibra!D:F,3,0)</f>
        <v>#N/A</v>
      </c>
      <c r="G4618" s="6" t="e">
        <f>VLOOKUP(E4618,Collibra!D:F,2,0)</f>
        <v>#N/A</v>
      </c>
      <c r="J4618" t="s">
        <v>28</v>
      </c>
      <c r="N4618" t="b">
        <v>0</v>
      </c>
      <c r="P4618" t="s">
        <v>29</v>
      </c>
      <c r="Q4618" t="s">
        <v>30</v>
      </c>
      <c r="R4618" t="b">
        <v>0</v>
      </c>
      <c r="Z4618">
        <v>1</v>
      </c>
    </row>
    <row r="4619" spans="1:26" x14ac:dyDescent="0.25">
      <c r="A4619">
        <v>4541</v>
      </c>
      <c r="B4619" t="s">
        <v>2620</v>
      </c>
      <c r="C4619" t="s">
        <v>2675</v>
      </c>
      <c r="D4619" t="s">
        <v>2676</v>
      </c>
      <c r="E4619" s="6" t="str">
        <f>VLOOKUP(B4619&amp;" - "&amp;D4619,OrbisGeneric_mapping!C:F,3,0)</f>
        <v>MPLODEC</v>
      </c>
      <c r="F4619" s="6" t="e">
        <f>VLOOKUP(E4619,Collibra!D:F,3,0)</f>
        <v>#N/A</v>
      </c>
      <c r="G4619" s="6" t="e">
        <f>VLOOKUP(E4619,Collibra!D:F,2,0)</f>
        <v>#N/A</v>
      </c>
      <c r="J4619" t="s">
        <v>28</v>
      </c>
      <c r="N4619" t="b">
        <v>0</v>
      </c>
      <c r="P4619" t="s">
        <v>29</v>
      </c>
      <c r="Q4619" t="s">
        <v>30</v>
      </c>
      <c r="R4619" t="b">
        <v>0</v>
      </c>
      <c r="Z4619">
        <v>1</v>
      </c>
    </row>
    <row r="4620" spans="1:26" x14ac:dyDescent="0.25">
      <c r="A4620">
        <v>4461</v>
      </c>
      <c r="B4620" t="s">
        <v>2620</v>
      </c>
      <c r="C4620" t="s">
        <v>2677</v>
      </c>
      <c r="D4620" t="s">
        <v>2678</v>
      </c>
      <c r="E4620" s="6" t="str">
        <f>VLOOKUP(B4620&amp;" - "&amp;D4620,OrbisGeneric_mapping!C:F,3,0)</f>
        <v>MPLOFEB</v>
      </c>
      <c r="F4620" s="6" t="e">
        <f>VLOOKUP(E4620,Collibra!D:F,3,0)</f>
        <v>#N/A</v>
      </c>
      <c r="G4620" s="6" t="e">
        <f>VLOOKUP(E4620,Collibra!D:F,2,0)</f>
        <v>#N/A</v>
      </c>
      <c r="J4620" t="s">
        <v>28</v>
      </c>
      <c r="N4620" t="b">
        <v>0</v>
      </c>
      <c r="P4620" t="s">
        <v>29</v>
      </c>
      <c r="Q4620" t="s">
        <v>30</v>
      </c>
      <c r="R4620" t="b">
        <v>0</v>
      </c>
      <c r="Z4620">
        <v>1</v>
      </c>
    </row>
    <row r="4621" spans="1:26" x14ac:dyDescent="0.25">
      <c r="A4621">
        <v>4453</v>
      </c>
      <c r="B4621" t="s">
        <v>2620</v>
      </c>
      <c r="C4621" t="s">
        <v>2679</v>
      </c>
      <c r="D4621" t="s">
        <v>2680</v>
      </c>
      <c r="E4621" s="6" t="str">
        <f>VLOOKUP(B4621&amp;" - "&amp;D4621,OrbisGeneric_mapping!C:F,3,0)</f>
        <v>MPLOJAN</v>
      </c>
      <c r="F4621" s="6" t="e">
        <f>VLOOKUP(E4621,Collibra!D:F,3,0)</f>
        <v>#N/A</v>
      </c>
      <c r="G4621" s="6" t="e">
        <f>VLOOKUP(E4621,Collibra!D:F,2,0)</f>
        <v>#N/A</v>
      </c>
      <c r="J4621" t="s">
        <v>28</v>
      </c>
      <c r="N4621" t="b">
        <v>0</v>
      </c>
      <c r="P4621" t="s">
        <v>29</v>
      </c>
      <c r="Q4621" t="s">
        <v>30</v>
      </c>
      <c r="R4621" t="b">
        <v>0</v>
      </c>
      <c r="Z4621">
        <v>1</v>
      </c>
    </row>
    <row r="4622" spans="1:26" x14ac:dyDescent="0.25">
      <c r="A4622">
        <v>4501</v>
      </c>
      <c r="B4622" t="s">
        <v>2620</v>
      </c>
      <c r="C4622" t="s">
        <v>2681</v>
      </c>
      <c r="D4622" t="s">
        <v>2682</v>
      </c>
      <c r="E4622" s="6" t="str">
        <f>VLOOKUP(B4622&amp;" - "&amp;D4622,OrbisGeneric_mapping!C:F,3,0)</f>
        <v>MPLOJUL</v>
      </c>
      <c r="F4622" s="6" t="e">
        <f>VLOOKUP(E4622,Collibra!D:F,3,0)</f>
        <v>#N/A</v>
      </c>
      <c r="G4622" s="6" t="e">
        <f>VLOOKUP(E4622,Collibra!D:F,2,0)</f>
        <v>#N/A</v>
      </c>
      <c r="J4622" t="s">
        <v>28</v>
      </c>
      <c r="N4622" t="b">
        <v>0</v>
      </c>
      <c r="P4622" t="s">
        <v>29</v>
      </c>
      <c r="Q4622" t="s">
        <v>30</v>
      </c>
      <c r="R4622" t="b">
        <v>0</v>
      </c>
      <c r="Z4622">
        <v>1</v>
      </c>
    </row>
    <row r="4623" spans="1:26" x14ac:dyDescent="0.25">
      <c r="A4623">
        <v>4493</v>
      </c>
      <c r="B4623" t="s">
        <v>2620</v>
      </c>
      <c r="C4623" t="s">
        <v>2683</v>
      </c>
      <c r="D4623" t="s">
        <v>2684</v>
      </c>
      <c r="E4623" s="6" t="str">
        <f>VLOOKUP(B4623&amp;" - "&amp;D4623,OrbisGeneric_mapping!C:F,3,0)</f>
        <v>MPLOJUN</v>
      </c>
      <c r="F4623" s="6" t="e">
        <f>VLOOKUP(E4623,Collibra!D:F,3,0)</f>
        <v>#N/A</v>
      </c>
      <c r="G4623" s="6" t="e">
        <f>VLOOKUP(E4623,Collibra!D:F,2,0)</f>
        <v>#N/A</v>
      </c>
      <c r="J4623" t="s">
        <v>28</v>
      </c>
      <c r="N4623" t="b">
        <v>0</v>
      </c>
      <c r="P4623" t="s">
        <v>29</v>
      </c>
      <c r="Q4623" t="s">
        <v>30</v>
      </c>
      <c r="R4623" t="b">
        <v>0</v>
      </c>
      <c r="Z4623">
        <v>1</v>
      </c>
    </row>
    <row r="4624" spans="1:26" x14ac:dyDescent="0.25">
      <c r="A4624">
        <v>4469</v>
      </c>
      <c r="B4624" t="s">
        <v>2620</v>
      </c>
      <c r="C4624" t="s">
        <v>2685</v>
      </c>
      <c r="D4624" t="s">
        <v>2686</v>
      </c>
      <c r="E4624" s="6" t="str">
        <f>VLOOKUP(B4624&amp;" - "&amp;D4624,OrbisGeneric_mapping!C:F,3,0)</f>
        <v>MPLOMAR</v>
      </c>
      <c r="F4624" s="6" t="e">
        <f>VLOOKUP(E4624,Collibra!D:F,3,0)</f>
        <v>#N/A</v>
      </c>
      <c r="G4624" s="6" t="e">
        <f>VLOOKUP(E4624,Collibra!D:F,2,0)</f>
        <v>#N/A</v>
      </c>
      <c r="J4624" t="s">
        <v>28</v>
      </c>
      <c r="N4624" t="b">
        <v>0</v>
      </c>
      <c r="P4624" t="s">
        <v>29</v>
      </c>
      <c r="Q4624" t="s">
        <v>30</v>
      </c>
      <c r="R4624" t="b">
        <v>0</v>
      </c>
      <c r="Z4624">
        <v>1</v>
      </c>
    </row>
    <row r="4625" spans="1:26" x14ac:dyDescent="0.25">
      <c r="A4625">
        <v>4485</v>
      </c>
      <c r="B4625" t="s">
        <v>2620</v>
      </c>
      <c r="C4625" t="s">
        <v>2687</v>
      </c>
      <c r="D4625" t="s">
        <v>2688</v>
      </c>
      <c r="E4625" s="6" t="str">
        <f>VLOOKUP(B4625&amp;" - "&amp;D4625,OrbisGeneric_mapping!C:F,3,0)</f>
        <v>MPLOMAY</v>
      </c>
      <c r="F4625" s="6" t="e">
        <f>VLOOKUP(E4625,Collibra!D:F,3,0)</f>
        <v>#N/A</v>
      </c>
      <c r="G4625" s="6" t="e">
        <f>VLOOKUP(E4625,Collibra!D:F,2,0)</f>
        <v>#N/A</v>
      </c>
      <c r="J4625" t="s">
        <v>28</v>
      </c>
      <c r="N4625" t="b">
        <v>0</v>
      </c>
      <c r="P4625" t="s">
        <v>29</v>
      </c>
      <c r="Q4625" t="s">
        <v>30</v>
      </c>
      <c r="R4625" t="b">
        <v>0</v>
      </c>
      <c r="Z4625">
        <v>1</v>
      </c>
    </row>
    <row r="4626" spans="1:26" x14ac:dyDescent="0.25">
      <c r="A4626">
        <v>4533</v>
      </c>
      <c r="B4626" t="s">
        <v>2620</v>
      </c>
      <c r="C4626" t="s">
        <v>2689</v>
      </c>
      <c r="D4626" t="s">
        <v>2690</v>
      </c>
      <c r="E4626" s="6" t="str">
        <f>VLOOKUP(B4626&amp;" - "&amp;D4626,OrbisGeneric_mapping!C:F,3,0)</f>
        <v>MPLONOV</v>
      </c>
      <c r="F4626" s="6" t="e">
        <f>VLOOKUP(E4626,Collibra!D:F,3,0)</f>
        <v>#N/A</v>
      </c>
      <c r="G4626" s="6" t="e">
        <f>VLOOKUP(E4626,Collibra!D:F,2,0)</f>
        <v>#N/A</v>
      </c>
      <c r="J4626" t="s">
        <v>28</v>
      </c>
      <c r="N4626" t="b">
        <v>0</v>
      </c>
      <c r="P4626" t="s">
        <v>29</v>
      </c>
      <c r="Q4626" t="s">
        <v>30</v>
      </c>
      <c r="R4626" t="b">
        <v>0</v>
      </c>
      <c r="Z4626">
        <v>1</v>
      </c>
    </row>
    <row r="4627" spans="1:26" x14ac:dyDescent="0.25">
      <c r="A4627">
        <v>4517</v>
      </c>
      <c r="B4627" t="s">
        <v>2620</v>
      </c>
      <c r="C4627" t="s">
        <v>2691</v>
      </c>
      <c r="D4627" t="s">
        <v>2692</v>
      </c>
      <c r="E4627" s="6" t="str">
        <f>VLOOKUP(B4627&amp;" - "&amp;D4627,OrbisGeneric_mapping!C:F,3,0)</f>
        <v>MPLOOCT</v>
      </c>
      <c r="F4627" s="6" t="e">
        <f>VLOOKUP(E4627,Collibra!D:F,3,0)</f>
        <v>#N/A</v>
      </c>
      <c r="G4627" s="6" t="e">
        <f>VLOOKUP(E4627,Collibra!D:F,2,0)</f>
        <v>#N/A</v>
      </c>
      <c r="J4627" t="s">
        <v>28</v>
      </c>
      <c r="N4627" t="b">
        <v>0</v>
      </c>
      <c r="P4627" t="s">
        <v>29</v>
      </c>
      <c r="Q4627" t="s">
        <v>30</v>
      </c>
      <c r="R4627" t="b">
        <v>0</v>
      </c>
      <c r="Z4627">
        <v>1</v>
      </c>
    </row>
    <row r="4628" spans="1:26" x14ac:dyDescent="0.25">
      <c r="A4628">
        <v>4525</v>
      </c>
      <c r="B4628" t="s">
        <v>2620</v>
      </c>
      <c r="C4628" t="s">
        <v>2693</v>
      </c>
      <c r="D4628" t="s">
        <v>2694</v>
      </c>
      <c r="E4628" s="6" t="str">
        <f>VLOOKUP(B4628&amp;" - "&amp;D4628,OrbisGeneric_mapping!C:F,3,0)</f>
        <v>MPLOSEP</v>
      </c>
      <c r="F4628" s="6" t="e">
        <f>VLOOKUP(E4628,Collibra!D:F,3,0)</f>
        <v>#N/A</v>
      </c>
      <c r="G4628" s="6" t="e">
        <f>VLOOKUP(E4628,Collibra!D:F,2,0)</f>
        <v>#N/A</v>
      </c>
      <c r="J4628" t="s">
        <v>28</v>
      </c>
      <c r="N4628" t="b">
        <v>0</v>
      </c>
      <c r="P4628" t="s">
        <v>29</v>
      </c>
      <c r="Q4628" t="s">
        <v>30</v>
      </c>
      <c r="R4628" t="b">
        <v>0</v>
      </c>
      <c r="Z4628">
        <v>1</v>
      </c>
    </row>
    <row r="4629" spans="1:26" x14ac:dyDescent="0.25">
      <c r="A4629">
        <v>5061</v>
      </c>
      <c r="B4629" t="s">
        <v>2620</v>
      </c>
      <c r="C4629" t="s">
        <v>2695</v>
      </c>
      <c r="D4629" t="s">
        <v>2696</v>
      </c>
      <c r="E4629" s="6" t="str">
        <f>VLOOKUP(B4629&amp;" - "&amp;D4629,OrbisGeneric_mapping!C:F,3,0)</f>
        <v>MPMCAPR</v>
      </c>
      <c r="F4629" s="6">
        <f>VLOOKUP(E4629,Collibra!D:F,3,0)</f>
        <v>0</v>
      </c>
      <c r="G4629" s="6" t="str">
        <f>VLOOKUP(E4629,Collibra!D:F,2,0)</f>
        <v>The market capitalisation based on the closing price of the last trading day of April. It is a calculated result of the April number of outstanding shares multiplied by the share price of the main security.</v>
      </c>
      <c r="J4629" t="s">
        <v>28</v>
      </c>
      <c r="N4629" t="b">
        <v>0</v>
      </c>
      <c r="P4629" t="s">
        <v>29</v>
      </c>
      <c r="Q4629" t="s">
        <v>30</v>
      </c>
      <c r="R4629" t="b">
        <v>0</v>
      </c>
      <c r="Z4629">
        <v>1</v>
      </c>
    </row>
    <row r="4630" spans="1:26" x14ac:dyDescent="0.25">
      <c r="A4630">
        <v>5085</v>
      </c>
      <c r="B4630" t="s">
        <v>2620</v>
      </c>
      <c r="C4630" t="s">
        <v>2697</v>
      </c>
      <c r="D4630" t="s">
        <v>2698</v>
      </c>
      <c r="E4630" s="6" t="str">
        <f>VLOOKUP(B4630&amp;" - "&amp;D4630,OrbisGeneric_mapping!C:F,3,0)</f>
        <v>MPMCAUG</v>
      </c>
      <c r="F4630" s="6" t="str">
        <f>VLOOKUP(E4630,Collibra!D:F,3,0)</f>
        <v>Monthly - Market Capitalisation - August</v>
      </c>
      <c r="G4630" s="6" t="str">
        <f>VLOOKUP(E4630,Collibra!D:F,2,0)</f>
        <v>The market capitalisation based on the closing price of the last trading day of August. It is a calculated result of the August number of outstanding shares multiplied by the share price of the main security.</v>
      </c>
      <c r="J4630" t="s">
        <v>28</v>
      </c>
      <c r="N4630" t="b">
        <v>0</v>
      </c>
      <c r="P4630" t="s">
        <v>29</v>
      </c>
      <c r="Q4630" t="s">
        <v>30</v>
      </c>
      <c r="R4630" t="b">
        <v>0</v>
      </c>
      <c r="Z4630">
        <v>1</v>
      </c>
    </row>
    <row r="4631" spans="1:26" x14ac:dyDescent="0.25">
      <c r="A4631">
        <v>30</v>
      </c>
      <c r="B4631" t="s">
        <v>2620</v>
      </c>
      <c r="C4631" t="s">
        <v>2699</v>
      </c>
      <c r="D4631" t="s">
        <v>2700</v>
      </c>
      <c r="E4631" s="6" t="str">
        <f>VLOOKUP(B4631&amp;" - "&amp;D4631,OrbisGeneric_mapping!C:F,3,0)</f>
        <v>MPMCDEC</v>
      </c>
      <c r="F4631" s="6" t="str">
        <f>VLOOKUP(E4631,Collibra!D:F,3,0)</f>
        <v>Monthly - Market Capitalisation - December</v>
      </c>
      <c r="G4631" s="6" t="str">
        <f>VLOOKUP(E4631,Collibra!D:F,2,0)</f>
        <v>The market capitalisation based on the closing price of the last trading day of December. It is a calculated result of the December number of outstanding shares multiplied by the share price of the main security.</v>
      </c>
      <c r="J4631" t="s">
        <v>28</v>
      </c>
      <c r="N4631" t="b">
        <v>0</v>
      </c>
      <c r="P4631" t="s">
        <v>29</v>
      </c>
      <c r="Q4631" t="s">
        <v>30</v>
      </c>
      <c r="R4631" t="b">
        <v>0</v>
      </c>
      <c r="Z4631">
        <v>1</v>
      </c>
    </row>
    <row r="4632" spans="1:26" x14ac:dyDescent="0.25">
      <c r="A4632">
        <v>5037</v>
      </c>
      <c r="B4632" t="s">
        <v>2620</v>
      </c>
      <c r="C4632" t="s">
        <v>2701</v>
      </c>
      <c r="D4632" t="s">
        <v>2702</v>
      </c>
      <c r="E4632" s="6" t="str">
        <f>VLOOKUP(B4632&amp;" - "&amp;D4632,OrbisGeneric_mapping!C:F,3,0)</f>
        <v>MPMCFEB</v>
      </c>
      <c r="F4632" s="6" t="str">
        <f>VLOOKUP(E4632,Collibra!D:F,3,0)</f>
        <v>Monthly - Market Capitalisation - February</v>
      </c>
      <c r="G4632" s="6" t="str">
        <f>VLOOKUP(E4632,Collibra!D:F,2,0)</f>
        <v>The market capitalisation based on the closing price of the last trading day of February. It is a calculated result of the February number of outstanding shares multiplied by the share price of the main security.</v>
      </c>
      <c r="J4632" t="s">
        <v>28</v>
      </c>
      <c r="N4632" t="b">
        <v>0</v>
      </c>
      <c r="P4632" t="s">
        <v>29</v>
      </c>
      <c r="Q4632" t="s">
        <v>30</v>
      </c>
      <c r="R4632" t="b">
        <v>0</v>
      </c>
      <c r="Z4632">
        <v>1</v>
      </c>
    </row>
    <row r="4633" spans="1:26" x14ac:dyDescent="0.25">
      <c r="A4633">
        <v>5029</v>
      </c>
      <c r="B4633" t="s">
        <v>2620</v>
      </c>
      <c r="C4633" t="s">
        <v>2703</v>
      </c>
      <c r="D4633" t="s">
        <v>2704</v>
      </c>
      <c r="E4633" s="6" t="str">
        <f>VLOOKUP(B4633&amp;" - "&amp;D4633,OrbisGeneric_mapping!C:F,3,0)</f>
        <v>MPMCJAN</v>
      </c>
      <c r="F4633" s="6" t="str">
        <f>VLOOKUP(E4633,Collibra!D:F,3,0)</f>
        <v>Monthly - Market Capitalisation - January</v>
      </c>
      <c r="G4633" s="6" t="str">
        <f>VLOOKUP(E4633,Collibra!D:F,2,0)</f>
        <v>The market capitalisation based on the closing price of the last trading day of January. It is a calculated result of the January number of outstanding shares multiplied by the share price of the main security.</v>
      </c>
      <c r="J4633" t="s">
        <v>28</v>
      </c>
      <c r="N4633" t="b">
        <v>0</v>
      </c>
      <c r="P4633" t="s">
        <v>29</v>
      </c>
      <c r="Q4633" t="s">
        <v>30</v>
      </c>
      <c r="R4633" t="b">
        <v>0</v>
      </c>
      <c r="Z4633">
        <v>1</v>
      </c>
    </row>
    <row r="4634" spans="1:26" x14ac:dyDescent="0.25">
      <c r="A4634">
        <v>5077</v>
      </c>
      <c r="B4634" t="s">
        <v>2620</v>
      </c>
      <c r="C4634" t="s">
        <v>2705</v>
      </c>
      <c r="D4634" t="s">
        <v>2706</v>
      </c>
      <c r="E4634" s="6" t="str">
        <f>VLOOKUP(B4634&amp;" - "&amp;D4634,OrbisGeneric_mapping!C:F,3,0)</f>
        <v>MPMCJUL</v>
      </c>
      <c r="F4634" s="6" t="str">
        <f>VLOOKUP(E4634,Collibra!D:F,3,0)</f>
        <v>Monthly - Market Capitalisation - July</v>
      </c>
      <c r="G4634" s="6" t="str">
        <f>VLOOKUP(E4634,Collibra!D:F,2,0)</f>
        <v>The market capitalisation based on the closing price of the last trading day of July. It is a calculated result of the July number of outstanding shares multiplied by the share price of the main security.</v>
      </c>
      <c r="J4634" t="s">
        <v>28</v>
      </c>
      <c r="N4634" t="b">
        <v>0</v>
      </c>
      <c r="P4634" t="s">
        <v>29</v>
      </c>
      <c r="Q4634" t="s">
        <v>30</v>
      </c>
      <c r="R4634" t="b">
        <v>0</v>
      </c>
      <c r="Z4634">
        <v>1</v>
      </c>
    </row>
    <row r="4635" spans="1:26" x14ac:dyDescent="0.25">
      <c r="A4635">
        <v>5069</v>
      </c>
      <c r="B4635" t="s">
        <v>2620</v>
      </c>
      <c r="C4635" t="s">
        <v>2707</v>
      </c>
      <c r="D4635" t="s">
        <v>2708</v>
      </c>
      <c r="E4635" s="6" t="str">
        <f>VLOOKUP(B4635&amp;" - "&amp;D4635,OrbisGeneric_mapping!C:F,3,0)</f>
        <v>MPMCJUN</v>
      </c>
      <c r="F4635" s="6">
        <f>VLOOKUP(E4635,Collibra!D:F,3,0)</f>
        <v>0</v>
      </c>
      <c r="G4635" s="6" t="str">
        <f>VLOOKUP(E4635,Collibra!D:F,2,0)</f>
        <v>The market capitalisation based on the closing price of the last trading day of June. It is a calculated result of the June number of outstanding shares multiplied by the share price of the main security.</v>
      </c>
      <c r="J4635" t="s">
        <v>28</v>
      </c>
      <c r="N4635" t="b">
        <v>0</v>
      </c>
      <c r="P4635" t="s">
        <v>29</v>
      </c>
      <c r="Q4635" t="s">
        <v>30</v>
      </c>
      <c r="R4635" t="b">
        <v>0</v>
      </c>
      <c r="Z4635">
        <v>1</v>
      </c>
    </row>
    <row r="4636" spans="1:26" x14ac:dyDescent="0.25">
      <c r="A4636">
        <v>5045</v>
      </c>
      <c r="B4636" t="s">
        <v>2620</v>
      </c>
      <c r="C4636" t="s">
        <v>2709</v>
      </c>
      <c r="D4636" t="s">
        <v>2710</v>
      </c>
      <c r="E4636" s="6" t="str">
        <f>VLOOKUP(B4636&amp;" - "&amp;D4636,OrbisGeneric_mapping!C:F,3,0)</f>
        <v>MPMCMAR</v>
      </c>
      <c r="F4636" s="6">
        <f>VLOOKUP(E4636,Collibra!D:F,3,0)</f>
        <v>0</v>
      </c>
      <c r="G4636" s="6" t="str">
        <f>VLOOKUP(E4636,Collibra!D:F,2,0)</f>
        <v>The market capitalisation based on the closing price of the last trading day of March. It is a calculated result of the March number of outstanding shares multiplied by the share price of the main security.</v>
      </c>
      <c r="J4636" t="s">
        <v>28</v>
      </c>
      <c r="N4636" t="b">
        <v>0</v>
      </c>
      <c r="P4636" t="s">
        <v>29</v>
      </c>
      <c r="Q4636" t="s">
        <v>30</v>
      </c>
      <c r="R4636" t="b">
        <v>0</v>
      </c>
      <c r="Z4636">
        <v>1</v>
      </c>
    </row>
    <row r="4637" spans="1:26" x14ac:dyDescent="0.25">
      <c r="A4637">
        <v>5053</v>
      </c>
      <c r="B4637" t="s">
        <v>2620</v>
      </c>
      <c r="C4637" t="s">
        <v>2711</v>
      </c>
      <c r="D4637" t="s">
        <v>2712</v>
      </c>
      <c r="E4637" s="6" t="str">
        <f>VLOOKUP(B4637&amp;" - "&amp;D4637,OrbisGeneric_mapping!C:F,3,0)</f>
        <v>MPMCMAY</v>
      </c>
      <c r="F4637" s="6" t="str">
        <f>VLOOKUP(E4637,Collibra!D:F,3,0)</f>
        <v>Monthly - Market Capitalisation - May</v>
      </c>
      <c r="G4637" s="6" t="str">
        <f>VLOOKUP(E4637,Collibra!D:F,2,0)</f>
        <v>The market capitalisation based on the closing price of the last trading day of May. It is a calculated result of the May number of outstanding shares multiplied by the share price of the main security.</v>
      </c>
      <c r="J4637" t="s">
        <v>28</v>
      </c>
      <c r="N4637" t="b">
        <v>0</v>
      </c>
      <c r="P4637" t="s">
        <v>29</v>
      </c>
      <c r="Q4637" t="s">
        <v>30</v>
      </c>
      <c r="R4637" t="b">
        <v>0</v>
      </c>
      <c r="Z4637">
        <v>1</v>
      </c>
    </row>
    <row r="4638" spans="1:26" x14ac:dyDescent="0.25">
      <c r="A4638">
        <v>22</v>
      </c>
      <c r="B4638" t="s">
        <v>2620</v>
      </c>
      <c r="C4638" t="s">
        <v>2713</v>
      </c>
      <c r="D4638" t="s">
        <v>2714</v>
      </c>
      <c r="E4638" s="6" t="str">
        <f>VLOOKUP(B4638&amp;" - "&amp;D4638,OrbisGeneric_mapping!C:F,3,0)</f>
        <v>MPMCNOV</v>
      </c>
      <c r="F4638" s="6" t="str">
        <f>VLOOKUP(E4638,Collibra!D:F,3,0)</f>
        <v>Monthly - Market Capitalisation - November</v>
      </c>
      <c r="G4638" s="6" t="str">
        <f>VLOOKUP(E4638,Collibra!D:F,2,0)</f>
        <v>The market capitalisation based on the closing price of the last trading day of November. It is a calculated result of the November number of outstanding shares multiplied by the share price of the main security.</v>
      </c>
      <c r="J4638" t="s">
        <v>28</v>
      </c>
      <c r="N4638" t="b">
        <v>0</v>
      </c>
      <c r="P4638" t="s">
        <v>29</v>
      </c>
      <c r="Q4638" t="s">
        <v>30</v>
      </c>
      <c r="R4638" t="b">
        <v>0</v>
      </c>
      <c r="Z4638">
        <v>1</v>
      </c>
    </row>
    <row r="4639" spans="1:26" x14ac:dyDescent="0.25">
      <c r="A4639">
        <v>14</v>
      </c>
      <c r="B4639" t="s">
        <v>2620</v>
      </c>
      <c r="C4639" t="s">
        <v>2715</v>
      </c>
      <c r="D4639" t="s">
        <v>2716</v>
      </c>
      <c r="E4639" s="6" t="str">
        <f>VLOOKUP(B4639&amp;" - "&amp;D4639,OrbisGeneric_mapping!C:F,3,0)</f>
        <v>MPMCOCT</v>
      </c>
      <c r="F4639" s="6">
        <f>VLOOKUP(E4639,Collibra!D:F,3,0)</f>
        <v>0</v>
      </c>
      <c r="G4639" s="6" t="str">
        <f>VLOOKUP(E4639,Collibra!D:F,2,0)</f>
        <v>The market capitalisation based on the closing price of the last trading day of October. It is a calculated result of the October number of outstanding shares multiplied by the share price of the main security.</v>
      </c>
      <c r="J4639" t="s">
        <v>28</v>
      </c>
      <c r="N4639" t="b">
        <v>0</v>
      </c>
      <c r="P4639" t="s">
        <v>29</v>
      </c>
      <c r="Q4639" t="s">
        <v>30</v>
      </c>
      <c r="R4639" t="b">
        <v>0</v>
      </c>
      <c r="Z4639">
        <v>1</v>
      </c>
    </row>
    <row r="4640" spans="1:26" x14ac:dyDescent="0.25">
      <c r="A4640">
        <v>6</v>
      </c>
      <c r="B4640" t="s">
        <v>2620</v>
      </c>
      <c r="C4640" t="s">
        <v>2717</v>
      </c>
      <c r="D4640" t="s">
        <v>2718</v>
      </c>
      <c r="E4640" s="6" t="str">
        <f>VLOOKUP(B4640&amp;" - "&amp;D4640,OrbisGeneric_mapping!C:F,3,0)</f>
        <v>MPMCSEP</v>
      </c>
      <c r="F4640" s="6" t="str">
        <f>VLOOKUP(E4640,Collibra!D:F,3,0)</f>
        <v>Monthly - Market Capitalisation - September</v>
      </c>
      <c r="G4640" s="6" t="str">
        <f>VLOOKUP(E4640,Collibra!D:F,2,0)</f>
        <v>The market capitalisation based on the closing price of the last trading day of September. It is a calculated result of the September number of outstanding shares multiplied by the share price of the main security.</v>
      </c>
      <c r="J4640" t="s">
        <v>28</v>
      </c>
      <c r="N4640" t="b">
        <v>0</v>
      </c>
      <c r="P4640" t="s">
        <v>29</v>
      </c>
      <c r="Q4640" t="s">
        <v>30</v>
      </c>
      <c r="R4640" t="b">
        <v>0</v>
      </c>
      <c r="Z4640">
        <v>1</v>
      </c>
    </row>
    <row r="4641" spans="1:26" x14ac:dyDescent="0.25">
      <c r="A4641">
        <v>4965</v>
      </c>
      <c r="B4641" t="s">
        <v>2620</v>
      </c>
      <c r="C4641" t="s">
        <v>2719</v>
      </c>
      <c r="D4641" t="s">
        <v>2720</v>
      </c>
      <c r="E4641" s="6" t="str">
        <f>VLOOKUP(B4641&amp;" - "&amp;D4641,OrbisGeneric_mapping!C:F,3,0)</f>
        <v>MPNDAPR</v>
      </c>
      <c r="F4641" s="6" t="str">
        <f>VLOOKUP(E4641,Collibra!D:F,3,0)</f>
        <v>Monthly - No of days traded - April</v>
      </c>
      <c r="G4641" s="6" t="str">
        <f>VLOOKUP(E4641,Collibra!D:F,2,0)</f>
        <v>The number of trading days of the main security on the main stock exchange in April.</v>
      </c>
      <c r="J4641" t="s">
        <v>28</v>
      </c>
      <c r="N4641" t="b">
        <v>0</v>
      </c>
      <c r="P4641" t="s">
        <v>29</v>
      </c>
      <c r="Q4641" t="s">
        <v>30</v>
      </c>
      <c r="R4641" t="b">
        <v>0</v>
      </c>
      <c r="Z4641">
        <v>1</v>
      </c>
    </row>
    <row r="4642" spans="1:26" x14ac:dyDescent="0.25">
      <c r="A4642">
        <v>4989</v>
      </c>
      <c r="B4642" t="s">
        <v>2620</v>
      </c>
      <c r="C4642" t="s">
        <v>2721</v>
      </c>
      <c r="D4642" t="s">
        <v>2722</v>
      </c>
      <c r="E4642" s="6" t="str">
        <f>VLOOKUP(B4642&amp;" - "&amp;D4642,OrbisGeneric_mapping!C:F,3,0)</f>
        <v>MPNDAUG</v>
      </c>
      <c r="F4642" s="6" t="str">
        <f>VLOOKUP(E4642,Collibra!D:F,3,0)</f>
        <v>Monthly - August, no of days traded</v>
      </c>
      <c r="G4642" s="6" t="str">
        <f>VLOOKUP(E4642,Collibra!D:F,2,0)</f>
        <v>The number of trading days of the main security on the main stock exchange in August.</v>
      </c>
      <c r="J4642" t="s">
        <v>28</v>
      </c>
      <c r="N4642" t="b">
        <v>0</v>
      </c>
      <c r="P4642" t="s">
        <v>29</v>
      </c>
      <c r="Q4642" t="s">
        <v>30</v>
      </c>
      <c r="R4642" t="b">
        <v>0</v>
      </c>
      <c r="Z4642">
        <v>1</v>
      </c>
    </row>
    <row r="4643" spans="1:26" x14ac:dyDescent="0.25">
      <c r="A4643">
        <v>5021</v>
      </c>
      <c r="B4643" t="s">
        <v>2620</v>
      </c>
      <c r="C4643" t="s">
        <v>2723</v>
      </c>
      <c r="D4643" t="s">
        <v>2724</v>
      </c>
      <c r="E4643" s="6" t="str">
        <f>VLOOKUP(B4643&amp;" - "&amp;D4643,OrbisGeneric_mapping!C:F,3,0)</f>
        <v>MPNDDEC</v>
      </c>
      <c r="F4643" s="6">
        <f>VLOOKUP(E4643,Collibra!D:F,3,0)</f>
        <v>0</v>
      </c>
      <c r="G4643" s="6" t="str">
        <f>VLOOKUP(E4643,Collibra!D:F,2,0)</f>
        <v>The number of trading days of the main security on the main stock exchange in December.</v>
      </c>
      <c r="J4643" t="s">
        <v>28</v>
      </c>
      <c r="N4643" t="b">
        <v>0</v>
      </c>
      <c r="P4643" t="s">
        <v>29</v>
      </c>
      <c r="Q4643" t="s">
        <v>30</v>
      </c>
      <c r="R4643" t="b">
        <v>0</v>
      </c>
      <c r="Z4643">
        <v>1</v>
      </c>
    </row>
    <row r="4644" spans="1:26" x14ac:dyDescent="0.25">
      <c r="A4644">
        <v>4941</v>
      </c>
      <c r="B4644" t="s">
        <v>2620</v>
      </c>
      <c r="C4644" t="s">
        <v>2725</v>
      </c>
      <c r="D4644" t="s">
        <v>2726</v>
      </c>
      <c r="E4644" s="6" t="str">
        <f>VLOOKUP(B4644&amp;" - "&amp;D4644,OrbisGeneric_mapping!C:F,3,0)</f>
        <v>MPNDFEB</v>
      </c>
      <c r="F4644" s="6" t="str">
        <f>VLOOKUP(E4644,Collibra!D:F,3,0)</f>
        <v>Monthly - No of days traded - February</v>
      </c>
      <c r="G4644" s="6" t="str">
        <f>VLOOKUP(E4644,Collibra!D:F,2,0)</f>
        <v>The number of trading days of the main security on the main stock exchange in February.</v>
      </c>
      <c r="J4644" t="s">
        <v>28</v>
      </c>
      <c r="N4644" t="b">
        <v>0</v>
      </c>
      <c r="P4644" t="s">
        <v>29</v>
      </c>
      <c r="Q4644" t="s">
        <v>30</v>
      </c>
      <c r="R4644" t="b">
        <v>0</v>
      </c>
      <c r="Z4644">
        <v>1</v>
      </c>
    </row>
    <row r="4645" spans="1:26" x14ac:dyDescent="0.25">
      <c r="A4645">
        <v>4933</v>
      </c>
      <c r="B4645" t="s">
        <v>2620</v>
      </c>
      <c r="C4645" t="s">
        <v>2727</v>
      </c>
      <c r="D4645" t="s">
        <v>2728</v>
      </c>
      <c r="E4645" s="6" t="str">
        <f>VLOOKUP(B4645&amp;" - "&amp;D4645,OrbisGeneric_mapping!C:F,3,0)</f>
        <v>MPNDJAN</v>
      </c>
      <c r="F4645" s="6" t="str">
        <f>VLOOKUP(E4645,Collibra!D:F,3,0)</f>
        <v>Monthly - No of days traded - January</v>
      </c>
      <c r="G4645" s="6" t="str">
        <f>VLOOKUP(E4645,Collibra!D:F,2,0)</f>
        <v>The number of trading days of the main security on the main stock exchange in January.</v>
      </c>
      <c r="J4645" t="s">
        <v>28</v>
      </c>
      <c r="N4645" t="b">
        <v>0</v>
      </c>
      <c r="P4645" t="s">
        <v>29</v>
      </c>
      <c r="Q4645" t="s">
        <v>30</v>
      </c>
      <c r="R4645" t="b">
        <v>0</v>
      </c>
      <c r="Z4645">
        <v>1</v>
      </c>
    </row>
    <row r="4646" spans="1:26" x14ac:dyDescent="0.25">
      <c r="A4646">
        <v>4973</v>
      </c>
      <c r="B4646" t="s">
        <v>2620</v>
      </c>
      <c r="C4646" t="s">
        <v>2729</v>
      </c>
      <c r="D4646" t="s">
        <v>2730</v>
      </c>
      <c r="E4646" s="6" t="str">
        <f>VLOOKUP(B4646&amp;" - "&amp;D4646,OrbisGeneric_mapping!C:F,3,0)</f>
        <v>MPNDJUL</v>
      </c>
      <c r="F4646" s="6" t="str">
        <f>VLOOKUP(E4646,Collibra!D:F,3,0)</f>
        <v>Monthly - No of days traded - July</v>
      </c>
      <c r="G4646" s="6" t="str">
        <f>VLOOKUP(E4646,Collibra!D:F,2,0)</f>
        <v>The number of trading days of the main security on the main stock exchange in July.</v>
      </c>
      <c r="J4646" t="s">
        <v>28</v>
      </c>
      <c r="N4646" t="b">
        <v>0</v>
      </c>
      <c r="P4646" t="s">
        <v>29</v>
      </c>
      <c r="Q4646" t="s">
        <v>30</v>
      </c>
      <c r="R4646" t="b">
        <v>0</v>
      </c>
      <c r="Z4646">
        <v>1</v>
      </c>
    </row>
    <row r="4647" spans="1:26" x14ac:dyDescent="0.25">
      <c r="A4647">
        <v>4981</v>
      </c>
      <c r="B4647" t="s">
        <v>2620</v>
      </c>
      <c r="C4647" t="s">
        <v>2731</v>
      </c>
      <c r="D4647" t="s">
        <v>2732</v>
      </c>
      <c r="E4647" s="6" t="str">
        <f>VLOOKUP(B4647&amp;" - "&amp;D4647,OrbisGeneric_mapping!C:F,3,0)</f>
        <v>MPNDJUN</v>
      </c>
      <c r="F4647" s="6">
        <f>VLOOKUP(E4647,Collibra!D:F,3,0)</f>
        <v>0</v>
      </c>
      <c r="G4647" s="6" t="str">
        <f>VLOOKUP(E4647,Collibra!D:F,2,0)</f>
        <v>The number of trading days of the main security on the main stock exchange in June.</v>
      </c>
      <c r="J4647" t="s">
        <v>28</v>
      </c>
      <c r="N4647" t="b">
        <v>0</v>
      </c>
      <c r="P4647" t="s">
        <v>29</v>
      </c>
      <c r="Q4647" t="s">
        <v>30</v>
      </c>
      <c r="R4647" t="b">
        <v>0</v>
      </c>
      <c r="Z4647">
        <v>1</v>
      </c>
    </row>
    <row r="4648" spans="1:26" x14ac:dyDescent="0.25">
      <c r="A4648">
        <v>4949</v>
      </c>
      <c r="B4648" t="s">
        <v>2620</v>
      </c>
      <c r="C4648" t="s">
        <v>2733</v>
      </c>
      <c r="D4648" t="s">
        <v>2734</v>
      </c>
      <c r="E4648" s="6" t="str">
        <f>VLOOKUP(B4648&amp;" - "&amp;D4648,OrbisGeneric_mapping!C:F,3,0)</f>
        <v>MPNDMAR</v>
      </c>
      <c r="F4648" s="6" t="str">
        <f>VLOOKUP(E4648,Collibra!D:F,3,0)</f>
        <v>Monthly - No of days traded - March</v>
      </c>
      <c r="G4648" s="6" t="str">
        <f>VLOOKUP(E4648,Collibra!D:F,2,0)</f>
        <v>The number of trading days of the main security on the main stock exchange in March.</v>
      </c>
      <c r="J4648" t="s">
        <v>28</v>
      </c>
      <c r="N4648" t="b">
        <v>0</v>
      </c>
      <c r="P4648" t="s">
        <v>29</v>
      </c>
      <c r="Q4648" t="s">
        <v>30</v>
      </c>
      <c r="R4648" t="b">
        <v>0</v>
      </c>
      <c r="Z4648">
        <v>1</v>
      </c>
    </row>
    <row r="4649" spans="1:26" x14ac:dyDescent="0.25">
      <c r="A4649">
        <v>4957</v>
      </c>
      <c r="B4649" t="s">
        <v>2620</v>
      </c>
      <c r="C4649" t="s">
        <v>2735</v>
      </c>
      <c r="D4649" t="s">
        <v>2736</v>
      </c>
      <c r="E4649" s="6" t="str">
        <f>VLOOKUP(B4649&amp;" - "&amp;D4649,OrbisGeneric_mapping!C:F,3,0)</f>
        <v>MPNDMAY</v>
      </c>
      <c r="F4649" s="6" t="str">
        <f>VLOOKUP(E4649,Collibra!D:F,3,0)</f>
        <v>Monthly - No of days traded - May</v>
      </c>
      <c r="G4649" s="6" t="str">
        <f>VLOOKUP(E4649,Collibra!D:F,2,0)</f>
        <v>The number of trading days of the main security on the main stock exchange in May.</v>
      </c>
      <c r="J4649" t="s">
        <v>28</v>
      </c>
      <c r="N4649" t="b">
        <v>0</v>
      </c>
      <c r="P4649" t="s">
        <v>29</v>
      </c>
      <c r="Q4649" t="s">
        <v>30</v>
      </c>
      <c r="R4649" t="b">
        <v>0</v>
      </c>
      <c r="Z4649">
        <v>1</v>
      </c>
    </row>
    <row r="4650" spans="1:26" x14ac:dyDescent="0.25">
      <c r="A4650">
        <v>5005</v>
      </c>
      <c r="B4650" t="s">
        <v>2620</v>
      </c>
      <c r="C4650" t="s">
        <v>2737</v>
      </c>
      <c r="D4650" t="s">
        <v>2738</v>
      </c>
      <c r="E4650" s="6" t="str">
        <f>VLOOKUP(B4650&amp;" - "&amp;D4650,OrbisGeneric_mapping!C:F,3,0)</f>
        <v>MPNDNOV</v>
      </c>
      <c r="F4650" s="6" t="str">
        <f>VLOOKUP(E4650,Collibra!D:F,3,0)</f>
        <v>Monthly - No of days traded - November</v>
      </c>
      <c r="G4650" s="6" t="str">
        <f>VLOOKUP(E4650,Collibra!D:F,2,0)</f>
        <v>The number of trading days of the main security on the main stock exchange in November.</v>
      </c>
      <c r="J4650" t="s">
        <v>28</v>
      </c>
      <c r="N4650" t="b">
        <v>0</v>
      </c>
      <c r="P4650" t="s">
        <v>29</v>
      </c>
      <c r="Q4650" t="s">
        <v>30</v>
      </c>
      <c r="R4650" t="b">
        <v>0</v>
      </c>
      <c r="Z4650">
        <v>1</v>
      </c>
    </row>
    <row r="4651" spans="1:26" x14ac:dyDescent="0.25">
      <c r="A4651">
        <v>5013</v>
      </c>
      <c r="B4651" t="s">
        <v>2620</v>
      </c>
      <c r="C4651" t="s">
        <v>2739</v>
      </c>
      <c r="D4651" t="s">
        <v>2740</v>
      </c>
      <c r="E4651" s="6" t="str">
        <f>VLOOKUP(B4651&amp;" - "&amp;D4651,OrbisGeneric_mapping!C:F,3,0)</f>
        <v>MPNDOCT</v>
      </c>
      <c r="F4651" s="6">
        <f>VLOOKUP(E4651,Collibra!D:F,3,0)</f>
        <v>0</v>
      </c>
      <c r="G4651" s="6" t="str">
        <f>VLOOKUP(E4651,Collibra!D:F,2,0)</f>
        <v>The number of trading days of the main security on the main stock exchange in October.</v>
      </c>
      <c r="J4651" t="s">
        <v>28</v>
      </c>
      <c r="N4651" t="b">
        <v>0</v>
      </c>
      <c r="P4651" t="s">
        <v>29</v>
      </c>
      <c r="Q4651" t="s">
        <v>30</v>
      </c>
      <c r="R4651" t="b">
        <v>0</v>
      </c>
      <c r="Z4651">
        <v>1</v>
      </c>
    </row>
    <row r="4652" spans="1:26" x14ac:dyDescent="0.25">
      <c r="A4652">
        <v>4997</v>
      </c>
      <c r="B4652" t="s">
        <v>2620</v>
      </c>
      <c r="C4652" t="s">
        <v>2741</v>
      </c>
      <c r="D4652" t="s">
        <v>2742</v>
      </c>
      <c r="E4652" s="6" t="str">
        <f>VLOOKUP(B4652&amp;" - "&amp;D4652,OrbisGeneric_mapping!C:F,3,0)</f>
        <v>MPNDSEP</v>
      </c>
      <c r="F4652" s="6" t="str">
        <f>VLOOKUP(E4652,Collibra!D:F,3,0)</f>
        <v>Monthly - September, no of days traded</v>
      </c>
      <c r="G4652" s="6" t="str">
        <f>VLOOKUP(E4652,Collibra!D:F,2,0)</f>
        <v>The number of trading days of the main security on the main stock exchange in September.</v>
      </c>
      <c r="J4652" t="s">
        <v>28</v>
      </c>
      <c r="N4652" t="b">
        <v>0</v>
      </c>
      <c r="P4652" t="s">
        <v>29</v>
      </c>
      <c r="Q4652" t="s">
        <v>30</v>
      </c>
      <c r="R4652" t="b">
        <v>0</v>
      </c>
      <c r="Z4652">
        <v>1</v>
      </c>
    </row>
    <row r="4653" spans="1:26" x14ac:dyDescent="0.25">
      <c r="A4653">
        <v>4765</v>
      </c>
      <c r="B4653" t="s">
        <v>2620</v>
      </c>
      <c r="C4653" t="s">
        <v>2743</v>
      </c>
      <c r="D4653" t="s">
        <v>2744</v>
      </c>
      <c r="E4653" s="6" t="str">
        <f>VLOOKUP(B4653&amp;" - "&amp;D4653,OrbisGeneric_mapping!C:F,3,0)</f>
        <v>MPOSAPR</v>
      </c>
      <c r="F4653" s="6">
        <f>VLOOKUP(E4653,Collibra!D:F,3,0)</f>
        <v>0</v>
      </c>
      <c r="G4653" s="6" t="str">
        <f>VLOOKUP(E4653,Collibra!D:F,2,0)</f>
        <v>The number of outstanding shares of the company at the end of April. A company's shares outstanding are the total number of shares issued and actively held by stockholders. Only the number of shares outstanding for the main security of the company.</v>
      </c>
      <c r="J4653" t="s">
        <v>28</v>
      </c>
      <c r="N4653" t="b">
        <v>0</v>
      </c>
      <c r="P4653" t="s">
        <v>29</v>
      </c>
      <c r="Q4653" t="s">
        <v>30</v>
      </c>
      <c r="R4653" t="b">
        <v>0</v>
      </c>
      <c r="Z4653">
        <v>1</v>
      </c>
    </row>
    <row r="4654" spans="1:26" x14ac:dyDescent="0.25">
      <c r="A4654">
        <v>4797</v>
      </c>
      <c r="B4654" t="s">
        <v>2620</v>
      </c>
      <c r="C4654" t="s">
        <v>2745</v>
      </c>
      <c r="D4654" t="s">
        <v>2746</v>
      </c>
      <c r="E4654" s="6" t="str">
        <f>VLOOKUP(B4654&amp;" - "&amp;D4654,OrbisGeneric_mapping!C:F,3,0)</f>
        <v>MPOSAUG</v>
      </c>
      <c r="F4654" s="6" t="str">
        <f>VLOOKUP(E4654,Collibra!D:F,3,0)</f>
        <v>Monthly - Outstanding shares  - August</v>
      </c>
      <c r="G4654" s="6" t="str">
        <f>VLOOKUP(E4654,Collibra!D:F,2,0)</f>
        <v>The number of outstanding shares of the company at the end of August. A company's shares outstanding are the total number of shares issued and actively held by stockholders. Only the number of shares outstanding for the main security of the company.</v>
      </c>
      <c r="J4654" t="s">
        <v>28</v>
      </c>
      <c r="N4654" t="b">
        <v>0</v>
      </c>
      <c r="P4654" t="s">
        <v>29</v>
      </c>
      <c r="Q4654" t="s">
        <v>30</v>
      </c>
      <c r="R4654" t="b">
        <v>0</v>
      </c>
      <c r="Z4654">
        <v>1</v>
      </c>
    </row>
    <row r="4655" spans="1:26" x14ac:dyDescent="0.25">
      <c r="A4655">
        <v>4829</v>
      </c>
      <c r="B4655" t="s">
        <v>2620</v>
      </c>
      <c r="C4655" t="s">
        <v>2747</v>
      </c>
      <c r="D4655" t="s">
        <v>2748</v>
      </c>
      <c r="E4655" s="6" t="str">
        <f>VLOOKUP(B4655&amp;" - "&amp;D4655,OrbisGeneric_mapping!C:F,3,0)</f>
        <v>MPOSDEC</v>
      </c>
      <c r="F4655" s="6" t="str">
        <f>VLOOKUP(E4655,Collibra!D:F,3,0)</f>
        <v>Monthly - Outstanding shares - December</v>
      </c>
      <c r="G4655" s="6" t="str">
        <f>VLOOKUP(E4655,Collibra!D:F,2,0)</f>
        <v>The number of outstanding shares of the company at the end of December. A company's shares outstanding are the total number of shares issued and actively held by stockholders. Only the number of shares outstanding for the main security of the company.</v>
      </c>
      <c r="J4655" t="s">
        <v>28</v>
      </c>
      <c r="N4655" t="b">
        <v>0</v>
      </c>
      <c r="P4655" t="s">
        <v>29</v>
      </c>
      <c r="Q4655" t="s">
        <v>30</v>
      </c>
      <c r="R4655" t="b">
        <v>0</v>
      </c>
      <c r="Z4655">
        <v>1</v>
      </c>
    </row>
    <row r="4656" spans="1:26" x14ac:dyDescent="0.25">
      <c r="A4656">
        <v>4749</v>
      </c>
      <c r="B4656" t="s">
        <v>2620</v>
      </c>
      <c r="C4656" t="s">
        <v>2749</v>
      </c>
      <c r="D4656" t="s">
        <v>2750</v>
      </c>
      <c r="E4656" s="6" t="str">
        <f>VLOOKUP(B4656&amp;" - "&amp;D4656,OrbisGeneric_mapping!C:F,3,0)</f>
        <v>MPOSFEB</v>
      </c>
      <c r="F4656" s="6">
        <f>VLOOKUP(E4656,Collibra!D:F,3,0)</f>
        <v>0</v>
      </c>
      <c r="G4656" s="6" t="str">
        <f>VLOOKUP(E4656,Collibra!D:F,2,0)</f>
        <v>The number of outstanding shares of the company at the end of February. A company's shares outstanding are the total number of shares issued and actively held by stockholders. Only the number of shares outstanding for the main security of the company.</v>
      </c>
      <c r="J4656" t="s">
        <v>28</v>
      </c>
      <c r="N4656" t="b">
        <v>0</v>
      </c>
      <c r="P4656" t="s">
        <v>29</v>
      </c>
      <c r="Q4656" t="s">
        <v>30</v>
      </c>
      <c r="R4656" t="b">
        <v>0</v>
      </c>
      <c r="Z4656">
        <v>1</v>
      </c>
    </row>
    <row r="4657" spans="1:26" x14ac:dyDescent="0.25">
      <c r="A4657">
        <v>4741</v>
      </c>
      <c r="B4657" t="s">
        <v>2620</v>
      </c>
      <c r="C4657" t="s">
        <v>2751</v>
      </c>
      <c r="D4657" t="s">
        <v>2752</v>
      </c>
      <c r="E4657" s="6" t="str">
        <f>VLOOKUP(B4657&amp;" - "&amp;D4657,OrbisGeneric_mapping!C:F,3,0)</f>
        <v>MPOSJAN</v>
      </c>
      <c r="F4657" s="6" t="str">
        <f>VLOOKUP(E4657,Collibra!D:F,3,0)</f>
        <v>Monthly - Outstanding shares  - January</v>
      </c>
      <c r="G4657" s="6" t="str">
        <f>VLOOKUP(E4657,Collibra!D:F,2,0)</f>
        <v>The number of outstanding shares of the company at the end of January. A company's shares outstanding are the total number of shares issued and actively held by stockholders. Only the number of shares outstanding for the main security of the company.</v>
      </c>
      <c r="J4657" t="s">
        <v>28</v>
      </c>
      <c r="N4657" t="b">
        <v>0</v>
      </c>
      <c r="P4657" t="s">
        <v>29</v>
      </c>
      <c r="Q4657" t="s">
        <v>30</v>
      </c>
      <c r="R4657" t="b">
        <v>0</v>
      </c>
      <c r="Z4657">
        <v>1</v>
      </c>
    </row>
    <row r="4658" spans="1:26" x14ac:dyDescent="0.25">
      <c r="A4658">
        <v>4789</v>
      </c>
      <c r="B4658" t="s">
        <v>2620</v>
      </c>
      <c r="C4658" t="s">
        <v>2753</v>
      </c>
      <c r="D4658" t="s">
        <v>2754</v>
      </c>
      <c r="E4658" s="6" t="str">
        <f>VLOOKUP(B4658&amp;" - "&amp;D4658,OrbisGeneric_mapping!C:F,3,0)</f>
        <v>MPOSJUL</v>
      </c>
      <c r="F4658" s="6">
        <f>VLOOKUP(E4658,Collibra!D:F,3,0)</f>
        <v>0</v>
      </c>
      <c r="G4658" s="6" t="str">
        <f>VLOOKUP(E4658,Collibra!D:F,2,0)</f>
        <v>The number of outstanding shares of the company at the end of July. A company's shares outstanding are the total number of shares issued and actively held by stockholders. Only the number of shares outstanding for the main security of the company.</v>
      </c>
      <c r="J4658" t="s">
        <v>28</v>
      </c>
      <c r="N4658" t="b">
        <v>0</v>
      </c>
      <c r="P4658" t="s">
        <v>29</v>
      </c>
      <c r="Q4658" t="s">
        <v>30</v>
      </c>
      <c r="R4658" t="b">
        <v>0</v>
      </c>
      <c r="Z4658">
        <v>1</v>
      </c>
    </row>
    <row r="4659" spans="1:26" x14ac:dyDescent="0.25">
      <c r="A4659">
        <v>4781</v>
      </c>
      <c r="B4659" t="s">
        <v>2620</v>
      </c>
      <c r="C4659" t="s">
        <v>2755</v>
      </c>
      <c r="D4659" t="s">
        <v>2756</v>
      </c>
      <c r="E4659" s="6" t="str">
        <f>VLOOKUP(B4659&amp;" - "&amp;D4659,OrbisGeneric_mapping!C:F,3,0)</f>
        <v>MPOSJUN</v>
      </c>
      <c r="F4659" s="6">
        <f>VLOOKUP(E4659,Collibra!D:F,3,0)</f>
        <v>0</v>
      </c>
      <c r="G4659" s="6" t="str">
        <f>VLOOKUP(E4659,Collibra!D:F,2,0)</f>
        <v>The number of outstanding shares of the company at the end of June. A company's shares outstanding are the total number of shares issued and actively held by stockholders. Only the number of shares outstanding for the main security of the company.</v>
      </c>
      <c r="J4659" t="s">
        <v>28</v>
      </c>
      <c r="N4659" t="b">
        <v>0</v>
      </c>
      <c r="P4659" t="s">
        <v>29</v>
      </c>
      <c r="Q4659" t="s">
        <v>30</v>
      </c>
      <c r="R4659" t="b">
        <v>0</v>
      </c>
      <c r="Z4659">
        <v>1</v>
      </c>
    </row>
    <row r="4660" spans="1:26" x14ac:dyDescent="0.25">
      <c r="A4660">
        <v>4757</v>
      </c>
      <c r="B4660" t="s">
        <v>2620</v>
      </c>
      <c r="C4660" t="s">
        <v>2757</v>
      </c>
      <c r="D4660" t="s">
        <v>2758</v>
      </c>
      <c r="E4660" s="6" t="str">
        <f>VLOOKUP(B4660&amp;" - "&amp;D4660,OrbisGeneric_mapping!C:F,3,0)</f>
        <v>MPOSMAR</v>
      </c>
      <c r="F4660" s="6">
        <f>VLOOKUP(E4660,Collibra!D:F,3,0)</f>
        <v>0</v>
      </c>
      <c r="G4660" s="6" t="str">
        <f>VLOOKUP(E4660,Collibra!D:F,2,0)</f>
        <v>The number of outstanding shares of the company at the end of March. A company's shares outstanding are the total number of shares issued and actively held by stockholders. Only the number of shares outstanding for the main security of the company.</v>
      </c>
      <c r="J4660" t="s">
        <v>28</v>
      </c>
      <c r="N4660" t="b">
        <v>0</v>
      </c>
      <c r="P4660" t="s">
        <v>29</v>
      </c>
      <c r="Q4660" t="s">
        <v>30</v>
      </c>
      <c r="R4660" t="b">
        <v>0</v>
      </c>
      <c r="Z4660">
        <v>1</v>
      </c>
    </row>
    <row r="4661" spans="1:26" x14ac:dyDescent="0.25">
      <c r="A4661">
        <v>4773</v>
      </c>
      <c r="B4661" t="s">
        <v>2620</v>
      </c>
      <c r="C4661" t="s">
        <v>2759</v>
      </c>
      <c r="D4661" t="s">
        <v>2760</v>
      </c>
      <c r="E4661" s="6" t="str">
        <f>VLOOKUP(B4661&amp;" - "&amp;D4661,OrbisGeneric_mapping!C:F,3,0)</f>
        <v>MPOSMAY</v>
      </c>
      <c r="F4661" s="6">
        <f>VLOOKUP(E4661,Collibra!D:F,3,0)</f>
        <v>0</v>
      </c>
      <c r="G4661" s="6" t="str">
        <f>VLOOKUP(E4661,Collibra!D:F,2,0)</f>
        <v>The number of outstanding shares of the company at the end of May. A company's shares outstanding are the total number of shares issued and actively held by stockholders. Only the number of shares outstanding for the main security of the company.</v>
      </c>
      <c r="J4661" t="s">
        <v>28</v>
      </c>
      <c r="N4661" t="b">
        <v>0</v>
      </c>
      <c r="P4661" t="s">
        <v>29</v>
      </c>
      <c r="Q4661" t="s">
        <v>30</v>
      </c>
      <c r="R4661" t="b">
        <v>0</v>
      </c>
      <c r="Z4661">
        <v>1</v>
      </c>
    </row>
    <row r="4662" spans="1:26" x14ac:dyDescent="0.25">
      <c r="A4662">
        <v>4821</v>
      </c>
      <c r="B4662" t="s">
        <v>2620</v>
      </c>
      <c r="C4662" t="s">
        <v>2761</v>
      </c>
      <c r="D4662" t="s">
        <v>2762</v>
      </c>
      <c r="E4662" s="6" t="str">
        <f>VLOOKUP(B4662&amp;" - "&amp;D4662,OrbisGeneric_mapping!C:F,3,0)</f>
        <v>MPOSNOV</v>
      </c>
      <c r="F4662" s="6">
        <f>VLOOKUP(E4662,Collibra!D:F,3,0)</f>
        <v>0</v>
      </c>
      <c r="G4662" s="6" t="str">
        <f>VLOOKUP(E4662,Collibra!D:F,2,0)</f>
        <v>The number of outstanding shares of the company at the end of November. A company's shares outstanding are the total number of shares issued and actively held by stockholders. Only the number of shares outstanding for the main security of the company.</v>
      </c>
      <c r="J4662" t="s">
        <v>28</v>
      </c>
      <c r="N4662" t="b">
        <v>0</v>
      </c>
      <c r="P4662" t="s">
        <v>29</v>
      </c>
      <c r="Q4662" t="s">
        <v>30</v>
      </c>
      <c r="R4662" t="b">
        <v>0</v>
      </c>
      <c r="Z4662">
        <v>1</v>
      </c>
    </row>
    <row r="4663" spans="1:26" x14ac:dyDescent="0.25">
      <c r="A4663">
        <v>4813</v>
      </c>
      <c r="B4663" t="s">
        <v>2620</v>
      </c>
      <c r="C4663" t="s">
        <v>2763</v>
      </c>
      <c r="D4663" t="s">
        <v>2764</v>
      </c>
      <c r="E4663" s="6" t="str">
        <f>VLOOKUP(B4663&amp;" - "&amp;D4663,OrbisGeneric_mapping!C:F,3,0)</f>
        <v>MPOSOCT</v>
      </c>
      <c r="F4663" s="6">
        <f>VLOOKUP(E4663,Collibra!D:F,3,0)</f>
        <v>0</v>
      </c>
      <c r="G4663" s="6" t="str">
        <f>VLOOKUP(E4663,Collibra!D:F,2,0)</f>
        <v>The number of outstanding shares of the company at the end of October. A company's shares outstanding are the total number of shares issued and actively held by stockholders. Only the number of shares outstanding for the main security of the company.</v>
      </c>
      <c r="J4663" t="s">
        <v>28</v>
      </c>
      <c r="N4663" t="b">
        <v>0</v>
      </c>
      <c r="P4663" t="s">
        <v>29</v>
      </c>
      <c r="Q4663" t="s">
        <v>30</v>
      </c>
      <c r="R4663" t="b">
        <v>0</v>
      </c>
      <c r="Z4663">
        <v>1</v>
      </c>
    </row>
    <row r="4664" spans="1:26" x14ac:dyDescent="0.25">
      <c r="A4664">
        <v>4805</v>
      </c>
      <c r="B4664" t="s">
        <v>2620</v>
      </c>
      <c r="C4664" t="s">
        <v>2765</v>
      </c>
      <c r="D4664" t="s">
        <v>2766</v>
      </c>
      <c r="E4664" s="6" t="str">
        <f>VLOOKUP(B4664&amp;" - "&amp;D4664,OrbisGeneric_mapping!C:F,3,0)</f>
        <v>MPOSSEP</v>
      </c>
      <c r="F4664" s="6">
        <f>VLOOKUP(E4664,Collibra!D:F,3,0)</f>
        <v>0</v>
      </c>
      <c r="G4664" s="6" t="str">
        <f>VLOOKUP(E4664,Collibra!D:F,2,0)</f>
        <v>The number of outstanding shares of the company at the end of September. A company's shares outstanding are the total number of shares issued and actively held by stockholders. Only the number of shares outstanding for the main security of the company.</v>
      </c>
      <c r="J4664" t="s">
        <v>28</v>
      </c>
      <c r="N4664" t="b">
        <v>0</v>
      </c>
      <c r="P4664" t="s">
        <v>29</v>
      </c>
      <c r="Q4664" t="s">
        <v>30</v>
      </c>
      <c r="R4664" t="b">
        <v>0</v>
      </c>
      <c r="Z4664">
        <v>1</v>
      </c>
    </row>
    <row r="4665" spans="1:26" x14ac:dyDescent="0.25">
      <c r="A4665">
        <v>4861</v>
      </c>
      <c r="B4665" t="s">
        <v>2620</v>
      </c>
      <c r="C4665" t="s">
        <v>2767</v>
      </c>
      <c r="D4665" t="s">
        <v>2768</v>
      </c>
      <c r="E4665" s="6" t="str">
        <f>VLOOKUP(B4665&amp;" - "&amp;D4665,OrbisGeneric_mapping!C:F,3,0)</f>
        <v>MPTRAPR</v>
      </c>
      <c r="F4665" s="6">
        <f>VLOOKUP(E4665,Collibra!D:F,3,0)</f>
        <v>0</v>
      </c>
      <c r="G4665" s="6" t="str">
        <f>VLOOKUP(E4665,Collibra!D:F,2,0)</f>
        <v>The trading volume of the main security on the main stock exchange in April.</v>
      </c>
      <c r="J4665" t="s">
        <v>28</v>
      </c>
      <c r="N4665" t="b">
        <v>0</v>
      </c>
      <c r="P4665" t="s">
        <v>29</v>
      </c>
      <c r="Q4665" t="s">
        <v>30</v>
      </c>
      <c r="R4665" t="b">
        <v>0</v>
      </c>
      <c r="Z4665">
        <v>1</v>
      </c>
    </row>
    <row r="4666" spans="1:26" x14ac:dyDescent="0.25">
      <c r="A4666">
        <v>4885</v>
      </c>
      <c r="B4666" t="s">
        <v>2620</v>
      </c>
      <c r="C4666" t="s">
        <v>2769</v>
      </c>
      <c r="D4666" t="s">
        <v>2770</v>
      </c>
      <c r="E4666" s="6" t="str">
        <f>VLOOKUP(B4666&amp;" - "&amp;D4666,OrbisGeneric_mapping!C:F,3,0)</f>
        <v>MPTRAUG</v>
      </c>
      <c r="F4666" s="6">
        <f>VLOOKUP(E4666,Collibra!D:F,3,0)</f>
        <v>0</v>
      </c>
      <c r="G4666" s="6" t="str">
        <f>VLOOKUP(E4666,Collibra!D:F,2,0)</f>
        <v>The trading volume of the main security on the main stock exchange in August.</v>
      </c>
      <c r="J4666" t="s">
        <v>28</v>
      </c>
      <c r="N4666" t="b">
        <v>0</v>
      </c>
      <c r="P4666" t="s">
        <v>29</v>
      </c>
      <c r="Q4666" t="s">
        <v>30</v>
      </c>
      <c r="R4666" t="b">
        <v>0</v>
      </c>
      <c r="Z4666">
        <v>1</v>
      </c>
    </row>
    <row r="4667" spans="1:26" x14ac:dyDescent="0.25">
      <c r="A4667">
        <v>4925</v>
      </c>
      <c r="B4667" t="s">
        <v>2620</v>
      </c>
      <c r="C4667" t="s">
        <v>2771</v>
      </c>
      <c r="D4667" t="s">
        <v>2772</v>
      </c>
      <c r="E4667" s="6" t="str">
        <f>VLOOKUP(B4667&amp;" - "&amp;D4667,OrbisGeneric_mapping!C:F,3,0)</f>
        <v>MPTRDEC</v>
      </c>
      <c r="F4667" s="6">
        <f>VLOOKUP(E4667,Collibra!D:F,3,0)</f>
        <v>0</v>
      </c>
      <c r="G4667" s="6" t="str">
        <f>VLOOKUP(E4667,Collibra!D:F,2,0)</f>
        <v>The trading volume of the main security on the main stock exchange in December.</v>
      </c>
      <c r="J4667" t="s">
        <v>28</v>
      </c>
      <c r="N4667" t="b">
        <v>0</v>
      </c>
      <c r="P4667" t="s">
        <v>29</v>
      </c>
      <c r="Q4667" t="s">
        <v>30</v>
      </c>
      <c r="R4667" t="b">
        <v>0</v>
      </c>
      <c r="Z4667">
        <v>1</v>
      </c>
    </row>
    <row r="4668" spans="1:26" x14ac:dyDescent="0.25">
      <c r="A4668">
        <v>4845</v>
      </c>
      <c r="B4668" t="s">
        <v>2620</v>
      </c>
      <c r="C4668" t="s">
        <v>2773</v>
      </c>
      <c r="D4668" t="s">
        <v>2774</v>
      </c>
      <c r="E4668" s="6" t="str">
        <f>VLOOKUP(B4668&amp;" - "&amp;D4668,OrbisGeneric_mapping!C:F,3,0)</f>
        <v>MPTRFEB</v>
      </c>
      <c r="F4668" s="6" t="str">
        <f>VLOOKUP(E4668,Collibra!D:F,3,0)</f>
        <v>Monthly - February, trading volume</v>
      </c>
      <c r="G4668" s="6" t="str">
        <f>VLOOKUP(E4668,Collibra!D:F,2,0)</f>
        <v>The trading volume of the main security on the main stock exchange in February.</v>
      </c>
      <c r="J4668" t="s">
        <v>28</v>
      </c>
      <c r="N4668" t="b">
        <v>0</v>
      </c>
      <c r="P4668" t="s">
        <v>29</v>
      </c>
      <c r="Q4668" t="s">
        <v>30</v>
      </c>
      <c r="R4668" t="b">
        <v>0</v>
      </c>
      <c r="Z4668">
        <v>1</v>
      </c>
    </row>
    <row r="4669" spans="1:26" x14ac:dyDescent="0.25">
      <c r="A4669">
        <v>4837</v>
      </c>
      <c r="B4669" t="s">
        <v>2620</v>
      </c>
      <c r="C4669" t="s">
        <v>2775</v>
      </c>
      <c r="D4669" t="s">
        <v>2776</v>
      </c>
      <c r="E4669" s="6" t="str">
        <f>VLOOKUP(B4669&amp;" - "&amp;D4669,OrbisGeneric_mapping!C:F,3,0)</f>
        <v>MPTRJAN</v>
      </c>
      <c r="F4669" s="6" t="str">
        <f>VLOOKUP(E4669,Collibra!D:F,3,0)</f>
        <v>Monthly - Trading volume - January</v>
      </c>
      <c r="G4669" s="6" t="str">
        <f>VLOOKUP(E4669,Collibra!D:F,2,0)</f>
        <v>The trading volume of the main security on the main stock exchange in January.</v>
      </c>
      <c r="J4669" t="s">
        <v>28</v>
      </c>
      <c r="N4669" t="b">
        <v>0</v>
      </c>
      <c r="P4669" t="s">
        <v>29</v>
      </c>
      <c r="Q4669" t="s">
        <v>30</v>
      </c>
      <c r="R4669" t="b">
        <v>0</v>
      </c>
      <c r="Z4669">
        <v>1</v>
      </c>
    </row>
    <row r="4670" spans="1:26" x14ac:dyDescent="0.25">
      <c r="A4670">
        <v>4893</v>
      </c>
      <c r="B4670" t="s">
        <v>2620</v>
      </c>
      <c r="C4670" t="s">
        <v>2777</v>
      </c>
      <c r="D4670" t="s">
        <v>2778</v>
      </c>
      <c r="E4670" s="6" t="str">
        <f>VLOOKUP(B4670&amp;" - "&amp;D4670,OrbisGeneric_mapping!C:F,3,0)</f>
        <v>MPTRJUL</v>
      </c>
      <c r="F4670" s="6">
        <f>VLOOKUP(E4670,Collibra!D:F,3,0)</f>
        <v>0</v>
      </c>
      <c r="G4670" s="6" t="str">
        <f>VLOOKUP(E4670,Collibra!D:F,2,0)</f>
        <v>The trading volume of the main security on the main stock exchange in July.</v>
      </c>
      <c r="J4670" t="s">
        <v>28</v>
      </c>
      <c r="N4670" t="b">
        <v>0</v>
      </c>
      <c r="P4670" t="s">
        <v>29</v>
      </c>
      <c r="Q4670" t="s">
        <v>30</v>
      </c>
      <c r="R4670" t="b">
        <v>0</v>
      </c>
      <c r="Z4670">
        <v>1</v>
      </c>
    </row>
    <row r="4671" spans="1:26" x14ac:dyDescent="0.25">
      <c r="A4671">
        <v>4877</v>
      </c>
      <c r="B4671" t="s">
        <v>2620</v>
      </c>
      <c r="C4671" t="s">
        <v>2779</v>
      </c>
      <c r="D4671" t="s">
        <v>2780</v>
      </c>
      <c r="E4671" s="6" t="str">
        <f>VLOOKUP(B4671&amp;" - "&amp;D4671,OrbisGeneric_mapping!C:F,3,0)</f>
        <v>MPTRJUN</v>
      </c>
      <c r="F4671" s="6">
        <f>VLOOKUP(E4671,Collibra!D:F,3,0)</f>
        <v>0</v>
      </c>
      <c r="G4671" s="6" t="str">
        <f>VLOOKUP(E4671,Collibra!D:F,2,0)</f>
        <v>The trading volume of the main security on the main stock exchange in June.</v>
      </c>
      <c r="J4671" t="s">
        <v>28</v>
      </c>
      <c r="N4671" t="b">
        <v>0</v>
      </c>
      <c r="P4671" t="s">
        <v>29</v>
      </c>
      <c r="Q4671" t="s">
        <v>30</v>
      </c>
      <c r="R4671" t="b">
        <v>0</v>
      </c>
      <c r="Z4671">
        <v>1</v>
      </c>
    </row>
    <row r="4672" spans="1:26" x14ac:dyDescent="0.25">
      <c r="A4672">
        <v>4853</v>
      </c>
      <c r="B4672" t="s">
        <v>2620</v>
      </c>
      <c r="C4672" t="s">
        <v>2781</v>
      </c>
      <c r="D4672" t="s">
        <v>2782</v>
      </c>
      <c r="E4672" s="6" t="str">
        <f>VLOOKUP(B4672&amp;" - "&amp;D4672,OrbisGeneric_mapping!C:F,3,0)</f>
        <v>MPTRMAR</v>
      </c>
      <c r="F4672" s="6" t="str">
        <f>VLOOKUP(E4672,Collibra!D:F,3,0)</f>
        <v>Monthly - Trading volume - March</v>
      </c>
      <c r="G4672" s="6" t="str">
        <f>VLOOKUP(E4672,Collibra!D:F,2,0)</f>
        <v>The trading volume of the main security on the main stock exchange in March.</v>
      </c>
      <c r="J4672" t="s">
        <v>28</v>
      </c>
      <c r="N4672" t="b">
        <v>0</v>
      </c>
      <c r="P4672" t="s">
        <v>29</v>
      </c>
      <c r="Q4672" t="s">
        <v>30</v>
      </c>
      <c r="R4672" t="b">
        <v>0</v>
      </c>
      <c r="Z4672">
        <v>1</v>
      </c>
    </row>
    <row r="4673" spans="1:26" x14ac:dyDescent="0.25">
      <c r="A4673">
        <v>4869</v>
      </c>
      <c r="B4673" t="s">
        <v>2620</v>
      </c>
      <c r="C4673" t="s">
        <v>2783</v>
      </c>
      <c r="D4673" t="s">
        <v>2784</v>
      </c>
      <c r="E4673" s="6" t="str">
        <f>VLOOKUP(B4673&amp;" - "&amp;D4673,OrbisGeneric_mapping!C:F,3,0)</f>
        <v>MPTRMAY</v>
      </c>
      <c r="F4673" s="6">
        <f>VLOOKUP(E4673,Collibra!D:F,3,0)</f>
        <v>0</v>
      </c>
      <c r="G4673" s="6" t="str">
        <f>VLOOKUP(E4673,Collibra!D:F,2,0)</f>
        <v>The trading volume of the main security on the main stock exchange in May.</v>
      </c>
      <c r="J4673" t="s">
        <v>28</v>
      </c>
      <c r="N4673" t="b">
        <v>0</v>
      </c>
      <c r="P4673" t="s">
        <v>29</v>
      </c>
      <c r="Q4673" t="s">
        <v>30</v>
      </c>
      <c r="R4673" t="b">
        <v>0</v>
      </c>
      <c r="Z4673">
        <v>1</v>
      </c>
    </row>
    <row r="4674" spans="1:26" x14ac:dyDescent="0.25">
      <c r="A4674">
        <v>4917</v>
      </c>
      <c r="B4674" t="s">
        <v>2620</v>
      </c>
      <c r="C4674" t="s">
        <v>2785</v>
      </c>
      <c r="D4674" t="s">
        <v>2786</v>
      </c>
      <c r="E4674" s="6" t="str">
        <f>VLOOKUP(B4674&amp;" - "&amp;D4674,OrbisGeneric_mapping!C:F,3,0)</f>
        <v>MPTRNOV</v>
      </c>
      <c r="F4674" s="6">
        <f>VLOOKUP(E4674,Collibra!D:F,3,0)</f>
        <v>0</v>
      </c>
      <c r="G4674" s="6" t="str">
        <f>VLOOKUP(E4674,Collibra!D:F,2,0)</f>
        <v>The trading volumeof the main security on the main stock exchange in November.</v>
      </c>
      <c r="J4674" t="s">
        <v>28</v>
      </c>
      <c r="N4674" t="b">
        <v>0</v>
      </c>
      <c r="P4674" t="s">
        <v>29</v>
      </c>
      <c r="Q4674" t="s">
        <v>30</v>
      </c>
      <c r="R4674" t="b">
        <v>0</v>
      </c>
      <c r="Z4674">
        <v>1</v>
      </c>
    </row>
    <row r="4675" spans="1:26" x14ac:dyDescent="0.25">
      <c r="A4675">
        <v>4901</v>
      </c>
      <c r="B4675" t="s">
        <v>2620</v>
      </c>
      <c r="C4675" t="s">
        <v>2787</v>
      </c>
      <c r="D4675" t="s">
        <v>2788</v>
      </c>
      <c r="E4675" s="6" t="str">
        <f>VLOOKUP(B4675&amp;" - "&amp;D4675,OrbisGeneric_mapping!C:F,3,0)</f>
        <v>MPTROCT</v>
      </c>
      <c r="F4675" s="6" t="str">
        <f>VLOOKUP(E4675,Collibra!D:F,3,0)</f>
        <v>Monthly - Trading volume - October</v>
      </c>
      <c r="G4675" s="6" t="str">
        <f>VLOOKUP(E4675,Collibra!D:F,2,0)</f>
        <v>The trading volume of the main security on the main stock exchange in October.</v>
      </c>
      <c r="J4675" t="s">
        <v>28</v>
      </c>
      <c r="N4675" t="b">
        <v>0</v>
      </c>
      <c r="P4675" t="s">
        <v>29</v>
      </c>
      <c r="Q4675" t="s">
        <v>30</v>
      </c>
      <c r="R4675" t="b">
        <v>0</v>
      </c>
      <c r="Z4675">
        <v>1</v>
      </c>
    </row>
    <row r="4676" spans="1:26" x14ac:dyDescent="0.25">
      <c r="A4676">
        <v>4909</v>
      </c>
      <c r="B4676" t="s">
        <v>2620</v>
      </c>
      <c r="C4676" t="s">
        <v>2789</v>
      </c>
      <c r="D4676" t="s">
        <v>2790</v>
      </c>
      <c r="E4676" s="6" t="str">
        <f>VLOOKUP(B4676&amp;" - "&amp;D4676,OrbisGeneric_mapping!C:F,3,0)</f>
        <v>MPTRSEP</v>
      </c>
      <c r="F4676" s="6">
        <f>VLOOKUP(E4676,Collibra!D:F,3,0)</f>
        <v>0</v>
      </c>
      <c r="G4676" s="6" t="str">
        <f>VLOOKUP(E4676,Collibra!D:F,2,0)</f>
        <v>The trading volume of the main security on the main stock exchange in September.</v>
      </c>
      <c r="J4676" t="s">
        <v>28</v>
      </c>
      <c r="N4676" t="b">
        <v>0</v>
      </c>
      <c r="P4676" t="s">
        <v>29</v>
      </c>
      <c r="Q4676" t="s">
        <v>30</v>
      </c>
      <c r="R4676" t="b">
        <v>0</v>
      </c>
      <c r="Z4676">
        <v>1</v>
      </c>
    </row>
    <row r="4677" spans="1:26" x14ac:dyDescent="0.25">
      <c r="A4677">
        <v>4413</v>
      </c>
      <c r="B4677" t="s">
        <v>2620</v>
      </c>
      <c r="C4677" t="s">
        <v>57</v>
      </c>
      <c r="D4677" t="s">
        <v>57</v>
      </c>
      <c r="E4677" s="6" t="e">
        <f>VLOOKUP(B4677&amp;" - "&amp;D4677,OrbisGeneric_mapping!C:F,3,0)</f>
        <v>#N/A</v>
      </c>
      <c r="F4677" s="6" t="e">
        <f>VLOOKUP(E4677,Collibra!D:F,3,0)</f>
        <v>#N/A</v>
      </c>
      <c r="G4677" s="6" t="e">
        <f>VLOOKUP(E4677,Collibra!D:F,2,0)</f>
        <v>#N/A</v>
      </c>
      <c r="J4677" t="s">
        <v>28</v>
      </c>
      <c r="N4677" t="b">
        <v>0</v>
      </c>
      <c r="P4677" t="s">
        <v>29</v>
      </c>
      <c r="Q4677" t="s">
        <v>30</v>
      </c>
      <c r="R4677" t="b">
        <v>0</v>
      </c>
      <c r="Z4677">
        <v>1</v>
      </c>
    </row>
    <row r="4678" spans="1:26" x14ac:dyDescent="0.25">
      <c r="A4678">
        <v>4405</v>
      </c>
      <c r="B4678" t="s">
        <v>2620</v>
      </c>
      <c r="C4678" t="s">
        <v>58</v>
      </c>
      <c r="D4678" t="s">
        <v>58</v>
      </c>
      <c r="E4678" s="6" t="e">
        <f>VLOOKUP(B4678&amp;" - "&amp;D4678,OrbisGeneric_mapping!C:F,3,0)</f>
        <v>#N/A</v>
      </c>
      <c r="F4678" s="6" t="e">
        <f>VLOOKUP(E4678,Collibra!D:F,3,0)</f>
        <v>#N/A</v>
      </c>
      <c r="G4678" s="6" t="e">
        <f>VLOOKUP(E4678,Collibra!D:F,2,0)</f>
        <v>#N/A</v>
      </c>
      <c r="J4678" t="s">
        <v>59</v>
      </c>
      <c r="N4678" t="b">
        <v>0</v>
      </c>
      <c r="P4678" t="s">
        <v>29</v>
      </c>
      <c r="Q4678" t="s">
        <v>30</v>
      </c>
      <c r="R4678" t="b">
        <v>0</v>
      </c>
      <c r="Z4678">
        <v>1</v>
      </c>
    </row>
    <row r="4679" spans="1:26" x14ac:dyDescent="0.25">
      <c r="A4679">
        <v>38</v>
      </c>
      <c r="B4679" t="s">
        <v>2620</v>
      </c>
      <c r="C4679" t="s">
        <v>72</v>
      </c>
      <c r="D4679" t="s">
        <v>72</v>
      </c>
      <c r="E4679" s="6" t="e">
        <f>VLOOKUP(B4679&amp;" - "&amp;D4679,OrbisGeneric_mapping!C:F,3,0)</f>
        <v>#N/A</v>
      </c>
      <c r="F4679" s="6" t="e">
        <f>VLOOKUP(E4679,Collibra!D:F,3,0)</f>
        <v>#N/A</v>
      </c>
      <c r="G4679" s="6" t="e">
        <f>VLOOKUP(E4679,Collibra!D:F,2,0)</f>
        <v>#N/A</v>
      </c>
      <c r="J4679" t="s">
        <v>73</v>
      </c>
      <c r="N4679" t="b">
        <v>0</v>
      </c>
      <c r="P4679" t="s">
        <v>29</v>
      </c>
      <c r="Q4679" t="s">
        <v>30</v>
      </c>
      <c r="R4679" t="b">
        <v>0</v>
      </c>
      <c r="Z4679">
        <v>1</v>
      </c>
    </row>
    <row r="4680" spans="1:26" x14ac:dyDescent="0.25">
      <c r="A4680">
        <v>1226</v>
      </c>
      <c r="B4680" t="s">
        <v>2036</v>
      </c>
      <c r="C4680" t="s">
        <v>26</v>
      </c>
      <c r="D4680" t="s">
        <v>27</v>
      </c>
      <c r="E4680" s="6" t="str">
        <f>VLOOKUP(B4680&amp;" - "&amp;D4680,OrbisGeneric_mapping!C:F,3,0)</f>
        <v>BVD_ID_NUMBER</v>
      </c>
      <c r="F4680" s="6" t="str">
        <f>VLOOKUP(E4680,Collibra!D:F,3,0)</f>
        <v>BvD ID number</v>
      </c>
      <c r="G4680" s="6" t="str">
        <f>VLOOKUP(E4680,Collibra!D:F,2,0)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680" t="s">
        <v>28</v>
      </c>
      <c r="N4680" t="b">
        <v>0</v>
      </c>
      <c r="P4680" t="s">
        <v>29</v>
      </c>
      <c r="Q4680" t="s">
        <v>30</v>
      </c>
      <c r="R4680" t="b">
        <v>0</v>
      </c>
      <c r="Z4680">
        <v>1</v>
      </c>
    </row>
    <row r="4681" spans="1:26" x14ac:dyDescent="0.25">
      <c r="A4681">
        <v>1234</v>
      </c>
      <c r="B4681" t="s">
        <v>2036</v>
      </c>
      <c r="C4681" t="s">
        <v>2036</v>
      </c>
      <c r="D4681" t="s">
        <v>2791</v>
      </c>
      <c r="E4681" s="6" t="str">
        <f>VLOOKUP(B4681&amp;" - "&amp;D4681,OrbisGeneric_mapping!C:F,3,0)</f>
        <v>BVD9</v>
      </c>
      <c r="F4681" s="6" t="e">
        <f>VLOOKUP(E4681,Collibra!D:F,3,0)</f>
        <v>#N/A</v>
      </c>
      <c r="G4681" s="6" t="e">
        <f>VLOOKUP(E4681,Collibra!D:F,2,0)</f>
        <v>#N/A</v>
      </c>
      <c r="J4681" t="s">
        <v>28</v>
      </c>
      <c r="N4681" t="b">
        <v>0</v>
      </c>
      <c r="P4681" t="s">
        <v>29</v>
      </c>
      <c r="Q4681" t="s">
        <v>30</v>
      </c>
      <c r="R4681" t="b">
        <v>0</v>
      </c>
      <c r="Z4681">
        <v>1</v>
      </c>
    </row>
    <row r="4682" spans="1:26" x14ac:dyDescent="0.25">
      <c r="A4682">
        <v>1218</v>
      </c>
      <c r="B4682" t="s">
        <v>2036</v>
      </c>
      <c r="C4682" t="s">
        <v>57</v>
      </c>
      <c r="D4682" t="s">
        <v>57</v>
      </c>
      <c r="E4682" s="6" t="e">
        <f>VLOOKUP(B4682&amp;" - "&amp;D4682,OrbisGeneric_mapping!C:F,3,0)</f>
        <v>#N/A</v>
      </c>
      <c r="F4682" s="6" t="e">
        <f>VLOOKUP(E4682,Collibra!D:F,3,0)</f>
        <v>#N/A</v>
      </c>
      <c r="G4682" s="6" t="e">
        <f>VLOOKUP(E4682,Collibra!D:F,2,0)</f>
        <v>#N/A</v>
      </c>
      <c r="J4682" t="s">
        <v>28</v>
      </c>
      <c r="N4682" t="b">
        <v>0</v>
      </c>
      <c r="P4682" t="s">
        <v>29</v>
      </c>
      <c r="Q4682" t="s">
        <v>30</v>
      </c>
      <c r="R4682" t="b">
        <v>0</v>
      </c>
      <c r="Z4682">
        <v>1</v>
      </c>
    </row>
    <row r="4683" spans="1:26" x14ac:dyDescent="0.25">
      <c r="A4683">
        <v>1242</v>
      </c>
      <c r="B4683" t="s">
        <v>2036</v>
      </c>
      <c r="C4683" t="s">
        <v>72</v>
      </c>
      <c r="D4683" t="s">
        <v>72</v>
      </c>
      <c r="E4683" s="6" t="e">
        <f>VLOOKUP(B4683&amp;" - "&amp;D4683,OrbisGeneric_mapping!C:F,3,0)</f>
        <v>#N/A</v>
      </c>
      <c r="F4683" s="6" t="e">
        <f>VLOOKUP(E4683,Collibra!D:F,3,0)</f>
        <v>#N/A</v>
      </c>
      <c r="G4683" s="6" t="e">
        <f>VLOOKUP(E4683,Collibra!D:F,2,0)</f>
        <v>#N/A</v>
      </c>
      <c r="J4683" t="s">
        <v>73</v>
      </c>
      <c r="N4683" t="b">
        <v>0</v>
      </c>
      <c r="P4683" t="s">
        <v>29</v>
      </c>
      <c r="Q4683" t="s">
        <v>30</v>
      </c>
      <c r="R4683" t="b">
        <v>0</v>
      </c>
      <c r="Z4683">
        <v>1</v>
      </c>
    </row>
    <row r="4684" spans="1:26" x14ac:dyDescent="0.25">
      <c r="A4684">
        <v>4471</v>
      </c>
      <c r="B4684" t="s">
        <v>2792</v>
      </c>
      <c r="C4684" t="s">
        <v>881</v>
      </c>
      <c r="D4684" t="s">
        <v>881</v>
      </c>
      <c r="E4684" s="6" t="e">
        <f>VLOOKUP(B4684&amp;" - "&amp;D4684,OrbisGeneric_mapping!C:F,3,0)</f>
        <v>#N/A</v>
      </c>
      <c r="F4684" s="6" t="e">
        <f>VLOOKUP(E4684,Collibra!D:F,3,0)</f>
        <v>#N/A</v>
      </c>
      <c r="G4684" s="6" t="e">
        <f>VLOOKUP(E4684,Collibra!D:F,2,0)</f>
        <v>#N/A</v>
      </c>
      <c r="J4684" t="s">
        <v>28</v>
      </c>
      <c r="N4684" t="b">
        <v>0</v>
      </c>
      <c r="P4684" t="s">
        <v>29</v>
      </c>
      <c r="Q4684" t="s">
        <v>30</v>
      </c>
      <c r="R4684" t="b">
        <v>0</v>
      </c>
      <c r="Z4684">
        <v>1</v>
      </c>
    </row>
    <row r="4685" spans="1:26" x14ac:dyDescent="0.25">
      <c r="A4685">
        <v>4479</v>
      </c>
      <c r="B4685" t="s">
        <v>2792</v>
      </c>
      <c r="C4685" t="s">
        <v>55</v>
      </c>
      <c r="D4685" t="s">
        <v>55</v>
      </c>
      <c r="E4685" s="6" t="e">
        <f>VLOOKUP(B4685&amp;" - "&amp;D4685,OrbisGeneric_mapping!C:F,3,0)</f>
        <v>#N/A</v>
      </c>
      <c r="F4685" s="6" t="e">
        <f>VLOOKUP(E4685,Collibra!D:F,3,0)</f>
        <v>#N/A</v>
      </c>
      <c r="G4685" s="6" t="e">
        <f>VLOOKUP(E4685,Collibra!D:F,2,0)</f>
        <v>#N/A</v>
      </c>
      <c r="J4685" t="s">
        <v>28</v>
      </c>
      <c r="N4685" t="b">
        <v>0</v>
      </c>
      <c r="P4685" t="s">
        <v>29</v>
      </c>
      <c r="Q4685" t="s">
        <v>30</v>
      </c>
      <c r="R4685" t="b">
        <v>0</v>
      </c>
      <c r="Z4685">
        <v>1</v>
      </c>
    </row>
    <row r="4686" spans="1:26" x14ac:dyDescent="0.25">
      <c r="A4686">
        <v>954</v>
      </c>
      <c r="B4686" t="s">
        <v>2793</v>
      </c>
      <c r="C4686" t="s">
        <v>2794</v>
      </c>
      <c r="D4686" t="s">
        <v>2795</v>
      </c>
      <c r="E4686" s="6" t="str">
        <f>VLOOKUP(B4686&amp;" - "&amp;D4686,OrbisGeneric_mapping!C:F,3,0)</f>
        <v>CPYCONTACTS_MEMBERSHIP_WorkFullAddress</v>
      </c>
      <c r="F4686" s="6">
        <f>VLOOKUP(E4686,Collibra!D:F,3,0)</f>
        <v>0</v>
      </c>
      <c r="G4686" s="6" t="str">
        <f>VLOOKUP(E4686,Collibra!D:F,2,0)</f>
        <v>is the full work address of the individual which is used in the company database</v>
      </c>
      <c r="J4686" t="s">
        <v>28</v>
      </c>
      <c r="N4686" t="b">
        <v>0</v>
      </c>
      <c r="P4686" t="s">
        <v>29</v>
      </c>
      <c r="Q4686" t="s">
        <v>30</v>
      </c>
      <c r="R4686" t="b">
        <v>0</v>
      </c>
      <c r="Z4686">
        <v>1</v>
      </c>
    </row>
    <row r="4687" spans="1:26" x14ac:dyDescent="0.25">
      <c r="A4687">
        <v>890</v>
      </c>
      <c r="B4687" t="s">
        <v>2793</v>
      </c>
      <c r="C4687" t="s">
        <v>2796</v>
      </c>
      <c r="D4687" t="s">
        <v>2797</v>
      </c>
      <c r="E4687" s="6" t="str">
        <f>VLOOKUP(B4687&amp;" - "&amp;D4687,OrbisGeneric_mapping!C:F,3,0)</f>
        <v>CPYCONTACTS_MEMBERSHIP_BeginningNominationDate</v>
      </c>
      <c r="F4687" s="6">
        <f>VLOOKUP(E4687,Collibra!D:F,3,0)</f>
        <v>0</v>
      </c>
      <c r="G4687" s="6" t="str">
        <f>VLOOKUP(E4687,Collibra!D:F,2,0)</f>
        <v>is the Date in which an individual started their role within a company which is used in the company database</v>
      </c>
      <c r="J4687" t="s">
        <v>28</v>
      </c>
      <c r="N4687" t="b">
        <v>0</v>
      </c>
      <c r="P4687" t="s">
        <v>29</v>
      </c>
      <c r="Q4687" t="s">
        <v>30</v>
      </c>
      <c r="R4687" t="b">
        <v>0</v>
      </c>
      <c r="Z4687">
        <v>1</v>
      </c>
    </row>
    <row r="4688" spans="1:26" x14ac:dyDescent="0.25">
      <c r="A4688">
        <v>914</v>
      </c>
      <c r="B4688" t="s">
        <v>2793</v>
      </c>
      <c r="C4688" t="s">
        <v>2798</v>
      </c>
      <c r="D4688" t="s">
        <v>2799</v>
      </c>
      <c r="E4688" s="6" t="e">
        <f>VLOOKUP(B4688&amp;" - "&amp;D4688,OrbisGeneric_mapping!C:F,3,0)</f>
        <v>#N/A</v>
      </c>
      <c r="F4688" s="6" t="e">
        <f>VLOOKUP(E4688,Collibra!D:F,3,0)</f>
        <v>#N/A</v>
      </c>
      <c r="G4688" s="6" t="e">
        <f>VLOOKUP(E4688,Collibra!D:F,2,0)</f>
        <v>#N/A</v>
      </c>
      <c r="J4688" t="s">
        <v>28</v>
      </c>
      <c r="N4688" t="b">
        <v>0</v>
      </c>
      <c r="P4688" t="s">
        <v>29</v>
      </c>
      <c r="Q4688" t="s">
        <v>30</v>
      </c>
      <c r="R4688" t="b">
        <v>0</v>
      </c>
      <c r="Z4688">
        <v>1</v>
      </c>
    </row>
    <row r="4689" spans="1:26" x14ac:dyDescent="0.25">
      <c r="A4689">
        <v>906</v>
      </c>
      <c r="B4689" t="s">
        <v>2793</v>
      </c>
      <c r="C4689" t="s">
        <v>2800</v>
      </c>
      <c r="D4689" t="s">
        <v>2801</v>
      </c>
      <c r="E4689" s="6" t="e">
        <f>VLOOKUP(B4689&amp;" - "&amp;D4689,OrbisGeneric_mapping!C:F,3,0)</f>
        <v>#N/A</v>
      </c>
      <c r="F4689" s="6" t="e">
        <f>VLOOKUP(E4689,Collibra!D:F,3,0)</f>
        <v>#N/A</v>
      </c>
      <c r="G4689" s="6" t="e">
        <f>VLOOKUP(E4689,Collibra!D:F,2,0)</f>
        <v>#N/A</v>
      </c>
      <c r="J4689" t="s">
        <v>28</v>
      </c>
      <c r="N4689" t="b">
        <v>0</v>
      </c>
      <c r="P4689" t="s">
        <v>29</v>
      </c>
      <c r="Q4689" t="s">
        <v>30</v>
      </c>
      <c r="R4689" t="b">
        <v>0</v>
      </c>
      <c r="Z4689">
        <v>1</v>
      </c>
    </row>
    <row r="4690" spans="1:26" x14ac:dyDescent="0.25">
      <c r="A4690">
        <v>898</v>
      </c>
      <c r="B4690" t="s">
        <v>2793</v>
      </c>
      <c r="C4690" t="s">
        <v>2802</v>
      </c>
      <c r="D4690" t="s">
        <v>2803</v>
      </c>
      <c r="E4690" s="6" t="e">
        <f>VLOOKUP(B4690&amp;" - "&amp;D4690,OrbisGeneric_mapping!C:F,3,0)</f>
        <v>#N/A</v>
      </c>
      <c r="F4690" s="6" t="e">
        <f>VLOOKUP(E4690,Collibra!D:F,3,0)</f>
        <v>#N/A</v>
      </c>
      <c r="G4690" s="6" t="e">
        <f>VLOOKUP(E4690,Collibra!D:F,2,0)</f>
        <v>#N/A</v>
      </c>
      <c r="J4690" t="s">
        <v>28</v>
      </c>
      <c r="N4690" t="b">
        <v>0</v>
      </c>
      <c r="P4690" t="s">
        <v>29</v>
      </c>
      <c r="Q4690" t="s">
        <v>30</v>
      </c>
      <c r="R4690" t="b">
        <v>0</v>
      </c>
      <c r="Z4690">
        <v>1</v>
      </c>
    </row>
    <row r="4691" spans="1:26" x14ac:dyDescent="0.25">
      <c r="A4691">
        <v>986</v>
      </c>
      <c r="B4691" t="s">
        <v>2793</v>
      </c>
      <c r="C4691" t="s">
        <v>2804</v>
      </c>
      <c r="D4691" t="s">
        <v>2805</v>
      </c>
      <c r="E4691" s="6" t="str">
        <f>VLOOKUP(B4691&amp;" - "&amp;D4691,OrbisGeneric_mapping!C:F,3,0)</f>
        <v>MEMBERSHIP_RawSourceDateFuntionFormatted</v>
      </c>
      <c r="F4691" s="6" t="str">
        <f>VLOOKUP(E4691,Collibra!D:F,3,0)</f>
        <v>Confirmation date(s)</v>
      </c>
      <c r="G4691" s="6" t="str">
        <f>VLOOKUP(E4691,Collibra!D:F,2,0)</f>
        <v>is the Confirmation dates from the IP. Ex: date at which the data was retrieved from a website, or date of a document (annual report etc)</v>
      </c>
      <c r="J4691" t="s">
        <v>28</v>
      </c>
      <c r="N4691" t="b">
        <v>0</v>
      </c>
      <c r="P4691" t="s">
        <v>29</v>
      </c>
      <c r="Q4691" t="s">
        <v>30</v>
      </c>
      <c r="R4691" t="b">
        <v>0</v>
      </c>
      <c r="Z4691">
        <v>1</v>
      </c>
    </row>
    <row r="4692" spans="1:26" x14ac:dyDescent="0.25">
      <c r="A4692">
        <v>1010</v>
      </c>
      <c r="B4692" t="s">
        <v>2793</v>
      </c>
      <c r="C4692" t="s">
        <v>2806</v>
      </c>
      <c r="D4692" t="s">
        <v>2807</v>
      </c>
      <c r="E4692" s="6" t="e">
        <f>VLOOKUP(B4692&amp;" - "&amp;D4692,OrbisGeneric_mapping!C:F,3,0)</f>
        <v>#N/A</v>
      </c>
      <c r="F4692" s="6" t="e">
        <f>VLOOKUP(E4692,Collibra!D:F,3,0)</f>
        <v>#N/A</v>
      </c>
      <c r="G4692" s="6" t="e">
        <f>VLOOKUP(E4692,Collibra!D:F,2,0)</f>
        <v>#N/A</v>
      </c>
      <c r="J4692" t="s">
        <v>28</v>
      </c>
      <c r="N4692" t="b">
        <v>0</v>
      </c>
      <c r="P4692" t="s">
        <v>29</v>
      </c>
      <c r="Q4692" t="s">
        <v>30</v>
      </c>
      <c r="R4692" t="b">
        <v>0</v>
      </c>
      <c r="Z4692">
        <v>1</v>
      </c>
    </row>
    <row r="4693" spans="1:26" x14ac:dyDescent="0.25">
      <c r="A4693">
        <v>1002</v>
      </c>
      <c r="B4693" t="s">
        <v>2793</v>
      </c>
      <c r="C4693" t="s">
        <v>2808</v>
      </c>
      <c r="D4693" t="s">
        <v>2809</v>
      </c>
      <c r="E4693" s="6" t="e">
        <f>VLOOKUP(B4693&amp;" - "&amp;D4693,OrbisGeneric_mapping!C:F,3,0)</f>
        <v>#N/A</v>
      </c>
      <c r="F4693" s="6" t="e">
        <f>VLOOKUP(E4693,Collibra!D:F,3,0)</f>
        <v>#N/A</v>
      </c>
      <c r="G4693" s="6" t="e">
        <f>VLOOKUP(E4693,Collibra!D:F,2,0)</f>
        <v>#N/A</v>
      </c>
      <c r="J4693" t="s">
        <v>28</v>
      </c>
      <c r="N4693" t="b">
        <v>0</v>
      </c>
      <c r="P4693" t="s">
        <v>29</v>
      </c>
      <c r="Q4693" t="s">
        <v>30</v>
      </c>
      <c r="R4693" t="b">
        <v>0</v>
      </c>
      <c r="Z4693">
        <v>1</v>
      </c>
    </row>
    <row r="4694" spans="1:26" x14ac:dyDescent="0.25">
      <c r="A4694">
        <v>994</v>
      </c>
      <c r="B4694" t="s">
        <v>2793</v>
      </c>
      <c r="C4694" t="s">
        <v>2810</v>
      </c>
      <c r="D4694" t="s">
        <v>2811</v>
      </c>
      <c r="E4694" s="6" t="e">
        <f>VLOOKUP(B4694&amp;" - "&amp;D4694,OrbisGeneric_mapping!C:F,3,0)</f>
        <v>#N/A</v>
      </c>
      <c r="F4694" s="6" t="e">
        <f>VLOOKUP(E4694,Collibra!D:F,3,0)</f>
        <v>#N/A</v>
      </c>
      <c r="G4694" s="6" t="e">
        <f>VLOOKUP(E4694,Collibra!D:F,2,0)</f>
        <v>#N/A</v>
      </c>
      <c r="J4694" t="s">
        <v>28</v>
      </c>
      <c r="N4694" t="b">
        <v>0</v>
      </c>
      <c r="P4694" t="s">
        <v>29</v>
      </c>
      <c r="Q4694" t="s">
        <v>30</v>
      </c>
      <c r="R4694" t="b">
        <v>0</v>
      </c>
      <c r="Z4694">
        <v>1</v>
      </c>
    </row>
    <row r="4695" spans="1:26" x14ac:dyDescent="0.25">
      <c r="A4695">
        <v>962</v>
      </c>
      <c r="B4695" t="s">
        <v>2793</v>
      </c>
      <c r="C4695" t="s">
        <v>2812</v>
      </c>
      <c r="D4695" t="s">
        <v>2813</v>
      </c>
      <c r="E4695" s="6" t="str">
        <f>VLOOKUP(B4695&amp;" - "&amp;D4695,OrbisGeneric_mapping!C:F,3,0)</f>
        <v>CPYCONTACTS_MEMBERSHIP_WorkCountry</v>
      </c>
      <c r="F4695" s="6">
        <f>VLOOKUP(E4695,Collibra!D:F,3,0)</f>
        <v>0</v>
      </c>
      <c r="G4695" s="6" t="str">
        <f>VLOOKUP(E4695,Collibra!D:F,2,0)</f>
        <v>is an Advisor's work country used in the company database</v>
      </c>
      <c r="J4695" t="s">
        <v>28</v>
      </c>
      <c r="N4695" t="b">
        <v>0</v>
      </c>
      <c r="P4695" t="s">
        <v>29</v>
      </c>
      <c r="Q4695" t="s">
        <v>30</v>
      </c>
      <c r="R4695" t="b">
        <v>0</v>
      </c>
      <c r="Z4695">
        <v>1</v>
      </c>
    </row>
    <row r="4696" spans="1:26" x14ac:dyDescent="0.25">
      <c r="A4696">
        <v>1018</v>
      </c>
      <c r="B4696" t="s">
        <v>2793</v>
      </c>
      <c r="C4696" t="s">
        <v>2814</v>
      </c>
      <c r="D4696" t="s">
        <v>2815</v>
      </c>
      <c r="E4696" s="6" t="str">
        <f>VLOOKUP(B4696&amp;" - "&amp;D4696,OrbisGeneric_mapping!C:F,3,0)</f>
        <v>CPYCONTACTS_MEMBERSHIP_LastSeenDate</v>
      </c>
      <c r="F4696" s="6" t="str">
        <f>VLOOKUP(E4696,Collibra!D:F,3,0)</f>
        <v>Date(s) last received from IP(s)</v>
      </c>
      <c r="G4696" s="6" t="str">
        <f>VLOOKUP(E4696,Collibra!D:F,2,0)</f>
        <v>is the Latest date when receive from the IP (export date?) which is used in the company database</v>
      </c>
      <c r="J4696" t="s">
        <v>28</v>
      </c>
      <c r="N4696" t="b">
        <v>0</v>
      </c>
      <c r="P4696" t="s">
        <v>29</v>
      </c>
      <c r="Q4696" t="s">
        <v>30</v>
      </c>
      <c r="R4696" t="b">
        <v>0</v>
      </c>
      <c r="Z4696">
        <v>1</v>
      </c>
    </row>
    <row r="4697" spans="1:26" x14ac:dyDescent="0.25">
      <c r="A4697">
        <v>1042</v>
      </c>
      <c r="B4697" t="s">
        <v>2793</v>
      </c>
      <c r="C4697" t="s">
        <v>2816</v>
      </c>
      <c r="D4697" t="s">
        <v>2817</v>
      </c>
      <c r="E4697" s="6" t="e">
        <f>VLOOKUP(B4697&amp;" - "&amp;D4697,OrbisGeneric_mapping!C:F,3,0)</f>
        <v>#N/A</v>
      </c>
      <c r="F4697" s="6" t="e">
        <f>VLOOKUP(E4697,Collibra!D:F,3,0)</f>
        <v>#N/A</v>
      </c>
      <c r="G4697" s="6" t="e">
        <f>VLOOKUP(E4697,Collibra!D:F,2,0)</f>
        <v>#N/A</v>
      </c>
      <c r="J4697" t="s">
        <v>28</v>
      </c>
      <c r="N4697" t="b">
        <v>0</v>
      </c>
      <c r="P4697" t="s">
        <v>29</v>
      </c>
      <c r="Q4697" t="s">
        <v>30</v>
      </c>
      <c r="R4697" t="b">
        <v>0</v>
      </c>
      <c r="Z4697">
        <v>1</v>
      </c>
    </row>
    <row r="4698" spans="1:26" x14ac:dyDescent="0.25">
      <c r="A4698">
        <v>1034</v>
      </c>
      <c r="B4698" t="s">
        <v>2793</v>
      </c>
      <c r="C4698" t="s">
        <v>2818</v>
      </c>
      <c r="D4698" t="s">
        <v>2819</v>
      </c>
      <c r="E4698" s="6" t="e">
        <f>VLOOKUP(B4698&amp;" - "&amp;D4698,OrbisGeneric_mapping!C:F,3,0)</f>
        <v>#N/A</v>
      </c>
      <c r="F4698" s="6" t="e">
        <f>VLOOKUP(E4698,Collibra!D:F,3,0)</f>
        <v>#N/A</v>
      </c>
      <c r="G4698" s="6" t="e">
        <f>VLOOKUP(E4698,Collibra!D:F,2,0)</f>
        <v>#N/A</v>
      </c>
      <c r="J4698" t="s">
        <v>28</v>
      </c>
      <c r="N4698" t="b">
        <v>0</v>
      </c>
      <c r="P4698" t="s">
        <v>29</v>
      </c>
      <c r="Q4698" t="s">
        <v>30</v>
      </c>
      <c r="R4698" t="b">
        <v>0</v>
      </c>
      <c r="Z4698">
        <v>1</v>
      </c>
    </row>
    <row r="4699" spans="1:26" x14ac:dyDescent="0.25">
      <c r="A4699">
        <v>1026</v>
      </c>
      <c r="B4699" t="s">
        <v>2793</v>
      </c>
      <c r="C4699" t="s">
        <v>2820</v>
      </c>
      <c r="D4699" t="s">
        <v>2821</v>
      </c>
      <c r="E4699" s="6" t="e">
        <f>VLOOKUP(B4699&amp;" - "&amp;D4699,OrbisGeneric_mapping!C:F,3,0)</f>
        <v>#N/A</v>
      </c>
      <c r="F4699" s="6" t="e">
        <f>VLOOKUP(E4699,Collibra!D:F,3,0)</f>
        <v>#N/A</v>
      </c>
      <c r="G4699" s="6" t="e">
        <f>VLOOKUP(E4699,Collibra!D:F,2,0)</f>
        <v>#N/A</v>
      </c>
      <c r="J4699" t="s">
        <v>28</v>
      </c>
      <c r="N4699" t="b">
        <v>0</v>
      </c>
      <c r="P4699" t="s">
        <v>29</v>
      </c>
      <c r="Q4699" t="s">
        <v>30</v>
      </c>
      <c r="R4699" t="b">
        <v>0</v>
      </c>
      <c r="Z4699">
        <v>1</v>
      </c>
    </row>
    <row r="4700" spans="1:26" x14ac:dyDescent="0.25">
      <c r="A4700">
        <v>874</v>
      </c>
      <c r="B4700" t="s">
        <v>2793</v>
      </c>
      <c r="C4700" t="s">
        <v>2822</v>
      </c>
      <c r="D4700" t="s">
        <v>2823</v>
      </c>
      <c r="E4700" s="6" t="str">
        <f>VLOOKUP(B4700&amp;" - "&amp;D4700,OrbisGeneric_mapping!C:F,3,0)</f>
        <v>CPYCONTACTS_HEADER_FullNameOriginalLanguagePreferred</v>
      </c>
      <c r="F4700" s="6">
        <f>VLOOKUP(E4700,Collibra!D:F,3,0)</f>
        <v>0</v>
      </c>
      <c r="G4700" s="6" t="str">
        <f>VLOOKUP(E4700,Collibra!D:F,2,0)</f>
        <v>is the Full name of the individual which is used in the company database</v>
      </c>
      <c r="J4700" t="s">
        <v>28</v>
      </c>
      <c r="N4700" t="b">
        <v>0</v>
      </c>
      <c r="P4700" t="s">
        <v>29</v>
      </c>
      <c r="Q4700" t="s">
        <v>30</v>
      </c>
      <c r="R4700" t="b">
        <v>0</v>
      </c>
      <c r="Z4700">
        <v>1</v>
      </c>
    </row>
    <row r="4701" spans="1:26" x14ac:dyDescent="0.25">
      <c r="A4701">
        <v>1058</v>
      </c>
      <c r="B4701" t="s">
        <v>2793</v>
      </c>
      <c r="C4701" t="s">
        <v>2824</v>
      </c>
      <c r="D4701" t="s">
        <v>2825</v>
      </c>
      <c r="E4701" s="6" t="str">
        <f>VLOOKUP(B4701&amp;" - "&amp;D4701,OrbisGeneric_mapping!C:F,3,0)</f>
        <v>CPYCONTACTS_MEMBERSHIP_Source2LettersAbbrev</v>
      </c>
      <c r="F4701" s="6">
        <f>VLOOKUP(E4701,Collibra!D:F,3,0)</f>
        <v>0</v>
      </c>
      <c r="G4701" s="6" t="str">
        <f>VLOOKUP(E4701,Collibra!D:F,2,0)</f>
        <v>is the Two digit abbreviation of Information provider which is used in the company database</v>
      </c>
      <c r="J4701" t="s">
        <v>28</v>
      </c>
      <c r="N4701" t="b">
        <v>0</v>
      </c>
      <c r="P4701" t="s">
        <v>29</v>
      </c>
      <c r="Q4701" t="s">
        <v>30</v>
      </c>
      <c r="R4701" t="b">
        <v>0</v>
      </c>
      <c r="Z4701">
        <v>1</v>
      </c>
    </row>
    <row r="4702" spans="1:26" x14ac:dyDescent="0.25">
      <c r="A4702">
        <v>1050</v>
      </c>
      <c r="B4702" t="s">
        <v>2793</v>
      </c>
      <c r="C4702" t="s">
        <v>2826</v>
      </c>
      <c r="D4702" t="s">
        <v>2827</v>
      </c>
      <c r="E4702" s="6" t="str">
        <f>VLOOKUP(B4702&amp;" - "&amp;D4702,OrbisGeneric_mapping!C:F,3,0)</f>
        <v>CPYCONTACTS_MEMBERSHIP_RawSourceFunctionFormatted</v>
      </c>
      <c r="F4702" s="6">
        <f>VLOOKUP(E4702,Collibra!D:F,3,0)</f>
        <v>0</v>
      </c>
      <c r="G4702" s="6" t="str">
        <f>VLOOKUP(E4702,Collibra!D:F,2,0)</f>
        <v>is the Source used to provide and validate information which is used in the company database</v>
      </c>
      <c r="J4702" t="s">
        <v>28</v>
      </c>
      <c r="N4702" t="b">
        <v>0</v>
      </c>
      <c r="P4702" t="s">
        <v>29</v>
      </c>
      <c r="Q4702" t="s">
        <v>30</v>
      </c>
      <c r="R4702" t="b">
        <v>0</v>
      </c>
      <c r="Z4702">
        <v>1</v>
      </c>
    </row>
    <row r="4703" spans="1:26" x14ac:dyDescent="0.25">
      <c r="A4703">
        <v>978</v>
      </c>
      <c r="B4703" t="s">
        <v>2793</v>
      </c>
      <c r="C4703" t="s">
        <v>2828</v>
      </c>
      <c r="D4703" t="s">
        <v>2829</v>
      </c>
      <c r="E4703" s="6" t="str">
        <f>VLOOKUP(B4703&amp;" - "&amp;D4703,OrbisGeneric_mapping!C:F,3,0)</f>
        <v>CPYCONTACTS_MEMBERSHIP_FunctionOriginalOriginalLanguagePreferred</v>
      </c>
      <c r="F4703" s="6">
        <f>VLOOKUP(E4703,Collibra!D:F,3,0)</f>
        <v>0</v>
      </c>
      <c r="G4703" s="6" t="str">
        <f>VLOOKUP(E4703,Collibra!D:F,2,0)</f>
        <v>is the Job title in original language or English when no local language available (as provided by the IP) which is used in the company database</v>
      </c>
      <c r="J4703" t="s">
        <v>28</v>
      </c>
      <c r="N4703" t="b">
        <v>0</v>
      </c>
      <c r="P4703" t="s">
        <v>29</v>
      </c>
      <c r="Q4703" t="s">
        <v>30</v>
      </c>
      <c r="R4703" t="b">
        <v>0</v>
      </c>
      <c r="Z4703">
        <v>1</v>
      </c>
    </row>
    <row r="4704" spans="1:26" x14ac:dyDescent="0.25">
      <c r="A4704">
        <v>882</v>
      </c>
      <c r="B4704" t="s">
        <v>2793</v>
      </c>
      <c r="C4704" t="s">
        <v>2830</v>
      </c>
      <c r="D4704" t="s">
        <v>2831</v>
      </c>
      <c r="E4704" s="6" t="str">
        <f>VLOOKUP(B4704&amp;" - "&amp;D4704,OrbisGeneric_mapping!C:F,3,0)</f>
        <v>CPYCONTACTS_MEMBERSHIP_Function</v>
      </c>
      <c r="F4704" s="6">
        <f>VLOOKUP(E4704,Collibra!D:F,3,0)</f>
        <v>0</v>
      </c>
      <c r="G4704" s="6" t="str">
        <f>VLOOKUP(E4704,Collibra!D:F,2,0)</f>
        <v>is the Job title in English (as provided by the IP) which is used in the company database</v>
      </c>
      <c r="J4704" t="s">
        <v>28</v>
      </c>
      <c r="N4704" t="b">
        <v>0</v>
      </c>
      <c r="P4704" t="s">
        <v>29</v>
      </c>
      <c r="Q4704" t="s">
        <v>30</v>
      </c>
      <c r="R4704" t="b">
        <v>0</v>
      </c>
      <c r="Z4704">
        <v>1</v>
      </c>
    </row>
    <row r="4705" spans="1:26" x14ac:dyDescent="0.25">
      <c r="A4705">
        <v>922</v>
      </c>
      <c r="B4705" t="s">
        <v>2793</v>
      </c>
      <c r="C4705" t="s">
        <v>2832</v>
      </c>
      <c r="D4705" t="s">
        <v>2833</v>
      </c>
      <c r="E4705" s="6" t="str">
        <f>VLOOKUP(B4705&amp;" - "&amp;D4705,OrbisGeneric_mapping!C:F,3,0)</f>
        <v>CPYCONTACTS_MEMBERSHIP_EndExpirationDate</v>
      </c>
      <c r="F4705" s="6" t="str">
        <f>VLOOKUP(E4705,Collibra!D:F,3,0)</f>
        <v>Resignation date</v>
      </c>
      <c r="G4705" s="6" t="str">
        <f>VLOOKUP(E4705,Collibra!D:F,2,0)</f>
        <v>is the End date of the role which is used in the company database</v>
      </c>
      <c r="J4705" t="s">
        <v>28</v>
      </c>
      <c r="N4705" t="b">
        <v>0</v>
      </c>
      <c r="P4705" t="s">
        <v>29</v>
      </c>
      <c r="Q4705" t="s">
        <v>30</v>
      </c>
      <c r="R4705" t="b">
        <v>0</v>
      </c>
      <c r="Z4705">
        <v>1</v>
      </c>
    </row>
    <row r="4706" spans="1:26" x14ac:dyDescent="0.25">
      <c r="A4706">
        <v>946</v>
      </c>
      <c r="B4706" t="s">
        <v>2793</v>
      </c>
      <c r="C4706" t="s">
        <v>2834</v>
      </c>
      <c r="D4706" t="s">
        <v>2835</v>
      </c>
      <c r="E4706" s="6" t="e">
        <f>VLOOKUP(B4706&amp;" - "&amp;D4706,OrbisGeneric_mapping!C:F,3,0)</f>
        <v>#N/A</v>
      </c>
      <c r="F4706" s="6" t="e">
        <f>VLOOKUP(E4706,Collibra!D:F,3,0)</f>
        <v>#N/A</v>
      </c>
      <c r="G4706" s="6" t="e">
        <f>VLOOKUP(E4706,Collibra!D:F,2,0)</f>
        <v>#N/A</v>
      </c>
      <c r="J4706" t="s">
        <v>28</v>
      </c>
      <c r="N4706" t="b">
        <v>0</v>
      </c>
      <c r="P4706" t="s">
        <v>29</v>
      </c>
      <c r="Q4706" t="s">
        <v>30</v>
      </c>
      <c r="R4706" t="b">
        <v>0</v>
      </c>
      <c r="Z4706">
        <v>1</v>
      </c>
    </row>
    <row r="4707" spans="1:26" x14ac:dyDescent="0.25">
      <c r="A4707">
        <v>938</v>
      </c>
      <c r="B4707" t="s">
        <v>2793</v>
      </c>
      <c r="C4707" t="s">
        <v>2836</v>
      </c>
      <c r="D4707" t="s">
        <v>2837</v>
      </c>
      <c r="E4707" s="6" t="e">
        <f>VLOOKUP(B4707&amp;" - "&amp;D4707,OrbisGeneric_mapping!C:F,3,0)</f>
        <v>#N/A</v>
      </c>
      <c r="F4707" s="6" t="e">
        <f>VLOOKUP(E4707,Collibra!D:F,3,0)</f>
        <v>#N/A</v>
      </c>
      <c r="G4707" s="6" t="e">
        <f>VLOOKUP(E4707,Collibra!D:F,2,0)</f>
        <v>#N/A</v>
      </c>
      <c r="J4707" t="s">
        <v>28</v>
      </c>
      <c r="N4707" t="b">
        <v>0</v>
      </c>
      <c r="P4707" t="s">
        <v>29</v>
      </c>
      <c r="Q4707" t="s">
        <v>30</v>
      </c>
      <c r="R4707" t="b">
        <v>0</v>
      </c>
      <c r="Z4707">
        <v>1</v>
      </c>
    </row>
    <row r="4708" spans="1:26" x14ac:dyDescent="0.25">
      <c r="A4708">
        <v>930</v>
      </c>
      <c r="B4708" t="s">
        <v>2793</v>
      </c>
      <c r="C4708" t="s">
        <v>2838</v>
      </c>
      <c r="D4708" t="s">
        <v>2839</v>
      </c>
      <c r="E4708" s="6" t="e">
        <f>VLOOKUP(B4708&amp;" - "&amp;D4708,OrbisGeneric_mapping!C:F,3,0)</f>
        <v>#N/A</v>
      </c>
      <c r="F4708" s="6" t="e">
        <f>VLOOKUP(E4708,Collibra!D:F,3,0)</f>
        <v>#N/A</v>
      </c>
      <c r="G4708" s="6" t="e">
        <f>VLOOKUP(E4708,Collibra!D:F,2,0)</f>
        <v>#N/A</v>
      </c>
      <c r="J4708" t="s">
        <v>28</v>
      </c>
      <c r="N4708" t="b">
        <v>0</v>
      </c>
      <c r="P4708" t="s">
        <v>29</v>
      </c>
      <c r="Q4708" t="s">
        <v>30</v>
      </c>
      <c r="R4708" t="b">
        <v>0</v>
      </c>
      <c r="Z4708">
        <v>1</v>
      </c>
    </row>
    <row r="4709" spans="1:26" x14ac:dyDescent="0.25">
      <c r="A4709">
        <v>970</v>
      </c>
      <c r="B4709" t="s">
        <v>2793</v>
      </c>
      <c r="C4709" t="s">
        <v>2840</v>
      </c>
      <c r="D4709" t="s">
        <v>2841</v>
      </c>
      <c r="E4709" s="6" t="str">
        <f>VLOOKUP(B4709&amp;" - "&amp;D4709,OrbisGeneric_mapping!C:F,3,0)</f>
        <v>CPYCONTACTS_MEMBERSHIP_WorkPhone</v>
      </c>
      <c r="F4709" s="6">
        <f>VLOOKUP(E4709,Collibra!D:F,3,0)</f>
        <v>0</v>
      </c>
      <c r="G4709" s="6" t="str">
        <f>VLOOKUP(E4709,Collibra!D:F,2,0)</f>
        <v>is an Advisor's work phone number used in the company database</v>
      </c>
      <c r="J4709" t="s">
        <v>28</v>
      </c>
      <c r="N4709" t="b">
        <v>0</v>
      </c>
      <c r="P4709" t="s">
        <v>29</v>
      </c>
      <c r="Q4709" t="s">
        <v>30</v>
      </c>
      <c r="R4709" t="b">
        <v>0</v>
      </c>
      <c r="Z4709">
        <v>1</v>
      </c>
    </row>
    <row r="4710" spans="1:26" x14ac:dyDescent="0.25">
      <c r="A4710">
        <v>866</v>
      </c>
      <c r="B4710" t="s">
        <v>2793</v>
      </c>
      <c r="C4710" t="s">
        <v>26</v>
      </c>
      <c r="D4710" t="s">
        <v>27</v>
      </c>
      <c r="E4710" s="6" t="str">
        <f>VLOOKUP(B4710&amp;" - "&amp;D4710,OrbisGeneric_mapping!C:F,3,0)</f>
        <v>BVD_ID_NUMBER</v>
      </c>
      <c r="F4710" s="6" t="str">
        <f>VLOOKUP(E4710,Collibra!D:F,3,0)</f>
        <v>BvD ID number</v>
      </c>
      <c r="G4710" s="6" t="str">
        <f>VLOOKUP(E4710,Collibra!D:F,2,0)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710" t="s">
        <v>28</v>
      </c>
      <c r="N4710" t="b">
        <v>0</v>
      </c>
      <c r="P4710" t="s">
        <v>29</v>
      </c>
      <c r="Q4710" t="s">
        <v>30</v>
      </c>
      <c r="R4710" t="b">
        <v>0</v>
      </c>
      <c r="Z4710">
        <v>1</v>
      </c>
    </row>
    <row r="4711" spans="1:26" x14ac:dyDescent="0.25">
      <c r="A4711">
        <v>858</v>
      </c>
      <c r="B4711" t="s">
        <v>2793</v>
      </c>
      <c r="C4711" t="s">
        <v>57</v>
      </c>
      <c r="D4711" t="s">
        <v>57</v>
      </c>
      <c r="E4711" s="6" t="e">
        <f>VLOOKUP(B4711&amp;" - "&amp;D4711,OrbisGeneric_mapping!C:F,3,0)</f>
        <v>#N/A</v>
      </c>
      <c r="F4711" s="6" t="e">
        <f>VLOOKUP(E4711,Collibra!D:F,3,0)</f>
        <v>#N/A</v>
      </c>
      <c r="G4711" s="6" t="e">
        <f>VLOOKUP(E4711,Collibra!D:F,2,0)</f>
        <v>#N/A</v>
      </c>
      <c r="J4711" t="s">
        <v>28</v>
      </c>
      <c r="N4711" t="b">
        <v>0</v>
      </c>
      <c r="P4711" t="s">
        <v>29</v>
      </c>
      <c r="Q4711" t="s">
        <v>30</v>
      </c>
      <c r="R4711" t="b">
        <v>0</v>
      </c>
      <c r="Z4711">
        <v>1</v>
      </c>
    </row>
    <row r="4712" spans="1:26" x14ac:dyDescent="0.25">
      <c r="A4712">
        <v>850</v>
      </c>
      <c r="B4712" t="s">
        <v>2793</v>
      </c>
      <c r="C4712" t="s">
        <v>58</v>
      </c>
      <c r="D4712" t="s">
        <v>58</v>
      </c>
      <c r="E4712" s="6" t="e">
        <f>VLOOKUP(B4712&amp;" - "&amp;D4712,OrbisGeneric_mapping!C:F,3,0)</f>
        <v>#N/A</v>
      </c>
      <c r="F4712" s="6" t="e">
        <f>VLOOKUP(E4712,Collibra!D:F,3,0)</f>
        <v>#N/A</v>
      </c>
      <c r="G4712" s="6" t="e">
        <f>VLOOKUP(E4712,Collibra!D:F,2,0)</f>
        <v>#N/A</v>
      </c>
      <c r="J4712" t="s">
        <v>59</v>
      </c>
      <c r="N4712" t="b">
        <v>0</v>
      </c>
      <c r="P4712" t="s">
        <v>29</v>
      </c>
      <c r="Q4712" t="s">
        <v>30</v>
      </c>
      <c r="R4712" t="b">
        <v>0</v>
      </c>
      <c r="Z4712">
        <v>1</v>
      </c>
    </row>
    <row r="4713" spans="1:26" x14ac:dyDescent="0.25">
      <c r="A4713">
        <v>1066</v>
      </c>
      <c r="B4713" t="s">
        <v>2793</v>
      </c>
      <c r="C4713" t="s">
        <v>72</v>
      </c>
      <c r="D4713" t="s">
        <v>72</v>
      </c>
      <c r="E4713" s="6" t="e">
        <f>VLOOKUP(B4713&amp;" - "&amp;D4713,OrbisGeneric_mapping!C:F,3,0)</f>
        <v>#N/A</v>
      </c>
      <c r="F4713" s="6" t="e">
        <f>VLOOKUP(E4713,Collibra!D:F,3,0)</f>
        <v>#N/A</v>
      </c>
      <c r="G4713" s="6" t="e">
        <f>VLOOKUP(E4713,Collibra!D:F,2,0)</f>
        <v>#N/A</v>
      </c>
      <c r="J4713" t="s">
        <v>73</v>
      </c>
      <c r="N4713" t="b">
        <v>0</v>
      </c>
      <c r="P4713" t="s">
        <v>29</v>
      </c>
      <c r="Q4713" t="s">
        <v>30</v>
      </c>
      <c r="R4713" t="b">
        <v>0</v>
      </c>
      <c r="Z4713">
        <v>1</v>
      </c>
    </row>
    <row r="4714" spans="1:26" x14ac:dyDescent="0.25">
      <c r="A4714">
        <v>1429</v>
      </c>
      <c r="B4714" t="s">
        <v>2842</v>
      </c>
      <c r="C4714" t="s">
        <v>2822</v>
      </c>
      <c r="D4714" t="s">
        <v>2823</v>
      </c>
      <c r="E4714" s="6" t="str">
        <f>VLOOKUP(B4714&amp;" - "&amp;D4714,OrbisGeneric_mapping!C:F,3,0)</f>
        <v>CPYCONTACTS_HEADER_FullNameOriginalLanguagePreferred</v>
      </c>
      <c r="F4714" s="6">
        <f>VLOOKUP(E4714,Collibra!D:F,3,0)</f>
        <v>0</v>
      </c>
      <c r="G4714" s="6" t="str">
        <f>VLOOKUP(E4714,Collibra!D:F,2,0)</f>
        <v>is the Full name of the individual which is used in the company database</v>
      </c>
      <c r="J4714" t="s">
        <v>28</v>
      </c>
      <c r="N4714" t="b">
        <v>0</v>
      </c>
      <c r="P4714" t="s">
        <v>29</v>
      </c>
      <c r="Q4714" t="s">
        <v>30</v>
      </c>
      <c r="R4714" t="b">
        <v>0</v>
      </c>
      <c r="Z4714">
        <v>1</v>
      </c>
    </row>
    <row r="4715" spans="1:26" x14ac:dyDescent="0.25">
      <c r="A4715">
        <v>1437</v>
      </c>
      <c r="B4715" t="s">
        <v>2842</v>
      </c>
      <c r="C4715" t="s">
        <v>2843</v>
      </c>
      <c r="D4715" t="s">
        <v>2844</v>
      </c>
      <c r="E4715" s="6" t="str">
        <f>VLOOKUP(B4715&amp;" - "&amp;D4715,OrbisGeneric_mapping!C:F,3,0)</f>
        <v>CPYCONTACTS_HEADER_IdDirector</v>
      </c>
      <c r="F4715" s="6">
        <f>VLOOKUP(E4715,Collibra!D:F,3,0)</f>
        <v>0</v>
      </c>
      <c r="G4715" s="6" t="str">
        <f>VLOOKUP(E4715,Collibra!D:F,2,0)</f>
        <v>&lt;p&gt;The Unique Contact Identifier (UCI) is a unique identification number assigned to a person or individual which is used in the company database. The UCI could can be displayed in the following ways, starting with a letter, or letters followed by a series of numbers:&lt;/p&gt;
&lt;p&gt;&lt;em&gt;P + 9 digits are UCIs of People/Individuals&lt;/em&gt;&lt;/p&gt;
&lt;p&gt;&lt;em&gt;C + 9 digits are the UCIs of matched companies&lt;/em&gt;&lt;/p&gt;
&lt;p&gt;&lt;em&gt;CVA + 7 digits are the UCIs of unmatched companies in Orbis&lt;/em&gt;&lt;/p&gt;</v>
      </c>
      <c r="J4715" t="s">
        <v>28</v>
      </c>
      <c r="N4715" t="b">
        <v>0</v>
      </c>
      <c r="P4715" t="s">
        <v>29</v>
      </c>
      <c r="Q4715" t="s">
        <v>30</v>
      </c>
      <c r="R4715" t="b">
        <v>0</v>
      </c>
      <c r="Z4715">
        <v>1</v>
      </c>
    </row>
    <row r="4716" spans="1:26" x14ac:dyDescent="0.25">
      <c r="A4716">
        <v>1413</v>
      </c>
      <c r="B4716" t="s">
        <v>2842</v>
      </c>
      <c r="C4716" t="s">
        <v>26</v>
      </c>
      <c r="D4716" t="s">
        <v>27</v>
      </c>
      <c r="E4716" s="6" t="str">
        <f>VLOOKUP(B4716&amp;" - "&amp;D4716,OrbisGeneric_mapping!C:F,3,0)</f>
        <v>BVD_ID_NUMBER</v>
      </c>
      <c r="F4716" s="6" t="str">
        <f>VLOOKUP(E4716,Collibra!D:F,3,0)</f>
        <v>BvD ID number</v>
      </c>
      <c r="G4716" s="6" t="str">
        <f>VLOOKUP(E4716,Collibra!D:F,2,0)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716" t="s">
        <v>28</v>
      </c>
      <c r="N4716" t="b">
        <v>0</v>
      </c>
      <c r="P4716" t="s">
        <v>29</v>
      </c>
      <c r="Q4716" t="s">
        <v>30</v>
      </c>
      <c r="R4716" t="b">
        <v>0</v>
      </c>
      <c r="Z4716">
        <v>1</v>
      </c>
    </row>
    <row r="4717" spans="1:26" x14ac:dyDescent="0.25">
      <c r="A4717">
        <v>1421</v>
      </c>
      <c r="B4717" t="s">
        <v>2842</v>
      </c>
      <c r="C4717" t="s">
        <v>55</v>
      </c>
      <c r="D4717" t="s">
        <v>56</v>
      </c>
      <c r="E4717" s="6" t="str">
        <f>VLOOKUP(B4717&amp;" - "&amp;D4717,OrbisGeneric_mapping!C:F,3,0)</f>
        <v>ORBISID</v>
      </c>
      <c r="F4717" s="6" t="str">
        <f>VLOOKUP(E4717,Collibra!D:F,3,0)</f>
        <v>Orbis ID number</v>
      </c>
      <c r="G4717" s="6" t="str">
        <f>VLOOKUP(E4717,Collibra!D:F,2,0)</f>
        <v>&lt;p class="MsoNormal"&gt;&lt;span style="color: rgb(11,33,44);font-family: Arial , sans-serif;"&gt;The Orbis ID is a stable, nine-digit identifier, randomly created by Bureau van Dijk, that uniquely identifies each company in Orbis.&lt;/span&gt;&lt;/p&gt;</v>
      </c>
      <c r="J4717" t="s">
        <v>28</v>
      </c>
      <c r="N4717" t="b">
        <v>0</v>
      </c>
      <c r="P4717" t="s">
        <v>29</v>
      </c>
      <c r="Q4717" t="s">
        <v>30</v>
      </c>
      <c r="R4717" t="b">
        <v>0</v>
      </c>
      <c r="Z4717">
        <v>1</v>
      </c>
    </row>
    <row r="4718" spans="1:26" x14ac:dyDescent="0.25">
      <c r="A4718">
        <v>1405</v>
      </c>
      <c r="B4718" t="s">
        <v>2842</v>
      </c>
      <c r="C4718" t="s">
        <v>57</v>
      </c>
      <c r="D4718" t="s">
        <v>57</v>
      </c>
      <c r="E4718" s="6" t="e">
        <f>VLOOKUP(B4718&amp;" - "&amp;D4718,OrbisGeneric_mapping!C:F,3,0)</f>
        <v>#N/A</v>
      </c>
      <c r="F4718" s="6" t="e">
        <f>VLOOKUP(E4718,Collibra!D:F,3,0)</f>
        <v>#N/A</v>
      </c>
      <c r="G4718" s="6" t="e">
        <f>VLOOKUP(E4718,Collibra!D:F,2,0)</f>
        <v>#N/A</v>
      </c>
      <c r="J4718" t="s">
        <v>28</v>
      </c>
      <c r="N4718" t="b">
        <v>0</v>
      </c>
      <c r="P4718" t="s">
        <v>29</v>
      </c>
      <c r="Q4718" t="s">
        <v>30</v>
      </c>
      <c r="R4718" t="b">
        <v>0</v>
      </c>
      <c r="Z4718">
        <v>1</v>
      </c>
    </row>
    <row r="4719" spans="1:26" x14ac:dyDescent="0.25">
      <c r="A4719">
        <v>1397</v>
      </c>
      <c r="B4719" t="s">
        <v>2842</v>
      </c>
      <c r="C4719" t="s">
        <v>58</v>
      </c>
      <c r="D4719" t="s">
        <v>58</v>
      </c>
      <c r="E4719" s="6" t="e">
        <f>VLOOKUP(B4719&amp;" - "&amp;D4719,OrbisGeneric_mapping!C:F,3,0)</f>
        <v>#N/A</v>
      </c>
      <c r="F4719" s="6" t="e">
        <f>VLOOKUP(E4719,Collibra!D:F,3,0)</f>
        <v>#N/A</v>
      </c>
      <c r="G4719" s="6" t="e">
        <f>VLOOKUP(E4719,Collibra!D:F,2,0)</f>
        <v>#N/A</v>
      </c>
      <c r="J4719" t="s">
        <v>59</v>
      </c>
      <c r="N4719" t="b">
        <v>0</v>
      </c>
      <c r="P4719" t="s">
        <v>29</v>
      </c>
      <c r="Q4719" t="s">
        <v>30</v>
      </c>
      <c r="R4719" t="b">
        <v>0</v>
      </c>
      <c r="Z4719">
        <v>1</v>
      </c>
    </row>
    <row r="4720" spans="1:26" x14ac:dyDescent="0.25">
      <c r="A4720">
        <v>1445</v>
      </c>
      <c r="B4720" t="s">
        <v>2842</v>
      </c>
      <c r="C4720" t="s">
        <v>72</v>
      </c>
      <c r="D4720" t="s">
        <v>72</v>
      </c>
      <c r="E4720" s="6" t="e">
        <f>VLOOKUP(B4720&amp;" - "&amp;D4720,OrbisGeneric_mapping!C:F,3,0)</f>
        <v>#N/A</v>
      </c>
      <c r="F4720" s="6" t="e">
        <f>VLOOKUP(E4720,Collibra!D:F,3,0)</f>
        <v>#N/A</v>
      </c>
      <c r="G4720" s="6" t="e">
        <f>VLOOKUP(E4720,Collibra!D:F,2,0)</f>
        <v>#N/A</v>
      </c>
      <c r="J4720" t="s">
        <v>73</v>
      </c>
      <c r="N4720" t="b">
        <v>0</v>
      </c>
      <c r="P4720" t="s">
        <v>29</v>
      </c>
      <c r="Q4720" t="s">
        <v>30</v>
      </c>
      <c r="R4720" t="b">
        <v>0</v>
      </c>
      <c r="Z4720">
        <v>1</v>
      </c>
    </row>
    <row r="4721" spans="1:26" x14ac:dyDescent="0.25">
      <c r="A4721">
        <v>3613</v>
      </c>
      <c r="B4721" t="s">
        <v>2845</v>
      </c>
      <c r="C4721" t="s">
        <v>881</v>
      </c>
      <c r="D4721" t="s">
        <v>882</v>
      </c>
      <c r="E4721" s="6" t="e">
        <f>VLOOKUP(B4721&amp;" - "&amp;D4721,OrbisGeneric_mapping!C:F,3,0)</f>
        <v>#N/A</v>
      </c>
      <c r="F4721" s="6" t="e">
        <f>VLOOKUP(E4721,Collibra!D:F,3,0)</f>
        <v>#N/A</v>
      </c>
      <c r="G4721" s="6" t="e">
        <f>VLOOKUP(E4721,Collibra!D:F,2,0)</f>
        <v>#N/A</v>
      </c>
      <c r="J4721" t="s">
        <v>28</v>
      </c>
      <c r="N4721" t="b">
        <v>0</v>
      </c>
      <c r="P4721" t="s">
        <v>29</v>
      </c>
      <c r="Q4721" t="s">
        <v>30</v>
      </c>
      <c r="R4721" t="b">
        <v>0</v>
      </c>
      <c r="Z4721">
        <v>1</v>
      </c>
    </row>
    <row r="4722" spans="1:26" x14ac:dyDescent="0.25">
      <c r="A4722">
        <v>3621</v>
      </c>
      <c r="B4722" t="s">
        <v>2845</v>
      </c>
      <c r="C4722" t="s">
        <v>55</v>
      </c>
      <c r="D4722" t="s">
        <v>56</v>
      </c>
      <c r="E4722" s="6" t="e">
        <f>VLOOKUP(B4722&amp;" - "&amp;D4722,OrbisGeneric_mapping!C:F,3,0)</f>
        <v>#N/A</v>
      </c>
      <c r="F4722" s="6" t="e">
        <f>VLOOKUP(E4722,Collibra!D:F,3,0)</f>
        <v>#N/A</v>
      </c>
      <c r="G4722" s="6" t="e">
        <f>VLOOKUP(E4722,Collibra!D:F,2,0)</f>
        <v>#N/A</v>
      </c>
      <c r="J4722" t="s">
        <v>28</v>
      </c>
      <c r="N4722" t="b">
        <v>0</v>
      </c>
      <c r="P4722" t="s">
        <v>29</v>
      </c>
      <c r="Q4722" t="s">
        <v>30</v>
      </c>
      <c r="R4722" t="b">
        <v>0</v>
      </c>
      <c r="Z4722">
        <v>1</v>
      </c>
    </row>
    <row r="4723" spans="1:26" x14ac:dyDescent="0.25">
      <c r="A4723">
        <v>3661</v>
      </c>
      <c r="B4723" t="s">
        <v>2845</v>
      </c>
      <c r="C4723" t="s">
        <v>2846</v>
      </c>
      <c r="D4723" t="s">
        <v>2847</v>
      </c>
      <c r="E4723" s="6" t="e">
        <f>VLOOKUP(B4723&amp;" - "&amp;D4723,OrbisGeneric_mapping!C:F,3,0)</f>
        <v>#N/A</v>
      </c>
      <c r="F4723" s="6" t="e">
        <f>VLOOKUP(E4723,Collibra!D:F,3,0)</f>
        <v>#N/A</v>
      </c>
      <c r="G4723" s="6" t="e">
        <f>VLOOKUP(E4723,Collibra!D:F,2,0)</f>
        <v>#N/A</v>
      </c>
      <c r="J4723" t="s">
        <v>28</v>
      </c>
      <c r="N4723" t="b">
        <v>0</v>
      </c>
      <c r="P4723" t="s">
        <v>29</v>
      </c>
      <c r="Q4723" t="s">
        <v>30</v>
      </c>
      <c r="R4723" t="b">
        <v>0</v>
      </c>
      <c r="Z4723">
        <v>1</v>
      </c>
    </row>
    <row r="4724" spans="1:26" x14ac:dyDescent="0.25">
      <c r="A4724">
        <v>3637</v>
      </c>
      <c r="B4724" t="s">
        <v>2845</v>
      </c>
      <c r="C4724" t="s">
        <v>2848</v>
      </c>
      <c r="D4724" t="s">
        <v>2849</v>
      </c>
      <c r="E4724" s="6" t="e">
        <f>VLOOKUP(B4724&amp;" - "&amp;D4724,OrbisGeneric_mapping!C:F,3,0)</f>
        <v>#N/A</v>
      </c>
      <c r="F4724" s="6" t="e">
        <f>VLOOKUP(E4724,Collibra!D:F,3,0)</f>
        <v>#N/A</v>
      </c>
      <c r="G4724" s="6" t="e">
        <f>VLOOKUP(E4724,Collibra!D:F,2,0)</f>
        <v>#N/A</v>
      </c>
      <c r="J4724" t="s">
        <v>28</v>
      </c>
      <c r="N4724" t="b">
        <v>0</v>
      </c>
      <c r="P4724" t="s">
        <v>29</v>
      </c>
      <c r="Q4724" t="s">
        <v>30</v>
      </c>
      <c r="R4724" t="b">
        <v>0</v>
      </c>
      <c r="Z4724">
        <v>1</v>
      </c>
    </row>
    <row r="4725" spans="1:26" x14ac:dyDescent="0.25">
      <c r="A4725">
        <v>3669</v>
      </c>
      <c r="B4725" t="s">
        <v>2845</v>
      </c>
      <c r="C4725" t="s">
        <v>2850</v>
      </c>
      <c r="D4725" t="s">
        <v>2851</v>
      </c>
      <c r="E4725" s="6" t="e">
        <f>VLOOKUP(B4725&amp;" - "&amp;D4725,OrbisGeneric_mapping!C:F,3,0)</f>
        <v>#N/A</v>
      </c>
      <c r="F4725" s="6" t="e">
        <f>VLOOKUP(E4725,Collibra!D:F,3,0)</f>
        <v>#N/A</v>
      </c>
      <c r="G4725" s="6" t="e">
        <f>VLOOKUP(E4725,Collibra!D:F,2,0)</f>
        <v>#N/A</v>
      </c>
      <c r="J4725" t="s">
        <v>28</v>
      </c>
      <c r="N4725" t="b">
        <v>0</v>
      </c>
      <c r="P4725" t="s">
        <v>29</v>
      </c>
      <c r="Q4725" t="s">
        <v>30</v>
      </c>
      <c r="R4725" t="b">
        <v>0</v>
      </c>
      <c r="Z4725">
        <v>1</v>
      </c>
    </row>
    <row r="4726" spans="1:26" x14ac:dyDescent="0.25">
      <c r="A4726">
        <v>3685</v>
      </c>
      <c r="B4726" t="s">
        <v>2845</v>
      </c>
      <c r="C4726" t="s">
        <v>2852</v>
      </c>
      <c r="D4726" t="s">
        <v>2853</v>
      </c>
      <c r="E4726" s="6" t="e">
        <f>VLOOKUP(B4726&amp;" - "&amp;D4726,OrbisGeneric_mapping!C:F,3,0)</f>
        <v>#N/A</v>
      </c>
      <c r="F4726" s="6" t="e">
        <f>VLOOKUP(E4726,Collibra!D:F,3,0)</f>
        <v>#N/A</v>
      </c>
      <c r="G4726" s="6" t="e">
        <f>VLOOKUP(E4726,Collibra!D:F,2,0)</f>
        <v>#N/A</v>
      </c>
      <c r="J4726" t="s">
        <v>28</v>
      </c>
      <c r="N4726" t="b">
        <v>0</v>
      </c>
      <c r="P4726" t="s">
        <v>29</v>
      </c>
      <c r="Q4726" t="s">
        <v>30</v>
      </c>
      <c r="R4726" t="b">
        <v>0</v>
      </c>
      <c r="Z4726">
        <v>1</v>
      </c>
    </row>
    <row r="4727" spans="1:26" x14ac:dyDescent="0.25">
      <c r="A4727">
        <v>3725</v>
      </c>
      <c r="B4727" t="s">
        <v>2845</v>
      </c>
      <c r="C4727" t="s">
        <v>2854</v>
      </c>
      <c r="D4727" t="s">
        <v>2855</v>
      </c>
      <c r="E4727" s="6" t="e">
        <f>VLOOKUP(B4727&amp;" - "&amp;D4727,OrbisGeneric_mapping!C:F,3,0)</f>
        <v>#N/A</v>
      </c>
      <c r="F4727" s="6" t="e">
        <f>VLOOKUP(E4727,Collibra!D:F,3,0)</f>
        <v>#N/A</v>
      </c>
      <c r="G4727" s="6" t="e">
        <f>VLOOKUP(E4727,Collibra!D:F,2,0)</f>
        <v>#N/A</v>
      </c>
      <c r="J4727" t="s">
        <v>28</v>
      </c>
      <c r="N4727" t="b">
        <v>0</v>
      </c>
      <c r="P4727" t="s">
        <v>29</v>
      </c>
      <c r="Q4727" t="s">
        <v>30</v>
      </c>
      <c r="R4727" t="b">
        <v>0</v>
      </c>
      <c r="Z4727">
        <v>1</v>
      </c>
    </row>
    <row r="4728" spans="1:26" x14ac:dyDescent="0.25">
      <c r="A4728">
        <v>3701</v>
      </c>
      <c r="B4728" t="s">
        <v>2845</v>
      </c>
      <c r="C4728" t="s">
        <v>2856</v>
      </c>
      <c r="D4728" t="s">
        <v>2857</v>
      </c>
      <c r="E4728" s="6" t="e">
        <f>VLOOKUP(B4728&amp;" - "&amp;D4728,OrbisGeneric_mapping!C:F,3,0)</f>
        <v>#N/A</v>
      </c>
      <c r="F4728" s="6" t="e">
        <f>VLOOKUP(E4728,Collibra!D:F,3,0)</f>
        <v>#N/A</v>
      </c>
      <c r="G4728" s="6" t="e">
        <f>VLOOKUP(E4728,Collibra!D:F,2,0)</f>
        <v>#N/A</v>
      </c>
      <c r="J4728" t="s">
        <v>28</v>
      </c>
      <c r="N4728" t="b">
        <v>0</v>
      </c>
      <c r="P4728" t="s">
        <v>29</v>
      </c>
      <c r="Q4728" t="s">
        <v>30</v>
      </c>
      <c r="R4728" t="b">
        <v>0</v>
      </c>
      <c r="Z4728">
        <v>1</v>
      </c>
    </row>
    <row r="4729" spans="1:26" x14ac:dyDescent="0.25">
      <c r="A4729">
        <v>3717</v>
      </c>
      <c r="B4729" t="s">
        <v>2845</v>
      </c>
      <c r="C4729" t="s">
        <v>2858</v>
      </c>
      <c r="D4729" t="s">
        <v>2859</v>
      </c>
      <c r="E4729" s="6" t="e">
        <f>VLOOKUP(B4729&amp;" - "&amp;D4729,OrbisGeneric_mapping!C:F,3,0)</f>
        <v>#N/A</v>
      </c>
      <c r="F4729" s="6" t="e">
        <f>VLOOKUP(E4729,Collibra!D:F,3,0)</f>
        <v>#N/A</v>
      </c>
      <c r="G4729" s="6" t="e">
        <f>VLOOKUP(E4729,Collibra!D:F,2,0)</f>
        <v>#N/A</v>
      </c>
      <c r="J4729" t="s">
        <v>28</v>
      </c>
      <c r="N4729" t="b">
        <v>0</v>
      </c>
      <c r="P4729" t="s">
        <v>29</v>
      </c>
      <c r="Q4729" t="s">
        <v>30</v>
      </c>
      <c r="R4729" t="b">
        <v>0</v>
      </c>
      <c r="Z4729">
        <v>1</v>
      </c>
    </row>
    <row r="4730" spans="1:26" x14ac:dyDescent="0.25">
      <c r="A4730">
        <v>3741</v>
      </c>
      <c r="B4730" t="s">
        <v>2845</v>
      </c>
      <c r="C4730" t="s">
        <v>2860</v>
      </c>
      <c r="D4730" t="s">
        <v>2861</v>
      </c>
      <c r="E4730" s="6" t="e">
        <f>VLOOKUP(B4730&amp;" - "&amp;D4730,OrbisGeneric_mapping!C:F,3,0)</f>
        <v>#N/A</v>
      </c>
      <c r="F4730" s="6" t="e">
        <f>VLOOKUP(E4730,Collibra!D:F,3,0)</f>
        <v>#N/A</v>
      </c>
      <c r="G4730" s="6" t="e">
        <f>VLOOKUP(E4730,Collibra!D:F,2,0)</f>
        <v>#N/A</v>
      </c>
      <c r="J4730" t="s">
        <v>28</v>
      </c>
      <c r="N4730" t="b">
        <v>0</v>
      </c>
      <c r="P4730" t="s">
        <v>29</v>
      </c>
      <c r="Q4730" t="s">
        <v>30</v>
      </c>
      <c r="R4730" t="b">
        <v>0</v>
      </c>
      <c r="Z4730">
        <v>1</v>
      </c>
    </row>
    <row r="4731" spans="1:26" x14ac:dyDescent="0.25">
      <c r="A4731">
        <v>3789</v>
      </c>
      <c r="B4731" t="s">
        <v>2845</v>
      </c>
      <c r="C4731" t="s">
        <v>2862</v>
      </c>
      <c r="D4731" t="s">
        <v>2863</v>
      </c>
      <c r="E4731" s="6" t="e">
        <f>VLOOKUP(B4731&amp;" - "&amp;D4731,OrbisGeneric_mapping!C:F,3,0)</f>
        <v>#N/A</v>
      </c>
      <c r="F4731" s="6" t="e">
        <f>VLOOKUP(E4731,Collibra!D:F,3,0)</f>
        <v>#N/A</v>
      </c>
      <c r="G4731" s="6" t="e">
        <f>VLOOKUP(E4731,Collibra!D:F,2,0)</f>
        <v>#N/A</v>
      </c>
      <c r="J4731" t="s">
        <v>28</v>
      </c>
      <c r="N4731" t="b">
        <v>0</v>
      </c>
      <c r="P4731" t="s">
        <v>29</v>
      </c>
      <c r="Q4731" t="s">
        <v>30</v>
      </c>
      <c r="R4731" t="b">
        <v>0</v>
      </c>
      <c r="Z4731">
        <v>1</v>
      </c>
    </row>
    <row r="4732" spans="1:26" x14ac:dyDescent="0.25">
      <c r="A4732">
        <v>3765</v>
      </c>
      <c r="B4732" t="s">
        <v>2845</v>
      </c>
      <c r="C4732" t="s">
        <v>2864</v>
      </c>
      <c r="D4732" t="s">
        <v>2865</v>
      </c>
      <c r="E4732" s="6" t="e">
        <f>VLOOKUP(B4732&amp;" - "&amp;D4732,OrbisGeneric_mapping!C:F,3,0)</f>
        <v>#N/A</v>
      </c>
      <c r="F4732" s="6" t="e">
        <f>VLOOKUP(E4732,Collibra!D:F,3,0)</f>
        <v>#N/A</v>
      </c>
      <c r="G4732" s="6" t="e">
        <f>VLOOKUP(E4732,Collibra!D:F,2,0)</f>
        <v>#N/A</v>
      </c>
      <c r="J4732" t="s">
        <v>28</v>
      </c>
      <c r="N4732" t="b">
        <v>0</v>
      </c>
      <c r="P4732" t="s">
        <v>29</v>
      </c>
      <c r="Q4732" t="s">
        <v>30</v>
      </c>
      <c r="R4732" t="b">
        <v>0</v>
      </c>
      <c r="Z4732">
        <v>1</v>
      </c>
    </row>
    <row r="4733" spans="1:26" x14ac:dyDescent="0.25">
      <c r="A4733">
        <v>3797</v>
      </c>
      <c r="B4733" t="s">
        <v>2845</v>
      </c>
      <c r="C4733" t="s">
        <v>2866</v>
      </c>
      <c r="D4733" t="s">
        <v>2867</v>
      </c>
      <c r="E4733" s="6" t="e">
        <f>VLOOKUP(B4733&amp;" - "&amp;D4733,OrbisGeneric_mapping!C:F,3,0)</f>
        <v>#N/A</v>
      </c>
      <c r="F4733" s="6" t="e">
        <f>VLOOKUP(E4733,Collibra!D:F,3,0)</f>
        <v>#N/A</v>
      </c>
      <c r="G4733" s="6" t="e">
        <f>VLOOKUP(E4733,Collibra!D:F,2,0)</f>
        <v>#N/A</v>
      </c>
      <c r="J4733" t="s">
        <v>28</v>
      </c>
      <c r="N4733" t="b">
        <v>0</v>
      </c>
      <c r="P4733" t="s">
        <v>29</v>
      </c>
      <c r="Q4733" t="s">
        <v>30</v>
      </c>
      <c r="R4733" t="b">
        <v>0</v>
      </c>
      <c r="Z4733">
        <v>1</v>
      </c>
    </row>
    <row r="4734" spans="1:26" x14ac:dyDescent="0.25">
      <c r="A4734">
        <v>3813</v>
      </c>
      <c r="B4734" t="s">
        <v>2845</v>
      </c>
      <c r="C4734" t="s">
        <v>2868</v>
      </c>
      <c r="D4734" t="s">
        <v>2869</v>
      </c>
      <c r="E4734" s="6" t="e">
        <f>VLOOKUP(B4734&amp;" - "&amp;D4734,OrbisGeneric_mapping!C:F,3,0)</f>
        <v>#N/A</v>
      </c>
      <c r="F4734" s="6" t="e">
        <f>VLOOKUP(E4734,Collibra!D:F,3,0)</f>
        <v>#N/A</v>
      </c>
      <c r="G4734" s="6" t="e">
        <f>VLOOKUP(E4734,Collibra!D:F,2,0)</f>
        <v>#N/A</v>
      </c>
      <c r="J4734" t="s">
        <v>28</v>
      </c>
      <c r="N4734" t="b">
        <v>0</v>
      </c>
      <c r="P4734" t="s">
        <v>29</v>
      </c>
      <c r="Q4734" t="s">
        <v>30</v>
      </c>
      <c r="R4734" t="b">
        <v>0</v>
      </c>
      <c r="Z4734">
        <v>1</v>
      </c>
    </row>
    <row r="4735" spans="1:26" x14ac:dyDescent="0.25">
      <c r="A4735">
        <v>3853</v>
      </c>
      <c r="B4735" t="s">
        <v>2845</v>
      </c>
      <c r="C4735" t="s">
        <v>2870</v>
      </c>
      <c r="D4735" t="s">
        <v>2871</v>
      </c>
      <c r="E4735" s="6" t="e">
        <f>VLOOKUP(B4735&amp;" - "&amp;D4735,OrbisGeneric_mapping!C:F,3,0)</f>
        <v>#N/A</v>
      </c>
      <c r="F4735" s="6" t="e">
        <f>VLOOKUP(E4735,Collibra!D:F,3,0)</f>
        <v>#N/A</v>
      </c>
      <c r="G4735" s="6" t="e">
        <f>VLOOKUP(E4735,Collibra!D:F,2,0)</f>
        <v>#N/A</v>
      </c>
      <c r="J4735" t="s">
        <v>28</v>
      </c>
      <c r="N4735" t="b">
        <v>0</v>
      </c>
      <c r="P4735" t="s">
        <v>29</v>
      </c>
      <c r="Q4735" t="s">
        <v>30</v>
      </c>
      <c r="R4735" t="b">
        <v>0</v>
      </c>
      <c r="Z4735">
        <v>1</v>
      </c>
    </row>
    <row r="4736" spans="1:26" x14ac:dyDescent="0.25">
      <c r="A4736">
        <v>3829</v>
      </c>
      <c r="B4736" t="s">
        <v>2845</v>
      </c>
      <c r="C4736" t="s">
        <v>2872</v>
      </c>
      <c r="D4736" t="s">
        <v>2873</v>
      </c>
      <c r="E4736" s="6" t="e">
        <f>VLOOKUP(B4736&amp;" - "&amp;D4736,OrbisGeneric_mapping!C:F,3,0)</f>
        <v>#N/A</v>
      </c>
      <c r="F4736" s="6" t="e">
        <f>VLOOKUP(E4736,Collibra!D:F,3,0)</f>
        <v>#N/A</v>
      </c>
      <c r="G4736" s="6" t="e">
        <f>VLOOKUP(E4736,Collibra!D:F,2,0)</f>
        <v>#N/A</v>
      </c>
      <c r="J4736" t="s">
        <v>28</v>
      </c>
      <c r="N4736" t="b">
        <v>0</v>
      </c>
      <c r="P4736" t="s">
        <v>29</v>
      </c>
      <c r="Q4736" t="s">
        <v>30</v>
      </c>
      <c r="R4736" t="b">
        <v>0</v>
      </c>
      <c r="Z4736">
        <v>1</v>
      </c>
    </row>
    <row r="4737" spans="1:26" x14ac:dyDescent="0.25">
      <c r="A4737">
        <v>3869</v>
      </c>
      <c r="B4737" t="s">
        <v>2845</v>
      </c>
      <c r="C4737" t="s">
        <v>2874</v>
      </c>
      <c r="D4737" t="s">
        <v>2875</v>
      </c>
      <c r="E4737" s="6" t="e">
        <f>VLOOKUP(B4737&amp;" - "&amp;D4737,OrbisGeneric_mapping!C:F,3,0)</f>
        <v>#N/A</v>
      </c>
      <c r="F4737" s="6" t="e">
        <f>VLOOKUP(E4737,Collibra!D:F,3,0)</f>
        <v>#N/A</v>
      </c>
      <c r="G4737" s="6" t="e">
        <f>VLOOKUP(E4737,Collibra!D:F,2,0)</f>
        <v>#N/A</v>
      </c>
      <c r="J4737" t="s">
        <v>28</v>
      </c>
      <c r="N4737" t="b">
        <v>0</v>
      </c>
      <c r="P4737" t="s">
        <v>29</v>
      </c>
      <c r="Q4737" t="s">
        <v>30</v>
      </c>
      <c r="R4737" t="b">
        <v>0</v>
      </c>
      <c r="Z4737">
        <v>1</v>
      </c>
    </row>
    <row r="4738" spans="1:26" x14ac:dyDescent="0.25">
      <c r="A4738">
        <v>3893</v>
      </c>
      <c r="B4738" t="s">
        <v>2845</v>
      </c>
      <c r="C4738" t="s">
        <v>2876</v>
      </c>
      <c r="D4738" t="s">
        <v>2877</v>
      </c>
      <c r="E4738" s="6" t="e">
        <f>VLOOKUP(B4738&amp;" - "&amp;D4738,OrbisGeneric_mapping!C:F,3,0)</f>
        <v>#N/A</v>
      </c>
      <c r="F4738" s="6" t="e">
        <f>VLOOKUP(E4738,Collibra!D:F,3,0)</f>
        <v>#N/A</v>
      </c>
      <c r="G4738" s="6" t="e">
        <f>VLOOKUP(E4738,Collibra!D:F,2,0)</f>
        <v>#N/A</v>
      </c>
      <c r="J4738" t="s">
        <v>28</v>
      </c>
      <c r="N4738" t="b">
        <v>0</v>
      </c>
      <c r="P4738" t="s">
        <v>29</v>
      </c>
      <c r="Q4738" t="s">
        <v>30</v>
      </c>
      <c r="R4738" t="b">
        <v>0</v>
      </c>
      <c r="Z4738">
        <v>1</v>
      </c>
    </row>
    <row r="4739" spans="1:26" x14ac:dyDescent="0.25">
      <c r="A4739">
        <v>3885</v>
      </c>
      <c r="B4739" t="s">
        <v>2845</v>
      </c>
      <c r="C4739" t="s">
        <v>2878</v>
      </c>
      <c r="D4739" t="s">
        <v>2879</v>
      </c>
      <c r="E4739" s="6" t="e">
        <f>VLOOKUP(B4739&amp;" - "&amp;D4739,OrbisGeneric_mapping!C:F,3,0)</f>
        <v>#N/A</v>
      </c>
      <c r="F4739" s="6" t="e">
        <f>VLOOKUP(E4739,Collibra!D:F,3,0)</f>
        <v>#N/A</v>
      </c>
      <c r="G4739" s="6" t="e">
        <f>VLOOKUP(E4739,Collibra!D:F,2,0)</f>
        <v>#N/A</v>
      </c>
      <c r="J4739" t="s">
        <v>28</v>
      </c>
      <c r="N4739" t="b">
        <v>0</v>
      </c>
      <c r="P4739" t="s">
        <v>29</v>
      </c>
      <c r="Q4739" t="s">
        <v>30</v>
      </c>
      <c r="R4739" t="b">
        <v>0</v>
      </c>
      <c r="Z4739">
        <v>1</v>
      </c>
    </row>
    <row r="4740" spans="1:26" x14ac:dyDescent="0.25">
      <c r="A4740">
        <v>3877</v>
      </c>
      <c r="B4740" t="s">
        <v>2845</v>
      </c>
      <c r="C4740" t="s">
        <v>2880</v>
      </c>
      <c r="D4740" t="s">
        <v>2881</v>
      </c>
      <c r="E4740" s="6" t="e">
        <f>VLOOKUP(B4740&amp;" - "&amp;D4740,OrbisGeneric_mapping!C:F,3,0)</f>
        <v>#N/A</v>
      </c>
      <c r="F4740" s="6" t="e">
        <f>VLOOKUP(E4740,Collibra!D:F,3,0)</f>
        <v>#N/A</v>
      </c>
      <c r="G4740" s="6" t="e">
        <f>VLOOKUP(E4740,Collibra!D:F,2,0)</f>
        <v>#N/A</v>
      </c>
      <c r="J4740" t="s">
        <v>28</v>
      </c>
      <c r="N4740" t="b">
        <v>0</v>
      </c>
      <c r="P4740" t="s">
        <v>29</v>
      </c>
      <c r="Q4740" t="s">
        <v>30</v>
      </c>
      <c r="R4740" t="b">
        <v>0</v>
      </c>
      <c r="Z4740">
        <v>1</v>
      </c>
    </row>
    <row r="4741" spans="1:26" x14ac:dyDescent="0.25">
      <c r="A4741">
        <v>3909</v>
      </c>
      <c r="B4741" t="s">
        <v>2845</v>
      </c>
      <c r="C4741" t="s">
        <v>2882</v>
      </c>
      <c r="D4741" t="s">
        <v>2883</v>
      </c>
      <c r="E4741" s="6" t="e">
        <f>VLOOKUP(B4741&amp;" - "&amp;D4741,OrbisGeneric_mapping!C:F,3,0)</f>
        <v>#N/A</v>
      </c>
      <c r="F4741" s="6" t="e">
        <f>VLOOKUP(E4741,Collibra!D:F,3,0)</f>
        <v>#N/A</v>
      </c>
      <c r="G4741" s="6" t="e">
        <f>VLOOKUP(E4741,Collibra!D:F,2,0)</f>
        <v>#N/A</v>
      </c>
      <c r="J4741" t="s">
        <v>28</v>
      </c>
      <c r="N4741" t="b">
        <v>0</v>
      </c>
      <c r="P4741" t="s">
        <v>29</v>
      </c>
      <c r="Q4741" t="s">
        <v>30</v>
      </c>
      <c r="R4741" t="b">
        <v>0</v>
      </c>
      <c r="Z4741">
        <v>1</v>
      </c>
    </row>
    <row r="4742" spans="1:26" x14ac:dyDescent="0.25">
      <c r="A4742">
        <v>3901</v>
      </c>
      <c r="B4742" t="s">
        <v>2845</v>
      </c>
      <c r="C4742" t="s">
        <v>2884</v>
      </c>
      <c r="D4742" t="s">
        <v>2885</v>
      </c>
      <c r="E4742" s="6" t="e">
        <f>VLOOKUP(B4742&amp;" - "&amp;D4742,OrbisGeneric_mapping!C:F,3,0)</f>
        <v>#N/A</v>
      </c>
      <c r="F4742" s="6" t="e">
        <f>VLOOKUP(E4742,Collibra!D:F,3,0)</f>
        <v>#N/A</v>
      </c>
      <c r="G4742" s="6" t="e">
        <f>VLOOKUP(E4742,Collibra!D:F,2,0)</f>
        <v>#N/A</v>
      </c>
      <c r="J4742" t="s">
        <v>28</v>
      </c>
      <c r="N4742" t="b">
        <v>0</v>
      </c>
      <c r="P4742" t="s">
        <v>29</v>
      </c>
      <c r="Q4742" t="s">
        <v>30</v>
      </c>
      <c r="R4742" t="b">
        <v>0</v>
      </c>
      <c r="Z4742">
        <v>1</v>
      </c>
    </row>
    <row r="4743" spans="1:26" x14ac:dyDescent="0.25">
      <c r="A4743">
        <v>3845</v>
      </c>
      <c r="B4743" t="s">
        <v>2845</v>
      </c>
      <c r="C4743" t="s">
        <v>2886</v>
      </c>
      <c r="D4743" t="s">
        <v>2887</v>
      </c>
      <c r="E4743" s="6" t="e">
        <f>VLOOKUP(B4743&amp;" - "&amp;D4743,OrbisGeneric_mapping!C:F,3,0)</f>
        <v>#N/A</v>
      </c>
      <c r="F4743" s="6" t="e">
        <f>VLOOKUP(E4743,Collibra!D:F,3,0)</f>
        <v>#N/A</v>
      </c>
      <c r="G4743" s="6" t="e">
        <f>VLOOKUP(E4743,Collibra!D:F,2,0)</f>
        <v>#N/A</v>
      </c>
      <c r="J4743" t="s">
        <v>28</v>
      </c>
      <c r="N4743" t="b">
        <v>0</v>
      </c>
      <c r="P4743" t="s">
        <v>29</v>
      </c>
      <c r="Q4743" t="s">
        <v>30</v>
      </c>
      <c r="R4743" t="b">
        <v>0</v>
      </c>
      <c r="Z4743">
        <v>1</v>
      </c>
    </row>
    <row r="4744" spans="1:26" x14ac:dyDescent="0.25">
      <c r="A4744">
        <v>3757</v>
      </c>
      <c r="B4744" t="s">
        <v>2845</v>
      </c>
      <c r="C4744" t="s">
        <v>2888</v>
      </c>
      <c r="D4744" t="s">
        <v>2889</v>
      </c>
      <c r="E4744" s="6" t="e">
        <f>VLOOKUP(B4744&amp;" - "&amp;D4744,OrbisGeneric_mapping!C:F,3,0)</f>
        <v>#N/A</v>
      </c>
      <c r="F4744" s="6" t="e">
        <f>VLOOKUP(E4744,Collibra!D:F,3,0)</f>
        <v>#N/A</v>
      </c>
      <c r="G4744" s="6" t="e">
        <f>VLOOKUP(E4744,Collibra!D:F,2,0)</f>
        <v>#N/A</v>
      </c>
      <c r="J4744" t="s">
        <v>28</v>
      </c>
      <c r="N4744" t="b">
        <v>0</v>
      </c>
      <c r="P4744" t="s">
        <v>29</v>
      </c>
      <c r="Q4744" t="s">
        <v>30</v>
      </c>
      <c r="R4744" t="b">
        <v>0</v>
      </c>
      <c r="Z4744">
        <v>1</v>
      </c>
    </row>
    <row r="4745" spans="1:26" x14ac:dyDescent="0.25">
      <c r="A4745">
        <v>3773</v>
      </c>
      <c r="B4745" t="s">
        <v>2845</v>
      </c>
      <c r="C4745" t="s">
        <v>2890</v>
      </c>
      <c r="D4745" t="s">
        <v>2891</v>
      </c>
      <c r="E4745" s="6" t="e">
        <f>VLOOKUP(B4745&amp;" - "&amp;D4745,OrbisGeneric_mapping!C:F,3,0)</f>
        <v>#N/A</v>
      </c>
      <c r="F4745" s="6" t="e">
        <f>VLOOKUP(E4745,Collibra!D:F,3,0)</f>
        <v>#N/A</v>
      </c>
      <c r="G4745" s="6" t="e">
        <f>VLOOKUP(E4745,Collibra!D:F,2,0)</f>
        <v>#N/A</v>
      </c>
      <c r="J4745" t="s">
        <v>28</v>
      </c>
      <c r="N4745" t="b">
        <v>0</v>
      </c>
      <c r="P4745" t="s">
        <v>29</v>
      </c>
      <c r="Q4745" t="s">
        <v>30</v>
      </c>
      <c r="R4745" t="b">
        <v>0</v>
      </c>
      <c r="Z4745">
        <v>1</v>
      </c>
    </row>
    <row r="4746" spans="1:26" x14ac:dyDescent="0.25">
      <c r="A4746">
        <v>3805</v>
      </c>
      <c r="B4746" t="s">
        <v>2845</v>
      </c>
      <c r="C4746" t="s">
        <v>2892</v>
      </c>
      <c r="D4746" t="s">
        <v>2893</v>
      </c>
      <c r="E4746" s="6" t="e">
        <f>VLOOKUP(B4746&amp;" - "&amp;D4746,OrbisGeneric_mapping!C:F,3,0)</f>
        <v>#N/A</v>
      </c>
      <c r="F4746" s="6" t="e">
        <f>VLOOKUP(E4746,Collibra!D:F,3,0)</f>
        <v>#N/A</v>
      </c>
      <c r="G4746" s="6" t="e">
        <f>VLOOKUP(E4746,Collibra!D:F,2,0)</f>
        <v>#N/A</v>
      </c>
      <c r="J4746" t="s">
        <v>28</v>
      </c>
      <c r="N4746" t="b">
        <v>0</v>
      </c>
      <c r="P4746" t="s">
        <v>29</v>
      </c>
      <c r="Q4746" t="s">
        <v>30</v>
      </c>
      <c r="R4746" t="b">
        <v>0</v>
      </c>
      <c r="Z4746">
        <v>1</v>
      </c>
    </row>
    <row r="4747" spans="1:26" x14ac:dyDescent="0.25">
      <c r="A4747">
        <v>3917</v>
      </c>
      <c r="B4747" t="s">
        <v>2845</v>
      </c>
      <c r="C4747" t="s">
        <v>2894</v>
      </c>
      <c r="D4747" t="s">
        <v>2895</v>
      </c>
      <c r="E4747" s="6" t="e">
        <f>VLOOKUP(B4747&amp;" - "&amp;D4747,OrbisGeneric_mapping!C:F,3,0)</f>
        <v>#N/A</v>
      </c>
      <c r="F4747" s="6" t="e">
        <f>VLOOKUP(E4747,Collibra!D:F,3,0)</f>
        <v>#N/A</v>
      </c>
      <c r="G4747" s="6" t="e">
        <f>VLOOKUP(E4747,Collibra!D:F,2,0)</f>
        <v>#N/A</v>
      </c>
      <c r="J4747" t="s">
        <v>28</v>
      </c>
      <c r="N4747" t="b">
        <v>0</v>
      </c>
      <c r="P4747" t="s">
        <v>29</v>
      </c>
      <c r="Q4747" t="s">
        <v>30</v>
      </c>
      <c r="R4747" t="b">
        <v>0</v>
      </c>
      <c r="Z4747">
        <v>1</v>
      </c>
    </row>
    <row r="4748" spans="1:26" x14ac:dyDescent="0.25">
      <c r="A4748">
        <v>3821</v>
      </c>
      <c r="B4748" t="s">
        <v>2845</v>
      </c>
      <c r="C4748" t="s">
        <v>2896</v>
      </c>
      <c r="D4748" t="s">
        <v>2897</v>
      </c>
      <c r="E4748" s="6" t="e">
        <f>VLOOKUP(B4748&amp;" - "&amp;D4748,OrbisGeneric_mapping!C:F,3,0)</f>
        <v>#N/A</v>
      </c>
      <c r="F4748" s="6" t="e">
        <f>VLOOKUP(E4748,Collibra!D:F,3,0)</f>
        <v>#N/A</v>
      </c>
      <c r="G4748" s="6" t="e">
        <f>VLOOKUP(E4748,Collibra!D:F,2,0)</f>
        <v>#N/A</v>
      </c>
      <c r="J4748" t="s">
        <v>28</v>
      </c>
      <c r="N4748" t="b">
        <v>0</v>
      </c>
      <c r="P4748" t="s">
        <v>29</v>
      </c>
      <c r="Q4748" t="s">
        <v>30</v>
      </c>
      <c r="R4748" t="b">
        <v>0</v>
      </c>
      <c r="Z4748">
        <v>1</v>
      </c>
    </row>
    <row r="4749" spans="1:26" x14ac:dyDescent="0.25">
      <c r="A4749">
        <v>3861</v>
      </c>
      <c r="B4749" t="s">
        <v>2845</v>
      </c>
      <c r="C4749" t="s">
        <v>2898</v>
      </c>
      <c r="D4749" t="s">
        <v>2899</v>
      </c>
      <c r="E4749" s="6" t="e">
        <f>VLOOKUP(B4749&amp;" - "&amp;D4749,OrbisGeneric_mapping!C:F,3,0)</f>
        <v>#N/A</v>
      </c>
      <c r="F4749" s="6" t="e">
        <f>VLOOKUP(E4749,Collibra!D:F,3,0)</f>
        <v>#N/A</v>
      </c>
      <c r="G4749" s="6" t="e">
        <f>VLOOKUP(E4749,Collibra!D:F,2,0)</f>
        <v>#N/A</v>
      </c>
      <c r="J4749" t="s">
        <v>28</v>
      </c>
      <c r="N4749" t="b">
        <v>0</v>
      </c>
      <c r="P4749" t="s">
        <v>29</v>
      </c>
      <c r="Q4749" t="s">
        <v>30</v>
      </c>
      <c r="R4749" t="b">
        <v>0</v>
      </c>
      <c r="Z4749">
        <v>1</v>
      </c>
    </row>
    <row r="4750" spans="1:26" x14ac:dyDescent="0.25">
      <c r="A4750">
        <v>3781</v>
      </c>
      <c r="B4750" t="s">
        <v>2845</v>
      </c>
      <c r="C4750" t="s">
        <v>2900</v>
      </c>
      <c r="D4750" t="s">
        <v>2901</v>
      </c>
      <c r="E4750" s="6" t="e">
        <f>VLOOKUP(B4750&amp;" - "&amp;D4750,OrbisGeneric_mapping!C:F,3,0)</f>
        <v>#N/A</v>
      </c>
      <c r="F4750" s="6" t="e">
        <f>VLOOKUP(E4750,Collibra!D:F,3,0)</f>
        <v>#N/A</v>
      </c>
      <c r="G4750" s="6" t="e">
        <f>VLOOKUP(E4750,Collibra!D:F,2,0)</f>
        <v>#N/A</v>
      </c>
      <c r="J4750" t="s">
        <v>28</v>
      </c>
      <c r="N4750" t="b">
        <v>0</v>
      </c>
      <c r="P4750" t="s">
        <v>29</v>
      </c>
      <c r="Q4750" t="s">
        <v>30</v>
      </c>
      <c r="R4750" t="b">
        <v>0</v>
      </c>
      <c r="Z4750">
        <v>1</v>
      </c>
    </row>
    <row r="4751" spans="1:26" x14ac:dyDescent="0.25">
      <c r="A4751">
        <v>3837</v>
      </c>
      <c r="B4751" t="s">
        <v>2845</v>
      </c>
      <c r="C4751" t="s">
        <v>2902</v>
      </c>
      <c r="D4751" t="s">
        <v>2903</v>
      </c>
      <c r="E4751" s="6" t="e">
        <f>VLOOKUP(B4751&amp;" - "&amp;D4751,OrbisGeneric_mapping!C:F,3,0)</f>
        <v>#N/A</v>
      </c>
      <c r="F4751" s="6" t="e">
        <f>VLOOKUP(E4751,Collibra!D:F,3,0)</f>
        <v>#N/A</v>
      </c>
      <c r="G4751" s="6" t="e">
        <f>VLOOKUP(E4751,Collibra!D:F,2,0)</f>
        <v>#N/A</v>
      </c>
      <c r="J4751" t="s">
        <v>28</v>
      </c>
      <c r="N4751" t="b">
        <v>0</v>
      </c>
      <c r="P4751" t="s">
        <v>29</v>
      </c>
      <c r="Q4751" t="s">
        <v>30</v>
      </c>
      <c r="R4751" t="b">
        <v>0</v>
      </c>
      <c r="Z4751">
        <v>1</v>
      </c>
    </row>
    <row r="4752" spans="1:26" x14ac:dyDescent="0.25">
      <c r="A4752">
        <v>3733</v>
      </c>
      <c r="B4752" t="s">
        <v>2845</v>
      </c>
      <c r="C4752" t="s">
        <v>2904</v>
      </c>
      <c r="D4752" t="s">
        <v>2905</v>
      </c>
      <c r="E4752" s="6" t="e">
        <f>VLOOKUP(B4752&amp;" - "&amp;D4752,OrbisGeneric_mapping!C:F,3,0)</f>
        <v>#N/A</v>
      </c>
      <c r="F4752" s="6" t="e">
        <f>VLOOKUP(E4752,Collibra!D:F,3,0)</f>
        <v>#N/A</v>
      </c>
      <c r="G4752" s="6" t="e">
        <f>VLOOKUP(E4752,Collibra!D:F,2,0)</f>
        <v>#N/A</v>
      </c>
      <c r="J4752" t="s">
        <v>28</v>
      </c>
      <c r="N4752" t="b">
        <v>0</v>
      </c>
      <c r="P4752" t="s">
        <v>29</v>
      </c>
      <c r="Q4752" t="s">
        <v>30</v>
      </c>
      <c r="R4752" t="b">
        <v>0</v>
      </c>
      <c r="Z4752">
        <v>1</v>
      </c>
    </row>
    <row r="4753" spans="1:26" x14ac:dyDescent="0.25">
      <c r="A4753">
        <v>3629</v>
      </c>
      <c r="B4753" t="s">
        <v>2845</v>
      </c>
      <c r="C4753" t="s">
        <v>2906</v>
      </c>
      <c r="D4753" t="s">
        <v>2907</v>
      </c>
      <c r="E4753" s="6" t="e">
        <f>VLOOKUP(B4753&amp;" - "&amp;D4753,OrbisGeneric_mapping!C:F,3,0)</f>
        <v>#N/A</v>
      </c>
      <c r="F4753" s="6" t="e">
        <f>VLOOKUP(E4753,Collibra!D:F,3,0)</f>
        <v>#N/A</v>
      </c>
      <c r="G4753" s="6" t="e">
        <f>VLOOKUP(E4753,Collibra!D:F,2,0)</f>
        <v>#N/A</v>
      </c>
      <c r="J4753" t="s">
        <v>28</v>
      </c>
      <c r="N4753" t="b">
        <v>0</v>
      </c>
      <c r="P4753" t="s">
        <v>29</v>
      </c>
      <c r="Q4753" t="s">
        <v>30</v>
      </c>
      <c r="R4753" t="b">
        <v>0</v>
      </c>
      <c r="Z4753">
        <v>1</v>
      </c>
    </row>
    <row r="4754" spans="1:26" x14ac:dyDescent="0.25">
      <c r="A4754">
        <v>3645</v>
      </c>
      <c r="B4754" t="s">
        <v>2845</v>
      </c>
      <c r="C4754" t="s">
        <v>2908</v>
      </c>
      <c r="D4754" t="s">
        <v>2909</v>
      </c>
      <c r="E4754" s="6" t="e">
        <f>VLOOKUP(B4754&amp;" - "&amp;D4754,OrbisGeneric_mapping!C:F,3,0)</f>
        <v>#N/A</v>
      </c>
      <c r="F4754" s="6" t="e">
        <f>VLOOKUP(E4754,Collibra!D:F,3,0)</f>
        <v>#N/A</v>
      </c>
      <c r="G4754" s="6" t="e">
        <f>VLOOKUP(E4754,Collibra!D:F,2,0)</f>
        <v>#N/A</v>
      </c>
      <c r="J4754" t="s">
        <v>28</v>
      </c>
      <c r="N4754" t="b">
        <v>0</v>
      </c>
      <c r="P4754" t="s">
        <v>29</v>
      </c>
      <c r="Q4754" t="s">
        <v>30</v>
      </c>
      <c r="R4754" t="b">
        <v>0</v>
      </c>
      <c r="Z4754">
        <v>1</v>
      </c>
    </row>
    <row r="4755" spans="1:26" x14ac:dyDescent="0.25">
      <c r="A4755">
        <v>3677</v>
      </c>
      <c r="B4755" t="s">
        <v>2845</v>
      </c>
      <c r="C4755" t="s">
        <v>2910</v>
      </c>
      <c r="D4755" t="s">
        <v>2911</v>
      </c>
      <c r="E4755" s="6" t="e">
        <f>VLOOKUP(B4755&amp;" - "&amp;D4755,OrbisGeneric_mapping!C:F,3,0)</f>
        <v>#N/A</v>
      </c>
      <c r="F4755" s="6" t="e">
        <f>VLOOKUP(E4755,Collibra!D:F,3,0)</f>
        <v>#N/A</v>
      </c>
      <c r="G4755" s="6" t="e">
        <f>VLOOKUP(E4755,Collibra!D:F,2,0)</f>
        <v>#N/A</v>
      </c>
      <c r="J4755" t="s">
        <v>28</v>
      </c>
      <c r="N4755" t="b">
        <v>0</v>
      </c>
      <c r="P4755" t="s">
        <v>29</v>
      </c>
      <c r="Q4755" t="s">
        <v>30</v>
      </c>
      <c r="R4755" t="b">
        <v>0</v>
      </c>
      <c r="Z4755">
        <v>1</v>
      </c>
    </row>
    <row r="4756" spans="1:26" x14ac:dyDescent="0.25">
      <c r="A4756">
        <v>3749</v>
      </c>
      <c r="B4756" t="s">
        <v>2845</v>
      </c>
      <c r="C4756" t="s">
        <v>2912</v>
      </c>
      <c r="D4756" t="s">
        <v>2913</v>
      </c>
      <c r="E4756" s="6" t="e">
        <f>VLOOKUP(B4756&amp;" - "&amp;D4756,OrbisGeneric_mapping!C:F,3,0)</f>
        <v>#N/A</v>
      </c>
      <c r="F4756" s="6" t="e">
        <f>VLOOKUP(E4756,Collibra!D:F,3,0)</f>
        <v>#N/A</v>
      </c>
      <c r="G4756" s="6" t="e">
        <f>VLOOKUP(E4756,Collibra!D:F,2,0)</f>
        <v>#N/A</v>
      </c>
      <c r="J4756" t="s">
        <v>28</v>
      </c>
      <c r="N4756" t="b">
        <v>0</v>
      </c>
      <c r="P4756" t="s">
        <v>29</v>
      </c>
      <c r="Q4756" t="s">
        <v>30</v>
      </c>
      <c r="R4756" t="b">
        <v>0</v>
      </c>
      <c r="Z4756">
        <v>1</v>
      </c>
    </row>
    <row r="4757" spans="1:26" x14ac:dyDescent="0.25">
      <c r="A4757">
        <v>3693</v>
      </c>
      <c r="B4757" t="s">
        <v>2845</v>
      </c>
      <c r="C4757" t="s">
        <v>2914</v>
      </c>
      <c r="D4757" t="s">
        <v>2915</v>
      </c>
      <c r="E4757" s="6" t="e">
        <f>VLOOKUP(B4757&amp;" - "&amp;D4757,OrbisGeneric_mapping!C:F,3,0)</f>
        <v>#N/A</v>
      </c>
      <c r="F4757" s="6" t="e">
        <f>VLOOKUP(E4757,Collibra!D:F,3,0)</f>
        <v>#N/A</v>
      </c>
      <c r="G4757" s="6" t="e">
        <f>VLOOKUP(E4757,Collibra!D:F,2,0)</f>
        <v>#N/A</v>
      </c>
      <c r="J4757" t="s">
        <v>28</v>
      </c>
      <c r="N4757" t="b">
        <v>0</v>
      </c>
      <c r="P4757" t="s">
        <v>29</v>
      </c>
      <c r="Q4757" t="s">
        <v>30</v>
      </c>
      <c r="R4757" t="b">
        <v>0</v>
      </c>
      <c r="Z4757">
        <v>1</v>
      </c>
    </row>
    <row r="4758" spans="1:26" x14ac:dyDescent="0.25">
      <c r="A4758">
        <v>3653</v>
      </c>
      <c r="B4758" t="s">
        <v>2845</v>
      </c>
      <c r="C4758" t="s">
        <v>2916</v>
      </c>
      <c r="D4758" t="s">
        <v>2917</v>
      </c>
      <c r="E4758" s="6" t="e">
        <f>VLOOKUP(B4758&amp;" - "&amp;D4758,OrbisGeneric_mapping!C:F,3,0)</f>
        <v>#N/A</v>
      </c>
      <c r="F4758" s="6" t="e">
        <f>VLOOKUP(E4758,Collibra!D:F,3,0)</f>
        <v>#N/A</v>
      </c>
      <c r="G4758" s="6" t="e">
        <f>VLOOKUP(E4758,Collibra!D:F,2,0)</f>
        <v>#N/A</v>
      </c>
      <c r="J4758" t="s">
        <v>28</v>
      </c>
      <c r="N4758" t="b">
        <v>0</v>
      </c>
      <c r="P4758" t="s">
        <v>29</v>
      </c>
      <c r="Q4758" t="s">
        <v>30</v>
      </c>
      <c r="R4758" t="b">
        <v>0</v>
      </c>
      <c r="Z4758">
        <v>1</v>
      </c>
    </row>
    <row r="4759" spans="1:26" x14ac:dyDescent="0.25">
      <c r="A4759">
        <v>3709</v>
      </c>
      <c r="B4759" t="s">
        <v>2845</v>
      </c>
      <c r="C4759" t="s">
        <v>2918</v>
      </c>
      <c r="D4759" t="s">
        <v>2919</v>
      </c>
      <c r="E4759" s="6" t="e">
        <f>VLOOKUP(B4759&amp;" - "&amp;D4759,OrbisGeneric_mapping!C:F,3,0)</f>
        <v>#N/A</v>
      </c>
      <c r="F4759" s="6" t="e">
        <f>VLOOKUP(E4759,Collibra!D:F,3,0)</f>
        <v>#N/A</v>
      </c>
      <c r="G4759" s="6" t="e">
        <f>VLOOKUP(E4759,Collibra!D:F,2,0)</f>
        <v>#N/A</v>
      </c>
      <c r="J4759" t="s">
        <v>28</v>
      </c>
      <c r="N4759" t="b">
        <v>0</v>
      </c>
      <c r="P4759" t="s">
        <v>29</v>
      </c>
      <c r="Q4759" t="s">
        <v>30</v>
      </c>
      <c r="R4759" t="b">
        <v>0</v>
      </c>
      <c r="Z4759">
        <v>1</v>
      </c>
    </row>
    <row r="4760" spans="1:26" x14ac:dyDescent="0.25">
      <c r="A4760">
        <v>3605</v>
      </c>
      <c r="B4760" t="s">
        <v>2845</v>
      </c>
      <c r="C4760" t="s">
        <v>57</v>
      </c>
      <c r="D4760" t="s">
        <v>57</v>
      </c>
      <c r="E4760" s="6" t="e">
        <f>VLOOKUP(B4760&amp;" - "&amp;D4760,OrbisGeneric_mapping!C:F,3,0)</f>
        <v>#N/A</v>
      </c>
      <c r="F4760" s="6" t="e">
        <f>VLOOKUP(E4760,Collibra!D:F,3,0)</f>
        <v>#N/A</v>
      </c>
      <c r="G4760" s="6" t="e">
        <f>VLOOKUP(E4760,Collibra!D:F,2,0)</f>
        <v>#N/A</v>
      </c>
      <c r="J4760" t="s">
        <v>28</v>
      </c>
      <c r="N4760" t="b">
        <v>0</v>
      </c>
      <c r="P4760" t="s">
        <v>29</v>
      </c>
      <c r="Q4760" t="s">
        <v>30</v>
      </c>
      <c r="R4760" t="b">
        <v>0</v>
      </c>
      <c r="Z4760">
        <v>1</v>
      </c>
    </row>
    <row r="4761" spans="1:26" x14ac:dyDescent="0.25">
      <c r="A4761">
        <v>3597</v>
      </c>
      <c r="B4761" t="s">
        <v>2845</v>
      </c>
      <c r="C4761" t="s">
        <v>58</v>
      </c>
      <c r="D4761" t="s">
        <v>58</v>
      </c>
      <c r="E4761" s="6" t="e">
        <f>VLOOKUP(B4761&amp;" - "&amp;D4761,OrbisGeneric_mapping!C:F,3,0)</f>
        <v>#N/A</v>
      </c>
      <c r="F4761" s="6" t="e">
        <f>VLOOKUP(E4761,Collibra!D:F,3,0)</f>
        <v>#N/A</v>
      </c>
      <c r="G4761" s="6" t="e">
        <f>VLOOKUP(E4761,Collibra!D:F,2,0)</f>
        <v>#N/A</v>
      </c>
      <c r="J4761" t="s">
        <v>59</v>
      </c>
      <c r="N4761" t="b">
        <v>0</v>
      </c>
      <c r="P4761" t="s">
        <v>29</v>
      </c>
      <c r="Q4761" t="s">
        <v>30</v>
      </c>
      <c r="R4761" t="b">
        <v>0</v>
      </c>
      <c r="Z4761">
        <v>1</v>
      </c>
    </row>
    <row r="4762" spans="1:26" x14ac:dyDescent="0.25">
      <c r="A4762">
        <v>3925</v>
      </c>
      <c r="B4762" t="s">
        <v>2845</v>
      </c>
      <c r="C4762" t="s">
        <v>72</v>
      </c>
      <c r="D4762" t="s">
        <v>72</v>
      </c>
      <c r="E4762" s="6" t="e">
        <f>VLOOKUP(B4762&amp;" - "&amp;D4762,OrbisGeneric_mapping!C:F,3,0)</f>
        <v>#N/A</v>
      </c>
      <c r="F4762" s="6" t="e">
        <f>VLOOKUP(E4762,Collibra!D:F,3,0)</f>
        <v>#N/A</v>
      </c>
      <c r="G4762" s="6" t="e">
        <f>VLOOKUP(E4762,Collibra!D:F,2,0)</f>
        <v>#N/A</v>
      </c>
      <c r="J4762" t="s">
        <v>73</v>
      </c>
      <c r="N4762" t="b">
        <v>0</v>
      </c>
      <c r="P4762" t="s">
        <v>29</v>
      </c>
      <c r="Q4762" t="s">
        <v>30</v>
      </c>
      <c r="R4762" t="b">
        <v>0</v>
      </c>
      <c r="Z4762">
        <v>1</v>
      </c>
    </row>
    <row r="4763" spans="1:26" x14ac:dyDescent="0.25">
      <c r="A4763">
        <v>2500</v>
      </c>
      <c r="B4763" t="s">
        <v>2920</v>
      </c>
      <c r="C4763" t="s">
        <v>881</v>
      </c>
      <c r="D4763" t="s">
        <v>882</v>
      </c>
      <c r="E4763" s="6" t="e">
        <f>VLOOKUP(B4763&amp;" - "&amp;D4763,OrbisGeneric_mapping!C:F,3,0)</f>
        <v>#N/A</v>
      </c>
      <c r="F4763" s="6" t="e">
        <f>VLOOKUP(E4763,Collibra!D:F,3,0)</f>
        <v>#N/A</v>
      </c>
      <c r="G4763" s="6" t="e">
        <f>VLOOKUP(E4763,Collibra!D:F,2,0)</f>
        <v>#N/A</v>
      </c>
      <c r="J4763" t="s">
        <v>28</v>
      </c>
      <c r="N4763" t="b">
        <v>0</v>
      </c>
      <c r="P4763" t="s">
        <v>29</v>
      </c>
      <c r="Q4763" t="s">
        <v>30</v>
      </c>
      <c r="R4763" t="b">
        <v>0</v>
      </c>
      <c r="Z4763">
        <v>1</v>
      </c>
    </row>
    <row r="4764" spans="1:26" x14ac:dyDescent="0.25">
      <c r="A4764">
        <v>2508</v>
      </c>
      <c r="B4764" t="s">
        <v>2920</v>
      </c>
      <c r="C4764" t="s">
        <v>55</v>
      </c>
      <c r="D4764" t="s">
        <v>56</v>
      </c>
      <c r="E4764" s="6" t="e">
        <f>VLOOKUP(B4764&amp;" - "&amp;D4764,OrbisGeneric_mapping!C:F,3,0)</f>
        <v>#N/A</v>
      </c>
      <c r="F4764" s="6" t="e">
        <f>VLOOKUP(E4764,Collibra!D:F,3,0)</f>
        <v>#N/A</v>
      </c>
      <c r="G4764" s="6" t="e">
        <f>VLOOKUP(E4764,Collibra!D:F,2,0)</f>
        <v>#N/A</v>
      </c>
      <c r="J4764" t="s">
        <v>28</v>
      </c>
      <c r="N4764" t="b">
        <v>0</v>
      </c>
      <c r="P4764" t="s">
        <v>29</v>
      </c>
      <c r="Q4764" t="s">
        <v>30</v>
      </c>
      <c r="R4764" t="b">
        <v>0</v>
      </c>
      <c r="Z4764">
        <v>1</v>
      </c>
    </row>
    <row r="4765" spans="1:26" x14ac:dyDescent="0.25">
      <c r="A4765">
        <v>2548</v>
      </c>
      <c r="B4765" t="s">
        <v>2920</v>
      </c>
      <c r="C4765" t="s">
        <v>2846</v>
      </c>
      <c r="D4765" t="s">
        <v>2847</v>
      </c>
      <c r="E4765" s="6" t="e">
        <f>VLOOKUP(B4765&amp;" - "&amp;D4765,OrbisGeneric_mapping!C:F,3,0)</f>
        <v>#N/A</v>
      </c>
      <c r="F4765" s="6" t="e">
        <f>VLOOKUP(E4765,Collibra!D:F,3,0)</f>
        <v>#N/A</v>
      </c>
      <c r="G4765" s="6" t="e">
        <f>VLOOKUP(E4765,Collibra!D:F,2,0)</f>
        <v>#N/A</v>
      </c>
      <c r="J4765" t="s">
        <v>28</v>
      </c>
      <c r="N4765" t="b">
        <v>0</v>
      </c>
      <c r="P4765" t="s">
        <v>29</v>
      </c>
      <c r="Q4765" t="s">
        <v>30</v>
      </c>
      <c r="R4765" t="b">
        <v>0</v>
      </c>
      <c r="Z4765">
        <v>1</v>
      </c>
    </row>
    <row r="4766" spans="1:26" x14ac:dyDescent="0.25">
      <c r="A4766">
        <v>2524</v>
      </c>
      <c r="B4766" t="s">
        <v>2920</v>
      </c>
      <c r="C4766" t="s">
        <v>2848</v>
      </c>
      <c r="D4766" t="s">
        <v>2849</v>
      </c>
      <c r="E4766" s="6" t="e">
        <f>VLOOKUP(B4766&amp;" - "&amp;D4766,OrbisGeneric_mapping!C:F,3,0)</f>
        <v>#N/A</v>
      </c>
      <c r="F4766" s="6" t="e">
        <f>VLOOKUP(E4766,Collibra!D:F,3,0)</f>
        <v>#N/A</v>
      </c>
      <c r="G4766" s="6" t="e">
        <f>VLOOKUP(E4766,Collibra!D:F,2,0)</f>
        <v>#N/A</v>
      </c>
      <c r="J4766" t="s">
        <v>28</v>
      </c>
      <c r="N4766" t="b">
        <v>0</v>
      </c>
      <c r="P4766" t="s">
        <v>29</v>
      </c>
      <c r="Q4766" t="s">
        <v>30</v>
      </c>
      <c r="R4766" t="b">
        <v>0</v>
      </c>
      <c r="Z4766">
        <v>1</v>
      </c>
    </row>
    <row r="4767" spans="1:26" x14ac:dyDescent="0.25">
      <c r="A4767">
        <v>2556</v>
      </c>
      <c r="B4767" t="s">
        <v>2920</v>
      </c>
      <c r="C4767" t="s">
        <v>2850</v>
      </c>
      <c r="D4767" t="s">
        <v>2851</v>
      </c>
      <c r="E4767" s="6" t="e">
        <f>VLOOKUP(B4767&amp;" - "&amp;D4767,OrbisGeneric_mapping!C:F,3,0)</f>
        <v>#N/A</v>
      </c>
      <c r="F4767" s="6" t="e">
        <f>VLOOKUP(E4767,Collibra!D:F,3,0)</f>
        <v>#N/A</v>
      </c>
      <c r="G4767" s="6" t="e">
        <f>VLOOKUP(E4767,Collibra!D:F,2,0)</f>
        <v>#N/A</v>
      </c>
      <c r="J4767" t="s">
        <v>28</v>
      </c>
      <c r="N4767" t="b">
        <v>0</v>
      </c>
      <c r="P4767" t="s">
        <v>29</v>
      </c>
      <c r="Q4767" t="s">
        <v>30</v>
      </c>
      <c r="R4767" t="b">
        <v>0</v>
      </c>
      <c r="Z4767">
        <v>1</v>
      </c>
    </row>
    <row r="4768" spans="1:26" x14ac:dyDescent="0.25">
      <c r="A4768">
        <v>2572</v>
      </c>
      <c r="B4768" t="s">
        <v>2920</v>
      </c>
      <c r="C4768" t="s">
        <v>2852</v>
      </c>
      <c r="D4768" t="s">
        <v>2853</v>
      </c>
      <c r="E4768" s="6" t="e">
        <f>VLOOKUP(B4768&amp;" - "&amp;D4768,OrbisGeneric_mapping!C:F,3,0)</f>
        <v>#N/A</v>
      </c>
      <c r="F4768" s="6" t="e">
        <f>VLOOKUP(E4768,Collibra!D:F,3,0)</f>
        <v>#N/A</v>
      </c>
      <c r="G4768" s="6" t="e">
        <f>VLOOKUP(E4768,Collibra!D:F,2,0)</f>
        <v>#N/A</v>
      </c>
      <c r="J4768" t="s">
        <v>28</v>
      </c>
      <c r="N4768" t="b">
        <v>0</v>
      </c>
      <c r="P4768" t="s">
        <v>29</v>
      </c>
      <c r="Q4768" t="s">
        <v>30</v>
      </c>
      <c r="R4768" t="b">
        <v>0</v>
      </c>
      <c r="Z4768">
        <v>1</v>
      </c>
    </row>
    <row r="4769" spans="1:26" x14ac:dyDescent="0.25">
      <c r="A4769">
        <v>2612</v>
      </c>
      <c r="B4769" t="s">
        <v>2920</v>
      </c>
      <c r="C4769" t="s">
        <v>2854</v>
      </c>
      <c r="D4769" t="s">
        <v>2855</v>
      </c>
      <c r="E4769" s="6" t="e">
        <f>VLOOKUP(B4769&amp;" - "&amp;D4769,OrbisGeneric_mapping!C:F,3,0)</f>
        <v>#N/A</v>
      </c>
      <c r="F4769" s="6" t="e">
        <f>VLOOKUP(E4769,Collibra!D:F,3,0)</f>
        <v>#N/A</v>
      </c>
      <c r="G4769" s="6" t="e">
        <f>VLOOKUP(E4769,Collibra!D:F,2,0)</f>
        <v>#N/A</v>
      </c>
      <c r="J4769" t="s">
        <v>28</v>
      </c>
      <c r="N4769" t="b">
        <v>0</v>
      </c>
      <c r="P4769" t="s">
        <v>29</v>
      </c>
      <c r="Q4769" t="s">
        <v>30</v>
      </c>
      <c r="R4769" t="b">
        <v>0</v>
      </c>
      <c r="Z4769">
        <v>1</v>
      </c>
    </row>
    <row r="4770" spans="1:26" x14ac:dyDescent="0.25">
      <c r="A4770">
        <v>2588</v>
      </c>
      <c r="B4770" t="s">
        <v>2920</v>
      </c>
      <c r="C4770" t="s">
        <v>2856</v>
      </c>
      <c r="D4770" t="s">
        <v>2857</v>
      </c>
      <c r="E4770" s="6" t="e">
        <f>VLOOKUP(B4770&amp;" - "&amp;D4770,OrbisGeneric_mapping!C:F,3,0)</f>
        <v>#N/A</v>
      </c>
      <c r="F4770" s="6" t="e">
        <f>VLOOKUP(E4770,Collibra!D:F,3,0)</f>
        <v>#N/A</v>
      </c>
      <c r="G4770" s="6" t="e">
        <f>VLOOKUP(E4770,Collibra!D:F,2,0)</f>
        <v>#N/A</v>
      </c>
      <c r="J4770" t="s">
        <v>28</v>
      </c>
      <c r="N4770" t="b">
        <v>0</v>
      </c>
      <c r="P4770" t="s">
        <v>29</v>
      </c>
      <c r="Q4770" t="s">
        <v>30</v>
      </c>
      <c r="R4770" t="b">
        <v>0</v>
      </c>
      <c r="Z4770">
        <v>1</v>
      </c>
    </row>
    <row r="4771" spans="1:26" x14ac:dyDescent="0.25">
      <c r="A4771">
        <v>2604</v>
      </c>
      <c r="B4771" t="s">
        <v>2920</v>
      </c>
      <c r="C4771" t="s">
        <v>2858</v>
      </c>
      <c r="D4771" t="s">
        <v>2859</v>
      </c>
      <c r="E4771" s="6" t="e">
        <f>VLOOKUP(B4771&amp;" - "&amp;D4771,OrbisGeneric_mapping!C:F,3,0)</f>
        <v>#N/A</v>
      </c>
      <c r="F4771" s="6" t="e">
        <f>VLOOKUP(E4771,Collibra!D:F,3,0)</f>
        <v>#N/A</v>
      </c>
      <c r="G4771" s="6" t="e">
        <f>VLOOKUP(E4771,Collibra!D:F,2,0)</f>
        <v>#N/A</v>
      </c>
      <c r="J4771" t="s">
        <v>28</v>
      </c>
      <c r="N4771" t="b">
        <v>0</v>
      </c>
      <c r="P4771" t="s">
        <v>29</v>
      </c>
      <c r="Q4771" t="s">
        <v>30</v>
      </c>
      <c r="R4771" t="b">
        <v>0</v>
      </c>
      <c r="Z4771">
        <v>1</v>
      </c>
    </row>
    <row r="4772" spans="1:26" x14ac:dyDescent="0.25">
      <c r="A4772">
        <v>2628</v>
      </c>
      <c r="B4772" t="s">
        <v>2920</v>
      </c>
      <c r="C4772" t="s">
        <v>2860</v>
      </c>
      <c r="D4772" t="s">
        <v>2861</v>
      </c>
      <c r="E4772" s="6" t="e">
        <f>VLOOKUP(B4772&amp;" - "&amp;D4772,OrbisGeneric_mapping!C:F,3,0)</f>
        <v>#N/A</v>
      </c>
      <c r="F4772" s="6" t="e">
        <f>VLOOKUP(E4772,Collibra!D:F,3,0)</f>
        <v>#N/A</v>
      </c>
      <c r="G4772" s="6" t="e">
        <f>VLOOKUP(E4772,Collibra!D:F,2,0)</f>
        <v>#N/A</v>
      </c>
      <c r="J4772" t="s">
        <v>28</v>
      </c>
      <c r="N4772" t="b">
        <v>0</v>
      </c>
      <c r="P4772" t="s">
        <v>29</v>
      </c>
      <c r="Q4772" t="s">
        <v>30</v>
      </c>
      <c r="R4772" t="b">
        <v>0</v>
      </c>
      <c r="Z4772">
        <v>1</v>
      </c>
    </row>
    <row r="4773" spans="1:26" x14ac:dyDescent="0.25">
      <c r="A4773">
        <v>2676</v>
      </c>
      <c r="B4773" t="s">
        <v>2920</v>
      </c>
      <c r="C4773" t="s">
        <v>2862</v>
      </c>
      <c r="D4773" t="s">
        <v>2863</v>
      </c>
      <c r="E4773" s="6" t="e">
        <f>VLOOKUP(B4773&amp;" - "&amp;D4773,OrbisGeneric_mapping!C:F,3,0)</f>
        <v>#N/A</v>
      </c>
      <c r="F4773" s="6" t="e">
        <f>VLOOKUP(E4773,Collibra!D:F,3,0)</f>
        <v>#N/A</v>
      </c>
      <c r="G4773" s="6" t="e">
        <f>VLOOKUP(E4773,Collibra!D:F,2,0)</f>
        <v>#N/A</v>
      </c>
      <c r="J4773" t="s">
        <v>28</v>
      </c>
      <c r="N4773" t="b">
        <v>0</v>
      </c>
      <c r="P4773" t="s">
        <v>29</v>
      </c>
      <c r="Q4773" t="s">
        <v>30</v>
      </c>
      <c r="R4773" t="b">
        <v>0</v>
      </c>
      <c r="Z4773">
        <v>1</v>
      </c>
    </row>
    <row r="4774" spans="1:26" x14ac:dyDescent="0.25">
      <c r="A4774">
        <v>2652</v>
      </c>
      <c r="B4774" t="s">
        <v>2920</v>
      </c>
      <c r="C4774" t="s">
        <v>2864</v>
      </c>
      <c r="D4774" t="s">
        <v>2865</v>
      </c>
      <c r="E4774" s="6" t="e">
        <f>VLOOKUP(B4774&amp;" - "&amp;D4774,OrbisGeneric_mapping!C:F,3,0)</f>
        <v>#N/A</v>
      </c>
      <c r="F4774" s="6" t="e">
        <f>VLOOKUP(E4774,Collibra!D:F,3,0)</f>
        <v>#N/A</v>
      </c>
      <c r="G4774" s="6" t="e">
        <f>VLOOKUP(E4774,Collibra!D:F,2,0)</f>
        <v>#N/A</v>
      </c>
      <c r="J4774" t="s">
        <v>28</v>
      </c>
      <c r="N4774" t="b">
        <v>0</v>
      </c>
      <c r="P4774" t="s">
        <v>29</v>
      </c>
      <c r="Q4774" t="s">
        <v>30</v>
      </c>
      <c r="R4774" t="b">
        <v>0</v>
      </c>
      <c r="Z4774">
        <v>1</v>
      </c>
    </row>
    <row r="4775" spans="1:26" x14ac:dyDescent="0.25">
      <c r="A4775">
        <v>2684</v>
      </c>
      <c r="B4775" t="s">
        <v>2920</v>
      </c>
      <c r="C4775" t="s">
        <v>2866</v>
      </c>
      <c r="D4775" t="s">
        <v>2867</v>
      </c>
      <c r="E4775" s="6" t="e">
        <f>VLOOKUP(B4775&amp;" - "&amp;D4775,OrbisGeneric_mapping!C:F,3,0)</f>
        <v>#N/A</v>
      </c>
      <c r="F4775" s="6" t="e">
        <f>VLOOKUP(E4775,Collibra!D:F,3,0)</f>
        <v>#N/A</v>
      </c>
      <c r="G4775" s="6" t="e">
        <f>VLOOKUP(E4775,Collibra!D:F,2,0)</f>
        <v>#N/A</v>
      </c>
      <c r="J4775" t="s">
        <v>28</v>
      </c>
      <c r="N4775" t="b">
        <v>0</v>
      </c>
      <c r="P4775" t="s">
        <v>29</v>
      </c>
      <c r="Q4775" t="s">
        <v>30</v>
      </c>
      <c r="R4775" t="b">
        <v>0</v>
      </c>
      <c r="Z4775">
        <v>1</v>
      </c>
    </row>
    <row r="4776" spans="1:26" x14ac:dyDescent="0.25">
      <c r="A4776">
        <v>2700</v>
      </c>
      <c r="B4776" t="s">
        <v>2920</v>
      </c>
      <c r="C4776" t="s">
        <v>2868</v>
      </c>
      <c r="D4776" t="s">
        <v>2869</v>
      </c>
      <c r="E4776" s="6" t="e">
        <f>VLOOKUP(B4776&amp;" - "&amp;D4776,OrbisGeneric_mapping!C:F,3,0)</f>
        <v>#N/A</v>
      </c>
      <c r="F4776" s="6" t="e">
        <f>VLOOKUP(E4776,Collibra!D:F,3,0)</f>
        <v>#N/A</v>
      </c>
      <c r="G4776" s="6" t="e">
        <f>VLOOKUP(E4776,Collibra!D:F,2,0)</f>
        <v>#N/A</v>
      </c>
      <c r="J4776" t="s">
        <v>28</v>
      </c>
      <c r="N4776" t="b">
        <v>0</v>
      </c>
      <c r="P4776" t="s">
        <v>29</v>
      </c>
      <c r="Q4776" t="s">
        <v>30</v>
      </c>
      <c r="R4776" t="b">
        <v>0</v>
      </c>
      <c r="Z4776">
        <v>1</v>
      </c>
    </row>
    <row r="4777" spans="1:26" x14ac:dyDescent="0.25">
      <c r="A4777">
        <v>2740</v>
      </c>
      <c r="B4777" t="s">
        <v>2920</v>
      </c>
      <c r="C4777" t="s">
        <v>2870</v>
      </c>
      <c r="D4777" t="s">
        <v>2871</v>
      </c>
      <c r="E4777" s="6" t="e">
        <f>VLOOKUP(B4777&amp;" - "&amp;D4777,OrbisGeneric_mapping!C:F,3,0)</f>
        <v>#N/A</v>
      </c>
      <c r="F4777" s="6" t="e">
        <f>VLOOKUP(E4777,Collibra!D:F,3,0)</f>
        <v>#N/A</v>
      </c>
      <c r="G4777" s="6" t="e">
        <f>VLOOKUP(E4777,Collibra!D:F,2,0)</f>
        <v>#N/A</v>
      </c>
      <c r="J4777" t="s">
        <v>28</v>
      </c>
      <c r="N4777" t="b">
        <v>0</v>
      </c>
      <c r="P4777" t="s">
        <v>29</v>
      </c>
      <c r="Q4777" t="s">
        <v>30</v>
      </c>
      <c r="R4777" t="b">
        <v>0</v>
      </c>
      <c r="Z4777">
        <v>1</v>
      </c>
    </row>
    <row r="4778" spans="1:26" x14ac:dyDescent="0.25">
      <c r="A4778">
        <v>2716</v>
      </c>
      <c r="B4778" t="s">
        <v>2920</v>
      </c>
      <c r="C4778" t="s">
        <v>2872</v>
      </c>
      <c r="D4778" t="s">
        <v>2873</v>
      </c>
      <c r="E4778" s="6" t="e">
        <f>VLOOKUP(B4778&amp;" - "&amp;D4778,OrbisGeneric_mapping!C:F,3,0)</f>
        <v>#N/A</v>
      </c>
      <c r="F4778" s="6" t="e">
        <f>VLOOKUP(E4778,Collibra!D:F,3,0)</f>
        <v>#N/A</v>
      </c>
      <c r="G4778" s="6" t="e">
        <f>VLOOKUP(E4778,Collibra!D:F,2,0)</f>
        <v>#N/A</v>
      </c>
      <c r="J4778" t="s">
        <v>28</v>
      </c>
      <c r="N4778" t="b">
        <v>0</v>
      </c>
      <c r="P4778" t="s">
        <v>29</v>
      </c>
      <c r="Q4778" t="s">
        <v>30</v>
      </c>
      <c r="R4778" t="b">
        <v>0</v>
      </c>
      <c r="Z4778">
        <v>1</v>
      </c>
    </row>
    <row r="4779" spans="1:26" x14ac:dyDescent="0.25">
      <c r="A4779">
        <v>2756</v>
      </c>
      <c r="B4779" t="s">
        <v>2920</v>
      </c>
      <c r="C4779" t="s">
        <v>2874</v>
      </c>
      <c r="D4779" t="s">
        <v>2875</v>
      </c>
      <c r="E4779" s="6" t="e">
        <f>VLOOKUP(B4779&amp;" - "&amp;D4779,OrbisGeneric_mapping!C:F,3,0)</f>
        <v>#N/A</v>
      </c>
      <c r="F4779" s="6" t="e">
        <f>VLOOKUP(E4779,Collibra!D:F,3,0)</f>
        <v>#N/A</v>
      </c>
      <c r="G4779" s="6" t="e">
        <f>VLOOKUP(E4779,Collibra!D:F,2,0)</f>
        <v>#N/A</v>
      </c>
      <c r="J4779" t="s">
        <v>28</v>
      </c>
      <c r="N4779" t="b">
        <v>0</v>
      </c>
      <c r="P4779" t="s">
        <v>29</v>
      </c>
      <c r="Q4779" t="s">
        <v>30</v>
      </c>
      <c r="R4779" t="b">
        <v>0</v>
      </c>
      <c r="Z4779">
        <v>1</v>
      </c>
    </row>
    <row r="4780" spans="1:26" x14ac:dyDescent="0.25">
      <c r="A4780">
        <v>2780</v>
      </c>
      <c r="B4780" t="s">
        <v>2920</v>
      </c>
      <c r="C4780" t="s">
        <v>2876</v>
      </c>
      <c r="D4780" t="s">
        <v>2877</v>
      </c>
      <c r="E4780" s="6" t="e">
        <f>VLOOKUP(B4780&amp;" - "&amp;D4780,OrbisGeneric_mapping!C:F,3,0)</f>
        <v>#N/A</v>
      </c>
      <c r="F4780" s="6" t="e">
        <f>VLOOKUP(E4780,Collibra!D:F,3,0)</f>
        <v>#N/A</v>
      </c>
      <c r="G4780" s="6" t="e">
        <f>VLOOKUP(E4780,Collibra!D:F,2,0)</f>
        <v>#N/A</v>
      </c>
      <c r="J4780" t="s">
        <v>28</v>
      </c>
      <c r="N4780" t="b">
        <v>0</v>
      </c>
      <c r="P4780" t="s">
        <v>29</v>
      </c>
      <c r="Q4780" t="s">
        <v>30</v>
      </c>
      <c r="R4780" t="b">
        <v>0</v>
      </c>
      <c r="Z4780">
        <v>1</v>
      </c>
    </row>
    <row r="4781" spans="1:26" x14ac:dyDescent="0.25">
      <c r="A4781">
        <v>2772</v>
      </c>
      <c r="B4781" t="s">
        <v>2920</v>
      </c>
      <c r="C4781" t="s">
        <v>2878</v>
      </c>
      <c r="D4781" t="s">
        <v>2879</v>
      </c>
      <c r="E4781" s="6" t="e">
        <f>VLOOKUP(B4781&amp;" - "&amp;D4781,OrbisGeneric_mapping!C:F,3,0)</f>
        <v>#N/A</v>
      </c>
      <c r="F4781" s="6" t="e">
        <f>VLOOKUP(E4781,Collibra!D:F,3,0)</f>
        <v>#N/A</v>
      </c>
      <c r="G4781" s="6" t="e">
        <f>VLOOKUP(E4781,Collibra!D:F,2,0)</f>
        <v>#N/A</v>
      </c>
      <c r="J4781" t="s">
        <v>28</v>
      </c>
      <c r="N4781" t="b">
        <v>0</v>
      </c>
      <c r="P4781" t="s">
        <v>29</v>
      </c>
      <c r="Q4781" t="s">
        <v>30</v>
      </c>
      <c r="R4781" t="b">
        <v>0</v>
      </c>
      <c r="Z4781">
        <v>1</v>
      </c>
    </row>
    <row r="4782" spans="1:26" x14ac:dyDescent="0.25">
      <c r="A4782">
        <v>2764</v>
      </c>
      <c r="B4782" t="s">
        <v>2920</v>
      </c>
      <c r="C4782" t="s">
        <v>2880</v>
      </c>
      <c r="D4782" t="s">
        <v>2881</v>
      </c>
      <c r="E4782" s="6" t="e">
        <f>VLOOKUP(B4782&amp;" - "&amp;D4782,OrbisGeneric_mapping!C:F,3,0)</f>
        <v>#N/A</v>
      </c>
      <c r="F4782" s="6" t="e">
        <f>VLOOKUP(E4782,Collibra!D:F,3,0)</f>
        <v>#N/A</v>
      </c>
      <c r="G4782" s="6" t="e">
        <f>VLOOKUP(E4782,Collibra!D:F,2,0)</f>
        <v>#N/A</v>
      </c>
      <c r="J4782" t="s">
        <v>28</v>
      </c>
      <c r="N4782" t="b">
        <v>0</v>
      </c>
      <c r="P4782" t="s">
        <v>29</v>
      </c>
      <c r="Q4782" t="s">
        <v>30</v>
      </c>
      <c r="R4782" t="b">
        <v>0</v>
      </c>
      <c r="Z4782">
        <v>1</v>
      </c>
    </row>
    <row r="4783" spans="1:26" x14ac:dyDescent="0.25">
      <c r="A4783">
        <v>2796</v>
      </c>
      <c r="B4783" t="s">
        <v>2920</v>
      </c>
      <c r="C4783" t="s">
        <v>2882</v>
      </c>
      <c r="D4783" t="s">
        <v>2883</v>
      </c>
      <c r="E4783" s="6" t="e">
        <f>VLOOKUP(B4783&amp;" - "&amp;D4783,OrbisGeneric_mapping!C:F,3,0)</f>
        <v>#N/A</v>
      </c>
      <c r="F4783" s="6" t="e">
        <f>VLOOKUP(E4783,Collibra!D:F,3,0)</f>
        <v>#N/A</v>
      </c>
      <c r="G4783" s="6" t="e">
        <f>VLOOKUP(E4783,Collibra!D:F,2,0)</f>
        <v>#N/A</v>
      </c>
      <c r="J4783" t="s">
        <v>28</v>
      </c>
      <c r="N4783" t="b">
        <v>0</v>
      </c>
      <c r="P4783" t="s">
        <v>29</v>
      </c>
      <c r="Q4783" t="s">
        <v>30</v>
      </c>
      <c r="R4783" t="b">
        <v>0</v>
      </c>
      <c r="Z4783">
        <v>1</v>
      </c>
    </row>
    <row r="4784" spans="1:26" x14ac:dyDescent="0.25">
      <c r="A4784">
        <v>2788</v>
      </c>
      <c r="B4784" t="s">
        <v>2920</v>
      </c>
      <c r="C4784" t="s">
        <v>2884</v>
      </c>
      <c r="D4784" t="s">
        <v>2885</v>
      </c>
      <c r="E4784" s="6" t="e">
        <f>VLOOKUP(B4784&amp;" - "&amp;D4784,OrbisGeneric_mapping!C:F,3,0)</f>
        <v>#N/A</v>
      </c>
      <c r="F4784" s="6" t="e">
        <f>VLOOKUP(E4784,Collibra!D:F,3,0)</f>
        <v>#N/A</v>
      </c>
      <c r="G4784" s="6" t="e">
        <f>VLOOKUP(E4784,Collibra!D:F,2,0)</f>
        <v>#N/A</v>
      </c>
      <c r="J4784" t="s">
        <v>28</v>
      </c>
      <c r="N4784" t="b">
        <v>0</v>
      </c>
      <c r="P4784" t="s">
        <v>29</v>
      </c>
      <c r="Q4784" t="s">
        <v>30</v>
      </c>
      <c r="R4784" t="b">
        <v>0</v>
      </c>
      <c r="Z4784">
        <v>1</v>
      </c>
    </row>
    <row r="4785" spans="1:26" x14ac:dyDescent="0.25">
      <c r="A4785">
        <v>2732</v>
      </c>
      <c r="B4785" t="s">
        <v>2920</v>
      </c>
      <c r="C4785" t="s">
        <v>2886</v>
      </c>
      <c r="D4785" t="s">
        <v>2887</v>
      </c>
      <c r="E4785" s="6" t="e">
        <f>VLOOKUP(B4785&amp;" - "&amp;D4785,OrbisGeneric_mapping!C:F,3,0)</f>
        <v>#N/A</v>
      </c>
      <c r="F4785" s="6" t="e">
        <f>VLOOKUP(E4785,Collibra!D:F,3,0)</f>
        <v>#N/A</v>
      </c>
      <c r="G4785" s="6" t="e">
        <f>VLOOKUP(E4785,Collibra!D:F,2,0)</f>
        <v>#N/A</v>
      </c>
      <c r="J4785" t="s">
        <v>28</v>
      </c>
      <c r="N4785" t="b">
        <v>0</v>
      </c>
      <c r="P4785" t="s">
        <v>29</v>
      </c>
      <c r="Q4785" t="s">
        <v>30</v>
      </c>
      <c r="R4785" t="b">
        <v>0</v>
      </c>
      <c r="Z4785">
        <v>1</v>
      </c>
    </row>
    <row r="4786" spans="1:26" x14ac:dyDescent="0.25">
      <c r="A4786">
        <v>2644</v>
      </c>
      <c r="B4786" t="s">
        <v>2920</v>
      </c>
      <c r="C4786" t="s">
        <v>2888</v>
      </c>
      <c r="D4786" t="s">
        <v>2889</v>
      </c>
      <c r="E4786" s="6" t="e">
        <f>VLOOKUP(B4786&amp;" - "&amp;D4786,OrbisGeneric_mapping!C:F,3,0)</f>
        <v>#N/A</v>
      </c>
      <c r="F4786" s="6" t="e">
        <f>VLOOKUP(E4786,Collibra!D:F,3,0)</f>
        <v>#N/A</v>
      </c>
      <c r="G4786" s="6" t="e">
        <f>VLOOKUP(E4786,Collibra!D:F,2,0)</f>
        <v>#N/A</v>
      </c>
      <c r="J4786" t="s">
        <v>28</v>
      </c>
      <c r="N4786" t="b">
        <v>0</v>
      </c>
      <c r="P4786" t="s">
        <v>29</v>
      </c>
      <c r="Q4786" t="s">
        <v>30</v>
      </c>
      <c r="R4786" t="b">
        <v>0</v>
      </c>
      <c r="Z4786">
        <v>1</v>
      </c>
    </row>
    <row r="4787" spans="1:26" x14ac:dyDescent="0.25">
      <c r="A4787">
        <v>2660</v>
      </c>
      <c r="B4787" t="s">
        <v>2920</v>
      </c>
      <c r="C4787" t="s">
        <v>2890</v>
      </c>
      <c r="D4787" t="s">
        <v>2891</v>
      </c>
      <c r="E4787" s="6" t="e">
        <f>VLOOKUP(B4787&amp;" - "&amp;D4787,OrbisGeneric_mapping!C:F,3,0)</f>
        <v>#N/A</v>
      </c>
      <c r="F4787" s="6" t="e">
        <f>VLOOKUP(E4787,Collibra!D:F,3,0)</f>
        <v>#N/A</v>
      </c>
      <c r="G4787" s="6" t="e">
        <f>VLOOKUP(E4787,Collibra!D:F,2,0)</f>
        <v>#N/A</v>
      </c>
      <c r="J4787" t="s">
        <v>28</v>
      </c>
      <c r="N4787" t="b">
        <v>0</v>
      </c>
      <c r="P4787" t="s">
        <v>29</v>
      </c>
      <c r="Q4787" t="s">
        <v>30</v>
      </c>
      <c r="R4787" t="b">
        <v>0</v>
      </c>
      <c r="Z4787">
        <v>1</v>
      </c>
    </row>
    <row r="4788" spans="1:26" x14ac:dyDescent="0.25">
      <c r="A4788">
        <v>2692</v>
      </c>
      <c r="B4788" t="s">
        <v>2920</v>
      </c>
      <c r="C4788" t="s">
        <v>2892</v>
      </c>
      <c r="D4788" t="s">
        <v>2893</v>
      </c>
      <c r="E4788" s="6" t="e">
        <f>VLOOKUP(B4788&amp;" - "&amp;D4788,OrbisGeneric_mapping!C:F,3,0)</f>
        <v>#N/A</v>
      </c>
      <c r="F4788" s="6" t="e">
        <f>VLOOKUP(E4788,Collibra!D:F,3,0)</f>
        <v>#N/A</v>
      </c>
      <c r="G4788" s="6" t="e">
        <f>VLOOKUP(E4788,Collibra!D:F,2,0)</f>
        <v>#N/A</v>
      </c>
      <c r="J4788" t="s">
        <v>28</v>
      </c>
      <c r="N4788" t="b">
        <v>0</v>
      </c>
      <c r="P4788" t="s">
        <v>29</v>
      </c>
      <c r="Q4788" t="s">
        <v>30</v>
      </c>
      <c r="R4788" t="b">
        <v>0</v>
      </c>
      <c r="Z4788">
        <v>1</v>
      </c>
    </row>
    <row r="4789" spans="1:26" x14ac:dyDescent="0.25">
      <c r="A4789">
        <v>2804</v>
      </c>
      <c r="B4789" t="s">
        <v>2920</v>
      </c>
      <c r="C4789" t="s">
        <v>2894</v>
      </c>
      <c r="D4789" t="s">
        <v>2895</v>
      </c>
      <c r="E4789" s="6" t="e">
        <f>VLOOKUP(B4789&amp;" - "&amp;D4789,OrbisGeneric_mapping!C:F,3,0)</f>
        <v>#N/A</v>
      </c>
      <c r="F4789" s="6" t="e">
        <f>VLOOKUP(E4789,Collibra!D:F,3,0)</f>
        <v>#N/A</v>
      </c>
      <c r="G4789" s="6" t="e">
        <f>VLOOKUP(E4789,Collibra!D:F,2,0)</f>
        <v>#N/A</v>
      </c>
      <c r="J4789" t="s">
        <v>28</v>
      </c>
      <c r="N4789" t="b">
        <v>0</v>
      </c>
      <c r="P4789" t="s">
        <v>29</v>
      </c>
      <c r="Q4789" t="s">
        <v>30</v>
      </c>
      <c r="R4789" t="b">
        <v>0</v>
      </c>
      <c r="Z4789">
        <v>1</v>
      </c>
    </row>
    <row r="4790" spans="1:26" x14ac:dyDescent="0.25">
      <c r="A4790">
        <v>2708</v>
      </c>
      <c r="B4790" t="s">
        <v>2920</v>
      </c>
      <c r="C4790" t="s">
        <v>2896</v>
      </c>
      <c r="D4790" t="s">
        <v>2897</v>
      </c>
      <c r="E4790" s="6" t="e">
        <f>VLOOKUP(B4790&amp;" - "&amp;D4790,OrbisGeneric_mapping!C:F,3,0)</f>
        <v>#N/A</v>
      </c>
      <c r="F4790" s="6" t="e">
        <f>VLOOKUP(E4790,Collibra!D:F,3,0)</f>
        <v>#N/A</v>
      </c>
      <c r="G4790" s="6" t="e">
        <f>VLOOKUP(E4790,Collibra!D:F,2,0)</f>
        <v>#N/A</v>
      </c>
      <c r="J4790" t="s">
        <v>28</v>
      </c>
      <c r="N4790" t="b">
        <v>0</v>
      </c>
      <c r="P4790" t="s">
        <v>29</v>
      </c>
      <c r="Q4790" t="s">
        <v>30</v>
      </c>
      <c r="R4790" t="b">
        <v>0</v>
      </c>
      <c r="Z4790">
        <v>1</v>
      </c>
    </row>
    <row r="4791" spans="1:26" x14ac:dyDescent="0.25">
      <c r="A4791">
        <v>2748</v>
      </c>
      <c r="B4791" t="s">
        <v>2920</v>
      </c>
      <c r="C4791" t="s">
        <v>2898</v>
      </c>
      <c r="D4791" t="s">
        <v>2899</v>
      </c>
      <c r="E4791" s="6" t="e">
        <f>VLOOKUP(B4791&amp;" - "&amp;D4791,OrbisGeneric_mapping!C:F,3,0)</f>
        <v>#N/A</v>
      </c>
      <c r="F4791" s="6" t="e">
        <f>VLOOKUP(E4791,Collibra!D:F,3,0)</f>
        <v>#N/A</v>
      </c>
      <c r="G4791" s="6" t="e">
        <f>VLOOKUP(E4791,Collibra!D:F,2,0)</f>
        <v>#N/A</v>
      </c>
      <c r="J4791" t="s">
        <v>28</v>
      </c>
      <c r="N4791" t="b">
        <v>0</v>
      </c>
      <c r="P4791" t="s">
        <v>29</v>
      </c>
      <c r="Q4791" t="s">
        <v>30</v>
      </c>
      <c r="R4791" t="b">
        <v>0</v>
      </c>
      <c r="Z4791">
        <v>1</v>
      </c>
    </row>
    <row r="4792" spans="1:26" x14ac:dyDescent="0.25">
      <c r="A4792">
        <v>2668</v>
      </c>
      <c r="B4792" t="s">
        <v>2920</v>
      </c>
      <c r="C4792" t="s">
        <v>2900</v>
      </c>
      <c r="D4792" t="s">
        <v>2901</v>
      </c>
      <c r="E4792" s="6" t="e">
        <f>VLOOKUP(B4792&amp;" - "&amp;D4792,OrbisGeneric_mapping!C:F,3,0)</f>
        <v>#N/A</v>
      </c>
      <c r="F4792" s="6" t="e">
        <f>VLOOKUP(E4792,Collibra!D:F,3,0)</f>
        <v>#N/A</v>
      </c>
      <c r="G4792" s="6" t="e">
        <f>VLOOKUP(E4792,Collibra!D:F,2,0)</f>
        <v>#N/A</v>
      </c>
      <c r="J4792" t="s">
        <v>28</v>
      </c>
      <c r="N4792" t="b">
        <v>0</v>
      </c>
      <c r="P4792" t="s">
        <v>29</v>
      </c>
      <c r="Q4792" t="s">
        <v>30</v>
      </c>
      <c r="R4792" t="b">
        <v>0</v>
      </c>
      <c r="Z4792">
        <v>1</v>
      </c>
    </row>
    <row r="4793" spans="1:26" x14ac:dyDescent="0.25">
      <c r="A4793">
        <v>2724</v>
      </c>
      <c r="B4793" t="s">
        <v>2920</v>
      </c>
      <c r="C4793" t="s">
        <v>2902</v>
      </c>
      <c r="D4793" t="s">
        <v>2903</v>
      </c>
      <c r="E4793" s="6" t="e">
        <f>VLOOKUP(B4793&amp;" - "&amp;D4793,OrbisGeneric_mapping!C:F,3,0)</f>
        <v>#N/A</v>
      </c>
      <c r="F4793" s="6" t="e">
        <f>VLOOKUP(E4793,Collibra!D:F,3,0)</f>
        <v>#N/A</v>
      </c>
      <c r="G4793" s="6" t="e">
        <f>VLOOKUP(E4793,Collibra!D:F,2,0)</f>
        <v>#N/A</v>
      </c>
      <c r="J4793" t="s">
        <v>28</v>
      </c>
      <c r="N4793" t="b">
        <v>0</v>
      </c>
      <c r="P4793" t="s">
        <v>29</v>
      </c>
      <c r="Q4793" t="s">
        <v>30</v>
      </c>
      <c r="R4793" t="b">
        <v>0</v>
      </c>
      <c r="Z4793">
        <v>1</v>
      </c>
    </row>
    <row r="4794" spans="1:26" x14ac:dyDescent="0.25">
      <c r="A4794">
        <v>2620</v>
      </c>
      <c r="B4794" t="s">
        <v>2920</v>
      </c>
      <c r="C4794" t="s">
        <v>2904</v>
      </c>
      <c r="D4794" t="s">
        <v>2905</v>
      </c>
      <c r="E4794" s="6" t="e">
        <f>VLOOKUP(B4794&amp;" - "&amp;D4794,OrbisGeneric_mapping!C:F,3,0)</f>
        <v>#N/A</v>
      </c>
      <c r="F4794" s="6" t="e">
        <f>VLOOKUP(E4794,Collibra!D:F,3,0)</f>
        <v>#N/A</v>
      </c>
      <c r="G4794" s="6" t="e">
        <f>VLOOKUP(E4794,Collibra!D:F,2,0)</f>
        <v>#N/A</v>
      </c>
      <c r="J4794" t="s">
        <v>28</v>
      </c>
      <c r="N4794" t="b">
        <v>0</v>
      </c>
      <c r="P4794" t="s">
        <v>29</v>
      </c>
      <c r="Q4794" t="s">
        <v>30</v>
      </c>
      <c r="R4794" t="b">
        <v>0</v>
      </c>
      <c r="Z4794">
        <v>1</v>
      </c>
    </row>
    <row r="4795" spans="1:26" x14ac:dyDescent="0.25">
      <c r="A4795">
        <v>2516</v>
      </c>
      <c r="B4795" t="s">
        <v>2920</v>
      </c>
      <c r="C4795" t="s">
        <v>2906</v>
      </c>
      <c r="D4795" t="s">
        <v>2907</v>
      </c>
      <c r="E4795" s="6" t="e">
        <f>VLOOKUP(B4795&amp;" - "&amp;D4795,OrbisGeneric_mapping!C:F,3,0)</f>
        <v>#N/A</v>
      </c>
      <c r="F4795" s="6" t="e">
        <f>VLOOKUP(E4795,Collibra!D:F,3,0)</f>
        <v>#N/A</v>
      </c>
      <c r="G4795" s="6" t="e">
        <f>VLOOKUP(E4795,Collibra!D:F,2,0)</f>
        <v>#N/A</v>
      </c>
      <c r="J4795" t="s">
        <v>28</v>
      </c>
      <c r="N4795" t="b">
        <v>0</v>
      </c>
      <c r="P4795" t="s">
        <v>29</v>
      </c>
      <c r="Q4795" t="s">
        <v>30</v>
      </c>
      <c r="R4795" t="b">
        <v>0</v>
      </c>
      <c r="Z4795">
        <v>1</v>
      </c>
    </row>
    <row r="4796" spans="1:26" x14ac:dyDescent="0.25">
      <c r="A4796">
        <v>2532</v>
      </c>
      <c r="B4796" t="s">
        <v>2920</v>
      </c>
      <c r="C4796" t="s">
        <v>2908</v>
      </c>
      <c r="D4796" t="s">
        <v>2909</v>
      </c>
      <c r="E4796" s="6" t="e">
        <f>VLOOKUP(B4796&amp;" - "&amp;D4796,OrbisGeneric_mapping!C:F,3,0)</f>
        <v>#N/A</v>
      </c>
      <c r="F4796" s="6" t="e">
        <f>VLOOKUP(E4796,Collibra!D:F,3,0)</f>
        <v>#N/A</v>
      </c>
      <c r="G4796" s="6" t="e">
        <f>VLOOKUP(E4796,Collibra!D:F,2,0)</f>
        <v>#N/A</v>
      </c>
      <c r="J4796" t="s">
        <v>28</v>
      </c>
      <c r="N4796" t="b">
        <v>0</v>
      </c>
      <c r="P4796" t="s">
        <v>29</v>
      </c>
      <c r="Q4796" t="s">
        <v>30</v>
      </c>
      <c r="R4796" t="b">
        <v>0</v>
      </c>
      <c r="Z4796">
        <v>1</v>
      </c>
    </row>
    <row r="4797" spans="1:26" x14ac:dyDescent="0.25">
      <c r="A4797">
        <v>2564</v>
      </c>
      <c r="B4797" t="s">
        <v>2920</v>
      </c>
      <c r="C4797" t="s">
        <v>2910</v>
      </c>
      <c r="D4797" t="s">
        <v>2911</v>
      </c>
      <c r="E4797" s="6" t="e">
        <f>VLOOKUP(B4797&amp;" - "&amp;D4797,OrbisGeneric_mapping!C:F,3,0)</f>
        <v>#N/A</v>
      </c>
      <c r="F4797" s="6" t="e">
        <f>VLOOKUP(E4797,Collibra!D:F,3,0)</f>
        <v>#N/A</v>
      </c>
      <c r="G4797" s="6" t="e">
        <f>VLOOKUP(E4797,Collibra!D:F,2,0)</f>
        <v>#N/A</v>
      </c>
      <c r="J4797" t="s">
        <v>28</v>
      </c>
      <c r="N4797" t="b">
        <v>0</v>
      </c>
      <c r="P4797" t="s">
        <v>29</v>
      </c>
      <c r="Q4797" t="s">
        <v>30</v>
      </c>
      <c r="R4797" t="b">
        <v>0</v>
      </c>
      <c r="Z4797">
        <v>1</v>
      </c>
    </row>
    <row r="4798" spans="1:26" x14ac:dyDescent="0.25">
      <c r="A4798">
        <v>2636</v>
      </c>
      <c r="B4798" t="s">
        <v>2920</v>
      </c>
      <c r="C4798" t="s">
        <v>2912</v>
      </c>
      <c r="D4798" t="s">
        <v>2913</v>
      </c>
      <c r="E4798" s="6" t="e">
        <f>VLOOKUP(B4798&amp;" - "&amp;D4798,OrbisGeneric_mapping!C:F,3,0)</f>
        <v>#N/A</v>
      </c>
      <c r="F4798" s="6" t="e">
        <f>VLOOKUP(E4798,Collibra!D:F,3,0)</f>
        <v>#N/A</v>
      </c>
      <c r="G4798" s="6" t="e">
        <f>VLOOKUP(E4798,Collibra!D:F,2,0)</f>
        <v>#N/A</v>
      </c>
      <c r="J4798" t="s">
        <v>28</v>
      </c>
      <c r="N4798" t="b">
        <v>0</v>
      </c>
      <c r="P4798" t="s">
        <v>29</v>
      </c>
      <c r="Q4798" t="s">
        <v>30</v>
      </c>
      <c r="R4798" t="b">
        <v>0</v>
      </c>
      <c r="Z4798">
        <v>1</v>
      </c>
    </row>
    <row r="4799" spans="1:26" x14ac:dyDescent="0.25">
      <c r="A4799">
        <v>2580</v>
      </c>
      <c r="B4799" t="s">
        <v>2920</v>
      </c>
      <c r="C4799" t="s">
        <v>2914</v>
      </c>
      <c r="D4799" t="s">
        <v>2915</v>
      </c>
      <c r="E4799" s="6" t="e">
        <f>VLOOKUP(B4799&amp;" - "&amp;D4799,OrbisGeneric_mapping!C:F,3,0)</f>
        <v>#N/A</v>
      </c>
      <c r="F4799" s="6" t="e">
        <f>VLOOKUP(E4799,Collibra!D:F,3,0)</f>
        <v>#N/A</v>
      </c>
      <c r="G4799" s="6" t="e">
        <f>VLOOKUP(E4799,Collibra!D:F,2,0)</f>
        <v>#N/A</v>
      </c>
      <c r="J4799" t="s">
        <v>28</v>
      </c>
      <c r="N4799" t="b">
        <v>0</v>
      </c>
      <c r="P4799" t="s">
        <v>29</v>
      </c>
      <c r="Q4799" t="s">
        <v>30</v>
      </c>
      <c r="R4799" t="b">
        <v>0</v>
      </c>
      <c r="Z4799">
        <v>1</v>
      </c>
    </row>
    <row r="4800" spans="1:26" x14ac:dyDescent="0.25">
      <c r="A4800">
        <v>2540</v>
      </c>
      <c r="B4800" t="s">
        <v>2920</v>
      </c>
      <c r="C4800" t="s">
        <v>2916</v>
      </c>
      <c r="D4800" t="s">
        <v>2917</v>
      </c>
      <c r="E4800" s="6" t="e">
        <f>VLOOKUP(B4800&amp;" - "&amp;D4800,OrbisGeneric_mapping!C:F,3,0)</f>
        <v>#N/A</v>
      </c>
      <c r="F4800" s="6" t="e">
        <f>VLOOKUP(E4800,Collibra!D:F,3,0)</f>
        <v>#N/A</v>
      </c>
      <c r="G4800" s="6" t="e">
        <f>VLOOKUP(E4800,Collibra!D:F,2,0)</f>
        <v>#N/A</v>
      </c>
      <c r="J4800" t="s">
        <v>28</v>
      </c>
      <c r="N4800" t="b">
        <v>0</v>
      </c>
      <c r="P4800" t="s">
        <v>29</v>
      </c>
      <c r="Q4800" t="s">
        <v>30</v>
      </c>
      <c r="R4800" t="b">
        <v>0</v>
      </c>
      <c r="Z4800">
        <v>1</v>
      </c>
    </row>
    <row r="4801" spans="1:26" x14ac:dyDescent="0.25">
      <c r="A4801">
        <v>2596</v>
      </c>
      <c r="B4801" t="s">
        <v>2920</v>
      </c>
      <c r="C4801" t="s">
        <v>2918</v>
      </c>
      <c r="D4801" t="s">
        <v>2919</v>
      </c>
      <c r="E4801" s="6" t="e">
        <f>VLOOKUP(B4801&amp;" - "&amp;D4801,OrbisGeneric_mapping!C:F,3,0)</f>
        <v>#N/A</v>
      </c>
      <c r="F4801" s="6" t="e">
        <f>VLOOKUP(E4801,Collibra!D:F,3,0)</f>
        <v>#N/A</v>
      </c>
      <c r="G4801" s="6" t="e">
        <f>VLOOKUP(E4801,Collibra!D:F,2,0)</f>
        <v>#N/A</v>
      </c>
      <c r="J4801" t="s">
        <v>28</v>
      </c>
      <c r="N4801" t="b">
        <v>0</v>
      </c>
      <c r="P4801" t="s">
        <v>29</v>
      </c>
      <c r="Q4801" t="s">
        <v>30</v>
      </c>
      <c r="R4801" t="b">
        <v>0</v>
      </c>
      <c r="Z4801">
        <v>1</v>
      </c>
    </row>
    <row r="4802" spans="1:26" x14ac:dyDescent="0.25">
      <c r="A4802">
        <v>2492</v>
      </c>
      <c r="B4802" t="s">
        <v>2920</v>
      </c>
      <c r="C4802" t="s">
        <v>57</v>
      </c>
      <c r="D4802" t="s">
        <v>57</v>
      </c>
      <c r="E4802" s="6" t="e">
        <f>VLOOKUP(B4802&amp;" - "&amp;D4802,OrbisGeneric_mapping!C:F,3,0)</f>
        <v>#N/A</v>
      </c>
      <c r="F4802" s="6" t="e">
        <f>VLOOKUP(E4802,Collibra!D:F,3,0)</f>
        <v>#N/A</v>
      </c>
      <c r="G4802" s="6" t="e">
        <f>VLOOKUP(E4802,Collibra!D:F,2,0)</f>
        <v>#N/A</v>
      </c>
      <c r="J4802" t="s">
        <v>28</v>
      </c>
      <c r="N4802" t="b">
        <v>0</v>
      </c>
      <c r="P4802" t="s">
        <v>29</v>
      </c>
      <c r="Q4802" t="s">
        <v>30</v>
      </c>
      <c r="R4802" t="b">
        <v>0</v>
      </c>
      <c r="Z4802">
        <v>1</v>
      </c>
    </row>
    <row r="4803" spans="1:26" x14ac:dyDescent="0.25">
      <c r="A4803">
        <v>2484</v>
      </c>
      <c r="B4803" t="s">
        <v>2920</v>
      </c>
      <c r="C4803" t="s">
        <v>58</v>
      </c>
      <c r="D4803" t="s">
        <v>58</v>
      </c>
      <c r="E4803" s="6" t="e">
        <f>VLOOKUP(B4803&amp;" - "&amp;D4803,OrbisGeneric_mapping!C:F,3,0)</f>
        <v>#N/A</v>
      </c>
      <c r="F4803" s="6" t="e">
        <f>VLOOKUP(E4803,Collibra!D:F,3,0)</f>
        <v>#N/A</v>
      </c>
      <c r="G4803" s="6" t="e">
        <f>VLOOKUP(E4803,Collibra!D:F,2,0)</f>
        <v>#N/A</v>
      </c>
      <c r="J4803" t="s">
        <v>59</v>
      </c>
      <c r="N4803" t="b">
        <v>0</v>
      </c>
      <c r="P4803" t="s">
        <v>29</v>
      </c>
      <c r="Q4803" t="s">
        <v>30</v>
      </c>
      <c r="R4803" t="b">
        <v>0</v>
      </c>
      <c r="Z4803">
        <v>1</v>
      </c>
    </row>
    <row r="4804" spans="1:26" x14ac:dyDescent="0.25">
      <c r="A4804">
        <v>2812</v>
      </c>
      <c r="B4804" t="s">
        <v>2920</v>
      </c>
      <c r="C4804" t="s">
        <v>72</v>
      </c>
      <c r="D4804" t="s">
        <v>72</v>
      </c>
      <c r="E4804" s="6" t="e">
        <f>VLOOKUP(B4804&amp;" - "&amp;D4804,OrbisGeneric_mapping!C:F,3,0)</f>
        <v>#N/A</v>
      </c>
      <c r="F4804" s="6" t="e">
        <f>VLOOKUP(E4804,Collibra!D:F,3,0)</f>
        <v>#N/A</v>
      </c>
      <c r="G4804" s="6" t="e">
        <f>VLOOKUP(E4804,Collibra!D:F,2,0)</f>
        <v>#N/A</v>
      </c>
      <c r="J4804" t="s">
        <v>73</v>
      </c>
      <c r="N4804" t="b">
        <v>0</v>
      </c>
      <c r="P4804" t="s">
        <v>29</v>
      </c>
      <c r="Q4804" t="s">
        <v>30</v>
      </c>
      <c r="R4804" t="b">
        <v>0</v>
      </c>
      <c r="Z4804">
        <v>1</v>
      </c>
    </row>
    <row r="4805" spans="1:26" x14ac:dyDescent="0.25">
      <c r="A4805">
        <v>1171</v>
      </c>
      <c r="B4805" t="s">
        <v>2921</v>
      </c>
      <c r="C4805" t="s">
        <v>881</v>
      </c>
      <c r="D4805" t="s">
        <v>882</v>
      </c>
      <c r="E4805" s="6" t="e">
        <f>VLOOKUP(B4805&amp;" - "&amp;D4805,OrbisGeneric_mapping!C:F,3,0)</f>
        <v>#N/A</v>
      </c>
      <c r="F4805" s="6" t="e">
        <f>VLOOKUP(E4805,Collibra!D:F,3,0)</f>
        <v>#N/A</v>
      </c>
      <c r="G4805" s="6" t="e">
        <f>VLOOKUP(E4805,Collibra!D:F,2,0)</f>
        <v>#N/A</v>
      </c>
      <c r="J4805" t="s">
        <v>28</v>
      </c>
      <c r="N4805" t="b">
        <v>0</v>
      </c>
      <c r="P4805" t="s">
        <v>29</v>
      </c>
      <c r="Q4805" t="s">
        <v>30</v>
      </c>
      <c r="R4805" t="b">
        <v>0</v>
      </c>
      <c r="Z4805">
        <v>1</v>
      </c>
    </row>
    <row r="4806" spans="1:26" x14ac:dyDescent="0.25">
      <c r="A4806">
        <v>1179</v>
      </c>
      <c r="B4806" t="s">
        <v>2921</v>
      </c>
      <c r="C4806" t="s">
        <v>55</v>
      </c>
      <c r="D4806" t="s">
        <v>56</v>
      </c>
      <c r="E4806" s="6" t="str">
        <f>VLOOKUP(B4806&amp;" - "&amp;D4806,OrbisGeneric_mapping!C:F,3,0)</f>
        <v>ORBISID</v>
      </c>
      <c r="F4806" s="6" t="str">
        <f>VLOOKUP(E4806,Collibra!D:F,3,0)</f>
        <v>Orbis ID number</v>
      </c>
      <c r="G4806" s="6" t="str">
        <f>VLOOKUP(E4806,Collibra!D:F,2,0)</f>
        <v>&lt;p class="MsoNormal"&gt;&lt;span style="color: rgb(11,33,44);font-family: Arial , sans-serif;"&gt;The Orbis ID is a stable, nine-digit identifier, randomly created by Bureau van Dijk, that uniquely identifies each company in Orbis.&lt;/span&gt;&lt;/p&gt;</v>
      </c>
      <c r="J4806" t="s">
        <v>28</v>
      </c>
      <c r="N4806" t="b">
        <v>0</v>
      </c>
      <c r="P4806" t="s">
        <v>29</v>
      </c>
      <c r="Q4806" t="s">
        <v>30</v>
      </c>
      <c r="R4806" t="b">
        <v>0</v>
      </c>
      <c r="Z4806">
        <v>1</v>
      </c>
    </row>
    <row r="4807" spans="1:26" x14ac:dyDescent="0.25">
      <c r="A4807">
        <v>1219</v>
      </c>
      <c r="B4807" t="s">
        <v>2921</v>
      </c>
      <c r="C4807" t="s">
        <v>2846</v>
      </c>
      <c r="D4807" t="s">
        <v>2847</v>
      </c>
      <c r="E4807" s="6" t="str">
        <f>VLOOKUP(B4807&amp;" - "&amp;D4807,OrbisGeneric_mapping!C:F,3,0)</f>
        <v>OUB_ADDRESS</v>
      </c>
      <c r="F4807" s="6" t="str">
        <f>VLOOKUP(E4807,Collibra!D:F,3,0)</f>
        <v>Other ultimate beneficiary address</v>
      </c>
      <c r="G4807" s="6" t="str">
        <f>VLOOKUP(E4807,Collibra!D:F,2,0)</f>
        <v>Gives the address of the Beneficial owner. This field includes the street, the number of the building where the entity is located and the number of the floor of the building if available.</v>
      </c>
      <c r="J4807" t="s">
        <v>28</v>
      </c>
      <c r="N4807" t="b">
        <v>0</v>
      </c>
      <c r="P4807" t="s">
        <v>29</v>
      </c>
      <c r="Q4807" t="s">
        <v>30</v>
      </c>
      <c r="R4807" t="b">
        <v>0</v>
      </c>
      <c r="Z4807">
        <v>1</v>
      </c>
    </row>
    <row r="4808" spans="1:26" x14ac:dyDescent="0.25">
      <c r="A4808">
        <v>1195</v>
      </c>
      <c r="B4808" t="s">
        <v>2921</v>
      </c>
      <c r="C4808" t="s">
        <v>2848</v>
      </c>
      <c r="D4808" t="s">
        <v>2849</v>
      </c>
      <c r="E4808" s="6" t="str">
        <f>VLOOKUP(B4808&amp;" - "&amp;D4808,OrbisGeneric_mapping!C:F,3,0)</f>
        <v>OUB_BVD_ID_NUMBER</v>
      </c>
      <c r="F4808" s="6" t="str">
        <f>VLOOKUP(E4808,Collibra!D:F,3,0)</f>
        <v>Other ultimate beneficiary BvD ID number</v>
      </c>
      <c r="G4808" s="6" t="str">
        <f>VLOOKUP(E4808,Collibra!D:F,2,0)</f>
        <v>Gives the BvD ID of the beneficial owners. It is never empty</v>
      </c>
      <c r="J4808" t="s">
        <v>28</v>
      </c>
      <c r="N4808" t="b">
        <v>0</v>
      </c>
      <c r="P4808" t="s">
        <v>29</v>
      </c>
      <c r="Q4808" t="s">
        <v>30</v>
      </c>
      <c r="R4808" t="b">
        <v>0</v>
      </c>
      <c r="Z4808">
        <v>1</v>
      </c>
    </row>
    <row r="4809" spans="1:26" x14ac:dyDescent="0.25">
      <c r="A4809">
        <v>1227</v>
      </c>
      <c r="B4809" t="s">
        <v>2921</v>
      </c>
      <c r="C4809" t="s">
        <v>2850</v>
      </c>
      <c r="D4809" t="s">
        <v>2851</v>
      </c>
      <c r="E4809" s="6" t="str">
        <f>VLOOKUP(B4809&amp;" - "&amp;D4809,OrbisGeneric_mapping!C:F,3,0)</f>
        <v>OUB_CITY</v>
      </c>
      <c r="F4809" s="6" t="str">
        <f>VLOOKUP(E4809,Collibra!D:F,3,0)</f>
        <v>Other ultimate beneficiary city</v>
      </c>
      <c r="G4809" s="6" t="str">
        <f>VLOOKUP(E4809,Collibra!D:F,2,0)</f>
        <v>Gives the city where the Beneficial owner is located.</v>
      </c>
      <c r="J4809" t="s">
        <v>28</v>
      </c>
      <c r="N4809" t="b">
        <v>0</v>
      </c>
      <c r="P4809" t="s">
        <v>29</v>
      </c>
      <c r="Q4809" t="s">
        <v>30</v>
      </c>
      <c r="R4809" t="b">
        <v>0</v>
      </c>
      <c r="Z4809">
        <v>1</v>
      </c>
    </row>
    <row r="4810" spans="1:26" x14ac:dyDescent="0.25">
      <c r="A4810">
        <v>1243</v>
      </c>
      <c r="B4810" t="s">
        <v>2921</v>
      </c>
      <c r="C4810" t="s">
        <v>2852</v>
      </c>
      <c r="D4810" t="s">
        <v>2853</v>
      </c>
      <c r="E4810" s="6" t="str">
        <f>VLOOKUP(B4810&amp;" - "&amp;D4810,OrbisGeneric_mapping!C:F,3,0)</f>
        <v>OUB_COUNTRY_ISO_CODE</v>
      </c>
      <c r="F4810" s="6" t="str">
        <f>VLOOKUP(E4810,Collibra!D:F,3,0)</f>
        <v>Other ultimate beneficiary country</v>
      </c>
      <c r="G4810" s="6" t="str">
        <f>VLOOKUP(E4810,Collibra!D:F,2,0)</f>
        <v>2 digit iso country code. If not known, the code 'YY' is used.</v>
      </c>
      <c r="J4810" t="s">
        <v>28</v>
      </c>
      <c r="N4810" t="b">
        <v>0</v>
      </c>
      <c r="P4810" t="s">
        <v>29</v>
      </c>
      <c r="Q4810" t="s">
        <v>30</v>
      </c>
      <c r="R4810" t="b">
        <v>0</v>
      </c>
      <c r="Z4810">
        <v>1</v>
      </c>
    </row>
    <row r="4811" spans="1:26" x14ac:dyDescent="0.25">
      <c r="A4811">
        <v>1283</v>
      </c>
      <c r="B4811" t="s">
        <v>2921</v>
      </c>
      <c r="C4811" t="s">
        <v>2854</v>
      </c>
      <c r="D4811" t="s">
        <v>2855</v>
      </c>
      <c r="E4811" s="6" t="str">
        <f>VLOOKUP(B4811&amp;" - "&amp;D4811,OrbisGeneric_mapping!C:F,3,0)</f>
        <v>OUBI_COUNT</v>
      </c>
      <c r="F4811" s="6" t="str">
        <f>VLOOKUP(E4811,Collibra!D:F,3,0)</f>
        <v>Other ultimate beneficiary distance</v>
      </c>
      <c r="G4811" s="6" t="str">
        <f>VLOOKUP(E4811,Collibra!D:F,2,0)</f>
        <v>Field that gives the distance between the concerned company (other ultimate beneficiaries intermediaries) and its other ultimate benefiaries. If the distance is 4, it means that the OUBI is the fourth company in the path to the OUB. Inividuals are never taken into account in this path.</v>
      </c>
      <c r="J4811" t="s">
        <v>28</v>
      </c>
      <c r="N4811" t="b">
        <v>0</v>
      </c>
      <c r="P4811" t="s">
        <v>29</v>
      </c>
      <c r="Q4811" t="s">
        <v>30</v>
      </c>
      <c r="R4811" t="b">
        <v>0</v>
      </c>
      <c r="Z4811">
        <v>1</v>
      </c>
    </row>
    <row r="4812" spans="1:26" x14ac:dyDescent="0.25">
      <c r="A4812">
        <v>1259</v>
      </c>
      <c r="B4812" t="s">
        <v>2921</v>
      </c>
      <c r="C4812" t="s">
        <v>2856</v>
      </c>
      <c r="D4812" t="s">
        <v>2857</v>
      </c>
      <c r="E4812" s="6" t="str">
        <f>VLOOKUP(B4812&amp;" - "&amp;D4812,OrbisGeneric_mapping!C:F,3,0)</f>
        <v>OUB_FAX_NUMBER</v>
      </c>
      <c r="F4812" s="6" t="str">
        <f>VLOOKUP(E4812,Collibra!D:F,3,0)</f>
        <v>Other ultimate beneficiary fax number</v>
      </c>
      <c r="G4812" s="6" t="str">
        <f>VLOOKUP(E4812,Collibra!D:F,2,0)</f>
        <v>Gives the fax number of the Beneficial owner when available.</v>
      </c>
      <c r="J4812" t="s">
        <v>28</v>
      </c>
      <c r="N4812" t="b">
        <v>0</v>
      </c>
      <c r="P4812" t="s">
        <v>29</v>
      </c>
      <c r="Q4812" t="s">
        <v>30</v>
      </c>
      <c r="R4812" t="b">
        <v>0</v>
      </c>
      <c r="Z4812">
        <v>1</v>
      </c>
    </row>
    <row r="4813" spans="1:26" x14ac:dyDescent="0.25">
      <c r="A4813">
        <v>1275</v>
      </c>
      <c r="B4813" t="s">
        <v>2921</v>
      </c>
      <c r="C4813" t="s">
        <v>2858</v>
      </c>
      <c r="D4813" t="s">
        <v>2859</v>
      </c>
      <c r="E4813" s="6" t="str">
        <f>VLOOKUP(B4813&amp;" - "&amp;D4813,OrbisGeneric_mapping!C:F,3,0)</f>
        <v>OUB_INDEPENDENCE_INDICATOR</v>
      </c>
      <c r="F4813" s="6" t="str">
        <f>VLOOKUP(E4813,Collibra!D:F,3,0)</f>
        <v>Other ultimate beneficiary independence indicator</v>
      </c>
      <c r="G4813" s="6" t="str">
        <f>VLOOKUP(E4813,Collibra!D:F,2,0)</f>
        <v>Gives the independence indicator of the Other Ultimate Beneficiaries.</v>
      </c>
      <c r="J4813" t="s">
        <v>28</v>
      </c>
      <c r="N4813" t="b">
        <v>0</v>
      </c>
      <c r="P4813" t="s">
        <v>29</v>
      </c>
      <c r="Q4813" t="s">
        <v>30</v>
      </c>
      <c r="R4813" t="b">
        <v>0</v>
      </c>
      <c r="Z4813">
        <v>1</v>
      </c>
    </row>
    <row r="4814" spans="1:26" x14ac:dyDescent="0.25">
      <c r="A4814">
        <v>1299</v>
      </c>
      <c r="B4814" t="s">
        <v>2921</v>
      </c>
      <c r="C4814" t="s">
        <v>2860</v>
      </c>
      <c r="D4814" t="s">
        <v>2861</v>
      </c>
      <c r="E4814" s="6" t="str">
        <f>VLOOKUP(B4814&amp;" - "&amp;D4814,OrbisGeneric_mapping!C:F,3,0)</f>
        <v>OUB_POSSIBLE_PCT_CHANGE_DESCRIPTION</v>
      </c>
      <c r="F4814" s="6" t="str">
        <f>VLOOKUP(E4814,Collibra!D:F,3,0)</f>
        <v>Other Ultimate Beneficiary - Information on possible change in %</v>
      </c>
      <c r="G4814" s="6" t="str">
        <f>VLOOKUP(E4814,Collibra!D:F,2,0)</f>
        <v>&lt;p&gt;This fields is used to indicates that information on the Other Ultimal Beneficiary has changed but we don’t have enough detail to be able to indicate the new percentage. This come principally from M&amp;amp;A deals information.&lt;/p&gt;
&lt;p&gt; &lt;/p&gt;</v>
      </c>
      <c r="J4814" t="s">
        <v>28</v>
      </c>
      <c r="N4814" t="b">
        <v>0</v>
      </c>
      <c r="P4814" t="s">
        <v>29</v>
      </c>
      <c r="Q4814" t="s">
        <v>30</v>
      </c>
      <c r="R4814" t="b">
        <v>0</v>
      </c>
      <c r="Z4814">
        <v>1</v>
      </c>
    </row>
    <row r="4815" spans="1:26" x14ac:dyDescent="0.25">
      <c r="A4815">
        <v>1347</v>
      </c>
      <c r="B4815" t="s">
        <v>2921</v>
      </c>
      <c r="C4815" t="s">
        <v>2862</v>
      </c>
      <c r="D4815" t="s">
        <v>2863</v>
      </c>
      <c r="E4815" s="6" t="str">
        <f>VLOOKUP(B4815&amp;" - "&amp;D4815,OrbisGeneric_mapping!C:F,3,0)</f>
        <v>OUBI_ADDRESS</v>
      </c>
      <c r="F4815" s="6" t="str">
        <f>VLOOKUP(E4815,Collibra!D:F,3,0)</f>
        <v>Other ultimate beneficiary intermediary address</v>
      </c>
      <c r="G4815" s="6" t="str">
        <f>VLOOKUP(E4815,Collibra!D:F,2,0)</f>
        <v>Gives the address of the Beneficial owner. This field includes the street, the number of the building where the entity is located and the number of the floor of the building if available.</v>
      </c>
      <c r="J4815" t="s">
        <v>28</v>
      </c>
      <c r="N4815" t="b">
        <v>0</v>
      </c>
      <c r="P4815" t="s">
        <v>29</v>
      </c>
      <c r="Q4815" t="s">
        <v>30</v>
      </c>
      <c r="R4815" t="b">
        <v>0</v>
      </c>
      <c r="Z4815">
        <v>1</v>
      </c>
    </row>
    <row r="4816" spans="1:26" x14ac:dyDescent="0.25">
      <c r="A4816">
        <v>1323</v>
      </c>
      <c r="B4816" t="s">
        <v>2921</v>
      </c>
      <c r="C4816" t="s">
        <v>2864</v>
      </c>
      <c r="D4816" t="s">
        <v>2865</v>
      </c>
      <c r="E4816" s="6" t="str">
        <f>VLOOKUP(B4816&amp;" - "&amp;D4816,OrbisGeneric_mapping!C:F,3,0)</f>
        <v>OUBI_BVD_ID_NUMBER</v>
      </c>
      <c r="F4816" s="6" t="str">
        <f>VLOOKUP(E4816,Collibra!D:F,3,0)</f>
        <v>Other ultimate beneficiary intermediary BvD ID number</v>
      </c>
      <c r="G4816" s="6" t="str">
        <f>VLOOKUP(E4816,Collibra!D:F,2,0)</f>
        <v>Gives the BvD ID of the beneficial owners. It is never empty</v>
      </c>
      <c r="J4816" t="s">
        <v>28</v>
      </c>
      <c r="N4816" t="b">
        <v>0</v>
      </c>
      <c r="P4816" t="s">
        <v>29</v>
      </c>
      <c r="Q4816" t="s">
        <v>30</v>
      </c>
      <c r="R4816" t="b">
        <v>0</v>
      </c>
      <c r="Z4816">
        <v>1</v>
      </c>
    </row>
    <row r="4817" spans="1:26" x14ac:dyDescent="0.25">
      <c r="A4817">
        <v>1355</v>
      </c>
      <c r="B4817" t="s">
        <v>2921</v>
      </c>
      <c r="C4817" t="s">
        <v>2866</v>
      </c>
      <c r="D4817" t="s">
        <v>2867</v>
      </c>
      <c r="E4817" s="6" t="str">
        <f>VLOOKUP(B4817&amp;" - "&amp;D4817,OrbisGeneric_mapping!C:F,3,0)</f>
        <v>OUBI_CITY</v>
      </c>
      <c r="F4817" s="6" t="str">
        <f>VLOOKUP(E4817,Collibra!D:F,3,0)</f>
        <v>Other ultimate beneficiary intermediary city</v>
      </c>
      <c r="G4817" s="6" t="str">
        <f>VLOOKUP(E4817,Collibra!D:F,2,0)</f>
        <v>Gives the city where the Beneficial owner is located.</v>
      </c>
      <c r="J4817" t="s">
        <v>28</v>
      </c>
      <c r="N4817" t="b">
        <v>0</v>
      </c>
      <c r="P4817" t="s">
        <v>29</v>
      </c>
      <c r="Q4817" t="s">
        <v>30</v>
      </c>
      <c r="R4817" t="b">
        <v>0</v>
      </c>
      <c r="Z4817">
        <v>1</v>
      </c>
    </row>
    <row r="4818" spans="1:26" x14ac:dyDescent="0.25">
      <c r="A4818">
        <v>1371</v>
      </c>
      <c r="B4818" t="s">
        <v>2921</v>
      </c>
      <c r="C4818" t="s">
        <v>2868</v>
      </c>
      <c r="D4818" t="s">
        <v>2869</v>
      </c>
      <c r="E4818" s="6" t="str">
        <f>VLOOKUP(B4818&amp;" - "&amp;D4818,OrbisGeneric_mapping!C:F,3,0)</f>
        <v>OUBI_COUNTRY_ISO_CODE</v>
      </c>
      <c r="F4818" s="6" t="str">
        <f>VLOOKUP(E4818,Collibra!D:F,3,0)</f>
        <v>Other ultimate beneficiary intermediary country</v>
      </c>
      <c r="G4818" s="6" t="str">
        <f>VLOOKUP(E4818,Collibra!D:F,2,0)</f>
        <v>2 digit iso country code. If not known, the code 'YY' is used.</v>
      </c>
      <c r="J4818" t="s">
        <v>28</v>
      </c>
      <c r="N4818" t="b">
        <v>0</v>
      </c>
      <c r="P4818" t="s">
        <v>29</v>
      </c>
      <c r="Q4818" t="s">
        <v>30</v>
      </c>
      <c r="R4818" t="b">
        <v>0</v>
      </c>
      <c r="Z4818">
        <v>1</v>
      </c>
    </row>
    <row r="4819" spans="1:26" x14ac:dyDescent="0.25">
      <c r="A4819">
        <v>1411</v>
      </c>
      <c r="B4819" t="s">
        <v>2921</v>
      </c>
      <c r="C4819" t="s">
        <v>2870</v>
      </c>
      <c r="D4819" t="s">
        <v>2871</v>
      </c>
      <c r="E4819" s="6" t="str">
        <f>VLOOKUP(B4819&amp;" - "&amp;D4819,OrbisGeneric_mapping!C:F,3,0)</f>
        <v>OUBI_DIRECT_PCT</v>
      </c>
      <c r="F4819" s="6" t="str">
        <f>VLOOKUP(E4819,Collibra!D:F,3,0)</f>
        <v>Other ultimate beneficiary intermediary Direct %</v>
      </c>
      <c r="G4819" s="6" t="str">
        <f>VLOOKUP(E4819,Collibra!D:F,2,0)</f>
        <v>This field is a direct percentage that corresponds to the share owned by the Other Ultimate Beneficiaries Indermediaries into the entity below in the BO path.</v>
      </c>
      <c r="J4819" t="s">
        <v>28</v>
      </c>
      <c r="N4819" t="b">
        <v>0</v>
      </c>
      <c r="P4819" t="s">
        <v>29</v>
      </c>
      <c r="Q4819" t="s">
        <v>30</v>
      </c>
      <c r="R4819" t="b">
        <v>0</v>
      </c>
      <c r="Z4819">
        <v>1</v>
      </c>
    </row>
    <row r="4820" spans="1:26" x14ac:dyDescent="0.25">
      <c r="A4820">
        <v>1387</v>
      </c>
      <c r="B4820" t="s">
        <v>2921</v>
      </c>
      <c r="C4820" t="s">
        <v>2872</v>
      </c>
      <c r="D4820" t="s">
        <v>2873</v>
      </c>
      <c r="E4820" s="6" t="str">
        <f>VLOOKUP(B4820&amp;" - "&amp;D4820,OrbisGeneric_mapping!C:F,3,0)</f>
        <v>OUBI_FAX_NUMBER</v>
      </c>
      <c r="F4820" s="6" t="str">
        <f>VLOOKUP(E4820,Collibra!D:F,3,0)</f>
        <v>Other ultimate beneficiary intermediary fax number</v>
      </c>
      <c r="G4820" s="6" t="str">
        <f>VLOOKUP(E4820,Collibra!D:F,2,0)</f>
        <v>Gives the fax number of the Beneficial owner when available.</v>
      </c>
      <c r="J4820" t="s">
        <v>28</v>
      </c>
      <c r="N4820" t="b">
        <v>0</v>
      </c>
      <c r="P4820" t="s">
        <v>29</v>
      </c>
      <c r="Q4820" t="s">
        <v>30</v>
      </c>
      <c r="R4820" t="b">
        <v>0</v>
      </c>
      <c r="Z4820">
        <v>1</v>
      </c>
    </row>
    <row r="4821" spans="1:26" x14ac:dyDescent="0.25">
      <c r="A4821">
        <v>1427</v>
      </c>
      <c r="B4821" t="s">
        <v>2921</v>
      </c>
      <c r="C4821" t="s">
        <v>2874</v>
      </c>
      <c r="D4821" t="s">
        <v>2875</v>
      </c>
      <c r="E4821" s="6" t="str">
        <f>VLOOKUP(B4821&amp;" - "&amp;D4821,OrbisGeneric_mapping!C:F,3,0)</f>
        <v>OUBI_INFORMATION_DATE</v>
      </c>
      <c r="F4821" s="6" t="str">
        <f>VLOOKUP(E4821,Collibra!D:F,3,0)</f>
        <v>Other ultimate beneficiary intermediary Information date</v>
      </c>
      <c r="G4821" s="6" t="str">
        <f>VLOOKUP(E4821,Collibra!D:F,2,0)</f>
        <v>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v>
      </c>
      <c r="J4821" t="s">
        <v>28</v>
      </c>
      <c r="N4821" t="b">
        <v>0</v>
      </c>
      <c r="P4821" t="s">
        <v>29</v>
      </c>
      <c r="Q4821" t="s">
        <v>30</v>
      </c>
      <c r="R4821" t="b">
        <v>0</v>
      </c>
      <c r="Z4821">
        <v>1</v>
      </c>
    </row>
    <row r="4822" spans="1:26" x14ac:dyDescent="0.25">
      <c r="A4822">
        <v>1451</v>
      </c>
      <c r="B4822" t="s">
        <v>2921</v>
      </c>
      <c r="C4822" t="s">
        <v>2876</v>
      </c>
      <c r="D4822" t="s">
        <v>2877</v>
      </c>
      <c r="E4822" s="6" t="e">
        <f>VLOOKUP(B4822&amp;" - "&amp;D4822,OrbisGeneric_mapping!C:F,3,0)</f>
        <v>#N/A</v>
      </c>
      <c r="F4822" s="6" t="e">
        <f>VLOOKUP(E4822,Collibra!D:F,3,0)</f>
        <v>#N/A</v>
      </c>
      <c r="G4822" s="6" t="e">
        <f>VLOOKUP(E4822,Collibra!D:F,2,0)</f>
        <v>#N/A</v>
      </c>
      <c r="J4822" t="s">
        <v>28</v>
      </c>
      <c r="N4822" t="b">
        <v>0</v>
      </c>
      <c r="P4822" t="s">
        <v>29</v>
      </c>
      <c r="Q4822" t="s">
        <v>30</v>
      </c>
      <c r="R4822" t="b">
        <v>0</v>
      </c>
      <c r="Z4822">
        <v>1</v>
      </c>
    </row>
    <row r="4823" spans="1:26" x14ac:dyDescent="0.25">
      <c r="A4823">
        <v>1443</v>
      </c>
      <c r="B4823" t="s">
        <v>2921</v>
      </c>
      <c r="C4823" t="s">
        <v>2878</v>
      </c>
      <c r="D4823" t="s">
        <v>2879</v>
      </c>
      <c r="E4823" s="6" t="e">
        <f>VLOOKUP(B4823&amp;" - "&amp;D4823,OrbisGeneric_mapping!C:F,3,0)</f>
        <v>#N/A</v>
      </c>
      <c r="F4823" s="6" t="e">
        <f>VLOOKUP(E4823,Collibra!D:F,3,0)</f>
        <v>#N/A</v>
      </c>
      <c r="G4823" s="6" t="e">
        <f>VLOOKUP(E4823,Collibra!D:F,2,0)</f>
        <v>#N/A</v>
      </c>
      <c r="J4823" t="s">
        <v>28</v>
      </c>
      <c r="N4823" t="b">
        <v>0</v>
      </c>
      <c r="P4823" t="s">
        <v>29</v>
      </c>
      <c r="Q4823" t="s">
        <v>30</v>
      </c>
      <c r="R4823" t="b">
        <v>0</v>
      </c>
      <c r="Z4823">
        <v>1</v>
      </c>
    </row>
    <row r="4824" spans="1:26" x14ac:dyDescent="0.25">
      <c r="A4824">
        <v>1435</v>
      </c>
      <c r="B4824" t="s">
        <v>2921</v>
      </c>
      <c r="C4824" t="s">
        <v>2880</v>
      </c>
      <c r="D4824" t="s">
        <v>2881</v>
      </c>
      <c r="E4824" s="6" t="e">
        <f>VLOOKUP(B4824&amp;" - "&amp;D4824,OrbisGeneric_mapping!C:F,3,0)</f>
        <v>#N/A</v>
      </c>
      <c r="F4824" s="6" t="e">
        <f>VLOOKUP(E4824,Collibra!D:F,3,0)</f>
        <v>#N/A</v>
      </c>
      <c r="G4824" s="6" t="e">
        <f>VLOOKUP(E4824,Collibra!D:F,2,0)</f>
        <v>#N/A</v>
      </c>
      <c r="J4824" t="s">
        <v>28</v>
      </c>
      <c r="N4824" t="b">
        <v>0</v>
      </c>
      <c r="P4824" t="s">
        <v>29</v>
      </c>
      <c r="Q4824" t="s">
        <v>30</v>
      </c>
      <c r="R4824" t="b">
        <v>0</v>
      </c>
      <c r="Z4824">
        <v>1</v>
      </c>
    </row>
    <row r="4825" spans="1:26" x14ac:dyDescent="0.25">
      <c r="A4825">
        <v>1467</v>
      </c>
      <c r="B4825" t="s">
        <v>2921</v>
      </c>
      <c r="C4825" t="s">
        <v>2882</v>
      </c>
      <c r="D4825" t="s">
        <v>2883</v>
      </c>
      <c r="E4825" s="6" t="str">
        <f>VLOOKUP(B4825&amp;" - "&amp;D4825,OrbisGeneric_mapping!C:F,3,0)</f>
        <v>OUBI_POSSIBLE_PCT_CHANGE_DESCRIPTION</v>
      </c>
      <c r="F4825" s="6" t="str">
        <f>VLOOKUP(E4825,Collibra!D:F,3,0)</f>
        <v>Other Ultimate Beneficiary Intermediary - Information on possible change in %</v>
      </c>
      <c r="G4825" s="6" t="str">
        <f>VLOOKUP(E4825,Collibra!D:F,2,0)</f>
        <v>&lt;p&gt;This fields is used to indicates that information on the Other Ultimate Beneficiary Intermediary has changed but we don’t have enough detail to be able to indicate the new percentage. This come principally from M&amp;amp;A deals information.&lt;/p&gt;
&lt;p&gt; &lt;/p&gt;</v>
      </c>
      <c r="J4825" t="s">
        <v>28</v>
      </c>
      <c r="N4825" t="b">
        <v>0</v>
      </c>
      <c r="P4825" t="s">
        <v>29</v>
      </c>
      <c r="Q4825" t="s">
        <v>30</v>
      </c>
      <c r="R4825" t="b">
        <v>0</v>
      </c>
      <c r="Z4825">
        <v>1</v>
      </c>
    </row>
    <row r="4826" spans="1:26" x14ac:dyDescent="0.25">
      <c r="A4826">
        <v>1459</v>
      </c>
      <c r="B4826" t="s">
        <v>2921</v>
      </c>
      <c r="C4826" t="s">
        <v>2884</v>
      </c>
      <c r="D4826" t="s">
        <v>2885</v>
      </c>
      <c r="E4826" s="6" t="str">
        <f>VLOOKUP(B4826&amp;" - "&amp;D4826,OrbisGeneric_mapping!C:F,3,0)</f>
        <v>OUBI_INFORMATION_SOURCE</v>
      </c>
      <c r="F4826" s="6" t="str">
        <f>VLOOKUP(E4826,Collibra!D:F,3,0)</f>
        <v>Other ultimate beneficiary intermediary Information source</v>
      </c>
      <c r="G4826" s="6" t="str">
        <f>VLOOKUP(E4826,Collibra!D:F,2,0)</f>
        <v>This field is a 2 letter code giving the source that have provided the link between the shareholder and the company just below in the BO path.</v>
      </c>
      <c r="J4826" t="s">
        <v>28</v>
      </c>
      <c r="N4826" t="b">
        <v>0</v>
      </c>
      <c r="P4826" t="s">
        <v>29</v>
      </c>
      <c r="Q4826" t="s">
        <v>30</v>
      </c>
      <c r="R4826" t="b">
        <v>0</v>
      </c>
      <c r="Z4826">
        <v>1</v>
      </c>
    </row>
    <row r="4827" spans="1:26" x14ac:dyDescent="0.25">
      <c r="A4827">
        <v>1403</v>
      </c>
      <c r="B4827" t="s">
        <v>2921</v>
      </c>
      <c r="C4827" t="s">
        <v>2886</v>
      </c>
      <c r="D4827" t="s">
        <v>2887</v>
      </c>
      <c r="E4827" s="6" t="str">
        <f>VLOOKUP(B4827&amp;" - "&amp;D4827,OrbisGeneric_mapping!C:F,3,0)</f>
        <v>OUBI_LISTING_STATUS</v>
      </c>
      <c r="F4827" s="6" t="str">
        <f>VLOOKUP(E4827,Collibra!D:F,3,0)</f>
        <v>Other ultimate beneficiary intermediary Listed</v>
      </c>
      <c r="G4827" s="6" t="str">
        <f>VLOOKUP(E4827,Collibra!D:F,2,0)</f>
        <v>This field indicates the listing status of the entity. It can take 2 values : Private or Public</v>
      </c>
      <c r="J4827" t="s">
        <v>28</v>
      </c>
      <c r="N4827" t="b">
        <v>0</v>
      </c>
      <c r="P4827" t="s">
        <v>29</v>
      </c>
      <c r="Q4827" t="s">
        <v>30</v>
      </c>
      <c r="R4827" t="b">
        <v>0</v>
      </c>
      <c r="Z4827">
        <v>1</v>
      </c>
    </row>
    <row r="4828" spans="1:26" x14ac:dyDescent="0.25">
      <c r="A4828">
        <v>1315</v>
      </c>
      <c r="B4828" t="s">
        <v>2921</v>
      </c>
      <c r="C4828" t="s">
        <v>2888</v>
      </c>
      <c r="D4828" t="s">
        <v>2889</v>
      </c>
      <c r="E4828" s="6" t="str">
        <f>VLOOKUP(B4828&amp;" - "&amp;D4828,OrbisGeneric_mapping!C:F,3,0)</f>
        <v>OUBI_NAME</v>
      </c>
      <c r="F4828" s="6" t="str">
        <f>VLOOKUP(E4828,Collibra!D:F,3,0)</f>
        <v>Other ultimate beneficiary intermediary name</v>
      </c>
      <c r="G4828" s="6" t="str">
        <f>VLOOKUP(E4828,Collibra!D:F,2,0)</f>
        <v>This field indicates the full name of the Beneficial owner. It should always be provided.</v>
      </c>
      <c r="J4828" t="s">
        <v>28</v>
      </c>
      <c r="N4828" t="b">
        <v>0</v>
      </c>
      <c r="P4828" t="s">
        <v>29</v>
      </c>
      <c r="Q4828" t="s">
        <v>30</v>
      </c>
      <c r="R4828" t="b">
        <v>0</v>
      </c>
      <c r="Z4828">
        <v>1</v>
      </c>
    </row>
    <row r="4829" spans="1:26" x14ac:dyDescent="0.25">
      <c r="A4829">
        <v>1331</v>
      </c>
      <c r="B4829" t="s">
        <v>2921</v>
      </c>
      <c r="C4829" t="s">
        <v>2890</v>
      </c>
      <c r="D4829" t="s">
        <v>2891</v>
      </c>
      <c r="E4829" s="6" t="str">
        <f>VLOOKUP(B4829&amp;" - "&amp;D4829,OrbisGeneric_mapping!C:F,3,0)</f>
        <v>OUBI_ORBISID</v>
      </c>
      <c r="F4829" s="6" t="str">
        <f>VLOOKUP(E4829,Collibra!D:F,3,0)</f>
        <v>Other ultimate beneficiary intermediary Orbis ID number</v>
      </c>
      <c r="G4829" s="6" t="str">
        <f>VLOOKUP(E4829,Collibra!D:F,2,0)</f>
        <v>Gives the Orbis ID number of the Branch.</v>
      </c>
      <c r="J4829" t="s">
        <v>28</v>
      </c>
      <c r="N4829" t="b">
        <v>0</v>
      </c>
      <c r="P4829" t="s">
        <v>29</v>
      </c>
      <c r="Q4829" t="s">
        <v>30</v>
      </c>
      <c r="R4829" t="b">
        <v>0</v>
      </c>
      <c r="Z4829">
        <v>1</v>
      </c>
    </row>
    <row r="4830" spans="1:26" x14ac:dyDescent="0.25">
      <c r="A4830">
        <v>1363</v>
      </c>
      <c r="B4830" t="s">
        <v>2921</v>
      </c>
      <c r="C4830" t="s">
        <v>2892</v>
      </c>
      <c r="D4830" t="s">
        <v>2893</v>
      </c>
      <c r="E4830" s="6" t="str">
        <f>VLOOKUP(B4830&amp;" - "&amp;D4830,OrbisGeneric_mapping!C:F,3,0)</f>
        <v>OUBI_POSTCODE</v>
      </c>
      <c r="F4830" s="6" t="str">
        <f>VLOOKUP(E4830,Collibra!D:F,3,0)</f>
        <v>Other ultimate beneficiary intermediary postcode</v>
      </c>
      <c r="G4830" s="6" t="str">
        <f>VLOOKUP(E4830,Collibra!D:F,2,0)</f>
        <v>Gives the postcode of the city in which the Beneficial owner is located.</v>
      </c>
      <c r="J4830" t="s">
        <v>28</v>
      </c>
      <c r="N4830" t="b">
        <v>0</v>
      </c>
      <c r="P4830" t="s">
        <v>29</v>
      </c>
      <c r="Q4830" t="s">
        <v>30</v>
      </c>
      <c r="R4830" t="b">
        <v>0</v>
      </c>
      <c r="Z4830">
        <v>1</v>
      </c>
    </row>
    <row r="4831" spans="1:26" x14ac:dyDescent="0.25">
      <c r="A4831">
        <v>1475</v>
      </c>
      <c r="B4831" t="s">
        <v>2921</v>
      </c>
      <c r="C4831" t="s">
        <v>2894</v>
      </c>
      <c r="D4831" t="s">
        <v>2895</v>
      </c>
      <c r="E4831" s="6" t="str">
        <f>VLOOKUP(B4831&amp;" - "&amp;D4831,OrbisGeneric_mapping!C:F,3,0)</f>
        <v>OUBI_WORLDCOMPLIANCE_MATCH_EXCEPT_SBE_INDICATOR</v>
      </c>
      <c r="F4831" s="6">
        <f>VLOOKUP(E4831,Collibra!D:F,3,0)</f>
        <v>0</v>
      </c>
      <c r="G4831" s="6" t="str">
        <f>VLOOKUP(E4831,Collibra!D:F,2,0)</f>
        <v>This field indicates if the Other Ultimate Beneficiary Intermediary has been flagged as any category. As any category is a WorldCompliance Flag to identify entities found in the WorldCompliance database. WorldCompliance is a risk-based database designed to prevent AML (anti-money laundering) and CTF (counterterrorist
financing) .</v>
      </c>
      <c r="J4831" t="s">
        <v>28</v>
      </c>
      <c r="N4831" t="b">
        <v>0</v>
      </c>
      <c r="P4831" t="s">
        <v>29</v>
      </c>
      <c r="Q4831" t="s">
        <v>30</v>
      </c>
      <c r="R4831" t="b">
        <v>0</v>
      </c>
      <c r="Z4831">
        <v>1</v>
      </c>
    </row>
    <row r="4832" spans="1:26" x14ac:dyDescent="0.25">
      <c r="A4832">
        <v>1379</v>
      </c>
      <c r="B4832" t="s">
        <v>2921</v>
      </c>
      <c r="C4832" t="s">
        <v>2896</v>
      </c>
      <c r="D4832" t="s">
        <v>2897</v>
      </c>
      <c r="E4832" s="6" t="str">
        <f>VLOOKUP(B4832&amp;" - "&amp;D4832,OrbisGeneric_mapping!C:F,3,0)</f>
        <v>OUBI_PHONE_NUMBER</v>
      </c>
      <c r="F4832" s="6" t="str">
        <f>VLOOKUP(E4832,Collibra!D:F,3,0)</f>
        <v>Other ultimate beneficiary intermediary telephone number</v>
      </c>
      <c r="G4832" s="6" t="str">
        <f>VLOOKUP(E4832,Collibra!D:F,2,0)</f>
        <v>Gives the telephone number of the Beneficial owner.</v>
      </c>
      <c r="J4832" t="s">
        <v>28</v>
      </c>
      <c r="N4832" t="b">
        <v>0</v>
      </c>
      <c r="P4832" t="s">
        <v>29</v>
      </c>
      <c r="Q4832" t="s">
        <v>30</v>
      </c>
      <c r="R4832" t="b">
        <v>0</v>
      </c>
      <c r="Z4832">
        <v>1</v>
      </c>
    </row>
    <row r="4833" spans="1:26" x14ac:dyDescent="0.25">
      <c r="A4833">
        <v>1419</v>
      </c>
      <c r="B4833" t="s">
        <v>2921</v>
      </c>
      <c r="C4833" t="s">
        <v>2898</v>
      </c>
      <c r="D4833" t="s">
        <v>2899</v>
      </c>
      <c r="E4833" s="6" t="str">
        <f>VLOOKUP(B4833&amp;" - "&amp;D4833,OrbisGeneric_mapping!C:F,3,0)</f>
        <v>OUBI_TOTAL_PCT</v>
      </c>
      <c r="F4833" s="6" t="str">
        <f>VLOOKUP(E4833,Collibra!D:F,3,0)</f>
        <v>Other ultimate beneficiary intermediary Total %</v>
      </c>
      <c r="G4833" s="6" t="str">
        <f>VLOOKUP(E4833,Collibra!D:F,2,0)</f>
        <v>This field is the total percentage owned by the Other Ultimate Beneficiaries Intermediaries in the company just below in the BO path</v>
      </c>
      <c r="J4833" t="s">
        <v>28</v>
      </c>
      <c r="N4833" t="b">
        <v>0</v>
      </c>
      <c r="P4833" t="s">
        <v>29</v>
      </c>
      <c r="Q4833" t="s">
        <v>30</v>
      </c>
      <c r="R4833" t="b">
        <v>0</v>
      </c>
      <c r="Z4833">
        <v>1</v>
      </c>
    </row>
    <row r="4834" spans="1:26" x14ac:dyDescent="0.25">
      <c r="A4834">
        <v>1339</v>
      </c>
      <c r="B4834" t="s">
        <v>2921</v>
      </c>
      <c r="C4834" t="s">
        <v>2900</v>
      </c>
      <c r="D4834" t="s">
        <v>2901</v>
      </c>
      <c r="E4834" s="6" t="str">
        <f>VLOOKUP(B4834&amp;" - "&amp;D4834,OrbisGeneric_mapping!C:F,3,0)</f>
        <v>OUBI_ENTITY_TYPE</v>
      </c>
      <c r="F4834" s="6" t="str">
        <f>VLOOKUP(E4834,Collibra!D:F,3,0)</f>
        <v>Other ultimate beneficiary intermediary type</v>
      </c>
      <c r="G4834" s="6" t="str">
        <f>VLOOKUP(E4834,Collibra!D:F,2,0)</f>
        <v>Gives the full label of the entity type of the concerned entity.</v>
      </c>
      <c r="J4834" t="s">
        <v>28</v>
      </c>
      <c r="N4834" t="b">
        <v>0</v>
      </c>
      <c r="P4834" t="s">
        <v>29</v>
      </c>
      <c r="Q4834" t="s">
        <v>30</v>
      </c>
      <c r="R4834" t="b">
        <v>0</v>
      </c>
      <c r="Z4834">
        <v>1</v>
      </c>
    </row>
    <row r="4835" spans="1:26" x14ac:dyDescent="0.25">
      <c r="A4835">
        <v>1395</v>
      </c>
      <c r="B4835" t="s">
        <v>2921</v>
      </c>
      <c r="C4835" t="s">
        <v>2902</v>
      </c>
      <c r="D4835" t="s">
        <v>2903</v>
      </c>
      <c r="E4835" s="6" t="str">
        <f>VLOOKUP(B4835&amp;" - "&amp;D4835,OrbisGeneric_mapping!C:F,3,0)</f>
        <v>OUBI_WEBSITE</v>
      </c>
      <c r="F4835" s="6" t="str">
        <f>VLOOKUP(E4835,Collibra!D:F,3,0)</f>
        <v>Other ultimate beneficiary intermediary website address</v>
      </c>
      <c r="G4835" s="6" t="str">
        <f>VLOOKUP(E4835,Collibra!D:F,2,0)</f>
        <v>Gives the website of the concerned entity when available.</v>
      </c>
      <c r="J4835" t="s">
        <v>28</v>
      </c>
      <c r="N4835" t="b">
        <v>0</v>
      </c>
      <c r="P4835" t="s">
        <v>29</v>
      </c>
      <c r="Q4835" t="s">
        <v>30</v>
      </c>
      <c r="R4835" t="b">
        <v>0</v>
      </c>
      <c r="Z4835">
        <v>1</v>
      </c>
    </row>
    <row r="4836" spans="1:26" x14ac:dyDescent="0.25">
      <c r="A4836">
        <v>1291</v>
      </c>
      <c r="B4836" t="s">
        <v>2921</v>
      </c>
      <c r="C4836" t="s">
        <v>2904</v>
      </c>
      <c r="D4836" t="s">
        <v>2905</v>
      </c>
      <c r="E4836" s="6" t="str">
        <f>VLOOKUP(B4836&amp;" - "&amp;D4836,OrbisGeneric_mapping!C:F,3,0)</f>
        <v>OUB_LISTING_STATUS</v>
      </c>
      <c r="F4836" s="6" t="str">
        <f>VLOOKUP(E4836,Collibra!D:F,3,0)</f>
        <v>Other ultimate beneficiary listed</v>
      </c>
      <c r="G4836" s="6" t="str">
        <f>VLOOKUP(E4836,Collibra!D:F,2,0)</f>
        <v>This field indicates the listing status of the entity. It can take 2 values : Private or Public</v>
      </c>
      <c r="J4836" t="s">
        <v>28</v>
      </c>
      <c r="N4836" t="b">
        <v>0</v>
      </c>
      <c r="P4836" t="s">
        <v>29</v>
      </c>
      <c r="Q4836" t="s">
        <v>30</v>
      </c>
      <c r="R4836" t="b">
        <v>0</v>
      </c>
      <c r="Z4836">
        <v>1</v>
      </c>
    </row>
    <row r="4837" spans="1:26" x14ac:dyDescent="0.25">
      <c r="A4837">
        <v>1187</v>
      </c>
      <c r="B4837" t="s">
        <v>2921</v>
      </c>
      <c r="C4837" t="s">
        <v>2906</v>
      </c>
      <c r="D4837" t="s">
        <v>2907</v>
      </c>
      <c r="E4837" s="6" t="str">
        <f>VLOOKUP(B4837&amp;" - "&amp;D4837,OrbisGeneric_mapping!C:F,3,0)</f>
        <v>OUB_NAME</v>
      </c>
      <c r="F4837" s="6" t="str">
        <f>VLOOKUP(E4837,Collibra!D:F,3,0)</f>
        <v>Other ultimate beneficiary name</v>
      </c>
      <c r="G4837" s="6" t="str">
        <f>VLOOKUP(E4837,Collibra!D:F,2,0)</f>
        <v>This field indicates the full name of the Beneficial owner. It should always be provided.</v>
      </c>
      <c r="J4837" t="s">
        <v>28</v>
      </c>
      <c r="N4837" t="b">
        <v>0</v>
      </c>
      <c r="P4837" t="s">
        <v>29</v>
      </c>
      <c r="Q4837" t="s">
        <v>30</v>
      </c>
      <c r="R4837" t="b">
        <v>0</v>
      </c>
      <c r="Z4837">
        <v>1</v>
      </c>
    </row>
    <row r="4838" spans="1:26" x14ac:dyDescent="0.25">
      <c r="A4838">
        <v>1203</v>
      </c>
      <c r="B4838" t="s">
        <v>2921</v>
      </c>
      <c r="C4838" t="s">
        <v>2908</v>
      </c>
      <c r="D4838" t="s">
        <v>2909</v>
      </c>
      <c r="E4838" s="6" t="str">
        <f>VLOOKUP(B4838&amp;" - "&amp;D4838,OrbisGeneric_mapping!C:F,3,0)</f>
        <v>OUB_ORBISID</v>
      </c>
      <c r="F4838" s="6" t="str">
        <f>VLOOKUP(E4838,Collibra!D:F,3,0)</f>
        <v>Other ultimate beneficiary Orbis ID number</v>
      </c>
      <c r="G4838" s="6" t="str">
        <f>VLOOKUP(E4838,Collibra!D:F,2,0)</f>
        <v>Gives the Orbis ID number of the Branch.</v>
      </c>
      <c r="J4838" t="s">
        <v>28</v>
      </c>
      <c r="N4838" t="b">
        <v>0</v>
      </c>
      <c r="P4838" t="s">
        <v>29</v>
      </c>
      <c r="Q4838" t="s">
        <v>30</v>
      </c>
      <c r="R4838" t="b">
        <v>0</v>
      </c>
      <c r="Z4838">
        <v>1</v>
      </c>
    </row>
    <row r="4839" spans="1:26" x14ac:dyDescent="0.25">
      <c r="A4839">
        <v>1235</v>
      </c>
      <c r="B4839" t="s">
        <v>2921</v>
      </c>
      <c r="C4839" t="s">
        <v>2910</v>
      </c>
      <c r="D4839" t="s">
        <v>2911</v>
      </c>
      <c r="E4839" s="6" t="str">
        <f>VLOOKUP(B4839&amp;" - "&amp;D4839,OrbisGeneric_mapping!C:F,3,0)</f>
        <v>OUB_POSTCODE</v>
      </c>
      <c r="F4839" s="6" t="str">
        <f>VLOOKUP(E4839,Collibra!D:F,3,0)</f>
        <v>Other ultimate beneficiary postcode</v>
      </c>
      <c r="G4839" s="6" t="str">
        <f>VLOOKUP(E4839,Collibra!D:F,2,0)</f>
        <v>Gives the postcode of the city in which the Beneficial owner is located.</v>
      </c>
      <c r="J4839" t="s">
        <v>28</v>
      </c>
      <c r="N4839" t="b">
        <v>0</v>
      </c>
      <c r="P4839" t="s">
        <v>29</v>
      </c>
      <c r="Q4839" t="s">
        <v>30</v>
      </c>
      <c r="R4839" t="b">
        <v>0</v>
      </c>
      <c r="Z4839">
        <v>1</v>
      </c>
    </row>
    <row r="4840" spans="1:26" x14ac:dyDescent="0.25">
      <c r="A4840">
        <v>1307</v>
      </c>
      <c r="B4840" t="s">
        <v>2921</v>
      </c>
      <c r="C4840" t="s">
        <v>2912</v>
      </c>
      <c r="D4840" t="s">
        <v>2913</v>
      </c>
      <c r="E4840" s="6" t="e">
        <f>VLOOKUP(B4840&amp;" - "&amp;D4840,OrbisGeneric_mapping!C:F,3,0)</f>
        <v>#N/A</v>
      </c>
      <c r="F4840" s="6" t="e">
        <f>VLOOKUP(E4840,Collibra!D:F,3,0)</f>
        <v>#N/A</v>
      </c>
      <c r="G4840" s="6" t="e">
        <f>VLOOKUP(E4840,Collibra!D:F,2,0)</f>
        <v>#N/A</v>
      </c>
      <c r="J4840" t="s">
        <v>28</v>
      </c>
      <c r="N4840" t="b">
        <v>0</v>
      </c>
      <c r="P4840" t="s">
        <v>29</v>
      </c>
      <c r="Q4840" t="s">
        <v>30</v>
      </c>
      <c r="R4840" t="b">
        <v>0</v>
      </c>
      <c r="Z4840">
        <v>1</v>
      </c>
    </row>
    <row r="4841" spans="1:26" x14ac:dyDescent="0.25">
      <c r="A4841">
        <v>1251</v>
      </c>
      <c r="B4841" t="s">
        <v>2921</v>
      </c>
      <c r="C4841" t="s">
        <v>2914</v>
      </c>
      <c r="D4841" t="s">
        <v>2915</v>
      </c>
      <c r="E4841" s="6" t="str">
        <f>VLOOKUP(B4841&amp;" - "&amp;D4841,OrbisGeneric_mapping!C:F,3,0)</f>
        <v>OUB_PHONE_NUMBER</v>
      </c>
      <c r="F4841" s="6" t="str">
        <f>VLOOKUP(E4841,Collibra!D:F,3,0)</f>
        <v>Other ultimate beneficiary telephone number</v>
      </c>
      <c r="G4841" s="6" t="str">
        <f>VLOOKUP(E4841,Collibra!D:F,2,0)</f>
        <v>Gives the telephone number of the Beneficial owner.</v>
      </c>
      <c r="J4841" t="s">
        <v>28</v>
      </c>
      <c r="N4841" t="b">
        <v>0</v>
      </c>
      <c r="P4841" t="s">
        <v>29</v>
      </c>
      <c r="Q4841" t="s">
        <v>30</v>
      </c>
      <c r="R4841" t="b">
        <v>0</v>
      </c>
      <c r="Z4841">
        <v>1</v>
      </c>
    </row>
    <row r="4842" spans="1:26" x14ac:dyDescent="0.25">
      <c r="A4842">
        <v>1211</v>
      </c>
      <c r="B4842" t="s">
        <v>2921</v>
      </c>
      <c r="C4842" t="s">
        <v>2916</v>
      </c>
      <c r="D4842" t="s">
        <v>2917</v>
      </c>
      <c r="E4842" s="6" t="str">
        <f>VLOOKUP(B4842&amp;" - "&amp;D4842,OrbisGeneric_mapping!C:F,3,0)</f>
        <v>OUB_ENTITY_TYPE</v>
      </c>
      <c r="F4842" s="6" t="str">
        <f>VLOOKUP(E4842,Collibra!D:F,3,0)</f>
        <v>Other ultimate beneficiary type</v>
      </c>
      <c r="G4842" s="6" t="str">
        <f>VLOOKUP(E4842,Collibra!D:F,2,0)</f>
        <v>Gives the full label of the entity type of the concerned entity.</v>
      </c>
      <c r="J4842" t="s">
        <v>28</v>
      </c>
      <c r="N4842" t="b">
        <v>0</v>
      </c>
      <c r="P4842" t="s">
        <v>29</v>
      </c>
      <c r="Q4842" t="s">
        <v>30</v>
      </c>
      <c r="R4842" t="b">
        <v>0</v>
      </c>
      <c r="Z4842">
        <v>1</v>
      </c>
    </row>
    <row r="4843" spans="1:26" x14ac:dyDescent="0.25">
      <c r="A4843">
        <v>1267</v>
      </c>
      <c r="B4843" t="s">
        <v>2921</v>
      </c>
      <c r="C4843" t="s">
        <v>2918</v>
      </c>
      <c r="D4843" t="s">
        <v>2919</v>
      </c>
      <c r="E4843" s="6" t="str">
        <f>VLOOKUP(B4843&amp;" - "&amp;D4843,OrbisGeneric_mapping!C:F,3,0)</f>
        <v>OUB_WEBSITE</v>
      </c>
      <c r="F4843" s="6" t="str">
        <f>VLOOKUP(E4843,Collibra!D:F,3,0)</f>
        <v>Other ultimate beneficiary website address</v>
      </c>
      <c r="G4843" s="6" t="str">
        <f>VLOOKUP(E4843,Collibra!D:F,2,0)</f>
        <v>Gives the website of the concerned entity when available.</v>
      </c>
      <c r="J4843" t="s">
        <v>28</v>
      </c>
      <c r="N4843" t="b">
        <v>0</v>
      </c>
      <c r="P4843" t="s">
        <v>29</v>
      </c>
      <c r="Q4843" t="s">
        <v>30</v>
      </c>
      <c r="R4843" t="b">
        <v>0</v>
      </c>
      <c r="Z4843">
        <v>1</v>
      </c>
    </row>
    <row r="4844" spans="1:26" x14ac:dyDescent="0.25">
      <c r="A4844">
        <v>1163</v>
      </c>
      <c r="B4844" t="s">
        <v>2921</v>
      </c>
      <c r="C4844" t="s">
        <v>57</v>
      </c>
      <c r="D4844" t="s">
        <v>57</v>
      </c>
      <c r="E4844" s="6" t="e">
        <f>VLOOKUP(B4844&amp;" - "&amp;D4844,OrbisGeneric_mapping!C:F,3,0)</f>
        <v>#N/A</v>
      </c>
      <c r="F4844" s="6" t="e">
        <f>VLOOKUP(E4844,Collibra!D:F,3,0)</f>
        <v>#N/A</v>
      </c>
      <c r="G4844" s="6" t="e">
        <f>VLOOKUP(E4844,Collibra!D:F,2,0)</f>
        <v>#N/A</v>
      </c>
      <c r="J4844" t="s">
        <v>28</v>
      </c>
      <c r="N4844" t="b">
        <v>0</v>
      </c>
      <c r="P4844" t="s">
        <v>29</v>
      </c>
      <c r="Q4844" t="s">
        <v>30</v>
      </c>
      <c r="R4844" t="b">
        <v>0</v>
      </c>
      <c r="Z4844">
        <v>1</v>
      </c>
    </row>
    <row r="4845" spans="1:26" x14ac:dyDescent="0.25">
      <c r="A4845">
        <v>1155</v>
      </c>
      <c r="B4845" t="s">
        <v>2921</v>
      </c>
      <c r="C4845" t="s">
        <v>58</v>
      </c>
      <c r="D4845" t="s">
        <v>58</v>
      </c>
      <c r="E4845" s="6" t="e">
        <f>VLOOKUP(B4845&amp;" - "&amp;D4845,OrbisGeneric_mapping!C:F,3,0)</f>
        <v>#N/A</v>
      </c>
      <c r="F4845" s="6" t="e">
        <f>VLOOKUP(E4845,Collibra!D:F,3,0)</f>
        <v>#N/A</v>
      </c>
      <c r="G4845" s="6" t="e">
        <f>VLOOKUP(E4845,Collibra!D:F,2,0)</f>
        <v>#N/A</v>
      </c>
      <c r="J4845" t="s">
        <v>59</v>
      </c>
      <c r="N4845" t="b">
        <v>0</v>
      </c>
      <c r="P4845" t="s">
        <v>29</v>
      </c>
      <c r="Q4845" t="s">
        <v>30</v>
      </c>
      <c r="R4845" t="b">
        <v>0</v>
      </c>
      <c r="Z4845">
        <v>1</v>
      </c>
    </row>
    <row r="4846" spans="1:26" x14ac:dyDescent="0.25">
      <c r="A4846">
        <v>1483</v>
      </c>
      <c r="B4846" t="s">
        <v>2921</v>
      </c>
      <c r="C4846" t="s">
        <v>72</v>
      </c>
      <c r="D4846" t="s">
        <v>72</v>
      </c>
      <c r="E4846" s="6" t="e">
        <f>VLOOKUP(B4846&amp;" - "&amp;D4846,OrbisGeneric_mapping!C:F,3,0)</f>
        <v>#N/A</v>
      </c>
      <c r="F4846" s="6" t="e">
        <f>VLOOKUP(E4846,Collibra!D:F,3,0)</f>
        <v>#N/A</v>
      </c>
      <c r="G4846" s="6" t="e">
        <f>VLOOKUP(E4846,Collibra!D:F,2,0)</f>
        <v>#N/A</v>
      </c>
      <c r="J4846" t="s">
        <v>73</v>
      </c>
      <c r="N4846" t="b">
        <v>0</v>
      </c>
      <c r="P4846" t="s">
        <v>29</v>
      </c>
      <c r="Q4846" t="s">
        <v>30</v>
      </c>
      <c r="R4846" t="b">
        <v>0</v>
      </c>
      <c r="Z4846">
        <v>1</v>
      </c>
    </row>
    <row r="4847" spans="1:26" x14ac:dyDescent="0.25">
      <c r="A4847">
        <v>3547</v>
      </c>
      <c r="B4847" t="s">
        <v>2922</v>
      </c>
      <c r="C4847" t="s">
        <v>26</v>
      </c>
      <c r="D4847" t="s">
        <v>27</v>
      </c>
      <c r="E4847" s="6" t="str">
        <f>VLOOKUP(B4847&amp;" - "&amp;D4847,OrbisGeneric_mapping!C:F,3,0)</f>
        <v>BVD_ID_NUMBER</v>
      </c>
      <c r="F4847" s="6" t="str">
        <f>VLOOKUP(E4847,Collibra!D:F,3,0)</f>
        <v>BvD ID number</v>
      </c>
      <c r="G4847" s="6" t="str">
        <f>VLOOKUP(E4847,Collibra!D:F,2,0)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847" t="s">
        <v>28</v>
      </c>
      <c r="N4847" t="b">
        <v>0</v>
      </c>
      <c r="P4847" t="s">
        <v>29</v>
      </c>
      <c r="Q4847" t="s">
        <v>30</v>
      </c>
      <c r="R4847" t="b">
        <v>0</v>
      </c>
      <c r="Z4847">
        <v>1</v>
      </c>
    </row>
    <row r="4848" spans="1:26" x14ac:dyDescent="0.25">
      <c r="A4848">
        <v>3555</v>
      </c>
      <c r="B4848" t="s">
        <v>2922</v>
      </c>
      <c r="C4848" t="s">
        <v>2923</v>
      </c>
      <c r="D4848" t="s">
        <v>2924</v>
      </c>
      <c r="E4848" s="6" t="str">
        <f>VLOOKUP(B4848&amp;" - "&amp;D4848,OrbisGeneric_mapping!C:F,3,0)</f>
        <v>OVERVIEW_FULL_OVERVIEW</v>
      </c>
      <c r="F4848" s="6" t="str">
        <f>VLOOKUP(E4848,Collibra!D:F,3,0)</f>
        <v>Full overview</v>
      </c>
      <c r="G4848" s="6" t="str">
        <f>VLOOKUP(E4848,Collibra!D:F,2,0)</f>
        <v>Complete and exhaustive summary of the activities of a company</v>
      </c>
      <c r="J4848" t="s">
        <v>28</v>
      </c>
      <c r="N4848" t="b">
        <v>0</v>
      </c>
      <c r="P4848" t="s">
        <v>29</v>
      </c>
      <c r="Q4848" t="s">
        <v>30</v>
      </c>
      <c r="R4848" t="b">
        <v>0</v>
      </c>
      <c r="Z4848">
        <v>1</v>
      </c>
    </row>
    <row r="4849" spans="1:26" x14ac:dyDescent="0.25">
      <c r="A4849">
        <v>3563</v>
      </c>
      <c r="B4849" t="s">
        <v>2922</v>
      </c>
      <c r="C4849" t="s">
        <v>2925</v>
      </c>
      <c r="D4849" t="s">
        <v>2926</v>
      </c>
      <c r="E4849" s="6" t="str">
        <f>VLOOKUP(B4849&amp;" - "&amp;D4849,OrbisGeneric_mapping!C:F,3,0)</f>
        <v>OVERVIEW_HISTORY</v>
      </c>
      <c r="F4849" s="6" t="str">
        <f>VLOOKUP(E4849,Collibra!D:F,3,0)</f>
        <v>History</v>
      </c>
      <c r="G4849" s="6" t="str">
        <f>VLOOKUP(E4849,Collibra!D:F,2,0)</f>
        <v>Includes the details on establishment of the company. Indicates “how” the company started. Does not contain the date of establishment. Include only historical information that happened during and/or before the establishment of the company. Any historical information that happened after the establishment of the company, e.g. historical information regarding construction of a factory, should not be classified as history. For a company with a new name, classify as history the old name of the company</v>
      </c>
      <c r="J4849" t="s">
        <v>28</v>
      </c>
      <c r="N4849" t="b">
        <v>0</v>
      </c>
      <c r="P4849" t="s">
        <v>29</v>
      </c>
      <c r="Q4849" t="s">
        <v>30</v>
      </c>
      <c r="R4849" t="b">
        <v>0</v>
      </c>
      <c r="Z4849">
        <v>1</v>
      </c>
    </row>
    <row r="4850" spans="1:26" x14ac:dyDescent="0.25">
      <c r="A4850">
        <v>3587</v>
      </c>
      <c r="B4850" t="s">
        <v>2922</v>
      </c>
      <c r="C4850" t="s">
        <v>2927</v>
      </c>
      <c r="D4850" t="s">
        <v>2928</v>
      </c>
      <c r="E4850" s="6" t="str">
        <f>VLOOKUP(B4850&amp;" - "&amp;D4850,OrbisGeneric_mapping!C:F,3,0)</f>
        <v>OVERVIEW_MAIN_ACTIVITY</v>
      </c>
      <c r="F4850" s="6" t="str">
        <f>VLOOKUP(E4850,Collibra!D:F,3,0)</f>
        <v>Main activity</v>
      </c>
      <c r="G4850" s="6" t="str">
        <f>VLOOKUP(E4850,Collibra!D:F,2,0)</f>
        <v>Indicates a classification of the primary business of the company. There will be six classification for this field: Manufacturing, Wholesale, Retail, Services, Private Equity Firm, Venture Capital Firm</v>
      </c>
      <c r="J4850" t="s">
        <v>28</v>
      </c>
      <c r="N4850" t="b">
        <v>0</v>
      </c>
      <c r="P4850" t="s">
        <v>29</v>
      </c>
      <c r="Q4850" t="s">
        <v>30</v>
      </c>
      <c r="R4850" t="b">
        <v>0</v>
      </c>
      <c r="Z4850">
        <v>1</v>
      </c>
    </row>
    <row r="4851" spans="1:26" x14ac:dyDescent="0.25">
      <c r="A4851">
        <v>3643</v>
      </c>
      <c r="B4851" t="s">
        <v>2922</v>
      </c>
      <c r="C4851" t="s">
        <v>2929</v>
      </c>
      <c r="D4851" t="s">
        <v>2930</v>
      </c>
      <c r="E4851" s="6" t="str">
        <f>VLOOKUP(B4851&amp;" - "&amp;D4851,OrbisGeneric_mapping!C:F,3,0)</f>
        <v>OVERVIEW_MAIN_BRAND_NAMES</v>
      </c>
      <c r="F4851" s="6" t="str">
        <f>VLOOKUP(E4851,Collibra!D:F,3,0)</f>
        <v>Main brand names</v>
      </c>
      <c r="G4851" s="6" t="str">
        <f>VLOOKUP(E4851,Collibra!D:F,2,0)</f>
        <v>Contains brand names belonging to the same company. Brand names shall include only the name of the brand without the product type</v>
      </c>
      <c r="J4851" t="s">
        <v>28</v>
      </c>
      <c r="N4851" t="b">
        <v>0</v>
      </c>
      <c r="P4851" t="s">
        <v>29</v>
      </c>
      <c r="Q4851" t="s">
        <v>30</v>
      </c>
      <c r="R4851" t="b">
        <v>0</v>
      </c>
      <c r="Z4851">
        <v>1</v>
      </c>
    </row>
    <row r="4852" spans="1:26" x14ac:dyDescent="0.25">
      <c r="A4852">
        <v>3691</v>
      </c>
      <c r="B4852" t="s">
        <v>2922</v>
      </c>
      <c r="C4852" t="s">
        <v>2931</v>
      </c>
      <c r="D4852" t="s">
        <v>2932</v>
      </c>
      <c r="E4852" s="6" t="str">
        <f>VLOOKUP(B4852&amp;" - "&amp;D4852,OrbisGeneric_mapping!C:F,3,0)</f>
        <v>OVERVIEW_MAIN_CUSTOMERS</v>
      </c>
      <c r="F4852" s="6" t="str">
        <f>VLOOKUP(E4852,Collibra!D:F,3,0)</f>
        <v>Main customers</v>
      </c>
      <c r="G4852" s="6" t="str">
        <f>VLOOKUP(E4852,Collibra!D:F,2,0)</f>
        <v>Include the primary customers of the company. Customers can be specific industry segments or names of specific companies</v>
      </c>
      <c r="J4852" t="s">
        <v>28</v>
      </c>
      <c r="N4852" t="b">
        <v>0</v>
      </c>
      <c r="P4852" t="s">
        <v>29</v>
      </c>
      <c r="Q4852" t="s">
        <v>30</v>
      </c>
      <c r="R4852" t="b">
        <v>0</v>
      </c>
      <c r="Z4852">
        <v>1</v>
      </c>
    </row>
    <row r="4853" spans="1:26" x14ac:dyDescent="0.25">
      <c r="A4853">
        <v>3675</v>
      </c>
      <c r="B4853" t="s">
        <v>2922</v>
      </c>
      <c r="C4853" t="s">
        <v>2933</v>
      </c>
      <c r="D4853" t="s">
        <v>2934</v>
      </c>
      <c r="E4853" s="6" t="str">
        <f>VLOOKUP(B4853&amp;" - "&amp;D4853,OrbisGeneric_mapping!C:F,3,0)</f>
        <v>OVERVIEW_MAIN_DISTRIBUTION_SITES</v>
      </c>
      <c r="F4853" s="6" t="str">
        <f>VLOOKUP(E4853,Collibra!D:F,3,0)</f>
        <v>Main distribution sites</v>
      </c>
      <c r="G4853" s="6" t="str">
        <f>VLOOKUP(E4853,Collibra!D:F,2,0)</f>
        <v>Includes specific locations of distribution sites. Distribution sites handle the selling or distribution of the product/service. In the absence of a specific location site, countries and regions can be indicated. A description can be given to qualify the distribution site</v>
      </c>
      <c r="J4853" t="s">
        <v>28</v>
      </c>
      <c r="N4853" t="b">
        <v>0</v>
      </c>
      <c r="P4853" t="s">
        <v>29</v>
      </c>
      <c r="Q4853" t="s">
        <v>30</v>
      </c>
      <c r="R4853" t="b">
        <v>0</v>
      </c>
      <c r="Z4853">
        <v>1</v>
      </c>
    </row>
    <row r="4854" spans="1:26" x14ac:dyDescent="0.25">
      <c r="A4854">
        <v>3651</v>
      </c>
      <c r="B4854" t="s">
        <v>2922</v>
      </c>
      <c r="C4854" t="s">
        <v>2935</v>
      </c>
      <c r="D4854" t="s">
        <v>2936</v>
      </c>
      <c r="E4854" s="6" t="str">
        <f>VLOOKUP(B4854&amp;" - "&amp;D4854,OrbisGeneric_mapping!C:F,3,0)</f>
        <v>OVERVIEW_COUNTRY_NAME</v>
      </c>
      <c r="F4854" s="6" t="str">
        <f>VLOOKUP(E4854,Collibra!D:F,3,0)</f>
        <v>Main domestic country</v>
      </c>
      <c r="G4854" s="6" t="str">
        <f>VLOOKUP(E4854,Collibra!D:F,2,0)</f>
        <v>Contains only the country where the operations of the company are primarily located. In case of multiple primary locations, country where the company headquarters is located will be used</v>
      </c>
      <c r="J4854" t="s">
        <v>28</v>
      </c>
      <c r="N4854" t="b">
        <v>0</v>
      </c>
      <c r="P4854" t="s">
        <v>29</v>
      </c>
      <c r="Q4854" t="s">
        <v>30</v>
      </c>
      <c r="R4854" t="b">
        <v>0</v>
      </c>
      <c r="Z4854">
        <v>1</v>
      </c>
    </row>
    <row r="4855" spans="1:26" x14ac:dyDescent="0.25">
      <c r="A4855">
        <v>3659</v>
      </c>
      <c r="B4855" t="s">
        <v>2922</v>
      </c>
      <c r="C4855" t="s">
        <v>2937</v>
      </c>
      <c r="D4855" t="s">
        <v>2938</v>
      </c>
      <c r="E4855" s="6" t="str">
        <f>VLOOKUP(B4855&amp;" - "&amp;D4855,OrbisGeneric_mapping!C:F,3,0)</f>
        <v>OVERVIEW_MAIN_FOREIGN_COUNTRIES_OR_REGIONS</v>
      </c>
      <c r="F4855" s="6" t="str">
        <f>VLOOKUP(E4855,Collibra!D:F,3,0)</f>
        <v>Main foreign countries or regions</v>
      </c>
      <c r="G4855" s="6" t="str">
        <f>VLOOKUP(E4855,Collibra!D:F,2,0)</f>
        <v>Includes all other countries where the company actively operates, including countries where subsidiaries are located. This shall include countries where the company produces, distributes and markets its products</v>
      </c>
      <c r="J4855" t="s">
        <v>28</v>
      </c>
      <c r="N4855" t="b">
        <v>0</v>
      </c>
      <c r="P4855" t="s">
        <v>29</v>
      </c>
      <c r="Q4855" t="s">
        <v>30</v>
      </c>
      <c r="R4855" t="b">
        <v>0</v>
      </c>
      <c r="Z4855">
        <v>1</v>
      </c>
    </row>
    <row r="4856" spans="1:26" x14ac:dyDescent="0.25">
      <c r="A4856">
        <v>3667</v>
      </c>
      <c r="B4856" t="s">
        <v>2922</v>
      </c>
      <c r="C4856" t="s">
        <v>2939</v>
      </c>
      <c r="D4856" t="s">
        <v>2940</v>
      </c>
      <c r="E4856" s="6" t="str">
        <f>VLOOKUP(B4856&amp;" - "&amp;D4856,OrbisGeneric_mapping!C:F,3,0)</f>
        <v>OVERVIEW_MAIN_PRODUCTION_SITES</v>
      </c>
      <c r="F4856" s="6" t="str">
        <f>VLOOKUP(E4856,Collibra!D:F,3,0)</f>
        <v>Main production sites</v>
      </c>
      <c r="G4856" s="6" t="str">
        <f>VLOOKUP(E4856,Collibra!D:F,2,0)</f>
        <v>Includes specific locations of product sites. In the absence of a specific location site, countries and regions can be indicated. Only companies with “manufacturing” as main and/or secondary activity can have production sites. Headquarters should be considered as Main production site. A description can be given to qualify the production site</v>
      </c>
      <c r="J4856" t="s">
        <v>28</v>
      </c>
      <c r="N4856" t="b">
        <v>0</v>
      </c>
      <c r="P4856" t="s">
        <v>29</v>
      </c>
      <c r="Q4856" t="s">
        <v>30</v>
      </c>
      <c r="R4856" t="b">
        <v>0</v>
      </c>
      <c r="Z4856">
        <v>1</v>
      </c>
    </row>
    <row r="4857" spans="1:26" x14ac:dyDescent="0.25">
      <c r="A4857">
        <v>3603</v>
      </c>
      <c r="B4857" t="s">
        <v>2922</v>
      </c>
      <c r="C4857" t="s">
        <v>2941</v>
      </c>
      <c r="D4857" t="s">
        <v>2942</v>
      </c>
      <c r="E4857" s="6" t="str">
        <f>VLOOKUP(B4857&amp;" - "&amp;D4857,OrbisGeneric_mapping!C:F,3,0)</f>
        <v>OVERVIEW_MAIN_PRODUCTS_SERVICES</v>
      </c>
      <c r="F4857" s="6" t="str">
        <f>VLOOKUP(E4857,Collibra!D:F,3,0)</f>
        <v>Main products and services</v>
      </c>
      <c r="G4857" s="6" t="str">
        <f>VLOOKUP(E4857,Collibra!D:F,2,0)</f>
        <v>Contains the specific products and services of the company</v>
      </c>
      <c r="J4857" t="s">
        <v>28</v>
      </c>
      <c r="N4857" t="b">
        <v>0</v>
      </c>
      <c r="P4857" t="s">
        <v>29</v>
      </c>
      <c r="Q4857" t="s">
        <v>30</v>
      </c>
      <c r="R4857" t="b">
        <v>0</v>
      </c>
      <c r="Z4857">
        <v>1</v>
      </c>
    </row>
    <row r="4858" spans="1:26" x14ac:dyDescent="0.25">
      <c r="A4858">
        <v>3683</v>
      </c>
      <c r="B4858" t="s">
        <v>2922</v>
      </c>
      <c r="C4858" t="s">
        <v>2943</v>
      </c>
      <c r="D4858" t="s">
        <v>2944</v>
      </c>
      <c r="E4858" s="6" t="str">
        <f>VLOOKUP(B4858&amp;" - "&amp;D4858,OrbisGeneric_mapping!C:F,3,0)</f>
        <v>OVERVIEW_MAIN_SALES_REPRESENTATION_SITES</v>
      </c>
      <c r="F4858" s="6" t="str">
        <f>VLOOKUP(E4858,Collibra!D:F,3,0)</f>
        <v>Main sales representation sites</v>
      </c>
      <c r="G4858" s="6" t="str">
        <f>VLOOKUP(E4858,Collibra!D:F,2,0)</f>
        <v>Includes specific locations of sales representation sites. Sales representation sites handle the marketing or promotion of the product/service. In the absence of a specific location site, countries and regions can be indicated. A description can be given to qualify the sales representation site, e.g. x site for plastic products, y site for rubber products. Sales representation sites can also be specific companies tasked with the marketing or representation of the product or service of the company</v>
      </c>
      <c r="J4858" t="s">
        <v>28</v>
      </c>
      <c r="N4858" t="b">
        <v>0</v>
      </c>
      <c r="P4858" t="s">
        <v>29</v>
      </c>
      <c r="Q4858" t="s">
        <v>30</v>
      </c>
      <c r="R4858" t="b">
        <v>0</v>
      </c>
      <c r="Z4858">
        <v>1</v>
      </c>
    </row>
    <row r="4859" spans="1:26" x14ac:dyDescent="0.25">
      <c r="A4859">
        <v>3635</v>
      </c>
      <c r="B4859" t="s">
        <v>2922</v>
      </c>
      <c r="C4859" t="s">
        <v>2945</v>
      </c>
      <c r="D4859" t="s">
        <v>2946</v>
      </c>
      <c r="E4859" s="6" t="str">
        <f>VLOOKUP(B4859&amp;" - "&amp;D4859,OrbisGeneric_mapping!C:F,3,0)</f>
        <v>OVERVIEW_NETWORK_MEMBERSHIP</v>
      </c>
      <c r="F4859" s="6" t="str">
        <f>VLOOKUP(E4859,Collibra!D:F,3,0)</f>
        <v>Membership of a network</v>
      </c>
      <c r="G4859" s="6" t="str">
        <f>VLOOKUP(E4859,Collibra!D:F,2,0)</f>
        <v>This is the information on organizations by which the company is a member of. Specific and general membership networks should be included</v>
      </c>
      <c r="J4859" t="s">
        <v>28</v>
      </c>
      <c r="N4859" t="b">
        <v>0</v>
      </c>
      <c r="P4859" t="s">
        <v>29</v>
      </c>
      <c r="Q4859" t="s">
        <v>30</v>
      </c>
      <c r="R4859" t="b">
        <v>0</v>
      </c>
      <c r="Z4859">
        <v>1</v>
      </c>
    </row>
    <row r="4860" spans="1:26" x14ac:dyDescent="0.25">
      <c r="A4860">
        <v>3571</v>
      </c>
      <c r="B4860" t="s">
        <v>2922</v>
      </c>
      <c r="C4860" t="s">
        <v>2947</v>
      </c>
      <c r="D4860" t="s">
        <v>2948</v>
      </c>
      <c r="E4860" s="6" t="str">
        <f>VLOOKUP(B4860&amp;" - "&amp;D4860,OrbisGeneric_mapping!C:F,3,0)</f>
        <v>OVERVIEW_PRIMARY_BUSINESS_LINE</v>
      </c>
      <c r="F4860" s="6" t="str">
        <f>VLOOKUP(E4860,Collibra!D:F,3,0)</f>
        <v>Primary business line</v>
      </c>
      <c r="G4860" s="6" t="str">
        <f>VLOOKUP(E4860,Collibra!D:F,2,0)</f>
        <v>This is a description of the main business of the company as given in the Overview field</v>
      </c>
      <c r="J4860" t="s">
        <v>28</v>
      </c>
      <c r="N4860" t="b">
        <v>0</v>
      </c>
      <c r="P4860" t="s">
        <v>29</v>
      </c>
      <c r="Q4860" t="s">
        <v>30</v>
      </c>
      <c r="R4860" t="b">
        <v>0</v>
      </c>
      <c r="Z4860">
        <v>1</v>
      </c>
    </row>
    <row r="4861" spans="1:26" x14ac:dyDescent="0.25">
      <c r="A4861">
        <v>3539</v>
      </c>
      <c r="B4861" t="s">
        <v>2922</v>
      </c>
      <c r="C4861" t="s">
        <v>57</v>
      </c>
      <c r="D4861" t="s">
        <v>57</v>
      </c>
      <c r="E4861" s="6" t="e">
        <f>VLOOKUP(B4861&amp;" - "&amp;D4861,OrbisGeneric_mapping!C:F,3,0)</f>
        <v>#N/A</v>
      </c>
      <c r="F4861" s="6" t="e">
        <f>VLOOKUP(E4861,Collibra!D:F,3,0)</f>
        <v>#N/A</v>
      </c>
      <c r="G4861" s="6" t="e">
        <f>VLOOKUP(E4861,Collibra!D:F,2,0)</f>
        <v>#N/A</v>
      </c>
      <c r="J4861" t="s">
        <v>28</v>
      </c>
      <c r="N4861" t="b">
        <v>0</v>
      </c>
      <c r="P4861" t="s">
        <v>29</v>
      </c>
      <c r="Q4861" t="s">
        <v>30</v>
      </c>
      <c r="R4861" t="b">
        <v>0</v>
      </c>
      <c r="Z4861">
        <v>1</v>
      </c>
    </row>
    <row r="4862" spans="1:26" x14ac:dyDescent="0.25">
      <c r="A4862">
        <v>3699</v>
      </c>
      <c r="B4862" t="s">
        <v>2922</v>
      </c>
      <c r="C4862" t="s">
        <v>72</v>
      </c>
      <c r="D4862" t="s">
        <v>72</v>
      </c>
      <c r="E4862" s="6" t="e">
        <f>VLOOKUP(B4862&amp;" - "&amp;D4862,OrbisGeneric_mapping!C:F,3,0)</f>
        <v>#N/A</v>
      </c>
      <c r="F4862" s="6" t="e">
        <f>VLOOKUP(E4862,Collibra!D:F,3,0)</f>
        <v>#N/A</v>
      </c>
      <c r="G4862" s="6" t="e">
        <f>VLOOKUP(E4862,Collibra!D:F,2,0)</f>
        <v>#N/A</v>
      </c>
      <c r="J4862" t="s">
        <v>73</v>
      </c>
      <c r="N4862" t="b">
        <v>0</v>
      </c>
      <c r="P4862" t="s">
        <v>29</v>
      </c>
      <c r="Q4862" t="s">
        <v>30</v>
      </c>
      <c r="R4862" t="b">
        <v>0</v>
      </c>
      <c r="Z4862">
        <v>1</v>
      </c>
    </row>
    <row r="4863" spans="1:26" x14ac:dyDescent="0.25">
      <c r="A4863">
        <v>3595</v>
      </c>
      <c r="B4863" t="s">
        <v>2922</v>
      </c>
      <c r="C4863" t="s">
        <v>2949</v>
      </c>
      <c r="D4863" t="s">
        <v>2950</v>
      </c>
      <c r="E4863" s="6" t="str">
        <f>VLOOKUP(B4863&amp;" - "&amp;D4863,OrbisGeneric_mapping!C:F,3,0)</f>
        <v>OVERVIEW_SECONDARY_ACTIVITY</v>
      </c>
      <c r="F4863" s="6" t="str">
        <f>VLOOKUP(E4863,Collibra!D:F,3,0)</f>
        <v>Secondary activity</v>
      </c>
      <c r="G4863" s="6" t="str">
        <f>VLOOKUP(E4863,Collibra!D:F,2,0)</f>
        <v>Indicates a classification of the secondary business of the company. There will be four classification for this field: Manufacturing, Wholesale, Retail, Services</v>
      </c>
      <c r="J4863" t="s">
        <v>28</v>
      </c>
      <c r="N4863" t="b">
        <v>0</v>
      </c>
      <c r="P4863" t="s">
        <v>29</v>
      </c>
      <c r="Q4863" t="s">
        <v>30</v>
      </c>
      <c r="R4863" t="b">
        <v>0</v>
      </c>
      <c r="Z4863">
        <v>1</v>
      </c>
    </row>
    <row r="4864" spans="1:26" x14ac:dyDescent="0.25">
      <c r="A4864">
        <v>3579</v>
      </c>
      <c r="B4864" t="s">
        <v>2922</v>
      </c>
      <c r="C4864" t="s">
        <v>2951</v>
      </c>
      <c r="D4864" t="s">
        <v>2952</v>
      </c>
      <c r="E4864" s="6" t="str">
        <f>VLOOKUP(B4864&amp;" - "&amp;D4864,OrbisGeneric_mapping!C:F,3,0)</f>
        <v>OVERVIEW_SECONDARY_BUSINESS_LINE</v>
      </c>
      <c r="F4864" s="6" t="str">
        <f>VLOOKUP(E4864,Collibra!D:F,3,0)</f>
        <v>Secondary business line</v>
      </c>
      <c r="G4864" s="6" t="str">
        <f>VLOOKUP(E4864,Collibra!D:F,2,0)</f>
        <v>This is a description of the secondary business of the company as given in the Overview field</v>
      </c>
      <c r="J4864" t="s">
        <v>28</v>
      </c>
      <c r="N4864" t="b">
        <v>0</v>
      </c>
      <c r="P4864" t="s">
        <v>29</v>
      </c>
      <c r="Q4864" t="s">
        <v>30</v>
      </c>
      <c r="R4864" t="b">
        <v>0</v>
      </c>
      <c r="Z4864">
        <v>1</v>
      </c>
    </row>
    <row r="4865" spans="1:26" x14ac:dyDescent="0.25">
      <c r="A4865">
        <v>3611</v>
      </c>
      <c r="B4865" t="s">
        <v>2922</v>
      </c>
      <c r="C4865" t="s">
        <v>2953</v>
      </c>
      <c r="D4865" t="s">
        <v>2954</v>
      </c>
      <c r="E4865" s="6" t="str">
        <f>VLOOKUP(B4865&amp;" - "&amp;D4865,OrbisGeneric_mapping!C:F,3,0)</f>
        <v>OVERVIEW_SIZE_ESTIMATE</v>
      </c>
      <c r="F4865" s="6" t="str">
        <f>VLOOKUP(E4865,Collibra!D:F,3,0)</f>
        <v>Size estimate</v>
      </c>
      <c r="G4865" s="6" t="str">
        <f>VLOOKUP(E4865,Collibra!D:F,2,0)</f>
        <v>Includes information from the trade description on the following: quantitative (market share, capacity or production figures, which can also extend to a specific product or service of the company) and qualitative (largest, biggest, market leader and any similar type of information that would give a user an idea on the size of the company with respect to the industry as a whole)</v>
      </c>
      <c r="J4865" t="s">
        <v>28</v>
      </c>
      <c r="N4865" t="b">
        <v>0</v>
      </c>
      <c r="P4865" t="s">
        <v>29</v>
      </c>
      <c r="Q4865" t="s">
        <v>30</v>
      </c>
      <c r="R4865" t="b">
        <v>0</v>
      </c>
      <c r="Z4865">
        <v>1</v>
      </c>
    </row>
    <row r="4866" spans="1:26" x14ac:dyDescent="0.25">
      <c r="A4866">
        <v>3627</v>
      </c>
      <c r="B4866" t="s">
        <v>2922</v>
      </c>
      <c r="C4866" t="s">
        <v>2955</v>
      </c>
      <c r="D4866" t="s">
        <v>2956</v>
      </c>
      <c r="E4866" s="6" t="str">
        <f>VLOOKUP(B4866&amp;" - "&amp;D4866,OrbisGeneric_mapping!C:F,3,0)</f>
        <v>OVERVIEW_STRATEGIC_ALLIANCES</v>
      </c>
      <c r="F4866" s="6" t="str">
        <f>VLOOKUP(E4866,Collibra!D:F,3,0)</f>
        <v>Strategic alliances</v>
      </c>
      <c r="G4866" s="6" t="str">
        <f>VLOOKUP(E4866,Collibra!D:F,2,0)</f>
        <v>Contains information on the alliances or partners of the company. Subsidiaries and parent companies are not considered alliances or partners</v>
      </c>
      <c r="J4866" t="s">
        <v>28</v>
      </c>
      <c r="N4866" t="b">
        <v>0</v>
      </c>
      <c r="P4866" t="s">
        <v>29</v>
      </c>
      <c r="Q4866" t="s">
        <v>30</v>
      </c>
      <c r="R4866" t="b">
        <v>0</v>
      </c>
      <c r="Z4866">
        <v>1</v>
      </c>
    </row>
    <row r="4867" spans="1:26" x14ac:dyDescent="0.25">
      <c r="A4867">
        <v>3619</v>
      </c>
      <c r="B4867" t="s">
        <v>2922</v>
      </c>
      <c r="C4867" t="s">
        <v>2957</v>
      </c>
      <c r="D4867" t="s">
        <v>2958</v>
      </c>
      <c r="E4867" s="6" t="str">
        <f>VLOOKUP(B4867&amp;" - "&amp;D4867,OrbisGeneric_mapping!C:F,3,0)</f>
        <v>OVERVIEW_STRATEGY_ORGANIZATION_AND_POLICY</v>
      </c>
      <c r="F4867" s="6" t="str">
        <f>VLOOKUP(E4867,Collibra!D:F,3,0)</f>
        <v>Strategy, organization and policy</v>
      </c>
      <c r="G4867" s="6" t="str">
        <f>VLOOKUP(E4867,Collibra!D:F,2,0)</f>
        <v>Contains information only on the primary and overall aim or strategy of the company. Strategy refers to what a company is trying to achieve and how they are trying to achieve this</v>
      </c>
      <c r="J4867" t="s">
        <v>28</v>
      </c>
      <c r="N4867" t="b">
        <v>0</v>
      </c>
      <c r="P4867" t="s">
        <v>29</v>
      </c>
      <c r="Q4867" t="s">
        <v>30</v>
      </c>
      <c r="R4867" t="b">
        <v>0</v>
      </c>
      <c r="Z4867">
        <v>1</v>
      </c>
    </row>
    <row r="4868" spans="1:26" x14ac:dyDescent="0.25">
      <c r="A4868">
        <v>495</v>
      </c>
      <c r="B4868" t="s">
        <v>2959</v>
      </c>
      <c r="C4868" t="s">
        <v>26</v>
      </c>
      <c r="D4868" t="s">
        <v>27</v>
      </c>
      <c r="E4868" s="6" t="str">
        <f>VLOOKUP(B4868&amp;" - "&amp;D4868,OrbisGeneric_mapping!C:F,3,0)</f>
        <v>BVD_ID_NUMBER</v>
      </c>
      <c r="F4868" s="6" t="str">
        <f>VLOOKUP(E4868,Collibra!D:F,3,0)</f>
        <v>BvD ID number</v>
      </c>
      <c r="G4868" s="6" t="str">
        <f>VLOOKUP(E4868,Collibra!D:F,2,0)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868" t="s">
        <v>28</v>
      </c>
      <c r="N4868" t="b">
        <v>0</v>
      </c>
      <c r="P4868" t="s">
        <v>29</v>
      </c>
      <c r="Q4868" t="s">
        <v>30</v>
      </c>
      <c r="R4868" t="b">
        <v>0</v>
      </c>
      <c r="Z4868">
        <v>1</v>
      </c>
    </row>
    <row r="4869" spans="1:26" x14ac:dyDescent="0.25">
      <c r="A4869">
        <v>503</v>
      </c>
      <c r="B4869" t="s">
        <v>2959</v>
      </c>
      <c r="C4869" t="s">
        <v>55</v>
      </c>
      <c r="D4869" t="s">
        <v>56</v>
      </c>
      <c r="E4869" s="6" t="str">
        <f>VLOOKUP(B4869&amp;" - "&amp;D4869,OrbisGeneric_mapping!C:F,3,0)</f>
        <v>ORBISID</v>
      </c>
      <c r="F4869" s="6" t="str">
        <f>VLOOKUP(E4869,Collibra!D:F,3,0)</f>
        <v>Orbis ID number</v>
      </c>
      <c r="G4869" s="6" t="str">
        <f>VLOOKUP(E4869,Collibra!D:F,2,0)</f>
        <v>&lt;p class="MsoNormal"&gt;&lt;span style="color: rgb(11,33,44);font-family: Arial , sans-serif;"&gt;The Orbis ID is a stable, nine-digit identifier, randomly created by Bureau van Dijk, that uniquely identifies each company in Orbis.&lt;/span&gt;&lt;/p&gt;</v>
      </c>
      <c r="J4869" t="s">
        <v>28</v>
      </c>
      <c r="N4869" t="b">
        <v>0</v>
      </c>
      <c r="P4869" t="s">
        <v>29</v>
      </c>
      <c r="Q4869" t="s">
        <v>30</v>
      </c>
      <c r="R4869" t="b">
        <v>0</v>
      </c>
      <c r="Z4869">
        <v>1</v>
      </c>
    </row>
    <row r="4870" spans="1:26" x14ac:dyDescent="0.25">
      <c r="A4870">
        <v>519</v>
      </c>
      <c r="B4870" t="s">
        <v>2959</v>
      </c>
      <c r="C4870" t="s">
        <v>2960</v>
      </c>
      <c r="D4870" t="s">
        <v>2961</v>
      </c>
      <c r="E4870" s="6" t="str">
        <f>VLOOKUP(B4870&amp;" - "&amp;D4870,OrbisGeneric_mapping!C:F,3,0)</f>
        <v>PIE_DATE</v>
      </c>
      <c r="F4870" s="6" t="str">
        <f>VLOOKUP(E4870,Collibra!D:F,3,0)</f>
        <v>PIE - Date</v>
      </c>
      <c r="G4870" s="6" t="str">
        <f>VLOOKUP(E4870,Collibra!D:F,2,0)</f>
        <v>Review Date of the PIEs on Moody's side</v>
      </c>
      <c r="J4870" t="s">
        <v>28</v>
      </c>
      <c r="N4870" t="b">
        <v>0</v>
      </c>
      <c r="P4870" t="s">
        <v>29</v>
      </c>
      <c r="Q4870" t="s">
        <v>30</v>
      </c>
      <c r="R4870" t="b">
        <v>0</v>
      </c>
      <c r="Z4870">
        <v>1</v>
      </c>
    </row>
    <row r="4871" spans="1:26" x14ac:dyDescent="0.25">
      <c r="A4871">
        <v>543</v>
      </c>
      <c r="B4871" t="s">
        <v>2959</v>
      </c>
      <c r="C4871" t="s">
        <v>2962</v>
      </c>
      <c r="D4871" t="s">
        <v>2963</v>
      </c>
      <c r="E4871" s="6" t="e">
        <f>VLOOKUP(B4871&amp;" - "&amp;D4871,OrbisGeneric_mapping!C:F,3,0)</f>
        <v>#N/A</v>
      </c>
      <c r="F4871" s="6" t="e">
        <f>VLOOKUP(E4871,Collibra!D:F,3,0)</f>
        <v>#N/A</v>
      </c>
      <c r="G4871" s="6" t="e">
        <f>VLOOKUP(E4871,Collibra!D:F,2,0)</f>
        <v>#N/A</v>
      </c>
      <c r="J4871" t="s">
        <v>28</v>
      </c>
      <c r="N4871" t="b">
        <v>0</v>
      </c>
      <c r="P4871" t="s">
        <v>29</v>
      </c>
      <c r="Q4871" t="s">
        <v>30</v>
      </c>
      <c r="R4871" t="b">
        <v>0</v>
      </c>
      <c r="Z4871">
        <v>1</v>
      </c>
    </row>
    <row r="4872" spans="1:26" x14ac:dyDescent="0.25">
      <c r="A4872">
        <v>535</v>
      </c>
      <c r="B4872" t="s">
        <v>2959</v>
      </c>
      <c r="C4872" t="s">
        <v>2964</v>
      </c>
      <c r="D4872" t="s">
        <v>2965</v>
      </c>
      <c r="E4872" s="6" t="e">
        <f>VLOOKUP(B4872&amp;" - "&amp;D4872,OrbisGeneric_mapping!C:F,3,0)</f>
        <v>#N/A</v>
      </c>
      <c r="F4872" s="6" t="e">
        <f>VLOOKUP(E4872,Collibra!D:F,3,0)</f>
        <v>#N/A</v>
      </c>
      <c r="G4872" s="6" t="e">
        <f>VLOOKUP(E4872,Collibra!D:F,2,0)</f>
        <v>#N/A</v>
      </c>
      <c r="J4872" t="s">
        <v>28</v>
      </c>
      <c r="N4872" t="b">
        <v>0</v>
      </c>
      <c r="P4872" t="s">
        <v>29</v>
      </c>
      <c r="Q4872" t="s">
        <v>30</v>
      </c>
      <c r="R4872" t="b">
        <v>0</v>
      </c>
      <c r="Z4872">
        <v>1</v>
      </c>
    </row>
    <row r="4873" spans="1:26" x14ac:dyDescent="0.25">
      <c r="A4873">
        <v>527</v>
      </c>
      <c r="B4873" t="s">
        <v>2959</v>
      </c>
      <c r="C4873" t="s">
        <v>2966</v>
      </c>
      <c r="D4873" t="s">
        <v>2967</v>
      </c>
      <c r="E4873" s="6" t="e">
        <f>VLOOKUP(B4873&amp;" - "&amp;D4873,OrbisGeneric_mapping!C:F,3,0)</f>
        <v>#N/A</v>
      </c>
      <c r="F4873" s="6" t="e">
        <f>VLOOKUP(E4873,Collibra!D:F,3,0)</f>
        <v>#N/A</v>
      </c>
      <c r="G4873" s="6" t="e">
        <f>VLOOKUP(E4873,Collibra!D:F,2,0)</f>
        <v>#N/A</v>
      </c>
      <c r="J4873" t="s">
        <v>28</v>
      </c>
      <c r="N4873" t="b">
        <v>0</v>
      </c>
      <c r="P4873" t="s">
        <v>29</v>
      </c>
      <c r="Q4873" t="s">
        <v>30</v>
      </c>
      <c r="R4873" t="b">
        <v>0</v>
      </c>
      <c r="Z4873">
        <v>1</v>
      </c>
    </row>
    <row r="4874" spans="1:26" x14ac:dyDescent="0.25">
      <c r="A4874">
        <v>551</v>
      </c>
      <c r="B4874" t="s">
        <v>2959</v>
      </c>
      <c r="C4874" t="s">
        <v>2968</v>
      </c>
      <c r="D4874" t="s">
        <v>2969</v>
      </c>
      <c r="E4874" s="6" t="str">
        <f>VLOOKUP(B4874&amp;" - "&amp;D4874,OrbisGeneric_mapping!C:F,3,0)</f>
        <v>PIE_SOURCE</v>
      </c>
      <c r="F4874" s="6" t="str">
        <f>VLOOKUP(E4874,Collibra!D:F,3,0)</f>
        <v>PIE - Source</v>
      </c>
      <c r="G4874" s="6" t="str">
        <f>VLOOKUP(E4874,Collibra!D:F,2,0)</f>
        <v>PIE Source can be divided in these categories:
-	Research (LP team)
-	ESMA
-	EIOPA
-	EBA</v>
      </c>
      <c r="J4874" t="s">
        <v>28</v>
      </c>
      <c r="N4874" t="b">
        <v>0</v>
      </c>
      <c r="P4874" t="s">
        <v>29</v>
      </c>
      <c r="Q4874" t="s">
        <v>30</v>
      </c>
      <c r="R4874" t="b">
        <v>0</v>
      </c>
      <c r="Z4874">
        <v>1</v>
      </c>
    </row>
    <row r="4875" spans="1:26" x14ac:dyDescent="0.25">
      <c r="A4875">
        <v>511</v>
      </c>
      <c r="B4875" t="s">
        <v>2959</v>
      </c>
      <c r="C4875" t="s">
        <v>2970</v>
      </c>
      <c r="D4875" t="s">
        <v>2971</v>
      </c>
      <c r="E4875" s="6" t="str">
        <f>VLOOKUP(B4875&amp;" - "&amp;D4875,OrbisGeneric_mapping!C:F,3,0)</f>
        <v>PIE_TYPE</v>
      </c>
      <c r="F4875" s="6" t="str">
        <f>VLOOKUP(E4875,Collibra!D:F,3,0)</f>
        <v>PIE - Type</v>
      </c>
      <c r="G4875" s="6" t="str">
        <f>VLOOKUP(E4875,Collibra!D:F,2,0)</f>
        <v>PIE Type can be divided in these three categories depending on the PIE_SOURCE:
-	« Quoted companies » for ESMA regulated
-	« Insurance undertakings » for EIOPA regulated
-	« Credit Institutions » for EBA regulated</v>
      </c>
      <c r="J4875" t="s">
        <v>28</v>
      </c>
      <c r="N4875" t="b">
        <v>0</v>
      </c>
      <c r="P4875" t="s">
        <v>29</v>
      </c>
      <c r="Q4875" t="s">
        <v>30</v>
      </c>
      <c r="R4875" t="b">
        <v>0</v>
      </c>
      <c r="Z4875">
        <v>1</v>
      </c>
    </row>
    <row r="4876" spans="1:26" x14ac:dyDescent="0.25">
      <c r="A4876">
        <v>487</v>
      </c>
      <c r="B4876" t="s">
        <v>2959</v>
      </c>
      <c r="C4876" t="s">
        <v>57</v>
      </c>
      <c r="D4876" t="s">
        <v>57</v>
      </c>
      <c r="E4876" s="6" t="e">
        <f>VLOOKUP(B4876&amp;" - "&amp;D4876,OrbisGeneric_mapping!C:F,3,0)</f>
        <v>#N/A</v>
      </c>
      <c r="F4876" s="6" t="e">
        <f>VLOOKUP(E4876,Collibra!D:F,3,0)</f>
        <v>#N/A</v>
      </c>
      <c r="G4876" s="6" t="e">
        <f>VLOOKUP(E4876,Collibra!D:F,2,0)</f>
        <v>#N/A</v>
      </c>
      <c r="J4876" t="s">
        <v>28</v>
      </c>
      <c r="N4876" t="b">
        <v>0</v>
      </c>
      <c r="P4876" t="s">
        <v>29</v>
      </c>
      <c r="Q4876" t="s">
        <v>30</v>
      </c>
      <c r="R4876" t="b">
        <v>0</v>
      </c>
      <c r="Z4876">
        <v>1</v>
      </c>
    </row>
    <row r="4877" spans="1:26" x14ac:dyDescent="0.25">
      <c r="A4877">
        <v>479</v>
      </c>
      <c r="B4877" t="s">
        <v>2959</v>
      </c>
      <c r="C4877" t="s">
        <v>58</v>
      </c>
      <c r="D4877" t="s">
        <v>58</v>
      </c>
      <c r="E4877" s="6" t="e">
        <f>VLOOKUP(B4877&amp;" - "&amp;D4877,OrbisGeneric_mapping!C:F,3,0)</f>
        <v>#N/A</v>
      </c>
      <c r="F4877" s="6" t="e">
        <f>VLOOKUP(E4877,Collibra!D:F,3,0)</f>
        <v>#N/A</v>
      </c>
      <c r="G4877" s="6" t="e">
        <f>VLOOKUP(E4877,Collibra!D:F,2,0)</f>
        <v>#N/A</v>
      </c>
      <c r="J4877" t="s">
        <v>59</v>
      </c>
      <c r="N4877" t="b">
        <v>0</v>
      </c>
      <c r="P4877" t="s">
        <v>29</v>
      </c>
      <c r="Q4877" t="s">
        <v>30</v>
      </c>
      <c r="R4877" t="b">
        <v>0</v>
      </c>
      <c r="Z4877">
        <v>1</v>
      </c>
    </row>
    <row r="4878" spans="1:26" x14ac:dyDescent="0.25">
      <c r="A4878">
        <v>559</v>
      </c>
      <c r="B4878" t="s">
        <v>2959</v>
      </c>
      <c r="C4878" t="s">
        <v>72</v>
      </c>
      <c r="D4878" t="s">
        <v>72</v>
      </c>
      <c r="E4878" s="6" t="e">
        <f>VLOOKUP(B4878&amp;" - "&amp;D4878,OrbisGeneric_mapping!C:F,3,0)</f>
        <v>#N/A</v>
      </c>
      <c r="F4878" s="6" t="e">
        <f>VLOOKUP(E4878,Collibra!D:F,3,0)</f>
        <v>#N/A</v>
      </c>
      <c r="G4878" s="6" t="e">
        <f>VLOOKUP(E4878,Collibra!D:F,2,0)</f>
        <v>#N/A</v>
      </c>
      <c r="J4878" t="s">
        <v>73</v>
      </c>
      <c r="N4878" t="b">
        <v>0</v>
      </c>
      <c r="P4878" t="s">
        <v>29</v>
      </c>
      <c r="Q4878" t="s">
        <v>30</v>
      </c>
      <c r="R4878" t="b">
        <v>0</v>
      </c>
      <c r="Z4878">
        <v>1</v>
      </c>
    </row>
    <row r="4879" spans="1:26" x14ac:dyDescent="0.25">
      <c r="A4879">
        <v>4708</v>
      </c>
      <c r="B4879" t="s">
        <v>2972</v>
      </c>
      <c r="C4879" t="s">
        <v>213</v>
      </c>
      <c r="D4879" t="s">
        <v>2973</v>
      </c>
      <c r="E4879" s="6" t="str">
        <f>VLOOKUP(B4879&amp;" - "&amp;D4879,OrbisGeneric_mapping!C:F,3,0)</f>
        <v>CSTK_BOOK_VALUE</v>
      </c>
      <c r="F4879" s="6" t="str">
        <f>VLOOKUP(E4879,Collibra!D:F,3,0)</f>
        <v>Book value per share</v>
      </c>
      <c r="G4879" s="6" t="str">
        <f>VLOOKUP(E4879,Collibra!D:F,2,0)</f>
        <v>Shareholder funds from the annual financial accounts divided by the number of outstanding shares (most recent number of the main security)</v>
      </c>
      <c r="J4879" t="s">
        <v>28</v>
      </c>
      <c r="N4879" t="b">
        <v>0</v>
      </c>
      <c r="P4879" t="s">
        <v>29</v>
      </c>
      <c r="Q4879" t="s">
        <v>30</v>
      </c>
      <c r="R4879" t="b">
        <v>0</v>
      </c>
      <c r="Z4879">
        <v>1</v>
      </c>
    </row>
    <row r="4880" spans="1:26" x14ac:dyDescent="0.25">
      <c r="A4880">
        <v>4380</v>
      </c>
      <c r="B4880" t="s">
        <v>2972</v>
      </c>
      <c r="C4880" t="s">
        <v>26</v>
      </c>
      <c r="D4880" t="s">
        <v>27</v>
      </c>
      <c r="E4880" s="6" t="str">
        <f>VLOOKUP(B4880&amp;" - "&amp;D4880,OrbisGeneric_mapping!C:F,3,0)</f>
        <v>BVD_ID_NUMBER</v>
      </c>
      <c r="F4880" s="6" t="str">
        <f>VLOOKUP(E4880,Collibra!D:F,3,0)</f>
        <v>BvD ID number</v>
      </c>
      <c r="G4880" s="6" t="str">
        <f>VLOOKUP(E4880,Collibra!D:F,2,0)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4880" t="s">
        <v>28</v>
      </c>
      <c r="N4880" t="b">
        <v>0</v>
      </c>
      <c r="P4880" t="s">
        <v>29</v>
      </c>
      <c r="Q4880" t="s">
        <v>30</v>
      </c>
      <c r="R4880" t="b">
        <v>0</v>
      </c>
      <c r="Z4880">
        <v>1</v>
      </c>
    </row>
    <row r="4881" spans="1:26" x14ac:dyDescent="0.25">
      <c r="A4881">
        <v>4412</v>
      </c>
      <c r="B4881" t="s">
        <v>2972</v>
      </c>
      <c r="C4881" t="s">
        <v>227</v>
      </c>
      <c r="D4881" t="s">
        <v>228</v>
      </c>
      <c r="E4881" s="6" t="str">
        <f>VLOOKUP(B4881&amp;" - "&amp;D4881,OrbisGeneric_mapping!C:F,3,0)</f>
        <v>SD_CURRENCY</v>
      </c>
      <c r="F4881" s="6" t="str">
        <f>VLOOKUP(E4881,Collibra!D:F,3,0)</f>
        <v>Currency</v>
      </c>
      <c r="G4881" s="6" t="str">
        <f>VLOOKUP(E4881,Collibra!D:F,2,0)</f>
        <v>The currency in which the stock data is expressed</v>
      </c>
      <c r="J4881" t="s">
        <v>28</v>
      </c>
      <c r="N4881" t="b">
        <v>0</v>
      </c>
      <c r="P4881" t="s">
        <v>29</v>
      </c>
      <c r="Q4881" t="s">
        <v>30</v>
      </c>
      <c r="R4881" t="b">
        <v>0</v>
      </c>
      <c r="Z4881">
        <v>1</v>
      </c>
    </row>
    <row r="4882" spans="1:26" x14ac:dyDescent="0.25">
      <c r="A4882">
        <v>4524</v>
      </c>
      <c r="B4882" t="s">
        <v>2972</v>
      </c>
      <c r="C4882" t="s">
        <v>2974</v>
      </c>
      <c r="D4882" t="s">
        <v>2975</v>
      </c>
      <c r="E4882" s="6" t="str">
        <f>VLOOKUP(B4882&amp;" - "&amp;D4882,OrbisGeneric_mapping!C:F,3,0)</f>
        <v>MARKETCP</v>
      </c>
      <c r="F4882" s="6" t="e">
        <f>VLOOKUP(E4882,Collibra!D:F,3,0)</f>
        <v>#N/A</v>
      </c>
      <c r="G4882" s="6" t="e">
        <f>VLOOKUP(E4882,Collibra!D:F,2,0)</f>
        <v>#N/A</v>
      </c>
      <c r="J4882" t="s">
        <v>28</v>
      </c>
      <c r="N4882" t="b">
        <v>0</v>
      </c>
      <c r="P4882" t="s">
        <v>29</v>
      </c>
      <c r="Q4882" t="s">
        <v>30</v>
      </c>
      <c r="R4882" t="b">
        <v>0</v>
      </c>
      <c r="Z4882">
        <v>1</v>
      </c>
    </row>
    <row r="4883" spans="1:26" x14ac:dyDescent="0.25">
      <c r="A4883">
        <v>4492</v>
      </c>
      <c r="B4883" t="s">
        <v>2972</v>
      </c>
      <c r="C4883" t="s">
        <v>2976</v>
      </c>
      <c r="D4883" t="s">
        <v>2977</v>
      </c>
      <c r="E4883" s="6" t="str">
        <f>VLOOKUP(B4883&amp;" - "&amp;D4883,OrbisGeneric_mapping!C:F,3,0)</f>
        <v>DATEMARKCAP</v>
      </c>
      <c r="F4883" s="6" t="e">
        <f>VLOOKUP(E4883,Collibra!D:F,3,0)</f>
        <v>#N/A</v>
      </c>
      <c r="G4883" s="6" t="e">
        <f>VLOOKUP(E4883,Collibra!D:F,2,0)</f>
        <v>#N/A</v>
      </c>
      <c r="J4883" t="s">
        <v>28</v>
      </c>
      <c r="N4883" t="b">
        <v>0</v>
      </c>
      <c r="P4883" t="s">
        <v>29</v>
      </c>
      <c r="Q4883" t="s">
        <v>30</v>
      </c>
      <c r="R4883" t="b">
        <v>0</v>
      </c>
      <c r="Z4883">
        <v>1</v>
      </c>
    </row>
    <row r="4884" spans="1:26" x14ac:dyDescent="0.25">
      <c r="A4884">
        <v>4516</v>
      </c>
      <c r="B4884" t="s">
        <v>2972</v>
      </c>
      <c r="C4884" t="s">
        <v>2978</v>
      </c>
      <c r="D4884" t="s">
        <v>2979</v>
      </c>
      <c r="E4884" s="6" t="e">
        <f>VLOOKUP(B4884&amp;" - "&amp;D4884,OrbisGeneric_mapping!C:F,3,0)</f>
        <v>#N/A</v>
      </c>
      <c r="F4884" s="6" t="e">
        <f>VLOOKUP(E4884,Collibra!D:F,3,0)</f>
        <v>#N/A</v>
      </c>
      <c r="G4884" s="6" t="e">
        <f>VLOOKUP(E4884,Collibra!D:F,2,0)</f>
        <v>#N/A</v>
      </c>
      <c r="J4884" t="s">
        <v>28</v>
      </c>
      <c r="N4884" t="b">
        <v>0</v>
      </c>
      <c r="P4884" t="s">
        <v>29</v>
      </c>
      <c r="Q4884" t="s">
        <v>30</v>
      </c>
      <c r="R4884" t="b">
        <v>0</v>
      </c>
      <c r="Z4884">
        <v>1</v>
      </c>
    </row>
    <row r="4885" spans="1:26" x14ac:dyDescent="0.25">
      <c r="A4885">
        <v>4508</v>
      </c>
      <c r="B4885" t="s">
        <v>2972</v>
      </c>
      <c r="C4885" t="s">
        <v>2980</v>
      </c>
      <c r="D4885" t="s">
        <v>2981</v>
      </c>
      <c r="E4885" s="6" t="e">
        <f>VLOOKUP(B4885&amp;" - "&amp;D4885,OrbisGeneric_mapping!C:F,3,0)</f>
        <v>#N/A</v>
      </c>
      <c r="F4885" s="6" t="e">
        <f>VLOOKUP(E4885,Collibra!D:F,3,0)</f>
        <v>#N/A</v>
      </c>
      <c r="G4885" s="6" t="e">
        <f>VLOOKUP(E4885,Collibra!D:F,2,0)</f>
        <v>#N/A</v>
      </c>
      <c r="J4885" t="s">
        <v>28</v>
      </c>
      <c r="N4885" t="b">
        <v>0</v>
      </c>
      <c r="P4885" t="s">
        <v>29</v>
      </c>
      <c r="Q4885" t="s">
        <v>30</v>
      </c>
      <c r="R4885" t="b">
        <v>0</v>
      </c>
      <c r="Z4885">
        <v>1</v>
      </c>
    </row>
    <row r="4886" spans="1:26" x14ac:dyDescent="0.25">
      <c r="A4886">
        <v>4500</v>
      </c>
      <c r="B4886" t="s">
        <v>2972</v>
      </c>
      <c r="C4886" t="s">
        <v>2982</v>
      </c>
      <c r="D4886" t="s">
        <v>2983</v>
      </c>
      <c r="E4886" s="6" t="e">
        <f>VLOOKUP(B4886&amp;" - "&amp;D4886,OrbisGeneric_mapping!C:F,3,0)</f>
        <v>#N/A</v>
      </c>
      <c r="F4886" s="6" t="e">
        <f>VLOOKUP(E4886,Collibra!D:F,3,0)</f>
        <v>#N/A</v>
      </c>
      <c r="G4886" s="6" t="e">
        <f>VLOOKUP(E4886,Collibra!D:F,2,0)</f>
        <v>#N/A</v>
      </c>
      <c r="J4886" t="s">
        <v>28</v>
      </c>
      <c r="N4886" t="b">
        <v>0</v>
      </c>
      <c r="P4886" t="s">
        <v>29</v>
      </c>
      <c r="Q4886" t="s">
        <v>30</v>
      </c>
      <c r="R4886" t="b">
        <v>0</v>
      </c>
      <c r="Z4886">
        <v>1</v>
      </c>
    </row>
    <row r="4887" spans="1:26" x14ac:dyDescent="0.25">
      <c r="A4887">
        <v>4596</v>
      </c>
      <c r="B4887" t="s">
        <v>2972</v>
      </c>
      <c r="C4887" t="s">
        <v>2984</v>
      </c>
      <c r="D4887" t="s">
        <v>2985</v>
      </c>
      <c r="E4887" s="6" t="str">
        <f>VLOOKUP(B4887&amp;" - "&amp;D4887,OrbisGeneric_mapping!C:F,3,0)</f>
        <v>MRICDAT</v>
      </c>
      <c r="F4887" s="6" t="str">
        <f>VLOOKUP(E4887,Collibra!D:F,3,0)</f>
        <v>Date - Current</v>
      </c>
      <c r="G4887" s="6" t="str">
        <f>VLOOKUP(E4887,Collibra!D:F,2,0)</f>
        <v>The date of the most recent stock data. As we provide end of day stock prices the most recent date is D-1</v>
      </c>
      <c r="J4887" t="s">
        <v>28</v>
      </c>
      <c r="N4887" t="b">
        <v>0</v>
      </c>
      <c r="P4887" t="s">
        <v>29</v>
      </c>
      <c r="Q4887" t="s">
        <v>30</v>
      </c>
      <c r="R4887" t="b">
        <v>0</v>
      </c>
      <c r="Z4887">
        <v>1</v>
      </c>
    </row>
    <row r="4888" spans="1:26" x14ac:dyDescent="0.25">
      <c r="A4888">
        <v>4620</v>
      </c>
      <c r="B4888" t="s">
        <v>2972</v>
      </c>
      <c r="C4888" t="s">
        <v>2986</v>
      </c>
      <c r="D4888" t="s">
        <v>2987</v>
      </c>
      <c r="E4888" s="6" t="e">
        <f>VLOOKUP(B4888&amp;" - "&amp;D4888,OrbisGeneric_mapping!C:F,3,0)</f>
        <v>#N/A</v>
      </c>
      <c r="F4888" s="6" t="e">
        <f>VLOOKUP(E4888,Collibra!D:F,3,0)</f>
        <v>#N/A</v>
      </c>
      <c r="G4888" s="6" t="e">
        <f>VLOOKUP(E4888,Collibra!D:F,2,0)</f>
        <v>#N/A</v>
      </c>
      <c r="J4888" t="s">
        <v>28</v>
      </c>
      <c r="N4888" t="b">
        <v>0</v>
      </c>
      <c r="P4888" t="s">
        <v>29</v>
      </c>
      <c r="Q4888" t="s">
        <v>30</v>
      </c>
      <c r="R4888" t="b">
        <v>0</v>
      </c>
      <c r="Z4888">
        <v>1</v>
      </c>
    </row>
    <row r="4889" spans="1:26" x14ac:dyDescent="0.25">
      <c r="A4889">
        <v>4612</v>
      </c>
      <c r="B4889" t="s">
        <v>2972</v>
      </c>
      <c r="C4889" t="s">
        <v>2988</v>
      </c>
      <c r="D4889" t="s">
        <v>2989</v>
      </c>
      <c r="E4889" s="6" t="e">
        <f>VLOOKUP(B4889&amp;" - "&amp;D4889,OrbisGeneric_mapping!C:F,3,0)</f>
        <v>#N/A</v>
      </c>
      <c r="F4889" s="6" t="e">
        <f>VLOOKUP(E4889,Collibra!D:F,3,0)</f>
        <v>#N/A</v>
      </c>
      <c r="G4889" s="6" t="e">
        <f>VLOOKUP(E4889,Collibra!D:F,2,0)</f>
        <v>#N/A</v>
      </c>
      <c r="J4889" t="s">
        <v>28</v>
      </c>
      <c r="N4889" t="b">
        <v>0</v>
      </c>
      <c r="P4889" t="s">
        <v>29</v>
      </c>
      <c r="Q4889" t="s">
        <v>30</v>
      </c>
      <c r="R4889" t="b">
        <v>0</v>
      </c>
      <c r="Z4889">
        <v>1</v>
      </c>
    </row>
    <row r="4890" spans="1:26" x14ac:dyDescent="0.25">
      <c r="A4890">
        <v>4604</v>
      </c>
      <c r="B4890" t="s">
        <v>2972</v>
      </c>
      <c r="C4890" t="s">
        <v>2990</v>
      </c>
      <c r="D4890" t="s">
        <v>2991</v>
      </c>
      <c r="E4890" s="6" t="e">
        <f>VLOOKUP(B4890&amp;" - "&amp;D4890,OrbisGeneric_mapping!C:F,3,0)</f>
        <v>#N/A</v>
      </c>
      <c r="F4890" s="6" t="e">
        <f>VLOOKUP(E4890,Collibra!D:F,3,0)</f>
        <v>#N/A</v>
      </c>
      <c r="G4890" s="6" t="e">
        <f>VLOOKUP(E4890,Collibra!D:F,2,0)</f>
        <v>#N/A</v>
      </c>
      <c r="J4890" t="s">
        <v>28</v>
      </c>
      <c r="N4890" t="b">
        <v>0</v>
      </c>
      <c r="P4890" t="s">
        <v>29</v>
      </c>
      <c r="Q4890" t="s">
        <v>30</v>
      </c>
      <c r="R4890" t="b">
        <v>0</v>
      </c>
      <c r="Z4890">
        <v>1</v>
      </c>
    </row>
    <row r="4891" spans="1:26" x14ac:dyDescent="0.25">
      <c r="A4891">
        <v>4460</v>
      </c>
      <c r="B4891" t="s">
        <v>2972</v>
      </c>
      <c r="C4891" t="s">
        <v>2992</v>
      </c>
      <c r="D4891" t="s">
        <v>2993</v>
      </c>
      <c r="E4891" s="6" t="str">
        <f>VLOOKUP(B4891&amp;" - "&amp;D4891,OrbisGeneric_mapping!C:F,3,0)</f>
        <v>MARPRICDAT</v>
      </c>
      <c r="F4891" s="6" t="e">
        <f>VLOOKUP(E4891,Collibra!D:F,3,0)</f>
        <v>#N/A</v>
      </c>
      <c r="G4891" s="6" t="e">
        <f>VLOOKUP(E4891,Collibra!D:F,2,0)</f>
        <v>#N/A</v>
      </c>
      <c r="J4891" t="s">
        <v>28</v>
      </c>
      <c r="N4891" t="b">
        <v>0</v>
      </c>
      <c r="P4891" t="s">
        <v>29</v>
      </c>
      <c r="Q4891" t="s">
        <v>30</v>
      </c>
      <c r="R4891" t="b">
        <v>0</v>
      </c>
      <c r="Z4891">
        <v>1</v>
      </c>
    </row>
    <row r="4892" spans="1:26" x14ac:dyDescent="0.25">
      <c r="A4892">
        <v>4484</v>
      </c>
      <c r="B4892" t="s">
        <v>2972</v>
      </c>
      <c r="C4892" t="s">
        <v>2994</v>
      </c>
      <c r="D4892" t="s">
        <v>2995</v>
      </c>
      <c r="E4892" s="6" t="e">
        <f>VLOOKUP(B4892&amp;" - "&amp;D4892,OrbisGeneric_mapping!C:F,3,0)</f>
        <v>#N/A</v>
      </c>
      <c r="F4892" s="6" t="e">
        <f>VLOOKUP(E4892,Collibra!D:F,3,0)</f>
        <v>#N/A</v>
      </c>
      <c r="G4892" s="6" t="e">
        <f>VLOOKUP(E4892,Collibra!D:F,2,0)</f>
        <v>#N/A</v>
      </c>
      <c r="J4892" t="s">
        <v>28</v>
      </c>
      <c r="N4892" t="b">
        <v>0</v>
      </c>
      <c r="P4892" t="s">
        <v>29</v>
      </c>
      <c r="Q4892" t="s">
        <v>30</v>
      </c>
      <c r="R4892" t="b">
        <v>0</v>
      </c>
      <c r="Z4892">
        <v>1</v>
      </c>
    </row>
    <row r="4893" spans="1:26" x14ac:dyDescent="0.25">
      <c r="A4893">
        <v>4476</v>
      </c>
      <c r="B4893" t="s">
        <v>2972</v>
      </c>
      <c r="C4893" t="s">
        <v>2996</v>
      </c>
      <c r="D4893" t="s">
        <v>2997</v>
      </c>
      <c r="E4893" s="6" t="e">
        <f>VLOOKUP(B4893&amp;" - "&amp;D4893,OrbisGeneric_mapping!C:F,3,0)</f>
        <v>#N/A</v>
      </c>
      <c r="F4893" s="6" t="e">
        <f>VLOOKUP(E4893,Collibra!D:F,3,0)</f>
        <v>#N/A</v>
      </c>
      <c r="G4893" s="6" t="e">
        <f>VLOOKUP(E4893,Collibra!D:F,2,0)</f>
        <v>#N/A</v>
      </c>
      <c r="J4893" t="s">
        <v>28</v>
      </c>
      <c r="N4893" t="b">
        <v>0</v>
      </c>
      <c r="P4893" t="s">
        <v>29</v>
      </c>
      <c r="Q4893" t="s">
        <v>30</v>
      </c>
      <c r="R4893" t="b">
        <v>0</v>
      </c>
      <c r="Z4893">
        <v>1</v>
      </c>
    </row>
    <row r="4894" spans="1:26" x14ac:dyDescent="0.25">
      <c r="A4894">
        <v>4468</v>
      </c>
      <c r="B4894" t="s">
        <v>2972</v>
      </c>
      <c r="C4894" t="s">
        <v>2998</v>
      </c>
      <c r="D4894" t="s">
        <v>2999</v>
      </c>
      <c r="E4894" s="6" t="e">
        <f>VLOOKUP(B4894&amp;" - "&amp;D4894,OrbisGeneric_mapping!C:F,3,0)</f>
        <v>#N/A</v>
      </c>
      <c r="F4894" s="6" t="e">
        <f>VLOOKUP(E4894,Collibra!D:F,3,0)</f>
        <v>#N/A</v>
      </c>
      <c r="G4894" s="6" t="e">
        <f>VLOOKUP(E4894,Collibra!D:F,2,0)</f>
        <v>#N/A</v>
      </c>
      <c r="J4894" t="s">
        <v>28</v>
      </c>
      <c r="N4894" t="b">
        <v>0</v>
      </c>
      <c r="P4894" t="s">
        <v>29</v>
      </c>
      <c r="Q4894" t="s">
        <v>30</v>
      </c>
      <c r="R4894" t="b">
        <v>0</v>
      </c>
      <c r="Z4894">
        <v>1</v>
      </c>
    </row>
    <row r="4895" spans="1:26" x14ac:dyDescent="0.25">
      <c r="A4895">
        <v>4716</v>
      </c>
      <c r="B4895" t="s">
        <v>2972</v>
      </c>
      <c r="C4895" t="s">
        <v>3000</v>
      </c>
      <c r="D4895" t="s">
        <v>3001</v>
      </c>
      <c r="E4895" s="6" t="str">
        <f>VLOOKUP(B4895&amp;" - "&amp;D4895,OrbisGeneric_mapping!C:F,3,0)</f>
        <v>WEEKLY_LAST_DATE</v>
      </c>
      <c r="F4895" s="6">
        <f>VLOOKUP(E4895,Collibra!D:F,3,0)</f>
        <v>0</v>
      </c>
      <c r="G4895" s="6">
        <f>VLOOKUP(E4895,Collibra!D:F,2,0)</f>
        <v>0</v>
      </c>
      <c r="J4895" t="s">
        <v>28</v>
      </c>
      <c r="N4895" t="b">
        <v>0</v>
      </c>
      <c r="P4895" t="s">
        <v>29</v>
      </c>
      <c r="Q4895" t="s">
        <v>30</v>
      </c>
      <c r="R4895" t="b">
        <v>0</v>
      </c>
      <c r="Z4895">
        <v>1</v>
      </c>
    </row>
    <row r="4896" spans="1:26" x14ac:dyDescent="0.25">
      <c r="A4896">
        <v>4740</v>
      </c>
      <c r="B4896" t="s">
        <v>2972</v>
      </c>
      <c r="C4896" t="s">
        <v>3002</v>
      </c>
      <c r="D4896" t="s">
        <v>3003</v>
      </c>
      <c r="E4896" s="6" t="e">
        <f>VLOOKUP(B4896&amp;" - "&amp;D4896,OrbisGeneric_mapping!C:F,3,0)</f>
        <v>#N/A</v>
      </c>
      <c r="F4896" s="6" t="e">
        <f>VLOOKUP(E4896,Collibra!D:F,3,0)</f>
        <v>#N/A</v>
      </c>
      <c r="G4896" s="6" t="e">
        <f>VLOOKUP(E4896,Collibra!D:F,2,0)</f>
        <v>#N/A</v>
      </c>
      <c r="J4896" t="s">
        <v>28</v>
      </c>
      <c r="N4896" t="b">
        <v>0</v>
      </c>
      <c r="P4896" t="s">
        <v>29</v>
      </c>
      <c r="Q4896" t="s">
        <v>30</v>
      </c>
      <c r="R4896" t="b">
        <v>0</v>
      </c>
      <c r="Z4896">
        <v>1</v>
      </c>
    </row>
    <row r="4897" spans="1:26" x14ac:dyDescent="0.25">
      <c r="A4897">
        <v>4732</v>
      </c>
      <c r="B4897" t="s">
        <v>2972</v>
      </c>
      <c r="C4897" t="s">
        <v>3004</v>
      </c>
      <c r="D4897" t="s">
        <v>3005</v>
      </c>
      <c r="E4897" s="6" t="e">
        <f>VLOOKUP(B4897&amp;" - "&amp;D4897,OrbisGeneric_mapping!C:F,3,0)</f>
        <v>#N/A</v>
      </c>
      <c r="F4897" s="6" t="e">
        <f>VLOOKUP(E4897,Collibra!D:F,3,0)</f>
        <v>#N/A</v>
      </c>
      <c r="G4897" s="6" t="e">
        <f>VLOOKUP(E4897,Collibra!D:F,2,0)</f>
        <v>#N/A</v>
      </c>
      <c r="J4897" t="s">
        <v>28</v>
      </c>
      <c r="N4897" t="b">
        <v>0</v>
      </c>
      <c r="P4897" t="s">
        <v>29</v>
      </c>
      <c r="Q4897" t="s">
        <v>30</v>
      </c>
      <c r="R4897" t="b">
        <v>0</v>
      </c>
      <c r="Z4897">
        <v>1</v>
      </c>
    </row>
    <row r="4898" spans="1:26" x14ac:dyDescent="0.25">
      <c r="A4898">
        <v>4724</v>
      </c>
      <c r="B4898" t="s">
        <v>2972</v>
      </c>
      <c r="C4898" t="s">
        <v>3006</v>
      </c>
      <c r="D4898" t="s">
        <v>3007</v>
      </c>
      <c r="E4898" s="6" t="e">
        <f>VLOOKUP(B4898&amp;" - "&amp;D4898,OrbisGeneric_mapping!C:F,3,0)</f>
        <v>#N/A</v>
      </c>
      <c r="F4898" s="6" t="e">
        <f>VLOOKUP(E4898,Collibra!D:F,3,0)</f>
        <v>#N/A</v>
      </c>
      <c r="G4898" s="6" t="e">
        <f>VLOOKUP(E4898,Collibra!D:F,2,0)</f>
        <v>#N/A</v>
      </c>
      <c r="J4898" t="s">
        <v>28</v>
      </c>
      <c r="N4898" t="b">
        <v>0</v>
      </c>
      <c r="P4898" t="s">
        <v>29</v>
      </c>
      <c r="Q4898" t="s">
        <v>30</v>
      </c>
      <c r="R4898" t="b">
        <v>0</v>
      </c>
      <c r="Z4898">
        <v>1</v>
      </c>
    </row>
    <row r="4899" spans="1:26" x14ac:dyDescent="0.25">
      <c r="A4899">
        <v>4668</v>
      </c>
      <c r="B4899" t="s">
        <v>2972</v>
      </c>
      <c r="C4899" t="s">
        <v>3008</v>
      </c>
      <c r="D4899" t="s">
        <v>3009</v>
      </c>
      <c r="E4899" s="6" t="str">
        <f>VLOOKUP(B4899&amp;" - "&amp;D4899,OrbisGeneric_mapping!C:F,3,0)</f>
        <v>DATE_LAST12MTHS</v>
      </c>
      <c r="F4899" s="6" t="str">
        <f>VLOOKUP(E4899,Collibra!D:F,3,0)</f>
        <v>Date of last 12 months - EPS</v>
      </c>
      <c r="G4899" s="6" t="str">
        <f>VLOOKUP(E4899,Collibra!D:F,2,0)</f>
        <v>The most recent annual financials closing date of the company</v>
      </c>
      <c r="J4899" t="s">
        <v>28</v>
      </c>
      <c r="N4899" t="b">
        <v>0</v>
      </c>
      <c r="P4899" t="s">
        <v>29</v>
      </c>
      <c r="Q4899" t="s">
        <v>30</v>
      </c>
      <c r="R4899" t="b">
        <v>0</v>
      </c>
      <c r="Z4899">
        <v>1</v>
      </c>
    </row>
    <row r="4900" spans="1:26" x14ac:dyDescent="0.25">
      <c r="A4900">
        <v>4692</v>
      </c>
      <c r="B4900" t="s">
        <v>2972</v>
      </c>
      <c r="C4900" t="s">
        <v>3010</v>
      </c>
      <c r="D4900" t="s">
        <v>3011</v>
      </c>
      <c r="E4900" s="6" t="e">
        <f>VLOOKUP(B4900&amp;" - "&amp;D4900,OrbisGeneric_mapping!C:F,3,0)</f>
        <v>#N/A</v>
      </c>
      <c r="F4900" s="6" t="e">
        <f>VLOOKUP(E4900,Collibra!D:F,3,0)</f>
        <v>#N/A</v>
      </c>
      <c r="G4900" s="6" t="e">
        <f>VLOOKUP(E4900,Collibra!D:F,2,0)</f>
        <v>#N/A</v>
      </c>
      <c r="J4900" t="s">
        <v>28</v>
      </c>
      <c r="N4900" t="b">
        <v>0</v>
      </c>
      <c r="P4900" t="s">
        <v>29</v>
      </c>
      <c r="Q4900" t="s">
        <v>30</v>
      </c>
      <c r="R4900" t="b">
        <v>0</v>
      </c>
      <c r="Z4900">
        <v>1</v>
      </c>
    </row>
    <row r="4901" spans="1:26" x14ac:dyDescent="0.25">
      <c r="A4901">
        <v>4684</v>
      </c>
      <c r="B4901" t="s">
        <v>2972</v>
      </c>
      <c r="C4901" t="s">
        <v>3012</v>
      </c>
      <c r="D4901" t="s">
        <v>3013</v>
      </c>
      <c r="E4901" s="6" t="e">
        <f>VLOOKUP(B4901&amp;" - "&amp;D4901,OrbisGeneric_mapping!C:F,3,0)</f>
        <v>#N/A</v>
      </c>
      <c r="F4901" s="6" t="e">
        <f>VLOOKUP(E4901,Collibra!D:F,3,0)</f>
        <v>#N/A</v>
      </c>
      <c r="G4901" s="6" t="e">
        <f>VLOOKUP(E4901,Collibra!D:F,2,0)</f>
        <v>#N/A</v>
      </c>
      <c r="J4901" t="s">
        <v>28</v>
      </c>
      <c r="N4901" t="b">
        <v>0</v>
      </c>
      <c r="P4901" t="s">
        <v>29</v>
      </c>
      <c r="Q4901" t="s">
        <v>30</v>
      </c>
      <c r="R4901" t="b">
        <v>0</v>
      </c>
      <c r="Z4901">
        <v>1</v>
      </c>
    </row>
    <row r="4902" spans="1:26" x14ac:dyDescent="0.25">
      <c r="A4902">
        <v>4676</v>
      </c>
      <c r="B4902" t="s">
        <v>2972</v>
      </c>
      <c r="C4902" t="s">
        <v>3014</v>
      </c>
      <c r="D4902" t="s">
        <v>3015</v>
      </c>
      <c r="E4902" s="6" t="e">
        <f>VLOOKUP(B4902&amp;" - "&amp;D4902,OrbisGeneric_mapping!C:F,3,0)</f>
        <v>#N/A</v>
      </c>
      <c r="F4902" s="6" t="e">
        <f>VLOOKUP(E4902,Collibra!D:F,3,0)</f>
        <v>#N/A</v>
      </c>
      <c r="G4902" s="6" t="e">
        <f>VLOOKUP(E4902,Collibra!D:F,2,0)</f>
        <v>#N/A</v>
      </c>
      <c r="J4902" t="s">
        <v>28</v>
      </c>
      <c r="N4902" t="b">
        <v>0</v>
      </c>
      <c r="P4902" t="s">
        <v>29</v>
      </c>
      <c r="Q4902" t="s">
        <v>30</v>
      </c>
      <c r="R4902" t="b">
        <v>0</v>
      </c>
      <c r="Z4902">
        <v>1</v>
      </c>
    </row>
    <row r="4903" spans="1:26" x14ac:dyDescent="0.25">
      <c r="A4903">
        <v>4428</v>
      </c>
      <c r="B4903" t="s">
        <v>2972</v>
      </c>
      <c r="C4903" t="s">
        <v>3016</v>
      </c>
      <c r="D4903" t="s">
        <v>3017</v>
      </c>
      <c r="E4903" s="6" t="str">
        <f>VLOOKUP(B4903&amp;" - "&amp;D4903,OrbisGeneric_mapping!C:F,3,0)</f>
        <v>DATESHARES</v>
      </c>
      <c r="F4903" s="6" t="e">
        <f>VLOOKUP(E4903,Collibra!D:F,3,0)</f>
        <v>#N/A</v>
      </c>
      <c r="G4903" s="6" t="e">
        <f>VLOOKUP(E4903,Collibra!D:F,2,0)</f>
        <v>#N/A</v>
      </c>
      <c r="J4903" t="s">
        <v>28</v>
      </c>
      <c r="N4903" t="b">
        <v>0</v>
      </c>
      <c r="P4903" t="s">
        <v>29</v>
      </c>
      <c r="Q4903" t="s">
        <v>30</v>
      </c>
      <c r="R4903" t="b">
        <v>0</v>
      </c>
      <c r="Z4903">
        <v>1</v>
      </c>
    </row>
    <row r="4904" spans="1:26" x14ac:dyDescent="0.25">
      <c r="A4904">
        <v>4452</v>
      </c>
      <c r="B4904" t="s">
        <v>2972</v>
      </c>
      <c r="C4904" t="s">
        <v>3018</v>
      </c>
      <c r="D4904" t="s">
        <v>3019</v>
      </c>
      <c r="E4904" s="6" t="e">
        <f>VLOOKUP(B4904&amp;" - "&amp;D4904,OrbisGeneric_mapping!C:F,3,0)</f>
        <v>#N/A</v>
      </c>
      <c r="F4904" s="6" t="e">
        <f>VLOOKUP(E4904,Collibra!D:F,3,0)</f>
        <v>#N/A</v>
      </c>
      <c r="G4904" s="6" t="e">
        <f>VLOOKUP(E4904,Collibra!D:F,2,0)</f>
        <v>#N/A</v>
      </c>
      <c r="J4904" t="s">
        <v>28</v>
      </c>
      <c r="N4904" t="b">
        <v>0</v>
      </c>
      <c r="P4904" t="s">
        <v>29</v>
      </c>
      <c r="Q4904" t="s">
        <v>30</v>
      </c>
      <c r="R4904" t="b">
        <v>0</v>
      </c>
      <c r="Z4904">
        <v>1</v>
      </c>
    </row>
    <row r="4905" spans="1:26" x14ac:dyDescent="0.25">
      <c r="A4905">
        <v>4444</v>
      </c>
      <c r="B4905" t="s">
        <v>2972</v>
      </c>
      <c r="C4905" t="s">
        <v>3020</v>
      </c>
      <c r="D4905" t="s">
        <v>3021</v>
      </c>
      <c r="E4905" s="6" t="e">
        <f>VLOOKUP(B4905&amp;" - "&amp;D4905,OrbisGeneric_mapping!C:F,3,0)</f>
        <v>#N/A</v>
      </c>
      <c r="F4905" s="6" t="e">
        <f>VLOOKUP(E4905,Collibra!D:F,3,0)</f>
        <v>#N/A</v>
      </c>
      <c r="G4905" s="6" t="e">
        <f>VLOOKUP(E4905,Collibra!D:F,2,0)</f>
        <v>#N/A</v>
      </c>
      <c r="J4905" t="s">
        <v>28</v>
      </c>
      <c r="N4905" t="b">
        <v>0</v>
      </c>
      <c r="P4905" t="s">
        <v>29</v>
      </c>
      <c r="Q4905" t="s">
        <v>30</v>
      </c>
      <c r="R4905" t="b">
        <v>0</v>
      </c>
      <c r="Z4905">
        <v>1</v>
      </c>
    </row>
    <row r="4906" spans="1:26" x14ac:dyDescent="0.25">
      <c r="A4906">
        <v>4436</v>
      </c>
      <c r="B4906" t="s">
        <v>2972</v>
      </c>
      <c r="C4906" t="s">
        <v>3022</v>
      </c>
      <c r="D4906" t="s">
        <v>3023</v>
      </c>
      <c r="E4906" s="6" t="e">
        <f>VLOOKUP(B4906&amp;" - "&amp;D4906,OrbisGeneric_mapping!C:F,3,0)</f>
        <v>#N/A</v>
      </c>
      <c r="F4906" s="6" t="e">
        <f>VLOOKUP(E4906,Collibra!D:F,3,0)</f>
        <v>#N/A</v>
      </c>
      <c r="G4906" s="6" t="e">
        <f>VLOOKUP(E4906,Collibra!D:F,2,0)</f>
        <v>#N/A</v>
      </c>
      <c r="J4906" t="s">
        <v>28</v>
      </c>
      <c r="N4906" t="b">
        <v>0</v>
      </c>
      <c r="P4906" t="s">
        <v>29</v>
      </c>
      <c r="Q4906" t="s">
        <v>30</v>
      </c>
      <c r="R4906" t="b">
        <v>0</v>
      </c>
      <c r="Z4906">
        <v>1</v>
      </c>
    </row>
    <row r="4907" spans="1:26" x14ac:dyDescent="0.25">
      <c r="A4907">
        <v>4860</v>
      </c>
      <c r="B4907" t="s">
        <v>2972</v>
      </c>
      <c r="C4907" t="s">
        <v>3024</v>
      </c>
      <c r="D4907" t="s">
        <v>3025</v>
      </c>
      <c r="E4907" s="6" t="str">
        <f>VLOOKUP(B4907&amp;" - "&amp;D4907,OrbisGeneric_mapping!C:F,3,0)</f>
        <v>CSTK_DIV_PAYOUT</v>
      </c>
      <c r="F4907" s="6" t="str">
        <f>VLOOKUP(E4907,Collibra!D:F,3,0)</f>
        <v>Dividend payout per share - current</v>
      </c>
      <c r="G4907" s="6" t="str">
        <f>VLOOKUP(E4907,Collibra!D:F,2,0)</f>
        <v>Dividends per share as a percentage of earnings per share;
in which Dividends per share is Dividends from the annual financial accounts divided by the most recent number of outstanding shares (of the main security) of the company
in which earnings per share is Net income from the annual accounts divided by the most recent number of outstanding shares (of the main security) of the company</v>
      </c>
      <c r="J4907" t="s">
        <v>28</v>
      </c>
      <c r="N4907" t="b">
        <v>0</v>
      </c>
      <c r="P4907" t="s">
        <v>29</v>
      </c>
      <c r="Q4907" t="s">
        <v>30</v>
      </c>
      <c r="R4907" t="b">
        <v>0</v>
      </c>
      <c r="Z4907">
        <v>1</v>
      </c>
    </row>
    <row r="4908" spans="1:26" x14ac:dyDescent="0.25">
      <c r="A4908">
        <v>4852</v>
      </c>
      <c r="B4908" t="s">
        <v>2972</v>
      </c>
      <c r="C4908" t="s">
        <v>3026</v>
      </c>
      <c r="D4908" t="s">
        <v>3027</v>
      </c>
      <c r="E4908" s="6" t="str">
        <f>VLOOKUP(B4908&amp;" - "&amp;D4908,OrbisGeneric_mapping!C:F,3,0)</f>
        <v>CSTK_DIV_CURRENT</v>
      </c>
      <c r="F4908" s="6" t="str">
        <f>VLOOKUP(E4908,Collibra!D:F,3,0)</f>
        <v>Dividend yield (%) - current</v>
      </c>
      <c r="G4908" s="6" t="str">
        <f>VLOOKUP(E4908,Collibra!D:F,2,0)</f>
        <v>Dividends per share as a percentage of the market price; 
in which Dividends per share is Dividends from the annual financial accounts divided by the most recent number of outstanding shares (of the main security) of the company
in which market price is the most recent closing price of the main security on the main stock exchange of the company</v>
      </c>
      <c r="J4908" t="s">
        <v>28</v>
      </c>
      <c r="N4908" t="b">
        <v>0</v>
      </c>
      <c r="P4908" t="s">
        <v>29</v>
      </c>
      <c r="Q4908" t="s">
        <v>30</v>
      </c>
      <c r="R4908" t="b">
        <v>0</v>
      </c>
      <c r="Z4908">
        <v>1</v>
      </c>
    </row>
    <row r="4909" spans="1:26" x14ac:dyDescent="0.25">
      <c r="A4909">
        <v>4700</v>
      </c>
      <c r="B4909" t="s">
        <v>2972</v>
      </c>
      <c r="C4909" t="s">
        <v>243</v>
      </c>
      <c r="D4909" t="s">
        <v>244</v>
      </c>
      <c r="E4909" s="6" t="str">
        <f>VLOOKUP(B4909&amp;" - "&amp;D4909,OrbisGeneric_mapping!C:F,3,0)</f>
        <v>CSTK_EPS</v>
      </c>
      <c r="F4909" s="6" t="str">
        <f>VLOOKUP(E4909,Collibra!D:F,3,0)</f>
        <v>Earnings per share</v>
      </c>
      <c r="G4909" s="6" t="str">
        <f>VLOOKUP(E4909,Collibra!D:F,2,0)</f>
        <v>Net income from the annual financial accounts divided by the number of outstanding shares (most recent number of the main security)</v>
      </c>
      <c r="J4909" t="s">
        <v>28</v>
      </c>
      <c r="N4909" t="b">
        <v>0</v>
      </c>
      <c r="P4909" t="s">
        <v>29</v>
      </c>
      <c r="Q4909" t="s">
        <v>30</v>
      </c>
      <c r="R4909" t="b">
        <v>0</v>
      </c>
      <c r="Z4909">
        <v>1</v>
      </c>
    </row>
    <row r="4910" spans="1:26" x14ac:dyDescent="0.25">
      <c r="A4910">
        <v>4812</v>
      </c>
      <c r="B4910" t="s">
        <v>2972</v>
      </c>
      <c r="C4910" t="s">
        <v>3028</v>
      </c>
      <c r="D4910" t="s">
        <v>3029</v>
      </c>
      <c r="E4910" s="6" t="str">
        <f>VLOOKUP(B4910&amp;" - "&amp;D4910,OrbisGeneric_mapping!C:F,3,0)</f>
        <v>CSTK_EY_RATIO_CURR</v>
      </c>
      <c r="F4910" s="6">
        <f>VLOOKUP(E4910,Collibra!D:F,3,0)</f>
        <v>0</v>
      </c>
      <c r="G4910" s="6" t="str">
        <f>VLOOKUP(E4910,Collibra!D:F,2,0)</f>
        <v>Earnings per share as a percentage of the market price;
in which Earnings per share is Net income from the annual accounts divided by the most recent number of outstanding shares (of the main security) of the company
in which market price is the most recent closing price of the main security on the main stock exchange of the company</v>
      </c>
      <c r="J4910" t="s">
        <v>28</v>
      </c>
      <c r="N4910" t="b">
        <v>0</v>
      </c>
      <c r="P4910" t="s">
        <v>29</v>
      </c>
      <c r="Q4910" t="s">
        <v>30</v>
      </c>
      <c r="R4910" t="b">
        <v>0</v>
      </c>
      <c r="Z4910">
        <v>1</v>
      </c>
    </row>
    <row r="4911" spans="1:26" x14ac:dyDescent="0.25">
      <c r="A4911">
        <v>4820</v>
      </c>
      <c r="B4911" t="s">
        <v>2972</v>
      </c>
      <c r="C4911" t="s">
        <v>3030</v>
      </c>
      <c r="D4911" t="s">
        <v>3031</v>
      </c>
      <c r="E4911" s="6" t="str">
        <f>VLOOKUP(B4911&amp;" - "&amp;D4911,OrbisGeneric_mapping!C:F,3,0)</f>
        <v>CSTK_EY_RATIO_HIGH</v>
      </c>
      <c r="F4911" s="6">
        <f>VLOOKUP(E4911,Collibra!D:F,3,0)</f>
        <v>0</v>
      </c>
      <c r="G4911" s="6" t="str">
        <f>VLOOKUP(E4911,Collibra!D:F,2,0)</f>
        <v>Earnings per share as a percentage of the market price;
in which Earnings per share is Net income from the annual accounts divided by the most recent number of outstanding shares (of the main security) of the company
in which market price is the highest price of the day of the main security on the main stock exchange of the company</v>
      </c>
      <c r="J4911" t="s">
        <v>28</v>
      </c>
      <c r="N4911" t="b">
        <v>0</v>
      </c>
      <c r="P4911" t="s">
        <v>29</v>
      </c>
      <c r="Q4911" t="s">
        <v>30</v>
      </c>
      <c r="R4911" t="b">
        <v>0</v>
      </c>
      <c r="Z4911">
        <v>1</v>
      </c>
    </row>
    <row r="4912" spans="1:26" x14ac:dyDescent="0.25">
      <c r="A4912">
        <v>4828</v>
      </c>
      <c r="B4912" t="s">
        <v>2972</v>
      </c>
      <c r="C4912" t="s">
        <v>3032</v>
      </c>
      <c r="D4912" t="s">
        <v>3033</v>
      </c>
      <c r="E4912" s="6" t="str">
        <f>VLOOKUP(B4912&amp;" - "&amp;D4912,OrbisGeneric_mapping!C:F,3,0)</f>
        <v>CSTK_EY_RATIO_LOW</v>
      </c>
      <c r="F4912" s="6" t="str">
        <f>VLOOKUP(E4912,Collibra!D:F,3,0)</f>
        <v>Earnings yield (%) - current low</v>
      </c>
      <c r="G4912" s="6" t="str">
        <f>VLOOKUP(E4912,Collibra!D:F,2,0)</f>
        <v>Earnings per share as a percentage of the market price;
in which Earnings per share is Net income from the annual accounts divided by the most recent number of outstanding shares (of the main security) of the company
in which market price is the lowest price of the day of the main security on the main stock exchange of the company</v>
      </c>
      <c r="J4912" t="s">
        <v>28</v>
      </c>
      <c r="N4912" t="b">
        <v>0</v>
      </c>
      <c r="P4912" t="s">
        <v>29</v>
      </c>
      <c r="Q4912" t="s">
        <v>30</v>
      </c>
      <c r="R4912" t="b">
        <v>0</v>
      </c>
      <c r="Z4912">
        <v>1</v>
      </c>
    </row>
    <row r="4913" spans="1:26" x14ac:dyDescent="0.25">
      <c r="A4913">
        <v>4756</v>
      </c>
      <c r="B4913" t="s">
        <v>2972</v>
      </c>
      <c r="C4913" t="s">
        <v>3034</v>
      </c>
      <c r="D4913" t="s">
        <v>3035</v>
      </c>
      <c r="E4913" s="6" t="str">
        <f>VLOOKUP(B4913&amp;" - "&amp;D4913,OrbisGeneric_mapping!C:F,3,0)</f>
        <v>EPV100DC</v>
      </c>
      <c r="F4913" s="6" t="str">
        <f>VLOOKUP(E4913,Collibra!D:F,3,0)</f>
        <v>Equity price volatility - 100 days</v>
      </c>
      <c r="G4913" s="6" t="str">
        <f>VLOOKUP(E4913,Collibra!D:F,2,0)</f>
        <v>The standard deviation of the logarithm of each individual trading day's equity price movement for last 100 trading days.</v>
      </c>
      <c r="J4913" t="s">
        <v>28</v>
      </c>
      <c r="N4913" t="b">
        <v>0</v>
      </c>
      <c r="P4913" t="s">
        <v>29</v>
      </c>
      <c r="Q4913" t="s">
        <v>30</v>
      </c>
      <c r="R4913" t="b">
        <v>0</v>
      </c>
      <c r="Z4913">
        <v>1</v>
      </c>
    </row>
    <row r="4914" spans="1:26" x14ac:dyDescent="0.25">
      <c r="A4914">
        <v>4780</v>
      </c>
      <c r="B4914" t="s">
        <v>2972</v>
      </c>
      <c r="C4914" t="s">
        <v>3036</v>
      </c>
      <c r="D4914" t="s">
        <v>3037</v>
      </c>
      <c r="E4914" s="6" t="str">
        <f>VLOOKUP(B4914&amp;" - "&amp;D4914,OrbisGeneric_mapping!C:F,3,0)</f>
        <v>EPV10DC</v>
      </c>
      <c r="F4914" s="6" t="str">
        <f>VLOOKUP(E4914,Collibra!D:F,3,0)</f>
        <v>Equity price volatility - 10 days</v>
      </c>
      <c r="G4914" s="6" t="str">
        <f>VLOOKUP(E4914,Collibra!D:F,2,0)</f>
        <v>The standard deviation of the logarithm of each individual trading day's equity price movement for last 10 trading days.</v>
      </c>
      <c r="J4914" t="s">
        <v>28</v>
      </c>
      <c r="N4914" t="b">
        <v>0</v>
      </c>
      <c r="P4914" t="s">
        <v>29</v>
      </c>
      <c r="Q4914" t="s">
        <v>30</v>
      </c>
      <c r="R4914" t="b">
        <v>0</v>
      </c>
      <c r="Z4914">
        <v>1</v>
      </c>
    </row>
    <row r="4915" spans="1:26" x14ac:dyDescent="0.25">
      <c r="A4915">
        <v>4772</v>
      </c>
      <c r="B4915" t="s">
        <v>2972</v>
      </c>
      <c r="C4915" t="s">
        <v>3038</v>
      </c>
      <c r="D4915" t="s">
        <v>3039</v>
      </c>
      <c r="E4915" s="6" t="str">
        <f>VLOOKUP(B4915&amp;" - "&amp;D4915,OrbisGeneric_mapping!C:F,3,0)</f>
        <v>EPV30DC</v>
      </c>
      <c r="F4915" s="6" t="str">
        <f>VLOOKUP(E4915,Collibra!D:F,3,0)</f>
        <v>Equity price volatility - 30 days</v>
      </c>
      <c r="G4915" s="6" t="str">
        <f>VLOOKUP(E4915,Collibra!D:F,2,0)</f>
        <v>The standard deviation of the logarithm of each individual trading day's equity price movement for last 30 trading days.</v>
      </c>
      <c r="J4915" t="s">
        <v>28</v>
      </c>
      <c r="N4915" t="b">
        <v>0</v>
      </c>
      <c r="P4915" t="s">
        <v>29</v>
      </c>
      <c r="Q4915" t="s">
        <v>30</v>
      </c>
      <c r="R4915" t="b">
        <v>0</v>
      </c>
      <c r="Z4915">
        <v>1</v>
      </c>
    </row>
    <row r="4916" spans="1:26" x14ac:dyDescent="0.25">
      <c r="A4916">
        <v>4748</v>
      </c>
      <c r="B4916" t="s">
        <v>2972</v>
      </c>
      <c r="C4916" t="s">
        <v>3040</v>
      </c>
      <c r="D4916" t="s">
        <v>3041</v>
      </c>
      <c r="E4916" s="6" t="str">
        <f>VLOOKUP(B4916&amp;" - "&amp;D4916,OrbisGeneric_mapping!C:F,3,0)</f>
        <v>EPV360DC</v>
      </c>
      <c r="F4916" s="6" t="str">
        <f>VLOOKUP(E4916,Collibra!D:F,3,0)</f>
        <v>Equity price volatility - 360 days</v>
      </c>
      <c r="G4916" s="6" t="str">
        <f>VLOOKUP(E4916,Collibra!D:F,2,0)</f>
        <v>The standard deviation of the logarithm of each individual trading day's equity price movement for last 360 trading days.</v>
      </c>
      <c r="J4916" t="s">
        <v>28</v>
      </c>
      <c r="N4916" t="b">
        <v>0</v>
      </c>
      <c r="P4916" t="s">
        <v>29</v>
      </c>
      <c r="Q4916" t="s">
        <v>30</v>
      </c>
      <c r="R4916" t="b">
        <v>0</v>
      </c>
      <c r="Z4916">
        <v>1</v>
      </c>
    </row>
    <row r="4917" spans="1:26" x14ac:dyDescent="0.25">
      <c r="A4917">
        <v>4764</v>
      </c>
      <c r="B4917" t="s">
        <v>2972</v>
      </c>
      <c r="C4917" t="s">
        <v>3042</v>
      </c>
      <c r="D4917" t="s">
        <v>3043</v>
      </c>
      <c r="E4917" s="6" t="str">
        <f>VLOOKUP(B4917&amp;" - "&amp;D4917,OrbisGeneric_mapping!C:F,3,0)</f>
        <v>EPV50DC</v>
      </c>
      <c r="F4917" s="6" t="str">
        <f>VLOOKUP(E4917,Collibra!D:F,3,0)</f>
        <v>Equity price volatility - 50 days</v>
      </c>
      <c r="G4917" s="6" t="str">
        <f>VLOOKUP(E4917,Collibra!D:F,2,0)</f>
        <v>The standard deviation of the logarithm of each individual trading day's equity price movement for last 50 trading days.</v>
      </c>
      <c r="J4917" t="s">
        <v>28</v>
      </c>
      <c r="N4917" t="b">
        <v>0</v>
      </c>
      <c r="P4917" t="s">
        <v>29</v>
      </c>
      <c r="Q4917" t="s">
        <v>30</v>
      </c>
      <c r="R4917" t="b">
        <v>0</v>
      </c>
      <c r="Z4917">
        <v>1</v>
      </c>
    </row>
    <row r="4918" spans="1:26" x14ac:dyDescent="0.25">
      <c r="A4918">
        <v>4564</v>
      </c>
      <c r="B4918" t="s">
        <v>2972</v>
      </c>
      <c r="C4918" t="s">
        <v>2529</v>
      </c>
      <c r="D4918" t="s">
        <v>2530</v>
      </c>
      <c r="E4918" s="6" t="str">
        <f>VLOOKUP(B4918&amp;" - "&amp;D4918,OrbisGeneric_mapping!C:F,3,0)</f>
        <v>IPO_DATE</v>
      </c>
      <c r="F4918" s="6" t="str">
        <f>VLOOKUP(E4918,Collibra!D:F,3,0)</f>
        <v>IPO date</v>
      </c>
      <c r="G4918" s="6" t="str">
        <f>VLOOKUP(E4918,Collibra!D:F,2,0)</f>
        <v>The initial offering date is a date set during the underwriting process on which a security is first made available for public purchase. An initial public offering (IPO) is when a private corporation issues new equity shares or securities to public investors.</v>
      </c>
      <c r="J4918" t="s">
        <v>28</v>
      </c>
      <c r="N4918" t="b">
        <v>0</v>
      </c>
      <c r="P4918" t="s">
        <v>29</v>
      </c>
      <c r="Q4918" t="s">
        <v>30</v>
      </c>
      <c r="R4918" t="b">
        <v>0</v>
      </c>
      <c r="Z4918">
        <v>1</v>
      </c>
    </row>
    <row r="4919" spans="1:26" x14ac:dyDescent="0.25">
      <c r="A4919">
        <v>4588</v>
      </c>
      <c r="B4919" t="s">
        <v>2972</v>
      </c>
      <c r="C4919" t="s">
        <v>2531</v>
      </c>
      <c r="D4919" t="s">
        <v>2532</v>
      </c>
      <c r="E4919" s="6" t="e">
        <f>VLOOKUP(B4919&amp;" - "&amp;D4919,OrbisGeneric_mapping!C:F,3,0)</f>
        <v>#N/A</v>
      </c>
      <c r="F4919" s="6" t="e">
        <f>VLOOKUP(E4919,Collibra!D:F,3,0)</f>
        <v>#N/A</v>
      </c>
      <c r="G4919" s="6" t="e">
        <f>VLOOKUP(E4919,Collibra!D:F,2,0)</f>
        <v>#N/A</v>
      </c>
      <c r="J4919" t="s">
        <v>28</v>
      </c>
      <c r="N4919" t="b">
        <v>0</v>
      </c>
      <c r="P4919" t="s">
        <v>29</v>
      </c>
      <c r="Q4919" t="s">
        <v>30</v>
      </c>
      <c r="R4919" t="b">
        <v>0</v>
      </c>
      <c r="Z4919">
        <v>1</v>
      </c>
    </row>
    <row r="4920" spans="1:26" x14ac:dyDescent="0.25">
      <c r="A4920">
        <v>4580</v>
      </c>
      <c r="B4920" t="s">
        <v>2972</v>
      </c>
      <c r="C4920" t="s">
        <v>2533</v>
      </c>
      <c r="D4920" t="s">
        <v>2534</v>
      </c>
      <c r="E4920" s="6" t="e">
        <f>VLOOKUP(B4920&amp;" - "&amp;D4920,OrbisGeneric_mapping!C:F,3,0)</f>
        <v>#N/A</v>
      </c>
      <c r="F4920" s="6" t="e">
        <f>VLOOKUP(E4920,Collibra!D:F,3,0)</f>
        <v>#N/A</v>
      </c>
      <c r="G4920" s="6" t="e">
        <f>VLOOKUP(E4920,Collibra!D:F,2,0)</f>
        <v>#N/A</v>
      </c>
      <c r="J4920" t="s">
        <v>28</v>
      </c>
      <c r="N4920" t="b">
        <v>0</v>
      </c>
      <c r="P4920" t="s">
        <v>29</v>
      </c>
      <c r="Q4920" t="s">
        <v>30</v>
      </c>
      <c r="R4920" t="b">
        <v>0</v>
      </c>
      <c r="Z4920">
        <v>1</v>
      </c>
    </row>
    <row r="4921" spans="1:26" x14ac:dyDescent="0.25">
      <c r="A4921">
        <v>4572</v>
      </c>
      <c r="B4921" t="s">
        <v>2972</v>
      </c>
      <c r="C4921" t="s">
        <v>2535</v>
      </c>
      <c r="D4921" t="s">
        <v>2536</v>
      </c>
      <c r="E4921" s="6" t="e">
        <f>VLOOKUP(B4921&amp;" - "&amp;D4921,OrbisGeneric_mapping!C:F,3,0)</f>
        <v>#N/A</v>
      </c>
      <c r="F4921" s="6" t="e">
        <f>VLOOKUP(E4921,Collibra!D:F,3,0)</f>
        <v>#N/A</v>
      </c>
      <c r="G4921" s="6" t="e">
        <f>VLOOKUP(E4921,Collibra!D:F,2,0)</f>
        <v>#N/A</v>
      </c>
      <c r="J4921" t="s">
        <v>28</v>
      </c>
      <c r="N4921" t="b">
        <v>0</v>
      </c>
      <c r="P4921" t="s">
        <v>29</v>
      </c>
      <c r="Q4921" t="s">
        <v>30</v>
      </c>
      <c r="R4921" t="b">
        <v>0</v>
      </c>
      <c r="Z4921">
        <v>1</v>
      </c>
    </row>
    <row r="4922" spans="1:26" x14ac:dyDescent="0.25">
      <c r="A4922">
        <v>4388</v>
      </c>
      <c r="B4922" t="s">
        <v>2972</v>
      </c>
      <c r="C4922" t="s">
        <v>255</v>
      </c>
      <c r="D4922" t="s">
        <v>256</v>
      </c>
      <c r="E4922" s="6" t="str">
        <f>VLOOKUP(B4922&amp;" - "&amp;D4922,OrbisGeneric_mapping!C:F,3,0)</f>
        <v>SD_ISIN</v>
      </c>
      <c r="F4922" s="6">
        <f>VLOOKUP(E4922,Collibra!D:F,3,0)</f>
        <v>0</v>
      </c>
      <c r="G4922" s="6" t="str">
        <f>VLOOKUP(E4922,Collibra!D:F,2,0)</f>
        <v>&lt;p class="MsoNormal"&gt;&lt;span style="color: black;"&gt;The International Securities Identification Number of the main security representing the equity capital. This main security is either the security representing the largest part of the company's total equity or the one that is the most actively traded.&lt;/span&gt;&lt;/p&gt;</v>
      </c>
      <c r="J4922" t="s">
        <v>28</v>
      </c>
      <c r="N4922" t="b">
        <v>0</v>
      </c>
      <c r="P4922" t="s">
        <v>29</v>
      </c>
      <c r="Q4922" t="s">
        <v>30</v>
      </c>
      <c r="R4922" t="b">
        <v>0</v>
      </c>
      <c r="Z4922">
        <v>1</v>
      </c>
    </row>
    <row r="4923" spans="1:26" x14ac:dyDescent="0.25">
      <c r="A4923">
        <v>4540</v>
      </c>
      <c r="B4923" t="s">
        <v>2972</v>
      </c>
      <c r="C4923" t="s">
        <v>2539</v>
      </c>
      <c r="D4923" t="s">
        <v>2540</v>
      </c>
      <c r="E4923" s="6" t="str">
        <f>VLOOKUP(B4923&amp;" - "&amp;D4923,OrbisGeneric_mapping!C:F,3,0)</f>
        <v>MAINEXCHANGE</v>
      </c>
      <c r="F4923" s="6">
        <f>VLOOKUP(E4923,Collibra!D:F,3,0)</f>
        <v>0</v>
      </c>
      <c r="G4923" s="6" t="str">
        <f>VLOOKUP(E4923,Collibra!D:F,2,0)</f>
        <v>The main or primary stock exchange, is the main exchange on which a given stock is listed. The designation of the main exchange is usually based on the volume traded.</v>
      </c>
      <c r="J4923" t="s">
        <v>28</v>
      </c>
      <c r="N4923" t="b">
        <v>0</v>
      </c>
      <c r="P4923" t="s">
        <v>29</v>
      </c>
      <c r="Q4923" t="s">
        <v>30</v>
      </c>
      <c r="R4923" t="b">
        <v>0</v>
      </c>
      <c r="Z4923">
        <v>1</v>
      </c>
    </row>
    <row r="4924" spans="1:26" x14ac:dyDescent="0.25">
      <c r="A4924">
        <v>4652</v>
      </c>
      <c r="B4924" t="s">
        <v>2972</v>
      </c>
      <c r="C4924" t="s">
        <v>3044</v>
      </c>
      <c r="D4924" t="s">
        <v>3045</v>
      </c>
      <c r="E4924" s="6" t="str">
        <f>VLOOKUP(B4924&amp;" - "&amp;D4924,OrbisGeneric_mapping!C:F,3,0)</f>
        <v>MPRI_HIGH_52WEEK</v>
      </c>
      <c r="F4924" s="6" t="str">
        <f>VLOOKUP(E4924,Collibra!D:F,3,0)</f>
        <v>Market price - 52 week - High</v>
      </c>
      <c r="G4924" s="6" t="str">
        <f>VLOOKUP(E4924,Collibra!D:F,2,0)</f>
        <v>The highest closing price of the main security on the main stock exchange for the period starting 52 weeks ago and ending today.</v>
      </c>
      <c r="J4924" t="s">
        <v>28</v>
      </c>
      <c r="N4924" t="b">
        <v>0</v>
      </c>
      <c r="P4924" t="s">
        <v>29</v>
      </c>
      <c r="Q4924" t="s">
        <v>30</v>
      </c>
      <c r="R4924" t="b">
        <v>0</v>
      </c>
      <c r="Z4924">
        <v>1</v>
      </c>
    </row>
    <row r="4925" spans="1:26" x14ac:dyDescent="0.25">
      <c r="A4925">
        <v>4660</v>
      </c>
      <c r="B4925" t="s">
        <v>2972</v>
      </c>
      <c r="C4925" t="s">
        <v>3046</v>
      </c>
      <c r="D4925" t="s">
        <v>3047</v>
      </c>
      <c r="E4925" s="6" t="str">
        <f>VLOOKUP(B4925&amp;" - "&amp;D4925,OrbisGeneric_mapping!C:F,3,0)</f>
        <v>MPRI_LOW_52WEEK</v>
      </c>
      <c r="F4925" s="6" t="str">
        <f>VLOOKUP(E4925,Collibra!D:F,3,0)</f>
        <v>Market price - 52 week - Low</v>
      </c>
      <c r="G4925" s="6" t="str">
        <f>VLOOKUP(E4925,Collibra!D:F,2,0)</f>
        <v>The lowest closing price of the main security on the main stock exchange for the period starting 52 weeks ago and ending today.</v>
      </c>
      <c r="J4925" t="s">
        <v>28</v>
      </c>
      <c r="N4925" t="b">
        <v>0</v>
      </c>
      <c r="P4925" t="s">
        <v>29</v>
      </c>
      <c r="Q4925" t="s">
        <v>30</v>
      </c>
      <c r="R4925" t="b">
        <v>0</v>
      </c>
      <c r="Z4925">
        <v>1</v>
      </c>
    </row>
    <row r="4926" spans="1:26" x14ac:dyDescent="0.25">
      <c r="A4926">
        <v>4628</v>
      </c>
      <c r="B4926" t="s">
        <v>2972</v>
      </c>
      <c r="C4926" t="s">
        <v>3048</v>
      </c>
      <c r="D4926" t="s">
        <v>3049</v>
      </c>
      <c r="E4926" s="6" t="str">
        <f>VLOOKUP(B4926&amp;" - "&amp;D4926,OrbisGeneric_mapping!C:F,3,0)</f>
        <v>MPRICCUR</v>
      </c>
      <c r="F4926" s="6" t="str">
        <f>VLOOKUP(E4926,Collibra!D:F,3,0)</f>
        <v>Current Market Price</v>
      </c>
      <c r="G4926" s="6" t="str">
        <f>VLOOKUP(E4926,Collibra!D:F,2,0)</f>
        <v>The most recent closing price of the main security on the main stock exchange. As we provide end of the day stock prices the most recent date is D-1</v>
      </c>
      <c r="J4926" t="s">
        <v>28</v>
      </c>
      <c r="N4926" t="b">
        <v>0</v>
      </c>
      <c r="P4926" t="s">
        <v>29</v>
      </c>
      <c r="Q4926" t="s">
        <v>30</v>
      </c>
      <c r="R4926" t="b">
        <v>0</v>
      </c>
      <c r="Z4926">
        <v>1</v>
      </c>
    </row>
    <row r="4927" spans="1:26" x14ac:dyDescent="0.25">
      <c r="A4927">
        <v>4636</v>
      </c>
      <c r="B4927" t="s">
        <v>2972</v>
      </c>
      <c r="C4927" t="s">
        <v>3050</v>
      </c>
      <c r="D4927" t="s">
        <v>3051</v>
      </c>
      <c r="E4927" s="6" t="str">
        <f>VLOOKUP(B4927&amp;" - "&amp;D4927,OrbisGeneric_mapping!C:F,3,0)</f>
        <v>MPRICHIG</v>
      </c>
      <c r="F4927" s="6" t="str">
        <f>VLOOKUP(E4927,Collibra!D:F,3,0)</f>
        <v>Market price - Year to date - High</v>
      </c>
      <c r="G4927" s="6" t="str">
        <f>VLOOKUP(E4927,Collibra!D:F,2,0)</f>
        <v>The highest closing price of the main security on the main stock exchange for the period starting January 1 of the current year and ending today.</v>
      </c>
      <c r="J4927" t="s">
        <v>28</v>
      </c>
      <c r="N4927" t="b">
        <v>0</v>
      </c>
      <c r="P4927" t="s">
        <v>29</v>
      </c>
      <c r="Q4927" t="s">
        <v>30</v>
      </c>
      <c r="R4927" t="b">
        <v>0</v>
      </c>
      <c r="Z4927">
        <v>1</v>
      </c>
    </row>
    <row r="4928" spans="1:26" x14ac:dyDescent="0.25">
      <c r="A4928">
        <v>4644</v>
      </c>
      <c r="B4928" t="s">
        <v>2972</v>
      </c>
      <c r="C4928" t="s">
        <v>3052</v>
      </c>
      <c r="D4928" t="s">
        <v>3053</v>
      </c>
      <c r="E4928" s="6" t="str">
        <f>VLOOKUP(B4928&amp;" - "&amp;D4928,OrbisGeneric_mapping!C:F,3,0)</f>
        <v>MPRICLOW</v>
      </c>
      <c r="F4928" s="6">
        <f>VLOOKUP(E4928,Collibra!D:F,3,0)</f>
        <v>0</v>
      </c>
      <c r="G4928" s="6" t="str">
        <f>VLOOKUP(E4928,Collibra!D:F,2,0)</f>
        <v>The lowest closing price of the main security on the main stock exchange for the period starting January 1 of the current year and ending today.</v>
      </c>
      <c r="J4928" t="s">
        <v>28</v>
      </c>
      <c r="N4928" t="b">
        <v>0</v>
      </c>
      <c r="P4928" t="s">
        <v>29</v>
      </c>
      <c r="Q4928" t="s">
        <v>30</v>
      </c>
      <c r="R4928" t="b">
        <v>0</v>
      </c>
      <c r="Z4928">
        <v>1</v>
      </c>
    </row>
    <row r="4929" spans="1:26" x14ac:dyDescent="0.25">
      <c r="A4929">
        <v>4556</v>
      </c>
      <c r="B4929" t="s">
        <v>2972</v>
      </c>
      <c r="C4929" t="s">
        <v>3054</v>
      </c>
      <c r="D4929" t="s">
        <v>3055</v>
      </c>
      <c r="E4929" s="6" t="str">
        <f>VLOOKUP(B4929&amp;" - "&amp;D4929,OrbisGeneric_mapping!C:F,3,0)</f>
        <v>SD_EXCHANGE_CODE</v>
      </c>
      <c r="F4929" s="6" t="str">
        <f>VLOOKUP(E4929,Collibra!D:F,3,0)</f>
        <v>MIC code(s)</v>
      </c>
      <c r="G4929" s="6" t="str">
        <f>VLOOKUP(E4929,Collibra!D:F,2,0)</f>
        <v>The market identifier code (MIC) is a unique identification code used to identify securities trading exchanges, regulated and non-regulated trading markets. The MIC is a four alphanumeric character code alphanumeric code for the market in which a trade takes place.</v>
      </c>
      <c r="J4929" t="s">
        <v>28</v>
      </c>
      <c r="N4929" t="b">
        <v>0</v>
      </c>
      <c r="P4929" t="s">
        <v>29</v>
      </c>
      <c r="Q4929" t="s">
        <v>30</v>
      </c>
      <c r="R4929" t="b">
        <v>0</v>
      </c>
      <c r="Z4929">
        <v>1</v>
      </c>
    </row>
    <row r="4930" spans="1:26" x14ac:dyDescent="0.25">
      <c r="A4930">
        <v>4420</v>
      </c>
      <c r="B4930" t="s">
        <v>2972</v>
      </c>
      <c r="C4930" t="s">
        <v>3056</v>
      </c>
      <c r="D4930" t="s">
        <v>3057</v>
      </c>
      <c r="E4930" s="6" t="str">
        <f>VLOOKUP(B4930&amp;" - "&amp;D4930,OrbisGeneric_mapping!C:F,3,0)</f>
        <v>OUTSHARES</v>
      </c>
      <c r="F4930" s="6">
        <f>VLOOKUP(E4930,Collibra!D:F,3,0)</f>
        <v>0</v>
      </c>
      <c r="G4930" s="6" t="str">
        <f>VLOOKUP(E4930,Collibra!D:F,2,0)</f>
        <v>The most recent number of outstanding shares of a company. A company's shares outstanding are the total number of shares issued and actively held by stockholders. The number of shares outstanding is of only the main security of the company.</v>
      </c>
      <c r="J4930" t="s">
        <v>28</v>
      </c>
      <c r="N4930" t="b">
        <v>0</v>
      </c>
      <c r="P4930" t="s">
        <v>29</v>
      </c>
      <c r="Q4930" t="s">
        <v>30</v>
      </c>
      <c r="R4930" t="b">
        <v>0</v>
      </c>
      <c r="Z4930">
        <v>1</v>
      </c>
    </row>
    <row r="4931" spans="1:26" x14ac:dyDescent="0.25">
      <c r="A4931">
        <v>4532</v>
      </c>
      <c r="B4931" t="s">
        <v>2972</v>
      </c>
      <c r="C4931" t="s">
        <v>271</v>
      </c>
      <c r="D4931" t="s">
        <v>272</v>
      </c>
      <c r="E4931" s="6" t="str">
        <f>VLOOKUP(B4931&amp;" - "&amp;D4931,OrbisGeneric_mapping!C:F,3,0)</f>
        <v>SDPARVL</v>
      </c>
      <c r="F4931" s="6">
        <f>VLOOKUP(E4931,Collibra!D:F,3,0)</f>
        <v>0</v>
      </c>
      <c r="G4931" s="6" t="str">
        <f>VLOOKUP(E4931,Collibra!D:F,2,0)</f>
        <v>The nominal value, or “par value”, is the value of a share when issued. The nominal value of a listed equity (stock) was the share price upon initial offering. It is the stated value of an issued security that remains fixed, as opposed to its market value, which fluctuates.</v>
      </c>
      <c r="J4931" t="s">
        <v>28</v>
      </c>
      <c r="N4931" t="b">
        <v>0</v>
      </c>
      <c r="P4931" t="s">
        <v>29</v>
      </c>
      <c r="Q4931" t="s">
        <v>30</v>
      </c>
      <c r="R4931" t="b">
        <v>0</v>
      </c>
      <c r="Z4931">
        <v>1</v>
      </c>
    </row>
    <row r="4932" spans="1:26" x14ac:dyDescent="0.25">
      <c r="A4932">
        <v>4844</v>
      </c>
      <c r="B4932" t="s">
        <v>2972</v>
      </c>
      <c r="C4932" t="s">
        <v>3058</v>
      </c>
      <c r="D4932" t="s">
        <v>3059</v>
      </c>
      <c r="E4932" s="6" t="str">
        <f>VLOOKUP(B4932&amp;" - "&amp;D4932,OrbisGeneric_mapping!C:F,3,0)</f>
        <v>CSTK_PRICE_BOOK_VALUE</v>
      </c>
      <c r="F4932" s="6" t="str">
        <f>VLOOKUP(E4932,Collibra!D:F,3,0)</f>
        <v>Price / Book value ratio - current</v>
      </c>
      <c r="G4932" s="6" t="str">
        <f>VLOOKUP(E4932,Collibra!D:F,2,0)</f>
        <v>Market price divided by book value per share;
in which Market price is the most recent closing price of the main security on the main stock exchange of the company
in which book value per share is Shareholder funds from the annual financial accounts divided by the most recent number of outstanding shares (of the main security) of the company</v>
      </c>
      <c r="J4932" t="s">
        <v>28</v>
      </c>
      <c r="N4932" t="b">
        <v>0</v>
      </c>
      <c r="P4932" t="s">
        <v>29</v>
      </c>
      <c r="Q4932" t="s">
        <v>30</v>
      </c>
      <c r="R4932" t="b">
        <v>0</v>
      </c>
      <c r="Z4932">
        <v>1</v>
      </c>
    </row>
    <row r="4933" spans="1:26" x14ac:dyDescent="0.25">
      <c r="A4933">
        <v>4836</v>
      </c>
      <c r="B4933" t="s">
        <v>2972</v>
      </c>
      <c r="C4933" t="s">
        <v>3060</v>
      </c>
      <c r="D4933" t="s">
        <v>3061</v>
      </c>
      <c r="E4933" s="6" t="str">
        <f>VLOOKUP(B4933&amp;" - "&amp;D4933,OrbisGeneric_mapping!C:F,3,0)</f>
        <v>CSTK_PRICE_CASH_FLOW_CURR</v>
      </c>
      <c r="F4933" s="6" t="str">
        <f>VLOOKUP(E4933,Collibra!D:F,3,0)</f>
        <v>Price / cash flow ratio - current</v>
      </c>
      <c r="G4933" s="6" t="str">
        <f>VLOOKUP(E4933,Collibra!D:F,2,0)</f>
        <v>Market price divided by cash flow per share;
in which Market price is the most recent closing price of the main security on the main stock exchange of the company
in which cash flow per share is Cash flow from the annual financial accounts divided by the most recent number of outstanding shares (of the main security) of the company</v>
      </c>
      <c r="J4933" t="s">
        <v>28</v>
      </c>
      <c r="N4933" t="b">
        <v>0</v>
      </c>
      <c r="P4933" t="s">
        <v>29</v>
      </c>
      <c r="Q4933" t="s">
        <v>30</v>
      </c>
      <c r="R4933" t="b">
        <v>0</v>
      </c>
      <c r="Z4933">
        <v>1</v>
      </c>
    </row>
    <row r="4934" spans="1:26" x14ac:dyDescent="0.25">
      <c r="A4934">
        <v>4788</v>
      </c>
      <c r="B4934" t="s">
        <v>2972</v>
      </c>
      <c r="C4934" t="s">
        <v>3062</v>
      </c>
      <c r="D4934" t="s">
        <v>3063</v>
      </c>
      <c r="E4934" s="6" t="str">
        <f>VLOOKUP(B4934&amp;" - "&amp;D4934,OrbisGeneric_mapping!C:F,3,0)</f>
        <v>CSTK_PE_RATIO_CURR</v>
      </c>
      <c r="F4934" s="6" t="str">
        <f>VLOOKUP(E4934,Collibra!D:F,3,0)</f>
        <v>Current price / Earnings ratio</v>
      </c>
      <c r="G4934" s="6" t="str">
        <f>VLOOKUP(E4934,Collibra!D:F,2,0)</f>
        <v>Market price divided by earnings per share;
in which Market price is the most recent closing price of the main security on the main stock exchange of the company
in which earnings per share is Net income from the annual accounts divided by the most recent number of outstanding shares (of the main security) of the company</v>
      </c>
      <c r="J4934" t="s">
        <v>28</v>
      </c>
      <c r="N4934" t="b">
        <v>0</v>
      </c>
      <c r="P4934" t="s">
        <v>29</v>
      </c>
      <c r="Q4934" t="s">
        <v>30</v>
      </c>
      <c r="R4934" t="b">
        <v>0</v>
      </c>
      <c r="Z4934">
        <v>1</v>
      </c>
    </row>
    <row r="4935" spans="1:26" x14ac:dyDescent="0.25">
      <c r="A4935">
        <v>4796</v>
      </c>
      <c r="B4935" t="s">
        <v>2972</v>
      </c>
      <c r="C4935" t="s">
        <v>3064</v>
      </c>
      <c r="D4935" t="s">
        <v>3065</v>
      </c>
      <c r="E4935" s="6" t="str">
        <f>VLOOKUP(B4935&amp;" - "&amp;D4935,OrbisGeneric_mapping!C:F,3,0)</f>
        <v>CSTK_PE_RATIO_HIGH</v>
      </c>
      <c r="F4935" s="6" t="str">
        <f>VLOOKUP(E4935,Collibra!D:F,3,0)</f>
        <v>Price / earnings ratio - current high</v>
      </c>
      <c r="G4935" s="6" t="str">
        <f>VLOOKUP(E4935,Collibra!D:F,2,0)</f>
        <v>Market price divided by earnings per share;
in which Market price is the highest price of the day of the main security on the main stock exchange of the company
in which earnings per share is Net income from the annual accounts) divided by the most recent number of outstanding shares (of the main security) of the company</v>
      </c>
      <c r="J4935" t="s">
        <v>28</v>
      </c>
      <c r="N4935" t="b">
        <v>0</v>
      </c>
      <c r="P4935" t="s">
        <v>29</v>
      </c>
      <c r="Q4935" t="s">
        <v>30</v>
      </c>
      <c r="R4935" t="b">
        <v>0</v>
      </c>
      <c r="Z4935">
        <v>1</v>
      </c>
    </row>
    <row r="4936" spans="1:26" x14ac:dyDescent="0.25">
      <c r="A4936">
        <v>4804</v>
      </c>
      <c r="B4936" t="s">
        <v>2972</v>
      </c>
      <c r="C4936" t="s">
        <v>3066</v>
      </c>
      <c r="D4936" t="s">
        <v>3067</v>
      </c>
      <c r="E4936" s="6" t="str">
        <f>VLOOKUP(B4936&amp;" - "&amp;D4936,OrbisGeneric_mapping!C:F,3,0)</f>
        <v>CSTK_PE_RATIO_LOW</v>
      </c>
      <c r="F4936" s="6">
        <f>VLOOKUP(E4936,Collibra!D:F,3,0)</f>
        <v>0</v>
      </c>
      <c r="G4936" s="6" t="str">
        <f>VLOOKUP(E4936,Collibra!D:F,2,0)</f>
        <v>Market price divided by earnings per share;
in which Market price is the lowest price of the day of the main security on the main stock exchange of the company
in which earnings per share is Net income from the annual accounts divided byt the most recent number of outstanding shares (of the main security) of the company</v>
      </c>
      <c r="J4936" t="s">
        <v>28</v>
      </c>
      <c r="N4936" t="b">
        <v>0</v>
      </c>
      <c r="P4936" t="s">
        <v>29</v>
      </c>
      <c r="Q4936" t="s">
        <v>30</v>
      </c>
      <c r="R4936" t="b">
        <v>0</v>
      </c>
      <c r="Z4936">
        <v>1</v>
      </c>
    </row>
    <row r="4937" spans="1:26" x14ac:dyDescent="0.25">
      <c r="A4937">
        <v>4372</v>
      </c>
      <c r="B4937" t="s">
        <v>2972</v>
      </c>
      <c r="C4937" t="s">
        <v>57</v>
      </c>
      <c r="D4937" t="s">
        <v>57</v>
      </c>
      <c r="E4937" s="6" t="e">
        <f>VLOOKUP(B4937&amp;" - "&amp;D4937,OrbisGeneric_mapping!C:F,3,0)</f>
        <v>#N/A</v>
      </c>
      <c r="F4937" s="6" t="e">
        <f>VLOOKUP(E4937,Collibra!D:F,3,0)</f>
        <v>#N/A</v>
      </c>
      <c r="G4937" s="6" t="e">
        <f>VLOOKUP(E4937,Collibra!D:F,2,0)</f>
        <v>#N/A</v>
      </c>
      <c r="J4937" t="s">
        <v>28</v>
      </c>
      <c r="N4937" t="b">
        <v>0</v>
      </c>
      <c r="P4937" t="s">
        <v>29</v>
      </c>
      <c r="Q4937" t="s">
        <v>30</v>
      </c>
      <c r="R4937" t="b">
        <v>0</v>
      </c>
      <c r="Z4937">
        <v>1</v>
      </c>
    </row>
    <row r="4938" spans="1:26" x14ac:dyDescent="0.25">
      <c r="A4938">
        <v>4364</v>
      </c>
      <c r="B4938" t="s">
        <v>2972</v>
      </c>
      <c r="C4938" t="s">
        <v>58</v>
      </c>
      <c r="D4938" t="s">
        <v>58</v>
      </c>
      <c r="E4938" s="6" t="e">
        <f>VLOOKUP(B4938&amp;" - "&amp;D4938,OrbisGeneric_mapping!C:F,3,0)</f>
        <v>#N/A</v>
      </c>
      <c r="F4938" s="6" t="e">
        <f>VLOOKUP(E4938,Collibra!D:F,3,0)</f>
        <v>#N/A</v>
      </c>
      <c r="G4938" s="6" t="e">
        <f>VLOOKUP(E4938,Collibra!D:F,2,0)</f>
        <v>#N/A</v>
      </c>
      <c r="J4938" t="s">
        <v>59</v>
      </c>
      <c r="N4938" t="b">
        <v>0</v>
      </c>
      <c r="P4938" t="s">
        <v>29</v>
      </c>
      <c r="Q4938" t="s">
        <v>30</v>
      </c>
      <c r="R4938" t="b">
        <v>0</v>
      </c>
      <c r="Z4938">
        <v>1</v>
      </c>
    </row>
    <row r="4939" spans="1:26" x14ac:dyDescent="0.25">
      <c r="A4939">
        <v>4868</v>
      </c>
      <c r="B4939" t="s">
        <v>2972</v>
      </c>
      <c r="C4939" t="s">
        <v>72</v>
      </c>
      <c r="D4939" t="s">
        <v>72</v>
      </c>
      <c r="E4939" s="6" t="e">
        <f>VLOOKUP(B4939&amp;" - "&amp;D4939,OrbisGeneric_mapping!C:F,3,0)</f>
        <v>#N/A</v>
      </c>
      <c r="F4939" s="6" t="e">
        <f>VLOOKUP(E4939,Collibra!D:F,3,0)</f>
        <v>#N/A</v>
      </c>
      <c r="G4939" s="6" t="e">
        <f>VLOOKUP(E4939,Collibra!D:F,2,0)</f>
        <v>#N/A</v>
      </c>
      <c r="J4939" t="s">
        <v>73</v>
      </c>
      <c r="N4939" t="b">
        <v>0</v>
      </c>
      <c r="P4939" t="s">
        <v>29</v>
      </c>
      <c r="Q4939" t="s">
        <v>30</v>
      </c>
      <c r="R4939" t="b">
        <v>0</v>
      </c>
      <c r="Z4939">
        <v>1</v>
      </c>
    </row>
    <row r="4940" spans="1:26" x14ac:dyDescent="0.25">
      <c r="A4940">
        <v>4548</v>
      </c>
      <c r="B4940" t="s">
        <v>2972</v>
      </c>
      <c r="C4940" t="s">
        <v>3068</v>
      </c>
      <c r="D4940" t="s">
        <v>3069</v>
      </c>
      <c r="E4940" s="6" t="str">
        <f>VLOOKUP(B4940&amp;" - "&amp;D4940,OrbisGeneric_mapping!C:F,3,0)</f>
        <v>SD_STKEXCH</v>
      </c>
      <c r="F4940" s="6" t="str">
        <f>VLOOKUP(E4940,Collibra!D:F,3,0)</f>
        <v>Stock exchange(s) listed</v>
      </c>
      <c r="G4940" s="6" t="str">
        <f>VLOOKUP(E4940,Collibra!D:F,2,0)</f>
        <v>The other stock exchanges, next to the main exchange, on which the security is trading.</v>
      </c>
      <c r="J4940" t="s">
        <v>28</v>
      </c>
      <c r="N4940" t="b">
        <v>0</v>
      </c>
      <c r="P4940" t="s">
        <v>29</v>
      </c>
      <c r="Q4940" t="s">
        <v>30</v>
      </c>
      <c r="R4940" t="b">
        <v>0</v>
      </c>
      <c r="Z4940">
        <v>1</v>
      </c>
    </row>
    <row r="4941" spans="1:26" x14ac:dyDescent="0.25">
      <c r="A4941">
        <v>4396</v>
      </c>
      <c r="B4941" t="s">
        <v>2972</v>
      </c>
      <c r="C4941" t="s">
        <v>2084</v>
      </c>
      <c r="D4941" t="s">
        <v>2085</v>
      </c>
      <c r="E4941" s="6" t="str">
        <f>VLOOKUP(B4941&amp;" - "&amp;D4941,OrbisGeneric_mapping!C:F,3,0)</f>
        <v>SD_TICKER</v>
      </c>
      <c r="F4941" s="6">
        <f>VLOOKUP(E4941,Collibra!D:F,3,0)</f>
        <v>0</v>
      </c>
      <c r="G4941" s="6" t="str">
        <f>VLOOKUP(E4941,Collibra!D:F,2,0)</f>
        <v>A ticker symbol or stock symbol is an abbreviation used to uniquely identify publicly traded shares of a particular stock on a particular stock market. A stock symbol may consist of letters, numbers or a combination of both. It is the ticker of the main security representing the equity capital. This main security corresponds either to the security representing the largest part of the company's total equity or the one that is the most actively traded.</v>
      </c>
      <c r="J4941" t="s">
        <v>28</v>
      </c>
      <c r="N4941" t="b">
        <v>0</v>
      </c>
      <c r="P4941" t="s">
        <v>29</v>
      </c>
      <c r="Q4941" t="s">
        <v>30</v>
      </c>
      <c r="R4941" t="b">
        <v>0</v>
      </c>
      <c r="Z4941">
        <v>1</v>
      </c>
    </row>
    <row r="4942" spans="1:26" x14ac:dyDescent="0.25">
      <c r="A4942">
        <v>4404</v>
      </c>
      <c r="B4942" t="s">
        <v>2972</v>
      </c>
      <c r="C4942" t="s">
        <v>3070</v>
      </c>
      <c r="D4942" t="s">
        <v>3071</v>
      </c>
      <c r="E4942" s="6" t="str">
        <f>VLOOKUP(B4942&amp;" - "&amp;D4942,OrbisGeneric_mapping!C:F,3,0)</f>
        <v>TYPE_SHARE</v>
      </c>
      <c r="F4942" s="6" t="str">
        <f>VLOOKUP(E4942,Collibra!D:F,3,0)</f>
        <v>Type of share</v>
      </c>
      <c r="G4942" s="6" t="str">
        <f>VLOOKUP(E4942,Collibra!D:F,2,0)</f>
        <v>Indicates the type of shares and class type for which the stock data is presented. Type of share can be ordinary shares, preference shares, unit,...; Class type can be A, B,...</v>
      </c>
      <c r="J4942" t="s">
        <v>28</v>
      </c>
      <c r="N4942" t="b">
        <v>0</v>
      </c>
      <c r="P4942" t="s">
        <v>29</v>
      </c>
      <c r="Q4942" t="s">
        <v>30</v>
      </c>
      <c r="R4942" t="b">
        <v>0</v>
      </c>
      <c r="Z4942">
        <v>1</v>
      </c>
    </row>
    <row r="4943" spans="1:26" x14ac:dyDescent="0.25">
      <c r="A4943">
        <v>4575</v>
      </c>
      <c r="B4943" t="s">
        <v>3072</v>
      </c>
      <c r="C4943" t="s">
        <v>3073</v>
      </c>
      <c r="D4943" t="s">
        <v>3074</v>
      </c>
      <c r="E4943" s="6" t="e">
        <f>VLOOKUP(B4943&amp;" - "&amp;D4943,OrbisGeneric_mapping!C:F,3,0)</f>
        <v>#N/A</v>
      </c>
      <c r="F4943" s="6" t="e">
        <f>VLOOKUP(E4943,Collibra!D:F,3,0)</f>
        <v>#N/A</v>
      </c>
      <c r="G4943" s="6" t="e">
        <f>VLOOKUP(E4943,Collibra!D:F,2,0)</f>
        <v>#N/A</v>
      </c>
      <c r="J4943" t="s">
        <v>28</v>
      </c>
      <c r="N4943" t="b">
        <v>0</v>
      </c>
      <c r="P4943" t="s">
        <v>29</v>
      </c>
      <c r="Q4943" t="s">
        <v>30</v>
      </c>
      <c r="R4943" t="b">
        <v>0</v>
      </c>
      <c r="Z4943">
        <v>1</v>
      </c>
    </row>
    <row r="4944" spans="1:26" x14ac:dyDescent="0.25">
      <c r="A4944">
        <v>4607</v>
      </c>
      <c r="B4944" t="s">
        <v>3072</v>
      </c>
      <c r="C4944" t="s">
        <v>3075</v>
      </c>
      <c r="D4944" t="s">
        <v>3076</v>
      </c>
      <c r="E4944" s="6" t="e">
        <f>VLOOKUP(B4944&amp;" - "&amp;D4944,OrbisGeneric_mapping!C:F,3,0)</f>
        <v>#N/A</v>
      </c>
      <c r="F4944" s="6" t="e">
        <f>VLOOKUP(E4944,Collibra!D:F,3,0)</f>
        <v>#N/A</v>
      </c>
      <c r="G4944" s="6" t="e">
        <f>VLOOKUP(E4944,Collibra!D:F,2,0)</f>
        <v>#N/A</v>
      </c>
      <c r="J4944" t="s">
        <v>28</v>
      </c>
      <c r="N4944" t="b">
        <v>0</v>
      </c>
      <c r="P4944" t="s">
        <v>29</v>
      </c>
      <c r="Q4944" t="s">
        <v>30</v>
      </c>
      <c r="R4944" t="b">
        <v>0</v>
      </c>
      <c r="Z4944">
        <v>1</v>
      </c>
    </row>
    <row r="4945" spans="1:26" x14ac:dyDescent="0.25">
      <c r="A4945">
        <v>4519</v>
      </c>
      <c r="B4945" t="s">
        <v>3072</v>
      </c>
      <c r="C4945" t="s">
        <v>3077</v>
      </c>
      <c r="D4945" t="s">
        <v>3078</v>
      </c>
      <c r="E4945" s="6" t="e">
        <f>VLOOKUP(B4945&amp;" - "&amp;D4945,OrbisGeneric_mapping!C:F,3,0)</f>
        <v>#N/A</v>
      </c>
      <c r="F4945" s="6" t="e">
        <f>VLOOKUP(E4945,Collibra!D:F,3,0)</f>
        <v>#N/A</v>
      </c>
      <c r="G4945" s="6" t="e">
        <f>VLOOKUP(E4945,Collibra!D:F,2,0)</f>
        <v>#N/A</v>
      </c>
      <c r="J4945" t="s">
        <v>28</v>
      </c>
      <c r="N4945" t="b">
        <v>0</v>
      </c>
      <c r="P4945" t="s">
        <v>29</v>
      </c>
      <c r="Q4945" t="s">
        <v>30</v>
      </c>
      <c r="R4945" t="b">
        <v>0</v>
      </c>
      <c r="Z4945">
        <v>1</v>
      </c>
    </row>
    <row r="4946" spans="1:26" x14ac:dyDescent="0.25">
      <c r="A4946">
        <v>4543</v>
      </c>
      <c r="B4946" t="s">
        <v>3072</v>
      </c>
      <c r="C4946" t="s">
        <v>3079</v>
      </c>
      <c r="D4946" t="s">
        <v>3080</v>
      </c>
      <c r="E4946" s="6" t="e">
        <f>VLOOKUP(B4946&amp;" - "&amp;D4946,OrbisGeneric_mapping!C:F,3,0)</f>
        <v>#N/A</v>
      </c>
      <c r="F4946" s="6" t="e">
        <f>VLOOKUP(E4946,Collibra!D:F,3,0)</f>
        <v>#N/A</v>
      </c>
      <c r="G4946" s="6" t="e">
        <f>VLOOKUP(E4946,Collibra!D:F,2,0)</f>
        <v>#N/A</v>
      </c>
      <c r="J4946" t="s">
        <v>28</v>
      </c>
      <c r="N4946" t="b">
        <v>0</v>
      </c>
      <c r="P4946" t="s">
        <v>29</v>
      </c>
      <c r="Q4946" t="s">
        <v>30</v>
      </c>
      <c r="R4946" t="b">
        <v>0</v>
      </c>
      <c r="Z4946">
        <v>1</v>
      </c>
    </row>
    <row r="4947" spans="1:26" x14ac:dyDescent="0.25">
      <c r="A4947">
        <v>4535</v>
      </c>
      <c r="B4947" t="s">
        <v>3072</v>
      </c>
      <c r="C4947" t="s">
        <v>3081</v>
      </c>
      <c r="D4947" t="s">
        <v>3082</v>
      </c>
      <c r="E4947" s="6" t="e">
        <f>VLOOKUP(B4947&amp;" - "&amp;D4947,OrbisGeneric_mapping!C:F,3,0)</f>
        <v>#N/A</v>
      </c>
      <c r="F4947" s="6" t="e">
        <f>VLOOKUP(E4947,Collibra!D:F,3,0)</f>
        <v>#N/A</v>
      </c>
      <c r="G4947" s="6" t="e">
        <f>VLOOKUP(E4947,Collibra!D:F,2,0)</f>
        <v>#N/A</v>
      </c>
      <c r="J4947" t="s">
        <v>28</v>
      </c>
      <c r="N4947" t="b">
        <v>0</v>
      </c>
      <c r="P4947" t="s">
        <v>29</v>
      </c>
      <c r="Q4947" t="s">
        <v>30</v>
      </c>
      <c r="R4947" t="b">
        <v>0</v>
      </c>
      <c r="Z4947">
        <v>1</v>
      </c>
    </row>
    <row r="4948" spans="1:26" x14ac:dyDescent="0.25">
      <c r="A4948">
        <v>4527</v>
      </c>
      <c r="B4948" t="s">
        <v>3072</v>
      </c>
      <c r="C4948" t="s">
        <v>3083</v>
      </c>
      <c r="D4948" t="s">
        <v>3084</v>
      </c>
      <c r="E4948" s="6" t="e">
        <f>VLOOKUP(B4948&amp;" - "&amp;D4948,OrbisGeneric_mapping!C:F,3,0)</f>
        <v>#N/A</v>
      </c>
      <c r="F4948" s="6" t="e">
        <f>VLOOKUP(E4948,Collibra!D:F,3,0)</f>
        <v>#N/A</v>
      </c>
      <c r="G4948" s="6" t="e">
        <f>VLOOKUP(E4948,Collibra!D:F,2,0)</f>
        <v>#N/A</v>
      </c>
      <c r="J4948" t="s">
        <v>28</v>
      </c>
      <c r="N4948" t="b">
        <v>0</v>
      </c>
      <c r="P4948" t="s">
        <v>29</v>
      </c>
      <c r="Q4948" t="s">
        <v>30</v>
      </c>
      <c r="R4948" t="b">
        <v>0</v>
      </c>
      <c r="Z4948">
        <v>1</v>
      </c>
    </row>
    <row r="4949" spans="1:26" x14ac:dyDescent="0.25">
      <c r="A4949">
        <v>4583</v>
      </c>
      <c r="B4949" t="s">
        <v>3072</v>
      </c>
      <c r="C4949" t="s">
        <v>3085</v>
      </c>
      <c r="D4949" t="s">
        <v>3086</v>
      </c>
      <c r="E4949" s="6" t="e">
        <f>VLOOKUP(B4949&amp;" - "&amp;D4949,OrbisGeneric_mapping!C:F,3,0)</f>
        <v>#N/A</v>
      </c>
      <c r="F4949" s="6" t="e">
        <f>VLOOKUP(E4949,Collibra!D:F,3,0)</f>
        <v>#N/A</v>
      </c>
      <c r="G4949" s="6" t="e">
        <f>VLOOKUP(E4949,Collibra!D:F,2,0)</f>
        <v>#N/A</v>
      </c>
      <c r="J4949" t="s">
        <v>28</v>
      </c>
      <c r="N4949" t="b">
        <v>0</v>
      </c>
      <c r="P4949" t="s">
        <v>29</v>
      </c>
      <c r="Q4949" t="s">
        <v>30</v>
      </c>
      <c r="R4949" t="b">
        <v>0</v>
      </c>
      <c r="Z4949">
        <v>1</v>
      </c>
    </row>
    <row r="4950" spans="1:26" x14ac:dyDescent="0.25">
      <c r="A4950">
        <v>4679</v>
      </c>
      <c r="B4950" t="s">
        <v>3072</v>
      </c>
      <c r="C4950" t="s">
        <v>3087</v>
      </c>
      <c r="D4950" t="s">
        <v>3088</v>
      </c>
      <c r="E4950" s="6" t="e">
        <f>VLOOKUP(B4950&amp;" - "&amp;D4950,OrbisGeneric_mapping!C:F,3,0)</f>
        <v>#N/A</v>
      </c>
      <c r="F4950" s="6" t="e">
        <f>VLOOKUP(E4950,Collibra!D:F,3,0)</f>
        <v>#N/A</v>
      </c>
      <c r="G4950" s="6" t="e">
        <f>VLOOKUP(E4950,Collibra!D:F,2,0)</f>
        <v>#N/A</v>
      </c>
      <c r="J4950" t="s">
        <v>28</v>
      </c>
      <c r="N4950" t="b">
        <v>0</v>
      </c>
      <c r="P4950" t="s">
        <v>29</v>
      </c>
      <c r="Q4950" t="s">
        <v>30</v>
      </c>
      <c r="R4950" t="b">
        <v>0</v>
      </c>
      <c r="Z4950">
        <v>1</v>
      </c>
    </row>
    <row r="4951" spans="1:26" x14ac:dyDescent="0.25">
      <c r="A4951">
        <v>4711</v>
      </c>
      <c r="B4951" t="s">
        <v>3072</v>
      </c>
      <c r="C4951" t="s">
        <v>3089</v>
      </c>
      <c r="D4951" t="s">
        <v>3090</v>
      </c>
      <c r="E4951" s="6" t="e">
        <f>VLOOKUP(B4951&amp;" - "&amp;D4951,OrbisGeneric_mapping!C:F,3,0)</f>
        <v>#N/A</v>
      </c>
      <c r="F4951" s="6" t="e">
        <f>VLOOKUP(E4951,Collibra!D:F,3,0)</f>
        <v>#N/A</v>
      </c>
      <c r="G4951" s="6" t="e">
        <f>VLOOKUP(E4951,Collibra!D:F,2,0)</f>
        <v>#N/A</v>
      </c>
      <c r="J4951" t="s">
        <v>28</v>
      </c>
      <c r="N4951" t="b">
        <v>0</v>
      </c>
      <c r="P4951" t="s">
        <v>29</v>
      </c>
      <c r="Q4951" t="s">
        <v>30</v>
      </c>
      <c r="R4951" t="b">
        <v>0</v>
      </c>
      <c r="Z4951">
        <v>1</v>
      </c>
    </row>
    <row r="4952" spans="1:26" x14ac:dyDescent="0.25">
      <c r="A4952">
        <v>4687</v>
      </c>
      <c r="B4952" t="s">
        <v>3072</v>
      </c>
      <c r="C4952" t="s">
        <v>3091</v>
      </c>
      <c r="D4952" t="s">
        <v>3092</v>
      </c>
      <c r="E4952" s="6" t="e">
        <f>VLOOKUP(B4952&amp;" - "&amp;D4952,OrbisGeneric_mapping!C:F,3,0)</f>
        <v>#N/A</v>
      </c>
      <c r="F4952" s="6" t="e">
        <f>VLOOKUP(E4952,Collibra!D:F,3,0)</f>
        <v>#N/A</v>
      </c>
      <c r="G4952" s="6" t="e">
        <f>VLOOKUP(E4952,Collibra!D:F,2,0)</f>
        <v>#N/A</v>
      </c>
      <c r="J4952" t="s">
        <v>28</v>
      </c>
      <c r="N4952" t="b">
        <v>0</v>
      </c>
      <c r="P4952" t="s">
        <v>29</v>
      </c>
      <c r="Q4952" t="s">
        <v>30</v>
      </c>
      <c r="R4952" t="b">
        <v>0</v>
      </c>
      <c r="Z4952">
        <v>1</v>
      </c>
    </row>
    <row r="4953" spans="1:26" x14ac:dyDescent="0.25">
      <c r="A4953">
        <v>4719</v>
      </c>
      <c r="B4953" t="s">
        <v>3072</v>
      </c>
      <c r="C4953" t="s">
        <v>3093</v>
      </c>
      <c r="D4953" t="s">
        <v>3094</v>
      </c>
      <c r="E4953" s="6" t="e">
        <f>VLOOKUP(B4953&amp;" - "&amp;D4953,OrbisGeneric_mapping!C:F,3,0)</f>
        <v>#N/A</v>
      </c>
      <c r="F4953" s="6" t="e">
        <f>VLOOKUP(E4953,Collibra!D:F,3,0)</f>
        <v>#N/A</v>
      </c>
      <c r="G4953" s="6" t="e">
        <f>VLOOKUP(E4953,Collibra!D:F,2,0)</f>
        <v>#N/A</v>
      </c>
      <c r="J4953" t="s">
        <v>28</v>
      </c>
      <c r="N4953" t="b">
        <v>0</v>
      </c>
      <c r="P4953" t="s">
        <v>29</v>
      </c>
      <c r="Q4953" t="s">
        <v>30</v>
      </c>
      <c r="R4953" t="b">
        <v>0</v>
      </c>
      <c r="Z4953">
        <v>1</v>
      </c>
    </row>
    <row r="4954" spans="1:26" x14ac:dyDescent="0.25">
      <c r="A4954">
        <v>4695</v>
      </c>
      <c r="B4954" t="s">
        <v>3072</v>
      </c>
      <c r="C4954" t="s">
        <v>3095</v>
      </c>
      <c r="D4954" t="s">
        <v>3096</v>
      </c>
      <c r="E4954" s="6" t="e">
        <f>VLOOKUP(B4954&amp;" - "&amp;D4954,OrbisGeneric_mapping!C:F,3,0)</f>
        <v>#N/A</v>
      </c>
      <c r="F4954" s="6" t="e">
        <f>VLOOKUP(E4954,Collibra!D:F,3,0)</f>
        <v>#N/A</v>
      </c>
      <c r="G4954" s="6" t="e">
        <f>VLOOKUP(E4954,Collibra!D:F,2,0)</f>
        <v>#N/A</v>
      </c>
      <c r="J4954" t="s">
        <v>28</v>
      </c>
      <c r="N4954" t="b">
        <v>0</v>
      </c>
      <c r="P4954" t="s">
        <v>29</v>
      </c>
      <c r="Q4954" t="s">
        <v>30</v>
      </c>
      <c r="R4954" t="b">
        <v>0</v>
      </c>
      <c r="Z4954">
        <v>1</v>
      </c>
    </row>
    <row r="4955" spans="1:26" x14ac:dyDescent="0.25">
      <c r="A4955">
        <v>4671</v>
      </c>
      <c r="B4955" t="s">
        <v>3072</v>
      </c>
      <c r="C4955" t="s">
        <v>3097</v>
      </c>
      <c r="D4955" t="s">
        <v>3098</v>
      </c>
      <c r="E4955" s="6" t="e">
        <f>VLOOKUP(B4955&amp;" - "&amp;D4955,OrbisGeneric_mapping!C:F,3,0)</f>
        <v>#N/A</v>
      </c>
      <c r="F4955" s="6" t="e">
        <f>VLOOKUP(E4955,Collibra!D:F,3,0)</f>
        <v>#N/A</v>
      </c>
      <c r="G4955" s="6" t="e">
        <f>VLOOKUP(E4955,Collibra!D:F,2,0)</f>
        <v>#N/A</v>
      </c>
      <c r="J4955" t="s">
        <v>28</v>
      </c>
      <c r="N4955" t="b">
        <v>0</v>
      </c>
      <c r="P4955" t="s">
        <v>29</v>
      </c>
      <c r="Q4955" t="s">
        <v>30</v>
      </c>
      <c r="R4955" t="b">
        <v>0</v>
      </c>
      <c r="Z4955">
        <v>1</v>
      </c>
    </row>
    <row r="4956" spans="1:26" x14ac:dyDescent="0.25">
      <c r="A4956">
        <v>4703</v>
      </c>
      <c r="B4956" t="s">
        <v>3072</v>
      </c>
      <c r="C4956" t="s">
        <v>3099</v>
      </c>
      <c r="D4956" t="s">
        <v>3100</v>
      </c>
      <c r="E4956" s="6" t="e">
        <f>VLOOKUP(B4956&amp;" - "&amp;D4956,OrbisGeneric_mapping!C:F,3,0)</f>
        <v>#N/A</v>
      </c>
      <c r="F4956" s="6" t="e">
        <f>VLOOKUP(E4956,Collibra!D:F,3,0)</f>
        <v>#N/A</v>
      </c>
      <c r="G4956" s="6" t="e">
        <f>VLOOKUP(E4956,Collibra!D:F,2,0)</f>
        <v>#N/A</v>
      </c>
      <c r="J4956" t="s">
        <v>28</v>
      </c>
      <c r="N4956" t="b">
        <v>0</v>
      </c>
      <c r="P4956" t="s">
        <v>29</v>
      </c>
      <c r="Q4956" t="s">
        <v>30</v>
      </c>
      <c r="R4956" t="b">
        <v>0</v>
      </c>
      <c r="Z4956">
        <v>1</v>
      </c>
    </row>
    <row r="4957" spans="1:26" x14ac:dyDescent="0.25">
      <c r="A4957">
        <v>4663</v>
      </c>
      <c r="B4957" t="s">
        <v>3072</v>
      </c>
      <c r="C4957" t="s">
        <v>3101</v>
      </c>
      <c r="D4957" t="s">
        <v>3102</v>
      </c>
      <c r="E4957" s="6" t="e">
        <f>VLOOKUP(B4957&amp;" - "&amp;D4957,OrbisGeneric_mapping!C:F,3,0)</f>
        <v>#N/A</v>
      </c>
      <c r="F4957" s="6" t="e">
        <f>VLOOKUP(E4957,Collibra!D:F,3,0)</f>
        <v>#N/A</v>
      </c>
      <c r="G4957" s="6" t="e">
        <f>VLOOKUP(E4957,Collibra!D:F,2,0)</f>
        <v>#N/A</v>
      </c>
      <c r="J4957" t="s">
        <v>28</v>
      </c>
      <c r="N4957" t="b">
        <v>0</v>
      </c>
      <c r="P4957" t="s">
        <v>29</v>
      </c>
      <c r="Q4957" t="s">
        <v>30</v>
      </c>
      <c r="R4957" t="b">
        <v>0</v>
      </c>
      <c r="Z4957">
        <v>1</v>
      </c>
    </row>
    <row r="4958" spans="1:26" x14ac:dyDescent="0.25">
      <c r="A4958">
        <v>4631</v>
      </c>
      <c r="B4958" t="s">
        <v>3072</v>
      </c>
      <c r="C4958" t="s">
        <v>3103</v>
      </c>
      <c r="D4958" t="s">
        <v>3104</v>
      </c>
      <c r="E4958" s="6" t="e">
        <f>VLOOKUP(B4958&amp;" - "&amp;D4958,OrbisGeneric_mapping!C:F,3,0)</f>
        <v>#N/A</v>
      </c>
      <c r="F4958" s="6" t="e">
        <f>VLOOKUP(E4958,Collibra!D:F,3,0)</f>
        <v>#N/A</v>
      </c>
      <c r="G4958" s="6" t="e">
        <f>VLOOKUP(E4958,Collibra!D:F,2,0)</f>
        <v>#N/A</v>
      </c>
      <c r="J4958" t="s">
        <v>28</v>
      </c>
      <c r="N4958" t="b">
        <v>0</v>
      </c>
      <c r="P4958" t="s">
        <v>29</v>
      </c>
      <c r="Q4958" t="s">
        <v>30</v>
      </c>
      <c r="R4958" t="b">
        <v>0</v>
      </c>
      <c r="Z4958">
        <v>1</v>
      </c>
    </row>
    <row r="4959" spans="1:26" x14ac:dyDescent="0.25">
      <c r="A4959">
        <v>4615</v>
      </c>
      <c r="B4959" t="s">
        <v>3072</v>
      </c>
      <c r="C4959" t="s">
        <v>3105</v>
      </c>
      <c r="D4959" t="s">
        <v>3106</v>
      </c>
      <c r="E4959" s="6" t="e">
        <f>VLOOKUP(B4959&amp;" - "&amp;D4959,OrbisGeneric_mapping!C:F,3,0)</f>
        <v>#N/A</v>
      </c>
      <c r="F4959" s="6" t="e">
        <f>VLOOKUP(E4959,Collibra!D:F,3,0)</f>
        <v>#N/A</v>
      </c>
      <c r="G4959" s="6" t="e">
        <f>VLOOKUP(E4959,Collibra!D:F,2,0)</f>
        <v>#N/A</v>
      </c>
      <c r="J4959" t="s">
        <v>28</v>
      </c>
      <c r="N4959" t="b">
        <v>0</v>
      </c>
      <c r="P4959" t="s">
        <v>29</v>
      </c>
      <c r="Q4959" t="s">
        <v>30</v>
      </c>
      <c r="R4959" t="b">
        <v>0</v>
      </c>
      <c r="Z4959">
        <v>1</v>
      </c>
    </row>
    <row r="4960" spans="1:26" x14ac:dyDescent="0.25">
      <c r="A4960">
        <v>4551</v>
      </c>
      <c r="B4960" t="s">
        <v>3072</v>
      </c>
      <c r="C4960" t="s">
        <v>3107</v>
      </c>
      <c r="D4960" t="s">
        <v>3108</v>
      </c>
      <c r="E4960" s="6" t="e">
        <f>VLOOKUP(B4960&amp;" - "&amp;D4960,OrbisGeneric_mapping!C:F,3,0)</f>
        <v>#N/A</v>
      </c>
      <c r="F4960" s="6" t="e">
        <f>VLOOKUP(E4960,Collibra!D:F,3,0)</f>
        <v>#N/A</v>
      </c>
      <c r="G4960" s="6" t="e">
        <f>VLOOKUP(E4960,Collibra!D:F,2,0)</f>
        <v>#N/A</v>
      </c>
      <c r="J4960" t="s">
        <v>28</v>
      </c>
      <c r="N4960" t="b">
        <v>0</v>
      </c>
      <c r="P4960" t="s">
        <v>29</v>
      </c>
      <c r="Q4960" t="s">
        <v>30</v>
      </c>
      <c r="R4960" t="b">
        <v>0</v>
      </c>
      <c r="Z4960">
        <v>1</v>
      </c>
    </row>
    <row r="4961" spans="1:26" x14ac:dyDescent="0.25">
      <c r="A4961">
        <v>4639</v>
      </c>
      <c r="B4961" t="s">
        <v>3072</v>
      </c>
      <c r="C4961" t="s">
        <v>3109</v>
      </c>
      <c r="D4961" t="s">
        <v>3110</v>
      </c>
      <c r="E4961" s="6" t="e">
        <f>VLOOKUP(B4961&amp;" - "&amp;D4961,OrbisGeneric_mapping!C:F,3,0)</f>
        <v>#N/A</v>
      </c>
      <c r="F4961" s="6" t="e">
        <f>VLOOKUP(E4961,Collibra!D:F,3,0)</f>
        <v>#N/A</v>
      </c>
      <c r="G4961" s="6" t="e">
        <f>VLOOKUP(E4961,Collibra!D:F,2,0)</f>
        <v>#N/A</v>
      </c>
      <c r="J4961" t="s">
        <v>28</v>
      </c>
      <c r="N4961" t="b">
        <v>0</v>
      </c>
      <c r="P4961" t="s">
        <v>29</v>
      </c>
      <c r="Q4961" t="s">
        <v>30</v>
      </c>
      <c r="R4961" t="b">
        <v>0</v>
      </c>
      <c r="Z4961">
        <v>1</v>
      </c>
    </row>
    <row r="4962" spans="1:26" x14ac:dyDescent="0.25">
      <c r="A4962">
        <v>4623</v>
      </c>
      <c r="B4962" t="s">
        <v>3072</v>
      </c>
      <c r="C4962" t="s">
        <v>3111</v>
      </c>
      <c r="D4962" t="s">
        <v>3112</v>
      </c>
      <c r="E4962" s="6" t="e">
        <f>VLOOKUP(B4962&amp;" - "&amp;D4962,OrbisGeneric_mapping!C:F,3,0)</f>
        <v>#N/A</v>
      </c>
      <c r="F4962" s="6" t="e">
        <f>VLOOKUP(E4962,Collibra!D:F,3,0)</f>
        <v>#N/A</v>
      </c>
      <c r="G4962" s="6" t="e">
        <f>VLOOKUP(E4962,Collibra!D:F,2,0)</f>
        <v>#N/A</v>
      </c>
      <c r="J4962" t="s">
        <v>28</v>
      </c>
      <c r="N4962" t="b">
        <v>0</v>
      </c>
      <c r="P4962" t="s">
        <v>29</v>
      </c>
      <c r="Q4962" t="s">
        <v>30</v>
      </c>
      <c r="R4962" t="b">
        <v>0</v>
      </c>
      <c r="Z4962">
        <v>1</v>
      </c>
    </row>
    <row r="4963" spans="1:26" x14ac:dyDescent="0.25">
      <c r="A4963">
        <v>4655</v>
      </c>
      <c r="B4963" t="s">
        <v>3072</v>
      </c>
      <c r="C4963" t="s">
        <v>3113</v>
      </c>
      <c r="D4963" t="s">
        <v>3114</v>
      </c>
      <c r="E4963" s="6" t="e">
        <f>VLOOKUP(B4963&amp;" - "&amp;D4963,OrbisGeneric_mapping!C:F,3,0)</f>
        <v>#N/A</v>
      </c>
      <c r="F4963" s="6" t="e">
        <f>VLOOKUP(E4963,Collibra!D:F,3,0)</f>
        <v>#N/A</v>
      </c>
      <c r="G4963" s="6" t="e">
        <f>VLOOKUP(E4963,Collibra!D:F,2,0)</f>
        <v>#N/A</v>
      </c>
      <c r="J4963" t="s">
        <v>28</v>
      </c>
      <c r="N4963" t="b">
        <v>0</v>
      </c>
      <c r="P4963" t="s">
        <v>29</v>
      </c>
      <c r="Q4963" t="s">
        <v>30</v>
      </c>
      <c r="R4963" t="b">
        <v>0</v>
      </c>
      <c r="Z4963">
        <v>1</v>
      </c>
    </row>
    <row r="4964" spans="1:26" x14ac:dyDescent="0.25">
      <c r="A4964">
        <v>4647</v>
      </c>
      <c r="B4964" t="s">
        <v>3072</v>
      </c>
      <c r="C4964" t="s">
        <v>3115</v>
      </c>
      <c r="D4964" t="s">
        <v>3116</v>
      </c>
      <c r="E4964" s="6" t="e">
        <f>VLOOKUP(B4964&amp;" - "&amp;D4964,OrbisGeneric_mapping!C:F,3,0)</f>
        <v>#N/A</v>
      </c>
      <c r="F4964" s="6" t="e">
        <f>VLOOKUP(E4964,Collibra!D:F,3,0)</f>
        <v>#N/A</v>
      </c>
      <c r="G4964" s="6" t="e">
        <f>VLOOKUP(E4964,Collibra!D:F,2,0)</f>
        <v>#N/A</v>
      </c>
      <c r="J4964" t="s">
        <v>28</v>
      </c>
      <c r="N4964" t="b">
        <v>0</v>
      </c>
      <c r="P4964" t="s">
        <v>29</v>
      </c>
      <c r="Q4964" t="s">
        <v>30</v>
      </c>
      <c r="R4964" t="b">
        <v>0</v>
      </c>
      <c r="Z4964">
        <v>1</v>
      </c>
    </row>
    <row r="4965" spans="1:26" x14ac:dyDescent="0.25">
      <c r="A4965">
        <v>4591</v>
      </c>
      <c r="B4965" t="s">
        <v>3072</v>
      </c>
      <c r="C4965" t="s">
        <v>3117</v>
      </c>
      <c r="D4965" t="s">
        <v>3118</v>
      </c>
      <c r="E4965" s="6" t="e">
        <f>VLOOKUP(B4965&amp;" - "&amp;D4965,OrbisGeneric_mapping!C:F,3,0)</f>
        <v>#N/A</v>
      </c>
      <c r="F4965" s="6" t="e">
        <f>VLOOKUP(E4965,Collibra!D:F,3,0)</f>
        <v>#N/A</v>
      </c>
      <c r="G4965" s="6" t="e">
        <f>VLOOKUP(E4965,Collibra!D:F,2,0)</f>
        <v>#N/A</v>
      </c>
      <c r="J4965" t="s">
        <v>28</v>
      </c>
      <c r="N4965" t="b">
        <v>0</v>
      </c>
      <c r="P4965" t="s">
        <v>29</v>
      </c>
      <c r="Q4965" t="s">
        <v>30</v>
      </c>
      <c r="R4965" t="b">
        <v>0</v>
      </c>
      <c r="Z4965">
        <v>1</v>
      </c>
    </row>
    <row r="4966" spans="1:26" x14ac:dyDescent="0.25">
      <c r="A4966">
        <v>4567</v>
      </c>
      <c r="B4966" t="s">
        <v>3072</v>
      </c>
      <c r="C4966" t="s">
        <v>3119</v>
      </c>
      <c r="D4966" t="s">
        <v>3120</v>
      </c>
      <c r="E4966" s="6" t="e">
        <f>VLOOKUP(B4966&amp;" - "&amp;D4966,OrbisGeneric_mapping!C:F,3,0)</f>
        <v>#N/A</v>
      </c>
      <c r="F4966" s="6" t="e">
        <f>VLOOKUP(E4966,Collibra!D:F,3,0)</f>
        <v>#N/A</v>
      </c>
      <c r="G4966" s="6" t="e">
        <f>VLOOKUP(E4966,Collibra!D:F,2,0)</f>
        <v>#N/A</v>
      </c>
      <c r="J4966" t="s">
        <v>28</v>
      </c>
      <c r="N4966" t="b">
        <v>0</v>
      </c>
      <c r="P4966" t="s">
        <v>29</v>
      </c>
      <c r="Q4966" t="s">
        <v>30</v>
      </c>
      <c r="R4966" t="b">
        <v>0</v>
      </c>
      <c r="Z4966">
        <v>1</v>
      </c>
    </row>
    <row r="4967" spans="1:26" x14ac:dyDescent="0.25">
      <c r="A4967">
        <v>4599</v>
      </c>
      <c r="B4967" t="s">
        <v>3072</v>
      </c>
      <c r="C4967" t="s">
        <v>3121</v>
      </c>
      <c r="D4967" t="s">
        <v>3122</v>
      </c>
      <c r="E4967" s="6" t="e">
        <f>VLOOKUP(B4967&amp;" - "&amp;D4967,OrbisGeneric_mapping!C:F,3,0)</f>
        <v>#N/A</v>
      </c>
      <c r="F4967" s="6" t="e">
        <f>VLOOKUP(E4967,Collibra!D:F,3,0)</f>
        <v>#N/A</v>
      </c>
      <c r="G4967" s="6" t="e">
        <f>VLOOKUP(E4967,Collibra!D:F,2,0)</f>
        <v>#N/A</v>
      </c>
      <c r="J4967" t="s">
        <v>28</v>
      </c>
      <c r="N4967" t="b">
        <v>0</v>
      </c>
      <c r="P4967" t="s">
        <v>29</v>
      </c>
      <c r="Q4967" t="s">
        <v>30</v>
      </c>
      <c r="R4967" t="b">
        <v>0</v>
      </c>
      <c r="Z4967">
        <v>1</v>
      </c>
    </row>
    <row r="4968" spans="1:26" x14ac:dyDescent="0.25">
      <c r="A4968">
        <v>4559</v>
      </c>
      <c r="B4968" t="s">
        <v>3072</v>
      </c>
      <c r="C4968" t="s">
        <v>3123</v>
      </c>
      <c r="D4968" t="s">
        <v>3124</v>
      </c>
      <c r="E4968" s="6" t="e">
        <f>VLOOKUP(B4968&amp;" - "&amp;D4968,OrbisGeneric_mapping!C:F,3,0)</f>
        <v>#N/A</v>
      </c>
      <c r="F4968" s="6" t="e">
        <f>VLOOKUP(E4968,Collibra!D:F,3,0)</f>
        <v>#N/A</v>
      </c>
      <c r="G4968" s="6" t="e">
        <f>VLOOKUP(E4968,Collibra!D:F,2,0)</f>
        <v>#N/A</v>
      </c>
      <c r="J4968" t="s">
        <v>28</v>
      </c>
      <c r="N4968" t="b">
        <v>0</v>
      </c>
      <c r="P4968" t="s">
        <v>29</v>
      </c>
      <c r="Q4968" t="s">
        <v>30</v>
      </c>
      <c r="R4968" t="b">
        <v>0</v>
      </c>
      <c r="Z4968">
        <v>1</v>
      </c>
    </row>
    <row r="4969" spans="1:26" x14ac:dyDescent="0.25">
      <c r="A4969">
        <v>4503</v>
      </c>
      <c r="B4969" t="s">
        <v>3072</v>
      </c>
      <c r="C4969" t="s">
        <v>26</v>
      </c>
      <c r="D4969" t="s">
        <v>27</v>
      </c>
      <c r="E4969" s="6" t="e">
        <f>VLOOKUP(B4969&amp;" - "&amp;D4969,OrbisGeneric_mapping!C:F,3,0)</f>
        <v>#N/A</v>
      </c>
      <c r="F4969" s="6" t="e">
        <f>VLOOKUP(E4969,Collibra!D:F,3,0)</f>
        <v>#N/A</v>
      </c>
      <c r="G4969" s="6" t="e">
        <f>VLOOKUP(E4969,Collibra!D:F,2,0)</f>
        <v>#N/A</v>
      </c>
      <c r="J4969" t="s">
        <v>28</v>
      </c>
      <c r="N4969" t="b">
        <v>0</v>
      </c>
      <c r="P4969" t="s">
        <v>29</v>
      </c>
      <c r="Q4969" t="s">
        <v>30</v>
      </c>
      <c r="R4969" t="b">
        <v>0</v>
      </c>
      <c r="Z4969">
        <v>1</v>
      </c>
    </row>
    <row r="4970" spans="1:26" x14ac:dyDescent="0.25">
      <c r="A4970">
        <v>4511</v>
      </c>
      <c r="B4970" t="s">
        <v>3072</v>
      </c>
      <c r="C4970" t="s">
        <v>452</v>
      </c>
      <c r="D4970" t="s">
        <v>453</v>
      </c>
      <c r="E4970" s="6" t="e">
        <f>VLOOKUP(B4970&amp;" - "&amp;D4970,OrbisGeneric_mapping!C:F,3,0)</f>
        <v>#N/A</v>
      </c>
      <c r="F4970" s="6" t="e">
        <f>VLOOKUP(E4970,Collibra!D:F,3,0)</f>
        <v>#N/A</v>
      </c>
      <c r="G4970" s="6" t="e">
        <f>VLOOKUP(E4970,Collibra!D:F,2,0)</f>
        <v>#N/A</v>
      </c>
      <c r="J4970" t="s">
        <v>28</v>
      </c>
      <c r="N4970" t="b">
        <v>0</v>
      </c>
      <c r="P4970" t="s">
        <v>29</v>
      </c>
      <c r="Q4970" t="s">
        <v>30</v>
      </c>
      <c r="R4970" t="b">
        <v>0</v>
      </c>
      <c r="Z4970">
        <v>1</v>
      </c>
    </row>
    <row r="4971" spans="1:26" x14ac:dyDescent="0.25">
      <c r="A4971">
        <v>4783</v>
      </c>
      <c r="B4971" t="s">
        <v>3072</v>
      </c>
      <c r="C4971" t="s">
        <v>3125</v>
      </c>
      <c r="D4971" t="s">
        <v>3126</v>
      </c>
      <c r="E4971" s="6" t="e">
        <f>VLOOKUP(B4971&amp;" - "&amp;D4971,OrbisGeneric_mapping!C:F,3,0)</f>
        <v>#N/A</v>
      </c>
      <c r="F4971" s="6" t="e">
        <f>VLOOKUP(E4971,Collibra!D:F,3,0)</f>
        <v>#N/A</v>
      </c>
      <c r="G4971" s="6" t="e">
        <f>VLOOKUP(E4971,Collibra!D:F,2,0)</f>
        <v>#N/A</v>
      </c>
      <c r="J4971" t="s">
        <v>28</v>
      </c>
      <c r="N4971" t="b">
        <v>0</v>
      </c>
      <c r="P4971" t="s">
        <v>29</v>
      </c>
      <c r="Q4971" t="s">
        <v>30</v>
      </c>
      <c r="R4971" t="b">
        <v>0</v>
      </c>
      <c r="Z4971">
        <v>1</v>
      </c>
    </row>
    <row r="4972" spans="1:26" x14ac:dyDescent="0.25">
      <c r="A4972">
        <v>4815</v>
      </c>
      <c r="B4972" t="s">
        <v>3072</v>
      </c>
      <c r="C4972" t="s">
        <v>3127</v>
      </c>
      <c r="D4972" t="s">
        <v>3128</v>
      </c>
      <c r="E4972" s="6" t="e">
        <f>VLOOKUP(B4972&amp;" - "&amp;D4972,OrbisGeneric_mapping!C:F,3,0)</f>
        <v>#N/A</v>
      </c>
      <c r="F4972" s="6" t="e">
        <f>VLOOKUP(E4972,Collibra!D:F,3,0)</f>
        <v>#N/A</v>
      </c>
      <c r="G4972" s="6" t="e">
        <f>VLOOKUP(E4972,Collibra!D:F,2,0)</f>
        <v>#N/A</v>
      </c>
      <c r="J4972" t="s">
        <v>28</v>
      </c>
      <c r="N4972" t="b">
        <v>0</v>
      </c>
      <c r="P4972" t="s">
        <v>29</v>
      </c>
      <c r="Q4972" t="s">
        <v>30</v>
      </c>
      <c r="R4972" t="b">
        <v>0</v>
      </c>
      <c r="Z4972">
        <v>1</v>
      </c>
    </row>
    <row r="4973" spans="1:26" x14ac:dyDescent="0.25">
      <c r="A4973">
        <v>4727</v>
      </c>
      <c r="B4973" t="s">
        <v>3072</v>
      </c>
      <c r="C4973" t="s">
        <v>3129</v>
      </c>
      <c r="D4973" t="s">
        <v>3130</v>
      </c>
      <c r="E4973" s="6" t="e">
        <f>VLOOKUP(B4973&amp;" - "&amp;D4973,OrbisGeneric_mapping!C:F,3,0)</f>
        <v>#N/A</v>
      </c>
      <c r="F4973" s="6" t="e">
        <f>VLOOKUP(E4973,Collibra!D:F,3,0)</f>
        <v>#N/A</v>
      </c>
      <c r="G4973" s="6" t="e">
        <f>VLOOKUP(E4973,Collibra!D:F,2,0)</f>
        <v>#N/A</v>
      </c>
      <c r="J4973" t="s">
        <v>28</v>
      </c>
      <c r="N4973" t="b">
        <v>0</v>
      </c>
      <c r="P4973" t="s">
        <v>29</v>
      </c>
      <c r="Q4973" t="s">
        <v>30</v>
      </c>
      <c r="R4973" t="b">
        <v>0</v>
      </c>
      <c r="Z4973">
        <v>1</v>
      </c>
    </row>
    <row r="4974" spans="1:26" x14ac:dyDescent="0.25">
      <c r="A4974">
        <v>4751</v>
      </c>
      <c r="B4974" t="s">
        <v>3072</v>
      </c>
      <c r="C4974" t="s">
        <v>3131</v>
      </c>
      <c r="D4974" t="s">
        <v>3132</v>
      </c>
      <c r="E4974" s="6" t="e">
        <f>VLOOKUP(B4974&amp;" - "&amp;D4974,OrbisGeneric_mapping!C:F,3,0)</f>
        <v>#N/A</v>
      </c>
      <c r="F4974" s="6" t="e">
        <f>VLOOKUP(E4974,Collibra!D:F,3,0)</f>
        <v>#N/A</v>
      </c>
      <c r="G4974" s="6" t="e">
        <f>VLOOKUP(E4974,Collibra!D:F,2,0)</f>
        <v>#N/A</v>
      </c>
      <c r="J4974" t="s">
        <v>28</v>
      </c>
      <c r="N4974" t="b">
        <v>0</v>
      </c>
      <c r="P4974" t="s">
        <v>29</v>
      </c>
      <c r="Q4974" t="s">
        <v>30</v>
      </c>
      <c r="R4974" t="b">
        <v>0</v>
      </c>
      <c r="Z4974">
        <v>1</v>
      </c>
    </row>
    <row r="4975" spans="1:26" x14ac:dyDescent="0.25">
      <c r="A4975">
        <v>4743</v>
      </c>
      <c r="B4975" t="s">
        <v>3072</v>
      </c>
      <c r="C4975" t="s">
        <v>3133</v>
      </c>
      <c r="D4975" t="s">
        <v>3134</v>
      </c>
      <c r="E4975" s="6" t="e">
        <f>VLOOKUP(B4975&amp;" - "&amp;D4975,OrbisGeneric_mapping!C:F,3,0)</f>
        <v>#N/A</v>
      </c>
      <c r="F4975" s="6" t="e">
        <f>VLOOKUP(E4975,Collibra!D:F,3,0)</f>
        <v>#N/A</v>
      </c>
      <c r="G4975" s="6" t="e">
        <f>VLOOKUP(E4975,Collibra!D:F,2,0)</f>
        <v>#N/A</v>
      </c>
      <c r="J4975" t="s">
        <v>28</v>
      </c>
      <c r="N4975" t="b">
        <v>0</v>
      </c>
      <c r="P4975" t="s">
        <v>29</v>
      </c>
      <c r="Q4975" t="s">
        <v>30</v>
      </c>
      <c r="R4975" t="b">
        <v>0</v>
      </c>
      <c r="Z4975">
        <v>1</v>
      </c>
    </row>
    <row r="4976" spans="1:26" x14ac:dyDescent="0.25">
      <c r="A4976">
        <v>4735</v>
      </c>
      <c r="B4976" t="s">
        <v>3072</v>
      </c>
      <c r="C4976" t="s">
        <v>3135</v>
      </c>
      <c r="D4976" t="s">
        <v>3136</v>
      </c>
      <c r="E4976" s="6" t="e">
        <f>VLOOKUP(B4976&amp;" - "&amp;D4976,OrbisGeneric_mapping!C:F,3,0)</f>
        <v>#N/A</v>
      </c>
      <c r="F4976" s="6" t="e">
        <f>VLOOKUP(E4976,Collibra!D:F,3,0)</f>
        <v>#N/A</v>
      </c>
      <c r="G4976" s="6" t="e">
        <f>VLOOKUP(E4976,Collibra!D:F,2,0)</f>
        <v>#N/A</v>
      </c>
      <c r="J4976" t="s">
        <v>28</v>
      </c>
      <c r="N4976" t="b">
        <v>0</v>
      </c>
      <c r="P4976" t="s">
        <v>29</v>
      </c>
      <c r="Q4976" t="s">
        <v>30</v>
      </c>
      <c r="R4976" t="b">
        <v>0</v>
      </c>
      <c r="Z4976">
        <v>1</v>
      </c>
    </row>
    <row r="4977" spans="1:26" x14ac:dyDescent="0.25">
      <c r="A4977">
        <v>4791</v>
      </c>
      <c r="B4977" t="s">
        <v>3072</v>
      </c>
      <c r="C4977" t="s">
        <v>3137</v>
      </c>
      <c r="D4977" t="s">
        <v>3138</v>
      </c>
      <c r="E4977" s="6" t="e">
        <f>VLOOKUP(B4977&amp;" - "&amp;D4977,OrbisGeneric_mapping!C:F,3,0)</f>
        <v>#N/A</v>
      </c>
      <c r="F4977" s="6" t="e">
        <f>VLOOKUP(E4977,Collibra!D:F,3,0)</f>
        <v>#N/A</v>
      </c>
      <c r="G4977" s="6" t="e">
        <f>VLOOKUP(E4977,Collibra!D:F,2,0)</f>
        <v>#N/A</v>
      </c>
      <c r="J4977" t="s">
        <v>28</v>
      </c>
      <c r="N4977" t="b">
        <v>0</v>
      </c>
      <c r="P4977" t="s">
        <v>29</v>
      </c>
      <c r="Q4977" t="s">
        <v>30</v>
      </c>
      <c r="R4977" t="b">
        <v>0</v>
      </c>
      <c r="Z4977">
        <v>1</v>
      </c>
    </row>
    <row r="4978" spans="1:26" x14ac:dyDescent="0.25">
      <c r="A4978">
        <v>4887</v>
      </c>
      <c r="B4978" t="s">
        <v>3072</v>
      </c>
      <c r="C4978" t="s">
        <v>3139</v>
      </c>
      <c r="D4978" t="s">
        <v>3140</v>
      </c>
      <c r="E4978" s="6" t="e">
        <f>VLOOKUP(B4978&amp;" - "&amp;D4978,OrbisGeneric_mapping!C:F,3,0)</f>
        <v>#N/A</v>
      </c>
      <c r="F4978" s="6" t="e">
        <f>VLOOKUP(E4978,Collibra!D:F,3,0)</f>
        <v>#N/A</v>
      </c>
      <c r="G4978" s="6" t="e">
        <f>VLOOKUP(E4978,Collibra!D:F,2,0)</f>
        <v>#N/A</v>
      </c>
      <c r="J4978" t="s">
        <v>28</v>
      </c>
      <c r="N4978" t="b">
        <v>0</v>
      </c>
      <c r="P4978" t="s">
        <v>29</v>
      </c>
      <c r="Q4978" t="s">
        <v>30</v>
      </c>
      <c r="R4978" t="b">
        <v>0</v>
      </c>
      <c r="Z4978">
        <v>1</v>
      </c>
    </row>
    <row r="4979" spans="1:26" x14ac:dyDescent="0.25">
      <c r="A4979">
        <v>4919</v>
      </c>
      <c r="B4979" t="s">
        <v>3072</v>
      </c>
      <c r="C4979" t="s">
        <v>3141</v>
      </c>
      <c r="D4979" t="s">
        <v>3142</v>
      </c>
      <c r="E4979" s="6" t="e">
        <f>VLOOKUP(B4979&amp;" - "&amp;D4979,OrbisGeneric_mapping!C:F,3,0)</f>
        <v>#N/A</v>
      </c>
      <c r="F4979" s="6" t="e">
        <f>VLOOKUP(E4979,Collibra!D:F,3,0)</f>
        <v>#N/A</v>
      </c>
      <c r="G4979" s="6" t="e">
        <f>VLOOKUP(E4979,Collibra!D:F,2,0)</f>
        <v>#N/A</v>
      </c>
      <c r="J4979" t="s">
        <v>28</v>
      </c>
      <c r="N4979" t="b">
        <v>0</v>
      </c>
      <c r="P4979" t="s">
        <v>29</v>
      </c>
      <c r="Q4979" t="s">
        <v>30</v>
      </c>
      <c r="R4979" t="b">
        <v>0</v>
      </c>
      <c r="Z4979">
        <v>1</v>
      </c>
    </row>
    <row r="4980" spans="1:26" x14ac:dyDescent="0.25">
      <c r="A4980">
        <v>4895</v>
      </c>
      <c r="B4980" t="s">
        <v>3072</v>
      </c>
      <c r="C4980" t="s">
        <v>3143</v>
      </c>
      <c r="D4980" t="s">
        <v>3144</v>
      </c>
      <c r="E4980" s="6" t="e">
        <f>VLOOKUP(B4980&amp;" - "&amp;D4980,OrbisGeneric_mapping!C:F,3,0)</f>
        <v>#N/A</v>
      </c>
      <c r="F4980" s="6" t="e">
        <f>VLOOKUP(E4980,Collibra!D:F,3,0)</f>
        <v>#N/A</v>
      </c>
      <c r="G4980" s="6" t="e">
        <f>VLOOKUP(E4980,Collibra!D:F,2,0)</f>
        <v>#N/A</v>
      </c>
      <c r="J4980" t="s">
        <v>28</v>
      </c>
      <c r="N4980" t="b">
        <v>0</v>
      </c>
      <c r="P4980" t="s">
        <v>29</v>
      </c>
      <c r="Q4980" t="s">
        <v>30</v>
      </c>
      <c r="R4980" t="b">
        <v>0</v>
      </c>
      <c r="Z4980">
        <v>1</v>
      </c>
    </row>
    <row r="4981" spans="1:26" x14ac:dyDescent="0.25">
      <c r="A4981">
        <v>4927</v>
      </c>
      <c r="B4981" t="s">
        <v>3072</v>
      </c>
      <c r="C4981" t="s">
        <v>3145</v>
      </c>
      <c r="D4981" t="s">
        <v>3146</v>
      </c>
      <c r="E4981" s="6" t="e">
        <f>VLOOKUP(B4981&amp;" - "&amp;D4981,OrbisGeneric_mapping!C:F,3,0)</f>
        <v>#N/A</v>
      </c>
      <c r="F4981" s="6" t="e">
        <f>VLOOKUP(E4981,Collibra!D:F,3,0)</f>
        <v>#N/A</v>
      </c>
      <c r="G4981" s="6" t="e">
        <f>VLOOKUP(E4981,Collibra!D:F,2,0)</f>
        <v>#N/A</v>
      </c>
      <c r="J4981" t="s">
        <v>28</v>
      </c>
      <c r="N4981" t="b">
        <v>0</v>
      </c>
      <c r="P4981" t="s">
        <v>29</v>
      </c>
      <c r="Q4981" t="s">
        <v>30</v>
      </c>
      <c r="R4981" t="b">
        <v>0</v>
      </c>
      <c r="Z4981">
        <v>1</v>
      </c>
    </row>
    <row r="4982" spans="1:26" x14ac:dyDescent="0.25">
      <c r="A4982">
        <v>4903</v>
      </c>
      <c r="B4982" t="s">
        <v>3072</v>
      </c>
      <c r="C4982" t="s">
        <v>3147</v>
      </c>
      <c r="D4982" t="s">
        <v>3148</v>
      </c>
      <c r="E4982" s="6" t="e">
        <f>VLOOKUP(B4982&amp;" - "&amp;D4982,OrbisGeneric_mapping!C:F,3,0)</f>
        <v>#N/A</v>
      </c>
      <c r="F4982" s="6" t="e">
        <f>VLOOKUP(E4982,Collibra!D:F,3,0)</f>
        <v>#N/A</v>
      </c>
      <c r="G4982" s="6" t="e">
        <f>VLOOKUP(E4982,Collibra!D:F,2,0)</f>
        <v>#N/A</v>
      </c>
      <c r="J4982" t="s">
        <v>28</v>
      </c>
      <c r="N4982" t="b">
        <v>0</v>
      </c>
      <c r="P4982" t="s">
        <v>29</v>
      </c>
      <c r="Q4982" t="s">
        <v>30</v>
      </c>
      <c r="R4982" t="b">
        <v>0</v>
      </c>
      <c r="Z4982">
        <v>1</v>
      </c>
    </row>
    <row r="4983" spans="1:26" x14ac:dyDescent="0.25">
      <c r="A4983">
        <v>4879</v>
      </c>
      <c r="B4983" t="s">
        <v>3072</v>
      </c>
      <c r="C4983" t="s">
        <v>3149</v>
      </c>
      <c r="D4983" t="s">
        <v>3150</v>
      </c>
      <c r="E4983" s="6" t="e">
        <f>VLOOKUP(B4983&amp;" - "&amp;D4983,OrbisGeneric_mapping!C:F,3,0)</f>
        <v>#N/A</v>
      </c>
      <c r="F4983" s="6" t="e">
        <f>VLOOKUP(E4983,Collibra!D:F,3,0)</f>
        <v>#N/A</v>
      </c>
      <c r="G4983" s="6" t="e">
        <f>VLOOKUP(E4983,Collibra!D:F,2,0)</f>
        <v>#N/A</v>
      </c>
      <c r="J4983" t="s">
        <v>28</v>
      </c>
      <c r="N4983" t="b">
        <v>0</v>
      </c>
      <c r="P4983" t="s">
        <v>29</v>
      </c>
      <c r="Q4983" t="s">
        <v>30</v>
      </c>
      <c r="R4983" t="b">
        <v>0</v>
      </c>
      <c r="Z4983">
        <v>1</v>
      </c>
    </row>
    <row r="4984" spans="1:26" x14ac:dyDescent="0.25">
      <c r="A4984">
        <v>4911</v>
      </c>
      <c r="B4984" t="s">
        <v>3072</v>
      </c>
      <c r="C4984" t="s">
        <v>3151</v>
      </c>
      <c r="D4984" t="s">
        <v>3152</v>
      </c>
      <c r="E4984" s="6" t="e">
        <f>VLOOKUP(B4984&amp;" - "&amp;D4984,OrbisGeneric_mapping!C:F,3,0)</f>
        <v>#N/A</v>
      </c>
      <c r="F4984" s="6" t="e">
        <f>VLOOKUP(E4984,Collibra!D:F,3,0)</f>
        <v>#N/A</v>
      </c>
      <c r="G4984" s="6" t="e">
        <f>VLOOKUP(E4984,Collibra!D:F,2,0)</f>
        <v>#N/A</v>
      </c>
      <c r="J4984" t="s">
        <v>28</v>
      </c>
      <c r="N4984" t="b">
        <v>0</v>
      </c>
      <c r="P4984" t="s">
        <v>29</v>
      </c>
      <c r="Q4984" t="s">
        <v>30</v>
      </c>
      <c r="R4984" t="b">
        <v>0</v>
      </c>
      <c r="Z4984">
        <v>1</v>
      </c>
    </row>
    <row r="4985" spans="1:26" x14ac:dyDescent="0.25">
      <c r="A4985">
        <v>4871</v>
      </c>
      <c r="B4985" t="s">
        <v>3072</v>
      </c>
      <c r="C4985" t="s">
        <v>3153</v>
      </c>
      <c r="D4985" t="s">
        <v>3154</v>
      </c>
      <c r="E4985" s="6" t="e">
        <f>VLOOKUP(B4985&amp;" - "&amp;D4985,OrbisGeneric_mapping!C:F,3,0)</f>
        <v>#N/A</v>
      </c>
      <c r="F4985" s="6" t="e">
        <f>VLOOKUP(E4985,Collibra!D:F,3,0)</f>
        <v>#N/A</v>
      </c>
      <c r="G4985" s="6" t="e">
        <f>VLOOKUP(E4985,Collibra!D:F,2,0)</f>
        <v>#N/A</v>
      </c>
      <c r="J4985" t="s">
        <v>28</v>
      </c>
      <c r="N4985" t="b">
        <v>0</v>
      </c>
      <c r="P4985" t="s">
        <v>29</v>
      </c>
      <c r="Q4985" t="s">
        <v>30</v>
      </c>
      <c r="R4985" t="b">
        <v>0</v>
      </c>
      <c r="Z4985">
        <v>1</v>
      </c>
    </row>
    <row r="4986" spans="1:26" x14ac:dyDescent="0.25">
      <c r="A4986">
        <v>4839</v>
      </c>
      <c r="B4986" t="s">
        <v>3072</v>
      </c>
      <c r="C4986" t="s">
        <v>3155</v>
      </c>
      <c r="D4986" t="s">
        <v>3156</v>
      </c>
      <c r="E4986" s="6" t="e">
        <f>VLOOKUP(B4986&amp;" - "&amp;D4986,OrbisGeneric_mapping!C:F,3,0)</f>
        <v>#N/A</v>
      </c>
      <c r="F4986" s="6" t="e">
        <f>VLOOKUP(E4986,Collibra!D:F,3,0)</f>
        <v>#N/A</v>
      </c>
      <c r="G4986" s="6" t="e">
        <f>VLOOKUP(E4986,Collibra!D:F,2,0)</f>
        <v>#N/A</v>
      </c>
      <c r="J4986" t="s">
        <v>28</v>
      </c>
      <c r="N4986" t="b">
        <v>0</v>
      </c>
      <c r="P4986" t="s">
        <v>29</v>
      </c>
      <c r="Q4986" t="s">
        <v>30</v>
      </c>
      <c r="R4986" t="b">
        <v>0</v>
      </c>
      <c r="Z4986">
        <v>1</v>
      </c>
    </row>
    <row r="4987" spans="1:26" x14ac:dyDescent="0.25">
      <c r="A4987">
        <v>4823</v>
      </c>
      <c r="B4987" t="s">
        <v>3072</v>
      </c>
      <c r="C4987" t="s">
        <v>3157</v>
      </c>
      <c r="D4987" t="s">
        <v>3158</v>
      </c>
      <c r="E4987" s="6" t="e">
        <f>VLOOKUP(B4987&amp;" - "&amp;D4987,OrbisGeneric_mapping!C:F,3,0)</f>
        <v>#N/A</v>
      </c>
      <c r="F4987" s="6" t="e">
        <f>VLOOKUP(E4987,Collibra!D:F,3,0)</f>
        <v>#N/A</v>
      </c>
      <c r="G4987" s="6" t="e">
        <f>VLOOKUP(E4987,Collibra!D:F,2,0)</f>
        <v>#N/A</v>
      </c>
      <c r="J4987" t="s">
        <v>28</v>
      </c>
      <c r="N4987" t="b">
        <v>0</v>
      </c>
      <c r="P4987" t="s">
        <v>29</v>
      </c>
      <c r="Q4987" t="s">
        <v>30</v>
      </c>
      <c r="R4987" t="b">
        <v>0</v>
      </c>
      <c r="Z4987">
        <v>1</v>
      </c>
    </row>
    <row r="4988" spans="1:26" x14ac:dyDescent="0.25">
      <c r="A4988">
        <v>4759</v>
      </c>
      <c r="B4988" t="s">
        <v>3072</v>
      </c>
      <c r="C4988" t="s">
        <v>3159</v>
      </c>
      <c r="D4988" t="s">
        <v>3160</v>
      </c>
      <c r="E4988" s="6" t="e">
        <f>VLOOKUP(B4988&amp;" - "&amp;D4988,OrbisGeneric_mapping!C:F,3,0)</f>
        <v>#N/A</v>
      </c>
      <c r="F4988" s="6" t="e">
        <f>VLOOKUP(E4988,Collibra!D:F,3,0)</f>
        <v>#N/A</v>
      </c>
      <c r="G4988" s="6" t="e">
        <f>VLOOKUP(E4988,Collibra!D:F,2,0)</f>
        <v>#N/A</v>
      </c>
      <c r="J4988" t="s">
        <v>28</v>
      </c>
      <c r="N4988" t="b">
        <v>0</v>
      </c>
      <c r="P4988" t="s">
        <v>29</v>
      </c>
      <c r="Q4988" t="s">
        <v>30</v>
      </c>
      <c r="R4988" t="b">
        <v>0</v>
      </c>
      <c r="Z4988">
        <v>1</v>
      </c>
    </row>
    <row r="4989" spans="1:26" x14ac:dyDescent="0.25">
      <c r="A4989">
        <v>4847</v>
      </c>
      <c r="B4989" t="s">
        <v>3072</v>
      </c>
      <c r="C4989" t="s">
        <v>3161</v>
      </c>
      <c r="D4989" t="s">
        <v>3162</v>
      </c>
      <c r="E4989" s="6" t="e">
        <f>VLOOKUP(B4989&amp;" - "&amp;D4989,OrbisGeneric_mapping!C:F,3,0)</f>
        <v>#N/A</v>
      </c>
      <c r="F4989" s="6" t="e">
        <f>VLOOKUP(E4989,Collibra!D:F,3,0)</f>
        <v>#N/A</v>
      </c>
      <c r="G4989" s="6" t="e">
        <f>VLOOKUP(E4989,Collibra!D:F,2,0)</f>
        <v>#N/A</v>
      </c>
      <c r="J4989" t="s">
        <v>28</v>
      </c>
      <c r="N4989" t="b">
        <v>0</v>
      </c>
      <c r="P4989" t="s">
        <v>29</v>
      </c>
      <c r="Q4989" t="s">
        <v>30</v>
      </c>
      <c r="R4989" t="b">
        <v>0</v>
      </c>
      <c r="Z4989">
        <v>1</v>
      </c>
    </row>
    <row r="4990" spans="1:26" x14ac:dyDescent="0.25">
      <c r="A4990">
        <v>4831</v>
      </c>
      <c r="B4990" t="s">
        <v>3072</v>
      </c>
      <c r="C4990" t="s">
        <v>3163</v>
      </c>
      <c r="D4990" t="s">
        <v>3164</v>
      </c>
      <c r="E4990" s="6" t="e">
        <f>VLOOKUP(B4990&amp;" - "&amp;D4990,OrbisGeneric_mapping!C:F,3,0)</f>
        <v>#N/A</v>
      </c>
      <c r="F4990" s="6" t="e">
        <f>VLOOKUP(E4990,Collibra!D:F,3,0)</f>
        <v>#N/A</v>
      </c>
      <c r="G4990" s="6" t="e">
        <f>VLOOKUP(E4990,Collibra!D:F,2,0)</f>
        <v>#N/A</v>
      </c>
      <c r="J4990" t="s">
        <v>28</v>
      </c>
      <c r="N4990" t="b">
        <v>0</v>
      </c>
      <c r="P4990" t="s">
        <v>29</v>
      </c>
      <c r="Q4990" t="s">
        <v>30</v>
      </c>
      <c r="R4990" t="b">
        <v>0</v>
      </c>
      <c r="Z4990">
        <v>1</v>
      </c>
    </row>
    <row r="4991" spans="1:26" x14ac:dyDescent="0.25">
      <c r="A4991">
        <v>4863</v>
      </c>
      <c r="B4991" t="s">
        <v>3072</v>
      </c>
      <c r="C4991" t="s">
        <v>3165</v>
      </c>
      <c r="D4991" t="s">
        <v>3166</v>
      </c>
      <c r="E4991" s="6" t="e">
        <f>VLOOKUP(B4991&amp;" - "&amp;D4991,OrbisGeneric_mapping!C:F,3,0)</f>
        <v>#N/A</v>
      </c>
      <c r="F4991" s="6" t="e">
        <f>VLOOKUP(E4991,Collibra!D:F,3,0)</f>
        <v>#N/A</v>
      </c>
      <c r="G4991" s="6" t="e">
        <f>VLOOKUP(E4991,Collibra!D:F,2,0)</f>
        <v>#N/A</v>
      </c>
      <c r="J4991" t="s">
        <v>28</v>
      </c>
      <c r="N4991" t="b">
        <v>0</v>
      </c>
      <c r="P4991" t="s">
        <v>29</v>
      </c>
      <c r="Q4991" t="s">
        <v>30</v>
      </c>
      <c r="R4991" t="b">
        <v>0</v>
      </c>
      <c r="Z4991">
        <v>1</v>
      </c>
    </row>
    <row r="4992" spans="1:26" x14ac:dyDescent="0.25">
      <c r="A4992">
        <v>4855</v>
      </c>
      <c r="B4992" t="s">
        <v>3072</v>
      </c>
      <c r="C4992" t="s">
        <v>3167</v>
      </c>
      <c r="D4992" t="s">
        <v>3168</v>
      </c>
      <c r="E4992" s="6" t="e">
        <f>VLOOKUP(B4992&amp;" - "&amp;D4992,OrbisGeneric_mapping!C:F,3,0)</f>
        <v>#N/A</v>
      </c>
      <c r="F4992" s="6" t="e">
        <f>VLOOKUP(E4992,Collibra!D:F,3,0)</f>
        <v>#N/A</v>
      </c>
      <c r="G4992" s="6" t="e">
        <f>VLOOKUP(E4992,Collibra!D:F,2,0)</f>
        <v>#N/A</v>
      </c>
      <c r="J4992" t="s">
        <v>28</v>
      </c>
      <c r="N4992" t="b">
        <v>0</v>
      </c>
      <c r="P4992" t="s">
        <v>29</v>
      </c>
      <c r="Q4992" t="s">
        <v>30</v>
      </c>
      <c r="R4992" t="b">
        <v>0</v>
      </c>
      <c r="Z4992">
        <v>1</v>
      </c>
    </row>
    <row r="4993" spans="1:26" x14ac:dyDescent="0.25">
      <c r="A4993">
        <v>4799</v>
      </c>
      <c r="B4993" t="s">
        <v>3072</v>
      </c>
      <c r="C4993" t="s">
        <v>3169</v>
      </c>
      <c r="D4993" t="s">
        <v>3170</v>
      </c>
      <c r="E4993" s="6" t="e">
        <f>VLOOKUP(B4993&amp;" - "&amp;D4993,OrbisGeneric_mapping!C:F,3,0)</f>
        <v>#N/A</v>
      </c>
      <c r="F4993" s="6" t="e">
        <f>VLOOKUP(E4993,Collibra!D:F,3,0)</f>
        <v>#N/A</v>
      </c>
      <c r="G4993" s="6" t="e">
        <f>VLOOKUP(E4993,Collibra!D:F,2,0)</f>
        <v>#N/A</v>
      </c>
      <c r="J4993" t="s">
        <v>28</v>
      </c>
      <c r="N4993" t="b">
        <v>0</v>
      </c>
      <c r="P4993" t="s">
        <v>29</v>
      </c>
      <c r="Q4993" t="s">
        <v>30</v>
      </c>
      <c r="R4993" t="b">
        <v>0</v>
      </c>
      <c r="Z4993">
        <v>1</v>
      </c>
    </row>
    <row r="4994" spans="1:26" x14ac:dyDescent="0.25">
      <c r="A4994">
        <v>4775</v>
      </c>
      <c r="B4994" t="s">
        <v>3072</v>
      </c>
      <c r="C4994" t="s">
        <v>3171</v>
      </c>
      <c r="D4994" t="s">
        <v>3172</v>
      </c>
      <c r="E4994" s="6" t="e">
        <f>VLOOKUP(B4994&amp;" - "&amp;D4994,OrbisGeneric_mapping!C:F,3,0)</f>
        <v>#N/A</v>
      </c>
      <c r="F4994" s="6" t="e">
        <f>VLOOKUP(E4994,Collibra!D:F,3,0)</f>
        <v>#N/A</v>
      </c>
      <c r="G4994" s="6" t="e">
        <f>VLOOKUP(E4994,Collibra!D:F,2,0)</f>
        <v>#N/A</v>
      </c>
      <c r="J4994" t="s">
        <v>28</v>
      </c>
      <c r="N4994" t="b">
        <v>0</v>
      </c>
      <c r="P4994" t="s">
        <v>29</v>
      </c>
      <c r="Q4994" t="s">
        <v>30</v>
      </c>
      <c r="R4994" t="b">
        <v>0</v>
      </c>
      <c r="Z4994">
        <v>1</v>
      </c>
    </row>
    <row r="4995" spans="1:26" x14ac:dyDescent="0.25">
      <c r="A4995">
        <v>4807</v>
      </c>
      <c r="B4995" t="s">
        <v>3072</v>
      </c>
      <c r="C4995" t="s">
        <v>3173</v>
      </c>
      <c r="D4995" t="s">
        <v>3174</v>
      </c>
      <c r="E4995" s="6" t="e">
        <f>VLOOKUP(B4995&amp;" - "&amp;D4995,OrbisGeneric_mapping!C:F,3,0)</f>
        <v>#N/A</v>
      </c>
      <c r="F4995" s="6" t="e">
        <f>VLOOKUP(E4995,Collibra!D:F,3,0)</f>
        <v>#N/A</v>
      </c>
      <c r="G4995" s="6" t="e">
        <f>VLOOKUP(E4995,Collibra!D:F,2,0)</f>
        <v>#N/A</v>
      </c>
      <c r="J4995" t="s">
        <v>28</v>
      </c>
      <c r="N4995" t="b">
        <v>0</v>
      </c>
      <c r="P4995" t="s">
        <v>29</v>
      </c>
      <c r="Q4995" t="s">
        <v>30</v>
      </c>
      <c r="R4995" t="b">
        <v>0</v>
      </c>
      <c r="Z4995">
        <v>1</v>
      </c>
    </row>
    <row r="4996" spans="1:26" x14ac:dyDescent="0.25">
      <c r="A4996">
        <v>4767</v>
      </c>
      <c r="B4996" t="s">
        <v>3072</v>
      </c>
      <c r="C4996" t="s">
        <v>3175</v>
      </c>
      <c r="D4996" t="s">
        <v>3176</v>
      </c>
      <c r="E4996" s="6" t="e">
        <f>VLOOKUP(B4996&amp;" - "&amp;D4996,OrbisGeneric_mapping!C:F,3,0)</f>
        <v>#N/A</v>
      </c>
      <c r="F4996" s="6" t="e">
        <f>VLOOKUP(E4996,Collibra!D:F,3,0)</f>
        <v>#N/A</v>
      </c>
      <c r="G4996" s="6" t="e">
        <f>VLOOKUP(E4996,Collibra!D:F,2,0)</f>
        <v>#N/A</v>
      </c>
      <c r="J4996" t="s">
        <v>28</v>
      </c>
      <c r="N4996" t="b">
        <v>0</v>
      </c>
      <c r="P4996" t="s">
        <v>29</v>
      </c>
      <c r="Q4996" t="s">
        <v>30</v>
      </c>
      <c r="R4996" t="b">
        <v>0</v>
      </c>
      <c r="Z4996">
        <v>1</v>
      </c>
    </row>
    <row r="4997" spans="1:26" x14ac:dyDescent="0.25">
      <c r="A4997">
        <v>4495</v>
      </c>
      <c r="B4997" t="s">
        <v>3072</v>
      </c>
      <c r="C4997" t="s">
        <v>57</v>
      </c>
      <c r="D4997" t="s">
        <v>57</v>
      </c>
      <c r="E4997" s="6" t="e">
        <f>VLOOKUP(B4997&amp;" - "&amp;D4997,OrbisGeneric_mapping!C:F,3,0)</f>
        <v>#N/A</v>
      </c>
      <c r="F4997" s="6" t="e">
        <f>VLOOKUP(E4997,Collibra!D:F,3,0)</f>
        <v>#N/A</v>
      </c>
      <c r="G4997" s="6" t="e">
        <f>VLOOKUP(E4997,Collibra!D:F,2,0)</f>
        <v>#N/A</v>
      </c>
      <c r="J4997" t="s">
        <v>28</v>
      </c>
      <c r="N4997" t="b">
        <v>0</v>
      </c>
      <c r="P4997" t="s">
        <v>29</v>
      </c>
      <c r="Q4997" t="s">
        <v>30</v>
      </c>
      <c r="R4997" t="b">
        <v>0</v>
      </c>
      <c r="Z4997">
        <v>1</v>
      </c>
    </row>
    <row r="4998" spans="1:26" x14ac:dyDescent="0.25">
      <c r="A4998">
        <v>4487</v>
      </c>
      <c r="B4998" t="s">
        <v>3072</v>
      </c>
      <c r="C4998" t="s">
        <v>58</v>
      </c>
      <c r="D4998" t="s">
        <v>58</v>
      </c>
      <c r="E4998" s="6" t="e">
        <f>VLOOKUP(B4998&amp;" - "&amp;D4998,OrbisGeneric_mapping!C:F,3,0)</f>
        <v>#N/A</v>
      </c>
      <c r="F4998" s="6" t="e">
        <f>VLOOKUP(E4998,Collibra!D:F,3,0)</f>
        <v>#N/A</v>
      </c>
      <c r="G4998" s="6" t="e">
        <f>VLOOKUP(E4998,Collibra!D:F,2,0)</f>
        <v>#N/A</v>
      </c>
      <c r="J4998" t="s">
        <v>59</v>
      </c>
      <c r="N4998" t="b">
        <v>0</v>
      </c>
      <c r="P4998" t="s">
        <v>29</v>
      </c>
      <c r="Q4998" t="s">
        <v>30</v>
      </c>
      <c r="R4998" t="b">
        <v>0</v>
      </c>
      <c r="Z4998">
        <v>1</v>
      </c>
    </row>
    <row r="4999" spans="1:26" x14ac:dyDescent="0.25">
      <c r="A4999">
        <v>4935</v>
      </c>
      <c r="B4999" t="s">
        <v>3072</v>
      </c>
      <c r="C4999" t="s">
        <v>72</v>
      </c>
      <c r="D4999" t="s">
        <v>72</v>
      </c>
      <c r="E4999" s="6" t="e">
        <f>VLOOKUP(B4999&amp;" - "&amp;D4999,OrbisGeneric_mapping!C:F,3,0)</f>
        <v>#N/A</v>
      </c>
      <c r="F4999" s="6" t="e">
        <f>VLOOKUP(E4999,Collibra!D:F,3,0)</f>
        <v>#N/A</v>
      </c>
      <c r="G4999" s="6" t="e">
        <f>VLOOKUP(E4999,Collibra!D:F,2,0)</f>
        <v>#N/A</v>
      </c>
      <c r="J4999" t="s">
        <v>73</v>
      </c>
      <c r="N4999" t="b">
        <v>0</v>
      </c>
      <c r="P4999" t="s">
        <v>29</v>
      </c>
      <c r="Q4999" t="s">
        <v>30</v>
      </c>
      <c r="R4999" t="b">
        <v>0</v>
      </c>
      <c r="Z4999">
        <v>1</v>
      </c>
    </row>
    <row r="5000" spans="1:26" x14ac:dyDescent="0.25">
      <c r="A5000">
        <v>494</v>
      </c>
      <c r="B5000" t="s">
        <v>3177</v>
      </c>
      <c r="C5000" t="s">
        <v>26</v>
      </c>
      <c r="D5000" t="s">
        <v>27</v>
      </c>
      <c r="E5000" s="6" t="str">
        <f>VLOOKUP(B5000&amp;" - "&amp;D5000,OrbisGeneric_mapping!C:F,3,0)</f>
        <v>BVD_ID_NUMBER</v>
      </c>
      <c r="F5000" s="6" t="str">
        <f>VLOOKUP(E5000,Collibra!D:F,3,0)</f>
        <v>BvD ID number</v>
      </c>
      <c r="G5000" s="6" t="str">
        <f>VLOOKUP(E5000,Collibra!D:F,2,0)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5000" t="s">
        <v>28</v>
      </c>
      <c r="N5000" t="b">
        <v>0</v>
      </c>
      <c r="P5000" t="s">
        <v>29</v>
      </c>
      <c r="Q5000" t="s">
        <v>30</v>
      </c>
      <c r="R5000" t="b">
        <v>0</v>
      </c>
      <c r="Z5000">
        <v>1</v>
      </c>
    </row>
    <row r="5001" spans="1:26" x14ac:dyDescent="0.25">
      <c r="A5001">
        <v>486</v>
      </c>
      <c r="B5001" t="s">
        <v>3177</v>
      </c>
      <c r="C5001" t="s">
        <v>57</v>
      </c>
      <c r="D5001" t="s">
        <v>57</v>
      </c>
      <c r="E5001" s="6" t="e">
        <f>VLOOKUP(B5001&amp;" - "&amp;D5001,OrbisGeneric_mapping!C:F,3,0)</f>
        <v>#N/A</v>
      </c>
      <c r="F5001" s="6" t="e">
        <f>VLOOKUP(E5001,Collibra!D:F,3,0)</f>
        <v>#N/A</v>
      </c>
      <c r="G5001" s="6" t="e">
        <f>VLOOKUP(E5001,Collibra!D:F,2,0)</f>
        <v>#N/A</v>
      </c>
      <c r="J5001" t="s">
        <v>28</v>
      </c>
      <c r="N5001" t="b">
        <v>0</v>
      </c>
      <c r="P5001" t="s">
        <v>29</v>
      </c>
      <c r="Q5001" t="s">
        <v>30</v>
      </c>
      <c r="R5001" t="b">
        <v>0</v>
      </c>
      <c r="Z5001">
        <v>1</v>
      </c>
    </row>
    <row r="5002" spans="1:26" x14ac:dyDescent="0.25">
      <c r="A5002">
        <v>478</v>
      </c>
      <c r="B5002" t="s">
        <v>3177</v>
      </c>
      <c r="C5002" t="s">
        <v>58</v>
      </c>
      <c r="D5002" t="s">
        <v>58</v>
      </c>
      <c r="E5002" s="6" t="e">
        <f>VLOOKUP(B5002&amp;" - "&amp;D5002,OrbisGeneric_mapping!C:F,3,0)</f>
        <v>#N/A</v>
      </c>
      <c r="F5002" s="6" t="e">
        <f>VLOOKUP(E5002,Collibra!D:F,3,0)</f>
        <v>#N/A</v>
      </c>
      <c r="G5002" s="6" t="e">
        <f>VLOOKUP(E5002,Collibra!D:F,2,0)</f>
        <v>#N/A</v>
      </c>
      <c r="J5002" t="s">
        <v>59</v>
      </c>
      <c r="N5002" t="b">
        <v>0</v>
      </c>
      <c r="P5002" t="s">
        <v>29</v>
      </c>
      <c r="Q5002" t="s">
        <v>30</v>
      </c>
      <c r="R5002" t="b">
        <v>0</v>
      </c>
      <c r="Z5002">
        <v>1</v>
      </c>
    </row>
    <row r="5003" spans="1:26" x14ac:dyDescent="0.25">
      <c r="A5003">
        <v>518</v>
      </c>
      <c r="B5003" t="s">
        <v>3177</v>
      </c>
      <c r="C5003" t="s">
        <v>72</v>
      </c>
      <c r="D5003" t="s">
        <v>72</v>
      </c>
      <c r="E5003" s="6" t="e">
        <f>VLOOKUP(B5003&amp;" - "&amp;D5003,OrbisGeneric_mapping!C:F,3,0)</f>
        <v>#N/A</v>
      </c>
      <c r="F5003" s="6" t="e">
        <f>VLOOKUP(E5003,Collibra!D:F,3,0)</f>
        <v>#N/A</v>
      </c>
      <c r="G5003" s="6" t="e">
        <f>VLOOKUP(E5003,Collibra!D:F,2,0)</f>
        <v>#N/A</v>
      </c>
      <c r="J5003" t="s">
        <v>73</v>
      </c>
      <c r="N5003" t="b">
        <v>0</v>
      </c>
      <c r="P5003" t="s">
        <v>29</v>
      </c>
      <c r="Q5003" t="s">
        <v>30</v>
      </c>
      <c r="R5003" t="b">
        <v>0</v>
      </c>
      <c r="Z5003">
        <v>1</v>
      </c>
    </row>
    <row r="5004" spans="1:26" x14ac:dyDescent="0.25">
      <c r="A5004">
        <v>502</v>
      </c>
      <c r="B5004" t="s">
        <v>3177</v>
      </c>
      <c r="C5004" t="s">
        <v>139</v>
      </c>
      <c r="D5004" t="s">
        <v>140</v>
      </c>
      <c r="E5004" s="6" t="str">
        <f>VLOOKUP(B5004&amp;" - "&amp;D5004,OrbisGeneric_mapping!C:F,3,0)</f>
        <v>SH_BVD_ID_NUMBER</v>
      </c>
      <c r="F5004" s="6" t="str">
        <f>VLOOKUP(E5004,Collibra!D:F,3,0)</f>
        <v>Shareholder - BvD ID number</v>
      </c>
      <c r="G5004" s="6" t="str">
        <f>VLOOKUP(E5004,Collibra!D:F,2,0)</f>
        <v>Gives the BvD ID of the shareholder. It is never empty</v>
      </c>
      <c r="J5004" t="s">
        <v>28</v>
      </c>
      <c r="N5004" t="b">
        <v>0</v>
      </c>
      <c r="P5004" t="s">
        <v>29</v>
      </c>
      <c r="Q5004" t="s">
        <v>30</v>
      </c>
      <c r="R5004" t="b">
        <v>0</v>
      </c>
      <c r="Z5004">
        <v>1</v>
      </c>
    </row>
    <row r="5005" spans="1:26" x14ac:dyDescent="0.25">
      <c r="A5005">
        <v>510</v>
      </c>
      <c r="B5005" t="s">
        <v>3177</v>
      </c>
      <c r="C5005" t="s">
        <v>3178</v>
      </c>
      <c r="D5005" t="s">
        <v>3179</v>
      </c>
      <c r="E5005" s="6" t="str">
        <f>VLOOKUP(B5005&amp;" - "&amp;D5005,OrbisGeneric_mapping!C:F,3,0)</f>
        <v>SH_UCI</v>
      </c>
      <c r="F5005" s="6" t="str">
        <f>VLOOKUP(E5005,Collibra!D:F,3,0)</f>
        <v>Shareholder - UCI</v>
      </c>
      <c r="G5005" s="6" t="str">
        <f>VLOOKUP(E5005,Collibra!D:F,2,0)</f>
        <v>Gives the UCI of the shareholder. UCI is the identifier in the Contacts database. It is not always available</v>
      </c>
      <c r="J5005" t="s">
        <v>28</v>
      </c>
      <c r="N5005" t="b">
        <v>0</v>
      </c>
      <c r="P5005" t="s">
        <v>29</v>
      </c>
      <c r="Q5005" t="s">
        <v>30</v>
      </c>
      <c r="R5005" t="b">
        <v>0</v>
      </c>
      <c r="Z5005">
        <v>1</v>
      </c>
    </row>
    <row r="5006" spans="1:26" x14ac:dyDescent="0.25">
      <c r="A5006">
        <v>2194</v>
      </c>
      <c r="B5006" t="s">
        <v>3180</v>
      </c>
      <c r="C5006" t="s">
        <v>3181</v>
      </c>
      <c r="D5006" t="s">
        <v>3182</v>
      </c>
      <c r="E5006" s="6" t="e">
        <f>VLOOKUP(B5006&amp;" - "&amp;D5006,OrbisGeneric_mapping!C:F,3,0)</f>
        <v>#N/A</v>
      </c>
      <c r="F5006" s="6" t="e">
        <f>VLOOKUP(E5006,Collibra!D:F,3,0)</f>
        <v>#N/A</v>
      </c>
      <c r="G5006" s="6" t="e">
        <f>VLOOKUP(E5006,Collibra!D:F,2,0)</f>
        <v>#N/A</v>
      </c>
      <c r="J5006" t="s">
        <v>28</v>
      </c>
      <c r="N5006" t="b">
        <v>0</v>
      </c>
      <c r="P5006" t="s">
        <v>29</v>
      </c>
      <c r="Q5006" t="s">
        <v>30</v>
      </c>
      <c r="R5006" t="b">
        <v>0</v>
      </c>
      <c r="Z5006">
        <v>1</v>
      </c>
    </row>
    <row r="5007" spans="1:26" x14ac:dyDescent="0.25">
      <c r="A5007">
        <v>2186</v>
      </c>
      <c r="B5007" t="s">
        <v>3180</v>
      </c>
      <c r="C5007" t="s">
        <v>57</v>
      </c>
      <c r="D5007" t="s">
        <v>57</v>
      </c>
      <c r="E5007" s="6" t="e">
        <f>VLOOKUP(B5007&amp;" - "&amp;D5007,OrbisGeneric_mapping!C:F,3,0)</f>
        <v>#N/A</v>
      </c>
      <c r="F5007" s="6" t="e">
        <f>VLOOKUP(E5007,Collibra!D:F,3,0)</f>
        <v>#N/A</v>
      </c>
      <c r="G5007" s="6" t="e">
        <f>VLOOKUP(E5007,Collibra!D:F,2,0)</f>
        <v>#N/A</v>
      </c>
      <c r="J5007" t="s">
        <v>28</v>
      </c>
      <c r="N5007" t="b">
        <v>0</v>
      </c>
      <c r="P5007" t="s">
        <v>29</v>
      </c>
      <c r="Q5007" t="s">
        <v>30</v>
      </c>
      <c r="R5007" t="b">
        <v>0</v>
      </c>
      <c r="Z5007">
        <v>1</v>
      </c>
    </row>
    <row r="5008" spans="1:26" x14ac:dyDescent="0.25">
      <c r="A5008">
        <v>2202</v>
      </c>
      <c r="B5008" t="s">
        <v>3180</v>
      </c>
      <c r="C5008" t="s">
        <v>72</v>
      </c>
      <c r="D5008" t="s">
        <v>72</v>
      </c>
      <c r="E5008" s="6" t="e">
        <f>VLOOKUP(B5008&amp;" - "&amp;D5008,OrbisGeneric_mapping!C:F,3,0)</f>
        <v>#N/A</v>
      </c>
      <c r="F5008" s="6" t="e">
        <f>VLOOKUP(E5008,Collibra!D:F,3,0)</f>
        <v>#N/A</v>
      </c>
      <c r="G5008" s="6" t="e">
        <f>VLOOKUP(E5008,Collibra!D:F,2,0)</f>
        <v>#N/A</v>
      </c>
      <c r="J5008" t="s">
        <v>73</v>
      </c>
      <c r="N5008" t="b">
        <v>0</v>
      </c>
      <c r="P5008" t="s">
        <v>29</v>
      </c>
      <c r="Q5008" t="s">
        <v>30</v>
      </c>
      <c r="R5008" t="b">
        <v>0</v>
      </c>
      <c r="Z5008">
        <v>1</v>
      </c>
    </row>
    <row r="5009" spans="1:26" x14ac:dyDescent="0.25">
      <c r="A5009">
        <v>718</v>
      </c>
      <c r="B5009" t="s">
        <v>3183</v>
      </c>
      <c r="C5009" t="s">
        <v>26</v>
      </c>
      <c r="D5009" t="s">
        <v>27</v>
      </c>
      <c r="E5009" s="6" t="str">
        <f>VLOOKUP(B5009&amp;" - "&amp;D5009,OrbisGeneric_mapping!C:F,3,0)</f>
        <v>BVD_ID_NUMBER</v>
      </c>
      <c r="F5009" s="6" t="str">
        <f>VLOOKUP(E5009,Collibra!D:F,3,0)</f>
        <v>BvD ID number</v>
      </c>
      <c r="G5009" s="6" t="str">
        <f>VLOOKUP(E5009,Collibra!D:F,2,0)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5009" t="s">
        <v>28</v>
      </c>
      <c r="N5009" t="b">
        <v>0</v>
      </c>
      <c r="P5009" t="s">
        <v>29</v>
      </c>
      <c r="Q5009" t="s">
        <v>30</v>
      </c>
      <c r="R5009" t="b">
        <v>0</v>
      </c>
      <c r="Z5009">
        <v>1</v>
      </c>
    </row>
    <row r="5010" spans="1:26" x14ac:dyDescent="0.25">
      <c r="A5010">
        <v>710</v>
      </c>
      <c r="B5010" t="s">
        <v>3183</v>
      </c>
      <c r="C5010" t="s">
        <v>57</v>
      </c>
      <c r="D5010" t="s">
        <v>57</v>
      </c>
      <c r="E5010" s="6" t="e">
        <f>VLOOKUP(B5010&amp;" - "&amp;D5010,OrbisGeneric_mapping!C:F,3,0)</f>
        <v>#N/A</v>
      </c>
      <c r="F5010" s="6" t="e">
        <f>VLOOKUP(E5010,Collibra!D:F,3,0)</f>
        <v>#N/A</v>
      </c>
      <c r="G5010" s="6" t="e">
        <f>VLOOKUP(E5010,Collibra!D:F,2,0)</f>
        <v>#N/A</v>
      </c>
      <c r="J5010" t="s">
        <v>28</v>
      </c>
      <c r="N5010" t="b">
        <v>0</v>
      </c>
      <c r="P5010" t="s">
        <v>29</v>
      </c>
      <c r="Q5010" t="s">
        <v>30</v>
      </c>
      <c r="R5010" t="b">
        <v>0</v>
      </c>
      <c r="Z5010">
        <v>1</v>
      </c>
    </row>
    <row r="5011" spans="1:26" x14ac:dyDescent="0.25">
      <c r="A5011">
        <v>702</v>
      </c>
      <c r="B5011" t="s">
        <v>3183</v>
      </c>
      <c r="C5011" t="s">
        <v>58</v>
      </c>
      <c r="D5011" t="s">
        <v>58</v>
      </c>
      <c r="E5011" s="6" t="e">
        <f>VLOOKUP(B5011&amp;" - "&amp;D5011,OrbisGeneric_mapping!C:F,3,0)</f>
        <v>#N/A</v>
      </c>
      <c r="F5011" s="6" t="e">
        <f>VLOOKUP(E5011,Collibra!D:F,3,0)</f>
        <v>#N/A</v>
      </c>
      <c r="G5011" s="6" t="e">
        <f>VLOOKUP(E5011,Collibra!D:F,2,0)</f>
        <v>#N/A</v>
      </c>
      <c r="J5011" t="s">
        <v>59</v>
      </c>
      <c r="N5011" t="b">
        <v>0</v>
      </c>
      <c r="P5011" t="s">
        <v>29</v>
      </c>
      <c r="Q5011" t="s">
        <v>30</v>
      </c>
      <c r="R5011" t="b">
        <v>0</v>
      </c>
      <c r="Z5011">
        <v>1</v>
      </c>
    </row>
    <row r="5012" spans="1:26" x14ac:dyDescent="0.25">
      <c r="A5012">
        <v>798</v>
      </c>
      <c r="B5012" t="s">
        <v>3183</v>
      </c>
      <c r="C5012" t="s">
        <v>72</v>
      </c>
      <c r="D5012" t="s">
        <v>72</v>
      </c>
      <c r="E5012" s="6" t="e">
        <f>VLOOKUP(B5012&amp;" - "&amp;D5012,OrbisGeneric_mapping!C:F,3,0)</f>
        <v>#N/A</v>
      </c>
      <c r="F5012" s="6" t="e">
        <f>VLOOKUP(E5012,Collibra!D:F,3,0)</f>
        <v>#N/A</v>
      </c>
      <c r="G5012" s="6" t="e">
        <f>VLOOKUP(E5012,Collibra!D:F,2,0)</f>
        <v>#N/A</v>
      </c>
      <c r="J5012" t="s">
        <v>73</v>
      </c>
      <c r="N5012" t="b">
        <v>0</v>
      </c>
      <c r="P5012" t="s">
        <v>29</v>
      </c>
      <c r="Q5012" t="s">
        <v>30</v>
      </c>
      <c r="R5012" t="b">
        <v>0</v>
      </c>
      <c r="Z5012">
        <v>1</v>
      </c>
    </row>
    <row r="5013" spans="1:26" x14ac:dyDescent="0.25">
      <c r="A5013">
        <v>726</v>
      </c>
      <c r="B5013" t="s">
        <v>3183</v>
      </c>
      <c r="C5013" t="s">
        <v>1836</v>
      </c>
      <c r="D5013" t="s">
        <v>1837</v>
      </c>
      <c r="E5013" s="6" t="str">
        <f>VLOOKUP(B5013&amp;" - "&amp;D5013,OrbisGeneric_mapping!C:F,3,0)</f>
        <v>STATUS</v>
      </c>
      <c r="F5013" s="6">
        <f>VLOOKUP(E5013,Collibra!D:F,3,0)</f>
        <v>0</v>
      </c>
      <c r="G5013" s="6" t="str">
        <f>VLOOKUP(E5013,Collibra!D:F,2,0)</f>
        <v>&lt;p&gt;The current and historical standardized legal statuses generated by BvD based on legal situation labels received from Information Provider.&lt;/p&gt;
&lt;p&gt;For active companies, these include: Active, Active (administratively non-compliant), Active (rescue plan), Active (default of payment), Active (insolvency proceedings), Active (reorganization), Active (dormant).&lt;/p&gt;
&lt;p&gt;For inactive companies, these include: Administratively suspended, In liquidation, Bankruptcy, Dissolved (merger or take-over), Dissolved (demerger), Dissolved (liquidation), Dissolved (bankruptcy), Dissolved, Inactive (no precision).&lt;/p&gt;
&lt;p&gt;For companies in which we do not have any information regarding the legal status, they include: Unknown situation.&lt;/p&gt;
&lt;p&gt;For more information about the various types of legal status which are available, please consult the &lt;a href="/domain/eaae2175-0401-428c-a338-a237f5568f63?view=170c174b-0b44-4cdf-9082-b73e0129da13" rel="noopener" target="_blank"&gt;Legal Status Hierarchy&lt;/a&gt;.&lt;/p&gt;</v>
      </c>
      <c r="J5013" t="s">
        <v>28</v>
      </c>
      <c r="N5013" t="b">
        <v>0</v>
      </c>
      <c r="P5013" t="s">
        <v>29</v>
      </c>
      <c r="Q5013" t="s">
        <v>30</v>
      </c>
      <c r="R5013" t="b">
        <v>0</v>
      </c>
      <c r="Z5013">
        <v>1</v>
      </c>
    </row>
    <row r="5014" spans="1:26" x14ac:dyDescent="0.25">
      <c r="A5014">
        <v>734</v>
      </c>
      <c r="B5014" t="s">
        <v>3183</v>
      </c>
      <c r="C5014" t="s">
        <v>1838</v>
      </c>
      <c r="D5014" t="s">
        <v>1839</v>
      </c>
      <c r="E5014" s="6" t="str">
        <f>VLOOKUP(B5014&amp;" - "&amp;D5014,OrbisGeneric_mapping!C:F,3,0)</f>
        <v>STATUS_DATE</v>
      </c>
      <c r="F5014" s="6">
        <f>VLOOKUP(E5014,Collibra!D:F,3,0)</f>
        <v>0</v>
      </c>
      <c r="G5014" s="6" t="str">
        <f>VLOOKUP(E5014,Collibra!D:F,2,0)</f>
        <v>The date when the company legal situation label officially changes. This date is received from the IP. If the IP does not deliver this information, the Status Date is left blank.</v>
      </c>
      <c r="J5014" t="s">
        <v>28</v>
      </c>
      <c r="N5014" t="b">
        <v>0</v>
      </c>
      <c r="P5014" t="s">
        <v>29</v>
      </c>
      <c r="Q5014" t="s">
        <v>30</v>
      </c>
      <c r="R5014" t="b">
        <v>0</v>
      </c>
      <c r="Z5014">
        <v>1</v>
      </c>
    </row>
    <row r="5015" spans="1:26" x14ac:dyDescent="0.25">
      <c r="A5015">
        <v>758</v>
      </c>
      <c r="B5015" t="s">
        <v>3183</v>
      </c>
      <c r="C5015" t="s">
        <v>1840</v>
      </c>
      <c r="D5015" t="s">
        <v>1841</v>
      </c>
      <c r="E5015" s="6" t="e">
        <f>VLOOKUP(B5015&amp;" - "&amp;D5015,OrbisGeneric_mapping!C:F,3,0)</f>
        <v>#N/A</v>
      </c>
      <c r="F5015" s="6" t="e">
        <f>VLOOKUP(E5015,Collibra!D:F,3,0)</f>
        <v>#N/A</v>
      </c>
      <c r="G5015" s="6" t="e">
        <f>VLOOKUP(E5015,Collibra!D:F,2,0)</f>
        <v>#N/A</v>
      </c>
      <c r="J5015" t="s">
        <v>28</v>
      </c>
      <c r="N5015" t="b">
        <v>0</v>
      </c>
      <c r="P5015" t="s">
        <v>29</v>
      </c>
      <c r="Q5015" t="s">
        <v>30</v>
      </c>
      <c r="R5015" t="b">
        <v>0</v>
      </c>
      <c r="Z5015">
        <v>1</v>
      </c>
    </row>
    <row r="5016" spans="1:26" x14ac:dyDescent="0.25">
      <c r="A5016">
        <v>750</v>
      </c>
      <c r="B5016" t="s">
        <v>3183</v>
      </c>
      <c r="C5016" t="s">
        <v>1842</v>
      </c>
      <c r="D5016" t="s">
        <v>1843</v>
      </c>
      <c r="E5016" s="6" t="e">
        <f>VLOOKUP(B5016&amp;" - "&amp;D5016,OrbisGeneric_mapping!C:F,3,0)</f>
        <v>#N/A</v>
      </c>
      <c r="F5016" s="6" t="e">
        <f>VLOOKUP(E5016,Collibra!D:F,3,0)</f>
        <v>#N/A</v>
      </c>
      <c r="G5016" s="6" t="e">
        <f>VLOOKUP(E5016,Collibra!D:F,2,0)</f>
        <v>#N/A</v>
      </c>
      <c r="J5016" t="s">
        <v>28</v>
      </c>
      <c r="N5016" t="b">
        <v>0</v>
      </c>
      <c r="P5016" t="s">
        <v>29</v>
      </c>
      <c r="Q5016" t="s">
        <v>30</v>
      </c>
      <c r="R5016" t="b">
        <v>0</v>
      </c>
      <c r="Z5016">
        <v>1</v>
      </c>
    </row>
    <row r="5017" spans="1:26" x14ac:dyDescent="0.25">
      <c r="A5017">
        <v>742</v>
      </c>
      <c r="B5017" t="s">
        <v>3183</v>
      </c>
      <c r="C5017" t="s">
        <v>1844</v>
      </c>
      <c r="D5017" t="s">
        <v>1845</v>
      </c>
      <c r="E5017" s="6" t="e">
        <f>VLOOKUP(B5017&amp;" - "&amp;D5017,OrbisGeneric_mapping!C:F,3,0)</f>
        <v>#N/A</v>
      </c>
      <c r="F5017" s="6" t="e">
        <f>VLOOKUP(E5017,Collibra!D:F,3,0)</f>
        <v>#N/A</v>
      </c>
      <c r="G5017" s="6" t="e">
        <f>VLOOKUP(E5017,Collibra!D:F,2,0)</f>
        <v>#N/A</v>
      </c>
      <c r="J5017" t="s">
        <v>28</v>
      </c>
      <c r="N5017" t="b">
        <v>0</v>
      </c>
      <c r="P5017" t="s">
        <v>29</v>
      </c>
      <c r="Q5017" t="s">
        <v>30</v>
      </c>
      <c r="R5017" t="b">
        <v>0</v>
      </c>
      <c r="Z5017">
        <v>1</v>
      </c>
    </row>
    <row r="5018" spans="1:26" x14ac:dyDescent="0.25">
      <c r="A5018">
        <v>766</v>
      </c>
      <c r="B5018" t="s">
        <v>3183</v>
      </c>
      <c r="C5018" t="s">
        <v>3184</v>
      </c>
      <c r="D5018" t="s">
        <v>3185</v>
      </c>
      <c r="E5018" s="6" t="str">
        <f>VLOOKUP(B5018&amp;" - "&amp;D5018,OrbisGeneric_mapping!C:F,3,0)</f>
        <v>STATUS_CHANGE_DATE</v>
      </c>
      <c r="F5018" s="6" t="str">
        <f>VLOOKUP(E5018,Collibra!D:F,3,0)</f>
        <v>Status updated date</v>
      </c>
      <c r="G5018" s="6" t="str">
        <f>VLOOKUP(E5018,Collibra!D:F,2,0)</f>
        <v>The date when the standardized legal status changes.</v>
      </c>
      <c r="J5018" t="s">
        <v>28</v>
      </c>
      <c r="N5018" t="b">
        <v>0</v>
      </c>
      <c r="P5018" t="s">
        <v>29</v>
      </c>
      <c r="Q5018" t="s">
        <v>30</v>
      </c>
      <c r="R5018" t="b">
        <v>0</v>
      </c>
      <c r="Z5018">
        <v>1</v>
      </c>
    </row>
    <row r="5019" spans="1:26" x14ac:dyDescent="0.25">
      <c r="A5019">
        <v>790</v>
      </c>
      <c r="B5019" t="s">
        <v>3183</v>
      </c>
      <c r="C5019" t="s">
        <v>3186</v>
      </c>
      <c r="D5019" t="s">
        <v>3187</v>
      </c>
      <c r="E5019" s="6" t="e">
        <f>VLOOKUP(B5019&amp;" - "&amp;D5019,OrbisGeneric_mapping!C:F,3,0)</f>
        <v>#N/A</v>
      </c>
      <c r="F5019" s="6" t="e">
        <f>VLOOKUP(E5019,Collibra!D:F,3,0)</f>
        <v>#N/A</v>
      </c>
      <c r="G5019" s="6" t="e">
        <f>VLOOKUP(E5019,Collibra!D:F,2,0)</f>
        <v>#N/A</v>
      </c>
      <c r="J5019" t="s">
        <v>28</v>
      </c>
      <c r="N5019" t="b">
        <v>0</v>
      </c>
      <c r="P5019" t="s">
        <v>29</v>
      </c>
      <c r="Q5019" t="s">
        <v>30</v>
      </c>
      <c r="R5019" t="b">
        <v>0</v>
      </c>
      <c r="Z5019">
        <v>1</v>
      </c>
    </row>
    <row r="5020" spans="1:26" x14ac:dyDescent="0.25">
      <c r="A5020">
        <v>782</v>
      </c>
      <c r="B5020" t="s">
        <v>3183</v>
      </c>
      <c r="C5020" t="s">
        <v>3188</v>
      </c>
      <c r="D5020" t="s">
        <v>3189</v>
      </c>
      <c r="E5020" s="6" t="e">
        <f>VLOOKUP(B5020&amp;" - "&amp;D5020,OrbisGeneric_mapping!C:F,3,0)</f>
        <v>#N/A</v>
      </c>
      <c r="F5020" s="6" t="e">
        <f>VLOOKUP(E5020,Collibra!D:F,3,0)</f>
        <v>#N/A</v>
      </c>
      <c r="G5020" s="6" t="e">
        <f>VLOOKUP(E5020,Collibra!D:F,2,0)</f>
        <v>#N/A</v>
      </c>
      <c r="J5020" t="s">
        <v>28</v>
      </c>
      <c r="N5020" t="b">
        <v>0</v>
      </c>
      <c r="P5020" t="s">
        <v>29</v>
      </c>
      <c r="Q5020" t="s">
        <v>30</v>
      </c>
      <c r="R5020" t="b">
        <v>0</v>
      </c>
      <c r="Z5020">
        <v>1</v>
      </c>
    </row>
    <row r="5021" spans="1:26" x14ac:dyDescent="0.25">
      <c r="A5021">
        <v>774</v>
      </c>
      <c r="B5021" t="s">
        <v>3183</v>
      </c>
      <c r="C5021" t="s">
        <v>3190</v>
      </c>
      <c r="D5021" t="s">
        <v>3191</v>
      </c>
      <c r="E5021" s="6" t="e">
        <f>VLOOKUP(B5021&amp;" - "&amp;D5021,OrbisGeneric_mapping!C:F,3,0)</f>
        <v>#N/A</v>
      </c>
      <c r="F5021" s="6" t="e">
        <f>VLOOKUP(E5021,Collibra!D:F,3,0)</f>
        <v>#N/A</v>
      </c>
      <c r="G5021" s="6" t="e">
        <f>VLOOKUP(E5021,Collibra!D:F,2,0)</f>
        <v>#N/A</v>
      </c>
      <c r="J5021" t="s">
        <v>28</v>
      </c>
      <c r="N5021" t="b">
        <v>0</v>
      </c>
      <c r="P5021" t="s">
        <v>29</v>
      </c>
      <c r="Q5021" t="s">
        <v>30</v>
      </c>
      <c r="R5021" t="b">
        <v>0</v>
      </c>
      <c r="Z5021">
        <v>1</v>
      </c>
    </row>
    <row r="5022" spans="1:26" x14ac:dyDescent="0.25">
      <c r="A5022">
        <v>62</v>
      </c>
      <c r="B5022" t="s">
        <v>3192</v>
      </c>
      <c r="C5022" t="s">
        <v>26</v>
      </c>
      <c r="D5022" t="s">
        <v>27</v>
      </c>
      <c r="E5022" s="6" t="str">
        <f>VLOOKUP(B5022&amp;" - "&amp;D5022,OrbisGeneric_mapping!C:F,3,0)</f>
        <v>BVD_ID_NUMBER</v>
      </c>
      <c r="F5022" s="6" t="str">
        <f>VLOOKUP(E5022,Collibra!D:F,3,0)</f>
        <v>BvD ID number</v>
      </c>
      <c r="G5022" s="6" t="str">
        <f>VLOOKUP(E5022,Collibra!D:F,2,0)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5022" t="s">
        <v>28</v>
      </c>
      <c r="N5022" t="b">
        <v>0</v>
      </c>
      <c r="P5022" t="s">
        <v>29</v>
      </c>
      <c r="Q5022" t="s">
        <v>30</v>
      </c>
      <c r="R5022" t="b">
        <v>0</v>
      </c>
      <c r="Z5022">
        <v>1</v>
      </c>
    </row>
    <row r="5023" spans="1:26" x14ac:dyDescent="0.25">
      <c r="A5023">
        <v>54</v>
      </c>
      <c r="B5023" t="s">
        <v>3192</v>
      </c>
      <c r="C5023" t="s">
        <v>57</v>
      </c>
      <c r="D5023" t="s">
        <v>57</v>
      </c>
      <c r="E5023" s="6" t="e">
        <f>VLOOKUP(B5023&amp;" - "&amp;D5023,OrbisGeneric_mapping!C:F,3,0)</f>
        <v>#N/A</v>
      </c>
      <c r="F5023" s="6" t="e">
        <f>VLOOKUP(E5023,Collibra!D:F,3,0)</f>
        <v>#N/A</v>
      </c>
      <c r="G5023" s="6" t="e">
        <f>VLOOKUP(E5023,Collibra!D:F,2,0)</f>
        <v>#N/A</v>
      </c>
      <c r="J5023" t="s">
        <v>28</v>
      </c>
      <c r="N5023" t="b">
        <v>0</v>
      </c>
      <c r="P5023" t="s">
        <v>29</v>
      </c>
      <c r="Q5023" t="s">
        <v>30</v>
      </c>
      <c r="R5023" t="b">
        <v>0</v>
      </c>
      <c r="Z5023">
        <v>1</v>
      </c>
    </row>
    <row r="5024" spans="1:26" x14ac:dyDescent="0.25">
      <c r="A5024">
        <v>46</v>
      </c>
      <c r="B5024" t="s">
        <v>3192</v>
      </c>
      <c r="C5024" t="s">
        <v>58</v>
      </c>
      <c r="D5024" t="s">
        <v>58</v>
      </c>
      <c r="E5024" s="6" t="e">
        <f>VLOOKUP(B5024&amp;" - "&amp;D5024,OrbisGeneric_mapping!C:F,3,0)</f>
        <v>#N/A</v>
      </c>
      <c r="F5024" s="6" t="e">
        <f>VLOOKUP(E5024,Collibra!D:F,3,0)</f>
        <v>#N/A</v>
      </c>
      <c r="G5024" s="6" t="e">
        <f>VLOOKUP(E5024,Collibra!D:F,2,0)</f>
        <v>#N/A</v>
      </c>
      <c r="J5024" t="s">
        <v>59</v>
      </c>
      <c r="N5024" t="b">
        <v>0</v>
      </c>
      <c r="P5024" t="s">
        <v>29</v>
      </c>
      <c r="Q5024" t="s">
        <v>30</v>
      </c>
      <c r="R5024" t="b">
        <v>0</v>
      </c>
      <c r="Z5024">
        <v>1</v>
      </c>
    </row>
    <row r="5025" spans="1:26" x14ac:dyDescent="0.25">
      <c r="A5025">
        <v>86</v>
      </c>
      <c r="B5025" t="s">
        <v>3192</v>
      </c>
      <c r="C5025" t="s">
        <v>72</v>
      </c>
      <c r="D5025" t="s">
        <v>72</v>
      </c>
      <c r="E5025" s="6" t="e">
        <f>VLOOKUP(B5025&amp;" - "&amp;D5025,OrbisGeneric_mapping!C:F,3,0)</f>
        <v>#N/A</v>
      </c>
      <c r="F5025" s="6" t="e">
        <f>VLOOKUP(E5025,Collibra!D:F,3,0)</f>
        <v>#N/A</v>
      </c>
      <c r="G5025" s="6" t="e">
        <f>VLOOKUP(E5025,Collibra!D:F,2,0)</f>
        <v>#N/A</v>
      </c>
      <c r="J5025" t="s">
        <v>73</v>
      </c>
      <c r="N5025" t="b">
        <v>0</v>
      </c>
      <c r="P5025" t="s">
        <v>29</v>
      </c>
      <c r="Q5025" t="s">
        <v>30</v>
      </c>
      <c r="R5025" t="b">
        <v>0</v>
      </c>
      <c r="Z5025">
        <v>1</v>
      </c>
    </row>
    <row r="5026" spans="1:26" x14ac:dyDescent="0.25">
      <c r="A5026">
        <v>70</v>
      </c>
      <c r="B5026" t="s">
        <v>3192</v>
      </c>
      <c r="C5026" t="s">
        <v>3068</v>
      </c>
      <c r="D5026" t="s">
        <v>3069</v>
      </c>
      <c r="E5026" s="6" t="str">
        <f>VLOOKUP(B5026&amp;" - "&amp;D5026,OrbisGeneric_mapping!C:F,3,0)</f>
        <v>SD_STKEXCH</v>
      </c>
      <c r="F5026" s="6" t="str">
        <f>VLOOKUP(E5026,Collibra!D:F,3,0)</f>
        <v>Stock exchange(s) listed</v>
      </c>
      <c r="G5026" s="6" t="str">
        <f>VLOOKUP(E5026,Collibra!D:F,2,0)</f>
        <v>The other stock exchanges, next to the main exchange, on which the security is trading.</v>
      </c>
      <c r="J5026" t="s">
        <v>28</v>
      </c>
      <c r="N5026" t="b">
        <v>0</v>
      </c>
      <c r="P5026" t="s">
        <v>29</v>
      </c>
      <c r="Q5026" t="s">
        <v>30</v>
      </c>
      <c r="R5026" t="b">
        <v>0</v>
      </c>
      <c r="Z5026">
        <v>1</v>
      </c>
    </row>
    <row r="5027" spans="1:26" x14ac:dyDescent="0.25">
      <c r="A5027">
        <v>78</v>
      </c>
      <c r="B5027" t="s">
        <v>3192</v>
      </c>
      <c r="C5027" t="s">
        <v>3193</v>
      </c>
      <c r="D5027" t="s">
        <v>3194</v>
      </c>
      <c r="E5027" s="6" t="str">
        <f>VLOOKUP(B5027&amp;" - "&amp;D5027,OrbisGeneric_mapping!C:F,3,0)</f>
        <v>SD_STKIDX</v>
      </c>
      <c r="F5027" s="6" t="str">
        <f>VLOOKUP(E5027,Collibra!D:F,3,0)</f>
        <v>Stock index(es) information</v>
      </c>
      <c r="G5027" s="6" t="str">
        <f>VLOOKUP(E5027,Collibra!D:F,2,0)</f>
        <v>All stock indexes in which the main security is included in. The stock market index is an index that measures a stock market, or a subset of the stock market, that helps investors compare current price levels with past prices to calculate market performance. It is computed from the prices of selected stocks.</v>
      </c>
      <c r="J5027" t="s">
        <v>28</v>
      </c>
      <c r="N5027" t="b">
        <v>0</v>
      </c>
      <c r="P5027" t="s">
        <v>29</v>
      </c>
      <c r="Q5027" t="s">
        <v>30</v>
      </c>
      <c r="R5027" t="b">
        <v>0</v>
      </c>
      <c r="Z5027">
        <v>1</v>
      </c>
    </row>
    <row r="5028" spans="1:26" x14ac:dyDescent="0.25">
      <c r="A5028">
        <v>833</v>
      </c>
      <c r="B5028" t="s">
        <v>3195</v>
      </c>
      <c r="C5028" t="s">
        <v>26</v>
      </c>
      <c r="D5028" t="s">
        <v>27</v>
      </c>
      <c r="E5028" s="6" t="e">
        <f>VLOOKUP(B5028&amp;" - "&amp;D5028,OrbisGeneric_mapping!C:F,3,0)</f>
        <v>#N/A</v>
      </c>
      <c r="F5028" s="6" t="e">
        <f>VLOOKUP(E5028,Collibra!D:F,3,0)</f>
        <v>#N/A</v>
      </c>
      <c r="G5028" s="6" t="e">
        <f>VLOOKUP(E5028,Collibra!D:F,2,0)</f>
        <v>#N/A</v>
      </c>
      <c r="J5028" t="s">
        <v>28</v>
      </c>
      <c r="N5028" t="b">
        <v>0</v>
      </c>
      <c r="P5028" t="s">
        <v>29</v>
      </c>
      <c r="Q5028" t="s">
        <v>30</v>
      </c>
      <c r="R5028" t="b">
        <v>0</v>
      </c>
      <c r="Z5028">
        <v>1</v>
      </c>
    </row>
    <row r="5029" spans="1:26" x14ac:dyDescent="0.25">
      <c r="A5029">
        <v>881</v>
      </c>
      <c r="B5029" t="s">
        <v>3195</v>
      </c>
      <c r="C5029" t="s">
        <v>3196</v>
      </c>
      <c r="D5029" t="s">
        <v>3197</v>
      </c>
      <c r="E5029" t="s">
        <v>12466</v>
      </c>
      <c r="F5029" s="6" t="str">
        <f>VLOOKUP(E5029,Collibra!D:F,3,0)</f>
        <v>Reinsurance company indicator</v>
      </c>
      <c r="G5029" s="6" t="str">
        <f>VLOOKUP(E5029,Collibra!D:F,2,0)</f>
        <v>Yes/No flag that indicates whether the insurance company is a Reinsurance company or not</v>
      </c>
      <c r="J5029" t="s">
        <v>28</v>
      </c>
      <c r="N5029" t="b">
        <v>0</v>
      </c>
      <c r="P5029" t="s">
        <v>29</v>
      </c>
      <c r="Q5029" t="s">
        <v>30</v>
      </c>
      <c r="R5029" t="b">
        <v>0</v>
      </c>
      <c r="Z5029">
        <v>1</v>
      </c>
    </row>
    <row r="5030" spans="1:26" x14ac:dyDescent="0.25">
      <c r="A5030">
        <v>897</v>
      </c>
      <c r="B5030" t="s">
        <v>3195</v>
      </c>
      <c r="C5030" t="s">
        <v>3198</v>
      </c>
      <c r="D5030" t="s">
        <v>3199</v>
      </c>
      <c r="E5030" t="s">
        <v>7285</v>
      </c>
      <c r="F5030" s="6" t="str">
        <f>VLOOKUP(E5030,Collibra!D:F,3,0)</f>
        <v>Description and history</v>
      </c>
      <c r="G5030" s="6" t="str">
        <f>VLOOKUP(E5030,Collibra!D:F,2,0)</f>
        <v>This field provides a description of the company’s activities, as well as a history of the business.</v>
      </c>
      <c r="J5030" t="s">
        <v>28</v>
      </c>
      <c r="N5030" t="b">
        <v>0</v>
      </c>
      <c r="P5030" t="s">
        <v>29</v>
      </c>
      <c r="Q5030" t="s">
        <v>30</v>
      </c>
      <c r="R5030" t="b">
        <v>0</v>
      </c>
      <c r="Z5030">
        <v>1</v>
      </c>
    </row>
    <row r="5031" spans="1:26" x14ac:dyDescent="0.25">
      <c r="A5031">
        <v>841</v>
      </c>
      <c r="B5031" t="s">
        <v>3195</v>
      </c>
      <c r="C5031" t="s">
        <v>2197</v>
      </c>
      <c r="D5031" t="s">
        <v>2198</v>
      </c>
      <c r="E5031" t="s">
        <v>8649</v>
      </c>
      <c r="F5031" s="6" t="str">
        <f>VLOOKUP(E5031,Collibra!D:F,3,0)</f>
        <v>Filing type</v>
      </c>
      <c r="G5031" s="6" t="str">
        <f>VLOOKUP(E5031,Collibra!D:F,2,0)</f>
        <v>The filing type indicates where the accounts come from. This can be Annual report (coming from Osiris, BankFocus or InsuranceFocus) or Local registry filing (coming from national products or data feeds)</v>
      </c>
      <c r="J5031" t="s">
        <v>28</v>
      </c>
      <c r="N5031" t="b">
        <v>0</v>
      </c>
      <c r="P5031" t="s">
        <v>29</v>
      </c>
      <c r="Q5031" t="s">
        <v>30</v>
      </c>
      <c r="R5031" t="b">
        <v>0</v>
      </c>
      <c r="Z5031">
        <v>1</v>
      </c>
    </row>
    <row r="5032" spans="1:26" x14ac:dyDescent="0.25">
      <c r="A5032">
        <v>865</v>
      </c>
      <c r="B5032" t="s">
        <v>3195</v>
      </c>
      <c r="C5032" t="s">
        <v>3200</v>
      </c>
      <c r="D5032" t="s">
        <v>3201</v>
      </c>
      <c r="E5032" t="s">
        <v>15677</v>
      </c>
      <c r="F5032" s="6">
        <f>VLOOKUP(E5032,Collibra!D:F,3,0)</f>
        <v>0</v>
      </c>
      <c r="G5032" s="6" t="str">
        <f>VLOOKUP(E5032,Collibra!D:F,2,0)</f>
        <v>Language of the trade description. Trade description is a narrative containing searched/extracted information of a company from differnt sources</v>
      </c>
      <c r="J5032" t="s">
        <v>28</v>
      </c>
      <c r="N5032" t="b">
        <v>0</v>
      </c>
      <c r="P5032" t="s">
        <v>29</v>
      </c>
      <c r="Q5032" t="s">
        <v>30</v>
      </c>
      <c r="R5032" t="b">
        <v>0</v>
      </c>
      <c r="Z5032">
        <v>1</v>
      </c>
    </row>
    <row r="5033" spans="1:26" x14ac:dyDescent="0.25">
      <c r="A5033">
        <v>913</v>
      </c>
      <c r="B5033" t="s">
        <v>3195</v>
      </c>
      <c r="C5033" t="s">
        <v>3202</v>
      </c>
      <c r="D5033" t="s">
        <v>3203</v>
      </c>
      <c r="E5033" t="s">
        <v>11859</v>
      </c>
      <c r="F5033" s="6" t="str">
        <f>VLOOKUP(E5033,Collibra!D:F,3,0)</f>
        <v>Peer Group Description</v>
      </c>
      <c r="G5033" s="6" t="str">
        <f>VLOOKUP(E5033,Collibra!D:F,2,0)</f>
        <v>Provides a standardized label for a peer group. A peer group is a group of companies used to compare and benchmark the performance of a subject against its peers</v>
      </c>
      <c r="J5033" t="s">
        <v>28</v>
      </c>
      <c r="N5033" t="b">
        <v>0</v>
      </c>
      <c r="P5033" t="s">
        <v>29</v>
      </c>
      <c r="Q5033" t="s">
        <v>30</v>
      </c>
      <c r="R5033" t="b">
        <v>0</v>
      </c>
      <c r="Z5033">
        <v>1</v>
      </c>
    </row>
    <row r="5034" spans="1:26" x14ac:dyDescent="0.25">
      <c r="A5034">
        <v>905</v>
      </c>
      <c r="B5034" t="s">
        <v>3195</v>
      </c>
      <c r="C5034" t="s">
        <v>3204</v>
      </c>
      <c r="D5034" t="s">
        <v>3205</v>
      </c>
      <c r="E5034" t="s">
        <v>11863</v>
      </c>
      <c r="F5034" s="6" t="str">
        <f>VLOOKUP(E5034,Collibra!D:F,3,0)</f>
        <v>Peer Group Name</v>
      </c>
      <c r="G5034" s="6" t="str">
        <f>VLOOKUP(E5034,Collibra!D:F,2,0)</f>
        <v>Provides a standardized code for a peer group. A peer group is a group of companies used to compare and benchmark the performance of a subject against its peers</v>
      </c>
      <c r="J5034" t="s">
        <v>28</v>
      </c>
      <c r="N5034" t="b">
        <v>0</v>
      </c>
      <c r="P5034" t="s">
        <v>29</v>
      </c>
      <c r="Q5034" t="s">
        <v>30</v>
      </c>
      <c r="R5034" t="b">
        <v>0</v>
      </c>
      <c r="Z5034">
        <v>1</v>
      </c>
    </row>
    <row r="5035" spans="1:26" x14ac:dyDescent="0.25">
      <c r="A5035">
        <v>921</v>
      </c>
      <c r="B5035" t="s">
        <v>3195</v>
      </c>
      <c r="C5035" t="s">
        <v>3206</v>
      </c>
      <c r="D5035" t="s">
        <v>3207</v>
      </c>
      <c r="E5035" t="s">
        <v>11866</v>
      </c>
      <c r="F5035" s="6" t="str">
        <f>VLOOKUP(E5035,Collibra!D:F,3,0)</f>
        <v>Peer Group Size</v>
      </c>
      <c r="G5035" s="6" t="str">
        <f>VLOOKUP(E5035,Collibra!D:F,2,0)</f>
        <v>Number of entries within the peer group. A peer group is a group of companies used to compare and benchmark the performance of a subject against its peers</v>
      </c>
      <c r="J5035" t="s">
        <v>28</v>
      </c>
      <c r="N5035" t="b">
        <v>0</v>
      </c>
      <c r="P5035" t="s">
        <v>29</v>
      </c>
      <c r="Q5035" t="s">
        <v>30</v>
      </c>
      <c r="R5035" t="b">
        <v>0</v>
      </c>
      <c r="Z5035">
        <v>1</v>
      </c>
    </row>
    <row r="5036" spans="1:26" x14ac:dyDescent="0.25">
      <c r="A5036">
        <v>825</v>
      </c>
      <c r="B5036" t="s">
        <v>3195</v>
      </c>
      <c r="C5036" t="s">
        <v>57</v>
      </c>
      <c r="D5036" t="s">
        <v>57</v>
      </c>
      <c r="E5036" s="6" t="e">
        <f>VLOOKUP(B5036&amp;" - "&amp;D5036,OrbisGeneric_mapping!C:F,3,0)</f>
        <v>#N/A</v>
      </c>
      <c r="F5036" s="6" t="e">
        <f>VLOOKUP(E5036,Collibra!D:F,3,0)</f>
        <v>#N/A</v>
      </c>
      <c r="G5036" s="6" t="e">
        <f>VLOOKUP(E5036,Collibra!D:F,2,0)</f>
        <v>#N/A</v>
      </c>
      <c r="J5036" t="s">
        <v>28</v>
      </c>
      <c r="N5036" t="b">
        <v>0</v>
      </c>
      <c r="P5036" t="s">
        <v>29</v>
      </c>
      <c r="Q5036" t="s">
        <v>30</v>
      </c>
      <c r="R5036" t="b">
        <v>0</v>
      </c>
      <c r="Z5036">
        <v>1</v>
      </c>
    </row>
    <row r="5037" spans="1:26" x14ac:dyDescent="0.25">
      <c r="A5037">
        <v>873</v>
      </c>
      <c r="B5037" t="s">
        <v>3195</v>
      </c>
      <c r="C5037" t="s">
        <v>3208</v>
      </c>
      <c r="D5037" t="s">
        <v>3209</v>
      </c>
      <c r="E5037" t="s">
        <v>12235</v>
      </c>
      <c r="F5037" s="6" t="str">
        <f>VLOOKUP(E5037,Collibra!D:F,3,0)</f>
        <v>Products &amp; services</v>
      </c>
      <c r="G5037" s="6" t="str">
        <f>VLOOKUP(E5037,Collibra!D:F,2,0)</f>
        <v>Contains the specific products and services of the company (combined from different providers)</v>
      </c>
      <c r="J5037" t="s">
        <v>28</v>
      </c>
      <c r="N5037" t="b">
        <v>0</v>
      </c>
      <c r="P5037" t="s">
        <v>29</v>
      </c>
      <c r="Q5037" t="s">
        <v>30</v>
      </c>
      <c r="R5037" t="b">
        <v>0</v>
      </c>
      <c r="Z5037">
        <v>1</v>
      </c>
    </row>
    <row r="5038" spans="1:26" x14ac:dyDescent="0.25">
      <c r="A5038">
        <v>929</v>
      </c>
      <c r="B5038" t="s">
        <v>3195</v>
      </c>
      <c r="C5038" t="s">
        <v>72</v>
      </c>
      <c r="D5038" t="s">
        <v>72</v>
      </c>
      <c r="E5038" s="6" t="e">
        <f>VLOOKUP(B5038&amp;" - "&amp;D5038,OrbisGeneric_mapping!C:F,3,0)</f>
        <v>#N/A</v>
      </c>
      <c r="F5038" s="6" t="e">
        <f>VLOOKUP(E5038,Collibra!D:F,3,0)</f>
        <v>#N/A</v>
      </c>
      <c r="G5038" s="6" t="e">
        <f>VLOOKUP(E5038,Collibra!D:F,2,0)</f>
        <v>#N/A</v>
      </c>
      <c r="J5038" t="s">
        <v>73</v>
      </c>
      <c r="N5038" t="b">
        <v>0</v>
      </c>
      <c r="P5038" t="s">
        <v>29</v>
      </c>
      <c r="Q5038" t="s">
        <v>30</v>
      </c>
      <c r="R5038" t="b">
        <v>0</v>
      </c>
      <c r="Z5038">
        <v>1</v>
      </c>
    </row>
    <row r="5039" spans="1:26" x14ac:dyDescent="0.25">
      <c r="A5039">
        <v>889</v>
      </c>
      <c r="B5039" t="s">
        <v>3195</v>
      </c>
      <c r="C5039" t="s">
        <v>3210</v>
      </c>
      <c r="D5039" t="s">
        <v>3211</v>
      </c>
      <c r="E5039" t="s">
        <v>14690</v>
      </c>
      <c r="F5039" s="6" t="str">
        <f>VLOOKUP(E5039,Collibra!D:F,3,0)</f>
        <v>Specialisation</v>
      </c>
      <c r="G5039" s="6" t="str">
        <f>VLOOKUP(E5039,Collibra!D:F,2,0)</f>
        <v>&lt;p&gt;Refers to the specialisation set to a bank (BNK) or an Insurance Companies (INS). The following specialisations can be found:&lt;/p&gt;
&lt;p&gt;For banks,&lt;/p&gt;
&lt;div&gt;
&lt;ul style="list-style-type: disc;"&gt;
&lt;li&gt;
&lt;p&gt;Commercial bank:&lt;br/&gt;Mainly active in a combination of Retail Banking (Individuals, SMEs), Wholesale Banking (large corporates) and Private banking (not belonging to groups of saving banks, co-operative banks)&lt;/p&gt;
&lt;/li&gt;
&lt;li&gt;
&lt;p&gt;Savings bank:&lt;br/&gt;Mainly active in Retail Banking (Individuals, SMEs) and usually belonging to a group of savings banks.&lt;/p&gt;
&lt;/li&gt;
&lt;li&gt;
&lt;p&gt;Cooperative bank:&lt;br/&gt;Cooperative banks have a cooperative ownership structure and are mainly active in Retail Banking (Individuals, SMEs).&lt;/p&gt;
&lt;/li&gt;
&lt;li&gt;
&lt;p&gt;Real Estate &amp;amp; Mortgage finance institution:&lt;br/&gt;Mainly active in Mortgage Financing and Project Development.&lt;/p&gt;
&lt;/li&gt;
&lt;li&gt;
&lt;p&gt;Investment bank:&lt;br/&gt;Mainly active in Corporate Finance, Debt/Equity Issues, Mergers &amp;amp; Acquisitions, Securities Trading and usually in Private Banking.&lt;/p&gt;
&lt;/li&gt;
&lt;li&gt;
&lt;p&gt;Islamic bank:&lt;br/&gt;An Islamic bank is "an institution that mobilises financial resources and invests them in an attempt to achieve predetermined Islamically-acceptable social and financial objectives. Both mobilisation and investment of funds should be conducted in accordance with the principles of Islamic Shari'a".&lt;/p&gt;
&lt;/li&gt;
&lt;li&gt;
&lt;p&gt;Other non banking credit institution:&lt;br/&gt;Institutions providing guarantees, money transfer companies, companies providing banking and non banking financial services to groups of financial institutions.&lt;/p&gt;
&lt;/li&gt;
&lt;li&gt;
&lt;p&gt;Specialized governmental credit institution:&lt;br/&gt;Institutions providing National Development Finance, Sectoral Finance or Export / Import Finance. This specialisation category includes Public Institutions acting on privileged or protected segments or benefiting from Governmental guarantee or sponsoring.&lt;/p&gt;
&lt;/li&gt;
&lt;li&gt;
&lt;p&gt;Bank holding company:&lt;br/&gt;Holding companies of bank groups, which usually have very limited business activities.&lt;/p&gt;
&lt;/li&gt;
&lt;li&gt;
&lt;p&gt;Central bank:&lt;br/&gt;Supervising national banking systems.&lt;/p&gt;
&lt;/li&gt;
&lt;li&gt;
&lt;p&gt;Multi-lateral development bank:&lt;br/&gt;Active in multi-lateral development finance.&lt;/p&gt;
&lt;/li&gt;
&lt;li&gt;
&lt;p&gt;Micro-financing institution:&lt;br/&gt;Providing micro finance to individuals and very small companies.&lt;/p&gt;
&lt;/li&gt;
&lt;li&gt;
&lt;p&gt;Securities firm:&lt;br/&gt;Mainly active in Securities Trading/Arbitrage activities/Securities Brokerage/Derivatives.&lt;/p&gt;
&lt;/li&gt;
&lt;li&gt;
&lt;p&gt;Private banking:&lt;br/&gt;Banks mainly active in private banking and asset management.&lt;/p&gt;
&lt;/li&gt;
&lt;li&gt;
&lt;p&gt;Investment &amp;amp; Trust corporation:&lt;br/&gt;Investment Corporations/Investment Trust Companies and Private Equity Companies/Property Developers and Covered Bond Issuers investing in various assets.&lt;/p&gt;
&lt;/li&gt;
&lt;li&gt;
&lt;p&gt;Finance company:&lt;br/&gt;Consumer Finance Companies, Credit Card Companies, Factoring Companies, Leasing Companies, Trade Finance Companies.&lt;/p&gt;
&lt;/li&gt;
&lt;li&gt;
&lt;p&gt;Clearing &amp;amp; Custody institution:&lt;br/&gt;Institutions providing clearing and custody services.&lt;/p&gt;
&lt;/li&gt;
&lt;li&gt;
&lt;p&gt;Group finance company:&lt;br/&gt;Company mainly active in attracting funding for and lending on behalf of the group.&lt;/p&gt;
&lt;/li&gt;
&lt;li&gt;
&lt;p&gt;Non-bank holding company:&lt;br/&gt;Non-bank holding company offers non-bank products and services, such as insurance and investment advice and has limited business activities.&lt;/p&gt;
&lt;/li&gt;
&lt;li&gt;
&lt;p&gt;Asset management company:&lt;br/&gt;Mainly engaged in managing funds of individuals and companies, also referred to as money managers.&lt;/p&gt;
&lt;/li&gt;
&lt;li&gt;
&lt;p&gt;Fintech bank:&lt;br/&gt;Company uses technology and other indirect channels to offer financial services to consumers.&lt;/p&gt;
&lt;/li&gt;
&lt;/ul&gt;
&lt;p&gt; &lt;/p&gt;
&lt;p&gt;For Insurance Companies:&lt;/p&gt;
&lt;ul&gt;
&lt;li&gt;Non-Life:&lt;br/&gt;Mainly active in providing insurance policies related to property and casualty, such as homeowners policies, motor insurance policies, marine insurances, damage coverage from fire, calamities theft, travel insurance, etc. Also referred to as general insurance company.&lt;/li&gt;
&lt;li&gt;Life:&lt;br/&gt;Primarily engaged in the business of issuing life insurance policies, annuities, disability insurance policies, retirement related services and investment management.&lt;/li&gt;
&lt;li&gt;Composite:&lt;br/&gt;A composite insurance company provides full range of insurance services including life, accident, fire, health, investment and pensions.&lt;/li&gt;
&lt;li&gt;Health:&lt;br/&gt;A health insurance company provides healthcare policies which covers against expenses incurred through illness and hospitalization of the insured.&lt;/li&gt;
&lt;li&gt;Non-Life (title insurance services):&lt;br/&gt;Mainly located in the US, a non-life title insurance company primarily deals in title insurance policies. Title insurance is a form of indemnity insurance that protects lenders and homebuyers from financial loss from defects in a title to a property.&lt;/li&gt;
&lt;/ul&gt;
&lt;/div&gt;</v>
      </c>
      <c r="J5039" t="s">
        <v>28</v>
      </c>
      <c r="N5039" t="b">
        <v>0</v>
      </c>
      <c r="P5039" t="s">
        <v>29</v>
      </c>
      <c r="Q5039" t="s">
        <v>30</v>
      </c>
      <c r="R5039" t="b">
        <v>0</v>
      </c>
      <c r="Z5039">
        <v>1</v>
      </c>
    </row>
    <row r="5040" spans="1:26" x14ac:dyDescent="0.25">
      <c r="A5040">
        <v>849</v>
      </c>
      <c r="B5040" t="s">
        <v>3195</v>
      </c>
      <c r="C5040" t="s">
        <v>3212</v>
      </c>
      <c r="D5040" t="s">
        <v>3213</v>
      </c>
      <c r="E5040" t="s">
        <v>15673</v>
      </c>
      <c r="F5040" s="6" t="str">
        <f>VLOOKUP(E5040,Collibra!D:F,3,0)</f>
        <v>Trade description (English)</v>
      </c>
      <c r="G5040" s="6" t="str">
        <f>VLOOKUP(E5040,Collibra!D:F,2,0)</f>
        <v>Standardized description of a company's activities. A narrative containing searched/extracted information of a company from differnt sources</v>
      </c>
      <c r="J5040" t="s">
        <v>28</v>
      </c>
      <c r="N5040" t="b">
        <v>0</v>
      </c>
      <c r="P5040" t="s">
        <v>29</v>
      </c>
      <c r="Q5040" t="s">
        <v>30</v>
      </c>
      <c r="R5040" t="b">
        <v>0</v>
      </c>
      <c r="Z5040">
        <v>1</v>
      </c>
    </row>
    <row r="5041" spans="1:26" x14ac:dyDescent="0.25">
      <c r="A5041">
        <v>857</v>
      </c>
      <c r="B5041" t="s">
        <v>3195</v>
      </c>
      <c r="C5041" t="s">
        <v>3214</v>
      </c>
      <c r="D5041" t="s">
        <v>3215</v>
      </c>
      <c r="E5041" t="s">
        <v>15680</v>
      </c>
      <c r="F5041" s="6" t="str">
        <f>VLOOKUP(E5041,Collibra!D:F,3,0)</f>
        <v>Trade description in original language</v>
      </c>
      <c r="G5041" s="6" t="str">
        <f>VLOOKUP(E5041,Collibra!D:F,2,0)</f>
        <v>Standardized of a company's activities in its original language. A narrative containing searched/extracted information of a company from differnt sources</v>
      </c>
      <c r="J5041" t="s">
        <v>28</v>
      </c>
      <c r="N5041" t="b">
        <v>0</v>
      </c>
      <c r="P5041" t="s">
        <v>29</v>
      </c>
      <c r="Q5041" t="s">
        <v>30</v>
      </c>
      <c r="R5041" t="b">
        <v>0</v>
      </c>
      <c r="Z5041">
        <v>1</v>
      </c>
    </row>
    <row r="5042" spans="1:26" x14ac:dyDescent="0.25">
      <c r="A5042">
        <v>4959</v>
      </c>
      <c r="B5042" t="s">
        <v>3216</v>
      </c>
      <c r="C5042" t="s">
        <v>3217</v>
      </c>
      <c r="D5042" t="s">
        <v>3217</v>
      </c>
      <c r="E5042" s="6" t="e">
        <f>VLOOKUP(B5042&amp;" - "&amp;D5042,OrbisGeneric_mapping!C:F,3,0)</f>
        <v>#N/A</v>
      </c>
      <c r="F5042" s="6" t="e">
        <f>VLOOKUP(E5042,Collibra!D:F,3,0)</f>
        <v>#N/A</v>
      </c>
      <c r="G5042" s="6" t="e">
        <f>VLOOKUP(E5042,Collibra!D:F,2,0)</f>
        <v>#N/A</v>
      </c>
      <c r="J5042" t="s">
        <v>28</v>
      </c>
      <c r="N5042" t="b">
        <v>0</v>
      </c>
      <c r="P5042" t="s">
        <v>29</v>
      </c>
      <c r="Q5042" t="s">
        <v>30</v>
      </c>
      <c r="R5042" t="b">
        <v>0</v>
      </c>
      <c r="Z5042">
        <v>1</v>
      </c>
    </row>
    <row r="5043" spans="1:26" x14ac:dyDescent="0.25">
      <c r="A5043">
        <v>16</v>
      </c>
      <c r="B5043" t="s">
        <v>3216</v>
      </c>
      <c r="C5043" t="s">
        <v>3218</v>
      </c>
      <c r="D5043" t="s">
        <v>3219</v>
      </c>
      <c r="E5043" s="6" t="str">
        <f>VLOOKUP(B5043&amp;" - "&amp;D5043,OrbisGeneric_mapping!C:F,3,0)</f>
        <v>TRADEMARKS_CANCELLATION_DATE</v>
      </c>
      <c r="F5043" s="6" t="e">
        <f>VLOOKUP(E5043,Collibra!D:F,3,0)</f>
        <v>#N/A</v>
      </c>
      <c r="G5043" s="6" t="e">
        <f>VLOOKUP(E5043,Collibra!D:F,2,0)</f>
        <v>#N/A</v>
      </c>
      <c r="J5043" t="s">
        <v>28</v>
      </c>
      <c r="N5043" t="b">
        <v>0</v>
      </c>
      <c r="P5043" t="s">
        <v>29</v>
      </c>
      <c r="Q5043" t="s">
        <v>30</v>
      </c>
      <c r="R5043" t="b">
        <v>0</v>
      </c>
      <c r="Z5043">
        <v>1</v>
      </c>
    </row>
    <row r="5044" spans="1:26" x14ac:dyDescent="0.25">
      <c r="A5044">
        <v>40</v>
      </c>
      <c r="B5044" t="s">
        <v>3216</v>
      </c>
      <c r="C5044" t="s">
        <v>3220</v>
      </c>
      <c r="D5044" t="s">
        <v>3221</v>
      </c>
      <c r="E5044" s="6" t="e">
        <f>VLOOKUP(B5044&amp;" - "&amp;D5044,OrbisGeneric_mapping!C:F,3,0)</f>
        <v>#N/A</v>
      </c>
      <c r="F5044" s="6" t="e">
        <f>VLOOKUP(E5044,Collibra!D:F,3,0)</f>
        <v>#N/A</v>
      </c>
      <c r="G5044" s="6" t="e">
        <f>VLOOKUP(E5044,Collibra!D:F,2,0)</f>
        <v>#N/A</v>
      </c>
      <c r="J5044" t="s">
        <v>28</v>
      </c>
      <c r="N5044" t="b">
        <v>0</v>
      </c>
      <c r="P5044" t="s">
        <v>29</v>
      </c>
      <c r="Q5044" t="s">
        <v>30</v>
      </c>
      <c r="R5044" t="b">
        <v>0</v>
      </c>
      <c r="Z5044">
        <v>1</v>
      </c>
    </row>
    <row r="5045" spans="1:26" x14ac:dyDescent="0.25">
      <c r="A5045">
        <v>32</v>
      </c>
      <c r="B5045" t="s">
        <v>3216</v>
      </c>
      <c r="C5045" t="s">
        <v>3222</v>
      </c>
      <c r="D5045" t="s">
        <v>3223</v>
      </c>
      <c r="E5045" s="6" t="e">
        <f>VLOOKUP(B5045&amp;" - "&amp;D5045,OrbisGeneric_mapping!C:F,3,0)</f>
        <v>#N/A</v>
      </c>
      <c r="F5045" s="6" t="e">
        <f>VLOOKUP(E5045,Collibra!D:F,3,0)</f>
        <v>#N/A</v>
      </c>
      <c r="G5045" s="6" t="e">
        <f>VLOOKUP(E5045,Collibra!D:F,2,0)</f>
        <v>#N/A</v>
      </c>
      <c r="J5045" t="s">
        <v>28</v>
      </c>
      <c r="N5045" t="b">
        <v>0</v>
      </c>
      <c r="P5045" t="s">
        <v>29</v>
      </c>
      <c r="Q5045" t="s">
        <v>30</v>
      </c>
      <c r="R5045" t="b">
        <v>0</v>
      </c>
      <c r="Z5045">
        <v>1</v>
      </c>
    </row>
    <row r="5046" spans="1:26" x14ac:dyDescent="0.25">
      <c r="A5046">
        <v>24</v>
      </c>
      <c r="B5046" t="s">
        <v>3216</v>
      </c>
      <c r="C5046" t="s">
        <v>3224</v>
      </c>
      <c r="D5046" t="s">
        <v>3225</v>
      </c>
      <c r="E5046" s="6" t="e">
        <f>VLOOKUP(B5046&amp;" - "&amp;D5046,OrbisGeneric_mapping!C:F,3,0)</f>
        <v>#N/A</v>
      </c>
      <c r="F5046" s="6" t="e">
        <f>VLOOKUP(E5046,Collibra!D:F,3,0)</f>
        <v>#N/A</v>
      </c>
      <c r="G5046" s="6" t="e">
        <f>VLOOKUP(E5046,Collibra!D:F,2,0)</f>
        <v>#N/A</v>
      </c>
      <c r="J5046" t="s">
        <v>28</v>
      </c>
      <c r="N5046" t="b">
        <v>0</v>
      </c>
      <c r="P5046" t="s">
        <v>29</v>
      </c>
      <c r="Q5046" t="s">
        <v>30</v>
      </c>
      <c r="R5046" t="b">
        <v>0</v>
      </c>
      <c r="Z5046">
        <v>1</v>
      </c>
    </row>
    <row r="5047" spans="1:26" x14ac:dyDescent="0.25">
      <c r="A5047">
        <v>5071</v>
      </c>
      <c r="B5047" t="s">
        <v>3216</v>
      </c>
      <c r="C5047" t="s">
        <v>3226</v>
      </c>
      <c r="D5047" t="s">
        <v>3227</v>
      </c>
      <c r="E5047" s="6" t="str">
        <f>VLOOKUP(B5047&amp;" - "&amp;D5047,OrbisGeneric_mapping!C:F,3,0)</f>
        <v>TRADEMARKS_EXPIRATION_DATE</v>
      </c>
      <c r="F5047" s="6" t="e">
        <f>VLOOKUP(E5047,Collibra!D:F,3,0)</f>
        <v>#N/A</v>
      </c>
      <c r="G5047" s="6" t="e">
        <f>VLOOKUP(E5047,Collibra!D:F,2,0)</f>
        <v>#N/A</v>
      </c>
      <c r="J5047" t="s">
        <v>28</v>
      </c>
      <c r="N5047" t="b">
        <v>0</v>
      </c>
      <c r="P5047" t="s">
        <v>29</v>
      </c>
      <c r="Q5047" t="s">
        <v>30</v>
      </c>
      <c r="R5047" t="b">
        <v>0</v>
      </c>
      <c r="Z5047">
        <v>1</v>
      </c>
    </row>
    <row r="5048" spans="1:26" x14ac:dyDescent="0.25">
      <c r="A5048">
        <v>8</v>
      </c>
      <c r="B5048" t="s">
        <v>3216</v>
      </c>
      <c r="C5048" t="s">
        <v>3228</v>
      </c>
      <c r="D5048" t="s">
        <v>3229</v>
      </c>
      <c r="E5048" s="6" t="e">
        <f>VLOOKUP(B5048&amp;" - "&amp;D5048,OrbisGeneric_mapping!C:F,3,0)</f>
        <v>#N/A</v>
      </c>
      <c r="F5048" s="6" t="e">
        <f>VLOOKUP(E5048,Collibra!D:F,3,0)</f>
        <v>#N/A</v>
      </c>
      <c r="G5048" s="6" t="e">
        <f>VLOOKUP(E5048,Collibra!D:F,2,0)</f>
        <v>#N/A</v>
      </c>
      <c r="J5048" t="s">
        <v>28</v>
      </c>
      <c r="N5048" t="b">
        <v>0</v>
      </c>
      <c r="P5048" t="s">
        <v>29</v>
      </c>
      <c r="Q5048" t="s">
        <v>30</v>
      </c>
      <c r="R5048" t="b">
        <v>0</v>
      </c>
      <c r="Z5048">
        <v>1</v>
      </c>
    </row>
    <row r="5049" spans="1:26" x14ac:dyDescent="0.25">
      <c r="A5049">
        <v>5087</v>
      </c>
      <c r="B5049" t="s">
        <v>3216</v>
      </c>
      <c r="C5049" t="s">
        <v>3230</v>
      </c>
      <c r="D5049" t="s">
        <v>3231</v>
      </c>
      <c r="E5049" s="6" t="e">
        <f>VLOOKUP(B5049&amp;" - "&amp;D5049,OrbisGeneric_mapping!C:F,3,0)</f>
        <v>#N/A</v>
      </c>
      <c r="F5049" s="6" t="e">
        <f>VLOOKUP(E5049,Collibra!D:F,3,0)</f>
        <v>#N/A</v>
      </c>
      <c r="G5049" s="6" t="e">
        <f>VLOOKUP(E5049,Collibra!D:F,2,0)</f>
        <v>#N/A</v>
      </c>
      <c r="J5049" t="s">
        <v>28</v>
      </c>
      <c r="N5049" t="b">
        <v>0</v>
      </c>
      <c r="P5049" t="s">
        <v>29</v>
      </c>
      <c r="Q5049" t="s">
        <v>30</v>
      </c>
      <c r="R5049" t="b">
        <v>0</v>
      </c>
      <c r="Z5049">
        <v>1</v>
      </c>
    </row>
    <row r="5050" spans="1:26" x14ac:dyDescent="0.25">
      <c r="A5050">
        <v>5079</v>
      </c>
      <c r="B5050" t="s">
        <v>3216</v>
      </c>
      <c r="C5050" t="s">
        <v>3232</v>
      </c>
      <c r="D5050" t="s">
        <v>3233</v>
      </c>
      <c r="E5050" s="6" t="e">
        <f>VLOOKUP(B5050&amp;" - "&amp;D5050,OrbisGeneric_mapping!C:F,3,0)</f>
        <v>#N/A</v>
      </c>
      <c r="F5050" s="6" t="e">
        <f>VLOOKUP(E5050,Collibra!D:F,3,0)</f>
        <v>#N/A</v>
      </c>
      <c r="G5050" s="6" t="e">
        <f>VLOOKUP(E5050,Collibra!D:F,2,0)</f>
        <v>#N/A</v>
      </c>
      <c r="J5050" t="s">
        <v>28</v>
      </c>
      <c r="N5050" t="b">
        <v>0</v>
      </c>
      <c r="P5050" t="s">
        <v>29</v>
      </c>
      <c r="Q5050" t="s">
        <v>30</v>
      </c>
      <c r="R5050" t="b">
        <v>0</v>
      </c>
      <c r="Z5050">
        <v>1</v>
      </c>
    </row>
    <row r="5051" spans="1:26" x14ac:dyDescent="0.25">
      <c r="A5051">
        <v>5007</v>
      </c>
      <c r="B5051" t="s">
        <v>3216</v>
      </c>
      <c r="C5051" t="s">
        <v>3234</v>
      </c>
      <c r="D5051" t="s">
        <v>3235</v>
      </c>
      <c r="E5051" s="6" t="str">
        <f>VLOOKUP(B5051&amp;" - "&amp;D5051,OrbisGeneric_mapping!C:F,3,0)</f>
        <v>TRADEMARKS_FILING_DATE</v>
      </c>
      <c r="F5051" s="6" t="e">
        <f>VLOOKUP(E5051,Collibra!D:F,3,0)</f>
        <v>#N/A</v>
      </c>
      <c r="G5051" s="6" t="e">
        <f>VLOOKUP(E5051,Collibra!D:F,2,0)</f>
        <v>#N/A</v>
      </c>
      <c r="J5051" t="s">
        <v>28</v>
      </c>
      <c r="N5051" t="b">
        <v>0</v>
      </c>
      <c r="P5051" t="s">
        <v>29</v>
      </c>
      <c r="Q5051" t="s">
        <v>30</v>
      </c>
      <c r="R5051" t="b">
        <v>0</v>
      </c>
      <c r="Z5051">
        <v>1</v>
      </c>
    </row>
    <row r="5052" spans="1:26" x14ac:dyDescent="0.25">
      <c r="A5052">
        <v>5031</v>
      </c>
      <c r="B5052" t="s">
        <v>3216</v>
      </c>
      <c r="C5052" t="s">
        <v>3236</v>
      </c>
      <c r="D5052" t="s">
        <v>3237</v>
      </c>
      <c r="E5052" s="6" t="e">
        <f>VLOOKUP(B5052&amp;" - "&amp;D5052,OrbisGeneric_mapping!C:F,3,0)</f>
        <v>#N/A</v>
      </c>
      <c r="F5052" s="6" t="e">
        <f>VLOOKUP(E5052,Collibra!D:F,3,0)</f>
        <v>#N/A</v>
      </c>
      <c r="G5052" s="6" t="e">
        <f>VLOOKUP(E5052,Collibra!D:F,2,0)</f>
        <v>#N/A</v>
      </c>
      <c r="J5052" t="s">
        <v>28</v>
      </c>
      <c r="N5052" t="b">
        <v>0</v>
      </c>
      <c r="P5052" t="s">
        <v>29</v>
      </c>
      <c r="Q5052" t="s">
        <v>30</v>
      </c>
      <c r="R5052" t="b">
        <v>0</v>
      </c>
      <c r="Z5052">
        <v>1</v>
      </c>
    </row>
    <row r="5053" spans="1:26" x14ac:dyDescent="0.25">
      <c r="A5053">
        <v>5023</v>
      </c>
      <c r="B5053" t="s">
        <v>3216</v>
      </c>
      <c r="C5053" t="s">
        <v>3238</v>
      </c>
      <c r="D5053" t="s">
        <v>3239</v>
      </c>
      <c r="E5053" s="6" t="e">
        <f>VLOOKUP(B5053&amp;" - "&amp;D5053,OrbisGeneric_mapping!C:F,3,0)</f>
        <v>#N/A</v>
      </c>
      <c r="F5053" s="6" t="e">
        <f>VLOOKUP(E5053,Collibra!D:F,3,0)</f>
        <v>#N/A</v>
      </c>
      <c r="G5053" s="6" t="e">
        <f>VLOOKUP(E5053,Collibra!D:F,2,0)</f>
        <v>#N/A</v>
      </c>
      <c r="J5053" t="s">
        <v>28</v>
      </c>
      <c r="N5053" t="b">
        <v>0</v>
      </c>
      <c r="P5053" t="s">
        <v>29</v>
      </c>
      <c r="Q5053" t="s">
        <v>30</v>
      </c>
      <c r="R5053" t="b">
        <v>0</v>
      </c>
      <c r="Z5053">
        <v>1</v>
      </c>
    </row>
    <row r="5054" spans="1:26" x14ac:dyDescent="0.25">
      <c r="A5054">
        <v>5015</v>
      </c>
      <c r="B5054" t="s">
        <v>3216</v>
      </c>
      <c r="C5054" t="s">
        <v>3240</v>
      </c>
      <c r="D5054" t="s">
        <v>3241</v>
      </c>
      <c r="E5054" s="6" t="e">
        <f>VLOOKUP(B5054&amp;" - "&amp;D5054,OrbisGeneric_mapping!C:F,3,0)</f>
        <v>#N/A</v>
      </c>
      <c r="F5054" s="6" t="e">
        <f>VLOOKUP(E5054,Collibra!D:F,3,0)</f>
        <v>#N/A</v>
      </c>
      <c r="G5054" s="6" t="e">
        <f>VLOOKUP(E5054,Collibra!D:F,2,0)</f>
        <v>#N/A</v>
      </c>
      <c r="J5054" t="s">
        <v>28</v>
      </c>
      <c r="N5054" t="b">
        <v>0</v>
      </c>
      <c r="P5054" t="s">
        <v>29</v>
      </c>
      <c r="Q5054" t="s">
        <v>30</v>
      </c>
      <c r="R5054" t="b">
        <v>0</v>
      </c>
      <c r="Z5054">
        <v>1</v>
      </c>
    </row>
    <row r="5055" spans="1:26" x14ac:dyDescent="0.25">
      <c r="A5055">
        <v>128</v>
      </c>
      <c r="B5055" t="s">
        <v>3216</v>
      </c>
      <c r="C5055" t="s">
        <v>3242</v>
      </c>
      <c r="D5055" t="s">
        <v>3243</v>
      </c>
      <c r="E5055" s="6" t="str">
        <f>VLOOKUP(B5055&amp;" - "&amp;D5055,OrbisGeneric_mapping!C:F,3,0)</f>
        <v>TRADEMARKS_FILINGLANGUAGECODE</v>
      </c>
      <c r="F5055" s="6" t="e">
        <f>VLOOKUP(E5055,Collibra!D:F,3,0)</f>
        <v>#N/A</v>
      </c>
      <c r="G5055" s="6" t="e">
        <f>VLOOKUP(E5055,Collibra!D:F,2,0)</f>
        <v>#N/A</v>
      </c>
      <c r="J5055" t="s">
        <v>28</v>
      </c>
      <c r="N5055" t="b">
        <v>0</v>
      </c>
      <c r="P5055" t="s">
        <v>29</v>
      </c>
      <c r="Q5055" t="s">
        <v>30</v>
      </c>
      <c r="R5055" t="b">
        <v>0</v>
      </c>
      <c r="Z5055">
        <v>1</v>
      </c>
    </row>
    <row r="5056" spans="1:26" x14ac:dyDescent="0.25">
      <c r="A5056">
        <v>4999</v>
      </c>
      <c r="B5056" t="s">
        <v>3216</v>
      </c>
      <c r="C5056" t="s">
        <v>3244</v>
      </c>
      <c r="D5056" t="s">
        <v>3245</v>
      </c>
      <c r="E5056" s="6" t="str">
        <f>VLOOKUP(B5056&amp;" - "&amp;D5056,OrbisGeneric_mapping!C:F,3,0)</f>
        <v>TRADEMARKS_MARK</v>
      </c>
      <c r="F5056" s="6" t="e">
        <f>VLOOKUP(E5056,Collibra!D:F,3,0)</f>
        <v>#N/A</v>
      </c>
      <c r="G5056" s="6" t="e">
        <f>VLOOKUP(E5056,Collibra!D:F,2,0)</f>
        <v>#N/A</v>
      </c>
      <c r="J5056" t="s">
        <v>28</v>
      </c>
      <c r="N5056" t="b">
        <v>0</v>
      </c>
      <c r="P5056" t="s">
        <v>29</v>
      </c>
      <c r="Q5056" t="s">
        <v>30</v>
      </c>
      <c r="R5056" t="b">
        <v>0</v>
      </c>
      <c r="Z5056">
        <v>1</v>
      </c>
    </row>
    <row r="5057" spans="1:26" x14ac:dyDescent="0.25">
      <c r="A5057">
        <v>112</v>
      </c>
      <c r="B5057" t="s">
        <v>3216</v>
      </c>
      <c r="C5057" t="s">
        <v>3246</v>
      </c>
      <c r="D5057" t="s">
        <v>3247</v>
      </c>
      <c r="E5057" s="6" t="str">
        <f>VLOOKUP(B5057&amp;" - "&amp;D5057,OrbisGeneric_mapping!C:F,3,0)</f>
        <v>TRADEMARKS_MARK_DESCRIPTION</v>
      </c>
      <c r="F5057" s="6" t="e">
        <f>VLOOKUP(E5057,Collibra!D:F,3,0)</f>
        <v>#N/A</v>
      </c>
      <c r="G5057" s="6" t="e">
        <f>VLOOKUP(E5057,Collibra!D:F,2,0)</f>
        <v>#N/A</v>
      </c>
      <c r="J5057" t="s">
        <v>28</v>
      </c>
      <c r="N5057" t="b">
        <v>0</v>
      </c>
      <c r="P5057" t="s">
        <v>29</v>
      </c>
      <c r="Q5057" t="s">
        <v>30</v>
      </c>
      <c r="R5057" t="b">
        <v>0</v>
      </c>
      <c r="Z5057">
        <v>1</v>
      </c>
    </row>
    <row r="5058" spans="1:26" x14ac:dyDescent="0.25">
      <c r="A5058">
        <v>120</v>
      </c>
      <c r="B5058" t="s">
        <v>3216</v>
      </c>
      <c r="C5058" t="s">
        <v>3248</v>
      </c>
      <c r="D5058" t="s">
        <v>3249</v>
      </c>
      <c r="E5058" s="6" t="str">
        <f>VLOOKUP(B5058&amp;" - "&amp;D5058,OrbisGeneric_mapping!C:F,3,0)</f>
        <v>TRADEMARKS_MARKDESCRIPTIONLANGUAGECODE</v>
      </c>
      <c r="F5058" s="6" t="e">
        <f>VLOOKUP(E5058,Collibra!D:F,3,0)</f>
        <v>#N/A</v>
      </c>
      <c r="G5058" s="6" t="e">
        <f>VLOOKUP(E5058,Collibra!D:F,2,0)</f>
        <v>#N/A</v>
      </c>
      <c r="J5058" t="s">
        <v>28</v>
      </c>
      <c r="N5058" t="b">
        <v>0</v>
      </c>
      <c r="P5058" t="s">
        <v>29</v>
      </c>
      <c r="Q5058" t="s">
        <v>30</v>
      </c>
      <c r="R5058" t="b">
        <v>0</v>
      </c>
      <c r="Z5058">
        <v>1</v>
      </c>
    </row>
    <row r="5059" spans="1:26" x14ac:dyDescent="0.25">
      <c r="A5059">
        <v>4951</v>
      </c>
      <c r="B5059" t="s">
        <v>3216</v>
      </c>
      <c r="C5059" t="s">
        <v>57</v>
      </c>
      <c r="D5059" t="s">
        <v>57</v>
      </c>
      <c r="E5059" s="6" t="e">
        <f>VLOOKUP(B5059&amp;" - "&amp;D5059,OrbisGeneric_mapping!C:F,3,0)</f>
        <v>#N/A</v>
      </c>
      <c r="F5059" s="6" t="e">
        <f>VLOOKUP(E5059,Collibra!D:F,3,0)</f>
        <v>#N/A</v>
      </c>
      <c r="G5059" s="6" t="e">
        <f>VLOOKUP(E5059,Collibra!D:F,2,0)</f>
        <v>#N/A</v>
      </c>
      <c r="J5059" t="s">
        <v>28</v>
      </c>
      <c r="N5059" t="b">
        <v>0</v>
      </c>
      <c r="P5059" t="s">
        <v>29</v>
      </c>
      <c r="Q5059" t="s">
        <v>30</v>
      </c>
      <c r="R5059" t="b">
        <v>0</v>
      </c>
      <c r="Z5059">
        <v>1</v>
      </c>
    </row>
    <row r="5060" spans="1:26" x14ac:dyDescent="0.25">
      <c r="A5060">
        <v>4943</v>
      </c>
      <c r="B5060" t="s">
        <v>3216</v>
      </c>
      <c r="C5060" t="s">
        <v>58</v>
      </c>
      <c r="D5060" t="s">
        <v>58</v>
      </c>
      <c r="E5060" s="6" t="e">
        <f>VLOOKUP(B5060&amp;" - "&amp;D5060,OrbisGeneric_mapping!C:F,3,0)</f>
        <v>#N/A</v>
      </c>
      <c r="F5060" s="6" t="e">
        <f>VLOOKUP(E5060,Collibra!D:F,3,0)</f>
        <v>#N/A</v>
      </c>
      <c r="G5060" s="6" t="e">
        <f>VLOOKUP(E5060,Collibra!D:F,2,0)</f>
        <v>#N/A</v>
      </c>
      <c r="J5060" t="s">
        <v>59</v>
      </c>
      <c r="N5060" t="b">
        <v>0</v>
      </c>
      <c r="P5060" t="s">
        <v>29</v>
      </c>
      <c r="Q5060" t="s">
        <v>30</v>
      </c>
      <c r="R5060" t="b">
        <v>0</v>
      </c>
      <c r="Z5060">
        <v>1</v>
      </c>
    </row>
    <row r="5061" spans="1:26" x14ac:dyDescent="0.25">
      <c r="A5061">
        <v>5039</v>
      </c>
      <c r="B5061" t="s">
        <v>3216</v>
      </c>
      <c r="C5061" t="s">
        <v>3250</v>
      </c>
      <c r="D5061" t="s">
        <v>3251</v>
      </c>
      <c r="E5061" s="6" t="str">
        <f>VLOOKUP(B5061&amp;" - "&amp;D5061,OrbisGeneric_mapping!C:F,3,0)</f>
        <v>TRADEMARKS_REGISTRATION_DATE</v>
      </c>
      <c r="F5061" s="6" t="e">
        <f>VLOOKUP(E5061,Collibra!D:F,3,0)</f>
        <v>#N/A</v>
      </c>
      <c r="G5061" s="6" t="e">
        <f>VLOOKUP(E5061,Collibra!D:F,2,0)</f>
        <v>#N/A</v>
      </c>
      <c r="J5061" t="s">
        <v>28</v>
      </c>
      <c r="N5061" t="b">
        <v>0</v>
      </c>
      <c r="P5061" t="s">
        <v>29</v>
      </c>
      <c r="Q5061" t="s">
        <v>30</v>
      </c>
      <c r="R5061" t="b">
        <v>0</v>
      </c>
      <c r="Z5061">
        <v>1</v>
      </c>
    </row>
    <row r="5062" spans="1:26" x14ac:dyDescent="0.25">
      <c r="A5062">
        <v>5063</v>
      </c>
      <c r="B5062" t="s">
        <v>3216</v>
      </c>
      <c r="C5062" t="s">
        <v>3252</v>
      </c>
      <c r="D5062" t="s">
        <v>3253</v>
      </c>
      <c r="E5062" s="6" t="e">
        <f>VLOOKUP(B5062&amp;" - "&amp;D5062,OrbisGeneric_mapping!C:F,3,0)</f>
        <v>#N/A</v>
      </c>
      <c r="F5062" s="6" t="e">
        <f>VLOOKUP(E5062,Collibra!D:F,3,0)</f>
        <v>#N/A</v>
      </c>
      <c r="G5062" s="6" t="e">
        <f>VLOOKUP(E5062,Collibra!D:F,2,0)</f>
        <v>#N/A</v>
      </c>
      <c r="J5062" t="s">
        <v>28</v>
      </c>
      <c r="N5062" t="b">
        <v>0</v>
      </c>
      <c r="P5062" t="s">
        <v>29</v>
      </c>
      <c r="Q5062" t="s">
        <v>30</v>
      </c>
      <c r="R5062" t="b">
        <v>0</v>
      </c>
      <c r="Z5062">
        <v>1</v>
      </c>
    </row>
    <row r="5063" spans="1:26" x14ac:dyDescent="0.25">
      <c r="A5063">
        <v>5055</v>
      </c>
      <c r="B5063" t="s">
        <v>3216</v>
      </c>
      <c r="C5063" t="s">
        <v>3254</v>
      </c>
      <c r="D5063" t="s">
        <v>3255</v>
      </c>
      <c r="E5063" s="6" t="e">
        <f>VLOOKUP(B5063&amp;" - "&amp;D5063,OrbisGeneric_mapping!C:F,3,0)</f>
        <v>#N/A</v>
      </c>
      <c r="F5063" s="6" t="e">
        <f>VLOOKUP(E5063,Collibra!D:F,3,0)</f>
        <v>#N/A</v>
      </c>
      <c r="G5063" s="6" t="e">
        <f>VLOOKUP(E5063,Collibra!D:F,2,0)</f>
        <v>#N/A</v>
      </c>
      <c r="J5063" t="s">
        <v>28</v>
      </c>
      <c r="N5063" t="b">
        <v>0</v>
      </c>
      <c r="P5063" t="s">
        <v>29</v>
      </c>
      <c r="Q5063" t="s">
        <v>30</v>
      </c>
      <c r="R5063" t="b">
        <v>0</v>
      </c>
      <c r="Z5063">
        <v>1</v>
      </c>
    </row>
    <row r="5064" spans="1:26" x14ac:dyDescent="0.25">
      <c r="A5064">
        <v>5047</v>
      </c>
      <c r="B5064" t="s">
        <v>3216</v>
      </c>
      <c r="C5064" t="s">
        <v>3256</v>
      </c>
      <c r="D5064" t="s">
        <v>3257</v>
      </c>
      <c r="E5064" s="6" t="e">
        <f>VLOOKUP(B5064&amp;" - "&amp;D5064,OrbisGeneric_mapping!C:F,3,0)</f>
        <v>#N/A</v>
      </c>
      <c r="F5064" s="6" t="e">
        <f>VLOOKUP(E5064,Collibra!D:F,3,0)</f>
        <v>#N/A</v>
      </c>
      <c r="G5064" s="6" t="e">
        <f>VLOOKUP(E5064,Collibra!D:F,2,0)</f>
        <v>#N/A</v>
      </c>
      <c r="J5064" t="s">
        <v>28</v>
      </c>
      <c r="N5064" t="b">
        <v>0</v>
      </c>
      <c r="P5064" t="s">
        <v>29</v>
      </c>
      <c r="Q5064" t="s">
        <v>30</v>
      </c>
      <c r="R5064" t="b">
        <v>0</v>
      </c>
      <c r="Z5064">
        <v>1</v>
      </c>
    </row>
    <row r="5065" spans="1:26" x14ac:dyDescent="0.25">
      <c r="A5065">
        <v>4991</v>
      </c>
      <c r="B5065" t="s">
        <v>3216</v>
      </c>
      <c r="C5065" t="s">
        <v>3258</v>
      </c>
      <c r="D5065" t="s">
        <v>3259</v>
      </c>
      <c r="E5065" s="6" t="str">
        <f>VLOOKUP(B5065&amp;" - "&amp;D5065,OrbisGeneric_mapping!C:F,3,0)</f>
        <v>TRADEMARKS_REGISTRATION_NUMBER</v>
      </c>
      <c r="F5065" s="6" t="e">
        <f>VLOOKUP(E5065,Collibra!D:F,3,0)</f>
        <v>#N/A</v>
      </c>
      <c r="G5065" s="6" t="e">
        <f>VLOOKUP(E5065,Collibra!D:F,2,0)</f>
        <v>#N/A</v>
      </c>
      <c r="J5065" t="s">
        <v>28</v>
      </c>
      <c r="N5065" t="b">
        <v>0</v>
      </c>
      <c r="P5065" t="s">
        <v>29</v>
      </c>
      <c r="Q5065" t="s">
        <v>30</v>
      </c>
      <c r="R5065" t="b">
        <v>0</v>
      </c>
      <c r="Z5065">
        <v>1</v>
      </c>
    </row>
    <row r="5066" spans="1:26" x14ac:dyDescent="0.25">
      <c r="A5066">
        <v>136</v>
      </c>
      <c r="B5066" t="s">
        <v>3216</v>
      </c>
      <c r="C5066" t="s">
        <v>72</v>
      </c>
      <c r="D5066" t="s">
        <v>72</v>
      </c>
      <c r="E5066" s="6" t="e">
        <f>VLOOKUP(B5066&amp;" - "&amp;D5066,OrbisGeneric_mapping!C:F,3,0)</f>
        <v>#N/A</v>
      </c>
      <c r="F5066" s="6" t="e">
        <f>VLOOKUP(E5066,Collibra!D:F,3,0)</f>
        <v>#N/A</v>
      </c>
      <c r="G5066" s="6" t="e">
        <f>VLOOKUP(E5066,Collibra!D:F,2,0)</f>
        <v>#N/A</v>
      </c>
      <c r="J5066" t="s">
        <v>73</v>
      </c>
      <c r="N5066" t="b">
        <v>0</v>
      </c>
      <c r="P5066" t="s">
        <v>29</v>
      </c>
      <c r="Q5066" t="s">
        <v>30</v>
      </c>
      <c r="R5066" t="b">
        <v>0</v>
      </c>
      <c r="Z5066">
        <v>1</v>
      </c>
    </row>
    <row r="5067" spans="1:26" x14ac:dyDescent="0.25">
      <c r="A5067">
        <v>4975</v>
      </c>
      <c r="B5067" t="s">
        <v>3216</v>
      </c>
      <c r="C5067" t="s">
        <v>2607</v>
      </c>
      <c r="D5067" t="s">
        <v>2608</v>
      </c>
      <c r="E5067" s="6" t="e">
        <f>VLOOKUP(B5067&amp;" - "&amp;D5067,OrbisGeneric_mapping!C:F,3,0)</f>
        <v>#N/A</v>
      </c>
      <c r="F5067" s="6" t="e">
        <f>VLOOKUP(E5067,Collibra!D:F,3,0)</f>
        <v>#N/A</v>
      </c>
      <c r="G5067" s="6" t="e">
        <f>VLOOKUP(E5067,Collibra!D:F,2,0)</f>
        <v>#N/A</v>
      </c>
      <c r="J5067" t="s">
        <v>28</v>
      </c>
      <c r="N5067" t="b">
        <v>0</v>
      </c>
      <c r="P5067" t="s">
        <v>29</v>
      </c>
      <c r="Q5067" t="s">
        <v>30</v>
      </c>
      <c r="R5067" t="b">
        <v>0</v>
      </c>
      <c r="Z5067">
        <v>1</v>
      </c>
    </row>
    <row r="5068" spans="1:26" x14ac:dyDescent="0.25">
      <c r="A5068">
        <v>64</v>
      </c>
      <c r="B5068" t="s">
        <v>3216</v>
      </c>
      <c r="C5068" t="s">
        <v>3260</v>
      </c>
      <c r="D5068" t="s">
        <v>3261</v>
      </c>
      <c r="E5068" s="6" t="str">
        <f>VLOOKUP(B5068&amp;" - "&amp;D5068,OrbisGeneric_mapping!C:F,3,0)</f>
        <v>TRADEMARKS_STATUS_LABEL</v>
      </c>
      <c r="F5068" s="6" t="e">
        <f>VLOOKUP(E5068,Collibra!D:F,3,0)</f>
        <v>#N/A</v>
      </c>
      <c r="G5068" s="6" t="e">
        <f>VLOOKUP(E5068,Collibra!D:F,2,0)</f>
        <v>#N/A</v>
      </c>
      <c r="J5068" t="s">
        <v>28</v>
      </c>
      <c r="N5068" t="b">
        <v>0</v>
      </c>
      <c r="P5068" t="s">
        <v>29</v>
      </c>
      <c r="Q5068" t="s">
        <v>30</v>
      </c>
      <c r="R5068" t="b">
        <v>0</v>
      </c>
      <c r="Z5068">
        <v>1</v>
      </c>
    </row>
    <row r="5069" spans="1:26" x14ac:dyDescent="0.25">
      <c r="A5069">
        <v>80</v>
      </c>
      <c r="B5069" t="s">
        <v>3216</v>
      </c>
      <c r="C5069" t="s">
        <v>3262</v>
      </c>
      <c r="D5069" t="s">
        <v>3263</v>
      </c>
      <c r="E5069" s="6" t="str">
        <f>VLOOKUP(B5069&amp;" - "&amp;D5069,OrbisGeneric_mapping!C:F,3,0)</f>
        <v>TRADEMARKS_EXPIRATION_DATE</v>
      </c>
      <c r="F5069" s="6" t="e">
        <f>VLOOKUP(E5069,Collibra!D:F,3,0)</f>
        <v>#N/A</v>
      </c>
      <c r="G5069" s="6" t="e">
        <f>VLOOKUP(E5069,Collibra!D:F,2,0)</f>
        <v>#N/A</v>
      </c>
      <c r="J5069" t="s">
        <v>28</v>
      </c>
      <c r="N5069" t="b">
        <v>0</v>
      </c>
      <c r="P5069" t="s">
        <v>29</v>
      </c>
      <c r="Q5069" t="s">
        <v>30</v>
      </c>
      <c r="R5069" t="b">
        <v>0</v>
      </c>
      <c r="Z5069">
        <v>1</v>
      </c>
    </row>
    <row r="5070" spans="1:26" x14ac:dyDescent="0.25">
      <c r="A5070">
        <v>104</v>
      </c>
      <c r="B5070" t="s">
        <v>3216</v>
      </c>
      <c r="C5070" t="s">
        <v>3264</v>
      </c>
      <c r="D5070" t="s">
        <v>3265</v>
      </c>
      <c r="E5070" s="6" t="e">
        <f>VLOOKUP(B5070&amp;" - "&amp;D5070,OrbisGeneric_mapping!C:F,3,0)</f>
        <v>#N/A</v>
      </c>
      <c r="F5070" s="6" t="e">
        <f>VLOOKUP(E5070,Collibra!D:F,3,0)</f>
        <v>#N/A</v>
      </c>
      <c r="G5070" s="6" t="e">
        <f>VLOOKUP(E5070,Collibra!D:F,2,0)</f>
        <v>#N/A</v>
      </c>
      <c r="J5070" t="s">
        <v>28</v>
      </c>
      <c r="N5070" t="b">
        <v>0</v>
      </c>
      <c r="P5070" t="s">
        <v>29</v>
      </c>
      <c r="Q5070" t="s">
        <v>30</v>
      </c>
      <c r="R5070" t="b">
        <v>0</v>
      </c>
      <c r="Z5070">
        <v>1</v>
      </c>
    </row>
    <row r="5071" spans="1:26" x14ac:dyDescent="0.25">
      <c r="A5071">
        <v>96</v>
      </c>
      <c r="B5071" t="s">
        <v>3216</v>
      </c>
      <c r="C5071" t="s">
        <v>3266</v>
      </c>
      <c r="D5071" t="s">
        <v>3267</v>
      </c>
      <c r="E5071" s="6" t="e">
        <f>VLOOKUP(B5071&amp;" - "&amp;D5071,OrbisGeneric_mapping!C:F,3,0)</f>
        <v>#N/A</v>
      </c>
      <c r="F5071" s="6" t="e">
        <f>VLOOKUP(E5071,Collibra!D:F,3,0)</f>
        <v>#N/A</v>
      </c>
      <c r="G5071" s="6" t="e">
        <f>VLOOKUP(E5071,Collibra!D:F,2,0)</f>
        <v>#N/A</v>
      </c>
      <c r="J5071" t="s">
        <v>28</v>
      </c>
      <c r="N5071" t="b">
        <v>0</v>
      </c>
      <c r="P5071" t="s">
        <v>29</v>
      </c>
      <c r="Q5071" t="s">
        <v>30</v>
      </c>
      <c r="R5071" t="b">
        <v>0</v>
      </c>
      <c r="Z5071">
        <v>1</v>
      </c>
    </row>
    <row r="5072" spans="1:26" x14ac:dyDescent="0.25">
      <c r="A5072">
        <v>88</v>
      </c>
      <c r="B5072" t="s">
        <v>3216</v>
      </c>
      <c r="C5072" t="s">
        <v>3268</v>
      </c>
      <c r="D5072" t="s">
        <v>3269</v>
      </c>
      <c r="E5072" s="6" t="e">
        <f>VLOOKUP(B5072&amp;" - "&amp;D5072,OrbisGeneric_mapping!C:F,3,0)</f>
        <v>#N/A</v>
      </c>
      <c r="F5072" s="6" t="e">
        <f>VLOOKUP(E5072,Collibra!D:F,3,0)</f>
        <v>#N/A</v>
      </c>
      <c r="G5072" s="6" t="e">
        <f>VLOOKUP(E5072,Collibra!D:F,2,0)</f>
        <v>#N/A</v>
      </c>
      <c r="J5072" t="s">
        <v>28</v>
      </c>
      <c r="N5072" t="b">
        <v>0</v>
      </c>
      <c r="P5072" t="s">
        <v>29</v>
      </c>
      <c r="Q5072" t="s">
        <v>30</v>
      </c>
      <c r="R5072" t="b">
        <v>0</v>
      </c>
      <c r="Z5072">
        <v>1</v>
      </c>
    </row>
    <row r="5073" spans="1:26" x14ac:dyDescent="0.25">
      <c r="A5073">
        <v>72</v>
      </c>
      <c r="B5073" t="s">
        <v>3216</v>
      </c>
      <c r="C5073" t="s">
        <v>3270</v>
      </c>
      <c r="D5073" t="s">
        <v>3271</v>
      </c>
      <c r="E5073" s="6" t="str">
        <f>VLOOKUP(B5073&amp;" - "&amp;D5073,OrbisGeneric_mapping!C:F,3,0)</f>
        <v>TRADEMARKS_STATUS_DESCRIPTION</v>
      </c>
      <c r="F5073" s="6" t="e">
        <f>VLOOKUP(E5073,Collibra!D:F,3,0)</f>
        <v>#N/A</v>
      </c>
      <c r="G5073" s="6" t="e">
        <f>VLOOKUP(E5073,Collibra!D:F,2,0)</f>
        <v>#N/A</v>
      </c>
      <c r="J5073" t="s">
        <v>28</v>
      </c>
      <c r="N5073" t="b">
        <v>0</v>
      </c>
      <c r="P5073" t="s">
        <v>29</v>
      </c>
      <c r="Q5073" t="s">
        <v>30</v>
      </c>
      <c r="R5073" t="b">
        <v>0</v>
      </c>
      <c r="Z5073">
        <v>1</v>
      </c>
    </row>
    <row r="5074" spans="1:26" x14ac:dyDescent="0.25">
      <c r="A5074">
        <v>4967</v>
      </c>
      <c r="B5074" t="s">
        <v>3216</v>
      </c>
      <c r="C5074" t="s">
        <v>3272</v>
      </c>
      <c r="D5074" t="s">
        <v>3273</v>
      </c>
      <c r="E5074" s="6" t="str">
        <f>VLOOKUP(B5074&amp;" - "&amp;D5074,OrbisGeneric_mapping!C:F,3,0)</f>
        <v>TRADEMARKS_MARK</v>
      </c>
      <c r="F5074" s="6" t="e">
        <f>VLOOKUP(E5074,Collibra!D:F,3,0)</f>
        <v>#N/A</v>
      </c>
      <c r="G5074" s="6" t="e">
        <f>VLOOKUP(E5074,Collibra!D:F,2,0)</f>
        <v>#N/A</v>
      </c>
      <c r="J5074" t="s">
        <v>28</v>
      </c>
      <c r="N5074" t="b">
        <v>0</v>
      </c>
      <c r="P5074" t="s">
        <v>29</v>
      </c>
      <c r="Q5074" t="s">
        <v>30</v>
      </c>
      <c r="R5074" t="b">
        <v>0</v>
      </c>
      <c r="Z5074">
        <v>1</v>
      </c>
    </row>
    <row r="5075" spans="1:26" x14ac:dyDescent="0.25">
      <c r="A5075">
        <v>4983</v>
      </c>
      <c r="B5075" t="s">
        <v>3216</v>
      </c>
      <c r="C5075" t="s">
        <v>3274</v>
      </c>
      <c r="D5075" t="s">
        <v>3275</v>
      </c>
      <c r="E5075" s="6" t="str">
        <f>VLOOKUP(B5075&amp;" - "&amp;D5075,OrbisGeneric_mapping!C:F,3,0)</f>
        <v>TRADEMARKS_NUMBER</v>
      </c>
      <c r="F5075" s="6" t="e">
        <f>VLOOKUP(E5075,Collibra!D:F,3,0)</f>
        <v>#N/A</v>
      </c>
      <c r="G5075" s="6" t="e">
        <f>VLOOKUP(E5075,Collibra!D:F,2,0)</f>
        <v>#N/A</v>
      </c>
      <c r="J5075" t="s">
        <v>28</v>
      </c>
      <c r="N5075" t="b">
        <v>0</v>
      </c>
      <c r="P5075" t="s">
        <v>29</v>
      </c>
      <c r="Q5075" t="s">
        <v>30</v>
      </c>
      <c r="R5075" t="b">
        <v>0</v>
      </c>
      <c r="Z5075">
        <v>1</v>
      </c>
    </row>
    <row r="5076" spans="1:26" x14ac:dyDescent="0.25">
      <c r="A5076">
        <v>48</v>
      </c>
      <c r="B5076" t="s">
        <v>3216</v>
      </c>
      <c r="C5076" t="s">
        <v>3276</v>
      </c>
      <c r="D5076" t="s">
        <v>3277</v>
      </c>
      <c r="E5076" s="6" t="str">
        <f>VLOOKUP(B5076&amp;" - "&amp;D5076,OrbisGeneric_mapping!C:F,3,0)</f>
        <v>TRADEMARKS_TYPE_LABEL</v>
      </c>
      <c r="F5076" s="6" t="e">
        <f>VLOOKUP(E5076,Collibra!D:F,3,0)</f>
        <v>#N/A</v>
      </c>
      <c r="G5076" s="6" t="e">
        <f>VLOOKUP(E5076,Collibra!D:F,2,0)</f>
        <v>#N/A</v>
      </c>
      <c r="J5076" t="s">
        <v>28</v>
      </c>
      <c r="N5076" t="b">
        <v>0</v>
      </c>
      <c r="P5076" t="s">
        <v>29</v>
      </c>
      <c r="Q5076" t="s">
        <v>30</v>
      </c>
      <c r="R5076" t="b">
        <v>0</v>
      </c>
      <c r="Z5076">
        <v>1</v>
      </c>
    </row>
    <row r="5077" spans="1:26" x14ac:dyDescent="0.25">
      <c r="A5077">
        <v>56</v>
      </c>
      <c r="B5077" t="s">
        <v>3216</v>
      </c>
      <c r="C5077" t="s">
        <v>3278</v>
      </c>
      <c r="D5077" t="s">
        <v>3279</v>
      </c>
      <c r="E5077" s="6" t="str">
        <f>VLOOKUP(B5077&amp;" - "&amp;D5077,OrbisGeneric_mapping!C:F,3,0)</f>
        <v>TRADEMARKS_TYPE_DESCRIPTION</v>
      </c>
      <c r="F5077" s="6" t="e">
        <f>VLOOKUP(E5077,Collibra!D:F,3,0)</f>
        <v>#N/A</v>
      </c>
      <c r="G5077" s="6" t="e">
        <f>VLOOKUP(E5077,Collibra!D:F,2,0)</f>
        <v>#N/A</v>
      </c>
      <c r="J5077" t="s">
        <v>28</v>
      </c>
      <c r="N5077" t="b">
        <v>0</v>
      </c>
      <c r="P5077" t="s">
        <v>29</v>
      </c>
      <c r="Q5077" t="s">
        <v>30</v>
      </c>
      <c r="R5077" t="b">
        <v>0</v>
      </c>
      <c r="Z5077">
        <v>1</v>
      </c>
    </row>
    <row r="5078" spans="1:26" x14ac:dyDescent="0.25">
      <c r="A5078">
        <v>346</v>
      </c>
      <c r="B5078" t="s">
        <v>3280</v>
      </c>
      <c r="C5078" t="s">
        <v>26</v>
      </c>
      <c r="D5078" t="s">
        <v>27</v>
      </c>
      <c r="E5078" s="6" t="str">
        <f>VLOOKUP(B5078&amp;" - "&amp;D5078,OrbisGeneric_mapping!C:F,3,0)</f>
        <v>BVD_ID_NUMBER</v>
      </c>
      <c r="F5078" s="6" t="str">
        <f>VLOOKUP(E5078,Collibra!D:F,3,0)</f>
        <v>BvD ID number</v>
      </c>
      <c r="G5078" s="6" t="str">
        <f>VLOOKUP(E5078,Collibra!D:F,2,0)</f>
        <v>&lt;p class="MsoNormal"&gt;&lt;span style="font-size: 9.0pt;font-family: Arial , sans-serif;color: rgb(11,33,44);"&gt;The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ID.&lt;/span&gt; As a result, BvD ID numbers may be subject to change due to changes in national IDs or an information provider's ID.&lt;/p&gt;</v>
      </c>
      <c r="J5078" t="s">
        <v>28</v>
      </c>
      <c r="N5078" t="b">
        <v>0</v>
      </c>
      <c r="P5078" t="s">
        <v>29</v>
      </c>
      <c r="Q5078" t="s">
        <v>30</v>
      </c>
      <c r="R5078" t="b">
        <v>0</v>
      </c>
      <c r="Z5078">
        <v>1</v>
      </c>
    </row>
    <row r="5079" spans="1:26" x14ac:dyDescent="0.25">
      <c r="A5079">
        <v>362</v>
      </c>
      <c r="B5079" t="s">
        <v>3280</v>
      </c>
      <c r="C5079" t="s">
        <v>227</v>
      </c>
      <c r="D5079" t="s">
        <v>228</v>
      </c>
      <c r="E5079" s="6" t="str">
        <f>VLOOKUP(B5079&amp;" - "&amp;D5079,OrbisGeneric_mapping!C:F,3,0)</f>
        <v>SD_CURRENCY</v>
      </c>
      <c r="F5079" s="6" t="str">
        <f>VLOOKUP(E5079,Collibra!D:F,3,0)</f>
        <v>Currency</v>
      </c>
      <c r="G5079" s="6" t="str">
        <f>VLOOKUP(E5079,Collibra!D:F,2,0)</f>
        <v>The currency in which the stock data is expressed</v>
      </c>
      <c r="J5079" t="s">
        <v>28</v>
      </c>
      <c r="N5079" t="b">
        <v>0</v>
      </c>
      <c r="P5079" t="s">
        <v>29</v>
      </c>
      <c r="Q5079" t="s">
        <v>30</v>
      </c>
      <c r="R5079" t="b">
        <v>0</v>
      </c>
      <c r="Z5079">
        <v>1</v>
      </c>
    </row>
    <row r="5080" spans="1:26" x14ac:dyDescent="0.25">
      <c r="A5080">
        <v>354</v>
      </c>
      <c r="B5080" t="s">
        <v>3280</v>
      </c>
      <c r="C5080" t="s">
        <v>255</v>
      </c>
      <c r="D5080" t="s">
        <v>256</v>
      </c>
      <c r="E5080" s="6" t="str">
        <f>VLOOKUP(B5080&amp;" - "&amp;D5080,OrbisGeneric_mapping!C:F,3,0)</f>
        <v>SD_ISIN</v>
      </c>
      <c r="F5080" s="6">
        <f>VLOOKUP(E5080,Collibra!D:F,3,0)</f>
        <v>0</v>
      </c>
      <c r="G5080" s="6" t="str">
        <f>VLOOKUP(E5080,Collibra!D:F,2,0)</f>
        <v>&lt;p class="MsoNormal"&gt;&lt;span style="color: black;"&gt;The International Securities Identification Number of the main security representing the equity capital. This main security is either the security representing the largest part of the company's total equity or the one that is the most actively traded.&lt;/span&gt;&lt;/p&gt;</v>
      </c>
      <c r="J5080" t="s">
        <v>28</v>
      </c>
      <c r="N5080" t="b">
        <v>0</v>
      </c>
      <c r="P5080" t="s">
        <v>29</v>
      </c>
      <c r="Q5080" t="s">
        <v>30</v>
      </c>
      <c r="R5080" t="b">
        <v>0</v>
      </c>
      <c r="Z5080">
        <v>1</v>
      </c>
    </row>
    <row r="5081" spans="1:26" x14ac:dyDescent="0.25">
      <c r="A5081">
        <v>338</v>
      </c>
      <c r="B5081" t="s">
        <v>3280</v>
      </c>
      <c r="C5081" t="s">
        <v>57</v>
      </c>
      <c r="D5081" t="s">
        <v>57</v>
      </c>
      <c r="E5081" s="6" t="e">
        <f>VLOOKUP(B5081&amp;" - "&amp;D5081,OrbisGeneric_mapping!C:F,3,0)</f>
        <v>#N/A</v>
      </c>
      <c r="F5081" s="6" t="e">
        <f>VLOOKUP(E5081,Collibra!D:F,3,0)</f>
        <v>#N/A</v>
      </c>
      <c r="G5081" s="6" t="e">
        <f>VLOOKUP(E5081,Collibra!D:F,2,0)</f>
        <v>#N/A</v>
      </c>
      <c r="J5081" t="s">
        <v>28</v>
      </c>
      <c r="N5081" t="b">
        <v>0</v>
      </c>
      <c r="P5081" t="s">
        <v>29</v>
      </c>
      <c r="Q5081" t="s">
        <v>30</v>
      </c>
      <c r="R5081" t="b">
        <v>0</v>
      </c>
      <c r="Z5081">
        <v>1</v>
      </c>
    </row>
    <row r="5082" spans="1:26" x14ac:dyDescent="0.25">
      <c r="A5082">
        <v>330</v>
      </c>
      <c r="B5082" t="s">
        <v>3280</v>
      </c>
      <c r="C5082" t="s">
        <v>58</v>
      </c>
      <c r="D5082" t="s">
        <v>58</v>
      </c>
      <c r="E5082" s="6" t="e">
        <f>VLOOKUP(B5082&amp;" - "&amp;D5082,OrbisGeneric_mapping!C:F,3,0)</f>
        <v>#N/A</v>
      </c>
      <c r="F5082" s="6" t="e">
        <f>VLOOKUP(E5082,Collibra!D:F,3,0)</f>
        <v>#N/A</v>
      </c>
      <c r="G5082" s="6" t="e">
        <f>VLOOKUP(E5082,Collibra!D:F,2,0)</f>
        <v>#N/A</v>
      </c>
      <c r="J5082" t="s">
        <v>59</v>
      </c>
      <c r="N5082" t="b">
        <v>0</v>
      </c>
      <c r="P5082" t="s">
        <v>29</v>
      </c>
      <c r="Q5082" t="s">
        <v>30</v>
      </c>
      <c r="R5082" t="b">
        <v>0</v>
      </c>
      <c r="Z5082">
        <v>1</v>
      </c>
    </row>
    <row r="5083" spans="1:26" x14ac:dyDescent="0.25">
      <c r="A5083">
        <v>474</v>
      </c>
      <c r="B5083" t="s">
        <v>3280</v>
      </c>
      <c r="C5083" t="s">
        <v>72</v>
      </c>
      <c r="D5083" t="s">
        <v>72</v>
      </c>
      <c r="E5083" s="6" t="e">
        <f>VLOOKUP(B5083&amp;" - "&amp;D5083,OrbisGeneric_mapping!C:F,3,0)</f>
        <v>#N/A</v>
      </c>
      <c r="F5083" s="6" t="e">
        <f>VLOOKUP(E5083,Collibra!D:F,3,0)</f>
        <v>#N/A</v>
      </c>
      <c r="G5083" s="6" t="e">
        <f>VLOOKUP(E5083,Collibra!D:F,2,0)</f>
        <v>#N/A</v>
      </c>
      <c r="J5083" t="s">
        <v>73</v>
      </c>
      <c r="N5083" t="b">
        <v>0</v>
      </c>
      <c r="P5083" t="s">
        <v>29</v>
      </c>
      <c r="Q5083" t="s">
        <v>30</v>
      </c>
      <c r="R5083" t="b">
        <v>0</v>
      </c>
      <c r="Z5083">
        <v>1</v>
      </c>
    </row>
    <row r="5084" spans="1:26" x14ac:dyDescent="0.25">
      <c r="A5084">
        <v>426</v>
      </c>
      <c r="B5084" t="s">
        <v>3280</v>
      </c>
      <c r="C5084" t="s">
        <v>3281</v>
      </c>
      <c r="D5084" t="s">
        <v>3282</v>
      </c>
      <c r="E5084" s="6" t="str">
        <f>VLOOKUP(B5084&amp;" - "&amp;D5084,OrbisGeneric_mapping!C:F,3,0)</f>
        <v>WEEK_210_MOVAVRG</v>
      </c>
      <c r="F5084" s="6" t="e">
        <f>VLOOKUP(E5084,Collibra!D:F,3,0)</f>
        <v>#N/A</v>
      </c>
      <c r="G5084" s="6" t="e">
        <f>VLOOKUP(E5084,Collibra!D:F,2,0)</f>
        <v>#N/A</v>
      </c>
      <c r="J5084" t="s">
        <v>28</v>
      </c>
      <c r="N5084" t="b">
        <v>0</v>
      </c>
      <c r="P5084" t="s">
        <v>29</v>
      </c>
      <c r="Q5084" t="s">
        <v>30</v>
      </c>
      <c r="R5084" t="b">
        <v>0</v>
      </c>
      <c r="Z5084">
        <v>1</v>
      </c>
    </row>
    <row r="5085" spans="1:26" x14ac:dyDescent="0.25">
      <c r="A5085">
        <v>442</v>
      </c>
      <c r="B5085" t="s">
        <v>3280</v>
      </c>
      <c r="C5085" t="s">
        <v>3283</v>
      </c>
      <c r="D5085" t="s">
        <v>3284</v>
      </c>
      <c r="E5085" s="6" t="str">
        <f>VLOOKUP(B5085&amp;" - "&amp;D5085,OrbisGeneric_mapping!C:F,3,0)</f>
        <v>WEEK_AVG_DAY_VOL</v>
      </c>
      <c r="F5085" s="6" t="e">
        <f>VLOOKUP(E5085,Collibra!D:F,3,0)</f>
        <v>#N/A</v>
      </c>
      <c r="G5085" s="6" t="e">
        <f>VLOOKUP(E5085,Collibra!D:F,2,0)</f>
        <v>#N/A</v>
      </c>
      <c r="J5085" t="s">
        <v>28</v>
      </c>
      <c r="N5085" t="b">
        <v>0</v>
      </c>
      <c r="P5085" t="s">
        <v>29</v>
      </c>
      <c r="Q5085" t="s">
        <v>30</v>
      </c>
      <c r="R5085" t="b">
        <v>0</v>
      </c>
      <c r="Z5085">
        <v>1</v>
      </c>
    </row>
    <row r="5086" spans="1:26" x14ac:dyDescent="0.25">
      <c r="A5086">
        <v>418</v>
      </c>
      <c r="B5086" t="s">
        <v>3280</v>
      </c>
      <c r="C5086" t="s">
        <v>3285</v>
      </c>
      <c r="D5086" t="s">
        <v>3286</v>
      </c>
      <c r="E5086" s="6" t="str">
        <f>VLOOKUP(B5086&amp;" - "&amp;D5086,OrbisGeneric_mapping!C:F,3,0)</f>
        <v>WEEK_CLOSING_PRICE</v>
      </c>
      <c r="F5086" s="6" t="e">
        <f>VLOOKUP(E5086,Collibra!D:F,3,0)</f>
        <v>#N/A</v>
      </c>
      <c r="G5086" s="6" t="e">
        <f>VLOOKUP(E5086,Collibra!D:F,2,0)</f>
        <v>#N/A</v>
      </c>
      <c r="J5086" t="s">
        <v>28</v>
      </c>
      <c r="N5086" t="b">
        <v>0</v>
      </c>
      <c r="P5086" t="s">
        <v>29</v>
      </c>
      <c r="Q5086" t="s">
        <v>30</v>
      </c>
      <c r="R5086" t="b">
        <v>0</v>
      </c>
      <c r="Z5086">
        <v>1</v>
      </c>
    </row>
    <row r="5087" spans="1:26" x14ac:dyDescent="0.25">
      <c r="A5087">
        <v>370</v>
      </c>
      <c r="B5087" t="s">
        <v>3280</v>
      </c>
      <c r="C5087" t="s">
        <v>3287</v>
      </c>
      <c r="D5087" t="s">
        <v>3288</v>
      </c>
      <c r="E5087" s="6" t="str">
        <f>VLOOKUP(B5087&amp;" - "&amp;D5087,OrbisGeneric_mapping!C:F,3,0)</f>
        <v>WEEKLY_DATE</v>
      </c>
      <c r="F5087" s="6" t="e">
        <f>VLOOKUP(E5087,Collibra!D:F,3,0)</f>
        <v>#N/A</v>
      </c>
      <c r="G5087" s="6" t="e">
        <f>VLOOKUP(E5087,Collibra!D:F,2,0)</f>
        <v>#N/A</v>
      </c>
      <c r="J5087" t="s">
        <v>28</v>
      </c>
      <c r="N5087" t="b">
        <v>0</v>
      </c>
      <c r="P5087" t="s">
        <v>29</v>
      </c>
      <c r="Q5087" t="s">
        <v>30</v>
      </c>
      <c r="R5087" t="b">
        <v>0</v>
      </c>
      <c r="Z5087">
        <v>1</v>
      </c>
    </row>
    <row r="5088" spans="1:26" x14ac:dyDescent="0.25">
      <c r="A5088">
        <v>394</v>
      </c>
      <c r="B5088" t="s">
        <v>3280</v>
      </c>
      <c r="C5088" t="s">
        <v>3289</v>
      </c>
      <c r="D5088" t="s">
        <v>3290</v>
      </c>
      <c r="E5088" s="6" t="e">
        <f>VLOOKUP(B5088&amp;" - "&amp;D5088,OrbisGeneric_mapping!C:F,3,0)</f>
        <v>#N/A</v>
      </c>
      <c r="F5088" s="6" t="e">
        <f>VLOOKUP(E5088,Collibra!D:F,3,0)</f>
        <v>#N/A</v>
      </c>
      <c r="G5088" s="6" t="e">
        <f>VLOOKUP(E5088,Collibra!D:F,2,0)</f>
        <v>#N/A</v>
      </c>
      <c r="J5088" t="s">
        <v>28</v>
      </c>
      <c r="N5088" t="b">
        <v>0</v>
      </c>
      <c r="P5088" t="s">
        <v>29</v>
      </c>
      <c r="Q5088" t="s">
        <v>30</v>
      </c>
      <c r="R5088" t="b">
        <v>0</v>
      </c>
      <c r="Z5088">
        <v>1</v>
      </c>
    </row>
    <row r="5089" spans="1:26" x14ac:dyDescent="0.25">
      <c r="A5089">
        <v>386</v>
      </c>
      <c r="B5089" t="s">
        <v>3280</v>
      </c>
      <c r="C5089" t="s">
        <v>3291</v>
      </c>
      <c r="D5089" t="s">
        <v>3292</v>
      </c>
      <c r="E5089" s="6" t="e">
        <f>VLOOKUP(B5089&amp;" - "&amp;D5089,OrbisGeneric_mapping!C:F,3,0)</f>
        <v>#N/A</v>
      </c>
      <c r="F5089" s="6" t="e">
        <f>VLOOKUP(E5089,Collibra!D:F,3,0)</f>
        <v>#N/A</v>
      </c>
      <c r="G5089" s="6" t="e">
        <f>VLOOKUP(E5089,Collibra!D:F,2,0)</f>
        <v>#N/A</v>
      </c>
      <c r="J5089" t="s">
        <v>28</v>
      </c>
      <c r="N5089" t="b">
        <v>0</v>
      </c>
      <c r="P5089" t="s">
        <v>29</v>
      </c>
      <c r="Q5089" t="s">
        <v>30</v>
      </c>
      <c r="R5089" t="b">
        <v>0</v>
      </c>
      <c r="Z5089">
        <v>1</v>
      </c>
    </row>
    <row r="5090" spans="1:26" x14ac:dyDescent="0.25">
      <c r="A5090">
        <v>378</v>
      </c>
      <c r="B5090" t="s">
        <v>3280</v>
      </c>
      <c r="C5090" t="s">
        <v>3293</v>
      </c>
      <c r="D5090" t="s">
        <v>3294</v>
      </c>
      <c r="E5090" s="6" t="e">
        <f>VLOOKUP(B5090&amp;" - "&amp;D5090,OrbisGeneric_mapping!C:F,3,0)</f>
        <v>#N/A</v>
      </c>
      <c r="F5090" s="6" t="e">
        <f>VLOOKUP(E5090,Collibra!D:F,3,0)</f>
        <v>#N/A</v>
      </c>
      <c r="G5090" s="6" t="e">
        <f>VLOOKUP(E5090,Collibra!D:F,2,0)</f>
        <v>#N/A</v>
      </c>
      <c r="J5090" t="s">
        <v>28</v>
      </c>
      <c r="N5090" t="b">
        <v>0</v>
      </c>
      <c r="P5090" t="s">
        <v>29</v>
      </c>
      <c r="Q5090" t="s">
        <v>30</v>
      </c>
      <c r="R5090" t="b">
        <v>0</v>
      </c>
      <c r="Z5090">
        <v>1</v>
      </c>
    </row>
    <row r="5091" spans="1:26" x14ac:dyDescent="0.25">
      <c r="A5091">
        <v>402</v>
      </c>
      <c r="B5091" t="s">
        <v>3280</v>
      </c>
      <c r="C5091" t="s">
        <v>3295</v>
      </c>
      <c r="D5091" t="s">
        <v>3296</v>
      </c>
      <c r="E5091" s="6" t="str">
        <f>VLOOKUP(B5091&amp;" - "&amp;D5091,OrbisGeneric_mapping!C:F,3,0)</f>
        <v>WEEK_HIGH_PRICE</v>
      </c>
      <c r="F5091" s="6" t="e">
        <f>VLOOKUP(E5091,Collibra!D:F,3,0)</f>
        <v>#N/A</v>
      </c>
      <c r="G5091" s="6" t="e">
        <f>VLOOKUP(E5091,Collibra!D:F,2,0)</f>
        <v>#N/A</v>
      </c>
      <c r="J5091" t="s">
        <v>28</v>
      </c>
      <c r="N5091" t="b">
        <v>0</v>
      </c>
      <c r="P5091" t="s">
        <v>29</v>
      </c>
      <c r="Q5091" t="s">
        <v>30</v>
      </c>
      <c r="R5091" t="b">
        <v>0</v>
      </c>
      <c r="Z5091">
        <v>1</v>
      </c>
    </row>
    <row r="5092" spans="1:26" x14ac:dyDescent="0.25">
      <c r="A5092">
        <v>410</v>
      </c>
      <c r="B5092" t="s">
        <v>3280</v>
      </c>
      <c r="C5092" t="s">
        <v>3297</v>
      </c>
      <c r="D5092" t="s">
        <v>3298</v>
      </c>
      <c r="E5092" s="6" t="str">
        <f>VLOOKUP(B5092&amp;" - "&amp;D5092,OrbisGeneric_mapping!C:F,3,0)</f>
        <v>WEEK_LOW_PRICE</v>
      </c>
      <c r="F5092" s="6" t="e">
        <f>VLOOKUP(E5092,Collibra!D:F,3,0)</f>
        <v>#N/A</v>
      </c>
      <c r="G5092" s="6" t="e">
        <f>VLOOKUP(E5092,Collibra!D:F,2,0)</f>
        <v>#N/A</v>
      </c>
      <c r="J5092" t="s">
        <v>28</v>
      </c>
      <c r="N5092" t="b">
        <v>0</v>
      </c>
      <c r="P5092" t="s">
        <v>29</v>
      </c>
      <c r="Q5092" t="s">
        <v>30</v>
      </c>
      <c r="R5092" t="b">
        <v>0</v>
      </c>
      <c r="Z5092">
        <v>1</v>
      </c>
    </row>
    <row r="5093" spans="1:26" x14ac:dyDescent="0.25">
      <c r="A5093">
        <v>466</v>
      </c>
      <c r="B5093" t="s">
        <v>3280</v>
      </c>
      <c r="C5093" t="s">
        <v>3299</v>
      </c>
      <c r="D5093" t="s">
        <v>3300</v>
      </c>
      <c r="E5093" s="6" t="e">
        <f>VLOOKUP(B5093&amp;" - "&amp;D5093,OrbisGeneric_mapping!C:F,3,0)</f>
        <v>#N/A</v>
      </c>
      <c r="F5093" s="6" t="e">
        <f>VLOOKUP(E5093,Collibra!D:F,3,0)</f>
        <v>#N/A</v>
      </c>
      <c r="G5093" s="6" t="e">
        <f>VLOOKUP(E5093,Collibra!D:F,2,0)</f>
        <v>#N/A</v>
      </c>
      <c r="J5093" t="s">
        <v>28</v>
      </c>
      <c r="N5093" t="b">
        <v>0</v>
      </c>
      <c r="P5093" t="s">
        <v>29</v>
      </c>
      <c r="Q5093" t="s">
        <v>30</v>
      </c>
      <c r="R5093" t="b">
        <v>0</v>
      </c>
      <c r="Z5093">
        <v>1</v>
      </c>
    </row>
    <row r="5094" spans="1:26" x14ac:dyDescent="0.25">
      <c r="A5094">
        <v>450</v>
      </c>
      <c r="B5094" t="s">
        <v>3280</v>
      </c>
      <c r="C5094" t="s">
        <v>3301</v>
      </c>
      <c r="D5094" t="s">
        <v>3302</v>
      </c>
      <c r="E5094" s="6" t="str">
        <f>VLOOKUP(B5094&amp;" - "&amp;D5094,OrbisGeneric_mapping!C:F,3,0)</f>
        <v>WEEK_NO_DAYS_TRADED</v>
      </c>
      <c r="F5094" s="6" t="e">
        <f>VLOOKUP(E5094,Collibra!D:F,3,0)</f>
        <v>#N/A</v>
      </c>
      <c r="G5094" s="6" t="e">
        <f>VLOOKUP(E5094,Collibra!D:F,2,0)</f>
        <v>#N/A</v>
      </c>
      <c r="J5094" t="s">
        <v>28</v>
      </c>
      <c r="N5094" t="b">
        <v>0</v>
      </c>
      <c r="P5094" t="s">
        <v>29</v>
      </c>
      <c r="Q5094" t="s">
        <v>30</v>
      </c>
      <c r="R5094" t="b">
        <v>0</v>
      </c>
      <c r="Z5094">
        <v>1</v>
      </c>
    </row>
    <row r="5095" spans="1:26" x14ac:dyDescent="0.25">
      <c r="A5095">
        <v>458</v>
      </c>
      <c r="B5095" t="s">
        <v>3280</v>
      </c>
      <c r="C5095" t="s">
        <v>3303</v>
      </c>
      <c r="D5095" t="s">
        <v>3304</v>
      </c>
      <c r="E5095" s="6" t="str">
        <f>VLOOKUP(B5095&amp;" - "&amp;D5095,OrbisGeneric_mapping!C:F,3,0)</f>
        <v>WEEK_SHAR_OUTST</v>
      </c>
      <c r="F5095" s="6" t="e">
        <f>VLOOKUP(E5095,Collibra!D:F,3,0)</f>
        <v>#N/A</v>
      </c>
      <c r="G5095" s="6" t="e">
        <f>VLOOKUP(E5095,Collibra!D:F,2,0)</f>
        <v>#N/A</v>
      </c>
      <c r="J5095" t="s">
        <v>28</v>
      </c>
      <c r="N5095" t="b">
        <v>0</v>
      </c>
      <c r="P5095" t="s">
        <v>29</v>
      </c>
      <c r="Q5095" t="s">
        <v>30</v>
      </c>
      <c r="R5095" t="b">
        <v>0</v>
      </c>
      <c r="Z5095">
        <v>1</v>
      </c>
    </row>
    <row r="5096" spans="1:26" x14ac:dyDescent="0.25">
      <c r="A5096">
        <v>434</v>
      </c>
      <c r="B5096" t="s">
        <v>3280</v>
      </c>
      <c r="C5096" t="s">
        <v>3305</v>
      </c>
      <c r="D5096" t="s">
        <v>3306</v>
      </c>
      <c r="E5096" s="6" t="str">
        <f>VLOOKUP(B5096&amp;" - "&amp;D5096,OrbisGeneric_mapping!C:F,3,0)</f>
        <v>WEEK_TRADING_VOL</v>
      </c>
      <c r="F5096" s="6" t="e">
        <f>VLOOKUP(E5096,Collibra!D:F,3,0)</f>
        <v>#N/A</v>
      </c>
      <c r="G5096" s="6" t="e">
        <f>VLOOKUP(E5096,Collibra!D:F,2,0)</f>
        <v>#N/A</v>
      </c>
      <c r="J5096" t="s">
        <v>28</v>
      </c>
      <c r="N5096" t="b">
        <v>0</v>
      </c>
      <c r="P5096" t="s">
        <v>29</v>
      </c>
      <c r="Q5096" t="s">
        <v>30</v>
      </c>
      <c r="R5096" t="b">
        <v>0</v>
      </c>
      <c r="Z5096">
        <v>1</v>
      </c>
    </row>
    <row r="5097" spans="1:26" s="7" customFormat="1" x14ac:dyDescent="0.25">
      <c r="D5097" s="8">
        <f>COUNTIF(D2:D5096,"&lt;&gt; """)</f>
        <v>5095</v>
      </c>
      <c r="E5097" s="9">
        <f>COUNTIF(E2:E5096,"&lt;&gt;#N/A")</f>
        <v>4090</v>
      </c>
      <c r="F5097" s="10"/>
      <c r="G5097"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8009-FB1B-42F1-90BB-CCA40776F5D1}">
  <dimension ref="A1:H2105"/>
  <sheetViews>
    <sheetView topLeftCell="D1" workbookViewId="0">
      <pane ySplit="1" topLeftCell="A1683" activePane="bottomLeft" state="frozen"/>
      <selection pane="bottomLeft" activeCell="H1683" sqref="H1683"/>
    </sheetView>
  </sheetViews>
  <sheetFormatPr defaultRowHeight="15" x14ac:dyDescent="0.25"/>
  <cols>
    <col min="1" max="1" width="91.28515625" bestFit="1" customWidth="1"/>
    <col min="2" max="3" width="91.28515625" customWidth="1"/>
    <col min="4" max="4" width="99.140625" bestFit="1" customWidth="1"/>
    <col min="5" max="5" width="73.140625" bestFit="1" customWidth="1"/>
    <col min="6" max="6" width="103.28515625" bestFit="1" customWidth="1"/>
  </cols>
  <sheetData>
    <row r="1" spans="1:6" s="1" customFormat="1" x14ac:dyDescent="0.25">
      <c r="A1" s="1" t="s">
        <v>17234</v>
      </c>
      <c r="B1" s="1" t="s">
        <v>16265</v>
      </c>
      <c r="C1" s="1" t="s">
        <v>17235</v>
      </c>
      <c r="D1" s="1" t="s">
        <v>16266</v>
      </c>
      <c r="E1" s="1" t="s">
        <v>16267</v>
      </c>
      <c r="F1" s="1" t="s">
        <v>16268</v>
      </c>
    </row>
    <row r="2" spans="1:6" x14ac:dyDescent="0.25">
      <c r="A2" t="s">
        <v>16269</v>
      </c>
      <c r="B2" s="4" t="str">
        <f>LEFT(A2,FIND(".txt",A2)-1)</f>
        <v>Modelled_employee_sales_assets</v>
      </c>
      <c r="C2" s="4" t="str">
        <f>B2&amp;" - "&amp;F2</f>
        <v>Modelled_employee_sales_assets - BvD_ID_number</v>
      </c>
      <c r="D2" t="s">
        <v>5805</v>
      </c>
      <c r="E2" t="s">
        <v>954</v>
      </c>
      <c r="F2" t="s">
        <v>27</v>
      </c>
    </row>
    <row r="3" spans="1:6" x14ac:dyDescent="0.25">
      <c r="A3" t="s">
        <v>16269</v>
      </c>
      <c r="B3" s="4" t="str">
        <f t="shared" ref="B3:B66" si="0">LEFT(A3,FIND(".txt",A3)-1)</f>
        <v>Modelled_employee_sales_assets</v>
      </c>
      <c r="C3" s="4" t="str">
        <f t="shared" ref="C3:C66" si="1">B3&amp;" - "&amp;F3</f>
        <v>Modelled_employee_sales_assets - Orbis_ID_number</v>
      </c>
      <c r="D3" t="s">
        <v>11893</v>
      </c>
      <c r="E3" t="s">
        <v>3317</v>
      </c>
      <c r="F3" t="s">
        <v>56</v>
      </c>
    </row>
    <row r="4" spans="1:6" x14ac:dyDescent="0.25">
      <c r="A4" t="s">
        <v>16269</v>
      </c>
      <c r="B4" s="4" t="str">
        <f t="shared" si="0"/>
        <v>Modelled_employee_sales_assets</v>
      </c>
      <c r="C4" s="4" t="str">
        <f t="shared" si="1"/>
        <v>Modelled_employee_sales_assets - Model_data_Subject_corporate_group_linkage_description</v>
      </c>
      <c r="D4" t="s">
        <v>16270</v>
      </c>
      <c r="E4" t="s">
        <v>16271</v>
      </c>
      <c r="F4" t="s">
        <v>16272</v>
      </c>
    </row>
    <row r="5" spans="1:6" x14ac:dyDescent="0.25">
      <c r="A5" t="s">
        <v>16269</v>
      </c>
      <c r="B5" s="4" t="str">
        <f t="shared" si="0"/>
        <v>Modelled_employee_sales_assets</v>
      </c>
      <c r="C5" s="4" t="str">
        <f t="shared" si="1"/>
        <v>Modelled_employee_sales_assets - Model_data_Global_parent_bvdid</v>
      </c>
      <c r="D5" t="s">
        <v>16273</v>
      </c>
      <c r="E5" t="s">
        <v>16274</v>
      </c>
      <c r="F5" t="s">
        <v>16275</v>
      </c>
    </row>
    <row r="6" spans="1:6" x14ac:dyDescent="0.25">
      <c r="A6" t="s">
        <v>16269</v>
      </c>
      <c r="B6" s="4" t="str">
        <f t="shared" si="0"/>
        <v>Modelled_employee_sales_assets</v>
      </c>
      <c r="C6" s="4" t="str">
        <f t="shared" si="1"/>
        <v>Modelled_employee_sales_assets - Model_data_Global_parent_operating_revenue_USD</v>
      </c>
      <c r="D6" t="s">
        <v>16276</v>
      </c>
      <c r="E6" t="s">
        <v>16277</v>
      </c>
      <c r="F6" t="s">
        <v>16278</v>
      </c>
    </row>
    <row r="7" spans="1:6" x14ac:dyDescent="0.25">
      <c r="A7" t="s">
        <v>16269</v>
      </c>
      <c r="B7" s="4" t="str">
        <f t="shared" si="0"/>
        <v>Modelled_employee_sales_assets</v>
      </c>
      <c r="C7" s="4" t="str">
        <f t="shared" si="1"/>
        <v>Modelled_employee_sales_assets - Model_data_Global_parent_operating_revenue_accuracy_indicator</v>
      </c>
      <c r="D7" t="s">
        <v>16279</v>
      </c>
      <c r="E7" t="s">
        <v>16280</v>
      </c>
      <c r="F7" t="s">
        <v>16281</v>
      </c>
    </row>
    <row r="8" spans="1:6" x14ac:dyDescent="0.25">
      <c r="A8" t="s">
        <v>16269</v>
      </c>
      <c r="B8" s="4" t="str">
        <f t="shared" si="0"/>
        <v>Modelled_employee_sales_assets</v>
      </c>
      <c r="C8" s="4" t="str">
        <f t="shared" si="1"/>
        <v>Modelled_employee_sales_assets - Model_data_Global_parent_number_of_employees</v>
      </c>
      <c r="D8" t="s">
        <v>16282</v>
      </c>
      <c r="E8" t="s">
        <v>16283</v>
      </c>
      <c r="F8" t="s">
        <v>16284</v>
      </c>
    </row>
    <row r="9" spans="1:6" x14ac:dyDescent="0.25">
      <c r="A9" t="s">
        <v>16269</v>
      </c>
      <c r="B9" s="4" t="str">
        <f t="shared" si="0"/>
        <v>Modelled_employee_sales_assets</v>
      </c>
      <c r="C9" s="4" t="str">
        <f t="shared" si="1"/>
        <v>Modelled_employee_sales_assets - Model_data_Global_parent_number_of_employees_accuracy_indicator</v>
      </c>
      <c r="D9" t="s">
        <v>16285</v>
      </c>
      <c r="E9" t="s">
        <v>16286</v>
      </c>
      <c r="F9" t="s">
        <v>16287</v>
      </c>
    </row>
    <row r="10" spans="1:6" x14ac:dyDescent="0.25">
      <c r="A10" t="s">
        <v>16269</v>
      </c>
      <c r="B10" s="4" t="str">
        <f t="shared" si="0"/>
        <v>Modelled_employee_sales_assets</v>
      </c>
      <c r="C10" s="4" t="str">
        <f t="shared" si="1"/>
        <v>Modelled_employee_sales_assets - Model_data_Global_parent_total_assets</v>
      </c>
      <c r="D10" t="s">
        <v>16288</v>
      </c>
      <c r="E10" t="s">
        <v>16289</v>
      </c>
      <c r="F10" t="s">
        <v>16290</v>
      </c>
    </row>
    <row r="11" spans="1:6" x14ac:dyDescent="0.25">
      <c r="A11" t="s">
        <v>16269</v>
      </c>
      <c r="B11" s="4" t="str">
        <f t="shared" si="0"/>
        <v>Modelled_employee_sales_assets</v>
      </c>
      <c r="C11" s="4" t="str">
        <f t="shared" si="1"/>
        <v>Modelled_employee_sales_assets - Model_data_Global_parent_total_assets_accuracy_indicator</v>
      </c>
      <c r="D11" t="s">
        <v>16291</v>
      </c>
      <c r="E11" t="s">
        <v>16292</v>
      </c>
      <c r="F11" t="s">
        <v>16293</v>
      </c>
    </row>
    <row r="12" spans="1:6" x14ac:dyDescent="0.25">
      <c r="A12" t="s">
        <v>16269</v>
      </c>
      <c r="B12" s="4" t="str">
        <f t="shared" si="0"/>
        <v>Modelled_employee_sales_assets</v>
      </c>
      <c r="C12" s="4" t="str">
        <f t="shared" si="1"/>
        <v>Modelled_employee_sales_assets - Model_data_Calculation_date</v>
      </c>
      <c r="D12" t="s">
        <v>16294</v>
      </c>
      <c r="E12" t="s">
        <v>16295</v>
      </c>
      <c r="F12" t="s">
        <v>16296</v>
      </c>
    </row>
    <row r="13" spans="1:6" x14ac:dyDescent="0.25">
      <c r="A13" t="s">
        <v>16297</v>
      </c>
      <c r="B13" s="4" t="str">
        <f t="shared" si="0"/>
        <v>Cyber_risk_rating_by_BitSight</v>
      </c>
      <c r="C13" s="4" t="str">
        <f t="shared" si="1"/>
        <v>Cyber_risk_rating_by_BitSight - BvD_ID_number</v>
      </c>
      <c r="D13" t="s">
        <v>5805</v>
      </c>
      <c r="E13" t="s">
        <v>954</v>
      </c>
      <c r="F13" t="s">
        <v>27</v>
      </c>
    </row>
    <row r="14" spans="1:6" x14ac:dyDescent="0.25">
      <c r="A14" t="s">
        <v>16297</v>
      </c>
      <c r="B14" s="4" t="str">
        <f t="shared" si="0"/>
        <v>Cyber_risk_rating_by_BitSight</v>
      </c>
      <c r="C14" s="4" t="str">
        <f t="shared" si="1"/>
        <v>Cyber_risk_rating_by_BitSight - Orbis_ID_number</v>
      </c>
      <c r="D14" t="s">
        <v>11893</v>
      </c>
      <c r="E14" t="s">
        <v>3317</v>
      </c>
      <c r="F14" t="s">
        <v>56</v>
      </c>
    </row>
    <row r="15" spans="1:6" x14ac:dyDescent="0.25">
      <c r="A15" t="s">
        <v>16297</v>
      </c>
      <c r="B15" s="4" t="str">
        <f t="shared" si="0"/>
        <v>Cyber_risk_rating_by_BitSight</v>
      </c>
      <c r="C15" s="4" t="str">
        <f t="shared" si="1"/>
        <v>Cyber_risk_rating_by_BitSight - Cyber_risk_Update_date</v>
      </c>
      <c r="D15" t="s">
        <v>16298</v>
      </c>
      <c r="E15" t="s">
        <v>16299</v>
      </c>
      <c r="F15" t="s">
        <v>1357</v>
      </c>
    </row>
    <row r="16" spans="1:6" x14ac:dyDescent="0.25">
      <c r="A16" t="s">
        <v>16297</v>
      </c>
      <c r="B16" s="4" t="str">
        <f t="shared" si="0"/>
        <v>Cyber_risk_rating_by_BitSight</v>
      </c>
      <c r="C16" s="4" t="str">
        <f t="shared" si="1"/>
        <v>Cyber_risk_rating_by_BitSight - Cyber_risk_Rating_date</v>
      </c>
      <c r="D16" t="s">
        <v>16300</v>
      </c>
      <c r="E16" t="s">
        <v>16301</v>
      </c>
      <c r="F16" t="s">
        <v>1335</v>
      </c>
    </row>
    <row r="17" spans="1:6" x14ac:dyDescent="0.25">
      <c r="A17" t="s">
        <v>16297</v>
      </c>
      <c r="B17" s="4" t="str">
        <f t="shared" si="0"/>
        <v>Cyber_risk_rating_by_BitSight</v>
      </c>
      <c r="C17" s="4" t="str">
        <f t="shared" si="1"/>
        <v>Cyber_risk_rating_by_BitSight - Cyber_risk_Rating</v>
      </c>
      <c r="D17" t="s">
        <v>16302</v>
      </c>
      <c r="E17" t="s">
        <v>16303</v>
      </c>
      <c r="F17" t="s">
        <v>1313</v>
      </c>
    </row>
    <row r="18" spans="1:6" x14ac:dyDescent="0.25">
      <c r="A18" t="s">
        <v>16297</v>
      </c>
      <c r="B18" s="4" t="str">
        <f t="shared" si="0"/>
        <v>Cyber_risk_rating_by_BitSight</v>
      </c>
      <c r="C18" s="4" t="str">
        <f t="shared" si="1"/>
        <v>Cyber_risk_rating_by_BitSight - Cyber_risk_Category_label</v>
      </c>
      <c r="D18" t="s">
        <v>16304</v>
      </c>
      <c r="E18" t="s">
        <v>16305</v>
      </c>
      <c r="F18" t="s">
        <v>1265</v>
      </c>
    </row>
    <row r="19" spans="1:6" x14ac:dyDescent="0.25">
      <c r="A19" t="s">
        <v>16297</v>
      </c>
      <c r="B19" s="4" t="str">
        <f t="shared" si="0"/>
        <v>Cyber_risk_rating_by_BitSight</v>
      </c>
      <c r="C19" s="4" t="str">
        <f t="shared" si="1"/>
        <v>Cyber_risk_rating_by_BitSight - Cyber_risk_Category</v>
      </c>
      <c r="D19" t="s">
        <v>16306</v>
      </c>
      <c r="E19" t="s">
        <v>16307</v>
      </c>
      <c r="F19" t="s">
        <v>1263</v>
      </c>
    </row>
    <row r="20" spans="1:6" x14ac:dyDescent="0.25">
      <c r="A20" t="s">
        <v>16297</v>
      </c>
      <c r="B20" s="4" t="str">
        <f t="shared" si="0"/>
        <v>Cyber_risk_rating_by_BitSight</v>
      </c>
      <c r="C20" s="4" t="str">
        <f t="shared" si="1"/>
        <v>Cyber_risk_rating_by_BitSight - Cyber_risk_Domain</v>
      </c>
      <c r="D20" t="s">
        <v>16308</v>
      </c>
      <c r="E20" t="s">
        <v>16309</v>
      </c>
      <c r="F20" t="s">
        <v>1273</v>
      </c>
    </row>
    <row r="21" spans="1:6" x14ac:dyDescent="0.25">
      <c r="A21" t="s">
        <v>16297</v>
      </c>
      <c r="B21" s="4" t="str">
        <f t="shared" si="0"/>
        <v>Cyber_risk_rating_by_BitSight</v>
      </c>
      <c r="C21" s="4" t="str">
        <f t="shared" si="1"/>
        <v>Cyber_risk_rating_by_BitSight - Cyber_risk_Botnet_Infections</v>
      </c>
      <c r="D21" t="s">
        <v>16310</v>
      </c>
      <c r="E21" t="s">
        <v>16311</v>
      </c>
      <c r="F21" t="s">
        <v>1261</v>
      </c>
    </row>
    <row r="22" spans="1:6" x14ac:dyDescent="0.25">
      <c r="A22" t="s">
        <v>16297</v>
      </c>
      <c r="B22" s="4" t="str">
        <f t="shared" si="0"/>
        <v>Cyber_risk_rating_by_BitSight</v>
      </c>
      <c r="C22" s="4" t="str">
        <f t="shared" si="1"/>
        <v>Cyber_risk_rating_by_BitSight - Cyber_risk_Security_Incidents_Breaches</v>
      </c>
      <c r="D22" t="s">
        <v>16312</v>
      </c>
      <c r="E22" t="s">
        <v>16313</v>
      </c>
      <c r="F22" t="s">
        <v>1343</v>
      </c>
    </row>
    <row r="23" spans="1:6" x14ac:dyDescent="0.25">
      <c r="A23" t="s">
        <v>16297</v>
      </c>
      <c r="B23" s="4" t="str">
        <f t="shared" si="0"/>
        <v>Cyber_risk_rating_by_BitSight</v>
      </c>
      <c r="C23" s="4" t="str">
        <f t="shared" si="1"/>
        <v>Cyber_risk_rating_by_BitSight - Cyber_risk_Desktop_Software</v>
      </c>
      <c r="D23" t="s">
        <v>16314</v>
      </c>
      <c r="E23" t="s">
        <v>16315</v>
      </c>
      <c r="F23" t="s">
        <v>1267</v>
      </c>
    </row>
    <row r="24" spans="1:6" x14ac:dyDescent="0.25">
      <c r="A24" t="s">
        <v>16297</v>
      </c>
      <c r="B24" s="4" t="str">
        <f t="shared" si="0"/>
        <v>Cyber_risk_rating_by_BitSight</v>
      </c>
      <c r="C24" s="4" t="str">
        <f t="shared" si="1"/>
        <v>Cyber_risk_rating_by_BitSight - Cyber_risk_DKIM_Records</v>
      </c>
      <c r="D24" t="s">
        <v>16316</v>
      </c>
      <c r="E24" t="s">
        <v>16317</v>
      </c>
      <c r="F24" t="s">
        <v>1269</v>
      </c>
    </row>
    <row r="25" spans="1:6" x14ac:dyDescent="0.25">
      <c r="A25" t="s">
        <v>16297</v>
      </c>
      <c r="B25" s="4" t="str">
        <f t="shared" si="0"/>
        <v>Cyber_risk_rating_by_BitSight</v>
      </c>
      <c r="C25" s="4" t="str">
        <f t="shared" si="1"/>
        <v>Cyber_risk_rating_by_BitSight - Cyber_risk_DNSSEC</v>
      </c>
      <c r="D25" t="s">
        <v>16318</v>
      </c>
      <c r="E25" t="s">
        <v>16319</v>
      </c>
      <c r="F25" t="s">
        <v>1271</v>
      </c>
    </row>
    <row r="26" spans="1:6" x14ac:dyDescent="0.25">
      <c r="A26" t="s">
        <v>16297</v>
      </c>
      <c r="B26" s="4" t="str">
        <f t="shared" si="0"/>
        <v>Cyber_risk_rating_by_BitSight</v>
      </c>
      <c r="C26" s="4" t="str">
        <f t="shared" si="1"/>
        <v>Cyber_risk_rating_by_BitSight - Cyber_risk_File_Sharing</v>
      </c>
      <c r="D26" t="s">
        <v>16320</v>
      </c>
      <c r="E26" t="s">
        <v>16321</v>
      </c>
      <c r="F26" t="s">
        <v>1275</v>
      </c>
    </row>
    <row r="27" spans="1:6" x14ac:dyDescent="0.25">
      <c r="A27" t="s">
        <v>16297</v>
      </c>
      <c r="B27" s="4" t="str">
        <f t="shared" si="0"/>
        <v>Cyber_risk_rating_by_BitSight</v>
      </c>
      <c r="C27" s="4" t="str">
        <f t="shared" si="1"/>
        <v>Cyber_risk_rating_by_BitSight - Cyber_risk_Insecure_Systems</v>
      </c>
      <c r="D27" t="s">
        <v>16322</v>
      </c>
      <c r="E27" t="s">
        <v>16323</v>
      </c>
      <c r="F27" t="s">
        <v>1299</v>
      </c>
    </row>
    <row r="28" spans="1:6" x14ac:dyDescent="0.25">
      <c r="A28" t="s">
        <v>16297</v>
      </c>
      <c r="B28" s="4" t="str">
        <f t="shared" si="0"/>
        <v>Cyber_risk_rating_by_BitSight</v>
      </c>
      <c r="C28" s="4" t="str">
        <f t="shared" si="1"/>
        <v>Cyber_risk_rating_by_BitSight - Cyber_risk_Malware_Servers</v>
      </c>
      <c r="D28" t="s">
        <v>16324</v>
      </c>
      <c r="E28" t="s">
        <v>16325</v>
      </c>
      <c r="F28" t="s">
        <v>1301</v>
      </c>
    </row>
    <row r="29" spans="1:6" x14ac:dyDescent="0.25">
      <c r="A29" t="s">
        <v>16297</v>
      </c>
      <c r="B29" s="4" t="str">
        <f t="shared" si="0"/>
        <v>Cyber_risk_rating_by_BitSight</v>
      </c>
      <c r="C29" s="4" t="str">
        <f t="shared" si="1"/>
        <v>Cyber_risk_rating_by_BitSight - Cyber_risk_Mobile_Application_Security</v>
      </c>
      <c r="D29" t="s">
        <v>16326</v>
      </c>
      <c r="E29" t="s">
        <v>16327</v>
      </c>
      <c r="F29" t="s">
        <v>1303</v>
      </c>
    </row>
    <row r="30" spans="1:6" x14ac:dyDescent="0.25">
      <c r="A30" t="s">
        <v>16297</v>
      </c>
      <c r="B30" s="4" t="str">
        <f t="shared" si="0"/>
        <v>Cyber_risk_rating_by_BitSight</v>
      </c>
      <c r="C30" s="4" t="str">
        <f t="shared" si="1"/>
        <v>Cyber_risk_rating_by_BitSight - Cyber_risk_Mobile_Software</v>
      </c>
      <c r="D30" t="s">
        <v>16328</v>
      </c>
      <c r="E30" t="s">
        <v>16329</v>
      </c>
      <c r="F30" t="s">
        <v>1305</v>
      </c>
    </row>
    <row r="31" spans="1:6" x14ac:dyDescent="0.25">
      <c r="A31" t="s">
        <v>16297</v>
      </c>
      <c r="B31" s="4" t="str">
        <f t="shared" si="0"/>
        <v>Cyber_risk_rating_by_BitSight</v>
      </c>
      <c r="C31" s="4" t="str">
        <f t="shared" si="1"/>
        <v>Cyber_risk_rating_by_BitSight - Cyber_risk_Open_Ports</v>
      </c>
      <c r="D31" t="s">
        <v>16330</v>
      </c>
      <c r="E31" t="s">
        <v>16331</v>
      </c>
      <c r="F31" t="s">
        <v>1307</v>
      </c>
    </row>
    <row r="32" spans="1:6" x14ac:dyDescent="0.25">
      <c r="A32" t="s">
        <v>16297</v>
      </c>
      <c r="B32" s="4" t="str">
        <f t="shared" si="0"/>
        <v>Cyber_risk_rating_by_BitSight</v>
      </c>
      <c r="C32" s="4" t="str">
        <f t="shared" si="1"/>
        <v>Cyber_risk_rating_by_BitSight - Cyber_risk_Patching_Cadence</v>
      </c>
      <c r="D32" t="s">
        <v>16332</v>
      </c>
      <c r="E32" t="s">
        <v>16333</v>
      </c>
      <c r="F32" t="s">
        <v>1309</v>
      </c>
    </row>
    <row r="33" spans="1:6" x14ac:dyDescent="0.25">
      <c r="A33" t="s">
        <v>16297</v>
      </c>
      <c r="B33" s="4" t="str">
        <f t="shared" si="0"/>
        <v>Cyber_risk_rating_by_BitSight</v>
      </c>
      <c r="C33" s="4" t="str">
        <f t="shared" si="1"/>
        <v>Cyber_risk_rating_by_BitSight - Cyber_risk_Potentially_Exploited</v>
      </c>
      <c r="D33" t="s">
        <v>16334</v>
      </c>
      <c r="E33" t="s">
        <v>16335</v>
      </c>
      <c r="F33" t="s">
        <v>1311</v>
      </c>
    </row>
    <row r="34" spans="1:6" x14ac:dyDescent="0.25">
      <c r="A34" t="s">
        <v>16297</v>
      </c>
      <c r="B34" s="4" t="str">
        <f t="shared" si="0"/>
        <v>Cyber_risk_rating_by_BitSight</v>
      </c>
      <c r="C34" s="4" t="str">
        <f t="shared" si="1"/>
        <v>Cyber_risk_rating_by_BitSight - Cyber_risk_Spam_Propagation</v>
      </c>
      <c r="D34" t="s">
        <v>16336</v>
      </c>
      <c r="E34" t="s">
        <v>16337</v>
      </c>
      <c r="F34" t="s">
        <v>1347</v>
      </c>
    </row>
    <row r="35" spans="1:6" x14ac:dyDescent="0.25">
      <c r="A35" t="s">
        <v>16297</v>
      </c>
      <c r="B35" s="4" t="str">
        <f t="shared" si="0"/>
        <v>Cyber_risk_rating_by_BitSight</v>
      </c>
      <c r="C35" s="4" t="str">
        <f t="shared" si="1"/>
        <v>Cyber_risk_rating_by_BitSight - Cyber_risk_Server_Software</v>
      </c>
      <c r="D35" t="s">
        <v>16338</v>
      </c>
      <c r="E35" t="s">
        <v>16339</v>
      </c>
      <c r="F35" t="s">
        <v>1345</v>
      </c>
    </row>
    <row r="36" spans="1:6" x14ac:dyDescent="0.25">
      <c r="A36" t="s">
        <v>16297</v>
      </c>
      <c r="B36" s="4" t="str">
        <f t="shared" si="0"/>
        <v>Cyber_risk_rating_by_BitSight</v>
      </c>
      <c r="C36" s="4" t="str">
        <f t="shared" si="1"/>
        <v>Cyber_risk_rating_by_BitSight - Cyber_risk_SPF_Domains</v>
      </c>
      <c r="D36" t="s">
        <v>16340</v>
      </c>
      <c r="E36" t="s">
        <v>16341</v>
      </c>
      <c r="F36" t="s">
        <v>1349</v>
      </c>
    </row>
    <row r="37" spans="1:6" x14ac:dyDescent="0.25">
      <c r="A37" t="s">
        <v>16297</v>
      </c>
      <c r="B37" s="4" t="str">
        <f t="shared" si="0"/>
        <v>Cyber_risk_rating_by_BitSight</v>
      </c>
      <c r="C37" s="4" t="str">
        <f t="shared" si="1"/>
        <v>Cyber_risk_rating_by_BitSight - Cyber_risk_TLS_SSL_Certificates</v>
      </c>
      <c r="D37" t="s">
        <v>16342</v>
      </c>
      <c r="E37" t="s">
        <v>16343</v>
      </c>
      <c r="F37" t="s">
        <v>1351</v>
      </c>
    </row>
    <row r="38" spans="1:6" x14ac:dyDescent="0.25">
      <c r="A38" t="s">
        <v>16297</v>
      </c>
      <c r="B38" s="4" t="str">
        <f t="shared" si="0"/>
        <v>Cyber_risk_rating_by_BitSight</v>
      </c>
      <c r="C38" s="4" t="str">
        <f t="shared" si="1"/>
        <v>Cyber_risk_rating_by_BitSight - Cyber_risk_TLS_SSL_Configurations</v>
      </c>
      <c r="D38" t="s">
        <v>16344</v>
      </c>
      <c r="E38" t="s">
        <v>16345</v>
      </c>
      <c r="F38" t="s">
        <v>1353</v>
      </c>
    </row>
    <row r="39" spans="1:6" x14ac:dyDescent="0.25">
      <c r="A39" t="s">
        <v>16297</v>
      </c>
      <c r="B39" s="4" t="str">
        <f t="shared" si="0"/>
        <v>Cyber_risk_rating_by_BitSight</v>
      </c>
      <c r="C39" s="4" t="str">
        <f t="shared" si="1"/>
        <v>Cyber_risk_rating_by_BitSight - Cyber_risk_Unsolicited_Communications</v>
      </c>
      <c r="D39" t="s">
        <v>16346</v>
      </c>
      <c r="E39" t="s">
        <v>16347</v>
      </c>
      <c r="F39" t="s">
        <v>1355</v>
      </c>
    </row>
    <row r="40" spans="1:6" x14ac:dyDescent="0.25">
      <c r="A40" t="s">
        <v>16297</v>
      </c>
      <c r="B40" s="4" t="str">
        <f t="shared" si="0"/>
        <v>Cyber_risk_rating_by_BitSight</v>
      </c>
      <c r="C40" s="4" t="str">
        <f t="shared" si="1"/>
        <v>Cyber_risk_rating_by_BitSight - Cyber_risk_Web_Application_Headers</v>
      </c>
      <c r="D40" t="s">
        <v>16348</v>
      </c>
      <c r="E40" t="s">
        <v>16349</v>
      </c>
      <c r="F40" t="s">
        <v>1365</v>
      </c>
    </row>
    <row r="41" spans="1:6" x14ac:dyDescent="0.25">
      <c r="A41" t="s">
        <v>16297</v>
      </c>
      <c r="B41" s="4" t="str">
        <f t="shared" si="0"/>
        <v>Cyber_risk_rating_by_BitSight</v>
      </c>
      <c r="C41" s="4" t="str">
        <f t="shared" si="1"/>
        <v>Cyber_risk_rating_by_BitSight - Cyber_risk_rating_by_Bitsight_Number_of_breaches</v>
      </c>
      <c r="D41" t="s">
        <v>16350</v>
      </c>
      <c r="E41" t="s">
        <v>16351</v>
      </c>
      <c r="F41" t="s">
        <v>1327</v>
      </c>
    </row>
    <row r="42" spans="1:6" x14ac:dyDescent="0.25">
      <c r="A42" t="s">
        <v>16297</v>
      </c>
      <c r="B42" s="4" t="str">
        <f t="shared" si="0"/>
        <v>Cyber_risk_rating_by_BitSight</v>
      </c>
      <c r="C42" s="4" t="str">
        <f t="shared" si="1"/>
        <v>Cyber_risk_rating_by_BitSight - Cyber_risk_rating_by_Bitsight_Number_of_companies_breached</v>
      </c>
      <c r="D42" t="s">
        <v>16352</v>
      </c>
      <c r="E42" t="s">
        <v>16353</v>
      </c>
      <c r="F42" t="s">
        <v>1331</v>
      </c>
    </row>
    <row r="43" spans="1:6" x14ac:dyDescent="0.25">
      <c r="A43" t="s">
        <v>16297</v>
      </c>
      <c r="B43" s="4" t="str">
        <f t="shared" si="0"/>
        <v>Cyber_risk_rating_by_BitSight</v>
      </c>
      <c r="C43" s="4" t="str">
        <f t="shared" si="1"/>
        <v>Cyber_risk_rating_by_BitSight - Cyber_risk_rating_by_Bitsight_Number_of_companies</v>
      </c>
      <c r="D43" t="s">
        <v>16354</v>
      </c>
      <c r="E43" t="s">
        <v>16355</v>
      </c>
      <c r="F43" t="s">
        <v>1329</v>
      </c>
    </row>
    <row r="44" spans="1:6" x14ac:dyDescent="0.25">
      <c r="A44" t="s">
        <v>16297</v>
      </c>
      <c r="B44" s="4" t="str">
        <f t="shared" si="0"/>
        <v>Cyber_risk_rating_by_BitSight</v>
      </c>
      <c r="C44" s="4" t="str">
        <f t="shared" si="1"/>
        <v>Cyber_risk_rating_by_BitSight - Cyber_risk_rating_by_Bitsight_Disclosure_date</v>
      </c>
      <c r="D44" t="s">
        <v>16356</v>
      </c>
      <c r="E44" t="s">
        <v>16357</v>
      </c>
      <c r="F44" t="s">
        <v>1315</v>
      </c>
    </row>
    <row r="45" spans="1:6" x14ac:dyDescent="0.25">
      <c r="A45" t="s">
        <v>16297</v>
      </c>
      <c r="B45" s="4" t="str">
        <f t="shared" si="0"/>
        <v>Cyber_risk_rating_by_BitSight</v>
      </c>
      <c r="C45" s="4" t="str">
        <f t="shared" si="1"/>
        <v>Cyber_risk_rating_by_BitSight - Cyber_risk_rating_by_Bitsight_Incident_Overview</v>
      </c>
      <c r="D45" t="s">
        <v>16358</v>
      </c>
      <c r="E45" t="s">
        <v>16359</v>
      </c>
      <c r="F45" t="s">
        <v>1323</v>
      </c>
    </row>
    <row r="46" spans="1:6" x14ac:dyDescent="0.25">
      <c r="A46" t="s">
        <v>16297</v>
      </c>
      <c r="B46" s="4" t="str">
        <f t="shared" si="0"/>
        <v>Cyber_risk_rating_by_BitSight</v>
      </c>
      <c r="C46" s="4" t="str">
        <f t="shared" si="1"/>
        <v>Cyber_risk_rating_by_BitSight - Cyber_risk_rating_by_Bitsight_Severity</v>
      </c>
      <c r="D46" t="s">
        <v>16360</v>
      </c>
      <c r="E46" t="s">
        <v>16361</v>
      </c>
      <c r="F46" t="s">
        <v>1333</v>
      </c>
    </row>
    <row r="47" spans="1:6" x14ac:dyDescent="0.25">
      <c r="A47" t="s">
        <v>16297</v>
      </c>
      <c r="B47" s="4" t="str">
        <f t="shared" si="0"/>
        <v>Cyber_risk_rating_by_BitSight</v>
      </c>
      <c r="C47" s="4" t="str">
        <f t="shared" si="1"/>
        <v>Cyber_risk_rating_by_BitSight - Cyber_risk_rating_by_Bitsight_Link</v>
      </c>
      <c r="D47" t="s">
        <v>16362</v>
      </c>
      <c r="E47" t="s">
        <v>16363</v>
      </c>
      <c r="F47" t="s">
        <v>1325</v>
      </c>
    </row>
    <row r="48" spans="1:6" x14ac:dyDescent="0.25">
      <c r="A48" t="s">
        <v>16297</v>
      </c>
      <c r="B48" s="4" t="str">
        <f t="shared" si="0"/>
        <v>Cyber_risk_rating_by_BitSight</v>
      </c>
      <c r="C48" s="4" t="str">
        <f t="shared" si="1"/>
        <v>Cyber_risk_rating_by_BitSight - Cyber_risk_Industry</v>
      </c>
      <c r="D48" t="s">
        <v>16364</v>
      </c>
      <c r="E48" t="s">
        <v>16365</v>
      </c>
      <c r="F48" t="s">
        <v>1297</v>
      </c>
    </row>
    <row r="49" spans="1:6" x14ac:dyDescent="0.25">
      <c r="A49" t="s">
        <v>16297</v>
      </c>
      <c r="B49" s="4" t="str">
        <f t="shared" si="0"/>
        <v>Cyber_risk_rating_by_BitSight</v>
      </c>
      <c r="C49" s="4" t="str">
        <f t="shared" si="1"/>
        <v>Cyber_risk_rating_by_BitSight - Cyber_risk_Average_Industry_Rating</v>
      </c>
      <c r="D49" t="s">
        <v>16366</v>
      </c>
      <c r="E49" t="s">
        <v>16367</v>
      </c>
      <c r="F49" t="s">
        <v>1259</v>
      </c>
    </row>
    <row r="50" spans="1:6" x14ac:dyDescent="0.25">
      <c r="A50" t="s">
        <v>16297</v>
      </c>
      <c r="B50" s="4" t="str">
        <f t="shared" si="0"/>
        <v>Cyber_risk_rating_by_BitSight</v>
      </c>
      <c r="C50" s="4" t="str">
        <f t="shared" si="1"/>
        <v>Cyber_risk_rating_by_BitSight - Cyber_risk_Implied_cyber_threat_country</v>
      </c>
      <c r="D50" t="s">
        <v>16368</v>
      </c>
      <c r="E50" t="s">
        <v>16369</v>
      </c>
      <c r="F50" t="s">
        <v>1287</v>
      </c>
    </row>
    <row r="51" spans="1:6" x14ac:dyDescent="0.25">
      <c r="A51" t="s">
        <v>16297</v>
      </c>
      <c r="B51" s="4" t="str">
        <f t="shared" si="0"/>
        <v>Cyber_risk_rating_by_BitSight</v>
      </c>
      <c r="C51" s="4" t="str">
        <f t="shared" si="1"/>
        <v>Cyber_risk_rating_by_BitSight - Cyber_risk_Implied_cyber_date</v>
      </c>
      <c r="D51" t="s">
        <v>16370</v>
      </c>
      <c r="E51" t="s">
        <v>16371</v>
      </c>
      <c r="F51" t="s">
        <v>1277</v>
      </c>
    </row>
    <row r="52" spans="1:6" x14ac:dyDescent="0.25">
      <c r="A52" t="s">
        <v>16297</v>
      </c>
      <c r="B52" s="4" t="str">
        <f t="shared" si="0"/>
        <v>Cyber_risk_rating_by_BitSight</v>
      </c>
      <c r="C52" s="4" t="str">
        <f t="shared" si="1"/>
        <v>Cyber_risk_rating_by_BitSight - Cyber_risk_Implied_cyber_threat_NACE2</v>
      </c>
      <c r="D52" t="s">
        <v>16372</v>
      </c>
      <c r="E52" t="s">
        <v>16373</v>
      </c>
      <c r="F52" t="s">
        <v>1289</v>
      </c>
    </row>
    <row r="53" spans="1:6" x14ac:dyDescent="0.25">
      <c r="A53" t="s">
        <v>16297</v>
      </c>
      <c r="B53" s="4" t="str">
        <f t="shared" si="0"/>
        <v>Cyber_risk_rating_by_BitSight</v>
      </c>
      <c r="C53" s="4" t="str">
        <f t="shared" si="1"/>
        <v>Cyber_risk_rating_by_BitSight - Cyber_risk_Implied_cyber_threat_NACE_description</v>
      </c>
      <c r="D53" t="s">
        <v>16374</v>
      </c>
      <c r="E53" t="s">
        <v>16375</v>
      </c>
      <c r="F53" t="s">
        <v>1291</v>
      </c>
    </row>
    <row r="54" spans="1:6" x14ac:dyDescent="0.25">
      <c r="A54" t="s">
        <v>16297</v>
      </c>
      <c r="B54" s="4" t="str">
        <f t="shared" si="0"/>
        <v>Cyber_risk_rating_by_BitSight</v>
      </c>
      <c r="C54" s="4" t="str">
        <f t="shared" si="1"/>
        <v>Cyber_risk_rating_by_BitSight - Cyber_risk_Implied_cyber_threat_company_size</v>
      </c>
      <c r="D54" t="s">
        <v>16376</v>
      </c>
      <c r="E54" t="s">
        <v>16377</v>
      </c>
      <c r="F54" t="s">
        <v>1285</v>
      </c>
    </row>
    <row r="55" spans="1:6" x14ac:dyDescent="0.25">
      <c r="A55" t="s">
        <v>16297</v>
      </c>
      <c r="B55" s="4" t="str">
        <f t="shared" si="0"/>
        <v>Cyber_risk_rating_by_BitSight</v>
      </c>
      <c r="C55" s="4" t="str">
        <f t="shared" si="1"/>
        <v>Cyber_risk_rating_by_BitSight - Cyber_risk_Implied_cyber_threat_risk_metric</v>
      </c>
      <c r="D55" t="s">
        <v>16378</v>
      </c>
      <c r="E55" t="s">
        <v>16379</v>
      </c>
      <c r="F55" t="s">
        <v>1293</v>
      </c>
    </row>
    <row r="56" spans="1:6" x14ac:dyDescent="0.25">
      <c r="A56" t="s">
        <v>16297</v>
      </c>
      <c r="B56" s="4" t="str">
        <f t="shared" si="0"/>
        <v>Cyber_risk_rating_by_BitSight</v>
      </c>
      <c r="C56" s="4" t="str">
        <f t="shared" si="1"/>
        <v>Cyber_risk_rating_by_BitSight - Cyber_risk_Implied_cyber_threat_risk_range</v>
      </c>
      <c r="D56" t="s">
        <v>16380</v>
      </c>
      <c r="E56" t="s">
        <v>16381</v>
      </c>
      <c r="F56" t="s">
        <v>1295</v>
      </c>
    </row>
    <row r="57" spans="1:6" x14ac:dyDescent="0.25">
      <c r="A57" t="s">
        <v>16382</v>
      </c>
      <c r="B57" s="4" t="str">
        <f t="shared" si="0"/>
        <v>Probability_of_default_by_Moodys_Analytics</v>
      </c>
      <c r="C57" s="4" t="str">
        <f t="shared" si="1"/>
        <v>Probability_of_default_by_Moodys_Analytics - BvD_ID_number</v>
      </c>
      <c r="D57" t="s">
        <v>5805</v>
      </c>
      <c r="E57" t="s">
        <v>954</v>
      </c>
      <c r="F57" t="s">
        <v>27</v>
      </c>
    </row>
    <row r="58" spans="1:6" x14ac:dyDescent="0.25">
      <c r="A58" t="s">
        <v>16382</v>
      </c>
      <c r="B58" s="4" t="str">
        <f t="shared" si="0"/>
        <v>Probability_of_default_by_Moodys_Analytics</v>
      </c>
      <c r="C58" s="4" t="str">
        <f t="shared" si="1"/>
        <v>Probability_of_default_by_Moodys_Analytics - Orbis_ID_number</v>
      </c>
      <c r="D58" t="s">
        <v>11893</v>
      </c>
      <c r="E58" t="s">
        <v>3317</v>
      </c>
      <c r="F58" t="s">
        <v>56</v>
      </c>
    </row>
    <row r="59" spans="1:6" x14ac:dyDescent="0.25">
      <c r="A59" t="s">
        <v>16382</v>
      </c>
      <c r="B59" s="4" t="str">
        <f t="shared" si="0"/>
        <v>Probability_of_default_by_Moodys_Analytics</v>
      </c>
      <c r="C59" s="4" t="str">
        <f t="shared" si="1"/>
        <v>Probability_of_default_by_Moodys_Analytics - Update_date</v>
      </c>
      <c r="D59" t="s">
        <v>10929</v>
      </c>
      <c r="E59" t="s">
        <v>10928</v>
      </c>
      <c r="F59" t="s">
        <v>16383</v>
      </c>
    </row>
    <row r="60" spans="1:6" x14ac:dyDescent="0.25">
      <c r="A60" t="s">
        <v>16382</v>
      </c>
      <c r="B60" s="4" t="str">
        <f t="shared" si="0"/>
        <v>Probability_of_default_by_Moodys_Analytics</v>
      </c>
      <c r="C60" s="4" t="str">
        <f t="shared" si="1"/>
        <v>Probability_of_default_by_Moodys_Analytics - Probability_of_default_</v>
      </c>
      <c r="D60" t="s">
        <v>5447</v>
      </c>
      <c r="E60" t="s">
        <v>16384</v>
      </c>
      <c r="F60" t="s">
        <v>16385</v>
      </c>
    </row>
    <row r="61" spans="1:6" x14ac:dyDescent="0.25">
      <c r="A61" t="s">
        <v>16382</v>
      </c>
      <c r="B61" s="4" t="str">
        <f t="shared" si="0"/>
        <v>Probability_of_default_by_Moodys_Analytics</v>
      </c>
      <c r="C61" s="4" t="str">
        <f t="shared" si="1"/>
        <v>Probability_of_default_by_Moodys_Analytics - Implied_rating</v>
      </c>
      <c r="D61" t="s">
        <v>5833</v>
      </c>
      <c r="E61" t="s">
        <v>10921</v>
      </c>
      <c r="F61" t="s">
        <v>16386</v>
      </c>
    </row>
    <row r="62" spans="1:6" x14ac:dyDescent="0.25">
      <c r="A62" t="s">
        <v>16382</v>
      </c>
      <c r="B62" s="4" t="str">
        <f t="shared" si="0"/>
        <v>Probability_of_default_by_Moodys_Analytics</v>
      </c>
      <c r="C62" s="4" t="str">
        <f t="shared" si="1"/>
        <v>Probability_of_default_by_Moodys_Analytics - Confidence_level_code_</v>
      </c>
      <c r="D62" t="s">
        <v>10911</v>
      </c>
      <c r="E62" t="s">
        <v>10910</v>
      </c>
      <c r="F62" t="s">
        <v>16387</v>
      </c>
    </row>
    <row r="63" spans="1:6" x14ac:dyDescent="0.25">
      <c r="A63" t="s">
        <v>16382</v>
      </c>
      <c r="B63" s="4" t="str">
        <f t="shared" si="0"/>
        <v>Probability_of_default_by_Moodys_Analytics</v>
      </c>
      <c r="C63" s="4" t="str">
        <f t="shared" si="1"/>
        <v>Probability_of_default_by_Moodys_Analytics - Confidence_level</v>
      </c>
      <c r="D63" t="s">
        <v>5593</v>
      </c>
      <c r="E63" t="s">
        <v>10913</v>
      </c>
      <c r="F63" t="s">
        <v>16388</v>
      </c>
    </row>
    <row r="64" spans="1:6" x14ac:dyDescent="0.25">
      <c r="A64" t="s">
        <v>16382</v>
      </c>
      <c r="B64" s="4" t="str">
        <f t="shared" si="0"/>
        <v>Probability_of_default_by_Moodys_Analytics</v>
      </c>
      <c r="C64" s="4" t="str">
        <f t="shared" si="1"/>
        <v>Probability_of_default_by_Moodys_Analytics - Model</v>
      </c>
      <c r="D64" t="s">
        <v>16389</v>
      </c>
      <c r="E64" t="s">
        <v>10924</v>
      </c>
      <c r="F64" t="s">
        <v>16389</v>
      </c>
    </row>
    <row r="65" spans="1:6" x14ac:dyDescent="0.25">
      <c r="A65" t="s">
        <v>16382</v>
      </c>
      <c r="B65" s="4" t="str">
        <f t="shared" si="0"/>
        <v>Probability_of_default_by_Moodys_Analytics</v>
      </c>
      <c r="C65" s="4" t="str">
        <f t="shared" si="1"/>
        <v>Probability_of_default_by_Moodys_Analytics - 1_year_annualized_probability_of_default_</v>
      </c>
      <c r="D65" t="s">
        <v>16390</v>
      </c>
      <c r="E65" t="s">
        <v>16391</v>
      </c>
      <c r="F65" t="s">
        <v>16392</v>
      </c>
    </row>
    <row r="66" spans="1:6" x14ac:dyDescent="0.25">
      <c r="A66" t="s">
        <v>16382</v>
      </c>
      <c r="B66" s="4" t="str">
        <f t="shared" si="0"/>
        <v>Probability_of_default_by_Moodys_Analytics</v>
      </c>
      <c r="C66" s="4" t="str">
        <f t="shared" si="1"/>
        <v>Probability_of_default_by_Moodys_Analytics - 2_year_annualized_probability_of_default_</v>
      </c>
      <c r="D66" t="s">
        <v>16393</v>
      </c>
      <c r="E66" t="s">
        <v>16394</v>
      </c>
      <c r="F66" t="s">
        <v>16395</v>
      </c>
    </row>
    <row r="67" spans="1:6" x14ac:dyDescent="0.25">
      <c r="A67" t="s">
        <v>16382</v>
      </c>
      <c r="B67" s="4" t="str">
        <f t="shared" ref="B67:B130" si="2">LEFT(A67,FIND(".txt",A67)-1)</f>
        <v>Probability_of_default_by_Moodys_Analytics</v>
      </c>
      <c r="C67" s="4" t="str">
        <f t="shared" ref="C67:C130" si="3">B67&amp;" - "&amp;F67</f>
        <v>Probability_of_default_by_Moodys_Analytics - 3_year_annualized_probability_of_default_</v>
      </c>
      <c r="D67" t="s">
        <v>16396</v>
      </c>
      <c r="E67" t="s">
        <v>16397</v>
      </c>
      <c r="F67" t="s">
        <v>16398</v>
      </c>
    </row>
    <row r="68" spans="1:6" x14ac:dyDescent="0.25">
      <c r="A68" t="s">
        <v>16382</v>
      </c>
      <c r="B68" s="4" t="str">
        <f t="shared" si="2"/>
        <v>Probability_of_default_by_Moodys_Analytics</v>
      </c>
      <c r="C68" s="4" t="str">
        <f t="shared" si="3"/>
        <v>Probability_of_default_by_Moodys_Analytics - 4_year_annualized_probability_of_default_</v>
      </c>
      <c r="D68" t="s">
        <v>16399</v>
      </c>
      <c r="E68" t="s">
        <v>16400</v>
      </c>
      <c r="F68" t="s">
        <v>16401</v>
      </c>
    </row>
    <row r="69" spans="1:6" x14ac:dyDescent="0.25">
      <c r="A69" t="s">
        <v>16382</v>
      </c>
      <c r="B69" s="4" t="str">
        <f t="shared" si="2"/>
        <v>Probability_of_default_by_Moodys_Analytics</v>
      </c>
      <c r="C69" s="4" t="str">
        <f t="shared" si="3"/>
        <v>Probability_of_default_by_Moodys_Analytics - 5_year_annualized_probability_of_default_</v>
      </c>
      <c r="D69" t="s">
        <v>16402</v>
      </c>
      <c r="E69" t="s">
        <v>16403</v>
      </c>
      <c r="F69" t="s">
        <v>16404</v>
      </c>
    </row>
    <row r="70" spans="1:6" x14ac:dyDescent="0.25">
      <c r="A70" t="s">
        <v>16382</v>
      </c>
      <c r="B70" s="4" t="str">
        <f t="shared" si="2"/>
        <v>Probability_of_default_by_Moodys_Analytics</v>
      </c>
      <c r="C70" s="4" t="str">
        <f t="shared" si="3"/>
        <v>Probability_of_default_by_Moodys_Analytics - 1_year_cumulative_probability_of_default_</v>
      </c>
      <c r="D70" t="s">
        <v>16405</v>
      </c>
      <c r="E70" t="s">
        <v>16406</v>
      </c>
      <c r="F70" t="s">
        <v>16407</v>
      </c>
    </row>
    <row r="71" spans="1:6" x14ac:dyDescent="0.25">
      <c r="A71" t="s">
        <v>16382</v>
      </c>
      <c r="B71" s="4" t="str">
        <f t="shared" si="2"/>
        <v>Probability_of_default_by_Moodys_Analytics</v>
      </c>
      <c r="C71" s="4" t="str">
        <f t="shared" si="3"/>
        <v>Probability_of_default_by_Moodys_Analytics - 2_year_cumulative_probability_of_default_</v>
      </c>
      <c r="D71" t="s">
        <v>16408</v>
      </c>
      <c r="E71" t="s">
        <v>16409</v>
      </c>
      <c r="F71" t="s">
        <v>16410</v>
      </c>
    </row>
    <row r="72" spans="1:6" x14ac:dyDescent="0.25">
      <c r="A72" t="s">
        <v>16382</v>
      </c>
      <c r="B72" s="4" t="str">
        <f t="shared" si="2"/>
        <v>Probability_of_default_by_Moodys_Analytics</v>
      </c>
      <c r="C72" s="4" t="str">
        <f t="shared" si="3"/>
        <v>Probability_of_default_by_Moodys_Analytics - 3_year_cumulative_probability_of_default_</v>
      </c>
      <c r="D72" t="s">
        <v>16411</v>
      </c>
      <c r="E72" t="s">
        <v>16412</v>
      </c>
      <c r="F72" t="s">
        <v>16413</v>
      </c>
    </row>
    <row r="73" spans="1:6" x14ac:dyDescent="0.25">
      <c r="A73" t="s">
        <v>16382</v>
      </c>
      <c r="B73" s="4" t="str">
        <f t="shared" si="2"/>
        <v>Probability_of_default_by_Moodys_Analytics</v>
      </c>
      <c r="C73" s="4" t="str">
        <f t="shared" si="3"/>
        <v>Probability_of_default_by_Moodys_Analytics - 4_year_cumulative_probability_of_default_</v>
      </c>
      <c r="D73" t="s">
        <v>16414</v>
      </c>
      <c r="E73" t="s">
        <v>16415</v>
      </c>
      <c r="F73" t="s">
        <v>16416</v>
      </c>
    </row>
    <row r="74" spans="1:6" x14ac:dyDescent="0.25">
      <c r="A74" t="s">
        <v>16382</v>
      </c>
      <c r="B74" s="4" t="str">
        <f t="shared" si="2"/>
        <v>Probability_of_default_by_Moodys_Analytics</v>
      </c>
      <c r="C74" s="4" t="str">
        <f t="shared" si="3"/>
        <v>Probability_of_default_by_Moodys_Analytics - 5_year_cumulative_probability_of_default_</v>
      </c>
      <c r="D74" t="s">
        <v>16417</v>
      </c>
      <c r="E74" t="s">
        <v>16418</v>
      </c>
      <c r="F74" t="s">
        <v>16419</v>
      </c>
    </row>
    <row r="75" spans="1:6" x14ac:dyDescent="0.25">
      <c r="A75" t="s">
        <v>16382</v>
      </c>
      <c r="B75" s="4" t="str">
        <f t="shared" si="2"/>
        <v>Probability_of_default_by_Moodys_Analytics</v>
      </c>
      <c r="C75" s="4" t="str">
        <f t="shared" si="3"/>
        <v>Probability_of_default_by_Moodys_Analytics - 1_year_forward_probability_of_default_</v>
      </c>
      <c r="D75" t="s">
        <v>16420</v>
      </c>
      <c r="E75" t="s">
        <v>16421</v>
      </c>
      <c r="F75" t="s">
        <v>16422</v>
      </c>
    </row>
    <row r="76" spans="1:6" x14ac:dyDescent="0.25">
      <c r="A76" t="s">
        <v>16382</v>
      </c>
      <c r="B76" s="4" t="str">
        <f t="shared" si="2"/>
        <v>Probability_of_default_by_Moodys_Analytics</v>
      </c>
      <c r="C76" s="4" t="str">
        <f t="shared" si="3"/>
        <v>Probability_of_default_by_Moodys_Analytics - 2_year_forward_probability_of_default_</v>
      </c>
      <c r="D76" t="s">
        <v>16423</v>
      </c>
      <c r="E76" t="s">
        <v>16424</v>
      </c>
      <c r="F76" t="s">
        <v>16425</v>
      </c>
    </row>
    <row r="77" spans="1:6" x14ac:dyDescent="0.25">
      <c r="A77" t="s">
        <v>16382</v>
      </c>
      <c r="B77" s="4" t="str">
        <f t="shared" si="2"/>
        <v>Probability_of_default_by_Moodys_Analytics</v>
      </c>
      <c r="C77" s="4" t="str">
        <f t="shared" si="3"/>
        <v>Probability_of_default_by_Moodys_Analytics - 3_year_forward_probability_of_default_</v>
      </c>
      <c r="D77" t="s">
        <v>16426</v>
      </c>
      <c r="E77" t="s">
        <v>16427</v>
      </c>
      <c r="F77" t="s">
        <v>16428</v>
      </c>
    </row>
    <row r="78" spans="1:6" x14ac:dyDescent="0.25">
      <c r="A78" t="s">
        <v>16382</v>
      </c>
      <c r="B78" s="4" t="str">
        <f t="shared" si="2"/>
        <v>Probability_of_default_by_Moodys_Analytics</v>
      </c>
      <c r="C78" s="4" t="str">
        <f t="shared" si="3"/>
        <v>Probability_of_default_by_Moodys_Analytics - 4_year_forward_probability_of_default_</v>
      </c>
      <c r="D78" t="s">
        <v>16429</v>
      </c>
      <c r="E78" t="s">
        <v>16430</v>
      </c>
      <c r="F78" t="s">
        <v>16431</v>
      </c>
    </row>
    <row r="79" spans="1:6" x14ac:dyDescent="0.25">
      <c r="A79" t="s">
        <v>16382</v>
      </c>
      <c r="B79" s="4" t="str">
        <f t="shared" si="2"/>
        <v>Probability_of_default_by_Moodys_Analytics</v>
      </c>
      <c r="C79" s="4" t="str">
        <f t="shared" si="3"/>
        <v>Probability_of_default_by_Moodys_Analytics - 5_year_forward_probability_of_default_</v>
      </c>
      <c r="D79" t="s">
        <v>16432</v>
      </c>
      <c r="E79" t="s">
        <v>16433</v>
      </c>
      <c r="F79" t="s">
        <v>16434</v>
      </c>
    </row>
    <row r="80" spans="1:6" x14ac:dyDescent="0.25">
      <c r="A80" t="s">
        <v>16382</v>
      </c>
      <c r="B80" s="4" t="str">
        <f t="shared" si="2"/>
        <v>Probability_of_default_by_Moodys_Analytics</v>
      </c>
      <c r="C80" s="4" t="str">
        <f t="shared" si="3"/>
        <v>Probability_of_default_by_Moodys_Analytics - Conservative_credit_limit_EUR</v>
      </c>
      <c r="D80" t="s">
        <v>16435</v>
      </c>
      <c r="E80" t="s">
        <v>10914</v>
      </c>
      <c r="F80" t="s">
        <v>16436</v>
      </c>
    </row>
    <row r="81" spans="1:6" x14ac:dyDescent="0.25">
      <c r="A81" t="s">
        <v>16382</v>
      </c>
      <c r="B81" s="4" t="str">
        <f t="shared" si="2"/>
        <v>Probability_of_default_by_Moodys_Analytics</v>
      </c>
      <c r="C81" s="4" t="str">
        <f t="shared" si="3"/>
        <v>Probability_of_default_by_Moodys_Analytics - Balanced_credit_limit_EUR</v>
      </c>
      <c r="D81" t="s">
        <v>16437</v>
      </c>
      <c r="E81" t="s">
        <v>10918</v>
      </c>
      <c r="F81" t="s">
        <v>16438</v>
      </c>
    </row>
    <row r="82" spans="1:6" x14ac:dyDescent="0.25">
      <c r="A82" t="s">
        <v>16382</v>
      </c>
      <c r="B82" s="4" t="str">
        <f t="shared" si="2"/>
        <v>Probability_of_default_by_Moodys_Analytics</v>
      </c>
      <c r="C82" s="4" t="str">
        <f t="shared" si="3"/>
        <v>Probability_of_default_by_Moodys_Analytics - Aggressive_credit_limit_EUR</v>
      </c>
      <c r="D82" t="s">
        <v>16439</v>
      </c>
      <c r="E82" t="s">
        <v>10907</v>
      </c>
      <c r="F82" t="s">
        <v>16440</v>
      </c>
    </row>
    <row r="83" spans="1:6" x14ac:dyDescent="0.25">
      <c r="A83" t="s">
        <v>16382</v>
      </c>
      <c r="B83" s="4" t="str">
        <f t="shared" si="2"/>
        <v>Probability_of_default_by_Moodys_Analytics</v>
      </c>
      <c r="C83" s="4" t="str">
        <f t="shared" si="3"/>
        <v>Probability_of_default_by_Moodys_Analytics - Conservative_credit_limit_USD</v>
      </c>
      <c r="D83" t="s">
        <v>16441</v>
      </c>
      <c r="E83" t="s">
        <v>10914</v>
      </c>
      <c r="F83" t="s">
        <v>16442</v>
      </c>
    </row>
    <row r="84" spans="1:6" x14ac:dyDescent="0.25">
      <c r="A84" t="s">
        <v>16382</v>
      </c>
      <c r="B84" s="4" t="str">
        <f t="shared" si="2"/>
        <v>Probability_of_default_by_Moodys_Analytics</v>
      </c>
      <c r="C84" s="4" t="str">
        <f t="shared" si="3"/>
        <v>Probability_of_default_by_Moodys_Analytics - Balanced_credit_limit_USD</v>
      </c>
      <c r="D84" t="s">
        <v>16443</v>
      </c>
      <c r="E84" t="s">
        <v>10918</v>
      </c>
      <c r="F84" t="s">
        <v>16444</v>
      </c>
    </row>
    <row r="85" spans="1:6" x14ac:dyDescent="0.25">
      <c r="A85" t="s">
        <v>16382</v>
      </c>
      <c r="B85" s="4" t="str">
        <f t="shared" si="2"/>
        <v>Probability_of_default_by_Moodys_Analytics</v>
      </c>
      <c r="C85" s="4" t="str">
        <f t="shared" si="3"/>
        <v>Probability_of_default_by_Moodys_Analytics - Aggressive_credit_limit_USD</v>
      </c>
      <c r="D85" t="s">
        <v>16445</v>
      </c>
      <c r="E85" t="s">
        <v>10907</v>
      </c>
      <c r="F85" t="s">
        <v>16446</v>
      </c>
    </row>
    <row r="86" spans="1:6" x14ac:dyDescent="0.25">
      <c r="A86" t="s">
        <v>16382</v>
      </c>
      <c r="B86" s="4" t="str">
        <f t="shared" si="2"/>
        <v>Probability_of_default_by_Moodys_Analytics</v>
      </c>
      <c r="C86" s="4" t="str">
        <f t="shared" si="3"/>
        <v>Probability_of_default_by_Moodys_Analytics - Conservative_credit_limit_LCU</v>
      </c>
      <c r="D86" t="s">
        <v>16447</v>
      </c>
      <c r="E86" t="s">
        <v>10914</v>
      </c>
      <c r="F86" t="s">
        <v>16448</v>
      </c>
    </row>
    <row r="87" spans="1:6" x14ac:dyDescent="0.25">
      <c r="A87" t="s">
        <v>16382</v>
      </c>
      <c r="B87" s="4" t="str">
        <f t="shared" si="2"/>
        <v>Probability_of_default_by_Moodys_Analytics</v>
      </c>
      <c r="C87" s="4" t="str">
        <f t="shared" si="3"/>
        <v>Probability_of_default_by_Moodys_Analytics - Balanced_credit_limit_LCU</v>
      </c>
      <c r="D87" t="s">
        <v>16449</v>
      </c>
      <c r="E87" t="s">
        <v>10918</v>
      </c>
      <c r="F87" t="s">
        <v>16450</v>
      </c>
    </row>
    <row r="88" spans="1:6" x14ac:dyDescent="0.25">
      <c r="A88" t="s">
        <v>16382</v>
      </c>
      <c r="B88" s="4" t="str">
        <f t="shared" si="2"/>
        <v>Probability_of_default_by_Moodys_Analytics</v>
      </c>
      <c r="C88" s="4" t="str">
        <f t="shared" si="3"/>
        <v>Probability_of_default_by_Moodys_Analytics - Aggressive_credit_limit_LCU</v>
      </c>
      <c r="D88" t="s">
        <v>16451</v>
      </c>
      <c r="E88" t="s">
        <v>10907</v>
      </c>
      <c r="F88" t="s">
        <v>16452</v>
      </c>
    </row>
    <row r="89" spans="1:6" x14ac:dyDescent="0.25">
      <c r="A89" t="s">
        <v>16382</v>
      </c>
      <c r="B89" s="4" t="str">
        <f t="shared" si="2"/>
        <v>Probability_of_default_by_Moodys_Analytics</v>
      </c>
      <c r="C89" s="4" t="str">
        <f t="shared" si="3"/>
        <v>Probability_of_default_by_Moodys_Analytics - Original_currency</v>
      </c>
      <c r="D89" t="s">
        <v>5732</v>
      </c>
      <c r="E89" t="s">
        <v>11895</v>
      </c>
      <c r="F89" t="s">
        <v>577</v>
      </c>
    </row>
    <row r="90" spans="1:6" x14ac:dyDescent="0.25">
      <c r="A90" t="s">
        <v>16453</v>
      </c>
      <c r="B90" s="4" t="str">
        <f t="shared" si="2"/>
        <v>ACNC</v>
      </c>
      <c r="C90" s="4" t="str">
        <f t="shared" si="3"/>
        <v>ACNC - BvD_ID_number</v>
      </c>
      <c r="D90" t="s">
        <v>5805</v>
      </c>
      <c r="E90" t="s">
        <v>954</v>
      </c>
      <c r="F90" t="s">
        <v>27</v>
      </c>
    </row>
    <row r="91" spans="1:6" x14ac:dyDescent="0.25">
      <c r="A91" t="s">
        <v>16453</v>
      </c>
      <c r="B91" s="4" t="str">
        <f t="shared" si="2"/>
        <v>ACNC</v>
      </c>
      <c r="C91" s="4" t="str">
        <f t="shared" si="3"/>
        <v>ACNC - Orbis_ID_number</v>
      </c>
      <c r="D91" t="s">
        <v>11893</v>
      </c>
      <c r="E91" t="s">
        <v>3317</v>
      </c>
      <c r="F91" t="s">
        <v>56</v>
      </c>
    </row>
    <row r="92" spans="1:6" x14ac:dyDescent="0.25">
      <c r="A92" t="s">
        <v>16453</v>
      </c>
      <c r="B92" s="4" t="str">
        <f t="shared" si="2"/>
        <v>ACNC</v>
      </c>
      <c r="C92" s="4" t="str">
        <f t="shared" si="3"/>
        <v>ACNC - Register_name</v>
      </c>
      <c r="D92" t="s">
        <v>5881</v>
      </c>
      <c r="E92" t="s">
        <v>3310</v>
      </c>
      <c r="F92" t="s">
        <v>61</v>
      </c>
    </row>
    <row r="93" spans="1:6" x14ac:dyDescent="0.25">
      <c r="A93" t="s">
        <v>16453</v>
      </c>
      <c r="B93" s="4" t="str">
        <f t="shared" si="2"/>
        <v>ACNC</v>
      </c>
      <c r="C93" s="4" t="str">
        <f t="shared" si="3"/>
        <v>ACNC - Registration_date</v>
      </c>
      <c r="D93" t="s">
        <v>16454</v>
      </c>
      <c r="E93" t="s">
        <v>3311</v>
      </c>
      <c r="F93" t="s">
        <v>63</v>
      </c>
    </row>
    <row r="94" spans="1:6" x14ac:dyDescent="0.25">
      <c r="A94" t="s">
        <v>16453</v>
      </c>
      <c r="B94" s="4" t="str">
        <f t="shared" si="2"/>
        <v>ACNC</v>
      </c>
      <c r="C94" s="4" t="str">
        <f t="shared" si="3"/>
        <v>ACNC - Registration_status</v>
      </c>
      <c r="D94" t="s">
        <v>5887</v>
      </c>
      <c r="E94" t="s">
        <v>3312</v>
      </c>
      <c r="F94" t="s">
        <v>71</v>
      </c>
    </row>
    <row r="95" spans="1:6" x14ac:dyDescent="0.25">
      <c r="A95" t="s">
        <v>16453</v>
      </c>
      <c r="B95" s="4" t="str">
        <f t="shared" si="2"/>
        <v>ACNC</v>
      </c>
      <c r="C95" s="4" t="str">
        <f t="shared" si="3"/>
        <v>ACNC - Size</v>
      </c>
      <c r="D95" t="s">
        <v>75</v>
      </c>
      <c r="E95" t="s">
        <v>3313</v>
      </c>
      <c r="F95" t="s">
        <v>75</v>
      </c>
    </row>
    <row r="96" spans="1:6" x14ac:dyDescent="0.25">
      <c r="A96" t="s">
        <v>16453</v>
      </c>
      <c r="B96" s="4" t="str">
        <f t="shared" si="2"/>
        <v>ACNC</v>
      </c>
      <c r="C96" s="4" t="str">
        <f t="shared" si="3"/>
        <v>ACNC - Charity_type</v>
      </c>
      <c r="D96" t="s">
        <v>16455</v>
      </c>
      <c r="E96" t="s">
        <v>3308</v>
      </c>
      <c r="F96" t="s">
        <v>34</v>
      </c>
    </row>
    <row r="97" spans="1:6" x14ac:dyDescent="0.25">
      <c r="A97" t="s">
        <v>16453</v>
      </c>
      <c r="B97" s="4" t="str">
        <f t="shared" si="2"/>
        <v>ACNC</v>
      </c>
      <c r="C97" s="4" t="str">
        <f t="shared" si="3"/>
        <v>ACNC - Countries_of_operations</v>
      </c>
      <c r="D97" t="s">
        <v>5877</v>
      </c>
      <c r="E97" t="s">
        <v>3309</v>
      </c>
      <c r="F97" t="s">
        <v>36</v>
      </c>
    </row>
    <row r="98" spans="1:6" x14ac:dyDescent="0.25">
      <c r="A98" t="s">
        <v>16453</v>
      </c>
      <c r="B98" s="4" t="str">
        <f t="shared" si="2"/>
        <v>ACNC</v>
      </c>
      <c r="C98" s="4" t="str">
        <f t="shared" si="3"/>
        <v>ACNC - Number_of_responsible_persons</v>
      </c>
      <c r="D98" t="s">
        <v>5874</v>
      </c>
      <c r="E98" t="s">
        <v>3314</v>
      </c>
      <c r="F98" t="s">
        <v>54</v>
      </c>
    </row>
    <row r="99" spans="1:6" x14ac:dyDescent="0.25">
      <c r="A99" t="s">
        <v>16453</v>
      </c>
      <c r="B99" s="4" t="str">
        <f t="shared" si="2"/>
        <v>ACNC</v>
      </c>
      <c r="C99" s="4" t="str">
        <f t="shared" si="3"/>
        <v>ACNC - Charity_beneficiaries</v>
      </c>
      <c r="D99" t="s">
        <v>16456</v>
      </c>
      <c r="E99" t="s">
        <v>3307</v>
      </c>
      <c r="F99" t="s">
        <v>32</v>
      </c>
    </row>
    <row r="100" spans="1:6" x14ac:dyDescent="0.25">
      <c r="A100" t="s">
        <v>16453</v>
      </c>
      <c r="B100" s="4" t="str">
        <f t="shared" si="2"/>
        <v>ACNC</v>
      </c>
      <c r="C100" s="4" t="str">
        <f t="shared" si="3"/>
        <v>ACNC - Date_established</v>
      </c>
      <c r="D100" t="s">
        <v>16457</v>
      </c>
      <c r="E100" t="s">
        <v>3315</v>
      </c>
      <c r="F100" t="s">
        <v>38</v>
      </c>
    </row>
    <row r="101" spans="1:6" x14ac:dyDescent="0.25">
      <c r="A101" t="s">
        <v>16453</v>
      </c>
      <c r="B101" s="4" t="str">
        <f t="shared" si="2"/>
        <v>ACNC</v>
      </c>
      <c r="C101" s="4" t="str">
        <f t="shared" si="3"/>
        <v>ACNC - Last_delivery_date</v>
      </c>
      <c r="D101" t="s">
        <v>5870</v>
      </c>
      <c r="E101" t="s">
        <v>3316</v>
      </c>
      <c r="F101" t="s">
        <v>46</v>
      </c>
    </row>
    <row r="102" spans="1:6" x14ac:dyDescent="0.25">
      <c r="A102" t="s">
        <v>16458</v>
      </c>
      <c r="B102" s="4" t="str">
        <f t="shared" si="2"/>
        <v>Industry_classifications</v>
      </c>
      <c r="C102" s="4" t="str">
        <f t="shared" si="3"/>
        <v>Industry_classifications - BvD_ID_number</v>
      </c>
      <c r="D102" t="s">
        <v>5805</v>
      </c>
      <c r="E102" t="s">
        <v>954</v>
      </c>
      <c r="F102" t="s">
        <v>27</v>
      </c>
    </row>
    <row r="103" spans="1:6" x14ac:dyDescent="0.25">
      <c r="A103" t="s">
        <v>16458</v>
      </c>
      <c r="B103" s="4" t="str">
        <f t="shared" si="2"/>
        <v>Industry_classifications</v>
      </c>
      <c r="C103" s="4" t="str">
        <f t="shared" si="3"/>
        <v>Industry_classifications - National_industry_classification_used_by_the_IP</v>
      </c>
      <c r="D103" t="s">
        <v>10199</v>
      </c>
      <c r="E103" t="s">
        <v>10197</v>
      </c>
      <c r="F103" t="s">
        <v>2120</v>
      </c>
    </row>
    <row r="104" spans="1:6" x14ac:dyDescent="0.25">
      <c r="A104" t="s">
        <v>16458</v>
      </c>
      <c r="B104" s="4" t="str">
        <f t="shared" si="2"/>
        <v>Industry_classifications</v>
      </c>
      <c r="C104" s="4" t="str">
        <f t="shared" si="3"/>
        <v>Industry_classifications - Primary_code_s_in_this_classification</v>
      </c>
      <c r="D104" t="s">
        <v>10203</v>
      </c>
      <c r="E104" t="s">
        <v>10201</v>
      </c>
      <c r="F104" t="s">
        <v>2124</v>
      </c>
    </row>
    <row r="105" spans="1:6" x14ac:dyDescent="0.25">
      <c r="A105" t="s">
        <v>16458</v>
      </c>
      <c r="B105" s="4" t="str">
        <f t="shared" si="2"/>
        <v>Industry_classifications</v>
      </c>
      <c r="C105" s="4" t="str">
        <f t="shared" si="3"/>
        <v>Industry_classifications - Primary_code_in_national_industry_classification_text_description</v>
      </c>
      <c r="D105" t="s">
        <v>16459</v>
      </c>
      <c r="E105" t="s">
        <v>10206</v>
      </c>
      <c r="F105" t="s">
        <v>2122</v>
      </c>
    </row>
    <row r="106" spans="1:6" x14ac:dyDescent="0.25">
      <c r="A106" t="s">
        <v>16458</v>
      </c>
      <c r="B106" s="4" t="str">
        <f t="shared" si="2"/>
        <v>Industry_classifications</v>
      </c>
      <c r="C106" s="4" t="str">
        <f t="shared" si="3"/>
        <v>Industry_classifications - Secondary_code_s_in_this_classification</v>
      </c>
      <c r="D106" t="s">
        <v>10211</v>
      </c>
      <c r="E106" t="s">
        <v>10209</v>
      </c>
      <c r="F106" t="s">
        <v>2128</v>
      </c>
    </row>
    <row r="107" spans="1:6" x14ac:dyDescent="0.25">
      <c r="A107" t="s">
        <v>16458</v>
      </c>
      <c r="B107" s="4" t="str">
        <f t="shared" si="2"/>
        <v>Industry_classifications</v>
      </c>
      <c r="C107" s="4" t="str">
        <f t="shared" si="3"/>
        <v>Industry_classifications - Secondary_code_in_national_industry_classification_text_description</v>
      </c>
      <c r="D107" t="s">
        <v>16460</v>
      </c>
      <c r="E107" t="s">
        <v>10214</v>
      </c>
      <c r="F107" t="s">
        <v>2126</v>
      </c>
    </row>
    <row r="108" spans="1:6" x14ac:dyDescent="0.25">
      <c r="A108" t="s">
        <v>16458</v>
      </c>
      <c r="B108" s="4" t="str">
        <f t="shared" si="2"/>
        <v>Industry_classifications</v>
      </c>
      <c r="C108" s="4" t="str">
        <f t="shared" si="3"/>
        <v>Industry_classifications - NACE_Rev_2_main_section</v>
      </c>
      <c r="D108" t="s">
        <v>11579</v>
      </c>
      <c r="E108" t="s">
        <v>11577</v>
      </c>
      <c r="F108" t="s">
        <v>2098</v>
      </c>
    </row>
    <row r="109" spans="1:6" x14ac:dyDescent="0.25">
      <c r="A109" t="s">
        <v>16458</v>
      </c>
      <c r="B109" s="4" t="str">
        <f t="shared" si="2"/>
        <v>Industry_classifications</v>
      </c>
      <c r="C109" s="4" t="str">
        <f t="shared" si="3"/>
        <v>Industry_classifications - NACE_Rev_2_Core_code_4_digits_</v>
      </c>
      <c r="D109" t="s">
        <v>16461</v>
      </c>
      <c r="E109" t="s">
        <v>11569</v>
      </c>
      <c r="F109" t="s">
        <v>2094</v>
      </c>
    </row>
    <row r="110" spans="1:6" x14ac:dyDescent="0.25">
      <c r="A110" t="s">
        <v>16458</v>
      </c>
      <c r="B110" s="4" t="str">
        <f t="shared" si="2"/>
        <v>Industry_classifications</v>
      </c>
      <c r="C110" s="4" t="str">
        <f t="shared" si="3"/>
        <v>Industry_classifications - NACE_rev_2_core_code_text_description</v>
      </c>
      <c r="D110" t="s">
        <v>16462</v>
      </c>
      <c r="E110" t="s">
        <v>11573</v>
      </c>
      <c r="F110" t="s">
        <v>2096</v>
      </c>
    </row>
    <row r="111" spans="1:6" x14ac:dyDescent="0.25">
      <c r="A111" t="s">
        <v>16458</v>
      </c>
      <c r="B111" s="4" t="str">
        <f t="shared" si="2"/>
        <v>Industry_classifications</v>
      </c>
      <c r="C111" s="4" t="str">
        <f t="shared" si="3"/>
        <v>Industry_classifications - NACE_Rev_2_Primary_code_s_</v>
      </c>
      <c r="D111" t="s">
        <v>16463</v>
      </c>
      <c r="E111" t="s">
        <v>11581</v>
      </c>
      <c r="F111" t="s">
        <v>2100</v>
      </c>
    </row>
    <row r="112" spans="1:6" x14ac:dyDescent="0.25">
      <c r="A112" t="s">
        <v>16458</v>
      </c>
      <c r="B112" s="4" t="str">
        <f t="shared" si="2"/>
        <v>Industry_classifications</v>
      </c>
      <c r="C112" s="4" t="str">
        <f t="shared" si="3"/>
        <v>Industry_classifications - NACE_rev_2_primary_code_text_description</v>
      </c>
      <c r="D112" t="s">
        <v>16464</v>
      </c>
      <c r="E112" t="s">
        <v>11585</v>
      </c>
      <c r="F112" t="s">
        <v>2102</v>
      </c>
    </row>
    <row r="113" spans="1:6" x14ac:dyDescent="0.25">
      <c r="A113" t="s">
        <v>16458</v>
      </c>
      <c r="B113" s="4" t="str">
        <f t="shared" si="2"/>
        <v>Industry_classifications</v>
      </c>
      <c r="C113" s="4" t="str">
        <f t="shared" si="3"/>
        <v>Industry_classifications - NACE_Rev_2_Secondary_code_s_</v>
      </c>
      <c r="D113" t="s">
        <v>16465</v>
      </c>
      <c r="E113" t="s">
        <v>11588</v>
      </c>
      <c r="F113" t="s">
        <v>2104</v>
      </c>
    </row>
    <row r="114" spans="1:6" x14ac:dyDescent="0.25">
      <c r="A114" t="s">
        <v>16458</v>
      </c>
      <c r="B114" s="4" t="str">
        <f t="shared" si="2"/>
        <v>Industry_classifications</v>
      </c>
      <c r="C114" s="4" t="str">
        <f t="shared" si="3"/>
        <v>Industry_classifications - NACE_rev_2_secondary_code_text_description</v>
      </c>
      <c r="D114" t="s">
        <v>16466</v>
      </c>
      <c r="E114" t="s">
        <v>11593</v>
      </c>
      <c r="F114" t="s">
        <v>2106</v>
      </c>
    </row>
    <row r="115" spans="1:6" x14ac:dyDescent="0.25">
      <c r="A115" t="s">
        <v>16458</v>
      </c>
      <c r="B115" s="4" t="str">
        <f t="shared" si="2"/>
        <v>Industry_classifications</v>
      </c>
      <c r="C115" s="4" t="str">
        <f t="shared" si="3"/>
        <v>Industry_classifications - NAICS_Core_code_4_digits_</v>
      </c>
      <c r="D115" t="s">
        <v>16467</v>
      </c>
      <c r="E115" t="s">
        <v>16255</v>
      </c>
      <c r="F115" t="s">
        <v>2108</v>
      </c>
    </row>
    <row r="116" spans="1:6" x14ac:dyDescent="0.25">
      <c r="A116" t="s">
        <v>16458</v>
      </c>
      <c r="B116" s="4" t="str">
        <f t="shared" si="2"/>
        <v>Industry_classifications</v>
      </c>
      <c r="C116" s="4" t="str">
        <f t="shared" si="3"/>
        <v>Industry_classifications - NAICS_core_code_text_description</v>
      </c>
      <c r="D116" t="s">
        <v>16468</v>
      </c>
      <c r="E116" t="s">
        <v>16256</v>
      </c>
      <c r="F116" t="s">
        <v>2110</v>
      </c>
    </row>
    <row r="117" spans="1:6" x14ac:dyDescent="0.25">
      <c r="A117" t="s">
        <v>16458</v>
      </c>
      <c r="B117" s="4" t="str">
        <f t="shared" si="2"/>
        <v>Industry_classifications</v>
      </c>
      <c r="C117" s="4" t="str">
        <f t="shared" si="3"/>
        <v>Industry_classifications - NAICS_Primary_code_s_</v>
      </c>
      <c r="D117" t="s">
        <v>16469</v>
      </c>
      <c r="E117" t="s">
        <v>16257</v>
      </c>
      <c r="F117" t="s">
        <v>2112</v>
      </c>
    </row>
    <row r="118" spans="1:6" x14ac:dyDescent="0.25">
      <c r="A118" t="s">
        <v>16458</v>
      </c>
      <c r="B118" s="4" t="str">
        <f t="shared" si="2"/>
        <v>Industry_classifications</v>
      </c>
      <c r="C118" s="4" t="str">
        <f t="shared" si="3"/>
        <v>Industry_classifications - NAICS_primary_code_text_description</v>
      </c>
      <c r="D118" t="s">
        <v>16470</v>
      </c>
      <c r="E118" t="s">
        <v>16258</v>
      </c>
      <c r="F118" t="s">
        <v>16471</v>
      </c>
    </row>
    <row r="119" spans="1:6" x14ac:dyDescent="0.25">
      <c r="A119" t="s">
        <v>16458</v>
      </c>
      <c r="B119" s="4" t="str">
        <f t="shared" si="2"/>
        <v>Industry_classifications</v>
      </c>
      <c r="C119" s="4" t="str">
        <f t="shared" si="3"/>
        <v>Industry_classifications - NAICS_Secondary_code_s_</v>
      </c>
      <c r="D119" t="s">
        <v>16472</v>
      </c>
      <c r="E119" t="s">
        <v>16259</v>
      </c>
      <c r="F119" t="s">
        <v>2116</v>
      </c>
    </row>
    <row r="120" spans="1:6" x14ac:dyDescent="0.25">
      <c r="A120" t="s">
        <v>16458</v>
      </c>
      <c r="B120" s="4" t="str">
        <f t="shared" si="2"/>
        <v>Industry_classifications</v>
      </c>
      <c r="C120" s="4" t="str">
        <f t="shared" si="3"/>
        <v>Industry_classifications - NAICS_secondary_code_text_description</v>
      </c>
      <c r="D120" t="s">
        <v>16473</v>
      </c>
      <c r="E120" t="s">
        <v>16260</v>
      </c>
      <c r="F120" t="s">
        <v>16474</v>
      </c>
    </row>
    <row r="121" spans="1:6" x14ac:dyDescent="0.25">
      <c r="A121" t="s">
        <v>16458</v>
      </c>
      <c r="B121" s="4" t="str">
        <f t="shared" si="2"/>
        <v>Industry_classifications</v>
      </c>
      <c r="C121" s="4" t="str">
        <f t="shared" si="3"/>
        <v>Industry_classifications - US_SIC_Core_code_3_digits_</v>
      </c>
      <c r="D121" t="s">
        <v>16475</v>
      </c>
      <c r="E121" t="s">
        <v>15830</v>
      </c>
      <c r="F121" t="s">
        <v>2130</v>
      </c>
    </row>
    <row r="122" spans="1:6" x14ac:dyDescent="0.25">
      <c r="A122" t="s">
        <v>16458</v>
      </c>
      <c r="B122" s="4" t="str">
        <f t="shared" si="2"/>
        <v>Industry_classifications</v>
      </c>
      <c r="C122" s="4" t="str">
        <f t="shared" si="3"/>
        <v>Industry_classifications - US_SIC_core_code_text_description</v>
      </c>
      <c r="D122" t="s">
        <v>16476</v>
      </c>
      <c r="E122" t="s">
        <v>15833</v>
      </c>
      <c r="F122" t="s">
        <v>2132</v>
      </c>
    </row>
    <row r="123" spans="1:6" x14ac:dyDescent="0.25">
      <c r="A123" t="s">
        <v>16458</v>
      </c>
      <c r="B123" s="4" t="str">
        <f t="shared" si="2"/>
        <v>Industry_classifications</v>
      </c>
      <c r="C123" s="4" t="str">
        <f t="shared" si="3"/>
        <v>Industry_classifications - US_SIC_Primary_code_s_</v>
      </c>
      <c r="D123" t="s">
        <v>16477</v>
      </c>
      <c r="E123" t="s">
        <v>15837</v>
      </c>
      <c r="F123" t="s">
        <v>2134</v>
      </c>
    </row>
    <row r="124" spans="1:6" x14ac:dyDescent="0.25">
      <c r="A124" t="s">
        <v>16458</v>
      </c>
      <c r="B124" s="4" t="str">
        <f t="shared" si="2"/>
        <v>Industry_classifications</v>
      </c>
      <c r="C124" s="4" t="str">
        <f t="shared" si="3"/>
        <v>Industry_classifications - US_SIC_primary_code_text_description</v>
      </c>
      <c r="D124" t="s">
        <v>16478</v>
      </c>
      <c r="E124" t="s">
        <v>15842</v>
      </c>
      <c r="F124" t="s">
        <v>2136</v>
      </c>
    </row>
    <row r="125" spans="1:6" x14ac:dyDescent="0.25">
      <c r="A125" t="s">
        <v>16458</v>
      </c>
      <c r="B125" s="4" t="str">
        <f t="shared" si="2"/>
        <v>Industry_classifications</v>
      </c>
      <c r="C125" s="4" t="str">
        <f t="shared" si="3"/>
        <v>Industry_classifications - US_SIC_Secondary_code_s_</v>
      </c>
      <c r="D125" t="s">
        <v>16479</v>
      </c>
      <c r="E125" t="s">
        <v>15845</v>
      </c>
      <c r="F125" t="s">
        <v>2138</v>
      </c>
    </row>
    <row r="126" spans="1:6" x14ac:dyDescent="0.25">
      <c r="A126" t="s">
        <v>16458</v>
      </c>
      <c r="B126" s="4" t="str">
        <f t="shared" si="2"/>
        <v>Industry_classifications</v>
      </c>
      <c r="C126" s="4" t="str">
        <f t="shared" si="3"/>
        <v>Industry_classifications - US_SIC_secondary_code_text_description</v>
      </c>
      <c r="D126" t="s">
        <v>16480</v>
      </c>
      <c r="E126" t="s">
        <v>15850</v>
      </c>
      <c r="F126" t="s">
        <v>2140</v>
      </c>
    </row>
    <row r="127" spans="1:6" x14ac:dyDescent="0.25">
      <c r="A127" t="s">
        <v>16458</v>
      </c>
      <c r="B127" s="4" t="str">
        <f t="shared" si="2"/>
        <v>Industry_classifications</v>
      </c>
      <c r="C127" s="4" t="str">
        <f t="shared" si="3"/>
        <v>Industry_classifications - BvD_major_sector</v>
      </c>
      <c r="D127" t="s">
        <v>16481</v>
      </c>
      <c r="E127" t="s">
        <v>16254</v>
      </c>
      <c r="F127" t="s">
        <v>2092</v>
      </c>
    </row>
    <row r="128" spans="1:6" x14ac:dyDescent="0.25">
      <c r="A128" t="s">
        <v>16482</v>
      </c>
      <c r="B128" s="4" t="str">
        <f t="shared" si="2"/>
        <v>Overviews</v>
      </c>
      <c r="C128" s="4" t="str">
        <f t="shared" si="3"/>
        <v>Overviews - BvD_ID_number</v>
      </c>
      <c r="D128" t="s">
        <v>5805</v>
      </c>
      <c r="E128" t="s">
        <v>954</v>
      </c>
      <c r="F128" t="s">
        <v>27</v>
      </c>
    </row>
    <row r="129" spans="1:6" x14ac:dyDescent="0.25">
      <c r="A129" t="s">
        <v>16482</v>
      </c>
      <c r="B129" s="4" t="str">
        <f t="shared" si="2"/>
        <v>Overviews</v>
      </c>
      <c r="C129" s="4" t="str">
        <f t="shared" si="3"/>
        <v>Overviews - Full_overview</v>
      </c>
      <c r="D129" t="s">
        <v>12081</v>
      </c>
      <c r="E129" t="s">
        <v>12079</v>
      </c>
      <c r="F129" t="s">
        <v>2924</v>
      </c>
    </row>
    <row r="130" spans="1:6" x14ac:dyDescent="0.25">
      <c r="A130" t="s">
        <v>16482</v>
      </c>
      <c r="B130" s="4" t="str">
        <f t="shared" si="2"/>
        <v>Overviews</v>
      </c>
      <c r="C130" s="4" t="str">
        <f t="shared" si="3"/>
        <v>Overviews - History</v>
      </c>
      <c r="D130" t="s">
        <v>2926</v>
      </c>
      <c r="E130" t="s">
        <v>12084</v>
      </c>
      <c r="F130" t="s">
        <v>2926</v>
      </c>
    </row>
    <row r="131" spans="1:6" x14ac:dyDescent="0.25">
      <c r="A131" t="s">
        <v>16482</v>
      </c>
      <c r="B131" s="4" t="str">
        <f t="shared" ref="B131:B194" si="4">LEFT(A131,FIND(".txt",A131)-1)</f>
        <v>Overviews</v>
      </c>
      <c r="C131" s="4" t="str">
        <f t="shared" ref="C131:C194" si="5">B131&amp;" - "&amp;F131</f>
        <v>Overviews - Primary_business_line</v>
      </c>
      <c r="D131" t="s">
        <v>12127</v>
      </c>
      <c r="E131" t="s">
        <v>12125</v>
      </c>
      <c r="F131" t="s">
        <v>2948</v>
      </c>
    </row>
    <row r="132" spans="1:6" x14ac:dyDescent="0.25">
      <c r="A132" t="s">
        <v>16482</v>
      </c>
      <c r="B132" s="4" t="str">
        <f t="shared" si="4"/>
        <v>Overviews</v>
      </c>
      <c r="C132" s="4" t="str">
        <f t="shared" si="5"/>
        <v>Overviews - Secondary_business_line</v>
      </c>
      <c r="D132" t="s">
        <v>12135</v>
      </c>
      <c r="E132" t="s">
        <v>12133</v>
      </c>
      <c r="F132" t="s">
        <v>2952</v>
      </c>
    </row>
    <row r="133" spans="1:6" x14ac:dyDescent="0.25">
      <c r="A133" t="s">
        <v>16482</v>
      </c>
      <c r="B133" s="4" t="str">
        <f t="shared" si="4"/>
        <v>Overviews</v>
      </c>
      <c r="C133" s="4" t="str">
        <f t="shared" si="5"/>
        <v>Overviews - Main_activity</v>
      </c>
      <c r="D133" t="s">
        <v>12090</v>
      </c>
      <c r="E133" t="s">
        <v>12088</v>
      </c>
      <c r="F133" t="s">
        <v>2928</v>
      </c>
    </row>
    <row r="134" spans="1:6" x14ac:dyDescent="0.25">
      <c r="A134" t="s">
        <v>16482</v>
      </c>
      <c r="B134" s="4" t="str">
        <f t="shared" si="4"/>
        <v>Overviews</v>
      </c>
      <c r="C134" s="4" t="str">
        <f t="shared" si="5"/>
        <v>Overviews - Secondary_activity</v>
      </c>
      <c r="D134" t="s">
        <v>12131</v>
      </c>
      <c r="E134" t="s">
        <v>12129</v>
      </c>
      <c r="F134" t="s">
        <v>2950</v>
      </c>
    </row>
    <row r="135" spans="1:6" x14ac:dyDescent="0.25">
      <c r="A135" t="s">
        <v>16482</v>
      </c>
      <c r="B135" s="4" t="str">
        <f t="shared" si="4"/>
        <v>Overviews</v>
      </c>
      <c r="C135" s="4" t="str">
        <f t="shared" si="5"/>
        <v>Overviews - Main_products_and_services</v>
      </c>
      <c r="D135" t="s">
        <v>12115</v>
      </c>
      <c r="E135" t="s">
        <v>12113</v>
      </c>
      <c r="F135" t="s">
        <v>2942</v>
      </c>
    </row>
    <row r="136" spans="1:6" x14ac:dyDescent="0.25">
      <c r="A136" t="s">
        <v>16482</v>
      </c>
      <c r="B136" s="4" t="str">
        <f t="shared" si="4"/>
        <v>Overviews</v>
      </c>
      <c r="C136" s="4" t="str">
        <f t="shared" si="5"/>
        <v>Overviews - Size_estimate</v>
      </c>
      <c r="D136" t="s">
        <v>12139</v>
      </c>
      <c r="E136" t="s">
        <v>12137</v>
      </c>
      <c r="F136" t="s">
        <v>2954</v>
      </c>
    </row>
    <row r="137" spans="1:6" x14ac:dyDescent="0.25">
      <c r="A137" t="s">
        <v>16482</v>
      </c>
      <c r="B137" s="4" t="str">
        <f t="shared" si="4"/>
        <v>Overviews</v>
      </c>
      <c r="C137" s="4" t="str">
        <f t="shared" si="5"/>
        <v>Overviews - Strategy_organization_and_policy</v>
      </c>
      <c r="D137" t="s">
        <v>12147</v>
      </c>
      <c r="E137" t="s">
        <v>12145</v>
      </c>
      <c r="F137" t="s">
        <v>2958</v>
      </c>
    </row>
    <row r="138" spans="1:6" x14ac:dyDescent="0.25">
      <c r="A138" t="s">
        <v>16482</v>
      </c>
      <c r="B138" s="4" t="str">
        <f t="shared" si="4"/>
        <v>Overviews</v>
      </c>
      <c r="C138" s="4" t="str">
        <f t="shared" si="5"/>
        <v>Overviews - Strategic_alliances</v>
      </c>
      <c r="D138" t="s">
        <v>12143</v>
      </c>
      <c r="E138" t="s">
        <v>12141</v>
      </c>
      <c r="F138" t="s">
        <v>2956</v>
      </c>
    </row>
    <row r="139" spans="1:6" x14ac:dyDescent="0.25">
      <c r="A139" t="s">
        <v>16482</v>
      </c>
      <c r="B139" s="4" t="str">
        <f t="shared" si="4"/>
        <v>Overviews</v>
      </c>
      <c r="C139" s="4" t="str">
        <f t="shared" si="5"/>
        <v>Overviews - Membership_of_a_network</v>
      </c>
      <c r="D139" t="s">
        <v>12123</v>
      </c>
      <c r="E139" t="s">
        <v>12121</v>
      </c>
      <c r="F139" t="s">
        <v>2946</v>
      </c>
    </row>
    <row r="140" spans="1:6" x14ac:dyDescent="0.25">
      <c r="A140" t="s">
        <v>16482</v>
      </c>
      <c r="B140" s="4" t="str">
        <f t="shared" si="4"/>
        <v>Overviews</v>
      </c>
      <c r="C140" s="4" t="str">
        <f t="shared" si="5"/>
        <v>Overviews - Main_brand_names</v>
      </c>
      <c r="D140" t="s">
        <v>12094</v>
      </c>
      <c r="E140" t="s">
        <v>12092</v>
      </c>
      <c r="F140" t="s">
        <v>2930</v>
      </c>
    </row>
    <row r="141" spans="1:6" x14ac:dyDescent="0.25">
      <c r="A141" t="s">
        <v>16482</v>
      </c>
      <c r="B141" s="4" t="str">
        <f t="shared" si="4"/>
        <v>Overviews</v>
      </c>
      <c r="C141" s="4" t="str">
        <f t="shared" si="5"/>
        <v>Overviews - Main_domestic_country</v>
      </c>
      <c r="D141" t="s">
        <v>12077</v>
      </c>
      <c r="E141" t="s">
        <v>12075</v>
      </c>
      <c r="F141" t="s">
        <v>2936</v>
      </c>
    </row>
    <row r="142" spans="1:6" x14ac:dyDescent="0.25">
      <c r="A142" t="s">
        <v>16482</v>
      </c>
      <c r="B142" s="4" t="str">
        <f t="shared" si="4"/>
        <v>Overviews</v>
      </c>
      <c r="C142" s="4" t="str">
        <f t="shared" si="5"/>
        <v>Overviews - Main_foreign_countries_or_regions</v>
      </c>
      <c r="D142" t="s">
        <v>12106</v>
      </c>
      <c r="E142" t="s">
        <v>12104</v>
      </c>
      <c r="F142" t="s">
        <v>2938</v>
      </c>
    </row>
    <row r="143" spans="1:6" x14ac:dyDescent="0.25">
      <c r="A143" t="s">
        <v>16482</v>
      </c>
      <c r="B143" s="4" t="str">
        <f t="shared" si="4"/>
        <v>Overviews</v>
      </c>
      <c r="C143" s="4" t="str">
        <f t="shared" si="5"/>
        <v>Overviews - Main_production_sites</v>
      </c>
      <c r="D143" t="s">
        <v>12110</v>
      </c>
      <c r="E143" t="s">
        <v>12108</v>
      </c>
      <c r="F143" t="s">
        <v>2940</v>
      </c>
    </row>
    <row r="144" spans="1:6" x14ac:dyDescent="0.25">
      <c r="A144" t="s">
        <v>16482</v>
      </c>
      <c r="B144" s="4" t="str">
        <f t="shared" si="4"/>
        <v>Overviews</v>
      </c>
      <c r="C144" s="4" t="str">
        <f t="shared" si="5"/>
        <v>Overviews - Main_distribution_sites</v>
      </c>
      <c r="D144" t="s">
        <v>12102</v>
      </c>
      <c r="E144" t="s">
        <v>12100</v>
      </c>
      <c r="F144" t="s">
        <v>2934</v>
      </c>
    </row>
    <row r="145" spans="1:6" x14ac:dyDescent="0.25">
      <c r="A145" t="s">
        <v>16482</v>
      </c>
      <c r="B145" s="4" t="str">
        <f t="shared" si="4"/>
        <v>Overviews</v>
      </c>
      <c r="C145" s="4" t="str">
        <f t="shared" si="5"/>
        <v>Overviews - Main_sales_representation_sites</v>
      </c>
      <c r="D145" t="s">
        <v>12119</v>
      </c>
      <c r="E145" t="s">
        <v>12117</v>
      </c>
      <c r="F145" t="s">
        <v>2944</v>
      </c>
    </row>
    <row r="146" spans="1:6" x14ac:dyDescent="0.25">
      <c r="A146" t="s">
        <v>16482</v>
      </c>
      <c r="B146" s="4" t="str">
        <f t="shared" si="4"/>
        <v>Overviews</v>
      </c>
      <c r="C146" s="4" t="str">
        <f t="shared" si="5"/>
        <v>Overviews - Main_customers</v>
      </c>
      <c r="D146" t="s">
        <v>12098</v>
      </c>
      <c r="E146" t="s">
        <v>12096</v>
      </c>
      <c r="F146" t="s">
        <v>2932</v>
      </c>
    </row>
    <row r="147" spans="1:6" x14ac:dyDescent="0.25">
      <c r="A147" t="s">
        <v>16483</v>
      </c>
      <c r="B147" s="4" t="str">
        <f t="shared" si="4"/>
        <v>Trade_descripton</v>
      </c>
      <c r="C147" s="4" t="str">
        <f t="shared" si="5"/>
        <v>Trade_descripton - BvD_ID_number</v>
      </c>
      <c r="D147" t="s">
        <v>5805</v>
      </c>
      <c r="E147" t="s">
        <v>954</v>
      </c>
      <c r="F147" t="s">
        <v>27</v>
      </c>
    </row>
    <row r="148" spans="1:6" x14ac:dyDescent="0.25">
      <c r="A148" t="s">
        <v>16483</v>
      </c>
      <c r="B148" s="4" t="str">
        <f t="shared" si="4"/>
        <v>Trade_descripton</v>
      </c>
      <c r="C148" s="4" t="str">
        <f t="shared" si="5"/>
        <v>Trade_descripton - Filing_type</v>
      </c>
      <c r="D148" t="s">
        <v>8651</v>
      </c>
      <c r="E148" t="s">
        <v>8649</v>
      </c>
      <c r="F148" t="s">
        <v>2198</v>
      </c>
    </row>
    <row r="149" spans="1:6" x14ac:dyDescent="0.25">
      <c r="A149" t="s">
        <v>16483</v>
      </c>
      <c r="B149" s="4" t="str">
        <f t="shared" si="4"/>
        <v>Trade_descripton</v>
      </c>
      <c r="C149" s="4" t="str">
        <f t="shared" si="5"/>
        <v>Trade_descripton - Trade_description_English_</v>
      </c>
      <c r="D149" t="s">
        <v>15675</v>
      </c>
      <c r="E149" t="s">
        <v>15673</v>
      </c>
      <c r="F149" t="s">
        <v>3213</v>
      </c>
    </row>
    <row r="150" spans="1:6" x14ac:dyDescent="0.25">
      <c r="A150" t="s">
        <v>16483</v>
      </c>
      <c r="B150" s="4" t="str">
        <f t="shared" si="4"/>
        <v>Trade_descripton</v>
      </c>
      <c r="C150" s="4" t="str">
        <f t="shared" si="5"/>
        <v>Trade_descripton - Trade_description_in_original_language</v>
      </c>
      <c r="D150" t="s">
        <v>15682</v>
      </c>
      <c r="E150" t="s">
        <v>15680</v>
      </c>
      <c r="F150" t="s">
        <v>3215</v>
      </c>
    </row>
    <row r="151" spans="1:6" x14ac:dyDescent="0.25">
      <c r="A151" t="s">
        <v>16483</v>
      </c>
      <c r="B151" s="4" t="str">
        <f t="shared" si="4"/>
        <v>Trade_descripton</v>
      </c>
      <c r="C151" s="4" t="str">
        <f t="shared" si="5"/>
        <v>Trade_descripton - Ibid_language</v>
      </c>
      <c r="D151" t="s">
        <v>16484</v>
      </c>
      <c r="E151" t="s">
        <v>15677</v>
      </c>
      <c r="F151" t="s">
        <v>3201</v>
      </c>
    </row>
    <row r="152" spans="1:6" x14ac:dyDescent="0.25">
      <c r="A152" t="s">
        <v>16483</v>
      </c>
      <c r="B152" s="4" t="str">
        <f t="shared" si="4"/>
        <v>Trade_descripton</v>
      </c>
      <c r="C152" s="4" t="str">
        <f t="shared" si="5"/>
        <v>Trade_descripton - Products_services</v>
      </c>
      <c r="D152" t="s">
        <v>12237</v>
      </c>
      <c r="E152" t="s">
        <v>12235</v>
      </c>
      <c r="F152" t="s">
        <v>3209</v>
      </c>
    </row>
    <row r="153" spans="1:6" x14ac:dyDescent="0.25">
      <c r="A153" t="s">
        <v>16483</v>
      </c>
      <c r="B153" s="4" t="str">
        <f t="shared" si="4"/>
        <v>Trade_descripton</v>
      </c>
      <c r="C153" s="4" t="str">
        <f t="shared" si="5"/>
        <v>Trade_descripton - Company_class_insurance_only_</v>
      </c>
      <c r="D153" t="s">
        <v>16485</v>
      </c>
      <c r="E153" t="s">
        <v>14690</v>
      </c>
      <c r="F153" t="s">
        <v>3197</v>
      </c>
    </row>
    <row r="154" spans="1:6" x14ac:dyDescent="0.25">
      <c r="A154" t="s">
        <v>16483</v>
      </c>
      <c r="B154" s="4" t="str">
        <f t="shared" si="4"/>
        <v>Trade_descripton</v>
      </c>
      <c r="C154" s="4" t="str">
        <f t="shared" si="5"/>
        <v>Trade_descripton - Specialisation_banks_only_</v>
      </c>
      <c r="D154" t="s">
        <v>16486</v>
      </c>
      <c r="E154" t="s">
        <v>14690</v>
      </c>
      <c r="F154" t="s">
        <v>3211</v>
      </c>
    </row>
    <row r="155" spans="1:6" x14ac:dyDescent="0.25">
      <c r="A155" t="s">
        <v>16483</v>
      </c>
      <c r="B155" s="4" t="str">
        <f t="shared" si="4"/>
        <v>Trade_descripton</v>
      </c>
      <c r="C155" s="4" t="str">
        <f t="shared" si="5"/>
        <v>Trade_descripton - Description_and_history</v>
      </c>
      <c r="D155" t="s">
        <v>7287</v>
      </c>
      <c r="E155" t="s">
        <v>7285</v>
      </c>
      <c r="F155" t="s">
        <v>3199</v>
      </c>
    </row>
    <row r="156" spans="1:6" x14ac:dyDescent="0.25">
      <c r="A156" t="s">
        <v>16483</v>
      </c>
      <c r="B156" s="4" t="str">
        <f t="shared" si="4"/>
        <v>Trade_descripton</v>
      </c>
      <c r="C156" s="4" t="str">
        <f t="shared" si="5"/>
        <v>Trade_descripton - Peer_Group_Name</v>
      </c>
      <c r="D156" t="s">
        <v>11865</v>
      </c>
      <c r="E156" t="s">
        <v>16487</v>
      </c>
      <c r="F156" t="s">
        <v>3205</v>
      </c>
    </row>
    <row r="157" spans="1:6" x14ac:dyDescent="0.25">
      <c r="A157" t="s">
        <v>16483</v>
      </c>
      <c r="B157" s="4" t="str">
        <f t="shared" si="4"/>
        <v>Trade_descripton</v>
      </c>
      <c r="C157" s="4" t="str">
        <f t="shared" si="5"/>
        <v>Trade_descripton - Peer_Group_Descritpion</v>
      </c>
      <c r="D157" t="s">
        <v>16488</v>
      </c>
      <c r="E157" t="s">
        <v>16489</v>
      </c>
      <c r="F157" t="s">
        <v>16490</v>
      </c>
    </row>
    <row r="158" spans="1:6" x14ac:dyDescent="0.25">
      <c r="A158" t="s">
        <v>16483</v>
      </c>
      <c r="B158" s="4" t="str">
        <f t="shared" si="4"/>
        <v>Trade_descripton</v>
      </c>
      <c r="C158" s="4" t="str">
        <f t="shared" si="5"/>
        <v>Trade_descripton - Peer_group_size</v>
      </c>
      <c r="D158" t="s">
        <v>16491</v>
      </c>
      <c r="E158" t="s">
        <v>16492</v>
      </c>
      <c r="F158" t="s">
        <v>16493</v>
      </c>
    </row>
    <row r="159" spans="1:6" x14ac:dyDescent="0.25">
      <c r="A159" t="s">
        <v>17237</v>
      </c>
      <c r="B159" s="4" t="str">
        <f t="shared" si="4"/>
        <v>Other_advisors_current</v>
      </c>
      <c r="C159" s="4" t="str">
        <f t="shared" si="5"/>
        <v>Other_advisors_current - BvD_ID_number</v>
      </c>
      <c r="D159" t="s">
        <v>5805</v>
      </c>
      <c r="E159" t="s">
        <v>954</v>
      </c>
      <c r="F159" t="s">
        <v>27</v>
      </c>
    </row>
    <row r="160" spans="1:6" x14ac:dyDescent="0.25">
      <c r="A160" t="s">
        <v>17237</v>
      </c>
      <c r="B160" s="4" t="str">
        <f t="shared" si="4"/>
        <v>Other_advisors_current</v>
      </c>
      <c r="C160" s="4" t="str">
        <f t="shared" si="5"/>
        <v>Other_advisors_current - ADV_Full_name</v>
      </c>
      <c r="D160" t="s">
        <v>16494</v>
      </c>
      <c r="E160" t="s">
        <v>6455</v>
      </c>
      <c r="F160" t="s">
        <v>2823</v>
      </c>
    </row>
    <row r="161" spans="1:6" x14ac:dyDescent="0.25">
      <c r="A161" t="s">
        <v>17237</v>
      </c>
      <c r="B161" s="4" t="str">
        <f t="shared" si="4"/>
        <v>Other_advisors_current</v>
      </c>
      <c r="C161" s="4" t="str">
        <f t="shared" si="5"/>
        <v>Other_advisors_current - ADV_Original_advisor_function_in_English_</v>
      </c>
      <c r="D161" t="s">
        <v>16495</v>
      </c>
      <c r="E161" t="s">
        <v>6553</v>
      </c>
      <c r="F161" t="s">
        <v>2831</v>
      </c>
    </row>
    <row r="162" spans="1:6" x14ac:dyDescent="0.25">
      <c r="A162" t="s">
        <v>17237</v>
      </c>
      <c r="B162" s="4" t="str">
        <f t="shared" si="4"/>
        <v>Other_advisors_current</v>
      </c>
      <c r="C162" s="4" t="str">
        <f t="shared" si="5"/>
        <v>Other_advisors_current - ADV_Appointment_date</v>
      </c>
      <c r="D162" t="s">
        <v>16496</v>
      </c>
      <c r="E162" t="s">
        <v>6522</v>
      </c>
      <c r="F162" t="s">
        <v>2797</v>
      </c>
    </row>
    <row r="163" spans="1:6" x14ac:dyDescent="0.25">
      <c r="A163" t="s">
        <v>17237</v>
      </c>
      <c r="B163" s="4" t="str">
        <f t="shared" si="4"/>
        <v>Other_advisors_current</v>
      </c>
      <c r="C163" s="4" t="str">
        <f t="shared" si="5"/>
        <v>Other_advisors_current - ADV_Resignation_date</v>
      </c>
      <c r="D163" t="s">
        <v>16497</v>
      </c>
      <c r="E163" t="s">
        <v>6551</v>
      </c>
      <c r="F163" t="s">
        <v>2833</v>
      </c>
    </row>
    <row r="164" spans="1:6" x14ac:dyDescent="0.25">
      <c r="A164" t="s">
        <v>17237</v>
      </c>
      <c r="B164" s="4" t="str">
        <f t="shared" si="4"/>
        <v>Other_advisors_current</v>
      </c>
      <c r="C164" s="4" t="str">
        <f t="shared" si="5"/>
        <v>Other_advisors_current - ADV_Address</v>
      </c>
      <c r="D164" t="s">
        <v>16498</v>
      </c>
      <c r="E164" t="s">
        <v>6574</v>
      </c>
      <c r="F164" t="s">
        <v>2795</v>
      </c>
    </row>
    <row r="165" spans="1:6" x14ac:dyDescent="0.25">
      <c r="A165" t="s">
        <v>17237</v>
      </c>
      <c r="B165" s="4" t="str">
        <f t="shared" si="4"/>
        <v>Other_advisors_current</v>
      </c>
      <c r="C165" s="4" t="str">
        <f t="shared" si="5"/>
        <v>Other_advisors_current - ADV_Country</v>
      </c>
      <c r="D165" t="s">
        <v>16499</v>
      </c>
      <c r="E165" t="s">
        <v>6572</v>
      </c>
      <c r="F165" t="s">
        <v>2813</v>
      </c>
    </row>
    <row r="166" spans="1:6" x14ac:dyDescent="0.25">
      <c r="A166" t="s">
        <v>17237</v>
      </c>
      <c r="B166" s="4" t="str">
        <f t="shared" si="4"/>
        <v>Other_advisors_current</v>
      </c>
      <c r="C166" s="4" t="str">
        <f t="shared" si="5"/>
        <v>Other_advisors_current - ADV_Telephone_number</v>
      </c>
      <c r="D166" t="s">
        <v>16500</v>
      </c>
      <c r="E166" t="s">
        <v>6578</v>
      </c>
      <c r="F166" t="s">
        <v>2841</v>
      </c>
    </row>
    <row r="167" spans="1:6" x14ac:dyDescent="0.25">
      <c r="A167" t="s">
        <v>17237</v>
      </c>
      <c r="B167" s="4" t="str">
        <f t="shared" si="4"/>
        <v>Other_advisors_current</v>
      </c>
      <c r="C167" s="4" t="str">
        <f t="shared" si="5"/>
        <v>Other_advisors_current - ADV_Original_advisor_function</v>
      </c>
      <c r="D167" t="s">
        <v>16501</v>
      </c>
      <c r="E167" t="s">
        <v>6555</v>
      </c>
      <c r="F167" t="s">
        <v>2829</v>
      </c>
    </row>
    <row r="168" spans="1:6" x14ac:dyDescent="0.25">
      <c r="A168" t="s">
        <v>17237</v>
      </c>
      <c r="B168" s="4" t="str">
        <f t="shared" si="4"/>
        <v>Other_advisors_current</v>
      </c>
      <c r="C168" s="4" t="str">
        <f t="shared" si="5"/>
        <v>Other_advisors_current - ADV_Confirmation_date_s_</v>
      </c>
      <c r="D168" t="s">
        <v>16502</v>
      </c>
      <c r="E168" t="s">
        <v>10931</v>
      </c>
      <c r="F168" t="s">
        <v>2805</v>
      </c>
    </row>
    <row r="169" spans="1:6" x14ac:dyDescent="0.25">
      <c r="A169" t="s">
        <v>17237</v>
      </c>
      <c r="B169" s="4" t="str">
        <f t="shared" si="4"/>
        <v>Other_advisors_current</v>
      </c>
      <c r="C169" s="4" t="str">
        <f t="shared" si="5"/>
        <v>Other_advisors_current - ADV_Date_s_last_received_from_IP_s_</v>
      </c>
      <c r="D169" t="s">
        <v>16503</v>
      </c>
      <c r="E169" t="s">
        <v>6563</v>
      </c>
      <c r="F169" t="s">
        <v>2815</v>
      </c>
    </row>
    <row r="170" spans="1:6" x14ac:dyDescent="0.25">
      <c r="A170" t="s">
        <v>17237</v>
      </c>
      <c r="B170" s="4" t="str">
        <f t="shared" si="4"/>
        <v>Other_advisors_current</v>
      </c>
      <c r="C170" s="4" t="str">
        <f t="shared" si="5"/>
        <v>Other_advisors_current - ADV_Information_source_s_</v>
      </c>
      <c r="D170" t="s">
        <v>16504</v>
      </c>
      <c r="E170" t="s">
        <v>6569</v>
      </c>
      <c r="F170" t="s">
        <v>2827</v>
      </c>
    </row>
    <row r="171" spans="1:6" x14ac:dyDescent="0.25">
      <c r="A171" t="s">
        <v>17237</v>
      </c>
      <c r="B171" s="4" t="str">
        <f t="shared" si="4"/>
        <v>Other_advisors_current</v>
      </c>
      <c r="C171" s="4" t="str">
        <f t="shared" si="5"/>
        <v>Other_advisors_current - ADV_Information_Provider_s_</v>
      </c>
      <c r="D171" t="s">
        <v>16505</v>
      </c>
      <c r="E171" t="s">
        <v>6570</v>
      </c>
      <c r="F171" t="s">
        <v>2825</v>
      </c>
    </row>
    <row r="172" spans="1:6" x14ac:dyDescent="0.25">
      <c r="A172" t="s">
        <v>17238</v>
      </c>
      <c r="B172" s="4" t="str">
        <f t="shared" si="4"/>
        <v>Bankers_current_UCI</v>
      </c>
      <c r="C172" s="4" t="str">
        <f t="shared" si="5"/>
        <v>Bankers_current_UCI - BvD_ID_number</v>
      </c>
      <c r="D172" t="s">
        <v>5805</v>
      </c>
      <c r="E172" t="s">
        <v>954</v>
      </c>
      <c r="F172" t="s">
        <v>27</v>
      </c>
    </row>
    <row r="173" spans="1:6" x14ac:dyDescent="0.25">
      <c r="A173" t="s">
        <v>17238</v>
      </c>
      <c r="B173" s="4" t="str">
        <f t="shared" si="4"/>
        <v>Bankers_current_UCI</v>
      </c>
      <c r="C173" s="4" t="str">
        <f t="shared" si="5"/>
        <v>Bankers_current_UCI - Orbis_ID_number</v>
      </c>
      <c r="D173" t="s">
        <v>11893</v>
      </c>
      <c r="E173" t="s">
        <v>3317</v>
      </c>
      <c r="F173" t="s">
        <v>56</v>
      </c>
    </row>
    <row r="174" spans="1:6" x14ac:dyDescent="0.25">
      <c r="A174" t="s">
        <v>17238</v>
      </c>
      <c r="B174" s="4" t="str">
        <f t="shared" si="4"/>
        <v>Bankers_current_UCI</v>
      </c>
      <c r="C174" s="4" t="str">
        <f t="shared" si="5"/>
        <v>Bankers_current_UCI - BNK_Full_name</v>
      </c>
      <c r="D174" t="s">
        <v>16506</v>
      </c>
      <c r="E174" t="s">
        <v>6455</v>
      </c>
      <c r="F174" t="s">
        <v>423</v>
      </c>
    </row>
    <row r="175" spans="1:6" x14ac:dyDescent="0.25">
      <c r="A175" t="s">
        <v>17238</v>
      </c>
      <c r="B175" s="4" t="str">
        <f t="shared" si="4"/>
        <v>Bankers_current_UCI</v>
      </c>
      <c r="C175" s="4" t="str">
        <f t="shared" si="5"/>
        <v>Bankers_current_UCI - BNK_UCI_Unique_Contact_Identifier_</v>
      </c>
      <c r="D175" t="s">
        <v>16507</v>
      </c>
      <c r="E175" t="s">
        <v>6467</v>
      </c>
      <c r="F175" t="s">
        <v>436</v>
      </c>
    </row>
    <row r="176" spans="1:6" x14ac:dyDescent="0.25">
      <c r="A176" t="s">
        <v>16508</v>
      </c>
      <c r="B176" s="4" t="str">
        <f t="shared" si="4"/>
        <v>Bankers_previous_UCI</v>
      </c>
      <c r="C176" s="4" t="str">
        <f t="shared" si="5"/>
        <v>Bankers_previous_UCI - BvD_ID_number</v>
      </c>
      <c r="D176" t="s">
        <v>5805</v>
      </c>
      <c r="E176" t="s">
        <v>954</v>
      </c>
      <c r="F176" t="s">
        <v>27</v>
      </c>
    </row>
    <row r="177" spans="1:6" x14ac:dyDescent="0.25">
      <c r="A177" t="s">
        <v>16508</v>
      </c>
      <c r="B177" s="4" t="str">
        <f t="shared" si="4"/>
        <v>Bankers_previous_UCI</v>
      </c>
      <c r="C177" s="4" t="str">
        <f t="shared" si="5"/>
        <v>Bankers_previous_UCI - Orbis_ID_number</v>
      </c>
      <c r="D177" t="s">
        <v>11893</v>
      </c>
      <c r="E177" t="s">
        <v>3317</v>
      </c>
      <c r="F177" t="s">
        <v>56</v>
      </c>
    </row>
    <row r="178" spans="1:6" x14ac:dyDescent="0.25">
      <c r="A178" t="s">
        <v>16508</v>
      </c>
      <c r="B178" s="4" t="str">
        <f t="shared" si="4"/>
        <v>Bankers_previous_UCI</v>
      </c>
      <c r="C178" s="4" t="str">
        <f t="shared" si="5"/>
        <v>Bankers_previous_UCI - BNK_Full_name</v>
      </c>
      <c r="D178" t="s">
        <v>16506</v>
      </c>
      <c r="E178" t="s">
        <v>6455</v>
      </c>
      <c r="F178" t="s">
        <v>423</v>
      </c>
    </row>
    <row r="179" spans="1:6" x14ac:dyDescent="0.25">
      <c r="A179" t="s">
        <v>16508</v>
      </c>
      <c r="B179" s="4" t="str">
        <f t="shared" si="4"/>
        <v>Bankers_previous_UCI</v>
      </c>
      <c r="C179" s="4" t="str">
        <f t="shared" si="5"/>
        <v>Bankers_previous_UCI - BNK_UCI_Unique_Contact_Identifier_</v>
      </c>
      <c r="D179" t="s">
        <v>16507</v>
      </c>
      <c r="E179" t="s">
        <v>6467</v>
      </c>
      <c r="F179" t="s">
        <v>436</v>
      </c>
    </row>
    <row r="180" spans="1:6" x14ac:dyDescent="0.25">
      <c r="A180" t="s">
        <v>17239</v>
      </c>
      <c r="B180" s="4" t="str">
        <f t="shared" si="4"/>
        <v>Auditors_current</v>
      </c>
      <c r="C180" s="4" t="str">
        <f t="shared" si="5"/>
        <v>Auditors_current - BvD_ID_number</v>
      </c>
      <c r="D180" t="s">
        <v>5805</v>
      </c>
      <c r="E180" t="s">
        <v>954</v>
      </c>
      <c r="F180" t="s">
        <v>27</v>
      </c>
    </row>
    <row r="181" spans="1:6" x14ac:dyDescent="0.25">
      <c r="A181" t="s">
        <v>17239</v>
      </c>
      <c r="B181" s="4" t="str">
        <f t="shared" si="4"/>
        <v>Auditors_current</v>
      </c>
      <c r="C181" s="4" t="str">
        <f t="shared" si="5"/>
        <v>Auditors_current - AUD_Full_name</v>
      </c>
      <c r="D181" t="s">
        <v>16509</v>
      </c>
      <c r="E181" t="s">
        <v>6455</v>
      </c>
      <c r="F181" t="s">
        <v>337</v>
      </c>
    </row>
    <row r="182" spans="1:6" x14ac:dyDescent="0.25">
      <c r="A182" t="s">
        <v>17239</v>
      </c>
      <c r="B182" s="4" t="str">
        <f t="shared" si="4"/>
        <v>Auditors_current</v>
      </c>
      <c r="C182" s="4" t="str">
        <f t="shared" si="5"/>
        <v>Auditors_current - AUD_Original_advisor_function_in_English_</v>
      </c>
      <c r="D182" t="s">
        <v>16510</v>
      </c>
      <c r="E182" t="s">
        <v>6553</v>
      </c>
      <c r="F182" t="s">
        <v>345</v>
      </c>
    </row>
    <row r="183" spans="1:6" x14ac:dyDescent="0.25">
      <c r="A183" t="s">
        <v>17239</v>
      </c>
      <c r="B183" s="4" t="str">
        <f t="shared" si="4"/>
        <v>Auditors_current</v>
      </c>
      <c r="C183" s="4" t="str">
        <f t="shared" si="5"/>
        <v>Auditors_current - AUD_Represented_by</v>
      </c>
      <c r="D183" t="s">
        <v>16511</v>
      </c>
      <c r="E183" t="s">
        <v>6458</v>
      </c>
      <c r="F183" t="s">
        <v>377</v>
      </c>
    </row>
    <row r="184" spans="1:6" x14ac:dyDescent="0.25">
      <c r="A184" t="s">
        <v>17239</v>
      </c>
      <c r="B184" s="4" t="str">
        <f t="shared" si="4"/>
        <v>Auditors_current</v>
      </c>
      <c r="C184" s="4" t="str">
        <f t="shared" si="5"/>
        <v>Auditors_current - AUD_Appointment_date</v>
      </c>
      <c r="D184" t="s">
        <v>16512</v>
      </c>
      <c r="E184" t="s">
        <v>6522</v>
      </c>
      <c r="F184" t="s">
        <v>311</v>
      </c>
    </row>
    <row r="185" spans="1:6" x14ac:dyDescent="0.25">
      <c r="A185" t="s">
        <v>17239</v>
      </c>
      <c r="B185" s="4" t="str">
        <f t="shared" si="4"/>
        <v>Auditors_current</v>
      </c>
      <c r="C185" s="4" t="str">
        <f t="shared" si="5"/>
        <v>Auditors_current - AUD_Resignation_date</v>
      </c>
      <c r="D185" t="s">
        <v>16513</v>
      </c>
      <c r="E185" t="s">
        <v>6551</v>
      </c>
      <c r="F185" t="s">
        <v>379</v>
      </c>
    </row>
    <row r="186" spans="1:6" x14ac:dyDescent="0.25">
      <c r="A186" t="s">
        <v>17239</v>
      </c>
      <c r="B186" s="4" t="str">
        <f t="shared" si="4"/>
        <v>Auditors_current</v>
      </c>
      <c r="C186" s="4" t="str">
        <f t="shared" si="5"/>
        <v>Auditors_current - AUD_Address</v>
      </c>
      <c r="D186" t="s">
        <v>16514</v>
      </c>
      <c r="E186" t="s">
        <v>6574</v>
      </c>
      <c r="F186" t="s">
        <v>309</v>
      </c>
    </row>
    <row r="187" spans="1:6" x14ac:dyDescent="0.25">
      <c r="A187" t="s">
        <v>17239</v>
      </c>
      <c r="B187" s="4" t="str">
        <f t="shared" si="4"/>
        <v>Auditors_current</v>
      </c>
      <c r="C187" s="4" t="str">
        <f t="shared" si="5"/>
        <v>Auditors_current - AUD_Country</v>
      </c>
      <c r="D187" t="s">
        <v>16515</v>
      </c>
      <c r="E187" t="s">
        <v>6572</v>
      </c>
      <c r="F187" t="s">
        <v>327</v>
      </c>
    </row>
    <row r="188" spans="1:6" x14ac:dyDescent="0.25">
      <c r="A188" t="s">
        <v>17239</v>
      </c>
      <c r="B188" s="4" t="str">
        <f t="shared" si="4"/>
        <v>Auditors_current</v>
      </c>
      <c r="C188" s="4" t="str">
        <f t="shared" si="5"/>
        <v>Auditors_current - AUD_Telephone_number</v>
      </c>
      <c r="D188" t="s">
        <v>16516</v>
      </c>
      <c r="E188" t="s">
        <v>6578</v>
      </c>
      <c r="F188" t="s">
        <v>387</v>
      </c>
    </row>
    <row r="189" spans="1:6" x14ac:dyDescent="0.25">
      <c r="A189" t="s">
        <v>17239</v>
      </c>
      <c r="B189" s="4" t="str">
        <f t="shared" si="4"/>
        <v>Auditors_current</v>
      </c>
      <c r="C189" s="4" t="str">
        <f t="shared" si="5"/>
        <v>Auditors_current - AUD_Original_advisor_function</v>
      </c>
      <c r="D189" t="s">
        <v>16517</v>
      </c>
      <c r="E189" t="s">
        <v>6555</v>
      </c>
      <c r="F189" t="s">
        <v>343</v>
      </c>
    </row>
    <row r="190" spans="1:6" x14ac:dyDescent="0.25">
      <c r="A190" t="s">
        <v>17239</v>
      </c>
      <c r="B190" s="4" t="str">
        <f t="shared" si="4"/>
        <v>Auditors_current</v>
      </c>
      <c r="C190" s="4" t="str">
        <f t="shared" si="5"/>
        <v>Auditors_current - AUD_Confirmation_date_s_</v>
      </c>
      <c r="D190" t="s">
        <v>16518</v>
      </c>
      <c r="E190" t="s">
        <v>10931</v>
      </c>
      <c r="F190" t="s">
        <v>319</v>
      </c>
    </row>
    <row r="191" spans="1:6" x14ac:dyDescent="0.25">
      <c r="A191" t="s">
        <v>17239</v>
      </c>
      <c r="B191" s="4" t="str">
        <f t="shared" si="4"/>
        <v>Auditors_current</v>
      </c>
      <c r="C191" s="4" t="str">
        <f t="shared" si="5"/>
        <v>Auditors_current - AUD_Date_s_last_received_from_IP_s_</v>
      </c>
      <c r="D191" t="s">
        <v>16519</v>
      </c>
      <c r="E191" t="s">
        <v>6563</v>
      </c>
      <c r="F191" t="s">
        <v>329</v>
      </c>
    </row>
    <row r="192" spans="1:6" x14ac:dyDescent="0.25">
      <c r="A192" t="s">
        <v>17239</v>
      </c>
      <c r="B192" s="4" t="str">
        <f t="shared" si="4"/>
        <v>Auditors_current</v>
      </c>
      <c r="C192" s="4" t="str">
        <f t="shared" si="5"/>
        <v>Auditors_current - AUD_Information_source_s_</v>
      </c>
      <c r="D192" t="s">
        <v>16520</v>
      </c>
      <c r="E192" t="s">
        <v>6569</v>
      </c>
      <c r="F192" t="s">
        <v>341</v>
      </c>
    </row>
    <row r="193" spans="1:6" x14ac:dyDescent="0.25">
      <c r="A193" t="s">
        <v>17239</v>
      </c>
      <c r="B193" s="4" t="str">
        <f t="shared" si="4"/>
        <v>Auditors_current</v>
      </c>
      <c r="C193" s="4" t="str">
        <f t="shared" si="5"/>
        <v>Auditors_current - AUD_Information_Provider_s_</v>
      </c>
      <c r="D193" t="s">
        <v>16521</v>
      </c>
      <c r="E193" t="s">
        <v>6570</v>
      </c>
      <c r="F193" t="s">
        <v>339</v>
      </c>
    </row>
    <row r="194" spans="1:6" x14ac:dyDescent="0.25">
      <c r="A194" t="s">
        <v>17239</v>
      </c>
      <c r="B194" s="4" t="str">
        <f t="shared" si="4"/>
        <v>Auditors_current</v>
      </c>
      <c r="C194" s="4" t="str">
        <f t="shared" si="5"/>
        <v>Auditors_current - AUD_REP_BY_Full_name</v>
      </c>
      <c r="D194" t="s">
        <v>16522</v>
      </c>
      <c r="E194" t="s">
        <v>6458</v>
      </c>
      <c r="F194" t="s">
        <v>365</v>
      </c>
    </row>
    <row r="195" spans="1:6" x14ac:dyDescent="0.25">
      <c r="A195" t="s">
        <v>17239</v>
      </c>
      <c r="B195" s="4" t="str">
        <f t="shared" ref="B195:B258" si="6">LEFT(A195,FIND(".txt",A195)-1)</f>
        <v>Auditors_current</v>
      </c>
      <c r="C195" s="4" t="str">
        <f t="shared" ref="C195:C258" si="7">B195&amp;" - "&amp;F195</f>
        <v>Auditors_current - AUD_REP_BY_Salutation</v>
      </c>
      <c r="D195" t="s">
        <v>16523</v>
      </c>
      <c r="E195" t="s">
        <v>6516</v>
      </c>
      <c r="F195" t="s">
        <v>375</v>
      </c>
    </row>
    <row r="196" spans="1:6" x14ac:dyDescent="0.25">
      <c r="A196" t="s">
        <v>17239</v>
      </c>
      <c r="B196" s="4" t="str">
        <f t="shared" si="6"/>
        <v>Auditors_current</v>
      </c>
      <c r="C196" s="4" t="str">
        <f t="shared" si="7"/>
        <v>Auditors_current - AUD_REP_BY_First_name</v>
      </c>
      <c r="D196" t="s">
        <v>16524</v>
      </c>
      <c r="E196" t="s">
        <v>6453</v>
      </c>
      <c r="F196" t="s">
        <v>363</v>
      </c>
    </row>
    <row r="197" spans="1:6" x14ac:dyDescent="0.25">
      <c r="A197" t="s">
        <v>17239</v>
      </c>
      <c r="B197" s="4" t="str">
        <f t="shared" si="6"/>
        <v>Auditors_current</v>
      </c>
      <c r="C197" s="4" t="str">
        <f t="shared" si="7"/>
        <v>Auditors_current - AUD_REP_BY_Middle_name</v>
      </c>
      <c r="D197" t="s">
        <v>16525</v>
      </c>
      <c r="E197" t="s">
        <v>6493</v>
      </c>
      <c r="F197" t="s">
        <v>371</v>
      </c>
    </row>
    <row r="198" spans="1:6" x14ac:dyDescent="0.25">
      <c r="A198" t="s">
        <v>17239</v>
      </c>
      <c r="B198" s="4" t="str">
        <f t="shared" si="6"/>
        <v>Auditors_current</v>
      </c>
      <c r="C198" s="4" t="str">
        <f t="shared" si="7"/>
        <v>Auditors_current - AUD_REP_BY_Last_name</v>
      </c>
      <c r="D198" t="s">
        <v>16526</v>
      </c>
      <c r="E198" t="s">
        <v>6487</v>
      </c>
      <c r="F198" t="s">
        <v>369</v>
      </c>
    </row>
    <row r="199" spans="1:6" x14ac:dyDescent="0.25">
      <c r="A199" t="s">
        <v>17239</v>
      </c>
      <c r="B199" s="4" t="str">
        <f t="shared" si="6"/>
        <v>Auditors_current</v>
      </c>
      <c r="C199" s="4" t="str">
        <f t="shared" si="7"/>
        <v>Auditors_current - AUD_REP_BY_Gender</v>
      </c>
      <c r="D199" t="s">
        <v>16527</v>
      </c>
      <c r="E199" t="s">
        <v>6463</v>
      </c>
      <c r="F199" t="s">
        <v>367</v>
      </c>
    </row>
    <row r="200" spans="1:6" x14ac:dyDescent="0.25">
      <c r="A200" t="s">
        <v>17239</v>
      </c>
      <c r="B200" s="4" t="str">
        <f t="shared" si="6"/>
        <v>Auditors_current</v>
      </c>
      <c r="C200" s="4" t="str">
        <f t="shared" si="7"/>
        <v>Auditors_current - AUD_REP_BY_Date_of_birth</v>
      </c>
      <c r="D200" t="s">
        <v>16528</v>
      </c>
      <c r="E200" t="s">
        <v>6437</v>
      </c>
      <c r="F200" t="s">
        <v>355</v>
      </c>
    </row>
    <row r="201" spans="1:6" x14ac:dyDescent="0.25">
      <c r="A201" t="s">
        <v>17239</v>
      </c>
      <c r="B201" s="4" t="str">
        <f t="shared" si="6"/>
        <v>Auditors_current</v>
      </c>
      <c r="C201" s="4" t="str">
        <f t="shared" si="7"/>
        <v>Auditors_current - AUD_REP_BY_Age</v>
      </c>
      <c r="D201" t="s">
        <v>16529</v>
      </c>
      <c r="E201" t="s">
        <v>6429</v>
      </c>
      <c r="F201" t="s">
        <v>349</v>
      </c>
    </row>
    <row r="202" spans="1:6" x14ac:dyDescent="0.25">
      <c r="A202" t="s">
        <v>17239</v>
      </c>
      <c r="B202" s="4" t="str">
        <f t="shared" si="6"/>
        <v>Auditors_current</v>
      </c>
      <c r="C202" s="4" t="str">
        <f t="shared" si="7"/>
        <v>Auditors_current - AUD_REP_BY_Place_of_birth</v>
      </c>
      <c r="D202" t="s">
        <v>16530</v>
      </c>
      <c r="E202" t="s">
        <v>6510</v>
      </c>
      <c r="F202" t="s">
        <v>373</v>
      </c>
    </row>
    <row r="203" spans="1:6" x14ac:dyDescent="0.25">
      <c r="A203" t="s">
        <v>17239</v>
      </c>
      <c r="B203" s="4" t="str">
        <f t="shared" si="6"/>
        <v>Auditors_current</v>
      </c>
      <c r="C203" s="4" t="str">
        <f t="shared" si="7"/>
        <v>Auditors_current - AUD_REP_BY_Country_ies_of_nationality</v>
      </c>
      <c r="D203" t="s">
        <v>16531</v>
      </c>
      <c r="E203" t="s">
        <v>6501</v>
      </c>
      <c r="F203" t="s">
        <v>353</v>
      </c>
    </row>
    <row r="204" spans="1:6" x14ac:dyDescent="0.25">
      <c r="A204" t="s">
        <v>17239</v>
      </c>
      <c r="B204" s="4" t="str">
        <f t="shared" si="6"/>
        <v>Auditors_current</v>
      </c>
      <c r="C204" s="4" t="str">
        <f t="shared" si="7"/>
        <v>Auditors_current - AUD_REP_BY_Address</v>
      </c>
      <c r="D204" t="s">
        <v>16532</v>
      </c>
      <c r="E204" t="s">
        <v>6576</v>
      </c>
      <c r="F204" t="s">
        <v>347</v>
      </c>
    </row>
    <row r="205" spans="1:6" x14ac:dyDescent="0.25">
      <c r="A205" t="s">
        <v>17239</v>
      </c>
      <c r="B205" s="4" t="str">
        <f t="shared" si="6"/>
        <v>Auditors_current</v>
      </c>
      <c r="C205" s="4" t="str">
        <f t="shared" si="7"/>
        <v>Auditors_current - AUD_REP_BY_Country</v>
      </c>
      <c r="D205" t="s">
        <v>16533</v>
      </c>
      <c r="E205" t="s">
        <v>6445</v>
      </c>
      <c r="F205" t="s">
        <v>351</v>
      </c>
    </row>
    <row r="206" spans="1:6" x14ac:dyDescent="0.25">
      <c r="A206" t="s">
        <v>17240</v>
      </c>
      <c r="B206" s="4" t="str">
        <f t="shared" si="6"/>
        <v>Auditors_current_UCI</v>
      </c>
      <c r="C206" s="4" t="str">
        <f t="shared" si="7"/>
        <v>Auditors_current_UCI - BvD_ID_number</v>
      </c>
      <c r="D206" t="s">
        <v>5805</v>
      </c>
      <c r="E206" t="s">
        <v>954</v>
      </c>
      <c r="F206" t="s">
        <v>27</v>
      </c>
    </row>
    <row r="207" spans="1:6" x14ac:dyDescent="0.25">
      <c r="A207" t="s">
        <v>17240</v>
      </c>
      <c r="B207" s="4" t="str">
        <f t="shared" si="6"/>
        <v>Auditors_current_UCI</v>
      </c>
      <c r="C207" s="4" t="str">
        <f t="shared" si="7"/>
        <v>Auditors_current_UCI - Orbis_ID_number</v>
      </c>
      <c r="D207" t="s">
        <v>11893</v>
      </c>
      <c r="E207" t="s">
        <v>3317</v>
      </c>
      <c r="F207" t="s">
        <v>56</v>
      </c>
    </row>
    <row r="208" spans="1:6" x14ac:dyDescent="0.25">
      <c r="A208" t="s">
        <v>17240</v>
      </c>
      <c r="B208" s="4" t="str">
        <f t="shared" si="6"/>
        <v>Auditors_current_UCI</v>
      </c>
      <c r="C208" s="4" t="str">
        <f t="shared" si="7"/>
        <v>Auditors_current_UCI - AUD_Full_name</v>
      </c>
      <c r="D208" t="s">
        <v>16509</v>
      </c>
      <c r="E208" t="s">
        <v>6455</v>
      </c>
      <c r="F208" t="s">
        <v>337</v>
      </c>
    </row>
    <row r="209" spans="1:6" x14ac:dyDescent="0.25">
      <c r="A209" t="s">
        <v>17240</v>
      </c>
      <c r="B209" s="4" t="str">
        <f t="shared" si="6"/>
        <v>Auditors_current_UCI</v>
      </c>
      <c r="C209" s="4" t="str">
        <f t="shared" si="7"/>
        <v>Auditors_current_UCI - AUD_UCI_Unique_Contact_Identifier_</v>
      </c>
      <c r="D209" t="s">
        <v>16534</v>
      </c>
      <c r="E209" t="s">
        <v>6467</v>
      </c>
      <c r="F209" t="s">
        <v>390</v>
      </c>
    </row>
    <row r="210" spans="1:6" x14ac:dyDescent="0.25">
      <c r="A210" t="s">
        <v>17241</v>
      </c>
      <c r="B210" s="4" t="str">
        <f t="shared" si="6"/>
        <v>Bankers_current</v>
      </c>
      <c r="C210" s="4" t="str">
        <f t="shared" si="7"/>
        <v>Bankers_current - BvD_ID_number</v>
      </c>
      <c r="D210" t="s">
        <v>5805</v>
      </c>
      <c r="E210" t="s">
        <v>954</v>
      </c>
      <c r="F210" t="s">
        <v>27</v>
      </c>
    </row>
    <row r="211" spans="1:6" x14ac:dyDescent="0.25">
      <c r="A211" t="s">
        <v>17241</v>
      </c>
      <c r="B211" s="4" t="str">
        <f t="shared" si="6"/>
        <v>Bankers_current</v>
      </c>
      <c r="C211" s="4" t="str">
        <f t="shared" si="7"/>
        <v>Bankers_current - BNK_Full_name</v>
      </c>
      <c r="D211" t="s">
        <v>16506</v>
      </c>
      <c r="E211" t="s">
        <v>6455</v>
      </c>
      <c r="F211" t="s">
        <v>423</v>
      </c>
    </row>
    <row r="212" spans="1:6" x14ac:dyDescent="0.25">
      <c r="A212" t="s">
        <v>17241</v>
      </c>
      <c r="B212" s="4" t="str">
        <f t="shared" si="6"/>
        <v>Bankers_current</v>
      </c>
      <c r="C212" s="4" t="str">
        <f t="shared" si="7"/>
        <v>Bankers_current - BNK_Original_advisor_function_in_English_</v>
      </c>
      <c r="D212" t="s">
        <v>16535</v>
      </c>
      <c r="E212" t="s">
        <v>6553</v>
      </c>
      <c r="F212" t="s">
        <v>431</v>
      </c>
    </row>
    <row r="213" spans="1:6" x14ac:dyDescent="0.25">
      <c r="A213" t="s">
        <v>17241</v>
      </c>
      <c r="B213" s="4" t="str">
        <f t="shared" si="6"/>
        <v>Bankers_current</v>
      </c>
      <c r="C213" s="4" t="str">
        <f t="shared" si="7"/>
        <v>Bankers_current - BNK_Appointment_date</v>
      </c>
      <c r="D213" t="s">
        <v>16536</v>
      </c>
      <c r="E213" t="s">
        <v>6522</v>
      </c>
      <c r="F213" t="s">
        <v>395</v>
      </c>
    </row>
    <row r="214" spans="1:6" x14ac:dyDescent="0.25">
      <c r="A214" t="s">
        <v>17241</v>
      </c>
      <c r="B214" s="4" t="str">
        <f t="shared" si="6"/>
        <v>Bankers_current</v>
      </c>
      <c r="C214" s="4" t="str">
        <f t="shared" si="7"/>
        <v>Bankers_current - BNK_Address</v>
      </c>
      <c r="D214" t="s">
        <v>16537</v>
      </c>
      <c r="E214" t="s">
        <v>6574</v>
      </c>
      <c r="F214" t="s">
        <v>393</v>
      </c>
    </row>
    <row r="215" spans="1:6" x14ac:dyDescent="0.25">
      <c r="A215" t="s">
        <v>17241</v>
      </c>
      <c r="B215" s="4" t="str">
        <f t="shared" si="6"/>
        <v>Bankers_current</v>
      </c>
      <c r="C215" s="4" t="str">
        <f t="shared" si="7"/>
        <v>Bankers_current - BNK_Country</v>
      </c>
      <c r="D215" t="s">
        <v>16538</v>
      </c>
      <c r="E215" t="s">
        <v>6572</v>
      </c>
      <c r="F215" t="s">
        <v>413</v>
      </c>
    </row>
    <row r="216" spans="1:6" x14ac:dyDescent="0.25">
      <c r="A216" t="s">
        <v>17241</v>
      </c>
      <c r="B216" s="4" t="str">
        <f t="shared" si="6"/>
        <v>Bankers_current</v>
      </c>
      <c r="C216" s="4" t="str">
        <f t="shared" si="7"/>
        <v>Bankers_current - BNK_Telephone_number</v>
      </c>
      <c r="D216" t="s">
        <v>16539</v>
      </c>
      <c r="E216" t="s">
        <v>6578</v>
      </c>
      <c r="F216" t="s">
        <v>433</v>
      </c>
    </row>
    <row r="217" spans="1:6" x14ac:dyDescent="0.25">
      <c r="A217" t="s">
        <v>17241</v>
      </c>
      <c r="B217" s="4" t="str">
        <f t="shared" si="6"/>
        <v>Bankers_current</v>
      </c>
      <c r="C217" s="4" t="str">
        <f t="shared" si="7"/>
        <v>Bankers_current - BNK_Original_advisor_function</v>
      </c>
      <c r="D217" t="s">
        <v>16540</v>
      </c>
      <c r="E217" t="s">
        <v>6555</v>
      </c>
      <c r="F217" t="s">
        <v>429</v>
      </c>
    </row>
    <row r="218" spans="1:6" x14ac:dyDescent="0.25">
      <c r="A218" t="s">
        <v>17241</v>
      </c>
      <c r="B218" s="4" t="str">
        <f t="shared" si="6"/>
        <v>Bankers_current</v>
      </c>
      <c r="C218" s="4" t="str">
        <f t="shared" si="7"/>
        <v>Bankers_current - BNK_Confirmation_date_s_</v>
      </c>
      <c r="D218" t="s">
        <v>16541</v>
      </c>
      <c r="E218" t="s">
        <v>10931</v>
      </c>
      <c r="F218" t="s">
        <v>403</v>
      </c>
    </row>
    <row r="219" spans="1:6" x14ac:dyDescent="0.25">
      <c r="A219" t="s">
        <v>17241</v>
      </c>
      <c r="B219" s="4" t="str">
        <f t="shared" si="6"/>
        <v>Bankers_current</v>
      </c>
      <c r="C219" s="4" t="str">
        <f t="shared" si="7"/>
        <v>Bankers_current - BNK_Date_s_last_received_from_IP_s_</v>
      </c>
      <c r="D219" t="s">
        <v>16542</v>
      </c>
      <c r="E219" t="s">
        <v>6563</v>
      </c>
      <c r="F219" t="s">
        <v>415</v>
      </c>
    </row>
    <row r="220" spans="1:6" x14ac:dyDescent="0.25">
      <c r="A220" t="s">
        <v>17241</v>
      </c>
      <c r="B220" s="4" t="str">
        <f t="shared" si="6"/>
        <v>Bankers_current</v>
      </c>
      <c r="C220" s="4" t="str">
        <f t="shared" si="7"/>
        <v>Bankers_current - BNK_Information_source_s_</v>
      </c>
      <c r="D220" t="s">
        <v>16543</v>
      </c>
      <c r="E220" t="s">
        <v>6569</v>
      </c>
      <c r="F220" t="s">
        <v>427</v>
      </c>
    </row>
    <row r="221" spans="1:6" x14ac:dyDescent="0.25">
      <c r="A221" t="s">
        <v>17241</v>
      </c>
      <c r="B221" s="4" t="str">
        <f t="shared" si="6"/>
        <v>Bankers_current</v>
      </c>
      <c r="C221" s="4" t="str">
        <f t="shared" si="7"/>
        <v>Bankers_current - BNK_Information_Provider_s_</v>
      </c>
      <c r="D221" t="s">
        <v>16544</v>
      </c>
      <c r="E221" t="s">
        <v>6570</v>
      </c>
      <c r="F221" t="s">
        <v>425</v>
      </c>
    </row>
    <row r="222" spans="1:6" x14ac:dyDescent="0.25">
      <c r="A222" t="s">
        <v>17241</v>
      </c>
      <c r="B222" s="4" t="str">
        <f t="shared" si="6"/>
        <v>Bankers_current</v>
      </c>
      <c r="C222" s="4" t="str">
        <f t="shared" si="7"/>
        <v>Bankers_current - BNK_Corresponding_BvDID_when_applicable_</v>
      </c>
      <c r="D222" t="s">
        <v>16545</v>
      </c>
      <c r="E222" t="s">
        <v>6439</v>
      </c>
      <c r="F222" t="s">
        <v>411</v>
      </c>
    </row>
    <row r="223" spans="1:6" x14ac:dyDescent="0.25">
      <c r="A223" t="s">
        <v>16546</v>
      </c>
      <c r="B223" s="4" t="str">
        <f t="shared" si="6"/>
        <v>Bankers_previous</v>
      </c>
      <c r="C223" s="4" t="str">
        <f t="shared" si="7"/>
        <v>Bankers_previous - BvD_ID_number</v>
      </c>
      <c r="D223" t="s">
        <v>5805</v>
      </c>
      <c r="E223" t="s">
        <v>954</v>
      </c>
      <c r="F223" t="s">
        <v>27</v>
      </c>
    </row>
    <row r="224" spans="1:6" x14ac:dyDescent="0.25">
      <c r="A224" t="s">
        <v>16546</v>
      </c>
      <c r="B224" s="4" t="str">
        <f t="shared" si="6"/>
        <v>Bankers_previous</v>
      </c>
      <c r="C224" s="4" t="str">
        <f t="shared" si="7"/>
        <v>Bankers_previous - BNK_Full_name</v>
      </c>
      <c r="D224" t="s">
        <v>16506</v>
      </c>
      <c r="E224" t="s">
        <v>6455</v>
      </c>
      <c r="F224" t="s">
        <v>423</v>
      </c>
    </row>
    <row r="225" spans="1:6" x14ac:dyDescent="0.25">
      <c r="A225" t="s">
        <v>16546</v>
      </c>
      <c r="B225" s="4" t="str">
        <f t="shared" si="6"/>
        <v>Bankers_previous</v>
      </c>
      <c r="C225" s="4" t="str">
        <f t="shared" si="7"/>
        <v>Bankers_previous - BNK_Original_advisor_function_in_English_</v>
      </c>
      <c r="D225" t="s">
        <v>16535</v>
      </c>
      <c r="E225" t="s">
        <v>6553</v>
      </c>
      <c r="F225" t="s">
        <v>431</v>
      </c>
    </row>
    <row r="226" spans="1:6" x14ac:dyDescent="0.25">
      <c r="A226" t="s">
        <v>16546</v>
      </c>
      <c r="B226" s="4" t="str">
        <f t="shared" si="6"/>
        <v>Bankers_previous</v>
      </c>
      <c r="C226" s="4" t="str">
        <f t="shared" si="7"/>
        <v>Bankers_previous - BNK_Appointment_date</v>
      </c>
      <c r="D226" t="s">
        <v>16536</v>
      </c>
      <c r="E226" t="s">
        <v>6522</v>
      </c>
      <c r="F226" t="s">
        <v>395</v>
      </c>
    </row>
    <row r="227" spans="1:6" x14ac:dyDescent="0.25">
      <c r="A227" t="s">
        <v>16546</v>
      </c>
      <c r="B227" s="4" t="str">
        <f t="shared" si="6"/>
        <v>Bankers_previous</v>
      </c>
      <c r="C227" s="4" t="str">
        <f t="shared" si="7"/>
        <v>Bankers_previous - BNK_Address</v>
      </c>
      <c r="D227" t="s">
        <v>16537</v>
      </c>
      <c r="E227" t="s">
        <v>6574</v>
      </c>
      <c r="F227" t="s">
        <v>393</v>
      </c>
    </row>
    <row r="228" spans="1:6" x14ac:dyDescent="0.25">
      <c r="A228" t="s">
        <v>16546</v>
      </c>
      <c r="B228" s="4" t="str">
        <f t="shared" si="6"/>
        <v>Bankers_previous</v>
      </c>
      <c r="C228" s="4" t="str">
        <f t="shared" si="7"/>
        <v>Bankers_previous - BNK_Country</v>
      </c>
      <c r="D228" t="s">
        <v>16538</v>
      </c>
      <c r="E228" t="s">
        <v>6572</v>
      </c>
      <c r="F228" t="s">
        <v>413</v>
      </c>
    </row>
    <row r="229" spans="1:6" x14ac:dyDescent="0.25">
      <c r="A229" t="s">
        <v>16546</v>
      </c>
      <c r="B229" s="4" t="str">
        <f t="shared" si="6"/>
        <v>Bankers_previous</v>
      </c>
      <c r="C229" s="4" t="str">
        <f t="shared" si="7"/>
        <v>Bankers_previous - BNK_Telephone_number</v>
      </c>
      <c r="D229" t="s">
        <v>16539</v>
      </c>
      <c r="E229" t="s">
        <v>6578</v>
      </c>
      <c r="F229" t="s">
        <v>433</v>
      </c>
    </row>
    <row r="230" spans="1:6" x14ac:dyDescent="0.25">
      <c r="A230" t="s">
        <v>16546</v>
      </c>
      <c r="B230" s="4" t="str">
        <f t="shared" si="6"/>
        <v>Bankers_previous</v>
      </c>
      <c r="C230" s="4" t="str">
        <f t="shared" si="7"/>
        <v>Bankers_previous - BNK_Original_advisor_function</v>
      </c>
      <c r="D230" t="s">
        <v>16540</v>
      </c>
      <c r="E230" t="s">
        <v>6555</v>
      </c>
      <c r="F230" t="s">
        <v>429</v>
      </c>
    </row>
    <row r="231" spans="1:6" x14ac:dyDescent="0.25">
      <c r="A231" t="s">
        <v>16546</v>
      </c>
      <c r="B231" s="4" t="str">
        <f t="shared" si="6"/>
        <v>Bankers_previous</v>
      </c>
      <c r="C231" s="4" t="str">
        <f t="shared" si="7"/>
        <v>Bankers_previous - BNK_Confirmation_date_s_</v>
      </c>
      <c r="D231" t="s">
        <v>16541</v>
      </c>
      <c r="E231" t="s">
        <v>10931</v>
      </c>
      <c r="F231" t="s">
        <v>403</v>
      </c>
    </row>
    <row r="232" spans="1:6" x14ac:dyDescent="0.25">
      <c r="A232" t="s">
        <v>16546</v>
      </c>
      <c r="B232" s="4" t="str">
        <f t="shared" si="6"/>
        <v>Bankers_previous</v>
      </c>
      <c r="C232" s="4" t="str">
        <f t="shared" si="7"/>
        <v>Bankers_previous - BNK_Date_s_last_received_from_IP_s_</v>
      </c>
      <c r="D232" t="s">
        <v>16542</v>
      </c>
      <c r="E232" t="s">
        <v>6563</v>
      </c>
      <c r="F232" t="s">
        <v>415</v>
      </c>
    </row>
    <row r="233" spans="1:6" x14ac:dyDescent="0.25">
      <c r="A233" t="s">
        <v>16546</v>
      </c>
      <c r="B233" s="4" t="str">
        <f t="shared" si="6"/>
        <v>Bankers_previous</v>
      </c>
      <c r="C233" s="4" t="str">
        <f t="shared" si="7"/>
        <v>Bankers_previous - BNK_Information_source_s_</v>
      </c>
      <c r="D233" t="s">
        <v>16543</v>
      </c>
      <c r="E233" t="s">
        <v>6569</v>
      </c>
      <c r="F233" t="s">
        <v>427</v>
      </c>
    </row>
    <row r="234" spans="1:6" x14ac:dyDescent="0.25">
      <c r="A234" t="s">
        <v>16546</v>
      </c>
      <c r="B234" s="4" t="str">
        <f t="shared" si="6"/>
        <v>Bankers_previous</v>
      </c>
      <c r="C234" s="4" t="str">
        <f t="shared" si="7"/>
        <v>Bankers_previous - BNK_Information_Provider_s_</v>
      </c>
      <c r="D234" t="s">
        <v>16544</v>
      </c>
      <c r="E234" t="s">
        <v>6570</v>
      </c>
      <c r="F234" t="s">
        <v>425</v>
      </c>
    </row>
    <row r="235" spans="1:6" x14ac:dyDescent="0.25">
      <c r="A235" t="s">
        <v>16546</v>
      </c>
      <c r="B235" s="4" t="str">
        <f t="shared" si="6"/>
        <v>Bankers_previous</v>
      </c>
      <c r="C235" s="4" t="str">
        <f t="shared" si="7"/>
        <v>Bankers_previous - BNK_Corresponding_BvDID_when_applicable_</v>
      </c>
      <c r="D235" t="s">
        <v>16545</v>
      </c>
      <c r="E235" t="s">
        <v>6439</v>
      </c>
      <c r="F235" t="s">
        <v>411</v>
      </c>
    </row>
    <row r="236" spans="1:6" x14ac:dyDescent="0.25">
      <c r="A236" t="s">
        <v>17242</v>
      </c>
      <c r="B236" s="4" t="str">
        <f t="shared" si="6"/>
        <v>Other_advisors_current_UCI</v>
      </c>
      <c r="C236" s="4" t="str">
        <f t="shared" si="7"/>
        <v>Other_advisors_current_UCI - BvD_ID_number</v>
      </c>
      <c r="D236" t="s">
        <v>5805</v>
      </c>
      <c r="E236" t="s">
        <v>954</v>
      </c>
      <c r="F236" t="s">
        <v>27</v>
      </c>
    </row>
    <row r="237" spans="1:6" x14ac:dyDescent="0.25">
      <c r="A237" t="s">
        <v>17242</v>
      </c>
      <c r="B237" s="4" t="str">
        <f t="shared" si="6"/>
        <v>Other_advisors_current_UCI</v>
      </c>
      <c r="C237" s="4" t="str">
        <f t="shared" si="7"/>
        <v>Other_advisors_current_UCI - Orbis_ID_number</v>
      </c>
      <c r="D237" t="s">
        <v>11893</v>
      </c>
      <c r="E237" t="s">
        <v>3317</v>
      </c>
      <c r="F237" t="s">
        <v>56</v>
      </c>
    </row>
    <row r="238" spans="1:6" x14ac:dyDescent="0.25">
      <c r="A238" t="s">
        <v>17242</v>
      </c>
      <c r="B238" s="4" t="str">
        <f t="shared" si="6"/>
        <v>Other_advisors_current_UCI</v>
      </c>
      <c r="C238" s="4" t="str">
        <f t="shared" si="7"/>
        <v>Other_advisors_current_UCI - ADV_Full_name</v>
      </c>
      <c r="D238" t="s">
        <v>16494</v>
      </c>
      <c r="E238" t="s">
        <v>6455</v>
      </c>
      <c r="F238" t="s">
        <v>2823</v>
      </c>
    </row>
    <row r="239" spans="1:6" x14ac:dyDescent="0.25">
      <c r="A239" t="s">
        <v>17242</v>
      </c>
      <c r="B239" s="4" t="str">
        <f t="shared" si="6"/>
        <v>Other_advisors_current_UCI</v>
      </c>
      <c r="C239" s="4" t="str">
        <f t="shared" si="7"/>
        <v>Other_advisors_current_UCI - ADV_UCI_Unique_Contact_Identifier_</v>
      </c>
      <c r="D239" t="s">
        <v>16547</v>
      </c>
      <c r="E239" t="s">
        <v>6467</v>
      </c>
      <c r="F239" t="s">
        <v>2844</v>
      </c>
    </row>
    <row r="240" spans="1:6" x14ac:dyDescent="0.25">
      <c r="A240" t="s">
        <v>16548</v>
      </c>
      <c r="B240" s="4" t="str">
        <f t="shared" si="6"/>
        <v>BvD_ID_and_Name</v>
      </c>
      <c r="C240" s="4" t="str">
        <f t="shared" si="7"/>
        <v>BvD_ID_and_Name - BvD_ID_number</v>
      </c>
      <c r="D240" t="s">
        <v>5805</v>
      </c>
      <c r="E240" t="s">
        <v>954</v>
      </c>
      <c r="F240" t="s">
        <v>27</v>
      </c>
    </row>
    <row r="241" spans="1:6" x14ac:dyDescent="0.25">
      <c r="A241" t="s">
        <v>16548</v>
      </c>
      <c r="B241" s="4" t="str">
        <f t="shared" si="6"/>
        <v>BvD_ID_and_Name</v>
      </c>
      <c r="C241" s="4" t="str">
        <f t="shared" si="7"/>
        <v>BvD_ID_and_Name - NAME</v>
      </c>
      <c r="D241" t="s">
        <v>945</v>
      </c>
      <c r="E241" t="s">
        <v>16549</v>
      </c>
      <c r="F241" t="s">
        <v>945</v>
      </c>
    </row>
    <row r="242" spans="1:6" x14ac:dyDescent="0.25">
      <c r="A242" t="s">
        <v>16550</v>
      </c>
      <c r="B242" s="4" t="str">
        <f t="shared" si="6"/>
        <v>GIIN</v>
      </c>
      <c r="C242" s="4" t="str">
        <f t="shared" si="7"/>
        <v>GIIN - BvD_ID_number</v>
      </c>
      <c r="D242" t="s">
        <v>5805</v>
      </c>
      <c r="E242" t="s">
        <v>954</v>
      </c>
      <c r="F242" t="s">
        <v>27</v>
      </c>
    </row>
    <row r="243" spans="1:6" x14ac:dyDescent="0.25">
      <c r="A243" t="s">
        <v>16550</v>
      </c>
      <c r="B243" s="4" t="str">
        <f t="shared" si="6"/>
        <v>GIIN</v>
      </c>
      <c r="C243" s="4" t="str">
        <f t="shared" si="7"/>
        <v>GIIN - GIIN_Global_Intermediary_Identification_Number_</v>
      </c>
      <c r="D243" t="s">
        <v>9383</v>
      </c>
      <c r="E243" t="s">
        <v>16261</v>
      </c>
      <c r="F243" t="s">
        <v>2018</v>
      </c>
    </row>
    <row r="244" spans="1:6" x14ac:dyDescent="0.25">
      <c r="A244" t="s">
        <v>16550</v>
      </c>
      <c r="B244" s="4" t="str">
        <f t="shared" si="6"/>
        <v>GIIN</v>
      </c>
      <c r="C244" s="4" t="str">
        <f t="shared" si="7"/>
        <v>GIIN - Name_as_in_the_FATCA_register_</v>
      </c>
      <c r="D244" t="s">
        <v>9394</v>
      </c>
      <c r="E244" t="s">
        <v>16262</v>
      </c>
      <c r="F244" t="s">
        <v>2022</v>
      </c>
    </row>
    <row r="245" spans="1:6" x14ac:dyDescent="0.25">
      <c r="A245" t="s">
        <v>16550</v>
      </c>
      <c r="B245" s="4" t="str">
        <f t="shared" si="6"/>
        <v>GIIN</v>
      </c>
      <c r="C245" s="4" t="str">
        <f t="shared" si="7"/>
        <v>GIIN - Role_single_leader_member_branch_</v>
      </c>
      <c r="D245" t="s">
        <v>16551</v>
      </c>
      <c r="E245" t="s">
        <v>16263</v>
      </c>
      <c r="F245" t="s">
        <v>16552</v>
      </c>
    </row>
    <row r="246" spans="1:6" x14ac:dyDescent="0.25">
      <c r="A246" t="s">
        <v>16550</v>
      </c>
      <c r="B246" s="4" t="str">
        <f t="shared" si="6"/>
        <v>GIIN</v>
      </c>
      <c r="C246" s="4" t="str">
        <f t="shared" si="7"/>
        <v>GIIN - IGA_model</v>
      </c>
      <c r="D246" t="s">
        <v>9389</v>
      </c>
      <c r="E246" t="s">
        <v>16264</v>
      </c>
      <c r="F246" t="s">
        <v>2020</v>
      </c>
    </row>
    <row r="247" spans="1:6" x14ac:dyDescent="0.25">
      <c r="A247" t="s">
        <v>16553</v>
      </c>
      <c r="B247" s="4" t="str">
        <f t="shared" si="6"/>
        <v>Similar_name_in_Worldcompliance_db</v>
      </c>
      <c r="C247" s="4" t="str">
        <f t="shared" si="7"/>
        <v>Similar_name_in_Worldcompliance_db - BvD_ID_number</v>
      </c>
      <c r="D247" t="s">
        <v>5805</v>
      </c>
      <c r="E247" t="s">
        <v>954</v>
      </c>
      <c r="F247" t="s">
        <v>27</v>
      </c>
    </row>
    <row r="248" spans="1:6" x14ac:dyDescent="0.25">
      <c r="A248" t="s">
        <v>16554</v>
      </c>
      <c r="B248" s="4" t="str">
        <f t="shared" si="6"/>
        <v>Domain_data</v>
      </c>
      <c r="C248" s="4" t="str">
        <f t="shared" si="7"/>
        <v>Domain_data - BvD_ID_number</v>
      </c>
      <c r="D248" t="s">
        <v>5805</v>
      </c>
      <c r="E248" t="s">
        <v>954</v>
      </c>
      <c r="F248" t="s">
        <v>27</v>
      </c>
    </row>
    <row r="249" spans="1:6" x14ac:dyDescent="0.25">
      <c r="A249" t="s">
        <v>16554</v>
      </c>
      <c r="B249" s="4" t="str">
        <f t="shared" si="6"/>
        <v>Domain_data</v>
      </c>
      <c r="C249" s="4" t="str">
        <f t="shared" si="7"/>
        <v>Domain_data - Orbis_ID_number</v>
      </c>
      <c r="D249" t="s">
        <v>11893</v>
      </c>
      <c r="E249" t="s">
        <v>3317</v>
      </c>
      <c r="F249" t="s">
        <v>56</v>
      </c>
    </row>
    <row r="250" spans="1:6" x14ac:dyDescent="0.25">
      <c r="A250" t="s">
        <v>16554</v>
      </c>
      <c r="B250" s="4" t="str">
        <f t="shared" si="6"/>
        <v>Domain_data</v>
      </c>
      <c r="C250" s="4" t="str">
        <f t="shared" si="7"/>
        <v>Domain_data - Domain</v>
      </c>
      <c r="D250" t="s">
        <v>1764</v>
      </c>
      <c r="E250" t="s">
        <v>7321</v>
      </c>
      <c r="F250" t="s">
        <v>1764</v>
      </c>
    </row>
    <row r="251" spans="1:6" x14ac:dyDescent="0.25">
      <c r="A251" t="s">
        <v>16554</v>
      </c>
      <c r="B251" s="4" t="str">
        <f t="shared" si="6"/>
        <v>Domain_data</v>
      </c>
      <c r="C251" s="4" t="str">
        <f t="shared" si="7"/>
        <v>Domain_data - Last_update_Domain_update</v>
      </c>
      <c r="D251" t="s">
        <v>7326</v>
      </c>
      <c r="E251" t="s">
        <v>7324</v>
      </c>
      <c r="F251" t="s">
        <v>1766</v>
      </c>
    </row>
    <row r="252" spans="1:6" x14ac:dyDescent="0.25">
      <c r="A252" t="s">
        <v>16555</v>
      </c>
      <c r="B252" s="4" t="str">
        <f t="shared" si="6"/>
        <v>StatusHistory</v>
      </c>
      <c r="C252" s="4" t="str">
        <f t="shared" si="7"/>
        <v>StatusHistory - BvD_ID_number</v>
      </c>
      <c r="D252" t="s">
        <v>5805</v>
      </c>
      <c r="E252" t="s">
        <v>954</v>
      </c>
      <c r="F252" t="s">
        <v>27</v>
      </c>
    </row>
    <row r="253" spans="1:6" x14ac:dyDescent="0.25">
      <c r="A253" t="s">
        <v>16555</v>
      </c>
      <c r="B253" s="4" t="str">
        <f t="shared" si="6"/>
        <v>StatusHistory</v>
      </c>
      <c r="C253" s="4" t="str">
        <f t="shared" si="7"/>
        <v>StatusHistory - Status</v>
      </c>
      <c r="D253" t="s">
        <v>1837</v>
      </c>
      <c r="E253" t="s">
        <v>14807</v>
      </c>
      <c r="F253" t="s">
        <v>1837</v>
      </c>
    </row>
    <row r="254" spans="1:6" x14ac:dyDescent="0.25">
      <c r="A254" t="s">
        <v>16555</v>
      </c>
      <c r="B254" s="4" t="str">
        <f t="shared" si="6"/>
        <v>StatusHistory</v>
      </c>
      <c r="C254" s="4" t="str">
        <f t="shared" si="7"/>
        <v>StatusHistory - Status_date</v>
      </c>
      <c r="D254" t="s">
        <v>16556</v>
      </c>
      <c r="E254" t="s">
        <v>14814</v>
      </c>
      <c r="F254" t="s">
        <v>1839</v>
      </c>
    </row>
    <row r="255" spans="1:6" x14ac:dyDescent="0.25">
      <c r="A255" t="s">
        <v>16555</v>
      </c>
      <c r="B255" s="4" t="str">
        <f t="shared" si="6"/>
        <v>StatusHistory</v>
      </c>
      <c r="C255" s="4" t="str">
        <f t="shared" si="7"/>
        <v>StatusHistory - Status_updated_in_Orbis</v>
      </c>
      <c r="D255" t="s">
        <v>16557</v>
      </c>
      <c r="E255" t="s">
        <v>14810</v>
      </c>
      <c r="F255" t="s">
        <v>3185</v>
      </c>
    </row>
    <row r="256" spans="1:6" x14ac:dyDescent="0.25">
      <c r="A256" t="s">
        <v>16558</v>
      </c>
      <c r="B256" s="4" t="str">
        <f t="shared" si="6"/>
        <v>ISIN_all</v>
      </c>
      <c r="C256" s="4" t="str">
        <f t="shared" si="7"/>
        <v>ISIN_all - BvD_ID_number</v>
      </c>
      <c r="D256" t="s">
        <v>5805</v>
      </c>
      <c r="E256" t="s">
        <v>954</v>
      </c>
      <c r="F256" t="s">
        <v>27</v>
      </c>
    </row>
    <row r="257" spans="1:6" x14ac:dyDescent="0.25">
      <c r="A257" t="s">
        <v>16558</v>
      </c>
      <c r="B257" s="4" t="str">
        <f t="shared" si="6"/>
        <v>ISIN_all</v>
      </c>
      <c r="C257" s="4" t="str">
        <f t="shared" si="7"/>
        <v>ISIN_all - Orbis_ID_number</v>
      </c>
      <c r="D257" t="s">
        <v>11893</v>
      </c>
      <c r="E257" t="s">
        <v>3317</v>
      </c>
      <c r="F257" t="s">
        <v>56</v>
      </c>
    </row>
    <row r="258" spans="1:6" x14ac:dyDescent="0.25">
      <c r="A258" t="s">
        <v>16558</v>
      </c>
      <c r="B258" s="4" t="str">
        <f t="shared" si="6"/>
        <v>ISIN_all</v>
      </c>
      <c r="C258" s="4" t="str">
        <f t="shared" si="7"/>
        <v>ISIN_all - ISIN_number</v>
      </c>
      <c r="D258" t="s">
        <v>7905</v>
      </c>
      <c r="E258" t="s">
        <v>10661</v>
      </c>
      <c r="F258" t="s">
        <v>256</v>
      </c>
    </row>
    <row r="259" spans="1:6" x14ac:dyDescent="0.25">
      <c r="A259" t="s">
        <v>16558</v>
      </c>
      <c r="B259" s="4" t="str">
        <f t="shared" ref="B259:B322" si="8">LEFT(A259,FIND(".txt",A259)-1)</f>
        <v>ISIN_all</v>
      </c>
      <c r="C259" s="4" t="str">
        <f t="shared" ref="C259:C322" si="9">B259&amp;" - "&amp;F259</f>
        <v>ISIN_all - ISIN_number_All_</v>
      </c>
      <c r="D259" t="s">
        <v>10665</v>
      </c>
      <c r="E259" t="s">
        <v>10663</v>
      </c>
      <c r="F259" t="s">
        <v>16559</v>
      </c>
    </row>
    <row r="260" spans="1:6" x14ac:dyDescent="0.25">
      <c r="A260" t="s">
        <v>16560</v>
      </c>
      <c r="B260" s="4" t="str">
        <f t="shared" si="8"/>
        <v>Additional_company_info</v>
      </c>
      <c r="C260" s="4" t="str">
        <f t="shared" si="9"/>
        <v>Additional_company_info - BvD_ID_number</v>
      </c>
      <c r="D260" t="s">
        <v>5805</v>
      </c>
      <c r="E260" t="s">
        <v>954</v>
      </c>
      <c r="F260" t="s">
        <v>27</v>
      </c>
    </row>
    <row r="261" spans="1:6" x14ac:dyDescent="0.25">
      <c r="A261" t="s">
        <v>16560</v>
      </c>
      <c r="B261" s="4" t="str">
        <f t="shared" si="8"/>
        <v>Additional_company_info</v>
      </c>
      <c r="C261" s="4" t="str">
        <f t="shared" si="9"/>
        <v>Additional_company_info - Previous_company_name_original_language_</v>
      </c>
      <c r="D261" t="s">
        <v>16561</v>
      </c>
      <c r="E261" t="s">
        <v>12216</v>
      </c>
      <c r="F261" t="s">
        <v>98</v>
      </c>
    </row>
    <row r="262" spans="1:6" x14ac:dyDescent="0.25">
      <c r="A262" t="s">
        <v>16560</v>
      </c>
      <c r="B262" s="4" t="str">
        <f t="shared" si="8"/>
        <v>Additional_company_info</v>
      </c>
      <c r="C262" s="4" t="str">
        <f t="shared" si="9"/>
        <v>Additional_company_info - Previous_company_name_international_language_</v>
      </c>
      <c r="D262" t="s">
        <v>16562</v>
      </c>
      <c r="E262" t="s">
        <v>16563</v>
      </c>
      <c r="F262" t="s">
        <v>96</v>
      </c>
    </row>
    <row r="263" spans="1:6" x14ac:dyDescent="0.25">
      <c r="A263" t="s">
        <v>16560</v>
      </c>
      <c r="B263" s="4" t="str">
        <f t="shared" si="8"/>
        <v>Additional_company_info</v>
      </c>
      <c r="C263" s="4" t="str">
        <f t="shared" si="9"/>
        <v>Additional_company_info - Name_change_date</v>
      </c>
      <c r="D263" t="s">
        <v>16564</v>
      </c>
      <c r="E263" t="s">
        <v>12220</v>
      </c>
      <c r="F263" t="s">
        <v>84</v>
      </c>
    </row>
    <row r="264" spans="1:6" x14ac:dyDescent="0.25">
      <c r="A264" t="s">
        <v>16560</v>
      </c>
      <c r="B264" s="4" t="str">
        <f t="shared" si="8"/>
        <v>Additional_company_info</v>
      </c>
      <c r="C264" s="4" t="str">
        <f t="shared" si="9"/>
        <v>Additional_company_info - Also_known_as_name_original_language_</v>
      </c>
      <c r="D264" t="s">
        <v>16565</v>
      </c>
      <c r="E264" t="s">
        <v>4489</v>
      </c>
      <c r="F264" t="s">
        <v>80</v>
      </c>
    </row>
    <row r="265" spans="1:6" x14ac:dyDescent="0.25">
      <c r="A265" t="s">
        <v>16560</v>
      </c>
      <c r="B265" s="4" t="str">
        <f t="shared" si="8"/>
        <v>Additional_company_info</v>
      </c>
      <c r="C265" s="4" t="str">
        <f t="shared" si="9"/>
        <v>Additional_company_info - Also_known_as_name_international_language_</v>
      </c>
      <c r="D265" t="s">
        <v>16566</v>
      </c>
      <c r="E265" t="s">
        <v>16567</v>
      </c>
      <c r="F265" t="s">
        <v>78</v>
      </c>
    </row>
    <row r="266" spans="1:6" x14ac:dyDescent="0.25">
      <c r="A266" t="s">
        <v>16560</v>
      </c>
      <c r="B266" s="4" t="str">
        <f t="shared" si="8"/>
        <v>Additional_company_info</v>
      </c>
      <c r="C266" s="4" t="str">
        <f t="shared" si="9"/>
        <v>Additional_company_info - Name_of_social_networks</v>
      </c>
      <c r="D266" t="s">
        <v>16568</v>
      </c>
      <c r="E266" t="s">
        <v>16569</v>
      </c>
      <c r="F266" t="s">
        <v>92</v>
      </c>
    </row>
    <row r="267" spans="1:6" x14ac:dyDescent="0.25">
      <c r="A267" t="s">
        <v>16560</v>
      </c>
      <c r="B267" s="4" t="str">
        <f t="shared" si="8"/>
        <v>Additional_company_info</v>
      </c>
      <c r="C267" s="4" t="str">
        <f t="shared" si="9"/>
        <v>Additional_company_info - Link_to_social_networks_accounts</v>
      </c>
      <c r="D267" t="s">
        <v>16570</v>
      </c>
      <c r="E267" t="s">
        <v>16571</v>
      </c>
      <c r="F267" t="s">
        <v>82</v>
      </c>
    </row>
    <row r="268" spans="1:6" x14ac:dyDescent="0.25">
      <c r="A268" t="s">
        <v>16560</v>
      </c>
      <c r="B268" s="4" t="str">
        <f t="shared" si="8"/>
        <v>Additional_company_info</v>
      </c>
      <c r="C268" s="4" t="str">
        <f t="shared" si="9"/>
        <v>Additional_company_info - Number_of_accounts_on_social_networks</v>
      </c>
      <c r="D268" t="s">
        <v>16572</v>
      </c>
      <c r="E268" t="s">
        <v>16573</v>
      </c>
      <c r="F268" t="s">
        <v>94</v>
      </c>
    </row>
    <row r="269" spans="1:6" x14ac:dyDescent="0.25">
      <c r="A269" t="s">
        <v>16574</v>
      </c>
      <c r="B269" s="4" t="str">
        <f t="shared" si="8"/>
        <v>Identifiers</v>
      </c>
      <c r="C269" s="4" t="str">
        <f t="shared" si="9"/>
        <v>Identifiers - BvD_ID_number</v>
      </c>
      <c r="D269" t="s">
        <v>5805</v>
      </c>
      <c r="E269" t="s">
        <v>954</v>
      </c>
      <c r="F269" t="s">
        <v>27</v>
      </c>
    </row>
    <row r="270" spans="1:6" x14ac:dyDescent="0.25">
      <c r="A270" t="s">
        <v>16574</v>
      </c>
      <c r="B270" s="4" t="str">
        <f t="shared" si="8"/>
        <v>Identifiers</v>
      </c>
      <c r="C270" s="4" t="str">
        <f t="shared" si="9"/>
        <v>Identifiers - National_ID_number</v>
      </c>
      <c r="D270" t="s">
        <v>16575</v>
      </c>
      <c r="E270" t="s">
        <v>11629</v>
      </c>
      <c r="F270" t="s">
        <v>2077</v>
      </c>
    </row>
    <row r="271" spans="1:6" x14ac:dyDescent="0.25">
      <c r="A271" t="s">
        <v>16574</v>
      </c>
      <c r="B271" s="4" t="str">
        <f t="shared" si="8"/>
        <v>Identifiers</v>
      </c>
      <c r="C271" s="4" t="str">
        <f t="shared" si="9"/>
        <v>Identifiers - National_ID_label</v>
      </c>
      <c r="D271" t="s">
        <v>11641</v>
      </c>
      <c r="E271" t="s">
        <v>11639</v>
      </c>
      <c r="F271" t="s">
        <v>2075</v>
      </c>
    </row>
    <row r="272" spans="1:6" x14ac:dyDescent="0.25">
      <c r="A272" t="s">
        <v>16574</v>
      </c>
      <c r="B272" s="4" t="str">
        <f t="shared" si="8"/>
        <v>Identifiers</v>
      </c>
      <c r="C272" s="4" t="str">
        <f t="shared" si="9"/>
        <v>Identifiers - National_ID_type</v>
      </c>
      <c r="D272" t="s">
        <v>11647</v>
      </c>
      <c r="E272" t="s">
        <v>11645</v>
      </c>
      <c r="F272" t="s">
        <v>2079</v>
      </c>
    </row>
    <row r="273" spans="1:6" x14ac:dyDescent="0.25">
      <c r="A273" t="s">
        <v>16574</v>
      </c>
      <c r="B273" s="4" t="str">
        <f t="shared" si="8"/>
        <v>Identifiers</v>
      </c>
      <c r="C273" s="4" t="str">
        <f t="shared" si="9"/>
        <v>Identifiers - Trade_register_number</v>
      </c>
      <c r="D273" t="s">
        <v>16576</v>
      </c>
      <c r="E273" t="s">
        <v>15684</v>
      </c>
      <c r="F273" t="s">
        <v>2087</v>
      </c>
    </row>
    <row r="274" spans="1:6" x14ac:dyDescent="0.25">
      <c r="A274" t="s">
        <v>16574</v>
      </c>
      <c r="B274" s="4" t="str">
        <f t="shared" si="8"/>
        <v>Identifiers</v>
      </c>
      <c r="C274" s="4" t="str">
        <f t="shared" si="9"/>
        <v>Identifiers - VAT_Tax_number</v>
      </c>
      <c r="D274" t="s">
        <v>16577</v>
      </c>
      <c r="E274" t="s">
        <v>15858</v>
      </c>
      <c r="F274" t="s">
        <v>2089</v>
      </c>
    </row>
    <row r="275" spans="1:6" x14ac:dyDescent="0.25">
      <c r="A275" t="s">
        <v>16574</v>
      </c>
      <c r="B275" s="4" t="str">
        <f t="shared" si="8"/>
        <v>Identifiers</v>
      </c>
      <c r="C275" s="4" t="str">
        <f t="shared" si="9"/>
        <v>Identifiers - European_VAT_number</v>
      </c>
      <c r="D275" t="s">
        <v>8538</v>
      </c>
      <c r="E275" t="s">
        <v>8536</v>
      </c>
      <c r="F275" t="s">
        <v>2067</v>
      </c>
    </row>
    <row r="276" spans="1:6" x14ac:dyDescent="0.25">
      <c r="A276" t="s">
        <v>16574</v>
      </c>
      <c r="B276" s="4" t="str">
        <f t="shared" si="8"/>
        <v>Identifiers</v>
      </c>
      <c r="C276" s="4" t="str">
        <f t="shared" si="9"/>
        <v>Identifiers - LEI_Legal_Entity_Identifier_</v>
      </c>
      <c r="D276" t="s">
        <v>16578</v>
      </c>
      <c r="E276" t="s">
        <v>10726</v>
      </c>
      <c r="F276" t="s">
        <v>2073</v>
      </c>
    </row>
    <row r="277" spans="1:6" x14ac:dyDescent="0.25">
      <c r="A277" t="s">
        <v>16574</v>
      </c>
      <c r="B277" s="4" t="str">
        <f t="shared" si="8"/>
        <v>Identifiers</v>
      </c>
      <c r="C277" s="4" t="str">
        <f t="shared" si="9"/>
        <v>Identifiers - Statistical_number</v>
      </c>
      <c r="D277" t="s">
        <v>14804</v>
      </c>
      <c r="E277" t="s">
        <v>14802</v>
      </c>
      <c r="F277" t="s">
        <v>2083</v>
      </c>
    </row>
    <row r="278" spans="1:6" x14ac:dyDescent="0.25">
      <c r="A278" t="s">
        <v>16574</v>
      </c>
      <c r="B278" s="4" t="str">
        <f t="shared" si="8"/>
        <v>Identifiers</v>
      </c>
      <c r="C278" s="4" t="str">
        <f t="shared" si="9"/>
        <v>Identifiers - Other_company_ID_number</v>
      </c>
      <c r="D278" t="s">
        <v>5965</v>
      </c>
      <c r="E278" t="s">
        <v>5963</v>
      </c>
      <c r="F278" t="s">
        <v>2081</v>
      </c>
    </row>
    <row r="279" spans="1:6" x14ac:dyDescent="0.25">
      <c r="A279" t="s">
        <v>16574</v>
      </c>
      <c r="B279" s="4" t="str">
        <f t="shared" si="8"/>
        <v>Identifiers</v>
      </c>
      <c r="C279" s="4" t="str">
        <f t="shared" si="9"/>
        <v>Identifiers - IP_identification_number</v>
      </c>
      <c r="D279" t="s">
        <v>16579</v>
      </c>
      <c r="E279" t="s">
        <v>10232</v>
      </c>
      <c r="F279" t="s">
        <v>2071</v>
      </c>
    </row>
    <row r="280" spans="1:6" x14ac:dyDescent="0.25">
      <c r="A280" t="s">
        <v>16574</v>
      </c>
      <c r="B280" s="4" t="str">
        <f t="shared" si="8"/>
        <v>Identifiers</v>
      </c>
      <c r="C280" s="4" t="str">
        <f t="shared" si="9"/>
        <v>Identifiers - IP_identification_label</v>
      </c>
      <c r="D280" t="s">
        <v>16580</v>
      </c>
      <c r="E280" t="s">
        <v>10237</v>
      </c>
      <c r="F280" t="s">
        <v>2069</v>
      </c>
    </row>
    <row r="281" spans="1:6" x14ac:dyDescent="0.25">
      <c r="A281" t="s">
        <v>16574</v>
      </c>
      <c r="B281" s="4" t="str">
        <f t="shared" si="8"/>
        <v>Identifiers</v>
      </c>
      <c r="C281" s="4" t="str">
        <f t="shared" si="9"/>
        <v>Identifiers - _empty_field_</v>
      </c>
      <c r="D281" t="s">
        <v>16581</v>
      </c>
      <c r="E281" t="s">
        <v>16582</v>
      </c>
      <c r="F281" t="s">
        <v>16583</v>
      </c>
    </row>
    <row r="282" spans="1:6" x14ac:dyDescent="0.25">
      <c r="A282" t="s">
        <v>16574</v>
      </c>
      <c r="B282" s="4" t="str">
        <f t="shared" si="8"/>
        <v>Identifiers</v>
      </c>
      <c r="C282" s="4" t="str">
        <f t="shared" si="9"/>
        <v>Identifiers - Ticker_symbol</v>
      </c>
      <c r="D282" t="s">
        <v>15653</v>
      </c>
      <c r="E282" t="s">
        <v>14223</v>
      </c>
      <c r="F282" t="s">
        <v>2085</v>
      </c>
    </row>
    <row r="283" spans="1:6" x14ac:dyDescent="0.25">
      <c r="A283" t="s">
        <v>16574</v>
      </c>
      <c r="B283" s="4" t="str">
        <f t="shared" si="8"/>
        <v>Identifiers</v>
      </c>
      <c r="C283" s="4" t="str">
        <f t="shared" si="9"/>
        <v>Identifiers - ISIN_number</v>
      </c>
      <c r="D283" t="s">
        <v>7905</v>
      </c>
      <c r="E283" t="s">
        <v>14212</v>
      </c>
      <c r="F283" t="s">
        <v>256</v>
      </c>
    </row>
    <row r="284" spans="1:6" x14ac:dyDescent="0.25">
      <c r="A284" t="s">
        <v>16584</v>
      </c>
      <c r="B284" s="4" t="str">
        <f t="shared" si="8"/>
        <v>Legal_info</v>
      </c>
      <c r="C284" s="4" t="str">
        <f t="shared" si="9"/>
        <v>Legal_info - BvD_ID_number</v>
      </c>
      <c r="D284" t="s">
        <v>5805</v>
      </c>
      <c r="E284" t="s">
        <v>954</v>
      </c>
      <c r="F284" t="s">
        <v>27</v>
      </c>
    </row>
    <row r="285" spans="1:6" x14ac:dyDescent="0.25">
      <c r="A285" t="s">
        <v>16584</v>
      </c>
      <c r="B285" s="4" t="str">
        <f t="shared" si="8"/>
        <v>Legal_info</v>
      </c>
      <c r="C285" s="4" t="str">
        <f t="shared" si="9"/>
        <v>Legal_info - Previous_company_name</v>
      </c>
      <c r="D285" t="s">
        <v>16585</v>
      </c>
      <c r="E285" t="s">
        <v>12216</v>
      </c>
      <c r="F285" t="s">
        <v>2546</v>
      </c>
    </row>
    <row r="286" spans="1:6" x14ac:dyDescent="0.25">
      <c r="A286" t="s">
        <v>16584</v>
      </c>
      <c r="B286" s="4" t="str">
        <f t="shared" si="8"/>
        <v>Legal_info</v>
      </c>
      <c r="C286" s="4" t="str">
        <f t="shared" si="9"/>
        <v>Legal_info - Name_change_date</v>
      </c>
      <c r="D286" t="s">
        <v>16564</v>
      </c>
      <c r="E286" t="s">
        <v>12220</v>
      </c>
      <c r="F286" t="s">
        <v>84</v>
      </c>
    </row>
    <row r="287" spans="1:6" x14ac:dyDescent="0.25">
      <c r="A287" t="s">
        <v>16584</v>
      </c>
      <c r="B287" s="4" t="str">
        <f t="shared" si="8"/>
        <v>Legal_info</v>
      </c>
      <c r="C287" s="4" t="str">
        <f t="shared" si="9"/>
        <v>Legal_info - Also_known_as_name</v>
      </c>
      <c r="D287" t="s">
        <v>7338</v>
      </c>
      <c r="E287" t="s">
        <v>4489</v>
      </c>
      <c r="F287" t="s">
        <v>2496</v>
      </c>
    </row>
    <row r="288" spans="1:6" x14ac:dyDescent="0.25">
      <c r="A288" t="s">
        <v>16584</v>
      </c>
      <c r="B288" s="4" t="str">
        <f t="shared" si="8"/>
        <v>Legal_info</v>
      </c>
      <c r="C288" s="4" t="str">
        <f t="shared" si="9"/>
        <v>Legal_info - Status</v>
      </c>
      <c r="D288" t="s">
        <v>1837</v>
      </c>
      <c r="E288" t="s">
        <v>14807</v>
      </c>
      <c r="F288" t="s">
        <v>1837</v>
      </c>
    </row>
    <row r="289" spans="1:6" x14ac:dyDescent="0.25">
      <c r="A289" t="s">
        <v>16584</v>
      </c>
      <c r="B289" s="4" t="str">
        <f t="shared" si="8"/>
        <v>Legal_info</v>
      </c>
      <c r="C289" s="4" t="str">
        <f t="shared" si="9"/>
        <v>Legal_info - Status_date</v>
      </c>
      <c r="D289" t="s">
        <v>16556</v>
      </c>
      <c r="E289" t="s">
        <v>14810</v>
      </c>
      <c r="F289" t="s">
        <v>1839</v>
      </c>
    </row>
    <row r="290" spans="1:6" x14ac:dyDescent="0.25">
      <c r="A290" t="s">
        <v>16584</v>
      </c>
      <c r="B290" s="4" t="str">
        <f t="shared" si="8"/>
        <v>Legal_info</v>
      </c>
      <c r="C290" s="4" t="str">
        <f t="shared" si="9"/>
        <v>Legal_info - Standardised_legal_form</v>
      </c>
      <c r="D290" t="s">
        <v>16586</v>
      </c>
      <c r="E290" t="s">
        <v>14799</v>
      </c>
      <c r="F290" t="s">
        <v>2552</v>
      </c>
    </row>
    <row r="291" spans="1:6" x14ac:dyDescent="0.25">
      <c r="A291" t="s">
        <v>16584</v>
      </c>
      <c r="B291" s="4" t="str">
        <f t="shared" si="8"/>
        <v>Legal_info</v>
      </c>
      <c r="C291" s="4" t="str">
        <f t="shared" si="9"/>
        <v>Legal_info - National_legal_form</v>
      </c>
      <c r="D291" t="s">
        <v>11651</v>
      </c>
      <c r="E291" t="s">
        <v>11649</v>
      </c>
      <c r="F291" t="s">
        <v>2542</v>
      </c>
    </row>
    <row r="292" spans="1:6" x14ac:dyDescent="0.25">
      <c r="A292" t="s">
        <v>16584</v>
      </c>
      <c r="B292" s="4" t="str">
        <f t="shared" si="8"/>
        <v>Legal_info</v>
      </c>
      <c r="C292" s="4" t="str">
        <f t="shared" si="9"/>
        <v>Legal_info - Same_or_similar_name_in_the_LexisNexis_WorldCompliance_database</v>
      </c>
      <c r="D292" t="s">
        <v>6910</v>
      </c>
      <c r="E292" t="s">
        <v>16156</v>
      </c>
      <c r="F292" t="s">
        <v>2550</v>
      </c>
    </row>
    <row r="293" spans="1:6" x14ac:dyDescent="0.25">
      <c r="A293" t="s">
        <v>16584</v>
      </c>
      <c r="B293" s="4" t="str">
        <f t="shared" si="8"/>
        <v>Legal_info</v>
      </c>
      <c r="C293" s="4" t="str">
        <f t="shared" si="9"/>
        <v>Legal_info - Date_of_incorporation</v>
      </c>
      <c r="D293" t="s">
        <v>10184</v>
      </c>
      <c r="E293" t="s">
        <v>10182</v>
      </c>
      <c r="F293" t="s">
        <v>2500</v>
      </c>
    </row>
    <row r="294" spans="1:6" x14ac:dyDescent="0.25">
      <c r="A294" t="s">
        <v>16584</v>
      </c>
      <c r="B294" s="4" t="str">
        <f t="shared" si="8"/>
        <v>Legal_info</v>
      </c>
      <c r="C294" s="4" t="str">
        <f t="shared" si="9"/>
        <v>Legal_info - State_of_incorporation_in_US_</v>
      </c>
      <c r="D294" t="s">
        <v>16587</v>
      </c>
      <c r="E294" t="s">
        <v>10186</v>
      </c>
      <c r="F294" t="s">
        <v>2554</v>
      </c>
    </row>
    <row r="295" spans="1:6" x14ac:dyDescent="0.25">
      <c r="A295" t="s">
        <v>16584</v>
      </c>
      <c r="B295" s="4" t="str">
        <f t="shared" si="8"/>
        <v>Legal_info</v>
      </c>
      <c r="C295" s="4" t="str">
        <f t="shared" si="9"/>
        <v>Legal_info - Type_of_entity</v>
      </c>
      <c r="D295" t="s">
        <v>8256</v>
      </c>
      <c r="E295" t="s">
        <v>8254</v>
      </c>
      <c r="F295" t="s">
        <v>2556</v>
      </c>
    </row>
    <row r="296" spans="1:6" x14ac:dyDescent="0.25">
      <c r="A296" t="s">
        <v>16584</v>
      </c>
      <c r="B296" s="4" t="str">
        <f t="shared" si="8"/>
        <v>Legal_info</v>
      </c>
      <c r="C296" s="4" t="str">
        <f t="shared" si="9"/>
        <v>Legal_info - Reason_of_filing_exemption</v>
      </c>
      <c r="D296" t="s">
        <v>8631</v>
      </c>
      <c r="E296" t="s">
        <v>8629</v>
      </c>
      <c r="F296" t="s">
        <v>2548</v>
      </c>
    </row>
    <row r="297" spans="1:6" x14ac:dyDescent="0.25">
      <c r="A297" t="s">
        <v>16584</v>
      </c>
      <c r="B297" s="4" t="str">
        <f t="shared" si="8"/>
        <v>Legal_info</v>
      </c>
      <c r="C297" s="4" t="str">
        <f t="shared" si="9"/>
        <v>Legal_info - Company_category</v>
      </c>
      <c r="D297" t="s">
        <v>16588</v>
      </c>
      <c r="E297" t="s">
        <v>5954</v>
      </c>
      <c r="F297" t="s">
        <v>16589</v>
      </c>
    </row>
    <row r="298" spans="1:6" x14ac:dyDescent="0.25">
      <c r="A298" t="s">
        <v>16584</v>
      </c>
      <c r="B298" s="4" t="str">
        <f t="shared" si="8"/>
        <v>Legal_info</v>
      </c>
      <c r="C298" s="4" t="str">
        <f t="shared" si="9"/>
        <v>Legal_info - Listed_Delisted_Unlisted</v>
      </c>
      <c r="D298" t="s">
        <v>16590</v>
      </c>
      <c r="E298" t="s">
        <v>12334</v>
      </c>
      <c r="F298" t="s">
        <v>2538</v>
      </c>
    </row>
    <row r="299" spans="1:6" x14ac:dyDescent="0.25">
      <c r="A299" t="s">
        <v>16584</v>
      </c>
      <c r="B299" s="4" t="str">
        <f t="shared" si="8"/>
        <v>Legal_info</v>
      </c>
      <c r="C299" s="4" t="str">
        <f t="shared" si="9"/>
        <v>Legal_info - Delisted_date</v>
      </c>
      <c r="D299" t="s">
        <v>16591</v>
      </c>
      <c r="E299" t="s">
        <v>14195</v>
      </c>
      <c r="F299" t="s">
        <v>2510</v>
      </c>
    </row>
    <row r="300" spans="1:6" x14ac:dyDescent="0.25">
      <c r="A300" t="s">
        <v>16584</v>
      </c>
      <c r="B300" s="4" t="str">
        <f t="shared" si="8"/>
        <v>Legal_info</v>
      </c>
      <c r="C300" s="4" t="str">
        <f t="shared" si="9"/>
        <v>Legal_info - Delisted_comment</v>
      </c>
      <c r="D300" t="s">
        <v>16592</v>
      </c>
      <c r="E300" t="s">
        <v>14198</v>
      </c>
      <c r="F300" t="s">
        <v>2508</v>
      </c>
    </row>
    <row r="301" spans="1:6" x14ac:dyDescent="0.25">
      <c r="A301" t="s">
        <v>16584</v>
      </c>
      <c r="B301" s="4" t="str">
        <f t="shared" si="8"/>
        <v>Legal_info</v>
      </c>
      <c r="C301" s="4" t="str">
        <f t="shared" si="9"/>
        <v>Legal_info - Main_exchange</v>
      </c>
      <c r="D301" t="s">
        <v>16593</v>
      </c>
      <c r="E301" t="s">
        <v>16594</v>
      </c>
      <c r="F301" t="s">
        <v>2540</v>
      </c>
    </row>
    <row r="302" spans="1:6" x14ac:dyDescent="0.25">
      <c r="A302" t="s">
        <v>16584</v>
      </c>
      <c r="B302" s="4" t="str">
        <f t="shared" si="8"/>
        <v>Legal_info</v>
      </c>
      <c r="C302" s="4" t="str">
        <f t="shared" si="9"/>
        <v>Legal_info - IPO_date</v>
      </c>
      <c r="D302" t="s">
        <v>10377</v>
      </c>
      <c r="E302" t="s">
        <v>10375</v>
      </c>
      <c r="F302" t="s">
        <v>2530</v>
      </c>
    </row>
    <row r="303" spans="1:6" x14ac:dyDescent="0.25">
      <c r="A303" t="s">
        <v>16584</v>
      </c>
      <c r="B303" s="4" t="str">
        <f t="shared" si="8"/>
        <v>Legal_info</v>
      </c>
      <c r="C303" s="4" t="str">
        <f t="shared" si="9"/>
        <v>Legal_info - No_Recent_Financials_flag</v>
      </c>
      <c r="D303" t="s">
        <v>16595</v>
      </c>
      <c r="E303" t="s">
        <v>11751</v>
      </c>
      <c r="F303" t="s">
        <v>2544</v>
      </c>
    </row>
    <row r="304" spans="1:6" x14ac:dyDescent="0.25">
      <c r="A304" t="s">
        <v>16584</v>
      </c>
      <c r="B304" s="4" t="str">
        <f t="shared" si="8"/>
        <v>Legal_info</v>
      </c>
      <c r="C304" s="4" t="str">
        <f t="shared" si="9"/>
        <v>Legal_info - Historical_record_flag</v>
      </c>
      <c r="D304" t="s">
        <v>16596</v>
      </c>
      <c r="E304" t="s">
        <v>9815</v>
      </c>
      <c r="F304" t="s">
        <v>2518</v>
      </c>
    </row>
    <row r="305" spans="1:6" x14ac:dyDescent="0.25">
      <c r="A305" t="s">
        <v>16584</v>
      </c>
      <c r="B305" s="4" t="str">
        <f t="shared" si="8"/>
        <v>Legal_info</v>
      </c>
      <c r="C305" s="4" t="str">
        <f t="shared" si="9"/>
        <v>Legal_info - Historical_record_since</v>
      </c>
      <c r="D305" t="s">
        <v>9814</v>
      </c>
      <c r="E305" t="s">
        <v>9812</v>
      </c>
      <c r="F305" t="s">
        <v>2520</v>
      </c>
    </row>
    <row r="306" spans="1:6" x14ac:dyDescent="0.25">
      <c r="A306" t="s">
        <v>16584</v>
      </c>
      <c r="B306" s="4" t="str">
        <f t="shared" si="8"/>
        <v>Legal_info</v>
      </c>
      <c r="C306" s="4" t="str">
        <f t="shared" si="9"/>
        <v>Legal_info - Information_provider</v>
      </c>
      <c r="D306" t="s">
        <v>10223</v>
      </c>
      <c r="E306" t="s">
        <v>10221</v>
      </c>
      <c r="F306" t="s">
        <v>2528</v>
      </c>
    </row>
    <row r="307" spans="1:6" x14ac:dyDescent="0.25">
      <c r="A307" t="s">
        <v>16597</v>
      </c>
      <c r="B307" s="4" t="str">
        <f t="shared" si="8"/>
        <v>Contact_info</v>
      </c>
      <c r="C307" s="4" t="str">
        <f t="shared" si="9"/>
        <v>Contact_info - BvD_ID_number</v>
      </c>
      <c r="D307" t="s">
        <v>5805</v>
      </c>
      <c r="E307" t="s">
        <v>954</v>
      </c>
      <c r="F307" t="s">
        <v>27</v>
      </c>
    </row>
    <row r="308" spans="1:6" x14ac:dyDescent="0.25">
      <c r="A308" t="s">
        <v>16597</v>
      </c>
      <c r="B308" s="4" t="str">
        <f t="shared" si="8"/>
        <v>Contact_info</v>
      </c>
      <c r="C308" s="4" t="str">
        <f t="shared" si="9"/>
        <v>Contact_info - NAME_INTERNATIONAL</v>
      </c>
      <c r="D308" t="s">
        <v>16549</v>
      </c>
      <c r="E308" t="s">
        <v>16549</v>
      </c>
      <c r="F308" t="s">
        <v>16549</v>
      </c>
    </row>
    <row r="309" spans="1:6" x14ac:dyDescent="0.25">
      <c r="A309" t="s">
        <v>16597</v>
      </c>
      <c r="B309" s="4" t="str">
        <f t="shared" si="8"/>
        <v>Contact_info</v>
      </c>
      <c r="C309" s="4" t="str">
        <f t="shared" si="9"/>
        <v>Contact_info - Name_Native</v>
      </c>
      <c r="D309" t="s">
        <v>16598</v>
      </c>
      <c r="E309" t="s">
        <v>16599</v>
      </c>
      <c r="F309" t="s">
        <v>16600</v>
      </c>
    </row>
    <row r="310" spans="1:6" x14ac:dyDescent="0.25">
      <c r="A310" t="s">
        <v>16597</v>
      </c>
      <c r="B310" s="4" t="str">
        <f t="shared" si="8"/>
        <v>Contact_info</v>
      </c>
      <c r="C310" s="4" t="str">
        <f t="shared" si="9"/>
        <v>Contact_info - Street_no_building_etc_line_1</v>
      </c>
      <c r="D310" t="s">
        <v>5381</v>
      </c>
      <c r="E310" t="s">
        <v>16601</v>
      </c>
      <c r="F310" t="s">
        <v>117</v>
      </c>
    </row>
    <row r="311" spans="1:6" x14ac:dyDescent="0.25">
      <c r="A311" t="s">
        <v>16597</v>
      </c>
      <c r="B311" s="4" t="str">
        <f t="shared" si="8"/>
        <v>Contact_info</v>
      </c>
      <c r="C311" s="4" t="str">
        <f t="shared" si="9"/>
        <v>Contact_info - Street_no_building_etc_line_1_native_</v>
      </c>
      <c r="D311" t="s">
        <v>16602</v>
      </c>
      <c r="E311" t="s">
        <v>16603</v>
      </c>
      <c r="F311" t="s">
        <v>119</v>
      </c>
    </row>
    <row r="312" spans="1:6" x14ac:dyDescent="0.25">
      <c r="A312" t="s">
        <v>16597</v>
      </c>
      <c r="B312" s="4" t="str">
        <f t="shared" si="8"/>
        <v>Contact_info</v>
      </c>
      <c r="C312" s="4" t="str">
        <f t="shared" si="9"/>
        <v>Contact_info - Street_no_building_etc_line_2</v>
      </c>
      <c r="D312" t="s">
        <v>5385</v>
      </c>
      <c r="E312" t="s">
        <v>16604</v>
      </c>
      <c r="F312" t="s">
        <v>121</v>
      </c>
    </row>
    <row r="313" spans="1:6" x14ac:dyDescent="0.25">
      <c r="A313" t="s">
        <v>16597</v>
      </c>
      <c r="B313" s="4" t="str">
        <f t="shared" si="8"/>
        <v>Contact_info</v>
      </c>
      <c r="C313" s="4" t="str">
        <f t="shared" si="9"/>
        <v>Contact_info - Street_no_building_etc_line_2_native_</v>
      </c>
      <c r="D313" t="s">
        <v>16605</v>
      </c>
      <c r="E313" t="s">
        <v>16606</v>
      </c>
      <c r="F313" t="s">
        <v>123</v>
      </c>
    </row>
    <row r="314" spans="1:6" x14ac:dyDescent="0.25">
      <c r="A314" t="s">
        <v>16597</v>
      </c>
      <c r="B314" s="4" t="str">
        <f t="shared" si="8"/>
        <v>Contact_info</v>
      </c>
      <c r="C314" s="4" t="str">
        <f t="shared" si="9"/>
        <v>Contact_info - Street_no_building_etc_line_3</v>
      </c>
      <c r="D314" t="s">
        <v>5389</v>
      </c>
      <c r="E314" t="s">
        <v>16607</v>
      </c>
      <c r="F314" t="s">
        <v>125</v>
      </c>
    </row>
    <row r="315" spans="1:6" x14ac:dyDescent="0.25">
      <c r="A315" t="s">
        <v>16597</v>
      </c>
      <c r="B315" s="4" t="str">
        <f t="shared" si="8"/>
        <v>Contact_info</v>
      </c>
      <c r="C315" s="4" t="str">
        <f t="shared" si="9"/>
        <v>Contact_info - Street_no_building_etc_line_3_native_</v>
      </c>
      <c r="D315" t="s">
        <v>16608</v>
      </c>
      <c r="E315" t="s">
        <v>16609</v>
      </c>
      <c r="F315" t="s">
        <v>127</v>
      </c>
    </row>
    <row r="316" spans="1:6" x14ac:dyDescent="0.25">
      <c r="A316" t="s">
        <v>16597</v>
      </c>
      <c r="B316" s="4" t="str">
        <f t="shared" si="8"/>
        <v>Contact_info</v>
      </c>
      <c r="C316" s="4" t="str">
        <f t="shared" si="9"/>
        <v>Contact_info - Street_no_building_etc_line_4</v>
      </c>
      <c r="D316" t="s">
        <v>5392</v>
      </c>
      <c r="E316" t="s">
        <v>16610</v>
      </c>
      <c r="F316" t="s">
        <v>129</v>
      </c>
    </row>
    <row r="317" spans="1:6" x14ac:dyDescent="0.25">
      <c r="A317" t="s">
        <v>16597</v>
      </c>
      <c r="B317" s="4" t="str">
        <f t="shared" si="8"/>
        <v>Contact_info</v>
      </c>
      <c r="C317" s="4" t="str">
        <f t="shared" si="9"/>
        <v>Contact_info - Street_no_building_etc_line_4_native_</v>
      </c>
      <c r="D317" t="s">
        <v>16611</v>
      </c>
      <c r="E317" t="s">
        <v>16612</v>
      </c>
      <c r="F317" t="s">
        <v>131</v>
      </c>
    </row>
    <row r="318" spans="1:6" x14ac:dyDescent="0.25">
      <c r="A318" t="s">
        <v>16597</v>
      </c>
      <c r="B318" s="4" t="str">
        <f t="shared" si="8"/>
        <v>Contact_info</v>
      </c>
      <c r="C318" s="4" t="str">
        <f t="shared" si="9"/>
        <v>Contact_info - Postcode</v>
      </c>
      <c r="D318" t="s">
        <v>113</v>
      </c>
      <c r="E318" t="s">
        <v>12206</v>
      </c>
      <c r="F318" t="s">
        <v>113</v>
      </c>
    </row>
    <row r="319" spans="1:6" x14ac:dyDescent="0.25">
      <c r="A319" t="s">
        <v>16597</v>
      </c>
      <c r="B319" s="4" t="str">
        <f t="shared" si="8"/>
        <v>Contact_info</v>
      </c>
      <c r="C319" s="4" t="str">
        <f t="shared" si="9"/>
        <v>Contact_info - City</v>
      </c>
      <c r="D319" t="s">
        <v>103</v>
      </c>
      <c r="E319" t="s">
        <v>16613</v>
      </c>
      <c r="F319" t="s">
        <v>103</v>
      </c>
    </row>
    <row r="320" spans="1:6" x14ac:dyDescent="0.25">
      <c r="A320" t="s">
        <v>16597</v>
      </c>
      <c r="B320" s="4" t="str">
        <f t="shared" si="8"/>
        <v>Contact_info</v>
      </c>
      <c r="C320" s="4" t="str">
        <f t="shared" si="9"/>
        <v>Contact_info - City_native_</v>
      </c>
      <c r="D320" t="s">
        <v>16614</v>
      </c>
      <c r="E320" t="s">
        <v>16615</v>
      </c>
      <c r="F320" t="s">
        <v>105</v>
      </c>
    </row>
    <row r="321" spans="1:6" x14ac:dyDescent="0.25">
      <c r="A321" t="s">
        <v>16597</v>
      </c>
      <c r="B321" s="4" t="str">
        <f t="shared" si="8"/>
        <v>Contact_info</v>
      </c>
      <c r="C321" s="4" t="str">
        <f t="shared" si="9"/>
        <v>Contact_info - Country</v>
      </c>
      <c r="D321" t="s">
        <v>107</v>
      </c>
      <c r="E321" t="s">
        <v>6386</v>
      </c>
      <c r="F321" t="s">
        <v>107</v>
      </c>
    </row>
    <row r="322" spans="1:6" x14ac:dyDescent="0.25">
      <c r="A322" t="s">
        <v>16597</v>
      </c>
      <c r="B322" s="4" t="str">
        <f t="shared" si="8"/>
        <v>Contact_info</v>
      </c>
      <c r="C322" s="4" t="str">
        <f t="shared" si="9"/>
        <v>Contact_info - Country_ISO_code</v>
      </c>
      <c r="D322" t="s">
        <v>6394</v>
      </c>
      <c r="E322" t="s">
        <v>6392</v>
      </c>
      <c r="F322" t="s">
        <v>109</v>
      </c>
    </row>
    <row r="323" spans="1:6" x14ac:dyDescent="0.25">
      <c r="A323" t="s">
        <v>16597</v>
      </c>
      <c r="B323" s="4" t="str">
        <f t="shared" ref="B323:B386" si="10">LEFT(A323,FIND(".txt",A323)-1)</f>
        <v>Contact_info</v>
      </c>
      <c r="C323" s="4" t="str">
        <f t="shared" ref="C323:C386" si="11">B323&amp;" - "&amp;F323</f>
        <v>Contact_info - Metropolitan_area_in_US_</v>
      </c>
      <c r="D323" t="s">
        <v>16616</v>
      </c>
      <c r="E323" t="s">
        <v>16617</v>
      </c>
      <c r="F323" t="s">
        <v>1203</v>
      </c>
    </row>
    <row r="324" spans="1:6" x14ac:dyDescent="0.25">
      <c r="A324" t="s">
        <v>16597</v>
      </c>
      <c r="B324" s="4" t="str">
        <f t="shared" si="10"/>
        <v>Contact_info</v>
      </c>
      <c r="C324" s="4" t="str">
        <f t="shared" si="11"/>
        <v>Contact_info - State_or_province_in_US_or_Canada_</v>
      </c>
      <c r="D324" t="s">
        <v>15855</v>
      </c>
      <c r="E324" t="s">
        <v>15853</v>
      </c>
      <c r="F324" t="s">
        <v>1215</v>
      </c>
    </row>
    <row r="325" spans="1:6" x14ac:dyDescent="0.25">
      <c r="A325" t="s">
        <v>16597</v>
      </c>
      <c r="B325" s="4" t="str">
        <f t="shared" si="10"/>
        <v>Contact_info</v>
      </c>
      <c r="C325" s="4" t="str">
        <f t="shared" si="11"/>
        <v>Contact_info - County_in_US_or_Canada_</v>
      </c>
      <c r="D325" t="s">
        <v>16618</v>
      </c>
      <c r="E325" t="s">
        <v>6411</v>
      </c>
      <c r="F325" t="s">
        <v>1195</v>
      </c>
    </row>
    <row r="326" spans="1:6" x14ac:dyDescent="0.25">
      <c r="A326" t="s">
        <v>16597</v>
      </c>
      <c r="B326" s="4" t="str">
        <f t="shared" si="10"/>
        <v>Contact_info</v>
      </c>
      <c r="C326" s="4" t="str">
        <f t="shared" si="11"/>
        <v>Contact_info - Telephone_number</v>
      </c>
      <c r="D326" t="s">
        <v>5574</v>
      </c>
      <c r="E326" t="s">
        <v>12165</v>
      </c>
      <c r="F326" t="s">
        <v>133</v>
      </c>
    </row>
    <row r="327" spans="1:6" x14ac:dyDescent="0.25">
      <c r="A327" t="s">
        <v>16597</v>
      </c>
      <c r="B327" s="4" t="str">
        <f t="shared" si="10"/>
        <v>Contact_info</v>
      </c>
      <c r="C327" s="4" t="str">
        <f t="shared" si="11"/>
        <v>Contact_info - Fax_number</v>
      </c>
      <c r="D327" t="s">
        <v>5452</v>
      </c>
      <c r="E327" t="s">
        <v>8595</v>
      </c>
      <c r="F327" t="s">
        <v>111</v>
      </c>
    </row>
    <row r="328" spans="1:6" x14ac:dyDescent="0.25">
      <c r="A328" t="s">
        <v>16597</v>
      </c>
      <c r="B328" s="4" t="str">
        <f t="shared" si="10"/>
        <v>Contact_info</v>
      </c>
      <c r="C328" s="4" t="str">
        <f t="shared" si="11"/>
        <v>Contact_info - Website_address</v>
      </c>
      <c r="D328" t="s">
        <v>5695</v>
      </c>
      <c r="E328" t="s">
        <v>16127</v>
      </c>
      <c r="F328" t="s">
        <v>1217</v>
      </c>
    </row>
    <row r="329" spans="1:6" x14ac:dyDescent="0.25">
      <c r="A329" t="s">
        <v>16597</v>
      </c>
      <c r="B329" s="4" t="str">
        <f t="shared" si="10"/>
        <v>Contact_info</v>
      </c>
      <c r="C329" s="4" t="str">
        <f t="shared" si="11"/>
        <v>Contact_info - E_mail_address</v>
      </c>
      <c r="D329" t="s">
        <v>6186</v>
      </c>
      <c r="E329" t="s">
        <v>8133</v>
      </c>
      <c r="F329" t="s">
        <v>1197</v>
      </c>
    </row>
    <row r="330" spans="1:6" x14ac:dyDescent="0.25">
      <c r="A330" t="s">
        <v>16597</v>
      </c>
      <c r="B330" s="4" t="str">
        <f t="shared" si="10"/>
        <v>Contact_info</v>
      </c>
      <c r="C330" s="4" t="str">
        <f t="shared" si="11"/>
        <v>Contact_info - Region_in_country</v>
      </c>
      <c r="D330" t="s">
        <v>16619</v>
      </c>
      <c r="E330" t="s">
        <v>6398</v>
      </c>
      <c r="F330" t="s">
        <v>115</v>
      </c>
    </row>
    <row r="331" spans="1:6" x14ac:dyDescent="0.25">
      <c r="A331" t="s">
        <v>16597</v>
      </c>
      <c r="B331" s="4" t="str">
        <f t="shared" si="10"/>
        <v>Contact_info</v>
      </c>
      <c r="C331" s="4" t="str">
        <f t="shared" si="11"/>
        <v>Contact_info - Type_of_region_in_country</v>
      </c>
      <c r="D331" t="s">
        <v>16620</v>
      </c>
      <c r="E331" t="s">
        <v>6405</v>
      </c>
      <c r="F331" t="s">
        <v>135</v>
      </c>
    </row>
    <row r="332" spans="1:6" x14ac:dyDescent="0.25">
      <c r="A332" t="s">
        <v>16597</v>
      </c>
      <c r="B332" s="4" t="str">
        <f t="shared" si="10"/>
        <v>Contact_info</v>
      </c>
      <c r="C332" s="4" t="str">
        <f t="shared" si="11"/>
        <v>Contact_info - NUTS1</v>
      </c>
      <c r="D332" t="s">
        <v>1209</v>
      </c>
      <c r="E332" t="s">
        <v>1209</v>
      </c>
      <c r="F332" t="s">
        <v>1209</v>
      </c>
    </row>
    <row r="333" spans="1:6" x14ac:dyDescent="0.25">
      <c r="A333" t="s">
        <v>16597</v>
      </c>
      <c r="B333" s="4" t="str">
        <f t="shared" si="10"/>
        <v>Contact_info</v>
      </c>
      <c r="C333" s="4" t="str">
        <f t="shared" si="11"/>
        <v>Contact_info - NUTS2</v>
      </c>
      <c r="D333" t="s">
        <v>1211</v>
      </c>
      <c r="E333" t="s">
        <v>1211</v>
      </c>
      <c r="F333" t="s">
        <v>1211</v>
      </c>
    </row>
    <row r="334" spans="1:6" x14ac:dyDescent="0.25">
      <c r="A334" t="s">
        <v>16597</v>
      </c>
      <c r="B334" s="4" t="str">
        <f t="shared" si="10"/>
        <v>Contact_info</v>
      </c>
      <c r="C334" s="4" t="str">
        <f t="shared" si="11"/>
        <v>Contact_info - NUTS3</v>
      </c>
      <c r="D334" t="s">
        <v>1213</v>
      </c>
      <c r="E334" t="s">
        <v>1213</v>
      </c>
      <c r="F334" t="s">
        <v>1213</v>
      </c>
    </row>
    <row r="335" spans="1:6" x14ac:dyDescent="0.25">
      <c r="A335" t="s">
        <v>16597</v>
      </c>
      <c r="B335" s="4" t="str">
        <f t="shared" si="10"/>
        <v>Contact_info</v>
      </c>
      <c r="C335" s="4" t="str">
        <f t="shared" si="11"/>
        <v>Contact_info - LATITUDE</v>
      </c>
      <c r="D335" t="s">
        <v>1199</v>
      </c>
      <c r="E335" t="s">
        <v>1199</v>
      </c>
      <c r="F335" t="s">
        <v>1199</v>
      </c>
    </row>
    <row r="336" spans="1:6" x14ac:dyDescent="0.25">
      <c r="A336" t="s">
        <v>16597</v>
      </c>
      <c r="B336" s="4" t="str">
        <f t="shared" si="10"/>
        <v>Contact_info</v>
      </c>
      <c r="C336" s="4" t="str">
        <f t="shared" si="11"/>
        <v>Contact_info - LONGITUDE</v>
      </c>
      <c r="D336" t="s">
        <v>1201</v>
      </c>
      <c r="E336" t="s">
        <v>1201</v>
      </c>
      <c r="F336" t="s">
        <v>1201</v>
      </c>
    </row>
    <row r="337" spans="1:6" x14ac:dyDescent="0.25">
      <c r="A337" t="s">
        <v>16597</v>
      </c>
      <c r="B337" s="4" t="str">
        <f t="shared" si="10"/>
        <v>Contact_info</v>
      </c>
      <c r="C337" s="4" t="str">
        <f t="shared" si="11"/>
        <v>Contact_info - Remarks_</v>
      </c>
      <c r="D337" t="s">
        <v>16621</v>
      </c>
      <c r="F337" t="s">
        <v>16622</v>
      </c>
    </row>
    <row r="338" spans="1:6" x14ac:dyDescent="0.25">
      <c r="A338" t="s">
        <v>16597</v>
      </c>
      <c r="B338" s="4" t="str">
        <f t="shared" si="10"/>
        <v>Contact_info</v>
      </c>
      <c r="C338" s="4" t="str">
        <f t="shared" si="11"/>
        <v>Contact_info - Priority_given_to_info_from_local_registry_filings</v>
      </c>
      <c r="D338" t="s">
        <v>16623</v>
      </c>
      <c r="F338" t="s">
        <v>16624</v>
      </c>
    </row>
    <row r="339" spans="1:6" x14ac:dyDescent="0.25">
      <c r="A339" t="s">
        <v>16597</v>
      </c>
      <c r="B339" s="4" t="str">
        <f t="shared" si="10"/>
        <v>Contact_info</v>
      </c>
      <c r="C339" s="4" t="str">
        <f t="shared" si="11"/>
        <v>Contact_info - Region_in_country_and_type_of_region_in_country_have_multiple_values_separated_by_a_pipe</v>
      </c>
      <c r="D339" t="s">
        <v>16625</v>
      </c>
      <c r="F339" t="s">
        <v>16626</v>
      </c>
    </row>
    <row r="340" spans="1:6" x14ac:dyDescent="0.25">
      <c r="A340" t="s">
        <v>16627</v>
      </c>
      <c r="B340" s="4" t="str">
        <f t="shared" si="10"/>
        <v>All_addresses</v>
      </c>
      <c r="C340" s="4" t="str">
        <f t="shared" si="11"/>
        <v>All_addresses - BvD_ID_number</v>
      </c>
      <c r="D340" t="s">
        <v>5805</v>
      </c>
      <c r="E340" t="s">
        <v>954</v>
      </c>
      <c r="F340" t="s">
        <v>27</v>
      </c>
    </row>
    <row r="341" spans="1:6" x14ac:dyDescent="0.25">
      <c r="A341" t="s">
        <v>16627</v>
      </c>
      <c r="B341" s="4" t="str">
        <f t="shared" si="10"/>
        <v>All_addresses</v>
      </c>
      <c r="C341" s="4" t="str">
        <f t="shared" si="11"/>
        <v>All_addresses - Street_no_building_etc_line_1</v>
      </c>
      <c r="D341" t="s">
        <v>5381</v>
      </c>
      <c r="E341" t="s">
        <v>16628</v>
      </c>
      <c r="F341" t="s">
        <v>117</v>
      </c>
    </row>
    <row r="342" spans="1:6" x14ac:dyDescent="0.25">
      <c r="A342" t="s">
        <v>16627</v>
      </c>
      <c r="B342" s="4" t="str">
        <f t="shared" si="10"/>
        <v>All_addresses</v>
      </c>
      <c r="C342" s="4" t="str">
        <f t="shared" si="11"/>
        <v>All_addresses - Street_no_building_etc_line_1_native_</v>
      </c>
      <c r="D342" t="s">
        <v>16602</v>
      </c>
      <c r="E342" t="s">
        <v>16629</v>
      </c>
      <c r="F342" t="s">
        <v>119</v>
      </c>
    </row>
    <row r="343" spans="1:6" x14ac:dyDescent="0.25">
      <c r="A343" t="s">
        <v>16627</v>
      </c>
      <c r="B343" s="4" t="str">
        <f t="shared" si="10"/>
        <v>All_addresses</v>
      </c>
      <c r="C343" s="4" t="str">
        <f t="shared" si="11"/>
        <v>All_addresses - Street_no_building_etc_line_2</v>
      </c>
      <c r="D343" t="s">
        <v>5385</v>
      </c>
      <c r="E343" t="s">
        <v>16630</v>
      </c>
      <c r="F343" t="s">
        <v>121</v>
      </c>
    </row>
    <row r="344" spans="1:6" x14ac:dyDescent="0.25">
      <c r="A344" t="s">
        <v>16627</v>
      </c>
      <c r="B344" s="4" t="str">
        <f t="shared" si="10"/>
        <v>All_addresses</v>
      </c>
      <c r="C344" s="4" t="str">
        <f t="shared" si="11"/>
        <v>All_addresses - Street_no_building_etc_line_2_native_</v>
      </c>
      <c r="D344" t="s">
        <v>16605</v>
      </c>
      <c r="E344" t="s">
        <v>16631</v>
      </c>
      <c r="F344" t="s">
        <v>123</v>
      </c>
    </row>
    <row r="345" spans="1:6" x14ac:dyDescent="0.25">
      <c r="A345" t="s">
        <v>16627</v>
      </c>
      <c r="B345" s="4" t="str">
        <f t="shared" si="10"/>
        <v>All_addresses</v>
      </c>
      <c r="C345" s="4" t="str">
        <f t="shared" si="11"/>
        <v>All_addresses - Street_no_building_etc_line_3</v>
      </c>
      <c r="D345" t="s">
        <v>5389</v>
      </c>
      <c r="E345" t="s">
        <v>16632</v>
      </c>
      <c r="F345" t="s">
        <v>125</v>
      </c>
    </row>
    <row r="346" spans="1:6" x14ac:dyDescent="0.25">
      <c r="A346" t="s">
        <v>16627</v>
      </c>
      <c r="B346" s="4" t="str">
        <f t="shared" si="10"/>
        <v>All_addresses</v>
      </c>
      <c r="C346" s="4" t="str">
        <f t="shared" si="11"/>
        <v>All_addresses - Street_no_building_etc_line_3_native_</v>
      </c>
      <c r="D346" t="s">
        <v>16608</v>
      </c>
      <c r="E346" t="s">
        <v>16633</v>
      </c>
      <c r="F346" t="s">
        <v>127</v>
      </c>
    </row>
    <row r="347" spans="1:6" x14ac:dyDescent="0.25">
      <c r="A347" t="s">
        <v>16627</v>
      </c>
      <c r="B347" s="4" t="str">
        <f t="shared" si="10"/>
        <v>All_addresses</v>
      </c>
      <c r="C347" s="4" t="str">
        <f t="shared" si="11"/>
        <v>All_addresses - Street_no_building_etc_line_4</v>
      </c>
      <c r="D347" t="s">
        <v>5392</v>
      </c>
      <c r="E347" t="s">
        <v>16634</v>
      </c>
      <c r="F347" t="s">
        <v>129</v>
      </c>
    </row>
    <row r="348" spans="1:6" x14ac:dyDescent="0.25">
      <c r="A348" t="s">
        <v>16627</v>
      </c>
      <c r="B348" s="4" t="str">
        <f t="shared" si="10"/>
        <v>All_addresses</v>
      </c>
      <c r="C348" s="4" t="str">
        <f t="shared" si="11"/>
        <v>All_addresses - Street_no_building_etc_line_4_native_</v>
      </c>
      <c r="D348" t="s">
        <v>16611</v>
      </c>
      <c r="E348" t="s">
        <v>16635</v>
      </c>
      <c r="F348" t="s">
        <v>131</v>
      </c>
    </row>
    <row r="349" spans="1:6" x14ac:dyDescent="0.25">
      <c r="A349" t="s">
        <v>16627</v>
      </c>
      <c r="B349" s="4" t="str">
        <f t="shared" si="10"/>
        <v>All_addresses</v>
      </c>
      <c r="C349" s="4" t="str">
        <f t="shared" si="11"/>
        <v>All_addresses - Postcode</v>
      </c>
      <c r="D349" t="s">
        <v>113</v>
      </c>
      <c r="E349" t="s">
        <v>12208</v>
      </c>
      <c r="F349" t="s">
        <v>113</v>
      </c>
    </row>
    <row r="350" spans="1:6" x14ac:dyDescent="0.25">
      <c r="A350" t="s">
        <v>16627</v>
      </c>
      <c r="B350" s="4" t="str">
        <f t="shared" si="10"/>
        <v>All_addresses</v>
      </c>
      <c r="C350" s="4" t="str">
        <f t="shared" si="11"/>
        <v>All_addresses - City</v>
      </c>
      <c r="D350" t="s">
        <v>103</v>
      </c>
      <c r="E350" t="s">
        <v>16636</v>
      </c>
      <c r="F350" t="s">
        <v>103</v>
      </c>
    </row>
    <row r="351" spans="1:6" x14ac:dyDescent="0.25">
      <c r="A351" t="s">
        <v>16627</v>
      </c>
      <c r="B351" s="4" t="str">
        <f t="shared" si="10"/>
        <v>All_addresses</v>
      </c>
      <c r="C351" s="4" t="str">
        <f t="shared" si="11"/>
        <v>All_addresses - City_native_</v>
      </c>
      <c r="D351" t="s">
        <v>16614</v>
      </c>
      <c r="E351" t="s">
        <v>16637</v>
      </c>
      <c r="F351" t="s">
        <v>105</v>
      </c>
    </row>
    <row r="352" spans="1:6" x14ac:dyDescent="0.25">
      <c r="A352" t="s">
        <v>16627</v>
      </c>
      <c r="B352" s="4" t="str">
        <f t="shared" si="10"/>
        <v>All_addresses</v>
      </c>
      <c r="C352" s="4" t="str">
        <f t="shared" si="11"/>
        <v>All_addresses - Country</v>
      </c>
      <c r="D352" t="s">
        <v>107</v>
      </c>
      <c r="E352" t="s">
        <v>6389</v>
      </c>
      <c r="F352" t="s">
        <v>107</v>
      </c>
    </row>
    <row r="353" spans="1:6" x14ac:dyDescent="0.25">
      <c r="A353" t="s">
        <v>16627</v>
      </c>
      <c r="B353" s="4" t="str">
        <f t="shared" si="10"/>
        <v>All_addresses</v>
      </c>
      <c r="C353" s="4" t="str">
        <f t="shared" si="11"/>
        <v>All_addresses - Country_ISO_code</v>
      </c>
      <c r="D353" t="s">
        <v>6394</v>
      </c>
      <c r="E353" t="s">
        <v>6396</v>
      </c>
      <c r="F353" t="s">
        <v>109</v>
      </c>
    </row>
    <row r="354" spans="1:6" x14ac:dyDescent="0.25">
      <c r="A354" t="s">
        <v>16627</v>
      </c>
      <c r="B354" s="4" t="str">
        <f t="shared" si="10"/>
        <v>All_addresses</v>
      </c>
      <c r="C354" s="4" t="str">
        <f t="shared" si="11"/>
        <v>All_addresses - Region_in_country</v>
      </c>
      <c r="D354" t="s">
        <v>16619</v>
      </c>
      <c r="E354" t="s">
        <v>6402</v>
      </c>
      <c r="F354" t="s">
        <v>115</v>
      </c>
    </row>
    <row r="355" spans="1:6" x14ac:dyDescent="0.25">
      <c r="A355" t="s">
        <v>16627</v>
      </c>
      <c r="B355" s="4" t="str">
        <f t="shared" si="10"/>
        <v>All_addresses</v>
      </c>
      <c r="C355" s="4" t="str">
        <f t="shared" si="11"/>
        <v>All_addresses - Type_of_region_in_country</v>
      </c>
      <c r="D355" t="s">
        <v>16620</v>
      </c>
      <c r="E355" t="s">
        <v>6408</v>
      </c>
      <c r="F355" t="s">
        <v>135</v>
      </c>
    </row>
    <row r="356" spans="1:6" x14ac:dyDescent="0.25">
      <c r="A356" t="s">
        <v>16627</v>
      </c>
      <c r="B356" s="4" t="str">
        <f t="shared" si="10"/>
        <v>All_addresses</v>
      </c>
      <c r="C356" s="4" t="str">
        <f t="shared" si="11"/>
        <v>All_addresses - Telephone_number</v>
      </c>
      <c r="D356" t="s">
        <v>5574</v>
      </c>
      <c r="E356" t="s">
        <v>12169</v>
      </c>
      <c r="F356" t="s">
        <v>133</v>
      </c>
    </row>
    <row r="357" spans="1:6" x14ac:dyDescent="0.25">
      <c r="A357" t="s">
        <v>16627</v>
      </c>
      <c r="B357" s="4" t="str">
        <f t="shared" si="10"/>
        <v>All_addresses</v>
      </c>
      <c r="C357" s="4" t="str">
        <f t="shared" si="11"/>
        <v>All_addresses - Fax_number</v>
      </c>
      <c r="D357" t="s">
        <v>5452</v>
      </c>
      <c r="E357" t="s">
        <v>8599</v>
      </c>
      <c r="F357" t="s">
        <v>111</v>
      </c>
    </row>
    <row r="358" spans="1:6" x14ac:dyDescent="0.25">
      <c r="A358" t="s">
        <v>16627</v>
      </c>
      <c r="B358" s="4" t="str">
        <f t="shared" si="10"/>
        <v>All_addresses</v>
      </c>
      <c r="C358" s="4" t="str">
        <f t="shared" si="11"/>
        <v>All_addresses - Address_type</v>
      </c>
      <c r="D358" t="s">
        <v>16638</v>
      </c>
      <c r="E358" t="s">
        <v>4479</v>
      </c>
      <c r="F358" t="s">
        <v>101</v>
      </c>
    </row>
    <row r="359" spans="1:6" x14ac:dyDescent="0.25">
      <c r="A359" t="s">
        <v>16639</v>
      </c>
      <c r="B359" s="4" t="str">
        <f t="shared" si="10"/>
        <v>OrbisID</v>
      </c>
      <c r="C359" s="4" t="str">
        <f t="shared" si="11"/>
        <v>OrbisID - BvD_ID_number</v>
      </c>
      <c r="D359" t="s">
        <v>5805</v>
      </c>
      <c r="E359" t="s">
        <v>954</v>
      </c>
      <c r="F359" t="s">
        <v>27</v>
      </c>
    </row>
    <row r="360" spans="1:6" x14ac:dyDescent="0.25">
      <c r="A360" t="s">
        <v>16639</v>
      </c>
      <c r="B360" s="4" t="str">
        <f t="shared" si="10"/>
        <v>OrbisID</v>
      </c>
      <c r="C360" s="4" t="str">
        <f t="shared" si="11"/>
        <v>OrbisID - OrbisID</v>
      </c>
      <c r="D360" t="s">
        <v>2791</v>
      </c>
      <c r="E360" t="s">
        <v>16640</v>
      </c>
      <c r="F360" t="s">
        <v>2791</v>
      </c>
    </row>
    <row r="361" spans="1:6" x14ac:dyDescent="0.25">
      <c r="A361" t="s">
        <v>16641</v>
      </c>
      <c r="B361" s="4" t="str">
        <f t="shared" si="10"/>
        <v>Last_updates</v>
      </c>
      <c r="C361" s="4" t="str">
        <f t="shared" si="11"/>
        <v>Last_updates - BvD_ID_number</v>
      </c>
      <c r="D361" t="s">
        <v>5805</v>
      </c>
      <c r="E361" t="s">
        <v>954</v>
      </c>
      <c r="F361" t="s">
        <v>27</v>
      </c>
    </row>
    <row r="362" spans="1:6" x14ac:dyDescent="0.25">
      <c r="A362" t="s">
        <v>16641</v>
      </c>
      <c r="B362" s="4" t="str">
        <f t="shared" si="10"/>
        <v>Last_updates</v>
      </c>
      <c r="C362" s="4" t="str">
        <f t="shared" si="11"/>
        <v>Last_updates - Update_number</v>
      </c>
      <c r="D362" t="s">
        <v>15821</v>
      </c>
      <c r="E362" t="s">
        <v>15819</v>
      </c>
      <c r="F362" t="s">
        <v>2493</v>
      </c>
    </row>
    <row r="363" spans="1:6" x14ac:dyDescent="0.25">
      <c r="A363" t="s">
        <v>16641</v>
      </c>
      <c r="B363" s="4" t="str">
        <f t="shared" si="10"/>
        <v>Last_updates</v>
      </c>
      <c r="C363" s="4" t="str">
        <f t="shared" si="11"/>
        <v>Last_updates - Addition_of_company_in_Orbis</v>
      </c>
      <c r="D363" t="s">
        <v>16642</v>
      </c>
      <c r="E363" t="s">
        <v>11742</v>
      </c>
      <c r="F363" t="s">
        <v>2373</v>
      </c>
    </row>
    <row r="364" spans="1:6" x14ac:dyDescent="0.25">
      <c r="A364" t="s">
        <v>16641</v>
      </c>
      <c r="B364" s="4" t="str">
        <f t="shared" si="10"/>
        <v>Last_updates</v>
      </c>
      <c r="C364" s="4" t="str">
        <f t="shared" si="11"/>
        <v>Last_updates - Last_update_Company_name</v>
      </c>
      <c r="D364" t="s">
        <v>11622</v>
      </c>
      <c r="E364" t="s">
        <v>11620</v>
      </c>
      <c r="F364" t="s">
        <v>2421</v>
      </c>
    </row>
    <row r="365" spans="1:6" x14ac:dyDescent="0.25">
      <c r="A365" t="s">
        <v>16641</v>
      </c>
      <c r="B365" s="4" t="str">
        <f t="shared" si="10"/>
        <v>Last_updates</v>
      </c>
      <c r="C365" s="4" t="str">
        <f t="shared" si="11"/>
        <v>Last_updates - Last_update_Address</v>
      </c>
      <c r="D365" t="s">
        <v>4485</v>
      </c>
      <c r="E365" t="s">
        <v>4483</v>
      </c>
      <c r="F365" t="s">
        <v>2389</v>
      </c>
    </row>
    <row r="366" spans="1:6" x14ac:dyDescent="0.25">
      <c r="A366" t="s">
        <v>16641</v>
      </c>
      <c r="B366" s="4" t="str">
        <f t="shared" si="10"/>
        <v>Last_updates</v>
      </c>
      <c r="C366" s="4" t="str">
        <f t="shared" si="11"/>
        <v>Last_updates - Last_update_Telephone_number</v>
      </c>
      <c r="D366" t="s">
        <v>12174</v>
      </c>
      <c r="E366" t="s">
        <v>12172</v>
      </c>
      <c r="F366" t="s">
        <v>2477</v>
      </c>
    </row>
    <row r="367" spans="1:6" x14ac:dyDescent="0.25">
      <c r="A367" t="s">
        <v>16641</v>
      </c>
      <c r="B367" s="4" t="str">
        <f t="shared" si="10"/>
        <v>Last_updates</v>
      </c>
      <c r="C367" s="4" t="str">
        <f t="shared" si="11"/>
        <v>Last_updates - Last_update_Website_address</v>
      </c>
      <c r="D367" t="s">
        <v>16132</v>
      </c>
      <c r="E367" t="s">
        <v>16130</v>
      </c>
      <c r="F367" t="s">
        <v>2485</v>
      </c>
    </row>
    <row r="368" spans="1:6" x14ac:dyDescent="0.25">
      <c r="A368" t="s">
        <v>16641</v>
      </c>
      <c r="B368" s="4" t="str">
        <f t="shared" si="10"/>
        <v>Last_updates</v>
      </c>
      <c r="C368" s="4" t="str">
        <f t="shared" si="11"/>
        <v>Last_updates - Last_update_E_mail_address</v>
      </c>
      <c r="D368" t="s">
        <v>8138</v>
      </c>
      <c r="E368" t="s">
        <v>8136</v>
      </c>
      <c r="F368" t="s">
        <v>2429</v>
      </c>
    </row>
    <row r="369" spans="1:6" x14ac:dyDescent="0.25">
      <c r="A369" t="s">
        <v>16641</v>
      </c>
      <c r="B369" s="4" t="str">
        <f t="shared" si="10"/>
        <v>Last_updates</v>
      </c>
      <c r="C369" s="4" t="str">
        <f t="shared" si="11"/>
        <v>Last_updates - Last_update_Identification_numbers</v>
      </c>
      <c r="D369" t="s">
        <v>10151</v>
      </c>
      <c r="E369" t="s">
        <v>10149</v>
      </c>
      <c r="F369" t="s">
        <v>2437</v>
      </c>
    </row>
    <row r="370" spans="1:6" x14ac:dyDescent="0.25">
      <c r="A370" t="s">
        <v>16641</v>
      </c>
      <c r="B370" s="4" t="str">
        <f t="shared" si="10"/>
        <v>Last_updates</v>
      </c>
      <c r="C370" s="4" t="str">
        <f t="shared" si="11"/>
        <v>Last_updates - Last_update_Status_any_change_</v>
      </c>
      <c r="D370" t="s">
        <v>14818</v>
      </c>
      <c r="E370" t="s">
        <v>14810</v>
      </c>
      <c r="F370" t="s">
        <v>2469</v>
      </c>
    </row>
    <row r="371" spans="1:6" x14ac:dyDescent="0.25">
      <c r="A371" t="s">
        <v>16641</v>
      </c>
      <c r="B371" s="4" t="str">
        <f t="shared" si="10"/>
        <v>Last_updates</v>
      </c>
      <c r="C371" s="4" t="str">
        <f t="shared" si="11"/>
        <v>Last_updates - Last_update_National_legal_form</v>
      </c>
      <c r="D371" t="s">
        <v>11655</v>
      </c>
      <c r="E371" t="s">
        <v>11653</v>
      </c>
      <c r="F371" t="s">
        <v>2461</v>
      </c>
    </row>
    <row r="372" spans="1:6" x14ac:dyDescent="0.25">
      <c r="A372" t="s">
        <v>16641</v>
      </c>
      <c r="B372" s="4" t="str">
        <f t="shared" si="10"/>
        <v>Last_updates</v>
      </c>
      <c r="C372" s="4" t="str">
        <f t="shared" si="11"/>
        <v>Last_updates - Last_update_Category_of_the_company</v>
      </c>
      <c r="D372" t="s">
        <v>16643</v>
      </c>
      <c r="E372" t="s">
        <v>5958</v>
      </c>
      <c r="F372" t="s">
        <v>2413</v>
      </c>
    </row>
    <row r="373" spans="1:6" x14ac:dyDescent="0.25">
      <c r="A373" t="s">
        <v>16641</v>
      </c>
      <c r="B373" s="4" t="str">
        <f t="shared" si="10"/>
        <v>Last_updates</v>
      </c>
      <c r="C373" s="4" t="str">
        <f t="shared" si="11"/>
        <v>Last_updates - Last_update_Industry_classifications</v>
      </c>
      <c r="D373" t="s">
        <v>10219</v>
      </c>
      <c r="E373" t="s">
        <v>10217</v>
      </c>
      <c r="F373" t="s">
        <v>2445</v>
      </c>
    </row>
    <row r="374" spans="1:6" x14ac:dyDescent="0.25">
      <c r="A374" t="s">
        <v>16641</v>
      </c>
      <c r="B374" s="4" t="str">
        <f t="shared" si="10"/>
        <v>Last_updates</v>
      </c>
      <c r="C374" s="4" t="str">
        <f t="shared" si="11"/>
        <v>Last_updates - Addition_of_last_annual_accounts</v>
      </c>
      <c r="D374" t="s">
        <v>11740</v>
      </c>
      <c r="E374" t="s">
        <v>11738</v>
      </c>
      <c r="F374" t="s">
        <v>2381</v>
      </c>
    </row>
    <row r="375" spans="1:6" x14ac:dyDescent="0.25">
      <c r="A375" t="s">
        <v>16641</v>
      </c>
      <c r="B375" s="4" t="str">
        <f t="shared" si="10"/>
        <v>Last_updates</v>
      </c>
      <c r="C375" s="4" t="str">
        <f t="shared" si="11"/>
        <v>Last_updates - Last_update_Annual_accounts</v>
      </c>
      <c r="D375" t="s">
        <v>4580</v>
      </c>
      <c r="E375" t="s">
        <v>4578</v>
      </c>
      <c r="F375" t="s">
        <v>2397</v>
      </c>
    </row>
    <row r="376" spans="1:6" x14ac:dyDescent="0.25">
      <c r="A376" t="s">
        <v>16641</v>
      </c>
      <c r="B376" s="4" t="str">
        <f t="shared" si="10"/>
        <v>Last_updates</v>
      </c>
      <c r="C376" s="4" t="str">
        <f t="shared" si="11"/>
        <v>Last_updates - Last_update_Interim_accounts</v>
      </c>
      <c r="D376" t="s">
        <v>10247</v>
      </c>
      <c r="E376" t="s">
        <v>10245</v>
      </c>
      <c r="F376" t="s">
        <v>2453</v>
      </c>
    </row>
    <row r="377" spans="1:6" x14ac:dyDescent="0.25">
      <c r="A377" t="s">
        <v>16641</v>
      </c>
      <c r="B377" s="4" t="str">
        <f t="shared" si="10"/>
        <v>Last_updates</v>
      </c>
      <c r="C377" s="4" t="str">
        <f t="shared" si="11"/>
        <v>Last_updates - Last_update_BvD_Independence_Indicator</v>
      </c>
      <c r="D377" t="s">
        <v>5809</v>
      </c>
      <c r="E377" t="s">
        <v>5807</v>
      </c>
      <c r="F377" t="s">
        <v>2405</v>
      </c>
    </row>
    <row r="378" spans="1:6" x14ac:dyDescent="0.25">
      <c r="A378" t="s">
        <v>16644</v>
      </c>
      <c r="B378" s="4" t="str">
        <f t="shared" si="10"/>
        <v>LEI_details</v>
      </c>
      <c r="C378" s="4" t="str">
        <f t="shared" si="11"/>
        <v>LEI_details - BvD_ID_number</v>
      </c>
      <c r="D378" t="s">
        <v>5805</v>
      </c>
      <c r="E378" t="s">
        <v>954</v>
      </c>
      <c r="F378" t="s">
        <v>27</v>
      </c>
    </row>
    <row r="379" spans="1:6" x14ac:dyDescent="0.25">
      <c r="A379" t="s">
        <v>16644</v>
      </c>
      <c r="B379" s="4" t="str">
        <f t="shared" si="10"/>
        <v>LEI_details</v>
      </c>
      <c r="C379" s="4" t="str">
        <f t="shared" si="11"/>
        <v>LEI_details - LEI_Legal_Entity_Identifier_</v>
      </c>
      <c r="D379" t="s">
        <v>16578</v>
      </c>
      <c r="E379" t="s">
        <v>10726</v>
      </c>
      <c r="F379" t="s">
        <v>2073</v>
      </c>
    </row>
    <row r="380" spans="1:6" x14ac:dyDescent="0.25">
      <c r="A380" t="s">
        <v>16644</v>
      </c>
      <c r="B380" s="4" t="str">
        <f t="shared" si="10"/>
        <v>LEI_details</v>
      </c>
      <c r="C380" s="4" t="str">
        <f t="shared" si="11"/>
        <v>LEI_details - Status</v>
      </c>
      <c r="D380" t="s">
        <v>1837</v>
      </c>
      <c r="E380" t="s">
        <v>10742</v>
      </c>
      <c r="F380" t="s">
        <v>1837</v>
      </c>
    </row>
    <row r="381" spans="1:6" x14ac:dyDescent="0.25">
      <c r="A381" t="s">
        <v>16644</v>
      </c>
      <c r="B381" s="4" t="str">
        <f t="shared" si="10"/>
        <v>LEI_details</v>
      </c>
      <c r="C381" s="4" t="str">
        <f t="shared" si="11"/>
        <v>LEI_details - First_assignment_date</v>
      </c>
      <c r="D381" t="s">
        <v>10736</v>
      </c>
      <c r="E381" t="s">
        <v>16645</v>
      </c>
      <c r="F381" t="s">
        <v>2567</v>
      </c>
    </row>
    <row r="382" spans="1:6" x14ac:dyDescent="0.25">
      <c r="A382" t="s">
        <v>16644</v>
      </c>
      <c r="B382" s="4" t="str">
        <f t="shared" si="10"/>
        <v>LEI_details</v>
      </c>
      <c r="C382" s="4" t="str">
        <f t="shared" si="11"/>
        <v>LEI_details - Annual_renewal_date</v>
      </c>
      <c r="D382" t="s">
        <v>10732</v>
      </c>
      <c r="E382" t="s">
        <v>16646</v>
      </c>
      <c r="F382" t="s">
        <v>2559</v>
      </c>
    </row>
    <row r="383" spans="1:6" x14ac:dyDescent="0.25">
      <c r="A383" t="s">
        <v>16644</v>
      </c>
      <c r="B383" s="4" t="str">
        <f t="shared" si="10"/>
        <v>LEI_details</v>
      </c>
      <c r="C383" s="4" t="str">
        <f t="shared" si="11"/>
        <v>LEI_details - Managing_Local_Operating_Unit</v>
      </c>
      <c r="D383" t="s">
        <v>10740</v>
      </c>
      <c r="E383" t="s">
        <v>16647</v>
      </c>
      <c r="F383" t="s">
        <v>2575</v>
      </c>
    </row>
    <row r="384" spans="1:6" x14ac:dyDescent="0.25">
      <c r="A384" t="s">
        <v>17254</v>
      </c>
      <c r="B384" s="4" t="str">
        <f t="shared" si="10"/>
        <v>Cash_Flow_US_industries</v>
      </c>
      <c r="C384" s="4" t="str">
        <f t="shared" si="11"/>
        <v>Cash_Flow_US_industries - BvD_ID_number</v>
      </c>
      <c r="D384" t="s">
        <v>5805</v>
      </c>
      <c r="E384" t="s">
        <v>954</v>
      </c>
      <c r="F384" t="s">
        <v>27</v>
      </c>
    </row>
    <row r="385" spans="1:6" x14ac:dyDescent="0.25">
      <c r="A385" t="s">
        <v>17254</v>
      </c>
      <c r="B385" s="4" t="str">
        <f t="shared" si="10"/>
        <v>Cash_Flow_US_industries</v>
      </c>
      <c r="C385" s="4" t="str">
        <f t="shared" si="11"/>
        <v>Cash_Flow_US_industries - Consolidation_code</v>
      </c>
      <c r="D385" t="s">
        <v>6000</v>
      </c>
      <c r="E385" t="s">
        <v>5998</v>
      </c>
      <c r="F385" t="s">
        <v>453</v>
      </c>
    </row>
    <row r="386" spans="1:6" x14ac:dyDescent="0.25">
      <c r="A386" t="s">
        <v>17254</v>
      </c>
      <c r="B386" s="4" t="str">
        <f t="shared" si="10"/>
        <v>Cash_Flow_US_industries</v>
      </c>
      <c r="C386" s="4" t="str">
        <f t="shared" si="11"/>
        <v>Cash_Flow_US_industries - Closing_date</v>
      </c>
      <c r="D386" t="s">
        <v>5942</v>
      </c>
      <c r="E386" t="s">
        <v>5940</v>
      </c>
      <c r="F386" t="s">
        <v>220</v>
      </c>
    </row>
    <row r="387" spans="1:6" x14ac:dyDescent="0.25">
      <c r="A387" t="s">
        <v>17254</v>
      </c>
      <c r="B387" s="4" t="str">
        <f t="shared" ref="B387:B450" si="12">LEFT(A387,FIND(".txt",A387)-1)</f>
        <v>Cash_Flow_US_industries</v>
      </c>
      <c r="C387" s="4" t="str">
        <f t="shared" ref="C387:C450" si="13">B387&amp;" - "&amp;F387</f>
        <v>Cash_Flow_US_industries - Number_of_months</v>
      </c>
      <c r="D387" t="s">
        <v>11757</v>
      </c>
      <c r="E387" t="s">
        <v>11755</v>
      </c>
      <c r="F387" t="s">
        <v>571</v>
      </c>
    </row>
    <row r="388" spans="1:6" x14ac:dyDescent="0.25">
      <c r="A388" t="s">
        <v>17254</v>
      </c>
      <c r="B388" s="4" t="str">
        <f t="shared" si="12"/>
        <v>Cash_Flow_US_industries</v>
      </c>
      <c r="C388" s="4" t="str">
        <f t="shared" si="13"/>
        <v>Cash_Flow_US_industries - Audit_status</v>
      </c>
      <c r="D388" t="s">
        <v>4735</v>
      </c>
      <c r="E388" t="s">
        <v>4733</v>
      </c>
      <c r="F388" t="s">
        <v>443</v>
      </c>
    </row>
    <row r="389" spans="1:6" x14ac:dyDescent="0.25">
      <c r="A389" t="s">
        <v>17254</v>
      </c>
      <c r="B389" s="4" t="str">
        <f t="shared" si="12"/>
        <v>Cash_Flow_US_industries</v>
      </c>
      <c r="C389" s="4" t="str">
        <f t="shared" si="13"/>
        <v>Cash_Flow_US_industries - Accounting_practice</v>
      </c>
      <c r="D389" t="s">
        <v>4414</v>
      </c>
      <c r="E389" t="s">
        <v>4412</v>
      </c>
      <c r="F389" t="s">
        <v>441</v>
      </c>
    </row>
    <row r="390" spans="1:6" x14ac:dyDescent="0.25">
      <c r="A390" t="s">
        <v>17254</v>
      </c>
      <c r="B390" s="4" t="str">
        <f t="shared" si="12"/>
        <v>Cash_Flow_US_industries</v>
      </c>
      <c r="C390" s="4" t="str">
        <f t="shared" si="13"/>
        <v>Cash_Flow_US_industries - Source_for_publicly_quoted_companies_</v>
      </c>
      <c r="D390" t="s">
        <v>16648</v>
      </c>
      <c r="E390" t="s">
        <v>4422</v>
      </c>
      <c r="F390" t="s">
        <v>1023</v>
      </c>
    </row>
    <row r="391" spans="1:6" x14ac:dyDescent="0.25">
      <c r="A391" t="s">
        <v>17254</v>
      </c>
      <c r="B391" s="4" t="str">
        <f t="shared" si="12"/>
        <v>Cash_Flow_US_industries</v>
      </c>
      <c r="C391" s="4" t="str">
        <f t="shared" si="13"/>
        <v>Cash_Flow_US_industries - Original_units</v>
      </c>
      <c r="D391" t="s">
        <v>16649</v>
      </c>
      <c r="E391" t="s">
        <v>11898</v>
      </c>
      <c r="F391" t="s">
        <v>579</v>
      </c>
    </row>
    <row r="392" spans="1:6" x14ac:dyDescent="0.25">
      <c r="A392" t="s">
        <v>17254</v>
      </c>
      <c r="B392" s="4" t="str">
        <f t="shared" si="12"/>
        <v>Cash_Flow_US_industries</v>
      </c>
      <c r="C392" s="4" t="str">
        <f t="shared" si="13"/>
        <v>Cash_Flow_US_industries - Original_currency</v>
      </c>
      <c r="D392" t="s">
        <v>5732</v>
      </c>
      <c r="E392" t="s">
        <v>11895</v>
      </c>
      <c r="F392" t="s">
        <v>577</v>
      </c>
    </row>
    <row r="393" spans="1:6" x14ac:dyDescent="0.25">
      <c r="A393" t="s">
        <v>17254</v>
      </c>
      <c r="B393" s="4" t="str">
        <f t="shared" si="12"/>
        <v>Cash_Flow_US_industries</v>
      </c>
      <c r="C393" s="4" t="str">
        <f t="shared" si="13"/>
        <v>Cash_Flow_US_industries - Exchange_rate_from_original_currency</v>
      </c>
      <c r="D393" t="s">
        <v>8545</v>
      </c>
      <c r="E393" t="s">
        <v>8543</v>
      </c>
      <c r="F393" t="s">
        <v>662</v>
      </c>
    </row>
    <row r="394" spans="1:6" x14ac:dyDescent="0.25">
      <c r="A394" t="s">
        <v>17254</v>
      </c>
      <c r="B394" s="4" t="str">
        <f t="shared" si="12"/>
        <v>Cash_Flow_US_industries</v>
      </c>
      <c r="C394" s="4" t="str">
        <f t="shared" si="13"/>
        <v>Cash_Flow_US_industries - Net_Income</v>
      </c>
      <c r="D394" t="s">
        <v>16650</v>
      </c>
      <c r="E394" t="s">
        <v>11829</v>
      </c>
      <c r="F394" t="s">
        <v>547</v>
      </c>
    </row>
    <row r="395" spans="1:6" x14ac:dyDescent="0.25">
      <c r="A395" t="s">
        <v>17254</v>
      </c>
      <c r="B395" s="4" t="str">
        <f t="shared" si="12"/>
        <v>Cash_Flow_US_industries</v>
      </c>
      <c r="C395" s="4" t="str">
        <f t="shared" si="13"/>
        <v>Cash_Flow_US_industries - Depreciation</v>
      </c>
      <c r="D395" t="s">
        <v>1069</v>
      </c>
      <c r="E395" t="s">
        <v>14205</v>
      </c>
      <c r="F395" t="s">
        <v>1069</v>
      </c>
    </row>
    <row r="396" spans="1:6" x14ac:dyDescent="0.25">
      <c r="A396" t="s">
        <v>17254</v>
      </c>
      <c r="B396" s="4" t="str">
        <f t="shared" si="12"/>
        <v>Cash_Flow_US_industries</v>
      </c>
      <c r="C396" s="4" t="str">
        <f t="shared" si="13"/>
        <v>Cash_Flow_US_industries - Depletion</v>
      </c>
      <c r="D396" t="s">
        <v>1067</v>
      </c>
      <c r="E396" t="s">
        <v>11807</v>
      </c>
      <c r="F396" t="s">
        <v>1067</v>
      </c>
    </row>
    <row r="397" spans="1:6" x14ac:dyDescent="0.25">
      <c r="A397" t="s">
        <v>17254</v>
      </c>
      <c r="B397" s="4" t="str">
        <f t="shared" si="12"/>
        <v>Cash_Flow_US_industries</v>
      </c>
      <c r="C397" s="4" t="str">
        <f t="shared" si="13"/>
        <v>Cash_Flow_US_industries - Depreciation_Depletion</v>
      </c>
      <c r="D397" t="s">
        <v>14203</v>
      </c>
      <c r="E397" t="s">
        <v>14201</v>
      </c>
      <c r="F397" t="s">
        <v>1071</v>
      </c>
    </row>
    <row r="398" spans="1:6" x14ac:dyDescent="0.25">
      <c r="A398" t="s">
        <v>17254</v>
      </c>
      <c r="B398" s="4" t="str">
        <f t="shared" si="12"/>
        <v>Cash_Flow_US_industries</v>
      </c>
      <c r="C398" s="4" t="str">
        <f t="shared" si="13"/>
        <v>Cash_Flow_US_industries - Amortization_of_Intangibles</v>
      </c>
      <c r="D398" t="s">
        <v>11785</v>
      </c>
      <c r="E398" t="s">
        <v>11783</v>
      </c>
      <c r="F398" t="s">
        <v>1045</v>
      </c>
    </row>
    <row r="399" spans="1:6" x14ac:dyDescent="0.25">
      <c r="A399" t="s">
        <v>17254</v>
      </c>
      <c r="B399" s="4" t="str">
        <f t="shared" si="12"/>
        <v>Cash_Flow_US_industries</v>
      </c>
      <c r="C399" s="4" t="str">
        <f t="shared" si="13"/>
        <v>Cash_Flow_US_industries - Amortization_of_Acquisition_Costs</v>
      </c>
      <c r="D399" t="s">
        <v>11781</v>
      </c>
      <c r="E399" t="s">
        <v>11779</v>
      </c>
      <c r="F399" t="s">
        <v>1043</v>
      </c>
    </row>
    <row r="400" spans="1:6" x14ac:dyDescent="0.25">
      <c r="A400" t="s">
        <v>17254</v>
      </c>
      <c r="B400" s="4" t="str">
        <f t="shared" si="12"/>
        <v>Cash_Flow_US_industries</v>
      </c>
      <c r="C400" s="4" t="str">
        <f t="shared" si="13"/>
        <v>Cash_Flow_US_industries - Amortization</v>
      </c>
      <c r="D400" t="s">
        <v>1041</v>
      </c>
      <c r="E400" t="s">
        <v>14175</v>
      </c>
      <c r="F400" t="s">
        <v>1041</v>
      </c>
    </row>
    <row r="401" spans="1:6" x14ac:dyDescent="0.25">
      <c r="A401" t="s">
        <v>17254</v>
      </c>
      <c r="B401" s="4" t="str">
        <f t="shared" si="12"/>
        <v>Cash_Flow_US_industries</v>
      </c>
      <c r="C401" s="4" t="str">
        <f t="shared" si="13"/>
        <v>Cash_Flow_US_industries - Deferred_Taxes</v>
      </c>
      <c r="D401" t="s">
        <v>11793</v>
      </c>
      <c r="E401" t="s">
        <v>11791</v>
      </c>
      <c r="F401" t="s">
        <v>1065</v>
      </c>
    </row>
    <row r="402" spans="1:6" x14ac:dyDescent="0.25">
      <c r="A402" t="s">
        <v>17254</v>
      </c>
      <c r="B402" s="4" t="str">
        <f t="shared" si="12"/>
        <v>Cash_Flow_US_industries</v>
      </c>
      <c r="C402" s="4" t="str">
        <f t="shared" si="13"/>
        <v>Cash_Flow_US_industries - Accounting_Change</v>
      </c>
      <c r="D402" t="s">
        <v>11769</v>
      </c>
      <c r="E402" t="s">
        <v>11767</v>
      </c>
      <c r="F402" t="s">
        <v>1031</v>
      </c>
    </row>
    <row r="403" spans="1:6" x14ac:dyDescent="0.25">
      <c r="A403" t="s">
        <v>17254</v>
      </c>
      <c r="B403" s="4" t="str">
        <f t="shared" si="12"/>
        <v>Cash_Flow_US_industries</v>
      </c>
      <c r="C403" s="4" t="str">
        <f t="shared" si="13"/>
        <v>Cash_Flow_US_industries - Discontinued_Operations</v>
      </c>
      <c r="D403" t="s">
        <v>11818</v>
      </c>
      <c r="E403" t="s">
        <v>11816</v>
      </c>
      <c r="F403" t="s">
        <v>1075</v>
      </c>
    </row>
    <row r="404" spans="1:6" x14ac:dyDescent="0.25">
      <c r="A404" t="s">
        <v>17254</v>
      </c>
      <c r="B404" s="4" t="str">
        <f t="shared" si="12"/>
        <v>Cash_Flow_US_industries</v>
      </c>
      <c r="C404" s="4" t="str">
        <f t="shared" si="13"/>
        <v>Cash_Flow_US_industries - Extraordinary_Item</v>
      </c>
      <c r="D404" t="s">
        <v>11909</v>
      </c>
      <c r="E404" t="s">
        <v>11907</v>
      </c>
      <c r="F404" t="s">
        <v>1079</v>
      </c>
    </row>
    <row r="405" spans="1:6" x14ac:dyDescent="0.25">
      <c r="A405" t="s">
        <v>17254</v>
      </c>
      <c r="B405" s="4" t="str">
        <f t="shared" si="12"/>
        <v>Cash_Flow_US_industries</v>
      </c>
      <c r="C405" s="4" t="str">
        <f t="shared" si="13"/>
        <v>Cash_Flow_US_industries - Unusual_Items</v>
      </c>
      <c r="D405" t="s">
        <v>12066</v>
      </c>
      <c r="E405" t="s">
        <v>12064</v>
      </c>
      <c r="F405" t="s">
        <v>1185</v>
      </c>
    </row>
    <row r="406" spans="1:6" x14ac:dyDescent="0.25">
      <c r="A406" t="s">
        <v>17254</v>
      </c>
      <c r="B406" s="4" t="str">
        <f t="shared" si="12"/>
        <v>Cash_Flow_US_industries</v>
      </c>
      <c r="C406" s="4" t="str">
        <f t="shared" si="13"/>
        <v>Cash_Flow_US_industries - Purchased_R_D</v>
      </c>
      <c r="D406" t="s">
        <v>11888</v>
      </c>
      <c r="E406" t="s">
        <v>11886</v>
      </c>
      <c r="F406" t="s">
        <v>1139</v>
      </c>
    </row>
    <row r="407" spans="1:6" x14ac:dyDescent="0.25">
      <c r="A407" t="s">
        <v>17254</v>
      </c>
      <c r="B407" s="4" t="str">
        <f t="shared" si="12"/>
        <v>Cash_Flow_US_industries</v>
      </c>
      <c r="C407" s="4" t="str">
        <f t="shared" si="13"/>
        <v>Cash_Flow_US_industries - Equity_in_Net_Earnings_Loss</v>
      </c>
      <c r="D407" t="s">
        <v>11812</v>
      </c>
      <c r="E407" t="s">
        <v>11810</v>
      </c>
      <c r="F407" t="s">
        <v>1077</v>
      </c>
    </row>
    <row r="408" spans="1:6" x14ac:dyDescent="0.25">
      <c r="A408" t="s">
        <v>17254</v>
      </c>
      <c r="B408" s="4" t="str">
        <f t="shared" si="12"/>
        <v>Cash_Flow_US_industries</v>
      </c>
      <c r="C408" s="4" t="str">
        <f t="shared" si="13"/>
        <v>Cash_Flow_US_industries - Other_Non_Cash_Items</v>
      </c>
      <c r="D408" t="s">
        <v>11825</v>
      </c>
      <c r="E408" t="s">
        <v>11823</v>
      </c>
      <c r="F408" t="s">
        <v>1123</v>
      </c>
    </row>
    <row r="409" spans="1:6" x14ac:dyDescent="0.25">
      <c r="A409" t="s">
        <v>17254</v>
      </c>
      <c r="B409" s="4" t="str">
        <f t="shared" si="12"/>
        <v>Cash_Flow_US_industries</v>
      </c>
      <c r="C409" s="4" t="str">
        <f t="shared" si="13"/>
        <v>Cash_Flow_US_industries - Non_Cash_Items</v>
      </c>
      <c r="D409" t="s">
        <v>14677</v>
      </c>
      <c r="E409" t="s">
        <v>14675</v>
      </c>
      <c r="F409" t="s">
        <v>1107</v>
      </c>
    </row>
    <row r="410" spans="1:6" x14ac:dyDescent="0.25">
      <c r="A410" t="s">
        <v>17254</v>
      </c>
      <c r="B410" s="4" t="str">
        <f t="shared" si="12"/>
        <v>Cash_Flow_US_industries</v>
      </c>
      <c r="C410" s="4" t="str">
        <f t="shared" si="13"/>
        <v>Cash_Flow_US_industries - Cash_Receipts</v>
      </c>
      <c r="D410" t="s">
        <v>11805</v>
      </c>
      <c r="E410" t="s">
        <v>11803</v>
      </c>
      <c r="F410" t="s">
        <v>1057</v>
      </c>
    </row>
    <row r="411" spans="1:6" x14ac:dyDescent="0.25">
      <c r="A411" t="s">
        <v>17254</v>
      </c>
      <c r="B411" s="4" t="str">
        <f t="shared" si="12"/>
        <v>Cash_Flow_US_industries</v>
      </c>
      <c r="C411" s="4" t="str">
        <f t="shared" si="13"/>
        <v>Cash_Flow_US_industries - Cash_Payments</v>
      </c>
      <c r="D411" t="s">
        <v>11801</v>
      </c>
      <c r="E411" t="s">
        <v>11799</v>
      </c>
      <c r="F411" t="s">
        <v>1055</v>
      </c>
    </row>
    <row r="412" spans="1:6" x14ac:dyDescent="0.25">
      <c r="A412" t="s">
        <v>17254</v>
      </c>
      <c r="B412" s="4" t="str">
        <f t="shared" si="12"/>
        <v>Cash_Flow_US_industries</v>
      </c>
      <c r="C412" s="4" t="str">
        <f t="shared" si="13"/>
        <v>Cash_Flow_US_industries - Accounts_Receivable</v>
      </c>
      <c r="D412" t="s">
        <v>11773</v>
      </c>
      <c r="E412" t="s">
        <v>11771</v>
      </c>
      <c r="F412" t="s">
        <v>1035</v>
      </c>
    </row>
    <row r="413" spans="1:6" x14ac:dyDescent="0.25">
      <c r="A413" t="s">
        <v>17254</v>
      </c>
      <c r="B413" s="4" t="str">
        <f t="shared" si="12"/>
        <v>Cash_Flow_US_industries</v>
      </c>
      <c r="C413" s="4" t="str">
        <f t="shared" si="13"/>
        <v>Cash_Flow_US_industries - Inventories</v>
      </c>
      <c r="D413" t="s">
        <v>1087</v>
      </c>
      <c r="E413" t="s">
        <v>11820</v>
      </c>
      <c r="F413" t="s">
        <v>1087</v>
      </c>
    </row>
    <row r="414" spans="1:6" x14ac:dyDescent="0.25">
      <c r="A414" t="s">
        <v>17254</v>
      </c>
      <c r="B414" s="4" t="str">
        <f t="shared" si="12"/>
        <v>Cash_Flow_US_industries</v>
      </c>
      <c r="C414" s="4" t="str">
        <f t="shared" si="13"/>
        <v>Cash_Flow_US_industries - Prepaid_Expenses</v>
      </c>
      <c r="D414" t="s">
        <v>11884</v>
      </c>
      <c r="E414" t="s">
        <v>11882</v>
      </c>
      <c r="F414" t="s">
        <v>1131</v>
      </c>
    </row>
    <row r="415" spans="1:6" x14ac:dyDescent="0.25">
      <c r="A415" t="s">
        <v>17254</v>
      </c>
      <c r="B415" s="4" t="str">
        <f t="shared" si="12"/>
        <v>Cash_Flow_US_industries</v>
      </c>
      <c r="C415" s="4" t="str">
        <f t="shared" si="13"/>
        <v>Cash_Flow_US_industries - Other_Assets</v>
      </c>
      <c r="D415" t="s">
        <v>11838</v>
      </c>
      <c r="E415" t="s">
        <v>11836</v>
      </c>
      <c r="F415" t="s">
        <v>1111</v>
      </c>
    </row>
    <row r="416" spans="1:6" x14ac:dyDescent="0.25">
      <c r="A416" t="s">
        <v>17254</v>
      </c>
      <c r="B416" s="4" t="str">
        <f t="shared" si="12"/>
        <v>Cash_Flow_US_industries</v>
      </c>
      <c r="C416" s="4" t="str">
        <f t="shared" si="13"/>
        <v>Cash_Flow_US_industries - Accounts_Payable</v>
      </c>
      <c r="D416" t="s">
        <v>11789</v>
      </c>
      <c r="E416" t="s">
        <v>11787</v>
      </c>
      <c r="F416" t="s">
        <v>1033</v>
      </c>
    </row>
    <row r="417" spans="1:6" x14ac:dyDescent="0.25">
      <c r="A417" t="s">
        <v>17254</v>
      </c>
      <c r="B417" s="4" t="str">
        <f t="shared" si="12"/>
        <v>Cash_Flow_US_industries</v>
      </c>
      <c r="C417" s="4" t="str">
        <f t="shared" si="13"/>
        <v>Cash_Flow_US_industries - Accrued_Expenses</v>
      </c>
      <c r="D417" t="s">
        <v>11777</v>
      </c>
      <c r="E417" t="s">
        <v>11775</v>
      </c>
      <c r="F417" t="s">
        <v>1037</v>
      </c>
    </row>
    <row r="418" spans="1:6" x14ac:dyDescent="0.25">
      <c r="A418" t="s">
        <v>17254</v>
      </c>
      <c r="B418" s="4" t="str">
        <f t="shared" si="12"/>
        <v>Cash_Flow_US_industries</v>
      </c>
      <c r="C418" s="4" t="str">
        <f t="shared" si="13"/>
        <v>Cash_Flow_US_industries - Payable_Accrued</v>
      </c>
      <c r="D418" t="s">
        <v>11857</v>
      </c>
      <c r="E418" t="s">
        <v>11855</v>
      </c>
      <c r="F418" t="s">
        <v>1127</v>
      </c>
    </row>
    <row r="419" spans="1:6" x14ac:dyDescent="0.25">
      <c r="A419" t="s">
        <v>17254</v>
      </c>
      <c r="B419" s="4" t="str">
        <f t="shared" si="12"/>
        <v>Cash_Flow_US_industries</v>
      </c>
      <c r="C419" s="4" t="str">
        <f t="shared" si="13"/>
        <v>Cash_Flow_US_industries - Taxes_Payable</v>
      </c>
      <c r="D419" t="s">
        <v>11913</v>
      </c>
      <c r="E419" t="s">
        <v>11911</v>
      </c>
      <c r="F419" t="s">
        <v>1169</v>
      </c>
    </row>
    <row r="420" spans="1:6" x14ac:dyDescent="0.25">
      <c r="A420" t="s">
        <v>17254</v>
      </c>
      <c r="B420" s="4" t="str">
        <f t="shared" si="12"/>
        <v>Cash_Flow_US_industries</v>
      </c>
      <c r="C420" s="4" t="str">
        <f t="shared" si="13"/>
        <v>Cash_Flow_US_industries - Other_Liabilities</v>
      </c>
      <c r="D420" t="s">
        <v>11846</v>
      </c>
      <c r="E420" t="s">
        <v>11844</v>
      </c>
      <c r="F420" t="s">
        <v>1121</v>
      </c>
    </row>
    <row r="421" spans="1:6" x14ac:dyDescent="0.25">
      <c r="A421" t="s">
        <v>17254</v>
      </c>
      <c r="B421" s="4" t="str">
        <f t="shared" si="12"/>
        <v>Cash_Flow_US_industries</v>
      </c>
      <c r="C421" s="4" t="str">
        <f t="shared" si="13"/>
        <v>Cash_Flow_US_industries - Other_Assets_Liabilities_Net</v>
      </c>
      <c r="D421" t="s">
        <v>11834</v>
      </c>
      <c r="E421" t="s">
        <v>11832</v>
      </c>
      <c r="F421" t="s">
        <v>1113</v>
      </c>
    </row>
    <row r="422" spans="1:6" x14ac:dyDescent="0.25">
      <c r="A422" t="s">
        <v>17254</v>
      </c>
      <c r="B422" s="4" t="str">
        <f t="shared" si="12"/>
        <v>Cash_Flow_US_industries</v>
      </c>
      <c r="C422" s="4" t="str">
        <f t="shared" si="13"/>
        <v>Cash_Flow_US_industries - Other_Operating_Cash_Flow</v>
      </c>
      <c r="D422" t="s">
        <v>11842</v>
      </c>
      <c r="E422" t="s">
        <v>11840</v>
      </c>
      <c r="F422" t="s">
        <v>1125</v>
      </c>
    </row>
    <row r="423" spans="1:6" x14ac:dyDescent="0.25">
      <c r="A423" t="s">
        <v>17254</v>
      </c>
      <c r="B423" s="4" t="str">
        <f t="shared" si="12"/>
        <v>Cash_Flow_US_industries</v>
      </c>
      <c r="C423" s="4" t="str">
        <f t="shared" si="13"/>
        <v>Cash_Flow_US_industries - Changes_in_Working_Capital</v>
      </c>
      <c r="D423" t="s">
        <v>14681</v>
      </c>
      <c r="E423" t="s">
        <v>14679</v>
      </c>
      <c r="F423" t="s">
        <v>1061</v>
      </c>
    </row>
    <row r="424" spans="1:6" x14ac:dyDescent="0.25">
      <c r="A424" t="s">
        <v>17254</v>
      </c>
      <c r="B424" s="4" t="str">
        <f t="shared" si="12"/>
        <v>Cash_Flow_US_industries</v>
      </c>
      <c r="C424" s="4" t="str">
        <f t="shared" si="13"/>
        <v>Cash_Flow_US_industries - Total_Cash_from_Operating_Activities</v>
      </c>
      <c r="D424" t="s">
        <v>11905</v>
      </c>
      <c r="E424" t="s">
        <v>11903</v>
      </c>
      <c r="F424" t="s">
        <v>1177</v>
      </c>
    </row>
    <row r="425" spans="1:6" x14ac:dyDescent="0.25">
      <c r="A425" t="s">
        <v>17254</v>
      </c>
      <c r="B425" s="4" t="str">
        <f t="shared" si="12"/>
        <v>Cash_Flow_US_industries</v>
      </c>
      <c r="C425" s="4" t="str">
        <f t="shared" si="13"/>
        <v>Cash_Flow_US_industries - Purchase_of_Fixed_Assets</v>
      </c>
      <c r="D425" t="s">
        <v>10143</v>
      </c>
      <c r="E425" t="s">
        <v>10141</v>
      </c>
      <c r="F425" t="s">
        <v>1135</v>
      </c>
    </row>
    <row r="426" spans="1:6" x14ac:dyDescent="0.25">
      <c r="A426" t="s">
        <v>17254</v>
      </c>
      <c r="B426" s="4" t="str">
        <f t="shared" si="12"/>
        <v>Cash_Flow_US_industries</v>
      </c>
      <c r="C426" s="4" t="str">
        <f t="shared" si="13"/>
        <v>Cash_Flow_US_industries - Purchase_Acquisition_of_Intangibles</v>
      </c>
      <c r="D426" t="s">
        <v>10164</v>
      </c>
      <c r="E426" t="s">
        <v>10162</v>
      </c>
      <c r="F426" t="s">
        <v>1133</v>
      </c>
    </row>
    <row r="427" spans="1:6" x14ac:dyDescent="0.25">
      <c r="A427" t="s">
        <v>17254</v>
      </c>
      <c r="B427" s="4" t="str">
        <f t="shared" si="12"/>
        <v>Cash_Flow_US_industries</v>
      </c>
      <c r="C427" s="4" t="str">
        <f t="shared" si="13"/>
        <v>Cash_Flow_US_industries - Software_Development_Costs</v>
      </c>
      <c r="D427" t="s">
        <v>10380</v>
      </c>
      <c r="E427" t="s">
        <v>10378</v>
      </c>
      <c r="F427" t="s">
        <v>1167</v>
      </c>
    </row>
    <row r="428" spans="1:6" x14ac:dyDescent="0.25">
      <c r="A428" t="s">
        <v>17254</v>
      </c>
      <c r="B428" s="4" t="str">
        <f t="shared" si="12"/>
        <v>Cash_Flow_US_industries</v>
      </c>
      <c r="C428" s="4" t="str">
        <f t="shared" si="13"/>
        <v>Cash_Flow_US_industries - Capital_Expenditures</v>
      </c>
      <c r="D428" t="s">
        <v>14180</v>
      </c>
      <c r="E428" t="s">
        <v>14178</v>
      </c>
      <c r="F428" t="s">
        <v>1047</v>
      </c>
    </row>
    <row r="429" spans="1:6" x14ac:dyDescent="0.25">
      <c r="A429" t="s">
        <v>17254</v>
      </c>
      <c r="B429" s="4" t="str">
        <f t="shared" si="12"/>
        <v>Cash_Flow_US_industries</v>
      </c>
      <c r="C429" s="4" t="str">
        <f t="shared" si="13"/>
        <v>Cash_Flow_US_industries - Acquisition_of_Business</v>
      </c>
      <c r="D429" t="s">
        <v>10136</v>
      </c>
      <c r="E429" t="s">
        <v>10134</v>
      </c>
      <c r="F429" t="s">
        <v>1039</v>
      </c>
    </row>
    <row r="430" spans="1:6" x14ac:dyDescent="0.25">
      <c r="A430" t="s">
        <v>17254</v>
      </c>
      <c r="B430" s="4" t="str">
        <f t="shared" si="12"/>
        <v>Cash_Flow_US_industries</v>
      </c>
      <c r="C430" s="4" t="str">
        <f t="shared" si="13"/>
        <v>Cash_Flow_US_industries - Sale_of_Business</v>
      </c>
      <c r="D430" t="s">
        <v>10671</v>
      </c>
      <c r="E430" t="s">
        <v>10669</v>
      </c>
      <c r="F430" t="s">
        <v>1155</v>
      </c>
    </row>
    <row r="431" spans="1:6" x14ac:dyDescent="0.25">
      <c r="A431" t="s">
        <v>17254</v>
      </c>
      <c r="B431" s="4" t="str">
        <f t="shared" si="12"/>
        <v>Cash_Flow_US_industries</v>
      </c>
      <c r="C431" s="4" t="str">
        <f t="shared" si="13"/>
        <v>Cash_Flow_US_industries - Sale_of_Fixed_Assets</v>
      </c>
      <c r="D431" t="s">
        <v>10384</v>
      </c>
      <c r="E431" t="s">
        <v>10382</v>
      </c>
      <c r="F431" t="s">
        <v>1157</v>
      </c>
    </row>
    <row r="432" spans="1:6" x14ac:dyDescent="0.25">
      <c r="A432" t="s">
        <v>17254</v>
      </c>
      <c r="B432" s="4" t="str">
        <f t="shared" si="12"/>
        <v>Cash_Flow_US_industries</v>
      </c>
      <c r="C432" s="4" t="str">
        <f t="shared" si="13"/>
        <v>Cash_Flow_US_industries - Sale_Maturity_of_Investment</v>
      </c>
      <c r="D432" t="s">
        <v>10176</v>
      </c>
      <c r="E432" t="s">
        <v>10174</v>
      </c>
      <c r="F432" t="s">
        <v>1153</v>
      </c>
    </row>
    <row r="433" spans="1:6" x14ac:dyDescent="0.25">
      <c r="A433" t="s">
        <v>17254</v>
      </c>
      <c r="B433" s="4" t="str">
        <f t="shared" si="12"/>
        <v>Cash_Flow_US_industries</v>
      </c>
      <c r="C433" s="4" t="str">
        <f t="shared" si="13"/>
        <v>Cash_Flow_US_industries - Investment_Net</v>
      </c>
      <c r="D433" t="s">
        <v>10180</v>
      </c>
      <c r="E433" t="s">
        <v>10178</v>
      </c>
      <c r="F433" t="s">
        <v>1089</v>
      </c>
    </row>
    <row r="434" spans="1:6" x14ac:dyDescent="0.25">
      <c r="A434" t="s">
        <v>17254</v>
      </c>
      <c r="B434" s="4" t="str">
        <f t="shared" si="12"/>
        <v>Cash_Flow_US_industries</v>
      </c>
      <c r="C434" s="4" t="str">
        <f t="shared" si="13"/>
        <v>Cash_Flow_US_industries - Purchase_of_Investments</v>
      </c>
      <c r="D434" t="s">
        <v>10172</v>
      </c>
      <c r="E434" t="s">
        <v>10170</v>
      </c>
      <c r="F434" t="s">
        <v>1137</v>
      </c>
    </row>
    <row r="435" spans="1:6" x14ac:dyDescent="0.25">
      <c r="A435" t="s">
        <v>17254</v>
      </c>
      <c r="B435" s="4" t="str">
        <f t="shared" si="12"/>
        <v>Cash_Flow_US_industries</v>
      </c>
      <c r="C435" s="4" t="str">
        <f t="shared" si="13"/>
        <v>Cash_Flow_US_industries - Sale_of_Intangible</v>
      </c>
      <c r="D435" t="s">
        <v>10675</v>
      </c>
      <c r="E435" t="s">
        <v>10673</v>
      </c>
      <c r="F435" t="s">
        <v>1159</v>
      </c>
    </row>
    <row r="436" spans="1:6" x14ac:dyDescent="0.25">
      <c r="A436" t="s">
        <v>17254</v>
      </c>
      <c r="B436" s="4" t="str">
        <f t="shared" si="12"/>
        <v>Cash_Flow_US_industries</v>
      </c>
      <c r="C436" s="4" t="str">
        <f t="shared" si="13"/>
        <v>Cash_Flow_US_industries - Intangible_Net</v>
      </c>
      <c r="D436" t="s">
        <v>10160</v>
      </c>
      <c r="E436" t="s">
        <v>10158</v>
      </c>
      <c r="F436" t="s">
        <v>1085</v>
      </c>
    </row>
    <row r="437" spans="1:6" x14ac:dyDescent="0.25">
      <c r="A437" t="s">
        <v>17254</v>
      </c>
      <c r="B437" s="4" t="str">
        <f t="shared" si="12"/>
        <v>Cash_Flow_US_industries</v>
      </c>
      <c r="C437" s="4" t="str">
        <f t="shared" si="13"/>
        <v>Cash_Flow_US_industries - Other_Investing_Cash_Flow</v>
      </c>
      <c r="D437" t="s">
        <v>10168</v>
      </c>
      <c r="E437" t="s">
        <v>10166</v>
      </c>
      <c r="F437" t="s">
        <v>1117</v>
      </c>
    </row>
    <row r="438" spans="1:6" x14ac:dyDescent="0.25">
      <c r="A438" t="s">
        <v>17254</v>
      </c>
      <c r="B438" s="4" t="str">
        <f t="shared" si="12"/>
        <v>Cash_Flow_US_industries</v>
      </c>
      <c r="C438" s="4" t="str">
        <f t="shared" si="13"/>
        <v>Cash_Flow_US_industries - Other_Investing_Cash_Flow_Items_Total</v>
      </c>
      <c r="D438" t="s">
        <v>14623</v>
      </c>
      <c r="E438" t="s">
        <v>14621</v>
      </c>
      <c r="F438" t="s">
        <v>1119</v>
      </c>
    </row>
    <row r="439" spans="1:6" x14ac:dyDescent="0.25">
      <c r="A439" t="s">
        <v>17254</v>
      </c>
      <c r="B439" s="4" t="str">
        <f t="shared" si="12"/>
        <v>Cash_Flow_US_industries</v>
      </c>
      <c r="C439" s="4" t="str">
        <f t="shared" si="13"/>
        <v>Cash_Flow_US_industries - Total_Cash_from_Investing_Activities</v>
      </c>
      <c r="D439" t="s">
        <v>10679</v>
      </c>
      <c r="E439" t="s">
        <v>10677</v>
      </c>
      <c r="F439" t="s">
        <v>1175</v>
      </c>
    </row>
    <row r="440" spans="1:6" x14ac:dyDescent="0.25">
      <c r="A440" t="s">
        <v>17254</v>
      </c>
      <c r="B440" s="4" t="str">
        <f t="shared" si="12"/>
        <v>Cash_Flow_US_industries</v>
      </c>
      <c r="C440" s="4" t="str">
        <f t="shared" si="13"/>
        <v>Cash_Flow_US_industries - Other_Financing_Cash_Flow</v>
      </c>
      <c r="D440" t="s">
        <v>8622</v>
      </c>
      <c r="E440" t="s">
        <v>8620</v>
      </c>
      <c r="F440" t="s">
        <v>1115</v>
      </c>
    </row>
    <row r="441" spans="1:6" x14ac:dyDescent="0.25">
      <c r="A441" t="s">
        <v>17254</v>
      </c>
      <c r="B441" s="4" t="str">
        <f t="shared" si="12"/>
        <v>Cash_Flow_US_industries</v>
      </c>
      <c r="C441" s="4" t="str">
        <f t="shared" si="13"/>
        <v>Cash_Flow_US_industries - Financing_Cash_Flow_Items</v>
      </c>
      <c r="D441" t="s">
        <v>14237</v>
      </c>
      <c r="E441" t="s">
        <v>14235</v>
      </c>
      <c r="F441" t="s">
        <v>1081</v>
      </c>
    </row>
    <row r="442" spans="1:6" x14ac:dyDescent="0.25">
      <c r="A442" t="s">
        <v>17254</v>
      </c>
      <c r="B442" s="4" t="str">
        <f t="shared" si="12"/>
        <v>Cash_Flow_US_industries</v>
      </c>
      <c r="C442" s="4" t="str">
        <f t="shared" si="13"/>
        <v>Cash_Flow_US_industries - Cash_Dividends_Paid_Common</v>
      </c>
      <c r="D442" t="s">
        <v>8614</v>
      </c>
      <c r="E442" t="s">
        <v>8612</v>
      </c>
      <c r="F442" t="s">
        <v>1049</v>
      </c>
    </row>
    <row r="443" spans="1:6" x14ac:dyDescent="0.25">
      <c r="A443" t="s">
        <v>17254</v>
      </c>
      <c r="B443" s="4" t="str">
        <f t="shared" si="12"/>
        <v>Cash_Flow_US_industries</v>
      </c>
      <c r="C443" s="4" t="str">
        <f t="shared" si="13"/>
        <v>Cash_Flow_US_industries - Cash_Dividends_Paid_Preferred</v>
      </c>
      <c r="D443" t="s">
        <v>8618</v>
      </c>
      <c r="E443" t="s">
        <v>8616</v>
      </c>
      <c r="F443" t="s">
        <v>1051</v>
      </c>
    </row>
    <row r="444" spans="1:6" x14ac:dyDescent="0.25">
      <c r="A444" t="s">
        <v>17254</v>
      </c>
      <c r="B444" s="4" t="str">
        <f t="shared" si="12"/>
        <v>Cash_Flow_US_industries</v>
      </c>
      <c r="C444" s="4" t="str">
        <f t="shared" si="13"/>
        <v>Cash_Flow_US_industries - Total_Cash_Dividends_Paid</v>
      </c>
      <c r="D444" t="s">
        <v>8605</v>
      </c>
      <c r="E444" t="s">
        <v>8603</v>
      </c>
      <c r="F444" t="s">
        <v>1171</v>
      </c>
    </row>
    <row r="445" spans="1:6" x14ac:dyDescent="0.25">
      <c r="A445" t="s">
        <v>17254</v>
      </c>
      <c r="B445" s="4" t="str">
        <f t="shared" si="12"/>
        <v>Cash_Flow_US_industries</v>
      </c>
      <c r="C445" s="4" t="str">
        <f t="shared" si="13"/>
        <v>Cash_Flow_US_industries - Sale_Issuance_of_Common</v>
      </c>
      <c r="D445" t="s">
        <v>8859</v>
      </c>
      <c r="E445" t="s">
        <v>8857</v>
      </c>
      <c r="F445" t="s">
        <v>1147</v>
      </c>
    </row>
    <row r="446" spans="1:6" x14ac:dyDescent="0.25">
      <c r="A446" t="s">
        <v>17254</v>
      </c>
      <c r="B446" s="4" t="str">
        <f t="shared" si="12"/>
        <v>Cash_Flow_US_industries</v>
      </c>
      <c r="C446" s="4" t="str">
        <f t="shared" si="13"/>
        <v>Cash_Flow_US_industries - Repurchase_Retirement_of_Common</v>
      </c>
      <c r="D446" t="s">
        <v>8806</v>
      </c>
      <c r="E446" t="s">
        <v>8804</v>
      </c>
      <c r="F446" t="s">
        <v>1143</v>
      </c>
    </row>
    <row r="447" spans="1:6" x14ac:dyDescent="0.25">
      <c r="A447" t="s">
        <v>17254</v>
      </c>
      <c r="B447" s="4" t="str">
        <f t="shared" si="12"/>
        <v>Cash_Flow_US_industries</v>
      </c>
      <c r="C447" s="4" t="str">
        <f t="shared" si="13"/>
        <v>Cash_Flow_US_industries - Common_Stock_Net</v>
      </c>
      <c r="D447" t="s">
        <v>8610</v>
      </c>
      <c r="E447" t="s">
        <v>8608</v>
      </c>
      <c r="F447" t="s">
        <v>1063</v>
      </c>
    </row>
    <row r="448" spans="1:6" x14ac:dyDescent="0.25">
      <c r="A448" t="s">
        <v>17254</v>
      </c>
      <c r="B448" s="4" t="str">
        <f t="shared" si="12"/>
        <v>Cash_Flow_US_industries</v>
      </c>
      <c r="C448" s="4" t="str">
        <f t="shared" si="13"/>
        <v>Cash_Flow_US_industries - Sale_Issuance_of_Preferred</v>
      </c>
      <c r="D448" t="s">
        <v>8863</v>
      </c>
      <c r="E448" t="s">
        <v>8861</v>
      </c>
      <c r="F448" t="s">
        <v>1151</v>
      </c>
    </row>
    <row r="449" spans="1:6" x14ac:dyDescent="0.25">
      <c r="A449" t="s">
        <v>17254</v>
      </c>
      <c r="B449" s="4" t="str">
        <f t="shared" si="12"/>
        <v>Cash_Flow_US_industries</v>
      </c>
      <c r="C449" s="4" t="str">
        <f t="shared" si="13"/>
        <v>Cash_Flow_US_industries - Repurchase_Retirement_of_Preferred</v>
      </c>
      <c r="D449" t="s">
        <v>8810</v>
      </c>
      <c r="E449" t="s">
        <v>8808</v>
      </c>
      <c r="F449" t="s">
        <v>1145</v>
      </c>
    </row>
    <row r="450" spans="1:6" x14ac:dyDescent="0.25">
      <c r="A450" t="s">
        <v>17254</v>
      </c>
      <c r="B450" s="4" t="str">
        <f t="shared" si="12"/>
        <v>Cash_Flow_US_industries</v>
      </c>
      <c r="C450" s="4" t="str">
        <f t="shared" si="13"/>
        <v>Cash_Flow_US_industries - Preferred_Stock_Net</v>
      </c>
      <c r="D450" t="s">
        <v>8794</v>
      </c>
      <c r="E450" t="s">
        <v>8792</v>
      </c>
      <c r="F450" t="s">
        <v>1129</v>
      </c>
    </row>
    <row r="451" spans="1:6" x14ac:dyDescent="0.25">
      <c r="A451" t="s">
        <v>17254</v>
      </c>
      <c r="B451" s="4" t="str">
        <f t="shared" ref="B451:B514" si="14">LEFT(A451,FIND(".txt",A451)-1)</f>
        <v>Cash_Flow_US_industries</v>
      </c>
      <c r="C451" s="4" t="str">
        <f t="shared" ref="C451:C514" si="15">B451&amp;" - "&amp;F451</f>
        <v>Cash_Flow_US_industries - Sale_Issuance_of_Common_Preferred</v>
      </c>
      <c r="D451" t="s">
        <v>8843</v>
      </c>
      <c r="E451" t="s">
        <v>8841</v>
      </c>
      <c r="F451" t="s">
        <v>1149</v>
      </c>
    </row>
    <row r="452" spans="1:6" x14ac:dyDescent="0.25">
      <c r="A452" t="s">
        <v>17254</v>
      </c>
      <c r="B452" s="4" t="str">
        <f t="shared" si="14"/>
        <v>Cash_Flow_US_industries</v>
      </c>
      <c r="C452" s="4" t="str">
        <f t="shared" si="15"/>
        <v>Cash_Flow_US_industries - Repurch_Retirement_of_Common_Preferred</v>
      </c>
      <c r="D452" t="s">
        <v>8802</v>
      </c>
      <c r="E452" t="s">
        <v>8800</v>
      </c>
      <c r="F452" t="s">
        <v>1141</v>
      </c>
    </row>
    <row r="453" spans="1:6" x14ac:dyDescent="0.25">
      <c r="A453" t="s">
        <v>17254</v>
      </c>
      <c r="B453" s="4" t="str">
        <f t="shared" si="14"/>
        <v>Cash_Flow_US_industries</v>
      </c>
      <c r="C453" s="4" t="str">
        <f t="shared" si="15"/>
        <v>Cash_Flow_US_industries - Options_Exercised</v>
      </c>
      <c r="D453" t="s">
        <v>8785</v>
      </c>
      <c r="E453" t="s">
        <v>8783</v>
      </c>
      <c r="F453" t="s">
        <v>1109</v>
      </c>
    </row>
    <row r="454" spans="1:6" x14ac:dyDescent="0.25">
      <c r="A454" t="s">
        <v>17254</v>
      </c>
      <c r="B454" s="4" t="str">
        <f t="shared" si="14"/>
        <v>Cash_Flow_US_industries</v>
      </c>
      <c r="C454" s="4" t="str">
        <f t="shared" si="15"/>
        <v>Cash_Flow_US_industries - Warrants_Converted</v>
      </c>
      <c r="D454" t="s">
        <v>9314</v>
      </c>
      <c r="E454" t="s">
        <v>9312</v>
      </c>
      <c r="F454" t="s">
        <v>1187</v>
      </c>
    </row>
    <row r="455" spans="1:6" x14ac:dyDescent="0.25">
      <c r="A455" t="s">
        <v>17254</v>
      </c>
      <c r="B455" s="4" t="str">
        <f t="shared" si="14"/>
        <v>Cash_Flow_US_industries</v>
      </c>
      <c r="C455" s="4" t="str">
        <f t="shared" si="15"/>
        <v>Cash_Flow_US_industries - Treasury_Stock</v>
      </c>
      <c r="D455" t="s">
        <v>8878</v>
      </c>
      <c r="E455" t="s">
        <v>8876</v>
      </c>
      <c r="F455" t="s">
        <v>1183</v>
      </c>
    </row>
    <row r="456" spans="1:6" x14ac:dyDescent="0.25">
      <c r="A456" t="s">
        <v>17254</v>
      </c>
      <c r="B456" s="4" t="str">
        <f t="shared" si="14"/>
        <v>Cash_Flow_US_industries</v>
      </c>
      <c r="C456" s="4" t="str">
        <f t="shared" si="15"/>
        <v>Cash_Flow_US_industries - Issuance_Retirement_of_Stock_Net</v>
      </c>
      <c r="D456" t="s">
        <v>8798</v>
      </c>
      <c r="E456" t="s">
        <v>8796</v>
      </c>
      <c r="F456" t="s">
        <v>1093</v>
      </c>
    </row>
    <row r="457" spans="1:6" x14ac:dyDescent="0.25">
      <c r="A457" t="s">
        <v>17254</v>
      </c>
      <c r="B457" s="4" t="str">
        <f t="shared" si="14"/>
        <v>Cash_Flow_US_industries</v>
      </c>
      <c r="C457" s="4" t="str">
        <f t="shared" si="15"/>
        <v>Cash_Flow_US_industries - Short_Term_Debt_Issued</v>
      </c>
      <c r="D457" t="s">
        <v>8847</v>
      </c>
      <c r="E457" t="s">
        <v>8845</v>
      </c>
      <c r="F457" t="s">
        <v>1161</v>
      </c>
    </row>
    <row r="458" spans="1:6" x14ac:dyDescent="0.25">
      <c r="A458" t="s">
        <v>17254</v>
      </c>
      <c r="B458" s="4" t="str">
        <f t="shared" si="14"/>
        <v>Cash_Flow_US_industries</v>
      </c>
      <c r="C458" s="4" t="str">
        <f t="shared" si="15"/>
        <v>Cash_Flow_US_industries - Short_Term_Debt_Reduction</v>
      </c>
      <c r="D458" t="s">
        <v>8855</v>
      </c>
      <c r="E458" t="s">
        <v>8853</v>
      </c>
      <c r="F458" t="s">
        <v>1165</v>
      </c>
    </row>
    <row r="459" spans="1:6" x14ac:dyDescent="0.25">
      <c r="A459" t="s">
        <v>17254</v>
      </c>
      <c r="B459" s="4" t="str">
        <f t="shared" si="14"/>
        <v>Cash_Flow_US_industries</v>
      </c>
      <c r="C459" s="4" t="str">
        <f t="shared" si="15"/>
        <v>Cash_Flow_US_industries - Short_Term_Debt_Net</v>
      </c>
      <c r="D459" t="s">
        <v>8851</v>
      </c>
      <c r="E459" t="s">
        <v>8849</v>
      </c>
      <c r="F459" t="s">
        <v>1163</v>
      </c>
    </row>
    <row r="460" spans="1:6" x14ac:dyDescent="0.25">
      <c r="A460" t="s">
        <v>17254</v>
      </c>
      <c r="B460" s="4" t="str">
        <f t="shared" si="14"/>
        <v>Cash_Flow_US_industries</v>
      </c>
      <c r="C460" s="4" t="str">
        <f t="shared" si="15"/>
        <v>Cash_Flow_US_industries - Long_Term_Debt_Issued</v>
      </c>
      <c r="D460" t="s">
        <v>8773</v>
      </c>
      <c r="E460" t="s">
        <v>8771</v>
      </c>
      <c r="F460" t="s">
        <v>1095</v>
      </c>
    </row>
    <row r="461" spans="1:6" x14ac:dyDescent="0.25">
      <c r="A461" t="s">
        <v>17254</v>
      </c>
      <c r="B461" s="4" t="str">
        <f t="shared" si="14"/>
        <v>Cash_Flow_US_industries</v>
      </c>
      <c r="C461" s="4" t="str">
        <f t="shared" si="15"/>
        <v>Cash_Flow_US_industries - Long_Term_Debt_Reduction</v>
      </c>
      <c r="D461" t="s">
        <v>8781</v>
      </c>
      <c r="E461" t="s">
        <v>8779</v>
      </c>
      <c r="F461" t="s">
        <v>1099</v>
      </c>
    </row>
    <row r="462" spans="1:6" x14ac:dyDescent="0.25">
      <c r="A462" t="s">
        <v>17254</v>
      </c>
      <c r="B462" s="4" t="str">
        <f t="shared" si="14"/>
        <v>Cash_Flow_US_industries</v>
      </c>
      <c r="C462" s="4" t="str">
        <f t="shared" si="15"/>
        <v>Cash_Flow_US_industries - Long_Term_Debt_Net</v>
      </c>
      <c r="D462" t="s">
        <v>8777</v>
      </c>
      <c r="E462" t="s">
        <v>8775</v>
      </c>
      <c r="F462" t="s">
        <v>1097</v>
      </c>
    </row>
    <row r="463" spans="1:6" x14ac:dyDescent="0.25">
      <c r="A463" t="s">
        <v>17254</v>
      </c>
      <c r="B463" s="4" t="str">
        <f t="shared" si="14"/>
        <v>Cash_Flow_US_industries</v>
      </c>
      <c r="C463" s="4" t="str">
        <f t="shared" si="15"/>
        <v>Cash_Flow_US_industries - Total_Debt_Issued</v>
      </c>
      <c r="D463" t="s">
        <v>8866</v>
      </c>
      <c r="E463" t="s">
        <v>8864</v>
      </c>
      <c r="F463" t="s">
        <v>1179</v>
      </c>
    </row>
    <row r="464" spans="1:6" x14ac:dyDescent="0.25">
      <c r="A464" t="s">
        <v>17254</v>
      </c>
      <c r="B464" s="4" t="str">
        <f t="shared" si="14"/>
        <v>Cash_Flow_US_industries</v>
      </c>
      <c r="C464" s="4" t="str">
        <f t="shared" si="15"/>
        <v>Cash_Flow_US_industries - Total_Debt_Reduction</v>
      </c>
      <c r="D464" t="s">
        <v>8870</v>
      </c>
      <c r="E464" t="s">
        <v>8868</v>
      </c>
      <c r="F464" t="s">
        <v>1181</v>
      </c>
    </row>
    <row r="465" spans="1:6" x14ac:dyDescent="0.25">
      <c r="A465" t="s">
        <v>17254</v>
      </c>
      <c r="B465" s="4" t="str">
        <f t="shared" si="14"/>
        <v>Cash_Flow_US_industries</v>
      </c>
      <c r="C465" s="4" t="str">
        <f t="shared" si="15"/>
        <v>Cash_Flow_US_industries - Issuance_Retirement_of_Debt_Net</v>
      </c>
      <c r="D465" t="s">
        <v>8790</v>
      </c>
      <c r="E465" t="s">
        <v>8788</v>
      </c>
      <c r="F465" t="s">
        <v>1091</v>
      </c>
    </row>
    <row r="466" spans="1:6" x14ac:dyDescent="0.25">
      <c r="A466" t="s">
        <v>17254</v>
      </c>
      <c r="B466" s="4" t="str">
        <f t="shared" si="14"/>
        <v>Cash_Flow_US_industries</v>
      </c>
      <c r="C466" s="4" t="str">
        <f t="shared" si="15"/>
        <v>Cash_Flow_US_industries - Total_Cash_from_Financing_Activities</v>
      </c>
      <c r="D466" t="s">
        <v>8874</v>
      </c>
      <c r="E466" t="s">
        <v>8872</v>
      </c>
      <c r="F466" t="s">
        <v>1173</v>
      </c>
    </row>
    <row r="467" spans="1:6" x14ac:dyDescent="0.25">
      <c r="A467" t="s">
        <v>17254</v>
      </c>
      <c r="B467" s="4" t="str">
        <f t="shared" si="14"/>
        <v>Cash_Flow_US_industries</v>
      </c>
      <c r="C467" s="4" t="str">
        <f t="shared" si="15"/>
        <v>Cash_Flow_US_industries - Foreign_Exchange_Effects</v>
      </c>
      <c r="D467" t="s">
        <v>14241</v>
      </c>
      <c r="E467" t="s">
        <v>14239</v>
      </c>
      <c r="F467" t="s">
        <v>1083</v>
      </c>
    </row>
    <row r="468" spans="1:6" x14ac:dyDescent="0.25">
      <c r="A468" t="s">
        <v>17254</v>
      </c>
      <c r="B468" s="4" t="str">
        <f t="shared" si="14"/>
        <v>Cash_Flow_US_industries</v>
      </c>
      <c r="C468" s="4" t="str">
        <f t="shared" si="15"/>
        <v>Cash_Flow_US_industries - Net_Change_in_Cash</v>
      </c>
      <c r="D468" t="s">
        <v>14668</v>
      </c>
      <c r="E468" t="s">
        <v>14666</v>
      </c>
      <c r="F468" t="s">
        <v>1105</v>
      </c>
    </row>
    <row r="469" spans="1:6" x14ac:dyDescent="0.25">
      <c r="A469" t="s">
        <v>17254</v>
      </c>
      <c r="B469" s="4" t="str">
        <f t="shared" si="14"/>
        <v>Cash_Flow_US_industries</v>
      </c>
      <c r="C469" s="4" t="str">
        <f t="shared" si="15"/>
        <v>Cash_Flow_US_industries - Net_Cash_Beginning_Balance</v>
      </c>
      <c r="D469" t="s">
        <v>14663</v>
      </c>
      <c r="E469" t="s">
        <v>14661</v>
      </c>
      <c r="F469" t="s">
        <v>1101</v>
      </c>
    </row>
    <row r="470" spans="1:6" x14ac:dyDescent="0.25">
      <c r="A470" t="s">
        <v>17254</v>
      </c>
      <c r="B470" s="4" t="str">
        <f t="shared" si="14"/>
        <v>Cash_Flow_US_industries</v>
      </c>
      <c r="C470" s="4" t="str">
        <f t="shared" si="15"/>
        <v>Cash_Flow_US_industries - Net_Cash_Ending_Balance</v>
      </c>
      <c r="D470" t="s">
        <v>14672</v>
      </c>
      <c r="E470" t="s">
        <v>14670</v>
      </c>
      <c r="F470" t="s">
        <v>1103</v>
      </c>
    </row>
    <row r="471" spans="1:6" x14ac:dyDescent="0.25">
      <c r="A471" t="s">
        <v>17254</v>
      </c>
      <c r="B471" s="4" t="str">
        <f t="shared" si="14"/>
        <v>Cash_Flow_US_industries</v>
      </c>
      <c r="C471" s="4" t="str">
        <f t="shared" si="15"/>
        <v>Cash_Flow_US_industries - Depreciation_Supplemental</v>
      </c>
      <c r="D471" t="s">
        <v>16651</v>
      </c>
      <c r="E471" t="s">
        <v>14205</v>
      </c>
      <c r="F471" t="s">
        <v>1073</v>
      </c>
    </row>
    <row r="472" spans="1:6" x14ac:dyDescent="0.25">
      <c r="A472" t="s">
        <v>17254</v>
      </c>
      <c r="B472" s="4" t="str">
        <f t="shared" si="14"/>
        <v>Cash_Flow_US_industries</v>
      </c>
      <c r="C472" s="4" t="str">
        <f t="shared" si="15"/>
        <v>Cash_Flow_US_industries - Cash_Interest_Paid_Supplemental</v>
      </c>
      <c r="D472" t="s">
        <v>14184</v>
      </c>
      <c r="E472" t="s">
        <v>14182</v>
      </c>
      <c r="F472" t="s">
        <v>1053</v>
      </c>
    </row>
    <row r="473" spans="1:6" x14ac:dyDescent="0.25">
      <c r="A473" t="s">
        <v>17254</v>
      </c>
      <c r="B473" s="4" t="str">
        <f t="shared" si="14"/>
        <v>Cash_Flow_US_industries</v>
      </c>
      <c r="C473" s="4" t="str">
        <f t="shared" si="15"/>
        <v>Cash_Flow_US_industries - Cash_Taxes_Paid_Supplemental</v>
      </c>
      <c r="D473" t="s">
        <v>14191</v>
      </c>
      <c r="E473" t="s">
        <v>14189</v>
      </c>
      <c r="F473" t="s">
        <v>1059</v>
      </c>
    </row>
    <row r="474" spans="1:6" x14ac:dyDescent="0.25">
      <c r="A474" t="s">
        <v>17255</v>
      </c>
      <c r="B474" s="4" t="str">
        <f t="shared" si="14"/>
        <v>Detailed_format_industries</v>
      </c>
      <c r="C474" s="4" t="str">
        <f t="shared" si="15"/>
        <v>Detailed_format_industries - BvD_ID_number</v>
      </c>
      <c r="D474" t="s">
        <v>5805</v>
      </c>
      <c r="E474" t="s">
        <v>954</v>
      </c>
      <c r="F474" t="s">
        <v>27</v>
      </c>
    </row>
    <row r="475" spans="1:6" x14ac:dyDescent="0.25">
      <c r="A475" t="s">
        <v>17255</v>
      </c>
      <c r="B475" s="4" t="str">
        <f t="shared" si="14"/>
        <v>Detailed_format_industries</v>
      </c>
      <c r="C475" s="4" t="str">
        <f t="shared" si="15"/>
        <v>Detailed_format_industries - Consolidation_code</v>
      </c>
      <c r="D475" t="s">
        <v>6000</v>
      </c>
      <c r="E475" t="s">
        <v>5998</v>
      </c>
      <c r="F475" t="s">
        <v>453</v>
      </c>
    </row>
    <row r="476" spans="1:6" x14ac:dyDescent="0.25">
      <c r="A476" t="s">
        <v>17255</v>
      </c>
      <c r="B476" s="4" t="str">
        <f t="shared" si="14"/>
        <v>Detailed_format_industries</v>
      </c>
      <c r="C476" s="4" t="str">
        <f t="shared" si="15"/>
        <v>Detailed_format_industries - Closing_date</v>
      </c>
      <c r="D476" t="s">
        <v>5942</v>
      </c>
      <c r="E476" t="s">
        <v>5940</v>
      </c>
      <c r="F476" t="s">
        <v>220</v>
      </c>
    </row>
    <row r="477" spans="1:6" x14ac:dyDescent="0.25">
      <c r="A477" t="s">
        <v>17255</v>
      </c>
      <c r="B477" s="4" t="str">
        <f t="shared" si="14"/>
        <v>Detailed_format_industries</v>
      </c>
      <c r="C477" s="4" t="str">
        <f t="shared" si="15"/>
        <v>Detailed_format_industries - Number_of_months</v>
      </c>
      <c r="D477" t="s">
        <v>11757</v>
      </c>
      <c r="E477" t="s">
        <v>11755</v>
      </c>
      <c r="F477" t="s">
        <v>571</v>
      </c>
    </row>
    <row r="478" spans="1:6" x14ac:dyDescent="0.25">
      <c r="A478" t="s">
        <v>17255</v>
      </c>
      <c r="B478" s="4" t="str">
        <f t="shared" si="14"/>
        <v>Detailed_format_industries</v>
      </c>
      <c r="C478" s="4" t="str">
        <f t="shared" si="15"/>
        <v>Detailed_format_industries - Audit_status</v>
      </c>
      <c r="D478" t="s">
        <v>4735</v>
      </c>
      <c r="E478" t="s">
        <v>4733</v>
      </c>
      <c r="F478" t="s">
        <v>443</v>
      </c>
    </row>
    <row r="479" spans="1:6" x14ac:dyDescent="0.25">
      <c r="A479" t="s">
        <v>17255</v>
      </c>
      <c r="B479" s="4" t="str">
        <f t="shared" si="14"/>
        <v>Detailed_format_industries</v>
      </c>
      <c r="C479" s="4" t="str">
        <f t="shared" si="15"/>
        <v>Detailed_format_industries - Accounting_practice</v>
      </c>
      <c r="D479" t="s">
        <v>4414</v>
      </c>
      <c r="E479" t="s">
        <v>4412</v>
      </c>
      <c r="F479" t="s">
        <v>441</v>
      </c>
    </row>
    <row r="480" spans="1:6" x14ac:dyDescent="0.25">
      <c r="A480" t="s">
        <v>17255</v>
      </c>
      <c r="B480" s="4" t="str">
        <f t="shared" si="14"/>
        <v>Detailed_format_industries</v>
      </c>
      <c r="C480" s="4" t="str">
        <f t="shared" si="15"/>
        <v>Detailed_format_industries - Source_for_publicly_quoted_companies_</v>
      </c>
      <c r="D480" t="s">
        <v>16648</v>
      </c>
      <c r="E480" t="s">
        <v>4422</v>
      </c>
      <c r="F480" t="s">
        <v>1023</v>
      </c>
    </row>
    <row r="481" spans="1:6" x14ac:dyDescent="0.25">
      <c r="A481" t="s">
        <v>17255</v>
      </c>
      <c r="B481" s="4" t="str">
        <f t="shared" si="14"/>
        <v>Detailed_format_industries</v>
      </c>
      <c r="C481" s="4" t="str">
        <f t="shared" si="15"/>
        <v>Detailed_format_industries - Original_units</v>
      </c>
      <c r="D481" t="s">
        <v>16649</v>
      </c>
      <c r="E481" t="s">
        <v>11898</v>
      </c>
      <c r="F481" t="s">
        <v>579</v>
      </c>
    </row>
    <row r="482" spans="1:6" x14ac:dyDescent="0.25">
      <c r="A482" t="s">
        <v>17255</v>
      </c>
      <c r="B482" s="4" t="str">
        <f t="shared" si="14"/>
        <v>Detailed_format_industries</v>
      </c>
      <c r="C482" s="4" t="str">
        <f t="shared" si="15"/>
        <v>Detailed_format_industries - Original_currency</v>
      </c>
      <c r="D482" t="s">
        <v>5732</v>
      </c>
      <c r="E482" t="s">
        <v>11895</v>
      </c>
      <c r="F482" t="s">
        <v>577</v>
      </c>
    </row>
    <row r="483" spans="1:6" x14ac:dyDescent="0.25">
      <c r="A483" t="s">
        <v>17255</v>
      </c>
      <c r="B483" s="4" t="str">
        <f t="shared" si="14"/>
        <v>Detailed_format_industries</v>
      </c>
      <c r="C483" s="4" t="str">
        <f t="shared" si="15"/>
        <v>Detailed_format_industries - Exchange_rate_from_original_currency</v>
      </c>
      <c r="D483" t="s">
        <v>8545</v>
      </c>
      <c r="E483" t="s">
        <v>8543</v>
      </c>
      <c r="F483" t="s">
        <v>662</v>
      </c>
    </row>
    <row r="484" spans="1:6" x14ac:dyDescent="0.25">
      <c r="A484" t="s">
        <v>17255</v>
      </c>
      <c r="B484" s="4" t="str">
        <f t="shared" si="14"/>
        <v>Detailed_format_industries</v>
      </c>
      <c r="C484" s="4" t="str">
        <f t="shared" si="15"/>
        <v>Detailed_format_industries - Total_Current_Assets</v>
      </c>
      <c r="D484" t="s">
        <v>16652</v>
      </c>
      <c r="E484">
        <v>13061</v>
      </c>
      <c r="F484" t="s">
        <v>1566</v>
      </c>
    </row>
    <row r="485" spans="1:6" x14ac:dyDescent="0.25">
      <c r="A485" t="s">
        <v>17255</v>
      </c>
      <c r="B485" s="4" t="str">
        <f t="shared" si="14"/>
        <v>Detailed_format_industries</v>
      </c>
      <c r="C485" s="4" t="str">
        <f t="shared" si="15"/>
        <v>Detailed_format_industries - Net_Stated_Inventory</v>
      </c>
      <c r="D485" t="s">
        <v>14824</v>
      </c>
      <c r="E485">
        <v>20010</v>
      </c>
      <c r="F485" t="s">
        <v>1472</v>
      </c>
    </row>
    <row r="486" spans="1:6" x14ac:dyDescent="0.25">
      <c r="A486" t="s">
        <v>17255</v>
      </c>
      <c r="B486" s="4" t="str">
        <f t="shared" si="14"/>
        <v>Detailed_format_industries</v>
      </c>
      <c r="C486" s="4" t="str">
        <f t="shared" si="15"/>
        <v>Detailed_format_industries - Raw_Materials</v>
      </c>
      <c r="D486" t="s">
        <v>16653</v>
      </c>
      <c r="E486">
        <v>20015</v>
      </c>
      <c r="F486" t="s">
        <v>1544</v>
      </c>
    </row>
    <row r="487" spans="1:6" x14ac:dyDescent="0.25">
      <c r="A487" t="s">
        <v>17255</v>
      </c>
      <c r="B487" s="4" t="str">
        <f t="shared" si="14"/>
        <v>Detailed_format_industries</v>
      </c>
      <c r="C487" s="4" t="str">
        <f t="shared" si="15"/>
        <v>Detailed_format_industries - Work_in_Progress</v>
      </c>
      <c r="D487" t="s">
        <v>16654</v>
      </c>
      <c r="E487">
        <v>20020</v>
      </c>
      <c r="F487" t="s">
        <v>1594</v>
      </c>
    </row>
    <row r="488" spans="1:6" x14ac:dyDescent="0.25">
      <c r="A488" t="s">
        <v>17255</v>
      </c>
      <c r="B488" s="4" t="str">
        <f t="shared" si="14"/>
        <v>Detailed_format_industries</v>
      </c>
      <c r="C488" s="4" t="str">
        <f t="shared" si="15"/>
        <v>Detailed_format_industries - Finished_Goods</v>
      </c>
      <c r="D488" t="s">
        <v>16655</v>
      </c>
      <c r="E488">
        <v>20025</v>
      </c>
      <c r="F488" t="s">
        <v>1420</v>
      </c>
    </row>
    <row r="489" spans="1:6" x14ac:dyDescent="0.25">
      <c r="A489" t="s">
        <v>17255</v>
      </c>
      <c r="B489" s="4" t="str">
        <f t="shared" si="14"/>
        <v>Detailed_format_industries</v>
      </c>
      <c r="C489" s="4" t="str">
        <f t="shared" si="15"/>
        <v>Detailed_format_industries - Inventory_Prepayments</v>
      </c>
      <c r="D489" t="s">
        <v>16656</v>
      </c>
      <c r="E489">
        <v>20030</v>
      </c>
      <c r="F489" t="s">
        <v>1432</v>
      </c>
    </row>
    <row r="490" spans="1:6" x14ac:dyDescent="0.25">
      <c r="A490" t="s">
        <v>17255</v>
      </c>
      <c r="B490" s="4" t="str">
        <f t="shared" si="14"/>
        <v>Detailed_format_industries</v>
      </c>
      <c r="C490" s="4" t="str">
        <f t="shared" si="15"/>
        <v>Detailed_format_industries - Net_Accounts_Receivable</v>
      </c>
      <c r="D490" t="s">
        <v>16657</v>
      </c>
      <c r="E490">
        <v>13052</v>
      </c>
      <c r="F490" t="s">
        <v>1454</v>
      </c>
    </row>
    <row r="491" spans="1:6" x14ac:dyDescent="0.25">
      <c r="A491" t="s">
        <v>17255</v>
      </c>
      <c r="B491" s="4" t="str">
        <f t="shared" si="14"/>
        <v>Detailed_format_industries</v>
      </c>
      <c r="C491" s="4" t="str">
        <f t="shared" si="15"/>
        <v>Detailed_format_industries - Accounts_Receivable</v>
      </c>
      <c r="D491" t="s">
        <v>11773</v>
      </c>
      <c r="E491">
        <v>20040</v>
      </c>
      <c r="F491" t="s">
        <v>1035</v>
      </c>
    </row>
    <row r="492" spans="1:6" x14ac:dyDescent="0.25">
      <c r="A492" t="s">
        <v>17255</v>
      </c>
      <c r="B492" s="4" t="str">
        <f t="shared" si="14"/>
        <v>Detailed_format_industries</v>
      </c>
      <c r="C492" s="4" t="str">
        <f t="shared" si="15"/>
        <v>Detailed_format_industries - Doubtful_Accounts</v>
      </c>
      <c r="D492" t="s">
        <v>16658</v>
      </c>
      <c r="E492">
        <v>20045</v>
      </c>
      <c r="F492" t="s">
        <v>1398</v>
      </c>
    </row>
    <row r="493" spans="1:6" x14ac:dyDescent="0.25">
      <c r="A493" t="s">
        <v>17255</v>
      </c>
      <c r="B493" s="4" t="str">
        <f t="shared" si="14"/>
        <v>Detailed_format_industries</v>
      </c>
      <c r="C493" s="4" t="str">
        <f t="shared" si="15"/>
        <v>Detailed_format_industries - Others_current_assets_</v>
      </c>
      <c r="D493" t="s">
        <v>16659</v>
      </c>
      <c r="E493">
        <v>20050</v>
      </c>
      <c r="F493" t="s">
        <v>1526</v>
      </c>
    </row>
    <row r="494" spans="1:6" x14ac:dyDescent="0.25">
      <c r="A494" t="s">
        <v>17255</v>
      </c>
      <c r="B494" s="4" t="str">
        <f t="shared" si="14"/>
        <v>Detailed_format_industries</v>
      </c>
      <c r="C494" s="4" t="str">
        <f t="shared" si="15"/>
        <v>Detailed_format_industries - Other_Current_Assets</v>
      </c>
      <c r="D494" t="s">
        <v>16660</v>
      </c>
      <c r="E494">
        <v>20055</v>
      </c>
      <c r="F494" t="s">
        <v>1490</v>
      </c>
    </row>
    <row r="495" spans="1:6" x14ac:dyDescent="0.25">
      <c r="A495" t="s">
        <v>17255</v>
      </c>
      <c r="B495" s="4" t="str">
        <f t="shared" si="14"/>
        <v>Detailed_format_industries</v>
      </c>
      <c r="C495" s="4" t="str">
        <f t="shared" si="15"/>
        <v>Detailed_format_industries - Prepaid_Expenses_Advances</v>
      </c>
      <c r="D495" t="s">
        <v>3446</v>
      </c>
      <c r="E495">
        <v>13054</v>
      </c>
      <c r="F495" t="s">
        <v>1540</v>
      </c>
    </row>
    <row r="496" spans="1:6" x14ac:dyDescent="0.25">
      <c r="A496" t="s">
        <v>17255</v>
      </c>
      <c r="B496" s="4" t="str">
        <f t="shared" si="14"/>
        <v>Detailed_format_industries</v>
      </c>
      <c r="C496" s="4" t="str">
        <f t="shared" si="15"/>
        <v>Detailed_format_industries - Deferred_Charges</v>
      </c>
      <c r="D496" t="s">
        <v>16661</v>
      </c>
      <c r="E496">
        <v>20065</v>
      </c>
      <c r="F496" t="s">
        <v>1390</v>
      </c>
    </row>
    <row r="497" spans="1:6" x14ac:dyDescent="0.25">
      <c r="A497" t="s">
        <v>17255</v>
      </c>
      <c r="B497" s="4" t="str">
        <f t="shared" si="14"/>
        <v>Detailed_format_industries</v>
      </c>
      <c r="C497" s="4" t="str">
        <f t="shared" si="15"/>
        <v>Detailed_format_industries - Total_Cash_Short_Term_Investment</v>
      </c>
      <c r="D497" t="s">
        <v>3680</v>
      </c>
      <c r="E497">
        <v>20070</v>
      </c>
      <c r="F497" t="s">
        <v>1564</v>
      </c>
    </row>
    <row r="498" spans="1:6" x14ac:dyDescent="0.25">
      <c r="A498" t="s">
        <v>17255</v>
      </c>
      <c r="B498" s="4" t="str">
        <f t="shared" si="14"/>
        <v>Detailed_format_industries</v>
      </c>
      <c r="C498" s="4" t="str">
        <f t="shared" si="15"/>
        <v>Detailed_format_industries - Cash_or_Equivalent</v>
      </c>
      <c r="D498" t="s">
        <v>3434</v>
      </c>
      <c r="E498">
        <v>13050</v>
      </c>
      <c r="F498" t="s">
        <v>1378</v>
      </c>
    </row>
    <row r="499" spans="1:6" x14ac:dyDescent="0.25">
      <c r="A499" t="s">
        <v>17255</v>
      </c>
      <c r="B499" s="4" t="str">
        <f t="shared" si="14"/>
        <v>Detailed_format_industries</v>
      </c>
      <c r="C499" s="4" t="str">
        <f t="shared" si="15"/>
        <v>Detailed_format_industries - Short_Term_Investment</v>
      </c>
      <c r="D499" t="s">
        <v>16662</v>
      </c>
      <c r="E499">
        <v>13051</v>
      </c>
      <c r="F499" t="s">
        <v>1558</v>
      </c>
    </row>
    <row r="500" spans="1:6" x14ac:dyDescent="0.25">
      <c r="A500" t="s">
        <v>17255</v>
      </c>
      <c r="B500" s="4" t="str">
        <f t="shared" si="14"/>
        <v>Detailed_format_industries</v>
      </c>
      <c r="C500" s="4" t="str">
        <f t="shared" si="15"/>
        <v>Detailed_format_industries - Fixed_Assets</v>
      </c>
      <c r="D500" t="s">
        <v>16663</v>
      </c>
      <c r="E500">
        <v>20085</v>
      </c>
      <c r="F500" t="s">
        <v>483</v>
      </c>
    </row>
    <row r="501" spans="1:6" x14ac:dyDescent="0.25">
      <c r="A501" t="s">
        <v>17255</v>
      </c>
      <c r="B501" s="4" t="str">
        <f t="shared" si="14"/>
        <v>Detailed_format_industries</v>
      </c>
      <c r="C501" s="4" t="str">
        <f t="shared" si="15"/>
        <v>Detailed_format_industries - Net_Property_Plant_Equipment</v>
      </c>
      <c r="D501" t="s">
        <v>15647</v>
      </c>
      <c r="E501">
        <v>13068</v>
      </c>
      <c r="F501" t="s">
        <v>1468</v>
      </c>
    </row>
    <row r="502" spans="1:6" x14ac:dyDescent="0.25">
      <c r="A502" t="s">
        <v>17255</v>
      </c>
      <c r="B502" s="4" t="str">
        <f t="shared" si="14"/>
        <v>Detailed_format_industries</v>
      </c>
      <c r="C502" s="4" t="str">
        <f t="shared" si="15"/>
        <v>Detailed_format_industries - Land</v>
      </c>
      <c r="D502" t="s">
        <v>1438</v>
      </c>
      <c r="E502">
        <v>20095</v>
      </c>
      <c r="F502" t="s">
        <v>1438</v>
      </c>
    </row>
    <row r="503" spans="1:6" x14ac:dyDescent="0.25">
      <c r="A503" t="s">
        <v>17255</v>
      </c>
      <c r="B503" s="4" t="str">
        <f t="shared" si="14"/>
        <v>Detailed_format_industries</v>
      </c>
      <c r="C503" s="4" t="str">
        <f t="shared" si="15"/>
        <v>Detailed_format_industries - Total_Land_Depreciation</v>
      </c>
      <c r="D503" t="s">
        <v>16664</v>
      </c>
      <c r="E503">
        <v>20100</v>
      </c>
      <c r="F503" t="s">
        <v>1572</v>
      </c>
    </row>
    <row r="504" spans="1:6" x14ac:dyDescent="0.25">
      <c r="A504" t="s">
        <v>17255</v>
      </c>
      <c r="B504" s="4" t="str">
        <f t="shared" si="14"/>
        <v>Detailed_format_industries</v>
      </c>
      <c r="C504" s="4" t="str">
        <f t="shared" si="15"/>
        <v>Detailed_format_industries - Net_Stated_Land</v>
      </c>
      <c r="D504" t="s">
        <v>16665</v>
      </c>
      <c r="E504">
        <v>20105</v>
      </c>
      <c r="F504" t="s">
        <v>1474</v>
      </c>
    </row>
    <row r="505" spans="1:6" x14ac:dyDescent="0.25">
      <c r="A505" t="s">
        <v>17255</v>
      </c>
      <c r="B505" s="4" t="str">
        <f t="shared" si="14"/>
        <v>Detailed_format_industries</v>
      </c>
      <c r="C505" s="4" t="str">
        <f t="shared" si="15"/>
        <v>Detailed_format_industries - Buildings</v>
      </c>
      <c r="D505" t="s">
        <v>1376</v>
      </c>
      <c r="E505">
        <v>20110</v>
      </c>
      <c r="F505" t="s">
        <v>1376</v>
      </c>
    </row>
    <row r="506" spans="1:6" x14ac:dyDescent="0.25">
      <c r="A506" t="s">
        <v>17255</v>
      </c>
      <c r="B506" s="4" t="str">
        <f t="shared" si="14"/>
        <v>Detailed_format_industries</v>
      </c>
      <c r="C506" s="4" t="str">
        <f t="shared" si="15"/>
        <v>Detailed_format_industries - Total_Buildings_Depreciation</v>
      </c>
      <c r="D506" t="s">
        <v>3700</v>
      </c>
      <c r="E506">
        <v>20115</v>
      </c>
      <c r="F506" t="s">
        <v>1562</v>
      </c>
    </row>
    <row r="507" spans="1:6" x14ac:dyDescent="0.25">
      <c r="A507" t="s">
        <v>17255</v>
      </c>
      <c r="B507" s="4" t="str">
        <f t="shared" si="14"/>
        <v>Detailed_format_industries</v>
      </c>
      <c r="C507" s="4" t="str">
        <f t="shared" si="15"/>
        <v>Detailed_format_industries - Net_Buildings</v>
      </c>
      <c r="D507" t="s">
        <v>16666</v>
      </c>
      <c r="E507">
        <v>20120</v>
      </c>
      <c r="F507" t="s">
        <v>1458</v>
      </c>
    </row>
    <row r="508" spans="1:6" x14ac:dyDescent="0.25">
      <c r="A508" t="s">
        <v>17255</v>
      </c>
      <c r="B508" s="4" t="str">
        <f t="shared" si="14"/>
        <v>Detailed_format_industries</v>
      </c>
      <c r="C508" s="4" t="str">
        <f t="shared" si="15"/>
        <v>Detailed_format_industries - Plant_Machinery</v>
      </c>
      <c r="D508" t="s">
        <v>16667</v>
      </c>
      <c r="E508">
        <v>20125</v>
      </c>
      <c r="F508" t="s">
        <v>1532</v>
      </c>
    </row>
    <row r="509" spans="1:6" x14ac:dyDescent="0.25">
      <c r="A509" t="s">
        <v>17255</v>
      </c>
      <c r="B509" s="4" t="str">
        <f t="shared" si="14"/>
        <v>Detailed_format_industries</v>
      </c>
      <c r="C509" s="4" t="str">
        <f t="shared" si="15"/>
        <v>Detailed_format_industries - Plant_Machinery_Depreciation</v>
      </c>
      <c r="D509" t="s">
        <v>16668</v>
      </c>
      <c r="E509">
        <v>20130</v>
      </c>
      <c r="F509" t="s">
        <v>1534</v>
      </c>
    </row>
    <row r="510" spans="1:6" x14ac:dyDescent="0.25">
      <c r="A510" t="s">
        <v>17255</v>
      </c>
      <c r="B510" s="4" t="str">
        <f t="shared" si="14"/>
        <v>Detailed_format_industries</v>
      </c>
      <c r="C510" s="4" t="str">
        <f t="shared" si="15"/>
        <v>Detailed_format_industries - Net_Stated_Plant_Machinery</v>
      </c>
      <c r="D510" t="s">
        <v>16669</v>
      </c>
      <c r="E510">
        <v>20135</v>
      </c>
      <c r="F510" t="s">
        <v>1476</v>
      </c>
    </row>
    <row r="511" spans="1:6" x14ac:dyDescent="0.25">
      <c r="A511" t="s">
        <v>17255</v>
      </c>
      <c r="B511" s="4" t="str">
        <f t="shared" si="14"/>
        <v>Detailed_format_industries</v>
      </c>
      <c r="C511" s="4" t="str">
        <f t="shared" si="15"/>
        <v>Detailed_format_industries - Transportation_Equipment</v>
      </c>
      <c r="D511" t="s">
        <v>16670</v>
      </c>
      <c r="E511">
        <v>20140</v>
      </c>
      <c r="F511" t="s">
        <v>1586</v>
      </c>
    </row>
    <row r="512" spans="1:6" x14ac:dyDescent="0.25">
      <c r="A512" t="s">
        <v>17255</v>
      </c>
      <c r="B512" s="4" t="str">
        <f t="shared" si="14"/>
        <v>Detailed_format_industries</v>
      </c>
      <c r="C512" s="4" t="str">
        <f t="shared" si="15"/>
        <v>Detailed_format_industries - Transportation_Equipment_Depreciation</v>
      </c>
      <c r="D512" t="s">
        <v>3721</v>
      </c>
      <c r="E512">
        <v>20145</v>
      </c>
      <c r="F512" t="s">
        <v>1588</v>
      </c>
    </row>
    <row r="513" spans="1:6" x14ac:dyDescent="0.25">
      <c r="A513" t="s">
        <v>17255</v>
      </c>
      <c r="B513" s="4" t="str">
        <f t="shared" si="14"/>
        <v>Detailed_format_industries</v>
      </c>
      <c r="C513" s="4" t="str">
        <f t="shared" si="15"/>
        <v>Detailed_format_industries - Net_Transportation_Equipment</v>
      </c>
      <c r="D513" t="s">
        <v>16671</v>
      </c>
      <c r="E513">
        <v>20150</v>
      </c>
      <c r="F513" t="s">
        <v>1478</v>
      </c>
    </row>
    <row r="514" spans="1:6" x14ac:dyDescent="0.25">
      <c r="A514" t="s">
        <v>17255</v>
      </c>
      <c r="B514" s="4" t="str">
        <f t="shared" si="14"/>
        <v>Detailed_format_industries</v>
      </c>
      <c r="C514" s="4" t="str">
        <f t="shared" si="15"/>
        <v>Detailed_format_industries - Leased_Assets</v>
      </c>
      <c r="D514" t="s">
        <v>3727</v>
      </c>
      <c r="E514">
        <v>20155</v>
      </c>
      <c r="F514" t="s">
        <v>1442</v>
      </c>
    </row>
    <row r="515" spans="1:6" x14ac:dyDescent="0.25">
      <c r="A515" t="s">
        <v>17255</v>
      </c>
      <c r="B515" s="4" t="str">
        <f t="shared" ref="B515:B578" si="16">LEFT(A515,FIND(".txt",A515)-1)</f>
        <v>Detailed_format_industries</v>
      </c>
      <c r="C515" s="4" t="str">
        <f t="shared" ref="C515:C578" si="17">B515&amp;" - "&amp;F515</f>
        <v>Detailed_format_industries - Leased_Assets_Depreciation</v>
      </c>
      <c r="D515" t="s">
        <v>3732</v>
      </c>
      <c r="E515">
        <v>20160</v>
      </c>
      <c r="F515" t="s">
        <v>1444</v>
      </c>
    </row>
    <row r="516" spans="1:6" x14ac:dyDescent="0.25">
      <c r="A516" t="s">
        <v>17255</v>
      </c>
      <c r="B516" s="4" t="str">
        <f t="shared" si="16"/>
        <v>Detailed_format_industries</v>
      </c>
      <c r="C516" s="4" t="str">
        <f t="shared" si="17"/>
        <v>Detailed_format_industries - Net_Leased_Assets</v>
      </c>
      <c r="D516" t="s">
        <v>3736</v>
      </c>
      <c r="E516">
        <v>20165</v>
      </c>
      <c r="F516" t="s">
        <v>1462</v>
      </c>
    </row>
    <row r="517" spans="1:6" x14ac:dyDescent="0.25">
      <c r="A517" t="s">
        <v>17255</v>
      </c>
      <c r="B517" s="4" t="str">
        <f t="shared" si="16"/>
        <v>Detailed_format_industries</v>
      </c>
      <c r="C517" s="4" t="str">
        <f t="shared" si="17"/>
        <v>Detailed_format_industries - Other_Property_Plant_Equipment</v>
      </c>
      <c r="D517" t="s">
        <v>16672</v>
      </c>
      <c r="E517">
        <v>20170</v>
      </c>
      <c r="F517" t="s">
        <v>1516</v>
      </c>
    </row>
    <row r="518" spans="1:6" x14ac:dyDescent="0.25">
      <c r="A518" t="s">
        <v>17255</v>
      </c>
      <c r="B518" s="4" t="str">
        <f t="shared" si="16"/>
        <v>Detailed_format_industries</v>
      </c>
      <c r="C518" s="4" t="str">
        <f t="shared" si="17"/>
        <v>Detailed_format_industries - Other_Property_Plant_Equip_Deprec_</v>
      </c>
      <c r="D518" t="s">
        <v>16673</v>
      </c>
      <c r="E518">
        <v>20175</v>
      </c>
      <c r="F518" t="s">
        <v>1514</v>
      </c>
    </row>
    <row r="519" spans="1:6" x14ac:dyDescent="0.25">
      <c r="A519" t="s">
        <v>17255</v>
      </c>
      <c r="B519" s="4" t="str">
        <f t="shared" si="16"/>
        <v>Detailed_format_industries</v>
      </c>
      <c r="C519" s="4" t="str">
        <f t="shared" si="17"/>
        <v>Detailed_format_industries - Net_Other_Property_Plant_Equipment</v>
      </c>
      <c r="D519" t="s">
        <v>16674</v>
      </c>
      <c r="E519">
        <v>20180</v>
      </c>
      <c r="F519" t="s">
        <v>1464</v>
      </c>
    </row>
    <row r="520" spans="1:6" x14ac:dyDescent="0.25">
      <c r="A520" t="s">
        <v>17255</v>
      </c>
      <c r="B520" s="4" t="str">
        <f t="shared" si="16"/>
        <v>Detailed_format_industries</v>
      </c>
      <c r="C520" s="4" t="str">
        <f t="shared" si="17"/>
        <v>Detailed_format_industries - Accumulated_Deprec_n_e_s_</v>
      </c>
      <c r="D520" t="s">
        <v>3749</v>
      </c>
      <c r="E520">
        <v>20184</v>
      </c>
      <c r="F520" t="s">
        <v>1368</v>
      </c>
    </row>
    <row r="521" spans="1:6" x14ac:dyDescent="0.25">
      <c r="A521" t="s">
        <v>17255</v>
      </c>
      <c r="B521" s="4" t="str">
        <f t="shared" si="16"/>
        <v>Detailed_format_industries</v>
      </c>
      <c r="C521" s="4" t="str">
        <f t="shared" si="17"/>
        <v>Detailed_format_industries - Intangibles</v>
      </c>
      <c r="D521" t="s">
        <v>1430</v>
      </c>
      <c r="E521">
        <v>20185</v>
      </c>
      <c r="F521" t="s">
        <v>1430</v>
      </c>
    </row>
    <row r="522" spans="1:6" x14ac:dyDescent="0.25">
      <c r="A522" t="s">
        <v>17255</v>
      </c>
      <c r="B522" s="4" t="str">
        <f t="shared" si="16"/>
        <v>Detailed_format_industries</v>
      </c>
      <c r="C522" s="4" t="str">
        <f t="shared" si="17"/>
        <v>Detailed_format_industries - Goodwill</v>
      </c>
      <c r="D522" t="s">
        <v>1422</v>
      </c>
      <c r="E522">
        <v>13070</v>
      </c>
      <c r="F522" t="s">
        <v>1422</v>
      </c>
    </row>
    <row r="523" spans="1:6" x14ac:dyDescent="0.25">
      <c r="A523" t="s">
        <v>17255</v>
      </c>
      <c r="B523" s="4" t="str">
        <f t="shared" si="16"/>
        <v>Detailed_format_industries</v>
      </c>
      <c r="C523" s="4" t="str">
        <f t="shared" si="17"/>
        <v>Detailed_format_industries - Other_Intangibles</v>
      </c>
      <c r="D523" t="s">
        <v>16675</v>
      </c>
      <c r="E523">
        <v>13071</v>
      </c>
      <c r="F523" t="s">
        <v>1498</v>
      </c>
    </row>
    <row r="524" spans="1:6" x14ac:dyDescent="0.25">
      <c r="A524" t="s">
        <v>17255</v>
      </c>
      <c r="B524" s="4" t="str">
        <f t="shared" si="16"/>
        <v>Detailed_format_industries</v>
      </c>
      <c r="C524" s="4" t="str">
        <f t="shared" si="17"/>
        <v>Detailed_format_industries - Other_Fixed_Assets</v>
      </c>
      <c r="D524" t="s">
        <v>16676</v>
      </c>
      <c r="E524">
        <v>20200</v>
      </c>
      <c r="F524" t="s">
        <v>1496</v>
      </c>
    </row>
    <row r="525" spans="1:6" x14ac:dyDescent="0.25">
      <c r="A525" t="s">
        <v>17255</v>
      </c>
      <c r="B525" s="4" t="str">
        <f t="shared" si="16"/>
        <v>Detailed_format_industries</v>
      </c>
      <c r="C525" s="4" t="str">
        <f t="shared" si="17"/>
        <v>Detailed_format_industries - Exploration</v>
      </c>
      <c r="D525" t="s">
        <v>1410</v>
      </c>
      <c r="E525">
        <v>20205</v>
      </c>
      <c r="F525" t="s">
        <v>1410</v>
      </c>
    </row>
    <row r="526" spans="1:6" x14ac:dyDescent="0.25">
      <c r="A526" t="s">
        <v>17255</v>
      </c>
      <c r="B526" s="4" t="str">
        <f t="shared" si="16"/>
        <v>Detailed_format_industries</v>
      </c>
      <c r="C526" s="4" t="str">
        <f t="shared" si="17"/>
        <v>Detailed_format_industries - Long_Term_Receivables</v>
      </c>
      <c r="D526" t="s">
        <v>16677</v>
      </c>
      <c r="E526">
        <v>20210</v>
      </c>
      <c r="F526" t="s">
        <v>1448</v>
      </c>
    </row>
    <row r="527" spans="1:6" x14ac:dyDescent="0.25">
      <c r="A527" t="s">
        <v>17255</v>
      </c>
      <c r="B527" s="4" t="str">
        <f t="shared" si="16"/>
        <v>Detailed_format_industries</v>
      </c>
      <c r="C527" s="4" t="str">
        <f t="shared" si="17"/>
        <v>Detailed_format_industries - Investments</v>
      </c>
      <c r="D527" t="s">
        <v>1436</v>
      </c>
      <c r="E527">
        <v>20215</v>
      </c>
      <c r="F527" t="s">
        <v>1436</v>
      </c>
    </row>
    <row r="528" spans="1:6" x14ac:dyDescent="0.25">
      <c r="A528" t="s">
        <v>17255</v>
      </c>
      <c r="B528" s="4" t="str">
        <f t="shared" si="16"/>
        <v>Detailed_format_industries</v>
      </c>
      <c r="C528" s="4" t="str">
        <f t="shared" si="17"/>
        <v>Detailed_format_industries - Long_Term_Associated_Companies</v>
      </c>
      <c r="D528" t="s">
        <v>3768</v>
      </c>
      <c r="E528">
        <v>20220</v>
      </c>
      <c r="F528" t="s">
        <v>1446</v>
      </c>
    </row>
    <row r="529" spans="1:6" x14ac:dyDescent="0.25">
      <c r="A529" t="s">
        <v>17255</v>
      </c>
      <c r="B529" s="4" t="str">
        <f t="shared" si="16"/>
        <v>Detailed_format_industries</v>
      </c>
      <c r="C529" s="4" t="str">
        <f t="shared" si="17"/>
        <v>Detailed_format_industries - Investment_Properties</v>
      </c>
      <c r="D529" t="s">
        <v>16678</v>
      </c>
      <c r="E529">
        <v>20225</v>
      </c>
      <c r="F529" t="s">
        <v>1434</v>
      </c>
    </row>
    <row r="530" spans="1:6" x14ac:dyDescent="0.25">
      <c r="A530" t="s">
        <v>17255</v>
      </c>
      <c r="B530" s="4" t="str">
        <f t="shared" si="16"/>
        <v>Detailed_format_industries</v>
      </c>
      <c r="C530" s="4" t="str">
        <f t="shared" si="17"/>
        <v>Detailed_format_industries - Other_Long_Term_Assets</v>
      </c>
      <c r="D530" t="s">
        <v>16679</v>
      </c>
      <c r="E530">
        <v>20230</v>
      </c>
      <c r="F530" t="s">
        <v>1500</v>
      </c>
    </row>
    <row r="531" spans="1:6" x14ac:dyDescent="0.25">
      <c r="A531" t="s">
        <v>17255</v>
      </c>
      <c r="B531" s="4" t="str">
        <f t="shared" si="16"/>
        <v>Detailed_format_industries</v>
      </c>
      <c r="C531" s="4" t="str">
        <f t="shared" si="17"/>
        <v>Detailed_format_industries - Total_assets</v>
      </c>
      <c r="D531" t="s">
        <v>3464</v>
      </c>
      <c r="E531">
        <v>13077</v>
      </c>
      <c r="F531" t="s">
        <v>643</v>
      </c>
    </row>
    <row r="532" spans="1:6" x14ac:dyDescent="0.25">
      <c r="A532" t="s">
        <v>17255</v>
      </c>
      <c r="B532" s="4" t="str">
        <f t="shared" si="16"/>
        <v>Detailed_format_industries</v>
      </c>
      <c r="C532" s="4" t="str">
        <f t="shared" si="17"/>
        <v>Detailed_format_industries - Total_Current_Liabilities</v>
      </c>
      <c r="D532" t="s">
        <v>16680</v>
      </c>
      <c r="E532">
        <v>14011</v>
      </c>
      <c r="F532" t="s">
        <v>1568</v>
      </c>
    </row>
    <row r="533" spans="1:6" x14ac:dyDescent="0.25">
      <c r="A533" t="s">
        <v>17255</v>
      </c>
      <c r="B533" s="4" t="str">
        <f t="shared" si="16"/>
        <v>Detailed_format_industries</v>
      </c>
      <c r="C533" s="4" t="str">
        <f t="shared" si="17"/>
        <v>Detailed_format_industries - Loans</v>
      </c>
      <c r="D533" t="s">
        <v>529</v>
      </c>
      <c r="E533">
        <v>21010</v>
      </c>
      <c r="F533" t="s">
        <v>529</v>
      </c>
    </row>
    <row r="534" spans="1:6" x14ac:dyDescent="0.25">
      <c r="A534" t="s">
        <v>17255</v>
      </c>
      <c r="B534" s="4" t="str">
        <f t="shared" si="16"/>
        <v>Detailed_format_industries</v>
      </c>
      <c r="C534" s="4" t="str">
        <f t="shared" si="17"/>
        <v>Detailed_format_industries - Current_Portion_of_LT_Debt</v>
      </c>
      <c r="D534" t="s">
        <v>16681</v>
      </c>
      <c r="E534">
        <v>14004</v>
      </c>
      <c r="F534" t="s">
        <v>1386</v>
      </c>
    </row>
    <row r="535" spans="1:6" x14ac:dyDescent="0.25">
      <c r="A535" t="s">
        <v>17255</v>
      </c>
      <c r="B535" s="4" t="str">
        <f t="shared" si="16"/>
        <v>Detailed_format_industries</v>
      </c>
      <c r="C535" s="4" t="str">
        <f t="shared" si="17"/>
        <v>Detailed_format_industries - Current_loans_overdrafts</v>
      </c>
      <c r="D535" t="s">
        <v>3522</v>
      </c>
      <c r="E535">
        <v>14046</v>
      </c>
      <c r="F535" t="s">
        <v>1384</v>
      </c>
    </row>
    <row r="536" spans="1:6" x14ac:dyDescent="0.25">
      <c r="A536" t="s">
        <v>17255</v>
      </c>
      <c r="B536" s="4" t="str">
        <f t="shared" si="16"/>
        <v>Detailed_format_industries</v>
      </c>
      <c r="C536" s="4" t="str">
        <f t="shared" si="17"/>
        <v>Detailed_format_industries - Trade_Creditors</v>
      </c>
      <c r="D536" t="s">
        <v>16682</v>
      </c>
      <c r="E536">
        <v>21020</v>
      </c>
      <c r="F536" t="s">
        <v>1584</v>
      </c>
    </row>
    <row r="537" spans="1:6" x14ac:dyDescent="0.25">
      <c r="A537" t="s">
        <v>17255</v>
      </c>
      <c r="B537" s="4" t="str">
        <f t="shared" si="16"/>
        <v>Detailed_format_industries</v>
      </c>
      <c r="C537" s="4" t="str">
        <f t="shared" si="17"/>
        <v>Detailed_format_industries - Other_current_liabilities_</v>
      </c>
      <c r="D537" t="s">
        <v>16683</v>
      </c>
      <c r="E537">
        <v>21025</v>
      </c>
      <c r="F537" t="s">
        <v>1494</v>
      </c>
    </row>
    <row r="538" spans="1:6" x14ac:dyDescent="0.25">
      <c r="A538" t="s">
        <v>17255</v>
      </c>
      <c r="B538" s="4" t="str">
        <f t="shared" si="16"/>
        <v>Detailed_format_industries</v>
      </c>
      <c r="C538" s="4" t="str">
        <f t="shared" si="17"/>
        <v>Detailed_format_industries - Other_Short_Term_Debt</v>
      </c>
      <c r="D538" t="s">
        <v>16684</v>
      </c>
      <c r="E538">
        <v>21030</v>
      </c>
      <c r="F538" t="s">
        <v>1524</v>
      </c>
    </row>
    <row r="539" spans="1:6" x14ac:dyDescent="0.25">
      <c r="A539" t="s">
        <v>17255</v>
      </c>
      <c r="B539" s="4" t="str">
        <f t="shared" si="16"/>
        <v>Detailed_format_industries</v>
      </c>
      <c r="C539" s="4" t="str">
        <f t="shared" si="17"/>
        <v>Detailed_format_industries - Other_Creditors</v>
      </c>
      <c r="D539" t="s">
        <v>3790</v>
      </c>
      <c r="E539">
        <v>21035</v>
      </c>
      <c r="F539" t="s">
        <v>1488</v>
      </c>
    </row>
    <row r="540" spans="1:6" x14ac:dyDescent="0.25">
      <c r="A540" t="s">
        <v>17255</v>
      </c>
      <c r="B540" s="4" t="str">
        <f t="shared" si="16"/>
        <v>Detailed_format_industries</v>
      </c>
      <c r="C540" s="4" t="str">
        <f t="shared" si="17"/>
        <v>Detailed_format_industries - Income_Tax_Payable</v>
      </c>
      <c r="D540" t="s">
        <v>3795</v>
      </c>
      <c r="E540">
        <v>21040</v>
      </c>
      <c r="F540" t="s">
        <v>1426</v>
      </c>
    </row>
    <row r="541" spans="1:6" x14ac:dyDescent="0.25">
      <c r="A541" t="s">
        <v>17255</v>
      </c>
      <c r="B541" s="4" t="str">
        <f t="shared" si="16"/>
        <v>Detailed_format_industries</v>
      </c>
      <c r="C541" s="4" t="str">
        <f t="shared" si="17"/>
        <v>Detailed_format_industries - Social_Expenditure_Payable</v>
      </c>
      <c r="D541" t="s">
        <v>16685</v>
      </c>
      <c r="E541">
        <v>21045</v>
      </c>
      <c r="F541" t="s">
        <v>1560</v>
      </c>
    </row>
    <row r="542" spans="1:6" x14ac:dyDescent="0.25">
      <c r="A542" t="s">
        <v>17255</v>
      </c>
      <c r="B542" s="4" t="str">
        <f t="shared" si="16"/>
        <v>Detailed_format_industries</v>
      </c>
      <c r="C542" s="4" t="str">
        <f t="shared" si="17"/>
        <v>Detailed_format_industries - Dividends_Payable</v>
      </c>
      <c r="D542" t="s">
        <v>16686</v>
      </c>
      <c r="E542">
        <v>21050</v>
      </c>
      <c r="F542" t="s">
        <v>1396</v>
      </c>
    </row>
    <row r="543" spans="1:6" x14ac:dyDescent="0.25">
      <c r="A543" t="s">
        <v>17255</v>
      </c>
      <c r="B543" s="4" t="str">
        <f t="shared" si="16"/>
        <v>Detailed_format_industries</v>
      </c>
      <c r="C543" s="4" t="str">
        <f t="shared" si="17"/>
        <v>Detailed_format_industries - Other_Current_Liabilities</v>
      </c>
      <c r="D543" t="s">
        <v>16687</v>
      </c>
      <c r="E543">
        <v>21055</v>
      </c>
      <c r="F543" t="s">
        <v>1492</v>
      </c>
    </row>
    <row r="544" spans="1:6" x14ac:dyDescent="0.25">
      <c r="A544" t="s">
        <v>17255</v>
      </c>
      <c r="B544" s="4" t="str">
        <f t="shared" si="16"/>
        <v>Detailed_format_industries</v>
      </c>
      <c r="C544" s="4" t="str">
        <f t="shared" si="17"/>
        <v>Detailed_format_industries - Non_Current_Liabilities</v>
      </c>
      <c r="D544" t="s">
        <v>16688</v>
      </c>
      <c r="E544">
        <v>21060</v>
      </c>
      <c r="F544" t="s">
        <v>1480</v>
      </c>
    </row>
    <row r="545" spans="1:6" x14ac:dyDescent="0.25">
      <c r="A545" t="s">
        <v>17255</v>
      </c>
      <c r="B545" s="4" t="str">
        <f t="shared" si="16"/>
        <v>Detailed_format_industries</v>
      </c>
      <c r="C545" s="4" t="str">
        <f t="shared" si="17"/>
        <v>Detailed_format_industries - Total_LT_Interest_Bearing_Debt</v>
      </c>
      <c r="D545" t="s">
        <v>16689</v>
      </c>
      <c r="E545">
        <v>14016</v>
      </c>
      <c r="F545" t="s">
        <v>1578</v>
      </c>
    </row>
    <row r="546" spans="1:6" x14ac:dyDescent="0.25">
      <c r="A546" t="s">
        <v>17255</v>
      </c>
      <c r="B546" s="4" t="str">
        <f t="shared" si="16"/>
        <v>Detailed_format_industries</v>
      </c>
      <c r="C546" s="4" t="str">
        <f t="shared" si="17"/>
        <v>Detailed_format_industries - Bank_Loans</v>
      </c>
      <c r="D546" t="s">
        <v>16690</v>
      </c>
      <c r="E546">
        <v>21070</v>
      </c>
      <c r="F546" t="s">
        <v>1374</v>
      </c>
    </row>
    <row r="547" spans="1:6" x14ac:dyDescent="0.25">
      <c r="A547" t="s">
        <v>17255</v>
      </c>
      <c r="B547" s="4" t="str">
        <f t="shared" si="16"/>
        <v>Detailed_format_industries</v>
      </c>
      <c r="C547" s="4" t="str">
        <f t="shared" si="17"/>
        <v>Detailed_format_industries - Debentures_Convertible_Debt</v>
      </c>
      <c r="D547" t="s">
        <v>16691</v>
      </c>
      <c r="E547">
        <v>21075</v>
      </c>
      <c r="F547" t="s">
        <v>1388</v>
      </c>
    </row>
    <row r="548" spans="1:6" x14ac:dyDescent="0.25">
      <c r="A548" t="s">
        <v>17255</v>
      </c>
      <c r="B548" s="4" t="str">
        <f t="shared" si="16"/>
        <v>Detailed_format_industries</v>
      </c>
      <c r="C548" s="4" t="str">
        <f t="shared" si="17"/>
        <v>Detailed_format_industries - Lease_Liabilities</v>
      </c>
      <c r="D548" t="s">
        <v>16692</v>
      </c>
      <c r="E548">
        <v>14014</v>
      </c>
      <c r="F548" t="s">
        <v>1440</v>
      </c>
    </row>
    <row r="549" spans="1:6" x14ac:dyDescent="0.25">
      <c r="A549" t="s">
        <v>17255</v>
      </c>
      <c r="B549" s="4" t="str">
        <f t="shared" si="16"/>
        <v>Detailed_format_industries</v>
      </c>
      <c r="C549" s="4" t="str">
        <f t="shared" si="17"/>
        <v>Detailed_format_industries - Other_Long_Term_Interest_Bearing_Debt</v>
      </c>
      <c r="D549" t="s">
        <v>16693</v>
      </c>
      <c r="E549">
        <v>21085</v>
      </c>
      <c r="F549" t="s">
        <v>1502</v>
      </c>
    </row>
    <row r="550" spans="1:6" x14ac:dyDescent="0.25">
      <c r="A550" t="s">
        <v>17255</v>
      </c>
      <c r="B550" s="4" t="str">
        <f t="shared" si="16"/>
        <v>Detailed_format_industries</v>
      </c>
      <c r="C550" s="4" t="str">
        <f t="shared" si="17"/>
        <v>Detailed_format_industries - Other_Non_Current_Liabilities</v>
      </c>
      <c r="D550" t="s">
        <v>16694</v>
      </c>
      <c r="E550">
        <v>21090</v>
      </c>
      <c r="F550" t="s">
        <v>1506</v>
      </c>
    </row>
    <row r="551" spans="1:6" x14ac:dyDescent="0.25">
      <c r="A551" t="s">
        <v>17255</v>
      </c>
      <c r="B551" s="4" t="str">
        <f t="shared" si="16"/>
        <v>Detailed_format_industries</v>
      </c>
      <c r="C551" s="4" t="str">
        <f t="shared" si="17"/>
        <v>Detailed_format_industries - Pension_Fund_Provisions</v>
      </c>
      <c r="D551" t="s">
        <v>16695</v>
      </c>
      <c r="E551">
        <v>21095</v>
      </c>
      <c r="F551" t="s">
        <v>1530</v>
      </c>
    </row>
    <row r="552" spans="1:6" x14ac:dyDescent="0.25">
      <c r="A552" t="s">
        <v>17255</v>
      </c>
      <c r="B552" s="4" t="str">
        <f t="shared" si="16"/>
        <v>Detailed_format_industries</v>
      </c>
      <c r="C552" s="4" t="str">
        <f t="shared" si="17"/>
        <v>Detailed_format_industries - Deferred_Taxes</v>
      </c>
      <c r="D552" t="s">
        <v>11793</v>
      </c>
      <c r="E552">
        <v>21100</v>
      </c>
      <c r="F552" t="s">
        <v>1065</v>
      </c>
    </row>
    <row r="553" spans="1:6" x14ac:dyDescent="0.25">
      <c r="A553" t="s">
        <v>17255</v>
      </c>
      <c r="B553" s="4" t="str">
        <f t="shared" si="16"/>
        <v>Detailed_format_industries</v>
      </c>
      <c r="C553" s="4" t="str">
        <f t="shared" si="17"/>
        <v>Detailed_format_industries - Provisions</v>
      </c>
      <c r="D553" t="s">
        <v>1542</v>
      </c>
      <c r="E553">
        <v>21105</v>
      </c>
      <c r="F553" t="s">
        <v>1542</v>
      </c>
    </row>
    <row r="554" spans="1:6" x14ac:dyDescent="0.25">
      <c r="A554" t="s">
        <v>17255</v>
      </c>
      <c r="B554" s="4" t="str">
        <f t="shared" si="16"/>
        <v>Detailed_format_industries</v>
      </c>
      <c r="C554" s="4" t="str">
        <f t="shared" si="17"/>
        <v>Detailed_format_industries - Deferred_Revenue</v>
      </c>
      <c r="D554" t="s">
        <v>16696</v>
      </c>
      <c r="E554">
        <v>21110</v>
      </c>
      <c r="F554" t="s">
        <v>1392</v>
      </c>
    </row>
    <row r="555" spans="1:6" x14ac:dyDescent="0.25">
      <c r="A555" t="s">
        <v>17255</v>
      </c>
      <c r="B555" s="4" t="str">
        <f t="shared" si="16"/>
        <v>Detailed_format_industries</v>
      </c>
      <c r="C555" s="4" t="str">
        <f t="shared" si="17"/>
        <v>Detailed_format_industries - Other_LT_Non_Interest_Bearing_Debt</v>
      </c>
      <c r="D555" t="s">
        <v>16697</v>
      </c>
      <c r="E555">
        <v>21115</v>
      </c>
      <c r="F555" t="s">
        <v>1504</v>
      </c>
    </row>
    <row r="556" spans="1:6" x14ac:dyDescent="0.25">
      <c r="A556" t="s">
        <v>17255</v>
      </c>
      <c r="B556" s="4" t="str">
        <f t="shared" si="16"/>
        <v>Detailed_format_industries</v>
      </c>
      <c r="C556" s="4" t="str">
        <f t="shared" si="17"/>
        <v>Detailed_format_industries - Minority_Interest_balance_sheet_</v>
      </c>
      <c r="D556" t="s">
        <v>16698</v>
      </c>
      <c r="E556">
        <v>14018</v>
      </c>
      <c r="F556" t="s">
        <v>1450</v>
      </c>
    </row>
    <row r="557" spans="1:6" x14ac:dyDescent="0.25">
      <c r="A557" t="s">
        <v>17255</v>
      </c>
      <c r="B557" s="4" t="str">
        <f t="shared" si="16"/>
        <v>Detailed_format_industries</v>
      </c>
      <c r="C557" s="4" t="str">
        <f t="shared" si="17"/>
        <v>Detailed_format_industries - Total_Liabilities_and_Debt</v>
      </c>
      <c r="D557" t="s">
        <v>16699</v>
      </c>
      <c r="E557">
        <v>14022</v>
      </c>
      <c r="F557" t="s">
        <v>1574</v>
      </c>
    </row>
    <row r="558" spans="1:6" x14ac:dyDescent="0.25">
      <c r="A558" t="s">
        <v>17255</v>
      </c>
      <c r="B558" s="4" t="str">
        <f t="shared" si="16"/>
        <v>Detailed_format_industries</v>
      </c>
      <c r="C558" s="4" t="str">
        <f t="shared" si="17"/>
        <v>Detailed_format_industries - Total_Shareholders_Equity</v>
      </c>
      <c r="D558" t="s">
        <v>16700</v>
      </c>
      <c r="E558">
        <v>14041</v>
      </c>
      <c r="F558" t="s">
        <v>1582</v>
      </c>
    </row>
    <row r="559" spans="1:6" x14ac:dyDescent="0.25">
      <c r="A559" t="s">
        <v>17255</v>
      </c>
      <c r="B559" s="4" t="str">
        <f t="shared" si="16"/>
        <v>Detailed_format_industries</v>
      </c>
      <c r="C559" s="4" t="str">
        <f t="shared" si="17"/>
        <v>Detailed_format_industries - Share_Capital</v>
      </c>
      <c r="D559" t="s">
        <v>16701</v>
      </c>
      <c r="E559">
        <v>21135</v>
      </c>
      <c r="F559" t="s">
        <v>1554</v>
      </c>
    </row>
    <row r="560" spans="1:6" x14ac:dyDescent="0.25">
      <c r="A560" t="s">
        <v>17255</v>
      </c>
      <c r="B560" s="4" t="str">
        <f t="shared" si="16"/>
        <v>Detailed_format_industries</v>
      </c>
      <c r="C560" s="4" t="str">
        <f t="shared" si="17"/>
        <v>Detailed_format_industries - Common_Stock_Shares</v>
      </c>
      <c r="D560" t="s">
        <v>16702</v>
      </c>
      <c r="E560">
        <v>14027</v>
      </c>
      <c r="F560" t="s">
        <v>1380</v>
      </c>
    </row>
    <row r="561" spans="1:6" x14ac:dyDescent="0.25">
      <c r="A561" t="s">
        <v>17255</v>
      </c>
      <c r="B561" s="4" t="str">
        <f t="shared" si="16"/>
        <v>Detailed_format_industries</v>
      </c>
      <c r="C561" s="4" t="str">
        <f t="shared" si="17"/>
        <v>Detailed_format_industries - Participation_Shares</v>
      </c>
      <c r="D561" t="s">
        <v>3501</v>
      </c>
      <c r="E561">
        <v>14029</v>
      </c>
      <c r="F561" t="s">
        <v>1528</v>
      </c>
    </row>
    <row r="562" spans="1:6" x14ac:dyDescent="0.25">
      <c r="A562" t="s">
        <v>17255</v>
      </c>
      <c r="B562" s="4" t="str">
        <f t="shared" si="16"/>
        <v>Detailed_format_industries</v>
      </c>
      <c r="C562" s="4" t="str">
        <f t="shared" si="17"/>
        <v>Detailed_format_industries - Preferred_Shares</v>
      </c>
      <c r="D562" t="s">
        <v>3493</v>
      </c>
      <c r="E562">
        <v>14026</v>
      </c>
      <c r="F562" t="s">
        <v>1538</v>
      </c>
    </row>
    <row r="563" spans="1:6" x14ac:dyDescent="0.25">
      <c r="A563" t="s">
        <v>17255</v>
      </c>
      <c r="B563" s="4" t="str">
        <f t="shared" si="16"/>
        <v>Detailed_format_industries</v>
      </c>
      <c r="C563" s="4" t="str">
        <f t="shared" si="17"/>
        <v>Detailed_format_industries - Redeemable_Prefered_Shares</v>
      </c>
      <c r="D563" t="s">
        <v>16703</v>
      </c>
      <c r="E563">
        <v>14025</v>
      </c>
      <c r="F563" t="s">
        <v>1546</v>
      </c>
    </row>
    <row r="564" spans="1:6" x14ac:dyDescent="0.25">
      <c r="A564" t="s">
        <v>17255</v>
      </c>
      <c r="B564" s="4" t="str">
        <f t="shared" si="16"/>
        <v>Detailed_format_industries</v>
      </c>
      <c r="C564" s="4" t="str">
        <f t="shared" si="17"/>
        <v>Detailed_format_industries - Other_shareholders_equity_</v>
      </c>
      <c r="D564" t="s">
        <v>16704</v>
      </c>
      <c r="E564">
        <v>21160</v>
      </c>
      <c r="F564" t="s">
        <v>1520</v>
      </c>
    </row>
    <row r="565" spans="1:6" x14ac:dyDescent="0.25">
      <c r="A565" t="s">
        <v>17255</v>
      </c>
      <c r="B565" s="4" t="str">
        <f t="shared" si="16"/>
        <v>Detailed_format_industries</v>
      </c>
      <c r="C565" s="4" t="str">
        <f t="shared" si="17"/>
        <v>Detailed_format_industries - Share_Premiums</v>
      </c>
      <c r="D565" t="s">
        <v>3509</v>
      </c>
      <c r="E565">
        <v>14032</v>
      </c>
      <c r="F565" t="s">
        <v>1556</v>
      </c>
    </row>
    <row r="566" spans="1:6" x14ac:dyDescent="0.25">
      <c r="A566" t="s">
        <v>17255</v>
      </c>
      <c r="B566" s="4" t="str">
        <f t="shared" si="16"/>
        <v>Detailed_format_industries</v>
      </c>
      <c r="C566" s="4" t="str">
        <f t="shared" si="17"/>
        <v>Detailed_format_industries - Treasury_Shares</v>
      </c>
      <c r="D566" t="s">
        <v>16705</v>
      </c>
      <c r="E566">
        <v>14030</v>
      </c>
      <c r="F566" t="s">
        <v>1590</v>
      </c>
    </row>
    <row r="567" spans="1:6" x14ac:dyDescent="0.25">
      <c r="A567" t="s">
        <v>17255</v>
      </c>
      <c r="B567" s="4" t="str">
        <f t="shared" si="16"/>
        <v>Detailed_format_industries</v>
      </c>
      <c r="C567" s="4" t="str">
        <f t="shared" si="17"/>
        <v>Detailed_format_industries - Revaluation_Reserves</v>
      </c>
      <c r="D567" t="s">
        <v>16706</v>
      </c>
      <c r="E567">
        <v>21175</v>
      </c>
      <c r="F567" t="s">
        <v>1552</v>
      </c>
    </row>
    <row r="568" spans="1:6" x14ac:dyDescent="0.25">
      <c r="A568" t="s">
        <v>17255</v>
      </c>
      <c r="B568" s="4" t="str">
        <f t="shared" si="16"/>
        <v>Detailed_format_industries</v>
      </c>
      <c r="C568" s="4" t="str">
        <f t="shared" si="17"/>
        <v>Detailed_format_industries - Retained_Earnings</v>
      </c>
      <c r="D568" t="s">
        <v>16707</v>
      </c>
      <c r="E568">
        <v>14036</v>
      </c>
      <c r="F568" t="s">
        <v>1550</v>
      </c>
    </row>
    <row r="569" spans="1:6" x14ac:dyDescent="0.25">
      <c r="A569" t="s">
        <v>17255</v>
      </c>
      <c r="B569" s="4" t="str">
        <f t="shared" si="16"/>
        <v>Detailed_format_industries</v>
      </c>
      <c r="C569" s="4" t="str">
        <f t="shared" si="17"/>
        <v>Detailed_format_industries - Other_Shareholders_Reserves</v>
      </c>
      <c r="D569" t="s">
        <v>16708</v>
      </c>
      <c r="E569">
        <v>21185</v>
      </c>
      <c r="F569" t="s">
        <v>1522</v>
      </c>
    </row>
    <row r="570" spans="1:6" x14ac:dyDescent="0.25">
      <c r="A570" t="s">
        <v>17255</v>
      </c>
      <c r="B570" s="4" t="str">
        <f t="shared" si="16"/>
        <v>Detailed_format_industries</v>
      </c>
      <c r="C570" s="4" t="str">
        <f t="shared" si="17"/>
        <v>Detailed_format_industries - Total_Liabilities_and_Equity</v>
      </c>
      <c r="D570" t="s">
        <v>16709</v>
      </c>
      <c r="E570">
        <v>14042</v>
      </c>
      <c r="F570" t="s">
        <v>1576</v>
      </c>
    </row>
    <row r="571" spans="1:6" x14ac:dyDescent="0.25">
      <c r="A571" t="s">
        <v>17255</v>
      </c>
      <c r="B571" s="4" t="str">
        <f t="shared" si="16"/>
        <v>Detailed_format_industries</v>
      </c>
      <c r="C571" s="4" t="str">
        <f t="shared" si="17"/>
        <v>Detailed_format_industries - Net_Assets</v>
      </c>
      <c r="D571" t="s">
        <v>3853</v>
      </c>
      <c r="E571">
        <v>21210</v>
      </c>
      <c r="F571" t="s">
        <v>1456</v>
      </c>
    </row>
    <row r="572" spans="1:6" x14ac:dyDescent="0.25">
      <c r="A572" t="s">
        <v>17255</v>
      </c>
      <c r="B572" s="4" t="str">
        <f t="shared" si="16"/>
        <v>Detailed_format_industries</v>
      </c>
      <c r="C572" s="4" t="str">
        <f t="shared" si="17"/>
        <v>Detailed_format_industries - Net_Debt</v>
      </c>
      <c r="D572" t="s">
        <v>16710</v>
      </c>
      <c r="E572">
        <v>21215</v>
      </c>
      <c r="F572" t="s">
        <v>1460</v>
      </c>
    </row>
    <row r="573" spans="1:6" x14ac:dyDescent="0.25">
      <c r="A573" t="s">
        <v>17255</v>
      </c>
      <c r="B573" s="4" t="str">
        <f t="shared" si="16"/>
        <v>Detailed_format_industries</v>
      </c>
      <c r="C573" s="4" t="str">
        <f t="shared" si="17"/>
        <v>Detailed_format_industries - Enterprise_Value</v>
      </c>
      <c r="D573" t="s">
        <v>16711</v>
      </c>
      <c r="E573">
        <v>21220</v>
      </c>
      <c r="F573" t="s">
        <v>1408</v>
      </c>
    </row>
    <row r="574" spans="1:6" x14ac:dyDescent="0.25">
      <c r="A574" t="s">
        <v>17255</v>
      </c>
      <c r="B574" s="4" t="str">
        <f t="shared" si="16"/>
        <v>Detailed_format_industries</v>
      </c>
      <c r="C574" s="4" t="str">
        <f t="shared" si="17"/>
        <v>Detailed_format_industries - Number_of_employees</v>
      </c>
      <c r="D574" t="s">
        <v>16712</v>
      </c>
      <c r="E574">
        <v>23000</v>
      </c>
      <c r="F574" t="s">
        <v>1482</v>
      </c>
    </row>
    <row r="575" spans="1:6" x14ac:dyDescent="0.25">
      <c r="A575" t="s">
        <v>17255</v>
      </c>
      <c r="B575" s="4" t="str">
        <f t="shared" si="16"/>
        <v>Detailed_format_industries</v>
      </c>
      <c r="C575" s="4" t="str">
        <f t="shared" si="17"/>
        <v>Detailed_format_industries - Total_Revenues</v>
      </c>
      <c r="D575" t="s">
        <v>3360</v>
      </c>
      <c r="E575">
        <v>13004</v>
      </c>
      <c r="F575" t="s">
        <v>1580</v>
      </c>
    </row>
    <row r="576" spans="1:6" x14ac:dyDescent="0.25">
      <c r="A576" t="s">
        <v>17255</v>
      </c>
      <c r="B576" s="4" t="str">
        <f t="shared" si="16"/>
        <v>Detailed_format_industries</v>
      </c>
      <c r="C576" s="4" t="str">
        <f t="shared" si="17"/>
        <v>Detailed_format_industries - Gross_Sales</v>
      </c>
      <c r="D576" t="s">
        <v>3332</v>
      </c>
      <c r="E576">
        <v>13000</v>
      </c>
      <c r="F576" t="s">
        <v>1424</v>
      </c>
    </row>
    <row r="577" spans="1:6" x14ac:dyDescent="0.25">
      <c r="A577" t="s">
        <v>17255</v>
      </c>
      <c r="B577" s="4" t="str">
        <f t="shared" si="16"/>
        <v>Detailed_format_industries</v>
      </c>
      <c r="C577" s="4" t="str">
        <f t="shared" si="17"/>
        <v>Detailed_format_industries - Adjustments_Excise_Tax</v>
      </c>
      <c r="D577" t="s">
        <v>3347</v>
      </c>
      <c r="E577">
        <v>13001</v>
      </c>
      <c r="F577" t="s">
        <v>1370</v>
      </c>
    </row>
    <row r="578" spans="1:6" x14ac:dyDescent="0.25">
      <c r="A578" t="s">
        <v>17255</v>
      </c>
      <c r="B578" s="4" t="str">
        <f t="shared" si="16"/>
        <v>Detailed_format_industries</v>
      </c>
      <c r="C578" s="4" t="str">
        <f t="shared" si="17"/>
        <v>Detailed_format_industries - Net_Sales</v>
      </c>
      <c r="D578" t="s">
        <v>3352</v>
      </c>
      <c r="E578">
        <v>13002</v>
      </c>
      <c r="F578" t="s">
        <v>1470</v>
      </c>
    </row>
    <row r="579" spans="1:6" x14ac:dyDescent="0.25">
      <c r="A579" t="s">
        <v>17255</v>
      </c>
      <c r="B579" s="4" t="str">
        <f t="shared" ref="B579:B642" si="18">LEFT(A579,FIND(".txt",A579)-1)</f>
        <v>Detailed_format_industries</v>
      </c>
      <c r="C579" s="4" t="str">
        <f t="shared" ref="C579:C642" si="19">B579&amp;" - "&amp;F579</f>
        <v>Detailed_format_industries - Other_Revenues</v>
      </c>
      <c r="D579" t="s">
        <v>3356</v>
      </c>
      <c r="E579">
        <v>13003</v>
      </c>
      <c r="F579" t="s">
        <v>1518</v>
      </c>
    </row>
    <row r="580" spans="1:6" x14ac:dyDescent="0.25">
      <c r="A580" t="s">
        <v>17255</v>
      </c>
      <c r="B580" s="4" t="str">
        <f t="shared" si="18"/>
        <v>Detailed_format_industries</v>
      </c>
      <c r="C580" s="4" t="str">
        <f t="shared" si="19"/>
        <v>Detailed_format_industries - Cost_of_Goods_Sold</v>
      </c>
      <c r="D580" t="s">
        <v>16713</v>
      </c>
      <c r="E580">
        <v>22199</v>
      </c>
      <c r="F580" t="s">
        <v>1382</v>
      </c>
    </row>
    <row r="581" spans="1:6" x14ac:dyDescent="0.25">
      <c r="A581" t="s">
        <v>17255</v>
      </c>
      <c r="B581" s="4" t="str">
        <f t="shared" si="18"/>
        <v>Detailed_format_industries</v>
      </c>
      <c r="C581" s="4" t="str">
        <f t="shared" si="19"/>
        <v>Detailed_format_industries - Research_Development_Expenses</v>
      </c>
      <c r="D581" t="s">
        <v>16714</v>
      </c>
      <c r="E581">
        <v>22020</v>
      </c>
      <c r="F581" t="s">
        <v>1548</v>
      </c>
    </row>
    <row r="582" spans="1:6" x14ac:dyDescent="0.25">
      <c r="A582" t="s">
        <v>17255</v>
      </c>
      <c r="B582" s="4" t="str">
        <f t="shared" si="18"/>
        <v>Detailed_format_industries</v>
      </c>
      <c r="C582" s="4" t="str">
        <f t="shared" si="19"/>
        <v>Detailed_format_industries - Other_Operating_Items</v>
      </c>
      <c r="D582" t="s">
        <v>11853</v>
      </c>
      <c r="E582">
        <v>22035</v>
      </c>
      <c r="F582" t="s">
        <v>1510</v>
      </c>
    </row>
    <row r="583" spans="1:6" x14ac:dyDescent="0.25">
      <c r="A583" t="s">
        <v>17255</v>
      </c>
      <c r="B583" s="4" t="str">
        <f t="shared" si="18"/>
        <v>Detailed_format_industries</v>
      </c>
      <c r="C583" s="4" t="str">
        <f t="shared" si="19"/>
        <v>Detailed_format_industries - EBITDA</v>
      </c>
      <c r="D583" t="s">
        <v>1406</v>
      </c>
      <c r="E583">
        <v>13018</v>
      </c>
      <c r="F583" t="s">
        <v>1406</v>
      </c>
    </row>
    <row r="584" spans="1:6" x14ac:dyDescent="0.25">
      <c r="A584" t="s">
        <v>17255</v>
      </c>
      <c r="B584" s="4" t="str">
        <f t="shared" si="18"/>
        <v>Detailed_format_industries</v>
      </c>
      <c r="C584" s="4" t="str">
        <f t="shared" si="19"/>
        <v>Detailed_format_industries - Total_Depreciation_Amort_Depl_</v>
      </c>
      <c r="D584" t="s">
        <v>16715</v>
      </c>
      <c r="E584">
        <v>13021</v>
      </c>
      <c r="F584" t="s">
        <v>1570</v>
      </c>
    </row>
    <row r="585" spans="1:6" x14ac:dyDescent="0.25">
      <c r="A585" t="s">
        <v>17255</v>
      </c>
      <c r="B585" s="4" t="str">
        <f t="shared" si="18"/>
        <v>Detailed_format_industries</v>
      </c>
      <c r="C585" s="4" t="str">
        <f t="shared" si="19"/>
        <v>Detailed_format_industries - Depreciation</v>
      </c>
      <c r="D585" t="s">
        <v>1069</v>
      </c>
      <c r="E585">
        <v>13019</v>
      </c>
      <c r="F585" t="s">
        <v>1069</v>
      </c>
    </row>
    <row r="586" spans="1:6" x14ac:dyDescent="0.25">
      <c r="A586" t="s">
        <v>17255</v>
      </c>
      <c r="B586" s="4" t="str">
        <f t="shared" si="18"/>
        <v>Detailed_format_industries</v>
      </c>
      <c r="C586" s="4" t="str">
        <f t="shared" si="19"/>
        <v>Detailed_format_industries - Amortization_Depletion</v>
      </c>
      <c r="D586" t="s">
        <v>3370</v>
      </c>
      <c r="E586">
        <v>13020</v>
      </c>
      <c r="F586" t="s">
        <v>1372</v>
      </c>
    </row>
    <row r="587" spans="1:6" x14ac:dyDescent="0.25">
      <c r="A587" t="s">
        <v>17255</v>
      </c>
      <c r="B587" s="4" t="str">
        <f t="shared" si="18"/>
        <v>Detailed_format_industries</v>
      </c>
      <c r="C587" s="4" t="str">
        <f t="shared" si="19"/>
        <v>Detailed_format_industries - Operating_Income_after_Deprec_Amort_</v>
      </c>
      <c r="D587" t="s">
        <v>16716</v>
      </c>
      <c r="E587">
        <v>13022</v>
      </c>
      <c r="F587" t="s">
        <v>1484</v>
      </c>
    </row>
    <row r="588" spans="1:6" x14ac:dyDescent="0.25">
      <c r="A588" t="s">
        <v>17255</v>
      </c>
      <c r="B588" s="4" t="str">
        <f t="shared" si="18"/>
        <v>Detailed_format_industries</v>
      </c>
      <c r="C588" s="4" t="str">
        <f t="shared" si="19"/>
        <v>Detailed_format_industries - Unusual_Exceptional_Items</v>
      </c>
      <c r="D588" t="s">
        <v>3381</v>
      </c>
      <c r="E588">
        <v>13023</v>
      </c>
      <c r="F588" t="s">
        <v>1592</v>
      </c>
    </row>
    <row r="589" spans="1:6" x14ac:dyDescent="0.25">
      <c r="A589" t="s">
        <v>17255</v>
      </c>
      <c r="B589" s="4" t="str">
        <f t="shared" si="18"/>
        <v>Detailed_format_industries</v>
      </c>
      <c r="C589" s="4" t="str">
        <f t="shared" si="19"/>
        <v>Detailed_format_industries - Earnings_before_Interest_Tax</v>
      </c>
      <c r="D589" t="s">
        <v>3386</v>
      </c>
      <c r="E589">
        <v>13024</v>
      </c>
      <c r="F589" t="s">
        <v>1402</v>
      </c>
    </row>
    <row r="590" spans="1:6" x14ac:dyDescent="0.25">
      <c r="A590" t="s">
        <v>17255</v>
      </c>
      <c r="B590" s="4" t="str">
        <f t="shared" si="18"/>
        <v>Detailed_format_industries</v>
      </c>
      <c r="C590" s="4" t="str">
        <f t="shared" si="19"/>
        <v>Detailed_format_industries - Financial_Revenue</v>
      </c>
      <c r="D590" t="s">
        <v>16717</v>
      </c>
      <c r="E590">
        <v>13025</v>
      </c>
      <c r="F590" t="s">
        <v>1418</v>
      </c>
    </row>
    <row r="591" spans="1:6" x14ac:dyDescent="0.25">
      <c r="A591" t="s">
        <v>17255</v>
      </c>
      <c r="B591" s="4" t="str">
        <f t="shared" si="18"/>
        <v>Detailed_format_industries</v>
      </c>
      <c r="C591" s="4" t="str">
        <f t="shared" si="19"/>
        <v>Detailed_format_industries - Financial_Expenses</v>
      </c>
      <c r="D591" t="s">
        <v>16718</v>
      </c>
      <c r="E591">
        <v>13026</v>
      </c>
      <c r="F591" t="s">
        <v>1414</v>
      </c>
    </row>
    <row r="592" spans="1:6" x14ac:dyDescent="0.25">
      <c r="A592" t="s">
        <v>17255</v>
      </c>
      <c r="B592" s="4" t="str">
        <f t="shared" si="18"/>
        <v>Detailed_format_industries</v>
      </c>
      <c r="C592" s="4" t="str">
        <f t="shared" si="19"/>
        <v>Detailed_format_industries - Financial_P_L</v>
      </c>
      <c r="D592" t="s">
        <v>3397</v>
      </c>
      <c r="E592">
        <v>13027</v>
      </c>
      <c r="F592" t="s">
        <v>1416</v>
      </c>
    </row>
    <row r="593" spans="1:6" x14ac:dyDescent="0.25">
      <c r="A593" t="s">
        <v>17255</v>
      </c>
      <c r="B593" s="4" t="str">
        <f t="shared" si="18"/>
        <v>Detailed_format_industries</v>
      </c>
      <c r="C593" s="4" t="str">
        <f t="shared" si="19"/>
        <v>Detailed_format_industries - Other_Non_Oper_Financial_Inc_Exp_</v>
      </c>
      <c r="D593" t="s">
        <v>3870</v>
      </c>
      <c r="E593">
        <v>22080</v>
      </c>
      <c r="F593" t="s">
        <v>1508</v>
      </c>
    </row>
    <row r="594" spans="1:6" x14ac:dyDescent="0.25">
      <c r="A594" t="s">
        <v>17255</v>
      </c>
      <c r="B594" s="4" t="str">
        <f t="shared" si="18"/>
        <v>Detailed_format_industries</v>
      </c>
      <c r="C594" s="4" t="str">
        <f t="shared" si="19"/>
        <v>Detailed_format_industries - Earnings_before_Tax</v>
      </c>
      <c r="D594" t="s">
        <v>16719</v>
      </c>
      <c r="E594">
        <v>13034</v>
      </c>
      <c r="F594" t="s">
        <v>1404</v>
      </c>
    </row>
    <row r="595" spans="1:6" x14ac:dyDescent="0.25">
      <c r="A595" t="s">
        <v>17255</v>
      </c>
      <c r="B595" s="4" t="str">
        <f t="shared" si="18"/>
        <v>Detailed_format_industries</v>
      </c>
      <c r="C595" s="4" t="str">
        <f t="shared" si="19"/>
        <v>Detailed_format_industries - Income_Taxes</v>
      </c>
      <c r="D595" t="s">
        <v>16720</v>
      </c>
      <c r="E595">
        <v>13035</v>
      </c>
      <c r="F595" t="s">
        <v>1428</v>
      </c>
    </row>
    <row r="596" spans="1:6" x14ac:dyDescent="0.25">
      <c r="A596" t="s">
        <v>17255</v>
      </c>
      <c r="B596" s="4" t="str">
        <f t="shared" si="18"/>
        <v>Detailed_format_industries</v>
      </c>
      <c r="C596" s="4" t="str">
        <f t="shared" si="19"/>
        <v>Detailed_format_industries - Earnings_after_Tax</v>
      </c>
      <c r="D596" t="s">
        <v>16721</v>
      </c>
      <c r="E596">
        <v>13037</v>
      </c>
      <c r="F596" t="s">
        <v>1400</v>
      </c>
    </row>
    <row r="597" spans="1:6" x14ac:dyDescent="0.25">
      <c r="A597" t="s">
        <v>17255</v>
      </c>
      <c r="B597" s="4" t="str">
        <f t="shared" si="18"/>
        <v>Detailed_format_industries</v>
      </c>
      <c r="C597" s="4" t="str">
        <f t="shared" si="19"/>
        <v>Detailed_format_industries - Minority_Interest_P_L_</v>
      </c>
      <c r="D597" t="s">
        <v>16722</v>
      </c>
      <c r="E597">
        <v>13038</v>
      </c>
      <c r="F597" t="s">
        <v>1452</v>
      </c>
    </row>
    <row r="598" spans="1:6" x14ac:dyDescent="0.25">
      <c r="A598" t="s">
        <v>17255</v>
      </c>
      <c r="B598" s="4" t="str">
        <f t="shared" si="18"/>
        <v>Detailed_format_industries</v>
      </c>
      <c r="C598" s="4" t="str">
        <f t="shared" si="19"/>
        <v>Detailed_format_industries - Other_P_L</v>
      </c>
      <c r="D598" t="s">
        <v>16723</v>
      </c>
      <c r="E598">
        <v>22115</v>
      </c>
      <c r="F598" t="s">
        <v>1512</v>
      </c>
    </row>
    <row r="599" spans="1:6" x14ac:dyDescent="0.25">
      <c r="A599" t="s">
        <v>17255</v>
      </c>
      <c r="B599" s="4" t="str">
        <f t="shared" si="18"/>
        <v>Detailed_format_industries</v>
      </c>
      <c r="C599" s="4" t="str">
        <f t="shared" si="19"/>
        <v>Detailed_format_industries - Extraordinary_Items_after_Tax</v>
      </c>
      <c r="D599" t="s">
        <v>16724</v>
      </c>
      <c r="E599">
        <v>13043</v>
      </c>
      <c r="F599" t="s">
        <v>1412</v>
      </c>
    </row>
    <row r="600" spans="1:6" x14ac:dyDescent="0.25">
      <c r="A600" t="s">
        <v>17255</v>
      </c>
      <c r="B600" s="4" t="str">
        <f t="shared" si="18"/>
        <v>Detailed_format_industries</v>
      </c>
      <c r="C600" s="4" t="str">
        <f t="shared" si="19"/>
        <v>Detailed_format_industries - Preferred_Dividends</v>
      </c>
      <c r="D600" t="s">
        <v>3417</v>
      </c>
      <c r="E600">
        <v>13044</v>
      </c>
      <c r="F600" t="s">
        <v>1536</v>
      </c>
    </row>
    <row r="601" spans="1:6" x14ac:dyDescent="0.25">
      <c r="A601" t="s">
        <v>17255</v>
      </c>
      <c r="B601" s="4" t="str">
        <f t="shared" si="18"/>
        <v>Detailed_format_industries</v>
      </c>
      <c r="C601" s="4" t="str">
        <f t="shared" si="19"/>
        <v>Detailed_format_industries - Net_Profit</v>
      </c>
      <c r="D601" t="s">
        <v>16725</v>
      </c>
      <c r="E601">
        <v>13045</v>
      </c>
      <c r="F601" t="s">
        <v>1466</v>
      </c>
    </row>
    <row r="602" spans="1:6" x14ac:dyDescent="0.25">
      <c r="A602" t="s">
        <v>17255</v>
      </c>
      <c r="B602" s="4" t="str">
        <f t="shared" si="18"/>
        <v>Detailed_format_industries</v>
      </c>
      <c r="C602" s="4" t="str">
        <f t="shared" si="19"/>
        <v>Detailed_format_industries - Ordinary_Dividends</v>
      </c>
      <c r="D602" t="s">
        <v>3424</v>
      </c>
      <c r="E602">
        <v>13046</v>
      </c>
      <c r="F602" t="s">
        <v>1486</v>
      </c>
    </row>
    <row r="603" spans="1:6" x14ac:dyDescent="0.25">
      <c r="A603" t="s">
        <v>17255</v>
      </c>
      <c r="B603" s="4" t="str">
        <f t="shared" si="18"/>
        <v>Detailed_format_industries</v>
      </c>
      <c r="C603" s="4" t="str">
        <f t="shared" si="19"/>
        <v>Detailed_format_industries - Dividend_Share_Capital_Other</v>
      </c>
      <c r="D603" t="s">
        <v>3428</v>
      </c>
      <c r="E603">
        <v>13047</v>
      </c>
      <c r="F603" t="s">
        <v>1394</v>
      </c>
    </row>
    <row r="604" spans="1:6" x14ac:dyDescent="0.25">
      <c r="A604" t="s">
        <v>17256</v>
      </c>
      <c r="B604" s="4" t="str">
        <f t="shared" si="18"/>
        <v>Cash_flow_non_US_industries</v>
      </c>
      <c r="C604" s="4" t="str">
        <f t="shared" si="19"/>
        <v>Cash_flow_non_US_industries - BvD_ID_number</v>
      </c>
      <c r="D604" t="s">
        <v>5805</v>
      </c>
      <c r="E604" t="s">
        <v>954</v>
      </c>
      <c r="F604" t="s">
        <v>27</v>
      </c>
    </row>
    <row r="605" spans="1:6" x14ac:dyDescent="0.25">
      <c r="A605" t="s">
        <v>17256</v>
      </c>
      <c r="B605" s="4" t="str">
        <f t="shared" si="18"/>
        <v>Cash_flow_non_US_industries</v>
      </c>
      <c r="C605" s="4" t="str">
        <f t="shared" si="19"/>
        <v>Cash_flow_non_US_industries - Consolidation_code</v>
      </c>
      <c r="D605" t="s">
        <v>6000</v>
      </c>
      <c r="E605" t="s">
        <v>5998</v>
      </c>
      <c r="F605" t="s">
        <v>453</v>
      </c>
    </row>
    <row r="606" spans="1:6" x14ac:dyDescent="0.25">
      <c r="A606" t="s">
        <v>17256</v>
      </c>
      <c r="B606" s="4" t="str">
        <f t="shared" si="18"/>
        <v>Cash_flow_non_US_industries</v>
      </c>
      <c r="C606" s="4" t="str">
        <f t="shared" si="19"/>
        <v>Cash_flow_non_US_industries - Closing_date</v>
      </c>
      <c r="D606" t="s">
        <v>5942</v>
      </c>
      <c r="E606" t="s">
        <v>5940</v>
      </c>
      <c r="F606" t="s">
        <v>220</v>
      </c>
    </row>
    <row r="607" spans="1:6" x14ac:dyDescent="0.25">
      <c r="A607" t="s">
        <v>17256</v>
      </c>
      <c r="B607" s="4" t="str">
        <f t="shared" si="18"/>
        <v>Cash_flow_non_US_industries</v>
      </c>
      <c r="C607" s="4" t="str">
        <f t="shared" si="19"/>
        <v>Cash_flow_non_US_industries - Number_of_months</v>
      </c>
      <c r="D607" t="s">
        <v>11757</v>
      </c>
      <c r="E607" t="s">
        <v>11755</v>
      </c>
      <c r="F607" t="s">
        <v>571</v>
      </c>
    </row>
    <row r="608" spans="1:6" x14ac:dyDescent="0.25">
      <c r="A608" t="s">
        <v>17256</v>
      </c>
      <c r="B608" s="4" t="str">
        <f t="shared" si="18"/>
        <v>Cash_flow_non_US_industries</v>
      </c>
      <c r="C608" s="4" t="str">
        <f t="shared" si="19"/>
        <v>Cash_flow_non_US_industries - Audit_status</v>
      </c>
      <c r="D608" t="s">
        <v>4735</v>
      </c>
      <c r="E608" t="s">
        <v>4733</v>
      </c>
      <c r="F608" t="s">
        <v>443</v>
      </c>
    </row>
    <row r="609" spans="1:6" x14ac:dyDescent="0.25">
      <c r="A609" t="s">
        <v>17256</v>
      </c>
      <c r="B609" s="4" t="str">
        <f t="shared" si="18"/>
        <v>Cash_flow_non_US_industries</v>
      </c>
      <c r="C609" s="4" t="str">
        <f t="shared" si="19"/>
        <v>Cash_flow_non_US_industries - Accounting_practice</v>
      </c>
      <c r="D609" t="s">
        <v>4414</v>
      </c>
      <c r="E609" t="s">
        <v>4412</v>
      </c>
      <c r="F609" t="s">
        <v>441</v>
      </c>
    </row>
    <row r="610" spans="1:6" x14ac:dyDescent="0.25">
      <c r="A610" t="s">
        <v>17256</v>
      </c>
      <c r="B610" s="4" t="str">
        <f t="shared" si="18"/>
        <v>Cash_flow_non_US_industries</v>
      </c>
      <c r="C610" s="4" t="str">
        <f t="shared" si="19"/>
        <v>Cash_flow_non_US_industries - Source_for_publicly_quoted_companies_</v>
      </c>
      <c r="D610" t="s">
        <v>16648</v>
      </c>
      <c r="E610" t="s">
        <v>4422</v>
      </c>
      <c r="F610" t="s">
        <v>1023</v>
      </c>
    </row>
    <row r="611" spans="1:6" x14ac:dyDescent="0.25">
      <c r="A611" t="s">
        <v>17256</v>
      </c>
      <c r="B611" s="4" t="str">
        <f t="shared" si="18"/>
        <v>Cash_flow_non_US_industries</v>
      </c>
      <c r="C611" s="4" t="str">
        <f t="shared" si="19"/>
        <v>Cash_flow_non_US_industries - Original_units</v>
      </c>
      <c r="D611" t="s">
        <v>16649</v>
      </c>
      <c r="E611" t="s">
        <v>11898</v>
      </c>
      <c r="F611" t="s">
        <v>579</v>
      </c>
    </row>
    <row r="612" spans="1:6" x14ac:dyDescent="0.25">
      <c r="A612" t="s">
        <v>17256</v>
      </c>
      <c r="B612" s="4" t="str">
        <f t="shared" si="18"/>
        <v>Cash_flow_non_US_industries</v>
      </c>
      <c r="C612" s="4" t="str">
        <f t="shared" si="19"/>
        <v>Cash_flow_non_US_industries - Original_currency</v>
      </c>
      <c r="D612" t="s">
        <v>5732</v>
      </c>
      <c r="E612" t="s">
        <v>11895</v>
      </c>
      <c r="F612" t="s">
        <v>577</v>
      </c>
    </row>
    <row r="613" spans="1:6" x14ac:dyDescent="0.25">
      <c r="A613" t="s">
        <v>17256</v>
      </c>
      <c r="B613" s="4" t="str">
        <f t="shared" si="18"/>
        <v>Cash_flow_non_US_industries</v>
      </c>
      <c r="C613" s="4" t="str">
        <f t="shared" si="19"/>
        <v>Cash_flow_non_US_industries - Exchange_rate_from_original_currency</v>
      </c>
      <c r="D613" t="s">
        <v>8545</v>
      </c>
      <c r="E613" t="s">
        <v>8543</v>
      </c>
      <c r="F613" t="s">
        <v>662</v>
      </c>
    </row>
    <row r="614" spans="1:6" x14ac:dyDescent="0.25">
      <c r="A614" t="s">
        <v>17256</v>
      </c>
      <c r="B614" s="4" t="str">
        <f t="shared" si="18"/>
        <v>Cash_flow_non_US_industries</v>
      </c>
      <c r="C614" s="4" t="str">
        <f t="shared" si="19"/>
        <v>Cash_flow_non_US_industries - Net_Income_Starting_Line</v>
      </c>
      <c r="D614" t="s">
        <v>16726</v>
      </c>
      <c r="E614">
        <v>15500</v>
      </c>
      <c r="F614" t="s">
        <v>1011</v>
      </c>
    </row>
    <row r="615" spans="1:6" x14ac:dyDescent="0.25">
      <c r="A615" t="s">
        <v>17256</v>
      </c>
      <c r="B615" s="4" t="str">
        <f t="shared" si="18"/>
        <v>Cash_flow_non_US_industries</v>
      </c>
      <c r="C615" s="4" t="str">
        <f t="shared" si="19"/>
        <v>Cash_flow_non_US_industries - Depreciation_Depletion_Amortization</v>
      </c>
      <c r="D615" t="s">
        <v>3532</v>
      </c>
      <c r="E615">
        <v>15501</v>
      </c>
      <c r="F615" t="s">
        <v>981</v>
      </c>
    </row>
    <row r="616" spans="1:6" x14ac:dyDescent="0.25">
      <c r="A616" t="s">
        <v>17256</v>
      </c>
      <c r="B616" s="4" t="str">
        <f t="shared" si="18"/>
        <v>Cash_flow_non_US_industries</v>
      </c>
      <c r="C616" s="4" t="str">
        <f t="shared" si="19"/>
        <v>Cash_flow_non_US_industries - Depreciation_and_Depletion</v>
      </c>
      <c r="D616" t="s">
        <v>16727</v>
      </c>
      <c r="E616">
        <v>15502</v>
      </c>
      <c r="F616" t="s">
        <v>979</v>
      </c>
    </row>
    <row r="617" spans="1:6" x14ac:dyDescent="0.25">
      <c r="A617" t="s">
        <v>17256</v>
      </c>
      <c r="B617" s="4" t="str">
        <f t="shared" si="18"/>
        <v>Cash_flow_non_US_industries</v>
      </c>
      <c r="C617" s="4" t="str">
        <f t="shared" si="19"/>
        <v>Cash_flow_non_US_industries - Amortization_of_Intangible_Assets</v>
      </c>
      <c r="D617" t="s">
        <v>3539</v>
      </c>
      <c r="E617">
        <v>15503</v>
      </c>
      <c r="F617" t="s">
        <v>961</v>
      </c>
    </row>
    <row r="618" spans="1:6" x14ac:dyDescent="0.25">
      <c r="A618" t="s">
        <v>17256</v>
      </c>
      <c r="B618" s="4" t="str">
        <f t="shared" si="18"/>
        <v>Cash_flow_non_US_industries</v>
      </c>
      <c r="C618" s="4" t="str">
        <f t="shared" si="19"/>
        <v>Cash_flow_non_US_industries - Def_Inc_Taxes_Invest_Tax_Credit</v>
      </c>
      <c r="D618" t="s">
        <v>16728</v>
      </c>
      <c r="E618">
        <v>15504</v>
      </c>
      <c r="F618" t="s">
        <v>977</v>
      </c>
    </row>
    <row r="619" spans="1:6" x14ac:dyDescent="0.25">
      <c r="A619" t="s">
        <v>17256</v>
      </c>
      <c r="B619" s="4" t="str">
        <f t="shared" si="18"/>
        <v>Cash_flow_non_US_industries</v>
      </c>
      <c r="C619" s="4" t="str">
        <f t="shared" si="19"/>
        <v>Cash_flow_non_US_industries - Other_Cash_Flow</v>
      </c>
      <c r="D619" t="s">
        <v>16729</v>
      </c>
      <c r="E619">
        <v>15505</v>
      </c>
      <c r="F619" t="s">
        <v>1015</v>
      </c>
    </row>
    <row r="620" spans="1:6" x14ac:dyDescent="0.25">
      <c r="A620" t="s">
        <v>17256</v>
      </c>
      <c r="B620" s="4" t="str">
        <f t="shared" si="18"/>
        <v>Cash_flow_non_US_industries</v>
      </c>
      <c r="C620" s="4" t="str">
        <f t="shared" si="19"/>
        <v>Cash_flow_non_US_industries - Funds_from_Operations_before_WC_Changes_Extra_</v>
      </c>
      <c r="D620" t="s">
        <v>16730</v>
      </c>
      <c r="E620">
        <v>15506</v>
      </c>
      <c r="F620" t="s">
        <v>987</v>
      </c>
    </row>
    <row r="621" spans="1:6" x14ac:dyDescent="0.25">
      <c r="A621" t="s">
        <v>17256</v>
      </c>
      <c r="B621" s="4" t="str">
        <f t="shared" si="18"/>
        <v>Cash_flow_non_US_industries</v>
      </c>
      <c r="C621" s="4" t="str">
        <f t="shared" si="19"/>
        <v>Cash_flow_non_US_industries - Dec_Inc_in_Receivables</v>
      </c>
      <c r="D621" t="s">
        <v>16731</v>
      </c>
      <c r="E621">
        <v>15508</v>
      </c>
      <c r="F621" t="s">
        <v>975</v>
      </c>
    </row>
    <row r="622" spans="1:6" x14ac:dyDescent="0.25">
      <c r="A622" t="s">
        <v>17256</v>
      </c>
      <c r="B622" s="4" t="str">
        <f t="shared" si="18"/>
        <v>Cash_flow_non_US_industries</v>
      </c>
      <c r="C622" s="4" t="str">
        <f t="shared" si="19"/>
        <v>Cash_flow_non_US_industries - Dec_Inc_in_Inventories</v>
      </c>
      <c r="D622" t="s">
        <v>16732</v>
      </c>
      <c r="E622">
        <v>15509</v>
      </c>
      <c r="F622" t="s">
        <v>971</v>
      </c>
    </row>
    <row r="623" spans="1:6" x14ac:dyDescent="0.25">
      <c r="A623" t="s">
        <v>17256</v>
      </c>
      <c r="B623" s="4" t="str">
        <f t="shared" si="18"/>
        <v>Cash_flow_non_US_industries</v>
      </c>
      <c r="C623" s="4" t="str">
        <f t="shared" si="19"/>
        <v>Cash_flow_non_US_industries - Inc_Dec_in_Accounts_Payable</v>
      </c>
      <c r="D623" t="s">
        <v>16733</v>
      </c>
      <c r="E623">
        <v>15510</v>
      </c>
      <c r="F623" t="s">
        <v>991</v>
      </c>
    </row>
    <row r="624" spans="1:6" x14ac:dyDescent="0.25">
      <c r="A624" t="s">
        <v>17256</v>
      </c>
      <c r="B624" s="4" t="str">
        <f t="shared" si="18"/>
        <v>Cash_flow_non_US_industries</v>
      </c>
      <c r="C624" s="4" t="str">
        <f t="shared" si="19"/>
        <v>Cash_flow_non_US_industries - Inc_Dec_in_Other_Accruals</v>
      </c>
      <c r="D624" t="s">
        <v>3564</v>
      </c>
      <c r="E624">
        <v>15511</v>
      </c>
      <c r="F624" t="s">
        <v>997</v>
      </c>
    </row>
    <row r="625" spans="1:6" x14ac:dyDescent="0.25">
      <c r="A625" t="s">
        <v>17256</v>
      </c>
      <c r="B625" s="4" t="str">
        <f t="shared" si="18"/>
        <v>Cash_flow_non_US_industries</v>
      </c>
      <c r="C625" s="4" t="str">
        <f t="shared" si="19"/>
        <v>Cash_flow_non_US_industries - Dec_Inc_in_Other_Assets_Liabilities</v>
      </c>
      <c r="D625" t="s">
        <v>16734</v>
      </c>
      <c r="E625">
        <v>15512</v>
      </c>
      <c r="F625" t="s">
        <v>973</v>
      </c>
    </row>
    <row r="626" spans="1:6" x14ac:dyDescent="0.25">
      <c r="A626" t="s">
        <v>17256</v>
      </c>
      <c r="B626" s="4" t="str">
        <f t="shared" si="18"/>
        <v>Cash_flow_non_US_industries</v>
      </c>
      <c r="C626" s="4" t="str">
        <f t="shared" si="19"/>
        <v>Cash_flow_non_US_industries - Extraordinary_Items</v>
      </c>
      <c r="D626" t="s">
        <v>3571</v>
      </c>
      <c r="E626">
        <v>15513</v>
      </c>
      <c r="F626" t="s">
        <v>985</v>
      </c>
    </row>
    <row r="627" spans="1:6" x14ac:dyDescent="0.25">
      <c r="A627" t="s">
        <v>17256</v>
      </c>
      <c r="B627" s="4" t="str">
        <f t="shared" si="18"/>
        <v>Cash_flow_non_US_industries</v>
      </c>
      <c r="C627" s="4" t="str">
        <f t="shared" si="19"/>
        <v>Cash_flow_non_US_industries - Funds_from_Other_Op_Activities</v>
      </c>
      <c r="D627" t="s">
        <v>16735</v>
      </c>
      <c r="E627">
        <v>15507</v>
      </c>
      <c r="F627" t="s">
        <v>989</v>
      </c>
    </row>
    <row r="628" spans="1:6" x14ac:dyDescent="0.25">
      <c r="A628" t="s">
        <v>17256</v>
      </c>
      <c r="B628" s="4" t="str">
        <f t="shared" si="18"/>
        <v>Cash_flow_non_US_industries</v>
      </c>
      <c r="C628" s="4" t="str">
        <f t="shared" si="19"/>
        <v>Cash_flow_non_US_industries - Net_Cash_from_Operating_Activities</v>
      </c>
      <c r="D628" t="s">
        <v>3575</v>
      </c>
      <c r="E628">
        <v>15514</v>
      </c>
      <c r="F628" t="s">
        <v>1005</v>
      </c>
    </row>
    <row r="629" spans="1:6" x14ac:dyDescent="0.25">
      <c r="A629" t="s">
        <v>17256</v>
      </c>
      <c r="B629" s="4" t="str">
        <f t="shared" si="18"/>
        <v>Cash_flow_non_US_industries</v>
      </c>
      <c r="C629" s="4" t="str">
        <f t="shared" si="19"/>
        <v>Cash_flow_non_US_industries - Additions_to_Fixed_Assets</v>
      </c>
      <c r="D629" t="s">
        <v>3580</v>
      </c>
      <c r="E629">
        <v>15515</v>
      </c>
      <c r="F629" t="s">
        <v>959</v>
      </c>
    </row>
    <row r="630" spans="1:6" x14ac:dyDescent="0.25">
      <c r="A630" t="s">
        <v>17256</v>
      </c>
      <c r="B630" s="4" t="str">
        <f t="shared" si="18"/>
        <v>Cash_flow_non_US_industries</v>
      </c>
      <c r="C630" s="4" t="str">
        <f t="shared" si="19"/>
        <v>Cash_flow_non_US_industries - Increase_Decrease_Other_Long_Term_Assets</v>
      </c>
      <c r="D630" t="s">
        <v>3585</v>
      </c>
      <c r="E630">
        <v>15516</v>
      </c>
      <c r="F630" t="s">
        <v>1003</v>
      </c>
    </row>
    <row r="631" spans="1:6" x14ac:dyDescent="0.25">
      <c r="A631" t="s">
        <v>17256</v>
      </c>
      <c r="B631" s="4" t="str">
        <f t="shared" si="18"/>
        <v>Cash_flow_non_US_industries</v>
      </c>
      <c r="C631" s="4" t="str">
        <f t="shared" si="19"/>
        <v>Cash_flow_non_US_industries - Increase_Decrease_in_Investments</v>
      </c>
      <c r="D631" t="s">
        <v>3589</v>
      </c>
      <c r="E631">
        <v>15517</v>
      </c>
      <c r="F631" t="s">
        <v>1001</v>
      </c>
    </row>
    <row r="632" spans="1:6" x14ac:dyDescent="0.25">
      <c r="A632" t="s">
        <v>17256</v>
      </c>
      <c r="B632" s="4" t="str">
        <f t="shared" si="18"/>
        <v>Cash_flow_non_US_industries</v>
      </c>
      <c r="C632" s="4" t="str">
        <f t="shared" si="19"/>
        <v>Cash_flow_non_US_industries - Net_Cash_used_by_Investing_Activities</v>
      </c>
      <c r="D632" t="s">
        <v>16736</v>
      </c>
      <c r="E632">
        <v>15518</v>
      </c>
      <c r="F632" t="s">
        <v>1009</v>
      </c>
    </row>
    <row r="633" spans="1:6" x14ac:dyDescent="0.25">
      <c r="A633" t="s">
        <v>17256</v>
      </c>
      <c r="B633" s="4" t="str">
        <f t="shared" si="18"/>
        <v>Cash_flow_non_US_industries</v>
      </c>
      <c r="C633" s="4" t="str">
        <f t="shared" si="19"/>
        <v>Cash_flow_non_US_industries - Inc_Dec_in_ST_Borrowing</v>
      </c>
      <c r="D633" t="s">
        <v>3598</v>
      </c>
      <c r="E633">
        <v>15519</v>
      </c>
      <c r="F633" t="s">
        <v>999</v>
      </c>
    </row>
    <row r="634" spans="1:6" x14ac:dyDescent="0.25">
      <c r="A634" t="s">
        <v>17256</v>
      </c>
      <c r="B634" s="4" t="str">
        <f t="shared" si="18"/>
        <v>Cash_flow_non_US_industries</v>
      </c>
      <c r="C634" s="4" t="str">
        <f t="shared" si="19"/>
        <v>Cash_flow_non_US_industries - Inc_Dec_in_Long_Term_Borrowing</v>
      </c>
      <c r="D634" t="s">
        <v>16737</v>
      </c>
      <c r="E634">
        <v>15520</v>
      </c>
      <c r="F634" t="s">
        <v>995</v>
      </c>
    </row>
    <row r="635" spans="1:6" x14ac:dyDescent="0.25">
      <c r="A635" t="s">
        <v>17256</v>
      </c>
      <c r="B635" s="4" t="str">
        <f t="shared" si="18"/>
        <v>Cash_flow_non_US_industries</v>
      </c>
      <c r="C635" s="4" t="str">
        <f t="shared" si="19"/>
        <v>Cash_flow_non_US_industries - Net_Proceeds_from_Sale_Issue_Com_Pref_Stock</v>
      </c>
      <c r="D635" t="s">
        <v>16738</v>
      </c>
      <c r="E635">
        <v>15521</v>
      </c>
      <c r="F635" t="s">
        <v>1013</v>
      </c>
    </row>
    <row r="636" spans="1:6" x14ac:dyDescent="0.25">
      <c r="A636" t="s">
        <v>17256</v>
      </c>
      <c r="B636" s="4" t="str">
        <f t="shared" si="18"/>
        <v>Cash_flow_non_US_industries</v>
      </c>
      <c r="C636" s="4" t="str">
        <f t="shared" si="19"/>
        <v>Cash_flow_non_US_industries - Shareholders_Equity_Reserve</v>
      </c>
      <c r="D636" t="s">
        <v>3610</v>
      </c>
      <c r="E636">
        <v>15522</v>
      </c>
      <c r="F636" t="s">
        <v>1021</v>
      </c>
    </row>
    <row r="637" spans="1:6" x14ac:dyDescent="0.25">
      <c r="A637" t="s">
        <v>17256</v>
      </c>
      <c r="B637" s="4" t="str">
        <f t="shared" si="18"/>
        <v>Cash_flow_non_US_industries</v>
      </c>
      <c r="C637" s="4" t="str">
        <f t="shared" si="19"/>
        <v>Cash_flow_non_US_industries - Common_Dividends_Cash_</v>
      </c>
      <c r="D637" t="s">
        <v>3618</v>
      </c>
      <c r="E637">
        <v>15524</v>
      </c>
      <c r="F637" t="s">
        <v>969</v>
      </c>
    </row>
    <row r="638" spans="1:6" x14ac:dyDescent="0.25">
      <c r="A638" t="s">
        <v>17256</v>
      </c>
      <c r="B638" s="4" t="str">
        <f t="shared" si="18"/>
        <v>Cash_flow_non_US_industries</v>
      </c>
      <c r="C638" s="4" t="str">
        <f t="shared" si="19"/>
        <v>Cash_flow_non_US_industries - Preferred_Dividends_Cash_</v>
      </c>
      <c r="D638" t="s">
        <v>3622</v>
      </c>
      <c r="E638">
        <v>15525</v>
      </c>
      <c r="F638" t="s">
        <v>1019</v>
      </c>
    </row>
    <row r="639" spans="1:6" x14ac:dyDescent="0.25">
      <c r="A639" t="s">
        <v>17256</v>
      </c>
      <c r="B639" s="4" t="str">
        <f t="shared" si="18"/>
        <v>Cash_flow_non_US_industries</v>
      </c>
      <c r="C639" s="4" t="str">
        <f t="shared" si="19"/>
        <v>Cash_flow_non_US_industries - Cash_Dividends_Paid_Total</v>
      </c>
      <c r="D639" t="s">
        <v>3614</v>
      </c>
      <c r="E639">
        <v>15523</v>
      </c>
      <c r="F639" t="s">
        <v>963</v>
      </c>
    </row>
    <row r="640" spans="1:6" x14ac:dyDescent="0.25">
      <c r="A640" t="s">
        <v>17256</v>
      </c>
      <c r="B640" s="4" t="str">
        <f t="shared" si="18"/>
        <v>Cash_flow_non_US_industries</v>
      </c>
      <c r="C640" s="4" t="str">
        <f t="shared" si="19"/>
        <v>Cash_flow_non_US_industries - Other_Source_Use_Financing_Activities</v>
      </c>
      <c r="D640" t="s">
        <v>3626</v>
      </c>
      <c r="E640">
        <v>15526</v>
      </c>
      <c r="F640" t="s">
        <v>1017</v>
      </c>
    </row>
    <row r="641" spans="1:6" x14ac:dyDescent="0.25">
      <c r="A641" t="s">
        <v>17256</v>
      </c>
      <c r="B641" s="4" t="str">
        <f t="shared" si="18"/>
        <v>Cash_flow_non_US_industries</v>
      </c>
      <c r="C641" s="4" t="str">
        <f t="shared" si="19"/>
        <v>Cash_flow_non_US_industries - Net_Cash_provided_by_used_in_Financing_Activities</v>
      </c>
      <c r="D641" t="s">
        <v>16739</v>
      </c>
      <c r="E641">
        <v>15528</v>
      </c>
      <c r="F641" t="s">
        <v>1007</v>
      </c>
    </row>
    <row r="642" spans="1:6" x14ac:dyDescent="0.25">
      <c r="A642" t="s">
        <v>17256</v>
      </c>
      <c r="B642" s="4" t="str">
        <f t="shared" si="18"/>
        <v>Cash_flow_non_US_industries</v>
      </c>
      <c r="C642" s="4" t="str">
        <f t="shared" si="19"/>
        <v>Cash_flow_non_US_industries - Effect_of_Exchange_Rate_on_Cash</v>
      </c>
      <c r="D642" t="s">
        <v>3633</v>
      </c>
      <c r="E642">
        <v>15529</v>
      </c>
      <c r="F642" t="s">
        <v>983</v>
      </c>
    </row>
    <row r="643" spans="1:6" x14ac:dyDescent="0.25">
      <c r="A643" t="s">
        <v>17256</v>
      </c>
      <c r="B643" s="4" t="str">
        <f t="shared" ref="B643:B706" si="20">LEFT(A643,FIND(".txt",A643)-1)</f>
        <v>Cash_flow_non_US_industries</v>
      </c>
      <c r="C643" s="4" t="str">
        <f t="shared" ref="C643:C706" si="21">B643&amp;" - "&amp;F643</f>
        <v>Cash_flow_non_US_industries - Inc_Dec_in_Cash_ST_Investments</v>
      </c>
      <c r="D643" t="s">
        <v>3638</v>
      </c>
      <c r="E643">
        <v>15530</v>
      </c>
      <c r="F643" t="s">
        <v>993</v>
      </c>
    </row>
    <row r="644" spans="1:6" x14ac:dyDescent="0.25">
      <c r="A644" t="s">
        <v>17256</v>
      </c>
      <c r="B644" s="4" t="str">
        <f t="shared" si="20"/>
        <v>Cash_flow_non_US_industries</v>
      </c>
      <c r="C644" s="4" t="str">
        <f t="shared" si="21"/>
        <v>Cash_flow_non_US_industries - Cash_Equivalents_at_Beginning_of_Year</v>
      </c>
      <c r="D644" t="s">
        <v>16740</v>
      </c>
      <c r="E644">
        <v>15531</v>
      </c>
      <c r="F644" t="s">
        <v>965</v>
      </c>
    </row>
    <row r="645" spans="1:6" x14ac:dyDescent="0.25">
      <c r="A645" t="s">
        <v>17256</v>
      </c>
      <c r="B645" s="4" t="str">
        <f t="shared" si="20"/>
        <v>Cash_flow_non_US_industries</v>
      </c>
      <c r="C645" s="4" t="str">
        <f t="shared" si="21"/>
        <v>Cash_flow_non_US_industries - Cash_Equivalents_at_End_of_Year</v>
      </c>
      <c r="D645" t="s">
        <v>16741</v>
      </c>
      <c r="E645">
        <v>15532</v>
      </c>
      <c r="F645" t="s">
        <v>967</v>
      </c>
    </row>
    <row r="646" spans="1:6" x14ac:dyDescent="0.25">
      <c r="A646" t="s">
        <v>16742</v>
      </c>
      <c r="B646" s="4" t="str">
        <f t="shared" si="20"/>
        <v>Monthly_information</v>
      </c>
      <c r="C646" s="4" t="str">
        <f t="shared" si="21"/>
        <v>Monthly_information - BvD_ID_number</v>
      </c>
      <c r="D646" t="s">
        <v>5805</v>
      </c>
      <c r="E646" t="s">
        <v>954</v>
      </c>
      <c r="F646" t="s">
        <v>27</v>
      </c>
    </row>
    <row r="647" spans="1:6" x14ac:dyDescent="0.25">
      <c r="A647" t="s">
        <v>16742</v>
      </c>
      <c r="B647" s="4" t="str">
        <f t="shared" si="20"/>
        <v>Monthly_information</v>
      </c>
      <c r="C647" s="4" t="str">
        <f t="shared" si="21"/>
        <v>Monthly_information - ISIN_number</v>
      </c>
      <c r="D647" t="s">
        <v>7905</v>
      </c>
      <c r="E647" t="s">
        <v>14212</v>
      </c>
      <c r="F647" t="s">
        <v>256</v>
      </c>
    </row>
    <row r="648" spans="1:6" x14ac:dyDescent="0.25">
      <c r="A648" t="s">
        <v>16742</v>
      </c>
      <c r="B648" s="4" t="str">
        <f t="shared" si="20"/>
        <v>Monthly_information</v>
      </c>
      <c r="C648" s="4" t="str">
        <f t="shared" si="21"/>
        <v>Monthly_information - Currency</v>
      </c>
      <c r="D648" t="s">
        <v>228</v>
      </c>
      <c r="E648" t="s">
        <v>14193</v>
      </c>
      <c r="F648" t="s">
        <v>228</v>
      </c>
    </row>
    <row r="649" spans="1:6" x14ac:dyDescent="0.25">
      <c r="A649" t="s">
        <v>16742</v>
      </c>
      <c r="B649" s="4" t="str">
        <f t="shared" si="20"/>
        <v>Monthly_information</v>
      </c>
      <c r="C649" s="4" t="str">
        <f t="shared" si="21"/>
        <v>Monthly_information - Market_price_Year</v>
      </c>
      <c r="D649" t="s">
        <v>16743</v>
      </c>
      <c r="F649" t="s">
        <v>2622</v>
      </c>
    </row>
    <row r="650" spans="1:6" x14ac:dyDescent="0.25">
      <c r="A650" t="s">
        <v>16742</v>
      </c>
      <c r="B650" s="4" t="str">
        <f t="shared" si="20"/>
        <v>Monthly_information</v>
      </c>
      <c r="C650" s="4" t="str">
        <f t="shared" si="21"/>
        <v>Monthly_information - Monthly_Low_price_January</v>
      </c>
      <c r="D650" t="s">
        <v>16744</v>
      </c>
      <c r="E650" t="s">
        <v>16745</v>
      </c>
      <c r="F650" t="s">
        <v>2680</v>
      </c>
    </row>
    <row r="651" spans="1:6" x14ac:dyDescent="0.25">
      <c r="A651" t="s">
        <v>16742</v>
      </c>
      <c r="B651" s="4" t="str">
        <f t="shared" si="20"/>
        <v>Monthly_information</v>
      </c>
      <c r="C651" s="4" t="str">
        <f t="shared" si="21"/>
        <v>Monthly_information - Monthly_Low_price_February</v>
      </c>
      <c r="D651" t="s">
        <v>16746</v>
      </c>
      <c r="E651" t="s">
        <v>16747</v>
      </c>
      <c r="F651" t="s">
        <v>2678</v>
      </c>
    </row>
    <row r="652" spans="1:6" x14ac:dyDescent="0.25">
      <c r="A652" t="s">
        <v>16742</v>
      </c>
      <c r="B652" s="4" t="str">
        <f t="shared" si="20"/>
        <v>Monthly_information</v>
      </c>
      <c r="C652" s="4" t="str">
        <f t="shared" si="21"/>
        <v>Monthly_information - Monthly_Low_price_March</v>
      </c>
      <c r="D652" t="s">
        <v>16748</v>
      </c>
      <c r="E652" t="s">
        <v>16749</v>
      </c>
      <c r="F652" t="s">
        <v>2686</v>
      </c>
    </row>
    <row r="653" spans="1:6" x14ac:dyDescent="0.25">
      <c r="A653" t="s">
        <v>16742</v>
      </c>
      <c r="B653" s="4" t="str">
        <f t="shared" si="20"/>
        <v>Monthly_information</v>
      </c>
      <c r="C653" s="4" t="str">
        <f t="shared" si="21"/>
        <v>Monthly_information - Monthly_Low_price_April</v>
      </c>
      <c r="D653" t="s">
        <v>16750</v>
      </c>
      <c r="E653" t="s">
        <v>16751</v>
      </c>
      <c r="F653" t="s">
        <v>2672</v>
      </c>
    </row>
    <row r="654" spans="1:6" x14ac:dyDescent="0.25">
      <c r="A654" t="s">
        <v>16742</v>
      </c>
      <c r="B654" s="4" t="str">
        <f t="shared" si="20"/>
        <v>Monthly_information</v>
      </c>
      <c r="C654" s="4" t="str">
        <f t="shared" si="21"/>
        <v>Monthly_information - Monthly_Low_price_May</v>
      </c>
      <c r="D654" t="s">
        <v>16752</v>
      </c>
      <c r="E654" t="s">
        <v>16753</v>
      </c>
      <c r="F654" t="s">
        <v>2688</v>
      </c>
    </row>
    <row r="655" spans="1:6" x14ac:dyDescent="0.25">
      <c r="A655" t="s">
        <v>16742</v>
      </c>
      <c r="B655" s="4" t="str">
        <f t="shared" si="20"/>
        <v>Monthly_information</v>
      </c>
      <c r="C655" s="4" t="str">
        <f t="shared" si="21"/>
        <v>Monthly_information - Monthly_Low_price_June</v>
      </c>
      <c r="D655" t="s">
        <v>16754</v>
      </c>
      <c r="E655" t="s">
        <v>16755</v>
      </c>
      <c r="F655" t="s">
        <v>2684</v>
      </c>
    </row>
    <row r="656" spans="1:6" x14ac:dyDescent="0.25">
      <c r="A656" t="s">
        <v>16742</v>
      </c>
      <c r="B656" s="4" t="str">
        <f t="shared" si="20"/>
        <v>Monthly_information</v>
      </c>
      <c r="C656" s="4" t="str">
        <f t="shared" si="21"/>
        <v>Monthly_information - Monthly_Low_price_July</v>
      </c>
      <c r="D656" t="s">
        <v>16756</v>
      </c>
      <c r="E656" t="s">
        <v>16757</v>
      </c>
      <c r="F656" t="s">
        <v>2682</v>
      </c>
    </row>
    <row r="657" spans="1:6" x14ac:dyDescent="0.25">
      <c r="A657" t="s">
        <v>16742</v>
      </c>
      <c r="B657" s="4" t="str">
        <f t="shared" si="20"/>
        <v>Monthly_information</v>
      </c>
      <c r="C657" s="4" t="str">
        <f t="shared" si="21"/>
        <v>Monthly_information - Monthly_Low_price_August</v>
      </c>
      <c r="D657" t="s">
        <v>16758</v>
      </c>
      <c r="E657" t="s">
        <v>16759</v>
      </c>
      <c r="F657" t="s">
        <v>2674</v>
      </c>
    </row>
    <row r="658" spans="1:6" x14ac:dyDescent="0.25">
      <c r="A658" t="s">
        <v>16742</v>
      </c>
      <c r="B658" s="4" t="str">
        <f t="shared" si="20"/>
        <v>Monthly_information</v>
      </c>
      <c r="C658" s="4" t="str">
        <f t="shared" si="21"/>
        <v>Monthly_information - Monthly_Low_price_October</v>
      </c>
      <c r="D658" t="s">
        <v>16760</v>
      </c>
      <c r="E658" t="s">
        <v>16761</v>
      </c>
      <c r="F658" t="s">
        <v>2692</v>
      </c>
    </row>
    <row r="659" spans="1:6" x14ac:dyDescent="0.25">
      <c r="A659" t="s">
        <v>16742</v>
      </c>
      <c r="B659" s="4" t="str">
        <f t="shared" si="20"/>
        <v>Monthly_information</v>
      </c>
      <c r="C659" s="4" t="str">
        <f t="shared" si="21"/>
        <v>Monthly_information - Monthly_Low_price_September</v>
      </c>
      <c r="D659" t="s">
        <v>16762</v>
      </c>
      <c r="E659" t="s">
        <v>16763</v>
      </c>
      <c r="F659" t="s">
        <v>2694</v>
      </c>
    </row>
    <row r="660" spans="1:6" x14ac:dyDescent="0.25">
      <c r="A660" t="s">
        <v>16742</v>
      </c>
      <c r="B660" s="4" t="str">
        <f t="shared" si="20"/>
        <v>Monthly_information</v>
      </c>
      <c r="C660" s="4" t="str">
        <f t="shared" si="21"/>
        <v>Monthly_information - Monthly_Low_price_November</v>
      </c>
      <c r="D660" t="s">
        <v>16764</v>
      </c>
      <c r="E660" t="s">
        <v>16765</v>
      </c>
      <c r="F660" t="s">
        <v>2690</v>
      </c>
    </row>
    <row r="661" spans="1:6" x14ac:dyDescent="0.25">
      <c r="A661" t="s">
        <v>16742</v>
      </c>
      <c r="B661" s="4" t="str">
        <f t="shared" si="20"/>
        <v>Monthly_information</v>
      </c>
      <c r="C661" s="4" t="str">
        <f t="shared" si="21"/>
        <v>Monthly_information - Monthly_Low_price_December</v>
      </c>
      <c r="D661" t="s">
        <v>16766</v>
      </c>
      <c r="E661" t="s">
        <v>16767</v>
      </c>
      <c r="F661" t="s">
        <v>2676</v>
      </c>
    </row>
    <row r="662" spans="1:6" x14ac:dyDescent="0.25">
      <c r="A662" t="s">
        <v>16742</v>
      </c>
      <c r="B662" s="4" t="str">
        <f t="shared" si="20"/>
        <v>Monthly_information</v>
      </c>
      <c r="C662" s="4" t="str">
        <f t="shared" si="21"/>
        <v>Monthly_information - Monthly_High_price_January</v>
      </c>
      <c r="D662" t="s">
        <v>16768</v>
      </c>
      <c r="E662" t="s">
        <v>16769</v>
      </c>
      <c r="F662" t="s">
        <v>2656</v>
      </c>
    </row>
    <row r="663" spans="1:6" x14ac:dyDescent="0.25">
      <c r="A663" t="s">
        <v>16742</v>
      </c>
      <c r="B663" s="4" t="str">
        <f t="shared" si="20"/>
        <v>Monthly_information</v>
      </c>
      <c r="C663" s="4" t="str">
        <f t="shared" si="21"/>
        <v>Monthly_information - Monthly_High_price_February</v>
      </c>
      <c r="D663" t="s">
        <v>16770</v>
      </c>
      <c r="E663" t="s">
        <v>16771</v>
      </c>
      <c r="F663" t="s">
        <v>2654</v>
      </c>
    </row>
    <row r="664" spans="1:6" x14ac:dyDescent="0.25">
      <c r="A664" t="s">
        <v>16742</v>
      </c>
      <c r="B664" s="4" t="str">
        <f t="shared" si="20"/>
        <v>Monthly_information</v>
      </c>
      <c r="C664" s="4" t="str">
        <f t="shared" si="21"/>
        <v>Monthly_information - Monthly_High_price_March</v>
      </c>
      <c r="D664" t="s">
        <v>16772</v>
      </c>
      <c r="E664" t="s">
        <v>16773</v>
      </c>
      <c r="F664" t="s">
        <v>2662</v>
      </c>
    </row>
    <row r="665" spans="1:6" x14ac:dyDescent="0.25">
      <c r="A665" t="s">
        <v>16742</v>
      </c>
      <c r="B665" s="4" t="str">
        <f t="shared" si="20"/>
        <v>Monthly_information</v>
      </c>
      <c r="C665" s="4" t="str">
        <f t="shared" si="21"/>
        <v>Monthly_information - Monthly_High_price_April</v>
      </c>
      <c r="D665" t="s">
        <v>16774</v>
      </c>
      <c r="E665" t="s">
        <v>16775</v>
      </c>
      <c r="F665" t="s">
        <v>2648</v>
      </c>
    </row>
    <row r="666" spans="1:6" x14ac:dyDescent="0.25">
      <c r="A666" t="s">
        <v>16742</v>
      </c>
      <c r="B666" s="4" t="str">
        <f t="shared" si="20"/>
        <v>Monthly_information</v>
      </c>
      <c r="C666" s="4" t="str">
        <f t="shared" si="21"/>
        <v>Monthly_information - Monthly_High_price_May</v>
      </c>
      <c r="D666" t="s">
        <v>16776</v>
      </c>
      <c r="E666" t="s">
        <v>16777</v>
      </c>
      <c r="F666" t="s">
        <v>2664</v>
      </c>
    </row>
    <row r="667" spans="1:6" x14ac:dyDescent="0.25">
      <c r="A667" t="s">
        <v>16742</v>
      </c>
      <c r="B667" s="4" t="str">
        <f t="shared" si="20"/>
        <v>Monthly_information</v>
      </c>
      <c r="C667" s="4" t="str">
        <f t="shared" si="21"/>
        <v>Monthly_information - Monthly_High_price_June</v>
      </c>
      <c r="D667" t="s">
        <v>16778</v>
      </c>
      <c r="E667" t="s">
        <v>16779</v>
      </c>
      <c r="F667" t="s">
        <v>2660</v>
      </c>
    </row>
    <row r="668" spans="1:6" x14ac:dyDescent="0.25">
      <c r="A668" t="s">
        <v>16742</v>
      </c>
      <c r="B668" s="4" t="str">
        <f t="shared" si="20"/>
        <v>Monthly_information</v>
      </c>
      <c r="C668" s="4" t="str">
        <f t="shared" si="21"/>
        <v>Monthly_information - Monthly_High_price_July</v>
      </c>
      <c r="D668" t="s">
        <v>16780</v>
      </c>
      <c r="E668" t="s">
        <v>16781</v>
      </c>
      <c r="F668" t="s">
        <v>2658</v>
      </c>
    </row>
    <row r="669" spans="1:6" x14ac:dyDescent="0.25">
      <c r="A669" t="s">
        <v>16742</v>
      </c>
      <c r="B669" s="4" t="str">
        <f t="shared" si="20"/>
        <v>Monthly_information</v>
      </c>
      <c r="C669" s="4" t="str">
        <f t="shared" si="21"/>
        <v>Monthly_information - Monthly_High_price_August</v>
      </c>
      <c r="D669" t="s">
        <v>16782</v>
      </c>
      <c r="E669" t="s">
        <v>16783</v>
      </c>
      <c r="F669" t="s">
        <v>2650</v>
      </c>
    </row>
    <row r="670" spans="1:6" x14ac:dyDescent="0.25">
      <c r="A670" t="s">
        <v>16742</v>
      </c>
      <c r="B670" s="4" t="str">
        <f t="shared" si="20"/>
        <v>Monthly_information</v>
      </c>
      <c r="C670" s="4" t="str">
        <f t="shared" si="21"/>
        <v>Monthly_information - Monthly_High_price_September</v>
      </c>
      <c r="D670" t="s">
        <v>16784</v>
      </c>
      <c r="E670" t="s">
        <v>16785</v>
      </c>
      <c r="F670" t="s">
        <v>2670</v>
      </c>
    </row>
    <row r="671" spans="1:6" x14ac:dyDescent="0.25">
      <c r="A671" t="s">
        <v>16742</v>
      </c>
      <c r="B671" s="4" t="str">
        <f t="shared" si="20"/>
        <v>Monthly_information</v>
      </c>
      <c r="C671" s="4" t="str">
        <f t="shared" si="21"/>
        <v>Monthly_information - Monthly_High_price_October</v>
      </c>
      <c r="D671" t="s">
        <v>16786</v>
      </c>
      <c r="E671" t="s">
        <v>16787</v>
      </c>
      <c r="F671" t="s">
        <v>2668</v>
      </c>
    </row>
    <row r="672" spans="1:6" x14ac:dyDescent="0.25">
      <c r="A672" t="s">
        <v>16742</v>
      </c>
      <c r="B672" s="4" t="str">
        <f t="shared" si="20"/>
        <v>Monthly_information</v>
      </c>
      <c r="C672" s="4" t="str">
        <f t="shared" si="21"/>
        <v>Monthly_information - Monthly_High_price_November</v>
      </c>
      <c r="D672" t="s">
        <v>16788</v>
      </c>
      <c r="E672" t="s">
        <v>16789</v>
      </c>
      <c r="F672" t="s">
        <v>2666</v>
      </c>
    </row>
    <row r="673" spans="1:6" x14ac:dyDescent="0.25">
      <c r="A673" t="s">
        <v>16742</v>
      </c>
      <c r="B673" s="4" t="str">
        <f t="shared" si="20"/>
        <v>Monthly_information</v>
      </c>
      <c r="C673" s="4" t="str">
        <f t="shared" si="21"/>
        <v>Monthly_information - Monthly_High_price_December</v>
      </c>
      <c r="D673" t="s">
        <v>16790</v>
      </c>
      <c r="E673" t="s">
        <v>16791</v>
      </c>
      <c r="F673" t="s">
        <v>2652</v>
      </c>
    </row>
    <row r="674" spans="1:6" x14ac:dyDescent="0.25">
      <c r="A674" t="s">
        <v>16742</v>
      </c>
      <c r="B674" s="4" t="str">
        <f t="shared" si="20"/>
        <v>Monthly_information</v>
      </c>
      <c r="C674" s="4" t="str">
        <f t="shared" si="21"/>
        <v>Monthly_information - Monthly_Closing_price_January</v>
      </c>
      <c r="D674" t="s">
        <v>11394</v>
      </c>
      <c r="E674" t="s">
        <v>11392</v>
      </c>
      <c r="F674" t="s">
        <v>2632</v>
      </c>
    </row>
    <row r="675" spans="1:6" x14ac:dyDescent="0.25">
      <c r="A675" t="s">
        <v>16742</v>
      </c>
      <c r="B675" s="4" t="str">
        <f t="shared" si="20"/>
        <v>Monthly_information</v>
      </c>
      <c r="C675" s="4" t="str">
        <f t="shared" si="21"/>
        <v>Monthly_information - Monthly_Closing_price_February</v>
      </c>
      <c r="D675" t="s">
        <v>16792</v>
      </c>
      <c r="E675" t="s">
        <v>11390</v>
      </c>
      <c r="F675" t="s">
        <v>2630</v>
      </c>
    </row>
    <row r="676" spans="1:6" x14ac:dyDescent="0.25">
      <c r="A676" t="s">
        <v>16742</v>
      </c>
      <c r="B676" s="4" t="str">
        <f t="shared" si="20"/>
        <v>Monthly_information</v>
      </c>
      <c r="C676" s="4" t="str">
        <f t="shared" si="21"/>
        <v>Monthly_information - Monthly_Closing_price_March</v>
      </c>
      <c r="D676" t="s">
        <v>11401</v>
      </c>
      <c r="E676" t="s">
        <v>11399</v>
      </c>
      <c r="F676" t="s">
        <v>2638</v>
      </c>
    </row>
    <row r="677" spans="1:6" x14ac:dyDescent="0.25">
      <c r="A677" t="s">
        <v>16742</v>
      </c>
      <c r="B677" s="4" t="str">
        <f t="shared" si="20"/>
        <v>Monthly_information</v>
      </c>
      <c r="C677" s="4" t="str">
        <f t="shared" si="21"/>
        <v>Monthly_information - Monthly_Closing_price_May</v>
      </c>
      <c r="D677" t="s">
        <v>11404</v>
      </c>
      <c r="E677" t="s">
        <v>11402</v>
      </c>
      <c r="F677" t="s">
        <v>2640</v>
      </c>
    </row>
    <row r="678" spans="1:6" x14ac:dyDescent="0.25">
      <c r="A678" t="s">
        <v>16742</v>
      </c>
      <c r="B678" s="4" t="str">
        <f t="shared" si="20"/>
        <v>Monthly_information</v>
      </c>
      <c r="C678" s="4" t="str">
        <f t="shared" si="21"/>
        <v>Monthly_information - Monthly_Closing_price_April</v>
      </c>
      <c r="D678" t="s">
        <v>16793</v>
      </c>
      <c r="E678" t="s">
        <v>11381</v>
      </c>
      <c r="F678" t="s">
        <v>2624</v>
      </c>
    </row>
    <row r="679" spans="1:6" x14ac:dyDescent="0.25">
      <c r="A679" t="s">
        <v>16742</v>
      </c>
      <c r="B679" s="4" t="str">
        <f t="shared" si="20"/>
        <v>Monthly_information</v>
      </c>
      <c r="C679" s="4" t="str">
        <f t="shared" si="21"/>
        <v>Monthly_information - Monthly_Closing_price_June</v>
      </c>
      <c r="D679" t="s">
        <v>16794</v>
      </c>
      <c r="E679" t="s">
        <v>11397</v>
      </c>
      <c r="F679" t="s">
        <v>2636</v>
      </c>
    </row>
    <row r="680" spans="1:6" x14ac:dyDescent="0.25">
      <c r="A680" t="s">
        <v>16742</v>
      </c>
      <c r="B680" s="4" t="str">
        <f t="shared" si="20"/>
        <v>Monthly_information</v>
      </c>
      <c r="C680" s="4" t="str">
        <f t="shared" si="21"/>
        <v>Monthly_information - Monthly_Closing_price_August</v>
      </c>
      <c r="D680" t="s">
        <v>11387</v>
      </c>
      <c r="E680" t="s">
        <v>11385</v>
      </c>
      <c r="F680" t="s">
        <v>2626</v>
      </c>
    </row>
    <row r="681" spans="1:6" x14ac:dyDescent="0.25">
      <c r="A681" t="s">
        <v>16742</v>
      </c>
      <c r="B681" s="4" t="str">
        <f t="shared" si="20"/>
        <v>Monthly_information</v>
      </c>
      <c r="C681" s="4" t="str">
        <f t="shared" si="21"/>
        <v>Monthly_information - Monthly_Closing_price_September</v>
      </c>
      <c r="D681" t="s">
        <v>11415</v>
      </c>
      <c r="E681" t="s">
        <v>11413</v>
      </c>
      <c r="F681" t="s">
        <v>2646</v>
      </c>
    </row>
    <row r="682" spans="1:6" x14ac:dyDescent="0.25">
      <c r="A682" t="s">
        <v>16742</v>
      </c>
      <c r="B682" s="4" t="str">
        <f t="shared" si="20"/>
        <v>Monthly_information</v>
      </c>
      <c r="C682" s="4" t="str">
        <f t="shared" si="21"/>
        <v>Monthly_information - Monthly_Closing_price_July</v>
      </c>
      <c r="D682" t="s">
        <v>16795</v>
      </c>
      <c r="E682" t="s">
        <v>11395</v>
      </c>
      <c r="F682" t="s">
        <v>2634</v>
      </c>
    </row>
    <row r="683" spans="1:6" x14ac:dyDescent="0.25">
      <c r="A683" t="s">
        <v>16742</v>
      </c>
      <c r="B683" s="4" t="str">
        <f t="shared" si="20"/>
        <v>Monthly_information</v>
      </c>
      <c r="C683" s="4" t="str">
        <f t="shared" si="21"/>
        <v>Monthly_information - Monthly_Closing_price_October</v>
      </c>
      <c r="D683" t="s">
        <v>11412</v>
      </c>
      <c r="E683" t="s">
        <v>11410</v>
      </c>
      <c r="F683" t="s">
        <v>2644</v>
      </c>
    </row>
    <row r="684" spans="1:6" x14ac:dyDescent="0.25">
      <c r="A684" t="s">
        <v>16742</v>
      </c>
      <c r="B684" s="4" t="str">
        <f t="shared" si="20"/>
        <v>Monthly_information</v>
      </c>
      <c r="C684" s="4" t="str">
        <f t="shared" si="21"/>
        <v>Monthly_information - Monthly_Closing_price_November</v>
      </c>
      <c r="D684" t="s">
        <v>16796</v>
      </c>
      <c r="E684" t="s">
        <v>11406</v>
      </c>
      <c r="F684" t="s">
        <v>2642</v>
      </c>
    </row>
    <row r="685" spans="1:6" x14ac:dyDescent="0.25">
      <c r="A685" t="s">
        <v>16742</v>
      </c>
      <c r="B685" s="4" t="str">
        <f t="shared" si="20"/>
        <v>Monthly_information</v>
      </c>
      <c r="C685" s="4" t="str">
        <f t="shared" si="21"/>
        <v>Monthly_information - Monthly_Closing_price_December</v>
      </c>
      <c r="D685" t="s">
        <v>16797</v>
      </c>
      <c r="E685" t="s">
        <v>11388</v>
      </c>
      <c r="F685" t="s">
        <v>2628</v>
      </c>
    </row>
    <row r="686" spans="1:6" x14ac:dyDescent="0.25">
      <c r="A686" t="s">
        <v>16742</v>
      </c>
      <c r="B686" s="4" t="str">
        <f t="shared" si="20"/>
        <v>Monthly_information</v>
      </c>
      <c r="C686" s="4" t="str">
        <f t="shared" si="21"/>
        <v>Monthly_information - Monthly_Outstanding_shares_January</v>
      </c>
      <c r="D686" t="s">
        <v>11500</v>
      </c>
      <c r="E686" t="s">
        <v>11498</v>
      </c>
      <c r="F686" t="s">
        <v>2752</v>
      </c>
    </row>
    <row r="687" spans="1:6" x14ac:dyDescent="0.25">
      <c r="A687" t="s">
        <v>16742</v>
      </c>
      <c r="B687" s="4" t="str">
        <f t="shared" si="20"/>
        <v>Monthly_information</v>
      </c>
      <c r="C687" s="4" t="str">
        <f t="shared" si="21"/>
        <v>Monthly_information - Monthly_Outstanding_shares_February</v>
      </c>
      <c r="D687" t="s">
        <v>16798</v>
      </c>
      <c r="E687" t="s">
        <v>11496</v>
      </c>
      <c r="F687" t="s">
        <v>2750</v>
      </c>
    </row>
    <row r="688" spans="1:6" x14ac:dyDescent="0.25">
      <c r="A688" t="s">
        <v>16742</v>
      </c>
      <c r="B688" s="4" t="str">
        <f t="shared" si="20"/>
        <v>Monthly_information</v>
      </c>
      <c r="C688" s="4" t="str">
        <f t="shared" si="21"/>
        <v>Monthly_information - Monthly_Outstanding_shares_March</v>
      </c>
      <c r="D688" t="s">
        <v>16799</v>
      </c>
      <c r="E688" t="s">
        <v>11505</v>
      </c>
      <c r="F688" t="s">
        <v>2758</v>
      </c>
    </row>
    <row r="689" spans="1:6" x14ac:dyDescent="0.25">
      <c r="A689" t="s">
        <v>16742</v>
      </c>
      <c r="B689" s="4" t="str">
        <f t="shared" si="20"/>
        <v>Monthly_information</v>
      </c>
      <c r="C689" s="4" t="str">
        <f t="shared" si="21"/>
        <v>Monthly_information - Monthly_Outstanding_shares_April</v>
      </c>
      <c r="D689" t="s">
        <v>16800</v>
      </c>
      <c r="E689" t="s">
        <v>11486</v>
      </c>
      <c r="F689" t="s">
        <v>2744</v>
      </c>
    </row>
    <row r="690" spans="1:6" x14ac:dyDescent="0.25">
      <c r="A690" t="s">
        <v>16742</v>
      </c>
      <c r="B690" s="4" t="str">
        <f t="shared" si="20"/>
        <v>Monthly_information</v>
      </c>
      <c r="C690" s="4" t="str">
        <f t="shared" si="21"/>
        <v>Monthly_information - Monthly_Outstanding_shares_May</v>
      </c>
      <c r="D690" t="s">
        <v>16801</v>
      </c>
      <c r="E690" t="s">
        <v>11508</v>
      </c>
      <c r="F690" t="s">
        <v>2760</v>
      </c>
    </row>
    <row r="691" spans="1:6" x14ac:dyDescent="0.25">
      <c r="A691" t="s">
        <v>16742</v>
      </c>
      <c r="B691" s="4" t="str">
        <f t="shared" si="20"/>
        <v>Monthly_information</v>
      </c>
      <c r="C691" s="4" t="str">
        <f t="shared" si="21"/>
        <v>Monthly_information - Monthly_Outstanding_shares_June</v>
      </c>
      <c r="D691" t="s">
        <v>16802</v>
      </c>
      <c r="E691" t="s">
        <v>11503</v>
      </c>
      <c r="F691" t="s">
        <v>2756</v>
      </c>
    </row>
    <row r="692" spans="1:6" x14ac:dyDescent="0.25">
      <c r="A692" t="s">
        <v>16742</v>
      </c>
      <c r="B692" s="4" t="str">
        <f t="shared" si="20"/>
        <v>Monthly_information</v>
      </c>
      <c r="C692" s="4" t="str">
        <f t="shared" si="21"/>
        <v>Monthly_information - Monthly_Outstanding_shares_July</v>
      </c>
      <c r="D692" t="s">
        <v>16803</v>
      </c>
      <c r="E692" t="s">
        <v>11501</v>
      </c>
      <c r="F692" t="s">
        <v>2754</v>
      </c>
    </row>
    <row r="693" spans="1:6" x14ac:dyDescent="0.25">
      <c r="A693" t="s">
        <v>16742</v>
      </c>
      <c r="B693" s="4" t="str">
        <f t="shared" si="20"/>
        <v>Monthly_information</v>
      </c>
      <c r="C693" s="4" t="str">
        <f t="shared" si="21"/>
        <v>Monthly_information - Monthly_Outstanding_shares_August</v>
      </c>
      <c r="D693" t="s">
        <v>11491</v>
      </c>
      <c r="E693" t="s">
        <v>11489</v>
      </c>
      <c r="F693" t="s">
        <v>2746</v>
      </c>
    </row>
    <row r="694" spans="1:6" x14ac:dyDescent="0.25">
      <c r="A694" t="s">
        <v>16742</v>
      </c>
      <c r="B694" s="4" t="str">
        <f t="shared" si="20"/>
        <v>Monthly_information</v>
      </c>
      <c r="C694" s="4" t="str">
        <f t="shared" si="21"/>
        <v>Monthly_information - Monthly_Outstanding_shares_September</v>
      </c>
      <c r="D694" t="s">
        <v>16804</v>
      </c>
      <c r="E694" t="s">
        <v>11514</v>
      </c>
      <c r="F694" t="s">
        <v>2766</v>
      </c>
    </row>
    <row r="695" spans="1:6" x14ac:dyDescent="0.25">
      <c r="A695" t="s">
        <v>16742</v>
      </c>
      <c r="B695" s="4" t="str">
        <f t="shared" si="20"/>
        <v>Monthly_information</v>
      </c>
      <c r="C695" s="4" t="str">
        <f t="shared" si="21"/>
        <v>Monthly_information - Monthly_Outstanding_shares_October</v>
      </c>
      <c r="D695" t="s">
        <v>16805</v>
      </c>
      <c r="E695" t="s">
        <v>11512</v>
      </c>
      <c r="F695" t="s">
        <v>2764</v>
      </c>
    </row>
    <row r="696" spans="1:6" x14ac:dyDescent="0.25">
      <c r="A696" t="s">
        <v>16742</v>
      </c>
      <c r="B696" s="4" t="str">
        <f t="shared" si="20"/>
        <v>Monthly_information</v>
      </c>
      <c r="C696" s="4" t="str">
        <f t="shared" si="21"/>
        <v>Monthly_information - Monthly_Outstanding_shares_November</v>
      </c>
      <c r="D696" t="s">
        <v>16806</v>
      </c>
      <c r="E696" t="s">
        <v>11510</v>
      </c>
      <c r="F696" t="s">
        <v>2762</v>
      </c>
    </row>
    <row r="697" spans="1:6" x14ac:dyDescent="0.25">
      <c r="A697" t="s">
        <v>16742</v>
      </c>
      <c r="B697" s="4" t="str">
        <f t="shared" si="20"/>
        <v>Monthly_information</v>
      </c>
      <c r="C697" s="4" t="str">
        <f t="shared" si="21"/>
        <v>Monthly_information - Monthly_Outstanding_shares_December</v>
      </c>
      <c r="D697" t="s">
        <v>16807</v>
      </c>
      <c r="E697" t="s">
        <v>11493</v>
      </c>
      <c r="F697" t="s">
        <v>2748</v>
      </c>
    </row>
    <row r="698" spans="1:6" x14ac:dyDescent="0.25">
      <c r="A698" t="s">
        <v>16742</v>
      </c>
      <c r="B698" s="4" t="str">
        <f t="shared" si="20"/>
        <v>Monthly_information</v>
      </c>
      <c r="C698" s="4" t="str">
        <f t="shared" si="21"/>
        <v>Monthly_information - Monthly_Trading_volume_January</v>
      </c>
      <c r="D698" t="s">
        <v>11544</v>
      </c>
      <c r="E698" t="s">
        <v>11542</v>
      </c>
      <c r="F698" t="s">
        <v>2776</v>
      </c>
    </row>
    <row r="699" spans="1:6" x14ac:dyDescent="0.25">
      <c r="A699" t="s">
        <v>16742</v>
      </c>
      <c r="B699" s="4" t="str">
        <f t="shared" si="20"/>
        <v>Monthly_information</v>
      </c>
      <c r="C699" s="4" t="str">
        <f t="shared" si="21"/>
        <v>Monthly_information - Monthly_Trading_volume_February</v>
      </c>
      <c r="D699" t="s">
        <v>16808</v>
      </c>
      <c r="E699" t="s">
        <v>11538</v>
      </c>
      <c r="F699" t="s">
        <v>2774</v>
      </c>
    </row>
    <row r="700" spans="1:6" x14ac:dyDescent="0.25">
      <c r="A700" t="s">
        <v>16742</v>
      </c>
      <c r="B700" s="4" t="str">
        <f t="shared" si="20"/>
        <v>Monthly_information</v>
      </c>
      <c r="C700" s="4" t="str">
        <f t="shared" si="21"/>
        <v>Monthly_information - Monthly_Trading_volume_March</v>
      </c>
      <c r="D700" t="s">
        <v>11551</v>
      </c>
      <c r="E700" t="s">
        <v>11549</v>
      </c>
      <c r="F700" t="s">
        <v>2782</v>
      </c>
    </row>
    <row r="701" spans="1:6" x14ac:dyDescent="0.25">
      <c r="A701" t="s">
        <v>16742</v>
      </c>
      <c r="B701" s="4" t="str">
        <f t="shared" si="20"/>
        <v>Monthly_information</v>
      </c>
      <c r="C701" s="4" t="str">
        <f t="shared" si="21"/>
        <v>Monthly_information - Monthly_Trading_volume_April</v>
      </c>
      <c r="D701" t="s">
        <v>16809</v>
      </c>
      <c r="E701" t="s">
        <v>11531</v>
      </c>
      <c r="F701" t="s">
        <v>2768</v>
      </c>
    </row>
    <row r="702" spans="1:6" x14ac:dyDescent="0.25">
      <c r="A702" t="s">
        <v>16742</v>
      </c>
      <c r="B702" s="4" t="str">
        <f t="shared" si="20"/>
        <v>Monthly_information</v>
      </c>
      <c r="C702" s="4" t="str">
        <f t="shared" si="21"/>
        <v>Monthly_information - Monthly_Trading_volume_May</v>
      </c>
      <c r="D702" t="s">
        <v>16810</v>
      </c>
      <c r="E702" t="s">
        <v>11552</v>
      </c>
      <c r="F702" t="s">
        <v>2784</v>
      </c>
    </row>
    <row r="703" spans="1:6" x14ac:dyDescent="0.25">
      <c r="A703" t="s">
        <v>16742</v>
      </c>
      <c r="B703" s="4" t="str">
        <f t="shared" si="20"/>
        <v>Monthly_information</v>
      </c>
      <c r="C703" s="4" t="str">
        <f t="shared" si="21"/>
        <v>Monthly_information - Monthly_Trading_volume_June</v>
      </c>
      <c r="D703" t="s">
        <v>16811</v>
      </c>
      <c r="E703" t="s">
        <v>11547</v>
      </c>
      <c r="F703" t="s">
        <v>2780</v>
      </c>
    </row>
    <row r="704" spans="1:6" x14ac:dyDescent="0.25">
      <c r="A704" t="s">
        <v>16742</v>
      </c>
      <c r="B704" s="4" t="str">
        <f t="shared" si="20"/>
        <v>Monthly_information</v>
      </c>
      <c r="C704" s="4" t="str">
        <f t="shared" si="21"/>
        <v>Monthly_information - Monthly_Trading_volume_August</v>
      </c>
      <c r="D704" t="s">
        <v>16812</v>
      </c>
      <c r="E704" t="s">
        <v>11533</v>
      </c>
      <c r="F704" t="s">
        <v>2770</v>
      </c>
    </row>
    <row r="705" spans="1:6" x14ac:dyDescent="0.25">
      <c r="A705" t="s">
        <v>16742</v>
      </c>
      <c r="B705" s="4" t="str">
        <f t="shared" si="20"/>
        <v>Monthly_information</v>
      </c>
      <c r="C705" s="4" t="str">
        <f t="shared" si="21"/>
        <v>Monthly_information - Monthly_Trading_volume_July</v>
      </c>
      <c r="D705" t="s">
        <v>16813</v>
      </c>
      <c r="E705" t="s">
        <v>11545</v>
      </c>
      <c r="F705" t="s">
        <v>2778</v>
      </c>
    </row>
    <row r="706" spans="1:6" x14ac:dyDescent="0.25">
      <c r="A706" t="s">
        <v>16742</v>
      </c>
      <c r="B706" s="4" t="str">
        <f t="shared" si="20"/>
        <v>Monthly_information</v>
      </c>
      <c r="C706" s="4" t="str">
        <f t="shared" si="21"/>
        <v>Monthly_information - Monthly_Trading_volume_October</v>
      </c>
      <c r="D706" t="s">
        <v>11558</v>
      </c>
      <c r="E706" t="s">
        <v>11556</v>
      </c>
      <c r="F706" t="s">
        <v>2788</v>
      </c>
    </row>
    <row r="707" spans="1:6" x14ac:dyDescent="0.25">
      <c r="A707" t="s">
        <v>16742</v>
      </c>
      <c r="B707" s="4" t="str">
        <f t="shared" ref="B707:B770" si="22">LEFT(A707,FIND(".txt",A707)-1)</f>
        <v>Monthly_information</v>
      </c>
      <c r="C707" s="4" t="str">
        <f t="shared" ref="C707:C770" si="23">B707&amp;" - "&amp;F707</f>
        <v>Monthly_information - Monthly_Trading_volume_September</v>
      </c>
      <c r="D707" t="s">
        <v>16814</v>
      </c>
      <c r="E707" t="s">
        <v>11559</v>
      </c>
      <c r="F707" t="s">
        <v>2790</v>
      </c>
    </row>
    <row r="708" spans="1:6" x14ac:dyDescent="0.25">
      <c r="A708" t="s">
        <v>16742</v>
      </c>
      <c r="B708" s="4" t="str">
        <f t="shared" si="22"/>
        <v>Monthly_information</v>
      </c>
      <c r="C708" s="4" t="str">
        <f t="shared" si="23"/>
        <v>Monthly_information - Monthly_Trading_volume_November</v>
      </c>
      <c r="D708" t="s">
        <v>16815</v>
      </c>
      <c r="E708" t="s">
        <v>11554</v>
      </c>
      <c r="F708" t="s">
        <v>2786</v>
      </c>
    </row>
    <row r="709" spans="1:6" x14ac:dyDescent="0.25">
      <c r="A709" t="s">
        <v>16742</v>
      </c>
      <c r="B709" s="4" t="str">
        <f t="shared" si="22"/>
        <v>Monthly_information</v>
      </c>
      <c r="C709" s="4" t="str">
        <f t="shared" si="23"/>
        <v>Monthly_information - Monthly_Trading_volume_December</v>
      </c>
      <c r="D709" t="s">
        <v>16816</v>
      </c>
      <c r="E709" t="s">
        <v>11535</v>
      </c>
      <c r="F709" t="s">
        <v>2772</v>
      </c>
    </row>
    <row r="710" spans="1:6" x14ac:dyDescent="0.25">
      <c r="A710" t="s">
        <v>16742</v>
      </c>
      <c r="B710" s="4" t="str">
        <f t="shared" si="22"/>
        <v>Monthly_information</v>
      </c>
      <c r="C710" s="4" t="str">
        <f t="shared" si="23"/>
        <v>Monthly_information - Monthly_No_of_days_traded_January</v>
      </c>
      <c r="D710" t="s">
        <v>11466</v>
      </c>
      <c r="E710" t="s">
        <v>11464</v>
      </c>
      <c r="F710" t="s">
        <v>2728</v>
      </c>
    </row>
    <row r="711" spans="1:6" x14ac:dyDescent="0.25">
      <c r="A711" t="s">
        <v>16742</v>
      </c>
      <c r="B711" s="4" t="str">
        <f t="shared" si="22"/>
        <v>Monthly_information</v>
      </c>
      <c r="C711" s="4" t="str">
        <f t="shared" si="23"/>
        <v>Monthly_information - Monthly_No_of_days_traded_February</v>
      </c>
      <c r="D711" t="s">
        <v>11463</v>
      </c>
      <c r="E711" t="s">
        <v>11461</v>
      </c>
      <c r="F711" t="s">
        <v>2726</v>
      </c>
    </row>
    <row r="712" spans="1:6" x14ac:dyDescent="0.25">
      <c r="A712" t="s">
        <v>16742</v>
      </c>
      <c r="B712" s="4" t="str">
        <f t="shared" si="22"/>
        <v>Monthly_information</v>
      </c>
      <c r="C712" s="4" t="str">
        <f t="shared" si="23"/>
        <v>Monthly_information - Monthly_No_of_days_traded_March</v>
      </c>
      <c r="D712" t="s">
        <v>11474</v>
      </c>
      <c r="E712" t="s">
        <v>11472</v>
      </c>
      <c r="F712" t="s">
        <v>2734</v>
      </c>
    </row>
    <row r="713" spans="1:6" x14ac:dyDescent="0.25">
      <c r="A713" t="s">
        <v>16742</v>
      </c>
      <c r="B713" s="4" t="str">
        <f t="shared" si="22"/>
        <v>Monthly_information</v>
      </c>
      <c r="C713" s="4" t="str">
        <f t="shared" si="23"/>
        <v>Monthly_information - Monthly_No_of_days_traded_May</v>
      </c>
      <c r="D713" t="s">
        <v>11477</v>
      </c>
      <c r="E713" t="s">
        <v>11475</v>
      </c>
      <c r="F713" t="s">
        <v>2736</v>
      </c>
    </row>
    <row r="714" spans="1:6" x14ac:dyDescent="0.25">
      <c r="A714" t="s">
        <v>16742</v>
      </c>
      <c r="B714" s="4" t="str">
        <f t="shared" si="22"/>
        <v>Monthly_information</v>
      </c>
      <c r="C714" s="4" t="str">
        <f t="shared" si="23"/>
        <v>Monthly_information - Monthly_No_of_days_traded_April</v>
      </c>
      <c r="D714" t="s">
        <v>11453</v>
      </c>
      <c r="E714" t="s">
        <v>11451</v>
      </c>
      <c r="F714" t="s">
        <v>2720</v>
      </c>
    </row>
    <row r="715" spans="1:6" x14ac:dyDescent="0.25">
      <c r="A715" t="s">
        <v>16742</v>
      </c>
      <c r="B715" s="4" t="str">
        <f t="shared" si="22"/>
        <v>Monthly_information</v>
      </c>
      <c r="C715" s="4" t="str">
        <f t="shared" si="23"/>
        <v>Monthly_information - Monthly_No_of_days_traded_July</v>
      </c>
      <c r="D715" t="s">
        <v>11469</v>
      </c>
      <c r="E715" t="s">
        <v>11467</v>
      </c>
      <c r="F715" t="s">
        <v>2730</v>
      </c>
    </row>
    <row r="716" spans="1:6" x14ac:dyDescent="0.25">
      <c r="A716" t="s">
        <v>16742</v>
      </c>
      <c r="B716" s="4" t="str">
        <f t="shared" si="22"/>
        <v>Monthly_information</v>
      </c>
      <c r="C716" s="4" t="str">
        <f t="shared" si="23"/>
        <v>Monthly_information - Monthly_No_of_days_traded_June</v>
      </c>
      <c r="D716" t="s">
        <v>16817</v>
      </c>
      <c r="E716" t="s">
        <v>11470</v>
      </c>
      <c r="F716" t="s">
        <v>2732</v>
      </c>
    </row>
    <row r="717" spans="1:6" x14ac:dyDescent="0.25">
      <c r="A717" t="s">
        <v>16742</v>
      </c>
      <c r="B717" s="4" t="str">
        <f t="shared" si="22"/>
        <v>Monthly_information</v>
      </c>
      <c r="C717" s="4" t="str">
        <f t="shared" si="23"/>
        <v>Monthly_information - Monthly_No_of_days_traded_August</v>
      </c>
      <c r="D717" t="s">
        <v>16818</v>
      </c>
      <c r="E717" t="s">
        <v>11455</v>
      </c>
      <c r="F717" t="s">
        <v>2722</v>
      </c>
    </row>
    <row r="718" spans="1:6" x14ac:dyDescent="0.25">
      <c r="A718" t="s">
        <v>16742</v>
      </c>
      <c r="B718" s="4" t="str">
        <f t="shared" si="22"/>
        <v>Monthly_information</v>
      </c>
      <c r="C718" s="4" t="str">
        <f t="shared" si="23"/>
        <v>Monthly_information - Monthly_No_of_days_traded_September</v>
      </c>
      <c r="D718" t="s">
        <v>16819</v>
      </c>
      <c r="E718" t="s">
        <v>11483</v>
      </c>
      <c r="F718" t="s">
        <v>2742</v>
      </c>
    </row>
    <row r="719" spans="1:6" x14ac:dyDescent="0.25">
      <c r="A719" t="s">
        <v>16742</v>
      </c>
      <c r="B719" s="4" t="str">
        <f t="shared" si="22"/>
        <v>Monthly_information</v>
      </c>
      <c r="C719" s="4" t="str">
        <f t="shared" si="23"/>
        <v>Monthly_information - Monthly_No_of_days_traded_November</v>
      </c>
      <c r="D719" t="s">
        <v>11480</v>
      </c>
      <c r="E719" t="s">
        <v>11478</v>
      </c>
      <c r="F719" t="s">
        <v>2738</v>
      </c>
    </row>
    <row r="720" spans="1:6" x14ac:dyDescent="0.25">
      <c r="A720" t="s">
        <v>16742</v>
      </c>
      <c r="B720" s="4" t="str">
        <f t="shared" si="22"/>
        <v>Monthly_information</v>
      </c>
      <c r="C720" s="4" t="str">
        <f t="shared" si="23"/>
        <v>Monthly_information - Monthly_No_of_days_traded_October</v>
      </c>
      <c r="D720" t="s">
        <v>16820</v>
      </c>
      <c r="E720" t="s">
        <v>11481</v>
      </c>
      <c r="F720" t="s">
        <v>2740</v>
      </c>
    </row>
    <row r="721" spans="1:6" x14ac:dyDescent="0.25">
      <c r="A721" t="s">
        <v>16742</v>
      </c>
      <c r="B721" s="4" t="str">
        <f t="shared" si="22"/>
        <v>Monthly_information</v>
      </c>
      <c r="C721" s="4" t="str">
        <f t="shared" si="23"/>
        <v>Monthly_information - Monthly_No_of_days_traded_December</v>
      </c>
      <c r="D721" t="s">
        <v>16821</v>
      </c>
      <c r="E721" t="s">
        <v>11458</v>
      </c>
      <c r="F721" t="s">
        <v>2724</v>
      </c>
    </row>
    <row r="722" spans="1:6" x14ac:dyDescent="0.25">
      <c r="A722" t="s">
        <v>16742</v>
      </c>
      <c r="B722" s="4" t="str">
        <f t="shared" si="22"/>
        <v>Monthly_information</v>
      </c>
      <c r="C722" s="4" t="str">
        <f t="shared" si="23"/>
        <v>Monthly_information - Monthly_Market_Capitalisation_January</v>
      </c>
      <c r="D722" t="s">
        <v>11431</v>
      </c>
      <c r="E722" t="s">
        <v>11429</v>
      </c>
      <c r="F722" t="s">
        <v>2704</v>
      </c>
    </row>
    <row r="723" spans="1:6" x14ac:dyDescent="0.25">
      <c r="A723" t="s">
        <v>16742</v>
      </c>
      <c r="B723" s="4" t="str">
        <f t="shared" si="22"/>
        <v>Monthly_information</v>
      </c>
      <c r="C723" s="4" t="str">
        <f t="shared" si="23"/>
        <v>Monthly_information - Monthly_Market_Capitalisation_February</v>
      </c>
      <c r="D723" t="s">
        <v>11428</v>
      </c>
      <c r="E723" t="s">
        <v>11426</v>
      </c>
      <c r="F723" t="s">
        <v>2702</v>
      </c>
    </row>
    <row r="724" spans="1:6" x14ac:dyDescent="0.25">
      <c r="A724" t="s">
        <v>16742</v>
      </c>
      <c r="B724" s="4" t="str">
        <f t="shared" si="22"/>
        <v>Monthly_information</v>
      </c>
      <c r="C724" s="4" t="str">
        <f t="shared" si="23"/>
        <v>Monthly_information - Monthly_Market_Capitalisation_March</v>
      </c>
      <c r="D724" t="s">
        <v>16822</v>
      </c>
      <c r="E724" t="s">
        <v>11437</v>
      </c>
      <c r="F724" t="s">
        <v>2710</v>
      </c>
    </row>
    <row r="725" spans="1:6" x14ac:dyDescent="0.25">
      <c r="A725" t="s">
        <v>16742</v>
      </c>
      <c r="B725" s="4" t="str">
        <f t="shared" si="22"/>
        <v>Monthly_information</v>
      </c>
      <c r="C725" s="4" t="str">
        <f t="shared" si="23"/>
        <v>Monthly_information - Monthly_Market_Capitalisation_May</v>
      </c>
      <c r="D725" t="s">
        <v>11441</v>
      </c>
      <c r="E725" t="s">
        <v>11439</v>
      </c>
      <c r="F725" t="s">
        <v>2712</v>
      </c>
    </row>
    <row r="726" spans="1:6" x14ac:dyDescent="0.25">
      <c r="A726" t="s">
        <v>16742</v>
      </c>
      <c r="B726" s="4" t="str">
        <f t="shared" si="22"/>
        <v>Monthly_information</v>
      </c>
      <c r="C726" s="4" t="str">
        <f t="shared" si="23"/>
        <v>Monthly_information - Monthly_Market_Capitalisation_April</v>
      </c>
      <c r="D726" t="s">
        <v>16823</v>
      </c>
      <c r="E726" t="s">
        <v>11417</v>
      </c>
      <c r="F726" t="s">
        <v>2696</v>
      </c>
    </row>
    <row r="727" spans="1:6" x14ac:dyDescent="0.25">
      <c r="A727" t="s">
        <v>16742</v>
      </c>
      <c r="B727" s="4" t="str">
        <f t="shared" si="22"/>
        <v>Monthly_information</v>
      </c>
      <c r="C727" s="4" t="str">
        <f t="shared" si="23"/>
        <v>Monthly_information - Monthly_Market_Capitalisation_June</v>
      </c>
      <c r="D727" t="s">
        <v>16824</v>
      </c>
      <c r="E727" t="s">
        <v>11435</v>
      </c>
      <c r="F727" t="s">
        <v>2708</v>
      </c>
    </row>
    <row r="728" spans="1:6" x14ac:dyDescent="0.25">
      <c r="A728" t="s">
        <v>16742</v>
      </c>
      <c r="B728" s="4" t="str">
        <f t="shared" si="22"/>
        <v>Monthly_information</v>
      </c>
      <c r="C728" s="4" t="str">
        <f t="shared" si="23"/>
        <v>Monthly_information - Monthly_Market_Capitalisation_July</v>
      </c>
      <c r="D728" t="s">
        <v>11434</v>
      </c>
      <c r="E728" t="s">
        <v>11432</v>
      </c>
      <c r="F728" t="s">
        <v>2706</v>
      </c>
    </row>
    <row r="729" spans="1:6" x14ac:dyDescent="0.25">
      <c r="A729" t="s">
        <v>16742</v>
      </c>
      <c r="B729" s="4" t="str">
        <f t="shared" si="22"/>
        <v>Monthly_information</v>
      </c>
      <c r="C729" s="4" t="str">
        <f t="shared" si="23"/>
        <v>Monthly_information - Monthly_Market_Capitalisation_August</v>
      </c>
      <c r="D729" t="s">
        <v>11421</v>
      </c>
      <c r="E729" t="s">
        <v>11419</v>
      </c>
      <c r="F729" t="s">
        <v>2698</v>
      </c>
    </row>
    <row r="730" spans="1:6" x14ac:dyDescent="0.25">
      <c r="A730" t="s">
        <v>16742</v>
      </c>
      <c r="B730" s="4" t="str">
        <f t="shared" si="22"/>
        <v>Monthly_information</v>
      </c>
      <c r="C730" s="4" t="str">
        <f t="shared" si="23"/>
        <v>Monthly_information - Monthly_Market_Capitalisation_September</v>
      </c>
      <c r="D730" t="s">
        <v>11449</v>
      </c>
      <c r="E730" t="s">
        <v>11447</v>
      </c>
      <c r="F730" t="s">
        <v>2718</v>
      </c>
    </row>
    <row r="731" spans="1:6" x14ac:dyDescent="0.25">
      <c r="A731" t="s">
        <v>16742</v>
      </c>
      <c r="B731" s="4" t="str">
        <f t="shared" si="22"/>
        <v>Monthly_information</v>
      </c>
      <c r="C731" s="4" t="str">
        <f t="shared" si="23"/>
        <v>Monthly_information - Monthly_Market_Capitalisation_October</v>
      </c>
      <c r="D731" t="s">
        <v>16825</v>
      </c>
      <c r="E731" t="s">
        <v>11445</v>
      </c>
      <c r="F731" t="s">
        <v>2716</v>
      </c>
    </row>
    <row r="732" spans="1:6" x14ac:dyDescent="0.25">
      <c r="A732" t="s">
        <v>16742</v>
      </c>
      <c r="B732" s="4" t="str">
        <f t="shared" si="22"/>
        <v>Monthly_information</v>
      </c>
      <c r="C732" s="4" t="str">
        <f t="shared" si="23"/>
        <v>Monthly_information - Monthly_Market_Capitalisation_November</v>
      </c>
      <c r="D732" t="s">
        <v>11444</v>
      </c>
      <c r="E732" t="s">
        <v>11442</v>
      </c>
      <c r="F732" t="s">
        <v>2714</v>
      </c>
    </row>
    <row r="733" spans="1:6" x14ac:dyDescent="0.25">
      <c r="A733" t="s">
        <v>16742</v>
      </c>
      <c r="B733" s="4" t="str">
        <f t="shared" si="22"/>
        <v>Monthly_information</v>
      </c>
      <c r="C733" s="4" t="str">
        <f t="shared" si="23"/>
        <v>Monthly_information - Monthly_Market_Capitalisation_December</v>
      </c>
      <c r="D733" t="s">
        <v>11425</v>
      </c>
      <c r="E733" t="s">
        <v>11423</v>
      </c>
      <c r="F733" t="s">
        <v>2700</v>
      </c>
    </row>
    <row r="734" spans="1:6" x14ac:dyDescent="0.25">
      <c r="A734" t="s">
        <v>17236</v>
      </c>
      <c r="B734" s="4" t="str">
        <f t="shared" si="22"/>
        <v>Annual_stock_valuation_Annual_stock_data</v>
      </c>
      <c r="C734" s="4" t="str">
        <f t="shared" si="23"/>
        <v>Annual_stock_valuation_Annual_stock_data - BvD_ID_number</v>
      </c>
      <c r="D734" t="s">
        <v>5805</v>
      </c>
      <c r="E734" t="s">
        <v>954</v>
      </c>
      <c r="F734" t="s">
        <v>27</v>
      </c>
    </row>
    <row r="735" spans="1:6" x14ac:dyDescent="0.25">
      <c r="A735" t="s">
        <v>17236</v>
      </c>
      <c r="B735" s="4" t="str">
        <f t="shared" si="22"/>
        <v>Annual_stock_valuation_Annual_stock_data</v>
      </c>
      <c r="C735" s="4" t="str">
        <f t="shared" si="23"/>
        <v>Annual_stock_valuation_Annual_stock_data - ISIN_number</v>
      </c>
      <c r="D735" t="s">
        <v>7905</v>
      </c>
      <c r="E735" t="s">
        <v>14212</v>
      </c>
      <c r="F735" t="s">
        <v>256</v>
      </c>
    </row>
    <row r="736" spans="1:6" x14ac:dyDescent="0.25">
      <c r="A736" t="s">
        <v>17236</v>
      </c>
      <c r="B736" s="4" t="str">
        <f t="shared" si="22"/>
        <v>Annual_stock_valuation_Annual_stock_data</v>
      </c>
      <c r="C736" s="4" t="str">
        <f t="shared" si="23"/>
        <v>Annual_stock_valuation_Annual_stock_data - Currency</v>
      </c>
      <c r="D736" t="s">
        <v>228</v>
      </c>
      <c r="E736" t="s">
        <v>14193</v>
      </c>
      <c r="F736" t="s">
        <v>228</v>
      </c>
    </row>
    <row r="737" spans="1:6" x14ac:dyDescent="0.25">
      <c r="A737" t="s">
        <v>17236</v>
      </c>
      <c r="B737" s="4" t="str">
        <f t="shared" si="22"/>
        <v>Annual_stock_valuation_Annual_stock_data</v>
      </c>
      <c r="C737" s="4" t="str">
        <f t="shared" si="23"/>
        <v>Annual_stock_valuation_Annual_stock_data - Closing_date</v>
      </c>
      <c r="D737" t="s">
        <v>5942</v>
      </c>
      <c r="E737" t="s">
        <v>5940</v>
      </c>
      <c r="F737" t="s">
        <v>220</v>
      </c>
    </row>
    <row r="738" spans="1:6" x14ac:dyDescent="0.25">
      <c r="A738" t="s">
        <v>17236</v>
      </c>
      <c r="B738" s="4" t="str">
        <f t="shared" si="22"/>
        <v>Annual_stock_valuation_Annual_stock_data</v>
      </c>
      <c r="C738" s="4" t="str">
        <f t="shared" si="23"/>
        <v>Annual_stock_valuation_Annual_stock_data - Price_earnings_ratio_close</v>
      </c>
      <c r="D738" t="s">
        <v>16826</v>
      </c>
      <c r="E738" t="s">
        <v>4689</v>
      </c>
      <c r="F738" t="s">
        <v>292</v>
      </c>
    </row>
    <row r="739" spans="1:6" x14ac:dyDescent="0.25">
      <c r="A739" t="s">
        <v>17236</v>
      </c>
      <c r="B739" s="4" t="str">
        <f t="shared" si="22"/>
        <v>Annual_stock_valuation_Annual_stock_data</v>
      </c>
      <c r="C739" s="4" t="str">
        <f t="shared" si="23"/>
        <v>Annual_stock_valuation_Annual_stock_data - Price_earnings_ratio_open</v>
      </c>
      <c r="D739" t="s">
        <v>16827</v>
      </c>
      <c r="E739" t="s">
        <v>4698</v>
      </c>
      <c r="F739" t="s">
        <v>298</v>
      </c>
    </row>
    <row r="740" spans="1:6" x14ac:dyDescent="0.25">
      <c r="A740" t="s">
        <v>17236</v>
      </c>
      <c r="B740" s="4" t="str">
        <f t="shared" si="22"/>
        <v>Annual_stock_valuation_Annual_stock_data</v>
      </c>
      <c r="C740" s="4" t="str">
        <f t="shared" si="23"/>
        <v>Annual_stock_valuation_Annual_stock_data - Price_earnings_ratio_high</v>
      </c>
      <c r="D740" t="s">
        <v>16828</v>
      </c>
      <c r="E740" t="s">
        <v>4692</v>
      </c>
      <c r="F740" t="s">
        <v>294</v>
      </c>
    </row>
    <row r="741" spans="1:6" x14ac:dyDescent="0.25">
      <c r="A741" t="s">
        <v>17236</v>
      </c>
      <c r="B741" s="4" t="str">
        <f t="shared" si="22"/>
        <v>Annual_stock_valuation_Annual_stock_data</v>
      </c>
      <c r="C741" s="4" t="str">
        <f t="shared" si="23"/>
        <v>Annual_stock_valuation_Annual_stock_data - Price_earnings_ratio_low</v>
      </c>
      <c r="D741" t="s">
        <v>4697</v>
      </c>
      <c r="E741" t="s">
        <v>4695</v>
      </c>
      <c r="F741" t="s">
        <v>296</v>
      </c>
    </row>
    <row r="742" spans="1:6" x14ac:dyDescent="0.25">
      <c r="A742" t="s">
        <v>17236</v>
      </c>
      <c r="B742" s="4" t="str">
        <f t="shared" si="22"/>
        <v>Annual_stock_valuation_Annual_stock_data</v>
      </c>
      <c r="C742" s="4" t="str">
        <f t="shared" si="23"/>
        <v>Annual_stock_valuation_Annual_stock_data - Price_earnings_ratio_average_high_low</v>
      </c>
      <c r="D742" t="s">
        <v>4688</v>
      </c>
      <c r="E742" t="s">
        <v>4686</v>
      </c>
      <c r="F742" t="s">
        <v>290</v>
      </c>
    </row>
    <row r="743" spans="1:6" x14ac:dyDescent="0.25">
      <c r="A743" t="s">
        <v>17236</v>
      </c>
      <c r="B743" s="4" t="str">
        <f t="shared" si="22"/>
        <v>Annual_stock_valuation_Annual_stock_data</v>
      </c>
      <c r="C743" s="4" t="str">
        <f t="shared" si="23"/>
        <v>Annual_stock_valuation_Annual_stock_data - Earnings_yield_close</v>
      </c>
      <c r="D743" t="s">
        <v>4644</v>
      </c>
      <c r="E743" t="s">
        <v>4642</v>
      </c>
      <c r="F743" t="s">
        <v>248</v>
      </c>
    </row>
    <row r="744" spans="1:6" x14ac:dyDescent="0.25">
      <c r="A744" t="s">
        <v>17236</v>
      </c>
      <c r="B744" s="4" t="str">
        <f t="shared" si="22"/>
        <v>Annual_stock_valuation_Annual_stock_data</v>
      </c>
      <c r="C744" s="4" t="str">
        <f t="shared" si="23"/>
        <v>Annual_stock_valuation_Annual_stock_data - Earnings_yield_open</v>
      </c>
      <c r="D744" t="s">
        <v>4653</v>
      </c>
      <c r="E744" t="s">
        <v>4651</v>
      </c>
      <c r="F744" t="s">
        <v>254</v>
      </c>
    </row>
    <row r="745" spans="1:6" x14ac:dyDescent="0.25">
      <c r="A745" t="s">
        <v>17236</v>
      </c>
      <c r="B745" s="4" t="str">
        <f t="shared" si="22"/>
        <v>Annual_stock_valuation_Annual_stock_data</v>
      </c>
      <c r="C745" s="4" t="str">
        <f t="shared" si="23"/>
        <v>Annual_stock_valuation_Annual_stock_data - Earnings_yield_high</v>
      </c>
      <c r="D745" t="s">
        <v>4647</v>
      </c>
      <c r="E745" t="s">
        <v>4645</v>
      </c>
      <c r="F745" t="s">
        <v>250</v>
      </c>
    </row>
    <row r="746" spans="1:6" x14ac:dyDescent="0.25">
      <c r="A746" t="s">
        <v>17236</v>
      </c>
      <c r="B746" s="4" t="str">
        <f t="shared" si="22"/>
        <v>Annual_stock_valuation_Annual_stock_data</v>
      </c>
      <c r="C746" s="4" t="str">
        <f t="shared" si="23"/>
        <v>Annual_stock_valuation_Annual_stock_data - Earnings_yield_low</v>
      </c>
      <c r="D746" t="s">
        <v>4650</v>
      </c>
      <c r="E746" t="s">
        <v>4648</v>
      </c>
      <c r="F746" t="s">
        <v>252</v>
      </c>
    </row>
    <row r="747" spans="1:6" x14ac:dyDescent="0.25">
      <c r="A747" t="s">
        <v>17236</v>
      </c>
      <c r="B747" s="4" t="str">
        <f t="shared" si="22"/>
        <v>Annual_stock_valuation_Annual_stock_data</v>
      </c>
      <c r="C747" s="4" t="str">
        <f t="shared" si="23"/>
        <v>Annual_stock_valuation_Annual_stock_data - Earnings_yield_average_high_low</v>
      </c>
      <c r="D747" t="s">
        <v>16829</v>
      </c>
      <c r="E747" t="s">
        <v>4639</v>
      </c>
      <c r="F747" t="s">
        <v>246</v>
      </c>
    </row>
    <row r="748" spans="1:6" x14ac:dyDescent="0.25">
      <c r="A748" t="s">
        <v>17236</v>
      </c>
      <c r="B748" s="4" t="str">
        <f t="shared" si="22"/>
        <v>Annual_stock_valuation_Annual_stock_data</v>
      </c>
      <c r="C748" s="4" t="str">
        <f t="shared" si="23"/>
        <v>Annual_stock_valuation_Annual_stock_data - Price_cash_flow_ratio_close</v>
      </c>
      <c r="D748" t="s">
        <v>4704</v>
      </c>
      <c r="E748" t="s">
        <v>4702</v>
      </c>
      <c r="F748" t="s">
        <v>288</v>
      </c>
    </row>
    <row r="749" spans="1:6" x14ac:dyDescent="0.25">
      <c r="A749" t="s">
        <v>17236</v>
      </c>
      <c r="B749" s="4" t="str">
        <f t="shared" si="22"/>
        <v>Annual_stock_valuation_Annual_stock_data</v>
      </c>
      <c r="C749" s="4" t="str">
        <f t="shared" si="23"/>
        <v>Annual_stock_valuation_Annual_stock_data - Dividend_yield_close</v>
      </c>
      <c r="D749" t="s">
        <v>4617</v>
      </c>
      <c r="E749" t="s">
        <v>4615</v>
      </c>
      <c r="F749" t="s">
        <v>234</v>
      </c>
    </row>
    <row r="750" spans="1:6" x14ac:dyDescent="0.25">
      <c r="A750" t="s">
        <v>17236</v>
      </c>
      <c r="B750" s="4" t="str">
        <f t="shared" si="22"/>
        <v>Annual_stock_valuation_Annual_stock_data</v>
      </c>
      <c r="C750" s="4" t="str">
        <f t="shared" si="23"/>
        <v>Annual_stock_valuation_Annual_stock_data - Dividend_yield_open</v>
      </c>
      <c r="D750" t="s">
        <v>4628</v>
      </c>
      <c r="E750" t="s">
        <v>4626</v>
      </c>
      <c r="F750" t="s">
        <v>240</v>
      </c>
    </row>
    <row r="751" spans="1:6" x14ac:dyDescent="0.25">
      <c r="A751" t="s">
        <v>17236</v>
      </c>
      <c r="B751" s="4" t="str">
        <f t="shared" si="22"/>
        <v>Annual_stock_valuation_Annual_stock_data</v>
      </c>
      <c r="C751" s="4" t="str">
        <f t="shared" si="23"/>
        <v>Annual_stock_valuation_Annual_stock_data - Dividend_yield_high</v>
      </c>
      <c r="D751" t="s">
        <v>4621</v>
      </c>
      <c r="E751" t="s">
        <v>4619</v>
      </c>
      <c r="F751" t="s">
        <v>236</v>
      </c>
    </row>
    <row r="752" spans="1:6" x14ac:dyDescent="0.25">
      <c r="A752" t="s">
        <v>17236</v>
      </c>
      <c r="B752" s="4" t="str">
        <f t="shared" si="22"/>
        <v>Annual_stock_valuation_Annual_stock_data</v>
      </c>
      <c r="C752" s="4" t="str">
        <f t="shared" si="23"/>
        <v>Annual_stock_valuation_Annual_stock_data - Dividend_yield_low</v>
      </c>
      <c r="D752" t="s">
        <v>4625</v>
      </c>
      <c r="E752" t="s">
        <v>4623</v>
      </c>
      <c r="F752" t="s">
        <v>238</v>
      </c>
    </row>
    <row r="753" spans="1:6" x14ac:dyDescent="0.25">
      <c r="A753" t="s">
        <v>17236</v>
      </c>
      <c r="B753" s="4" t="str">
        <f t="shared" si="22"/>
        <v>Annual_stock_valuation_Annual_stock_data</v>
      </c>
      <c r="C753" s="4" t="str">
        <f t="shared" si="23"/>
        <v>Annual_stock_valuation_Annual_stock_data - Dividend_yield_average_high_low</v>
      </c>
      <c r="D753" t="s">
        <v>4614</v>
      </c>
      <c r="E753" t="s">
        <v>4612</v>
      </c>
      <c r="F753" t="s">
        <v>232</v>
      </c>
    </row>
    <row r="754" spans="1:6" x14ac:dyDescent="0.25">
      <c r="A754" t="s">
        <v>17236</v>
      </c>
      <c r="B754" s="4" t="str">
        <f t="shared" si="22"/>
        <v>Annual_stock_valuation_Annual_stock_data</v>
      </c>
      <c r="C754" s="4" t="str">
        <f t="shared" si="23"/>
        <v>Annual_stock_valuation_Annual_stock_data - Dividend_payout_</v>
      </c>
      <c r="D754" t="s">
        <v>4631</v>
      </c>
      <c r="E754" t="s">
        <v>4629</v>
      </c>
      <c r="F754" t="s">
        <v>230</v>
      </c>
    </row>
    <row r="755" spans="1:6" x14ac:dyDescent="0.25">
      <c r="A755" t="s">
        <v>17236</v>
      </c>
      <c r="B755" s="4" t="str">
        <f t="shared" si="22"/>
        <v>Annual_stock_valuation_Annual_stock_data</v>
      </c>
      <c r="C755" s="4" t="str">
        <f t="shared" si="23"/>
        <v>Annual_stock_valuation_Annual_stock_data - Price_book_value_ratio_close</v>
      </c>
      <c r="D755" t="s">
        <v>4676</v>
      </c>
      <c r="E755" t="s">
        <v>4674</v>
      </c>
      <c r="F755" t="s">
        <v>280</v>
      </c>
    </row>
    <row r="756" spans="1:6" x14ac:dyDescent="0.25">
      <c r="A756" t="s">
        <v>17236</v>
      </c>
      <c r="B756" s="4" t="str">
        <f t="shared" si="22"/>
        <v>Annual_stock_valuation_Annual_stock_data</v>
      </c>
      <c r="C756" s="4" t="str">
        <f t="shared" si="23"/>
        <v>Annual_stock_valuation_Annual_stock_data - Price_book_value_ratio_open</v>
      </c>
      <c r="D756" t="s">
        <v>4685</v>
      </c>
      <c r="E756" t="s">
        <v>4683</v>
      </c>
      <c r="F756" t="s">
        <v>286</v>
      </c>
    </row>
    <row r="757" spans="1:6" x14ac:dyDescent="0.25">
      <c r="A757" t="s">
        <v>17236</v>
      </c>
      <c r="B757" s="4" t="str">
        <f t="shared" si="22"/>
        <v>Annual_stock_valuation_Annual_stock_data</v>
      </c>
      <c r="C757" s="4" t="str">
        <f t="shared" si="23"/>
        <v>Annual_stock_valuation_Annual_stock_data - Price_book_value_ratio_high</v>
      </c>
      <c r="D757" t="s">
        <v>4679</v>
      </c>
      <c r="E757" t="s">
        <v>4677</v>
      </c>
      <c r="F757" t="s">
        <v>282</v>
      </c>
    </row>
    <row r="758" spans="1:6" x14ac:dyDescent="0.25">
      <c r="A758" t="s">
        <v>17236</v>
      </c>
      <c r="B758" s="4" t="str">
        <f t="shared" si="22"/>
        <v>Annual_stock_valuation_Annual_stock_data</v>
      </c>
      <c r="C758" s="4" t="str">
        <f t="shared" si="23"/>
        <v>Annual_stock_valuation_Annual_stock_data - Price_book_value_ratio_low</v>
      </c>
      <c r="D758" t="s">
        <v>4682</v>
      </c>
      <c r="E758" t="s">
        <v>4680</v>
      </c>
      <c r="F758" t="s">
        <v>284</v>
      </c>
    </row>
    <row r="759" spans="1:6" x14ac:dyDescent="0.25">
      <c r="A759" t="s">
        <v>17236</v>
      </c>
      <c r="B759" s="4" t="str">
        <f t="shared" si="22"/>
        <v>Annual_stock_valuation_Annual_stock_data</v>
      </c>
      <c r="C759" s="4" t="str">
        <f t="shared" si="23"/>
        <v>Annual_stock_valuation_Annual_stock_data - Price_book_value_ratio_average_high_low</v>
      </c>
      <c r="D759" t="s">
        <v>4673</v>
      </c>
      <c r="E759" t="s">
        <v>4671</v>
      </c>
      <c r="F759" t="s">
        <v>278</v>
      </c>
    </row>
    <row r="760" spans="1:6" x14ac:dyDescent="0.25">
      <c r="A760" t="s">
        <v>17236</v>
      </c>
      <c r="B760" s="4" t="str">
        <f t="shared" si="22"/>
        <v>Annual_stock_valuation_Annual_stock_data</v>
      </c>
      <c r="C760" s="4" t="str">
        <f t="shared" si="23"/>
        <v>Annual_stock_valuation_Annual_stock_data - Market_Capitalisation_shareholders_funds</v>
      </c>
      <c r="D760" t="s">
        <v>4661</v>
      </c>
      <c r="E760" t="s">
        <v>4659</v>
      </c>
      <c r="F760" t="s">
        <v>262</v>
      </c>
    </row>
    <row r="761" spans="1:6" x14ac:dyDescent="0.25">
      <c r="A761" t="s">
        <v>17236</v>
      </c>
      <c r="B761" s="4" t="str">
        <f t="shared" si="22"/>
        <v>Annual_stock_valuation_Annual_stock_data</v>
      </c>
      <c r="C761" s="4" t="str">
        <f t="shared" si="23"/>
        <v>Annual_stock_valuation_Annual_stock_data - Market_capitalisation_Total_assets_Tobin_s_Q_</v>
      </c>
      <c r="D761" t="s">
        <v>14821</v>
      </c>
      <c r="E761" t="s">
        <v>14819</v>
      </c>
      <c r="F761" t="s">
        <v>264</v>
      </c>
    </row>
    <row r="762" spans="1:6" x14ac:dyDescent="0.25">
      <c r="A762" t="s">
        <v>17236</v>
      </c>
      <c r="B762" s="4" t="str">
        <f t="shared" si="22"/>
        <v>Annual_stock_valuation_Annual_stock_data</v>
      </c>
      <c r="C762" s="4" t="str">
        <f t="shared" si="23"/>
        <v>Annual_stock_valuation_Annual_stock_data - Stock_split_ratio</v>
      </c>
      <c r="D762" t="s">
        <v>4726</v>
      </c>
      <c r="E762" t="s">
        <v>4724</v>
      </c>
      <c r="F762" t="s">
        <v>302</v>
      </c>
    </row>
    <row r="763" spans="1:6" x14ac:dyDescent="0.25">
      <c r="A763" t="s">
        <v>17236</v>
      </c>
      <c r="B763" s="4" t="str">
        <f t="shared" si="22"/>
        <v>Annual_stock_valuation_Annual_stock_data</v>
      </c>
      <c r="C763" s="4" t="str">
        <f t="shared" si="23"/>
        <v>Annual_stock_valuation_Annual_stock_data - Market_price_year_end</v>
      </c>
      <c r="D763" t="s">
        <v>4716</v>
      </c>
      <c r="E763" t="s">
        <v>4714</v>
      </c>
      <c r="F763" t="s">
        <v>270</v>
      </c>
    </row>
    <row r="764" spans="1:6" x14ac:dyDescent="0.25">
      <c r="A764" t="s">
        <v>17236</v>
      </c>
      <c r="B764" s="4" t="str">
        <f t="shared" si="22"/>
        <v>Annual_stock_valuation_Annual_stock_data</v>
      </c>
      <c r="C764" s="4" t="str">
        <f t="shared" si="23"/>
        <v>Annual_stock_valuation_Annual_stock_data - Market_price_high</v>
      </c>
      <c r="D764" t="s">
        <v>4707</v>
      </c>
      <c r="E764" t="s">
        <v>4705</v>
      </c>
      <c r="F764" t="s">
        <v>266</v>
      </c>
    </row>
    <row r="765" spans="1:6" x14ac:dyDescent="0.25">
      <c r="A765" t="s">
        <v>17236</v>
      </c>
      <c r="B765" s="4" t="str">
        <f t="shared" si="22"/>
        <v>Annual_stock_valuation_Annual_stock_data</v>
      </c>
      <c r="C765" s="4" t="str">
        <f t="shared" si="23"/>
        <v>Annual_stock_valuation_Annual_stock_data - Market_price_low</v>
      </c>
      <c r="D765" t="s">
        <v>4710</v>
      </c>
      <c r="E765" t="s">
        <v>4708</v>
      </c>
      <c r="F765" t="s">
        <v>268</v>
      </c>
    </row>
    <row r="766" spans="1:6" x14ac:dyDescent="0.25">
      <c r="A766" t="s">
        <v>17236</v>
      </c>
      <c r="B766" s="4" t="str">
        <f t="shared" si="22"/>
        <v>Annual_stock_valuation_Annual_stock_data</v>
      </c>
      <c r="C766" s="4" t="str">
        <f t="shared" si="23"/>
        <v>Annual_stock_valuation_Annual_stock_data - Shares_outstanding_th_</v>
      </c>
      <c r="D766" t="s">
        <v>16830</v>
      </c>
      <c r="E766" t="s">
        <v>4721</v>
      </c>
      <c r="F766" t="s">
        <v>300</v>
      </c>
    </row>
    <row r="767" spans="1:6" x14ac:dyDescent="0.25">
      <c r="A767" t="s">
        <v>17236</v>
      </c>
      <c r="B767" s="4" t="str">
        <f t="shared" si="22"/>
        <v>Annual_stock_valuation_Annual_stock_data</v>
      </c>
      <c r="C767" s="4" t="str">
        <f t="shared" si="23"/>
        <v>Annual_stock_valuation_Annual_stock_data - Nominal_value</v>
      </c>
      <c r="D767" t="s">
        <v>4670</v>
      </c>
      <c r="E767" t="s">
        <v>4668</v>
      </c>
      <c r="F767" t="s">
        <v>272</v>
      </c>
    </row>
    <row r="768" spans="1:6" x14ac:dyDescent="0.25">
      <c r="A768" t="s">
        <v>17236</v>
      </c>
      <c r="B768" s="4" t="str">
        <f t="shared" si="22"/>
        <v>Annual_stock_valuation_Annual_stock_data</v>
      </c>
      <c r="C768" s="4" t="str">
        <f t="shared" si="23"/>
        <v>Annual_stock_valuation_Annual_stock_data - Market_capitalisation_mill_</v>
      </c>
      <c r="D768" t="s">
        <v>16831</v>
      </c>
      <c r="E768" t="s">
        <v>4662</v>
      </c>
      <c r="F768" t="s">
        <v>16832</v>
      </c>
    </row>
    <row r="769" spans="1:6" x14ac:dyDescent="0.25">
      <c r="A769" t="s">
        <v>17236</v>
      </c>
      <c r="B769" s="4" t="str">
        <f t="shared" si="22"/>
        <v>Annual_stock_valuation_Annual_stock_data</v>
      </c>
      <c r="C769" s="4" t="str">
        <f t="shared" si="23"/>
        <v>Annual_stock_valuation_Annual_stock_data - Earnings_per_share</v>
      </c>
      <c r="D769" t="s">
        <v>4637</v>
      </c>
      <c r="E769" t="s">
        <v>4635</v>
      </c>
      <c r="F769" t="s">
        <v>244</v>
      </c>
    </row>
    <row r="770" spans="1:6" x14ac:dyDescent="0.25">
      <c r="A770" t="s">
        <v>17236</v>
      </c>
      <c r="B770" s="4" t="str">
        <f t="shared" si="22"/>
        <v>Annual_stock_valuation_Annual_stock_data</v>
      </c>
      <c r="C770" s="4" t="str">
        <f t="shared" si="23"/>
        <v>Annual_stock_valuation_Annual_stock_data - Cash_flow_per_share</v>
      </c>
      <c r="D770" t="s">
        <v>4611</v>
      </c>
      <c r="E770" t="s">
        <v>4609</v>
      </c>
      <c r="F770" t="s">
        <v>218</v>
      </c>
    </row>
    <row r="771" spans="1:6" x14ac:dyDescent="0.25">
      <c r="A771" t="s">
        <v>17236</v>
      </c>
      <c r="B771" s="4" t="str">
        <f t="shared" ref="B771:B834" si="24">LEFT(A771,FIND(".txt",A771)-1)</f>
        <v>Annual_stock_valuation_Annual_stock_data</v>
      </c>
      <c r="C771" s="4" t="str">
        <f t="shared" ref="C771:C834" si="25">B771&amp;" - "&amp;F771</f>
        <v>Annual_stock_valuation_Annual_stock_data - Capital_expenditure_per_share</v>
      </c>
      <c r="D771" t="s">
        <v>4608</v>
      </c>
      <c r="E771" t="s">
        <v>4606</v>
      </c>
      <c r="F771" t="s">
        <v>216</v>
      </c>
    </row>
    <row r="772" spans="1:6" x14ac:dyDescent="0.25">
      <c r="A772" t="s">
        <v>17236</v>
      </c>
      <c r="B772" s="4" t="str">
        <f t="shared" si="24"/>
        <v>Annual_stock_valuation_Annual_stock_data</v>
      </c>
      <c r="C772" s="4" t="str">
        <f t="shared" si="25"/>
        <v>Annual_stock_valuation_Annual_stock_data - Operating_revenue_Turnover_per_share</v>
      </c>
      <c r="D772" t="s">
        <v>4719</v>
      </c>
      <c r="E772" t="s">
        <v>4717</v>
      </c>
      <c r="F772" t="s">
        <v>276</v>
      </c>
    </row>
    <row r="773" spans="1:6" x14ac:dyDescent="0.25">
      <c r="A773" t="s">
        <v>17236</v>
      </c>
      <c r="B773" s="4" t="str">
        <f t="shared" si="24"/>
        <v>Annual_stock_valuation_Annual_stock_data</v>
      </c>
      <c r="C773" s="4" t="str">
        <f t="shared" si="25"/>
        <v>Annual_stock_valuation_Annual_stock_data - Operating_profit_per_share</v>
      </c>
      <c r="D773" t="s">
        <v>4667</v>
      </c>
      <c r="E773" t="s">
        <v>4665</v>
      </c>
      <c r="F773" t="s">
        <v>274</v>
      </c>
    </row>
    <row r="774" spans="1:6" x14ac:dyDescent="0.25">
      <c r="A774" t="s">
        <v>17236</v>
      </c>
      <c r="B774" s="4" t="str">
        <f t="shared" si="24"/>
        <v>Annual_stock_valuation_Annual_stock_data</v>
      </c>
      <c r="C774" s="4" t="str">
        <f t="shared" si="25"/>
        <v>Annual_stock_valuation_Annual_stock_data - Dividends_per_share</v>
      </c>
      <c r="D774" t="s">
        <v>4634</v>
      </c>
      <c r="E774" t="s">
        <v>4632</v>
      </c>
      <c r="F774" t="s">
        <v>242</v>
      </c>
    </row>
    <row r="775" spans="1:6" x14ac:dyDescent="0.25">
      <c r="A775" t="s">
        <v>17236</v>
      </c>
      <c r="B775" s="4" t="str">
        <f t="shared" si="24"/>
        <v>Annual_stock_valuation_Annual_stock_data</v>
      </c>
      <c r="C775" s="4" t="str">
        <f t="shared" si="25"/>
        <v>Annual_stock_valuation_Annual_stock_data - Book_Value_per_share</v>
      </c>
      <c r="D775" t="s">
        <v>16833</v>
      </c>
      <c r="E775" t="s">
        <v>4602</v>
      </c>
      <c r="F775" t="s">
        <v>214</v>
      </c>
    </row>
    <row r="776" spans="1:6" x14ac:dyDescent="0.25">
      <c r="A776" t="s">
        <v>17236</v>
      </c>
      <c r="B776" s="4" t="str">
        <f t="shared" si="24"/>
        <v>Annual_stock_valuation_Annual_stock_data</v>
      </c>
      <c r="C776" s="4" t="str">
        <f t="shared" si="25"/>
        <v>Annual_stock_valuation_Annual_stock_data - Tangible_Book_Value_per_share</v>
      </c>
      <c r="D776" t="s">
        <v>4729</v>
      </c>
      <c r="E776" t="s">
        <v>4727</v>
      </c>
      <c r="F776" t="s">
        <v>304</v>
      </c>
    </row>
    <row r="777" spans="1:6" x14ac:dyDescent="0.25">
      <c r="A777" t="s">
        <v>17236</v>
      </c>
      <c r="B777" s="4" t="str">
        <f t="shared" si="24"/>
        <v>Annual_stock_valuation_Annual_stock_data</v>
      </c>
      <c r="C777" s="4" t="str">
        <f t="shared" si="25"/>
        <v>Annual_stock_valuation_Annual_stock_data - Long_Term_Liabilities_per_share</v>
      </c>
      <c r="D777" t="s">
        <v>4657</v>
      </c>
      <c r="E777" t="s">
        <v>4655</v>
      </c>
      <c r="F777" t="s">
        <v>258</v>
      </c>
    </row>
    <row r="778" spans="1:6" x14ac:dyDescent="0.25">
      <c r="A778" t="s">
        <v>17236</v>
      </c>
      <c r="B778" s="4" t="str">
        <f t="shared" si="24"/>
        <v>Annual_stock_valuation_Annual_stock_data</v>
      </c>
      <c r="C778" s="4" t="str">
        <f t="shared" si="25"/>
        <v>Annual_stock_valuation_Annual_stock_data - Working_Capital_per_share</v>
      </c>
      <c r="D778" t="s">
        <v>4732</v>
      </c>
      <c r="E778" t="s">
        <v>4730</v>
      </c>
      <c r="F778" t="s">
        <v>306</v>
      </c>
    </row>
    <row r="779" spans="1:6" x14ac:dyDescent="0.25">
      <c r="A779" t="s">
        <v>17261</v>
      </c>
      <c r="B779" s="4" t="str">
        <f t="shared" si="24"/>
        <v>Security_stock_information_and_current_stock_information</v>
      </c>
      <c r="C779" s="4" t="str">
        <f t="shared" si="25"/>
        <v>Security_stock_information_and_current_stock_information - BvD_ID_number</v>
      </c>
      <c r="D779" t="s">
        <v>5805</v>
      </c>
      <c r="E779" t="s">
        <v>954</v>
      </c>
      <c r="F779" t="s">
        <v>27</v>
      </c>
    </row>
    <row r="780" spans="1:6" x14ac:dyDescent="0.25">
      <c r="A780" t="s">
        <v>17261</v>
      </c>
      <c r="B780" s="4" t="str">
        <f t="shared" si="24"/>
        <v>Security_stock_information_and_current_stock_information</v>
      </c>
      <c r="C780" s="4" t="str">
        <f t="shared" si="25"/>
        <v>Security_stock_information_and_current_stock_information - ISIN_number</v>
      </c>
      <c r="D780" t="s">
        <v>7905</v>
      </c>
      <c r="E780" t="s">
        <v>14212</v>
      </c>
      <c r="F780" t="s">
        <v>256</v>
      </c>
    </row>
    <row r="781" spans="1:6" x14ac:dyDescent="0.25">
      <c r="A781" t="s">
        <v>17261</v>
      </c>
      <c r="B781" s="4" t="str">
        <f t="shared" si="24"/>
        <v>Security_stock_information_and_current_stock_information</v>
      </c>
      <c r="C781" s="4" t="str">
        <f t="shared" si="25"/>
        <v>Security_stock_information_and_current_stock_information - Ticker_symbol</v>
      </c>
      <c r="D781" t="s">
        <v>15653</v>
      </c>
      <c r="E781" t="s">
        <v>14223</v>
      </c>
      <c r="F781" t="s">
        <v>2085</v>
      </c>
    </row>
    <row r="782" spans="1:6" x14ac:dyDescent="0.25">
      <c r="A782" t="s">
        <v>17261</v>
      </c>
      <c r="B782" s="4" t="str">
        <f t="shared" si="24"/>
        <v>Security_stock_information_and_current_stock_information</v>
      </c>
      <c r="C782" s="4" t="str">
        <f t="shared" si="25"/>
        <v>Security_stock_information_and_current_stock_information - Type_of_share</v>
      </c>
      <c r="D782" t="s">
        <v>15814</v>
      </c>
      <c r="E782" t="s">
        <v>15812</v>
      </c>
      <c r="F782" t="s">
        <v>3071</v>
      </c>
    </row>
    <row r="783" spans="1:6" x14ac:dyDescent="0.25">
      <c r="A783" t="s">
        <v>17261</v>
      </c>
      <c r="B783" s="4" t="str">
        <f t="shared" si="24"/>
        <v>Security_stock_information_and_current_stock_information</v>
      </c>
      <c r="C783" s="4" t="str">
        <f t="shared" si="25"/>
        <v>Security_stock_information_and_current_stock_information - Currency</v>
      </c>
      <c r="D783" t="s">
        <v>228</v>
      </c>
      <c r="E783" t="s">
        <v>14193</v>
      </c>
      <c r="F783" t="s">
        <v>228</v>
      </c>
    </row>
    <row r="784" spans="1:6" x14ac:dyDescent="0.25">
      <c r="A784" t="s">
        <v>17261</v>
      </c>
      <c r="B784" s="4" t="str">
        <f t="shared" si="24"/>
        <v>Security_stock_information_and_current_stock_information</v>
      </c>
      <c r="C784" s="4" t="str">
        <f t="shared" si="25"/>
        <v>Security_stock_information_and_current_stock_information - No_of_outstanding_shares</v>
      </c>
      <c r="D784" t="s">
        <v>16834</v>
      </c>
      <c r="E784" t="s">
        <v>12068</v>
      </c>
      <c r="F784" t="s">
        <v>3057</v>
      </c>
    </row>
    <row r="785" spans="1:6" x14ac:dyDescent="0.25">
      <c r="A785" t="s">
        <v>17261</v>
      </c>
      <c r="B785" s="4" t="str">
        <f t="shared" si="24"/>
        <v>Security_stock_information_and_current_stock_information</v>
      </c>
      <c r="C785" s="4" t="str">
        <f t="shared" si="25"/>
        <v>Security_stock_information_and_current_stock_information - Date_of_outstanding_shares</v>
      </c>
      <c r="D785" t="s">
        <v>16835</v>
      </c>
      <c r="E785" t="s">
        <v>16836</v>
      </c>
      <c r="F785" t="s">
        <v>3017</v>
      </c>
    </row>
    <row r="786" spans="1:6" x14ac:dyDescent="0.25">
      <c r="A786" t="s">
        <v>17261</v>
      </c>
      <c r="B786" s="4" t="str">
        <f t="shared" si="24"/>
        <v>Security_stock_information_and_current_stock_information</v>
      </c>
      <c r="C786" s="4" t="str">
        <f t="shared" si="25"/>
        <v>Security_stock_information_and_current_stock_information - Date_of_current_shares_outstanding</v>
      </c>
      <c r="D786" t="s">
        <v>16837</v>
      </c>
      <c r="E786" t="s">
        <v>16838</v>
      </c>
      <c r="F786" t="s">
        <v>2993</v>
      </c>
    </row>
    <row r="787" spans="1:6" x14ac:dyDescent="0.25">
      <c r="A787" t="s">
        <v>17261</v>
      </c>
      <c r="B787" s="4" t="str">
        <f t="shared" si="24"/>
        <v>Security_stock_information_and_current_stock_information</v>
      </c>
      <c r="C787" s="4" t="str">
        <f t="shared" si="25"/>
        <v>Security_stock_information_and_current_stock_information - Date_of_current_Market_capitalisation</v>
      </c>
      <c r="D787" t="s">
        <v>16839</v>
      </c>
      <c r="E787" t="s">
        <v>16840</v>
      </c>
      <c r="F787" t="s">
        <v>2977</v>
      </c>
    </row>
    <row r="788" spans="1:6" x14ac:dyDescent="0.25">
      <c r="A788" t="s">
        <v>17261</v>
      </c>
      <c r="B788" s="4" t="str">
        <f t="shared" si="24"/>
        <v>Security_stock_information_and_current_stock_information</v>
      </c>
      <c r="C788" s="4" t="str">
        <f t="shared" si="25"/>
        <v>Security_stock_information_and_current_stock_information - Current_market_capitalisation_th_</v>
      </c>
      <c r="D788" t="s">
        <v>16841</v>
      </c>
      <c r="E788" t="s">
        <v>16842</v>
      </c>
      <c r="F788" t="s">
        <v>2975</v>
      </c>
    </row>
    <row r="789" spans="1:6" x14ac:dyDescent="0.25">
      <c r="A789" t="s">
        <v>17261</v>
      </c>
      <c r="B789" s="4" t="str">
        <f t="shared" si="24"/>
        <v>Security_stock_information_and_current_stock_information</v>
      </c>
      <c r="C789" s="4" t="str">
        <f t="shared" si="25"/>
        <v>Security_stock_information_and_current_stock_information - Nominal_value</v>
      </c>
      <c r="D789" t="s">
        <v>4670</v>
      </c>
      <c r="E789" t="s">
        <v>14214</v>
      </c>
      <c r="F789" t="s">
        <v>272</v>
      </c>
    </row>
    <row r="790" spans="1:6" x14ac:dyDescent="0.25">
      <c r="A790" t="s">
        <v>17261</v>
      </c>
      <c r="B790" s="4" t="str">
        <f t="shared" si="24"/>
        <v>Security_stock_information_and_current_stock_information</v>
      </c>
      <c r="C790" s="4" t="str">
        <f t="shared" si="25"/>
        <v>Security_stock_information_and_current_stock_information - Main_exchange</v>
      </c>
      <c r="D790" t="s">
        <v>16593</v>
      </c>
      <c r="E790" t="s">
        <v>10798</v>
      </c>
      <c r="F790" t="s">
        <v>2540</v>
      </c>
    </row>
    <row r="791" spans="1:6" x14ac:dyDescent="0.25">
      <c r="A791" t="s">
        <v>17261</v>
      </c>
      <c r="B791" s="4" t="str">
        <f t="shared" si="24"/>
        <v>Security_stock_information_and_current_stock_information</v>
      </c>
      <c r="C791" s="4" t="str">
        <f t="shared" si="25"/>
        <v>Security_stock_information_and_current_stock_information - Stock_exchange_s_listed</v>
      </c>
      <c r="D791" t="s">
        <v>14218</v>
      </c>
      <c r="E791" t="s">
        <v>14216</v>
      </c>
      <c r="F791" t="s">
        <v>3069</v>
      </c>
    </row>
    <row r="792" spans="1:6" x14ac:dyDescent="0.25">
      <c r="A792" t="s">
        <v>17261</v>
      </c>
      <c r="B792" s="4" t="str">
        <f t="shared" si="24"/>
        <v>Security_stock_information_and_current_stock_information</v>
      </c>
      <c r="C792" s="4" t="str">
        <f t="shared" si="25"/>
        <v>Security_stock_information_and_current_stock_information - MIC_code_s_</v>
      </c>
      <c r="D792" t="s">
        <v>14210</v>
      </c>
      <c r="E792" t="s">
        <v>14208</v>
      </c>
      <c r="F792" t="s">
        <v>3055</v>
      </c>
    </row>
    <row r="793" spans="1:6" x14ac:dyDescent="0.25">
      <c r="A793" t="s">
        <v>17261</v>
      </c>
      <c r="B793" s="4" t="str">
        <f t="shared" si="24"/>
        <v>Security_stock_information_and_current_stock_information</v>
      </c>
      <c r="C793" s="4" t="str">
        <f t="shared" si="25"/>
        <v>Security_stock_information_and_current_stock_information - IPO_date</v>
      </c>
      <c r="D793" t="s">
        <v>10377</v>
      </c>
      <c r="E793" t="s">
        <v>10375</v>
      </c>
      <c r="F793" t="s">
        <v>2530</v>
      </c>
    </row>
    <row r="794" spans="1:6" x14ac:dyDescent="0.25">
      <c r="A794" t="s">
        <v>17261</v>
      </c>
      <c r="B794" s="4" t="str">
        <f t="shared" si="24"/>
        <v>Security_stock_information_and_current_stock_information</v>
      </c>
      <c r="C794" s="4" t="str">
        <f t="shared" si="25"/>
        <v>Security_stock_information_and_current_stock_information - Date_of_current_market_price</v>
      </c>
      <c r="D794" t="s">
        <v>16843</v>
      </c>
      <c r="E794" t="s">
        <v>11562</v>
      </c>
      <c r="F794" t="s">
        <v>2985</v>
      </c>
    </row>
    <row r="795" spans="1:6" x14ac:dyDescent="0.25">
      <c r="A795" t="s">
        <v>17261</v>
      </c>
      <c r="B795" s="4" t="str">
        <f t="shared" si="24"/>
        <v>Security_stock_information_and_current_stock_information</v>
      </c>
      <c r="C795" s="4" t="str">
        <f t="shared" si="25"/>
        <v>Security_stock_information_and_current_stock_information - Market_price_Current</v>
      </c>
      <c r="D795" t="s">
        <v>16844</v>
      </c>
      <c r="E795" t="s">
        <v>11517</v>
      </c>
      <c r="F795" t="s">
        <v>3049</v>
      </c>
    </row>
    <row r="796" spans="1:6" x14ac:dyDescent="0.25">
      <c r="A796" t="s">
        <v>17261</v>
      </c>
      <c r="B796" s="4" t="str">
        <f t="shared" si="24"/>
        <v>Security_stock_information_and_current_stock_information</v>
      </c>
      <c r="C796" s="4" t="str">
        <f t="shared" si="25"/>
        <v>Security_stock_information_and_current_stock_information - Market_price_Year_to_date_High</v>
      </c>
      <c r="D796" t="s">
        <v>11522</v>
      </c>
      <c r="E796" t="s">
        <v>11520</v>
      </c>
      <c r="F796" t="s">
        <v>3051</v>
      </c>
    </row>
    <row r="797" spans="1:6" x14ac:dyDescent="0.25">
      <c r="A797" t="s">
        <v>17261</v>
      </c>
      <c r="B797" s="4" t="str">
        <f t="shared" si="24"/>
        <v>Security_stock_information_and_current_stock_information</v>
      </c>
      <c r="C797" s="4" t="str">
        <f t="shared" si="25"/>
        <v>Security_stock_information_and_current_stock_information - Market_price_Year_to_date_Low</v>
      </c>
      <c r="D797" t="s">
        <v>16845</v>
      </c>
      <c r="E797" t="s">
        <v>11523</v>
      </c>
      <c r="F797" t="s">
        <v>3053</v>
      </c>
    </row>
    <row r="798" spans="1:6" x14ac:dyDescent="0.25">
      <c r="A798" t="s">
        <v>17261</v>
      </c>
      <c r="B798" s="4" t="str">
        <f t="shared" si="24"/>
        <v>Security_stock_information_and_current_stock_information</v>
      </c>
      <c r="C798" s="4" t="str">
        <f t="shared" si="25"/>
        <v>Security_stock_information_and_current_stock_information - Market_price_52_week_High</v>
      </c>
      <c r="D798" t="s">
        <v>11527</v>
      </c>
      <c r="E798" t="s">
        <v>11525</v>
      </c>
      <c r="F798" t="s">
        <v>3045</v>
      </c>
    </row>
    <row r="799" spans="1:6" x14ac:dyDescent="0.25">
      <c r="A799" t="s">
        <v>17261</v>
      </c>
      <c r="B799" s="4" t="str">
        <f t="shared" si="24"/>
        <v>Security_stock_information_and_current_stock_information</v>
      </c>
      <c r="C799" s="4" t="str">
        <f t="shared" si="25"/>
        <v>Security_stock_information_and_current_stock_information - Market_price_52_week_Low</v>
      </c>
      <c r="D799" t="s">
        <v>11530</v>
      </c>
      <c r="E799" t="s">
        <v>11528</v>
      </c>
      <c r="F799" t="s">
        <v>3047</v>
      </c>
    </row>
    <row r="800" spans="1:6" x14ac:dyDescent="0.25">
      <c r="A800" t="s">
        <v>17261</v>
      </c>
      <c r="B800" s="4" t="str">
        <f t="shared" si="24"/>
        <v>Security_stock_information_and_current_stock_information</v>
      </c>
      <c r="C800" s="4" t="str">
        <f t="shared" si="25"/>
        <v>Security_stock_information_and_current_stock_information - Date_of_last_12_months_EPS</v>
      </c>
      <c r="D800" t="s">
        <v>7262</v>
      </c>
      <c r="E800" t="s">
        <v>7260</v>
      </c>
      <c r="F800" t="s">
        <v>3009</v>
      </c>
    </row>
    <row r="801" spans="1:6" x14ac:dyDescent="0.25">
      <c r="A801" t="s">
        <v>17261</v>
      </c>
      <c r="B801" s="4" t="str">
        <f t="shared" si="24"/>
        <v>Security_stock_information_and_current_stock_information</v>
      </c>
      <c r="C801" s="4" t="str">
        <f t="shared" si="25"/>
        <v>Security_stock_information_and_current_stock_information - Earnings_per_share</v>
      </c>
      <c r="D801" t="s">
        <v>4637</v>
      </c>
      <c r="E801" t="s">
        <v>6954</v>
      </c>
      <c r="F801" t="s">
        <v>244</v>
      </c>
    </row>
    <row r="802" spans="1:6" x14ac:dyDescent="0.25">
      <c r="A802" t="s">
        <v>17261</v>
      </c>
      <c r="B802" s="4" t="str">
        <f t="shared" si="24"/>
        <v>Security_stock_information_and_current_stock_information</v>
      </c>
      <c r="C802" s="4" t="str">
        <f t="shared" si="25"/>
        <v>Security_stock_information_and_current_stock_information - Book_value_per_share</v>
      </c>
      <c r="D802" t="s">
        <v>6946</v>
      </c>
      <c r="E802" t="s">
        <v>6944</v>
      </c>
      <c r="F802" t="s">
        <v>2973</v>
      </c>
    </row>
    <row r="803" spans="1:6" x14ac:dyDescent="0.25">
      <c r="A803" t="s">
        <v>17261</v>
      </c>
      <c r="B803" s="4" t="str">
        <f t="shared" si="24"/>
        <v>Security_stock_information_and_current_stock_information</v>
      </c>
      <c r="C803" s="4" t="str">
        <f t="shared" si="25"/>
        <v>Security_stock_information_and_current_stock_information - Date_of_Equity_price_volatility</v>
      </c>
      <c r="D803" t="s">
        <v>16846</v>
      </c>
      <c r="E803" t="s">
        <v>16134</v>
      </c>
      <c r="F803" t="s">
        <v>3001</v>
      </c>
    </row>
    <row r="804" spans="1:6" x14ac:dyDescent="0.25">
      <c r="A804" t="s">
        <v>17261</v>
      </c>
      <c r="B804" s="4" t="str">
        <f t="shared" si="24"/>
        <v>Security_stock_information_and_current_stock_information</v>
      </c>
      <c r="C804" s="4" t="str">
        <f t="shared" si="25"/>
        <v>Security_stock_information_and_current_stock_information - Equity_price_volatility_360_days</v>
      </c>
      <c r="D804" t="s">
        <v>8304</v>
      </c>
      <c r="E804" t="s">
        <v>8302</v>
      </c>
      <c r="F804" t="s">
        <v>3041</v>
      </c>
    </row>
    <row r="805" spans="1:6" x14ac:dyDescent="0.25">
      <c r="A805" t="s">
        <v>17261</v>
      </c>
      <c r="B805" s="4" t="str">
        <f t="shared" si="24"/>
        <v>Security_stock_information_and_current_stock_information</v>
      </c>
      <c r="C805" s="4" t="str">
        <f t="shared" si="25"/>
        <v>Security_stock_information_and_current_stock_information - Equity_price_volatility_100_days</v>
      </c>
      <c r="D805" t="s">
        <v>8293</v>
      </c>
      <c r="E805" t="s">
        <v>8291</v>
      </c>
      <c r="F805" t="s">
        <v>3035</v>
      </c>
    </row>
    <row r="806" spans="1:6" x14ac:dyDescent="0.25">
      <c r="A806" t="s">
        <v>17261</v>
      </c>
      <c r="B806" s="4" t="str">
        <f t="shared" si="24"/>
        <v>Security_stock_information_and_current_stock_information</v>
      </c>
      <c r="C806" s="4" t="str">
        <f t="shared" si="25"/>
        <v>Security_stock_information_and_current_stock_information - Equity_price_volatility_50_days</v>
      </c>
      <c r="D806" t="s">
        <v>8307</v>
      </c>
      <c r="E806" t="s">
        <v>8305</v>
      </c>
      <c r="F806" t="s">
        <v>3043</v>
      </c>
    </row>
    <row r="807" spans="1:6" x14ac:dyDescent="0.25">
      <c r="A807" t="s">
        <v>17261</v>
      </c>
      <c r="B807" s="4" t="str">
        <f t="shared" si="24"/>
        <v>Security_stock_information_and_current_stock_information</v>
      </c>
      <c r="C807" s="4" t="str">
        <f t="shared" si="25"/>
        <v>Security_stock_information_and_current_stock_information - Equity_price_volatility_30_days</v>
      </c>
      <c r="D807" t="s">
        <v>8300</v>
      </c>
      <c r="E807" t="s">
        <v>8298</v>
      </c>
      <c r="F807" t="s">
        <v>3039</v>
      </c>
    </row>
    <row r="808" spans="1:6" x14ac:dyDescent="0.25">
      <c r="A808" t="s">
        <v>17261</v>
      </c>
      <c r="B808" s="4" t="str">
        <f t="shared" si="24"/>
        <v>Security_stock_information_and_current_stock_information</v>
      </c>
      <c r="C808" s="4" t="str">
        <f t="shared" si="25"/>
        <v>Security_stock_information_and_current_stock_information - Equity_price_volatility_10_days</v>
      </c>
      <c r="D808" t="s">
        <v>8297</v>
      </c>
      <c r="E808" t="s">
        <v>8295</v>
      </c>
      <c r="F808" t="s">
        <v>3037</v>
      </c>
    </row>
    <row r="809" spans="1:6" x14ac:dyDescent="0.25">
      <c r="A809" t="s">
        <v>17261</v>
      </c>
      <c r="B809" s="4" t="str">
        <f t="shared" si="24"/>
        <v>Security_stock_information_and_current_stock_information</v>
      </c>
      <c r="C809" s="4" t="str">
        <f t="shared" si="25"/>
        <v>Security_stock_information_and_current_stock_information - Price_earnings_ratio_current</v>
      </c>
      <c r="D809" t="s">
        <v>16847</v>
      </c>
      <c r="E809" t="s">
        <v>6965</v>
      </c>
      <c r="F809" t="s">
        <v>3063</v>
      </c>
    </row>
    <row r="810" spans="1:6" x14ac:dyDescent="0.25">
      <c r="A810" t="s">
        <v>17261</v>
      </c>
      <c r="B810" s="4" t="str">
        <f t="shared" si="24"/>
        <v>Security_stock_information_and_current_stock_information</v>
      </c>
      <c r="C810" s="4" t="str">
        <f t="shared" si="25"/>
        <v>Security_stock_information_and_current_stock_information - Price_earnings_ratio_current_high</v>
      </c>
      <c r="D810" t="s">
        <v>6970</v>
      </c>
      <c r="E810" t="s">
        <v>6968</v>
      </c>
      <c r="F810" t="s">
        <v>3065</v>
      </c>
    </row>
    <row r="811" spans="1:6" x14ac:dyDescent="0.25">
      <c r="A811" t="s">
        <v>17261</v>
      </c>
      <c r="B811" s="4" t="str">
        <f t="shared" si="24"/>
        <v>Security_stock_information_and_current_stock_information</v>
      </c>
      <c r="C811" s="4" t="str">
        <f t="shared" si="25"/>
        <v>Security_stock_information_and_current_stock_information - Price_earnings_ratio_current_low</v>
      </c>
      <c r="D811" t="s">
        <v>16848</v>
      </c>
      <c r="E811" t="s">
        <v>6971</v>
      </c>
      <c r="F811" t="s">
        <v>3067</v>
      </c>
    </row>
    <row r="812" spans="1:6" x14ac:dyDescent="0.25">
      <c r="A812" t="s">
        <v>17261</v>
      </c>
      <c r="B812" s="4" t="str">
        <f t="shared" si="24"/>
        <v>Security_stock_information_and_current_stock_information</v>
      </c>
      <c r="C812" s="4" t="str">
        <f t="shared" si="25"/>
        <v>Security_stock_information_and_current_stock_information - Earnings_yield_current</v>
      </c>
      <c r="D812" t="s">
        <v>16849</v>
      </c>
      <c r="E812" t="s">
        <v>6956</v>
      </c>
      <c r="F812" t="s">
        <v>3029</v>
      </c>
    </row>
    <row r="813" spans="1:6" x14ac:dyDescent="0.25">
      <c r="A813" t="s">
        <v>17261</v>
      </c>
      <c r="B813" s="4" t="str">
        <f t="shared" si="24"/>
        <v>Security_stock_information_and_current_stock_information</v>
      </c>
      <c r="C813" s="4" t="str">
        <f t="shared" si="25"/>
        <v>Security_stock_information_and_current_stock_information - Earnings_yield_current_high</v>
      </c>
      <c r="D813" t="s">
        <v>16850</v>
      </c>
      <c r="E813" t="s">
        <v>6958</v>
      </c>
      <c r="F813" t="s">
        <v>3031</v>
      </c>
    </row>
    <row r="814" spans="1:6" x14ac:dyDescent="0.25">
      <c r="A814" t="s">
        <v>17261</v>
      </c>
      <c r="B814" s="4" t="str">
        <f t="shared" si="24"/>
        <v>Security_stock_information_and_current_stock_information</v>
      </c>
      <c r="C814" s="4" t="str">
        <f t="shared" si="25"/>
        <v>Security_stock_information_and_current_stock_information - Earnings_yield_current_low</v>
      </c>
      <c r="D814" t="s">
        <v>6963</v>
      </c>
      <c r="E814" t="s">
        <v>6961</v>
      </c>
      <c r="F814" t="s">
        <v>3033</v>
      </c>
    </row>
    <row r="815" spans="1:6" x14ac:dyDescent="0.25">
      <c r="A815" t="s">
        <v>17261</v>
      </c>
      <c r="B815" s="4" t="str">
        <f t="shared" si="24"/>
        <v>Security_stock_information_and_current_stock_information</v>
      </c>
      <c r="C815" s="4" t="str">
        <f t="shared" si="25"/>
        <v>Security_stock_information_and_current_stock_information - Price_cash_flow_ratio_current</v>
      </c>
      <c r="D815" t="s">
        <v>6978</v>
      </c>
      <c r="E815" t="s">
        <v>6976</v>
      </c>
      <c r="F815" t="s">
        <v>3061</v>
      </c>
    </row>
    <row r="816" spans="1:6" x14ac:dyDescent="0.25">
      <c r="A816" t="s">
        <v>17261</v>
      </c>
      <c r="B816" s="4" t="str">
        <f t="shared" si="24"/>
        <v>Security_stock_information_and_current_stock_information</v>
      </c>
      <c r="C816" s="4" t="str">
        <f t="shared" si="25"/>
        <v>Security_stock_information_and_current_stock_information - Price_book_value_ratio_current</v>
      </c>
      <c r="D816" t="s">
        <v>16851</v>
      </c>
      <c r="E816" t="s">
        <v>6973</v>
      </c>
      <c r="F816" t="s">
        <v>3059</v>
      </c>
    </row>
    <row r="817" spans="1:6" x14ac:dyDescent="0.25">
      <c r="A817" t="s">
        <v>17261</v>
      </c>
      <c r="B817" s="4" t="str">
        <f t="shared" si="24"/>
        <v>Security_stock_information_and_current_stock_information</v>
      </c>
      <c r="C817" s="4" t="str">
        <f t="shared" si="25"/>
        <v>Security_stock_information_and_current_stock_information - Dividend_yield_current</v>
      </c>
      <c r="D817" t="s">
        <v>6949</v>
      </c>
      <c r="E817" t="s">
        <v>6947</v>
      </c>
      <c r="F817" t="s">
        <v>3027</v>
      </c>
    </row>
    <row r="818" spans="1:6" x14ac:dyDescent="0.25">
      <c r="A818" t="s">
        <v>17261</v>
      </c>
      <c r="B818" s="4" t="str">
        <f t="shared" si="24"/>
        <v>Security_stock_information_and_current_stock_information</v>
      </c>
      <c r="C818" s="4" t="str">
        <f t="shared" si="25"/>
        <v>Security_stock_information_and_current_stock_information - Dividend_payout_current</v>
      </c>
      <c r="D818" t="s">
        <v>16852</v>
      </c>
      <c r="E818" t="s">
        <v>6951</v>
      </c>
      <c r="F818" t="s">
        <v>3025</v>
      </c>
    </row>
    <row r="819" spans="1:6" x14ac:dyDescent="0.25">
      <c r="A819" t="s">
        <v>16853</v>
      </c>
      <c r="B819" s="4" t="str">
        <f t="shared" si="24"/>
        <v>Weekly_Pricing_Series</v>
      </c>
      <c r="C819" s="4" t="str">
        <f t="shared" si="25"/>
        <v>Weekly_Pricing_Series - BvD_ID_number</v>
      </c>
      <c r="D819" t="s">
        <v>5805</v>
      </c>
      <c r="E819" t="s">
        <v>954</v>
      </c>
      <c r="F819" t="s">
        <v>27</v>
      </c>
    </row>
    <row r="820" spans="1:6" x14ac:dyDescent="0.25">
      <c r="A820" t="s">
        <v>16853</v>
      </c>
      <c r="B820" s="4" t="str">
        <f t="shared" si="24"/>
        <v>Weekly_Pricing_Series</v>
      </c>
      <c r="C820" s="4" t="str">
        <f t="shared" si="25"/>
        <v>Weekly_Pricing_Series - ISIN_number</v>
      </c>
      <c r="D820" t="s">
        <v>7905</v>
      </c>
      <c r="E820" t="s">
        <v>14212</v>
      </c>
      <c r="F820" t="s">
        <v>256</v>
      </c>
    </row>
    <row r="821" spans="1:6" x14ac:dyDescent="0.25">
      <c r="A821" t="s">
        <v>16853</v>
      </c>
      <c r="B821" s="4" t="str">
        <f t="shared" si="24"/>
        <v>Weekly_Pricing_Series</v>
      </c>
      <c r="C821" s="4" t="str">
        <f t="shared" si="25"/>
        <v>Weekly_Pricing_Series - Currency</v>
      </c>
      <c r="D821" t="s">
        <v>228</v>
      </c>
      <c r="E821" t="s">
        <v>14193</v>
      </c>
      <c r="F821" t="s">
        <v>228</v>
      </c>
    </row>
    <row r="822" spans="1:6" x14ac:dyDescent="0.25">
      <c r="A822" t="s">
        <v>16853</v>
      </c>
      <c r="B822" s="4" t="str">
        <f t="shared" si="24"/>
        <v>Weekly_Pricing_Series</v>
      </c>
      <c r="C822" s="4" t="str">
        <f t="shared" si="25"/>
        <v>Weekly_Pricing_Series - Weekly_Date</v>
      </c>
      <c r="D822" t="s">
        <v>16854</v>
      </c>
      <c r="E822" t="s">
        <v>16250</v>
      </c>
      <c r="F822" t="s">
        <v>3288</v>
      </c>
    </row>
    <row r="823" spans="1:6" x14ac:dyDescent="0.25">
      <c r="A823" t="s">
        <v>16853</v>
      </c>
      <c r="B823" s="4" t="str">
        <f t="shared" si="24"/>
        <v>Weekly_Pricing_Series</v>
      </c>
      <c r="C823" s="4" t="str">
        <f t="shared" si="25"/>
        <v>Weekly_Pricing_Series - Weekly_High_price</v>
      </c>
      <c r="D823" t="s">
        <v>16855</v>
      </c>
      <c r="E823" t="s">
        <v>16249</v>
      </c>
      <c r="F823" t="s">
        <v>3296</v>
      </c>
    </row>
    <row r="824" spans="1:6" x14ac:dyDescent="0.25">
      <c r="A824" t="s">
        <v>16853</v>
      </c>
      <c r="B824" s="4" t="str">
        <f t="shared" si="24"/>
        <v>Weekly_Pricing_Series</v>
      </c>
      <c r="C824" s="4" t="str">
        <f t="shared" si="25"/>
        <v>Weekly_Pricing_Series - Weekly_Low_price</v>
      </c>
      <c r="D824" t="s">
        <v>16856</v>
      </c>
      <c r="E824" t="s">
        <v>16248</v>
      </c>
      <c r="F824" t="s">
        <v>3298</v>
      </c>
    </row>
    <row r="825" spans="1:6" x14ac:dyDescent="0.25">
      <c r="A825" t="s">
        <v>16853</v>
      </c>
      <c r="B825" s="4" t="str">
        <f t="shared" si="24"/>
        <v>Weekly_Pricing_Series</v>
      </c>
      <c r="C825" s="4" t="str">
        <f t="shared" si="25"/>
        <v>Weekly_Pricing_Series - Weekly_Closing_price</v>
      </c>
      <c r="D825" t="s">
        <v>16857</v>
      </c>
      <c r="E825" t="s">
        <v>16251</v>
      </c>
      <c r="F825" t="s">
        <v>3286</v>
      </c>
    </row>
    <row r="826" spans="1:6" x14ac:dyDescent="0.25">
      <c r="A826" t="s">
        <v>16853</v>
      </c>
      <c r="B826" s="4" t="str">
        <f t="shared" si="24"/>
        <v>Weekly_Pricing_Series</v>
      </c>
      <c r="C826" s="4" t="str">
        <f t="shared" si="25"/>
        <v>Weekly_Pricing_Series - Weekly_210_day_moving_average</v>
      </c>
      <c r="D826" t="s">
        <v>16858</v>
      </c>
      <c r="E826" t="s">
        <v>16253</v>
      </c>
      <c r="F826" t="s">
        <v>3282</v>
      </c>
    </row>
    <row r="827" spans="1:6" x14ac:dyDescent="0.25">
      <c r="A827" t="s">
        <v>16853</v>
      </c>
      <c r="B827" s="4" t="str">
        <f t="shared" si="24"/>
        <v>Weekly_Pricing_Series</v>
      </c>
      <c r="C827" s="4" t="str">
        <f t="shared" si="25"/>
        <v>Weekly_Pricing_Series - Weekly_Trading_volume</v>
      </c>
      <c r="D827" t="s">
        <v>16859</v>
      </c>
      <c r="E827" t="s">
        <v>16244</v>
      </c>
      <c r="F827" t="s">
        <v>3306</v>
      </c>
    </row>
    <row r="828" spans="1:6" x14ac:dyDescent="0.25">
      <c r="A828" t="s">
        <v>16853</v>
      </c>
      <c r="B828" s="4" t="str">
        <f t="shared" si="24"/>
        <v>Weekly_Pricing_Series</v>
      </c>
      <c r="C828" s="4" t="str">
        <f t="shared" si="25"/>
        <v>Weekly_Pricing_Series - Weekly_Average_daily_volume</v>
      </c>
      <c r="D828" t="s">
        <v>16860</v>
      </c>
      <c r="E828" t="s">
        <v>16252</v>
      </c>
      <c r="F828" t="s">
        <v>3284</v>
      </c>
    </row>
    <row r="829" spans="1:6" x14ac:dyDescent="0.25">
      <c r="A829" t="s">
        <v>16853</v>
      </c>
      <c r="B829" s="4" t="str">
        <f t="shared" si="24"/>
        <v>Weekly_Pricing_Series</v>
      </c>
      <c r="C829" s="4" t="str">
        <f t="shared" si="25"/>
        <v>Weekly_Pricing_Series - Weekly_No_of_days_traded</v>
      </c>
      <c r="D829" t="s">
        <v>16861</v>
      </c>
      <c r="E829" t="s">
        <v>16246</v>
      </c>
      <c r="F829" t="s">
        <v>3302</v>
      </c>
    </row>
    <row r="830" spans="1:6" x14ac:dyDescent="0.25">
      <c r="A830" t="s">
        <v>16853</v>
      </c>
      <c r="B830" s="4" t="str">
        <f t="shared" si="24"/>
        <v>Weekly_Pricing_Series</v>
      </c>
      <c r="C830" s="4" t="str">
        <f t="shared" si="25"/>
        <v>Weekly_Pricing_Series - Weekly_Shares_outstanding_th_</v>
      </c>
      <c r="D830" t="s">
        <v>16862</v>
      </c>
      <c r="E830" t="s">
        <v>16245</v>
      </c>
      <c r="F830" t="s">
        <v>3304</v>
      </c>
    </row>
    <row r="831" spans="1:6" x14ac:dyDescent="0.25">
      <c r="A831" t="s">
        <v>16853</v>
      </c>
      <c r="B831" s="4" t="str">
        <f t="shared" si="24"/>
        <v>Weekly_Pricing_Series</v>
      </c>
      <c r="C831" s="4" t="str">
        <f t="shared" si="25"/>
        <v>Weekly_Pricing_Series - Weekly_Market_Capitalisation</v>
      </c>
      <c r="D831" t="s">
        <v>16863</v>
      </c>
      <c r="E831" t="s">
        <v>16247</v>
      </c>
      <c r="F831" t="s">
        <v>16864</v>
      </c>
    </row>
    <row r="832" spans="1:6" x14ac:dyDescent="0.25">
      <c r="A832" t="s">
        <v>17243</v>
      </c>
      <c r="B832" s="4" t="str">
        <f t="shared" si="24"/>
        <v>DMC_BVDID_UCI</v>
      </c>
      <c r="C832" s="4" t="str">
        <f t="shared" si="25"/>
        <v>DMC_BVDID_UCI - BvD_ID_number</v>
      </c>
      <c r="D832" t="s">
        <v>5805</v>
      </c>
      <c r="E832" t="s">
        <v>954</v>
      </c>
      <c r="F832" t="s">
        <v>27</v>
      </c>
    </row>
    <row r="833" spans="1:6" x14ac:dyDescent="0.25">
      <c r="A833" t="s">
        <v>17243</v>
      </c>
      <c r="B833" s="4" t="str">
        <f t="shared" si="24"/>
        <v>DMC_BVDID_UCI</v>
      </c>
      <c r="C833" s="4" t="str">
        <f t="shared" si="25"/>
        <v>DMC_BVDID_UCI - UCI_Unique_Contact_Identifier_</v>
      </c>
      <c r="D833" t="s">
        <v>6090</v>
      </c>
      <c r="E833" t="s">
        <v>6467</v>
      </c>
      <c r="F833" t="s">
        <v>1623</v>
      </c>
    </row>
    <row r="834" spans="1:6" x14ac:dyDescent="0.25">
      <c r="A834" t="s">
        <v>17243</v>
      </c>
      <c r="B834" s="4" t="str">
        <f t="shared" si="24"/>
        <v>DMC_BVDID_UCI</v>
      </c>
      <c r="C834" s="4" t="str">
        <f t="shared" si="25"/>
        <v>DMC_BVDID_UCI - Corresponding_BvDID_when_applicable_</v>
      </c>
      <c r="D834" t="s">
        <v>6023</v>
      </c>
      <c r="E834" t="s">
        <v>6439</v>
      </c>
      <c r="F834" t="s">
        <v>1612</v>
      </c>
    </row>
    <row r="835" spans="1:6" x14ac:dyDescent="0.25">
      <c r="A835" t="s">
        <v>17244</v>
      </c>
      <c r="B835" s="4" t="str">
        <f t="shared" ref="B835:B898" si="26">LEFT(A835,FIND(".txt",A835)-1)</f>
        <v>DMC_previous</v>
      </c>
      <c r="C835" s="4" t="str">
        <f t="shared" ref="C835:C898" si="27">B835&amp;" - "&amp;F835</f>
        <v>DMC_previous - BvD_ID_number</v>
      </c>
      <c r="D835" t="s">
        <v>5805</v>
      </c>
      <c r="E835" t="s">
        <v>954</v>
      </c>
      <c r="F835" t="s">
        <v>27</v>
      </c>
    </row>
    <row r="836" spans="1:6" x14ac:dyDescent="0.25">
      <c r="A836" t="s">
        <v>17244</v>
      </c>
      <c r="B836" s="4" t="str">
        <f t="shared" si="26"/>
        <v>DMC_previous</v>
      </c>
      <c r="C836" s="4" t="str">
        <f t="shared" si="27"/>
        <v>DMC_previous - Title_i_e_Dr_Lord_</v>
      </c>
      <c r="D836" t="s">
        <v>6015</v>
      </c>
      <c r="E836" t="s">
        <v>6431</v>
      </c>
      <c r="F836" t="s">
        <v>1759</v>
      </c>
    </row>
    <row r="837" spans="1:6" x14ac:dyDescent="0.25">
      <c r="A837" t="s">
        <v>17244</v>
      </c>
      <c r="B837" s="4" t="str">
        <f t="shared" si="26"/>
        <v>DMC_previous</v>
      </c>
      <c r="C837" s="4" t="str">
        <f t="shared" si="27"/>
        <v>DMC_previous - Salutation</v>
      </c>
      <c r="D837" t="s">
        <v>1755</v>
      </c>
      <c r="E837" t="s">
        <v>6514</v>
      </c>
      <c r="F837" t="s">
        <v>1755</v>
      </c>
    </row>
    <row r="838" spans="1:6" x14ac:dyDescent="0.25">
      <c r="A838" t="s">
        <v>17244</v>
      </c>
      <c r="B838" s="4" t="str">
        <f t="shared" si="26"/>
        <v>DMC_previous</v>
      </c>
      <c r="C838" s="4" t="str">
        <f t="shared" si="27"/>
        <v>DMC_previous - First_name</v>
      </c>
      <c r="D838" t="s">
        <v>6047</v>
      </c>
      <c r="E838" t="s">
        <v>6451</v>
      </c>
      <c r="F838" t="s">
        <v>1711</v>
      </c>
    </row>
    <row r="839" spans="1:6" x14ac:dyDescent="0.25">
      <c r="A839" t="s">
        <v>17244</v>
      </c>
      <c r="B839" s="4" t="str">
        <f t="shared" si="26"/>
        <v>DMC_previous</v>
      </c>
      <c r="C839" s="4" t="str">
        <f t="shared" si="27"/>
        <v>DMC_previous - Middle_name</v>
      </c>
      <c r="D839" t="s">
        <v>6105</v>
      </c>
      <c r="E839" t="s">
        <v>6491</v>
      </c>
      <c r="F839" t="s">
        <v>1731</v>
      </c>
    </row>
    <row r="840" spans="1:6" x14ac:dyDescent="0.25">
      <c r="A840" t="s">
        <v>17244</v>
      </c>
      <c r="B840" s="4" t="str">
        <f t="shared" si="26"/>
        <v>DMC_previous</v>
      </c>
      <c r="C840" s="4" t="str">
        <f t="shared" si="27"/>
        <v>DMC_previous - Last_name</v>
      </c>
      <c r="D840" t="s">
        <v>6100</v>
      </c>
      <c r="E840" t="s">
        <v>6485</v>
      </c>
      <c r="F840" t="s">
        <v>1725</v>
      </c>
    </row>
    <row r="841" spans="1:6" x14ac:dyDescent="0.25">
      <c r="A841" t="s">
        <v>17244</v>
      </c>
      <c r="B841" s="4" t="str">
        <f t="shared" si="26"/>
        <v>DMC_previous</v>
      </c>
      <c r="C841" s="4" t="str">
        <f t="shared" si="27"/>
        <v>DMC_previous - Suffix</v>
      </c>
      <c r="D841" t="s">
        <v>1757</v>
      </c>
      <c r="E841" t="s">
        <v>6518</v>
      </c>
      <c r="F841" t="s">
        <v>1757</v>
      </c>
    </row>
    <row r="842" spans="1:6" x14ac:dyDescent="0.25">
      <c r="A842" t="s">
        <v>17244</v>
      </c>
      <c r="B842" s="4" t="str">
        <f t="shared" si="26"/>
        <v>DMC_previous</v>
      </c>
      <c r="C842" s="4" t="str">
        <f t="shared" si="27"/>
        <v>DMC_previous - Full_name</v>
      </c>
      <c r="D842" t="s">
        <v>6050</v>
      </c>
      <c r="E842" t="s">
        <v>6455</v>
      </c>
      <c r="F842" t="s">
        <v>1614</v>
      </c>
    </row>
    <row r="843" spans="1:6" x14ac:dyDescent="0.25">
      <c r="A843" t="s">
        <v>17244</v>
      </c>
      <c r="B843" s="4" t="str">
        <f t="shared" si="26"/>
        <v>DMC_previous</v>
      </c>
      <c r="C843" s="4" t="str">
        <f t="shared" si="27"/>
        <v>DMC_previous - Original_job_title_in_English_</v>
      </c>
      <c r="D843" t="s">
        <v>16865</v>
      </c>
      <c r="E843" t="s">
        <v>6553</v>
      </c>
      <c r="F843" t="s">
        <v>1743</v>
      </c>
    </row>
    <row r="844" spans="1:6" x14ac:dyDescent="0.25">
      <c r="A844" t="s">
        <v>17244</v>
      </c>
      <c r="B844" s="4" t="str">
        <f t="shared" si="26"/>
        <v>DMC_previous</v>
      </c>
      <c r="C844" s="4" t="str">
        <f t="shared" si="27"/>
        <v>DMC_previous - Original_job_title_in_local_language_when_available_</v>
      </c>
      <c r="D844" t="s">
        <v>16866</v>
      </c>
      <c r="E844" t="s">
        <v>6555</v>
      </c>
      <c r="F844" t="s">
        <v>1745</v>
      </c>
    </row>
    <row r="845" spans="1:6" x14ac:dyDescent="0.25">
      <c r="A845" t="s">
        <v>17244</v>
      </c>
      <c r="B845" s="4" t="str">
        <f t="shared" si="26"/>
        <v>DMC_previous</v>
      </c>
      <c r="C845" s="4" t="str">
        <f t="shared" si="27"/>
        <v>DMC_previous - Type_of_position</v>
      </c>
      <c r="D845" t="s">
        <v>6526</v>
      </c>
      <c r="E845" t="s">
        <v>6524</v>
      </c>
      <c r="F845" t="s">
        <v>1761</v>
      </c>
    </row>
    <row r="846" spans="1:6" x14ac:dyDescent="0.25">
      <c r="A846" t="s">
        <v>17244</v>
      </c>
      <c r="B846" s="4" t="str">
        <f t="shared" si="26"/>
        <v>DMC_previous</v>
      </c>
      <c r="C846" s="4" t="str">
        <f t="shared" si="27"/>
        <v>DMC_previous - Board_committee_or_department</v>
      </c>
      <c r="D846" t="s">
        <v>16867</v>
      </c>
      <c r="E846" t="s">
        <v>6545</v>
      </c>
      <c r="F846" t="s">
        <v>1644</v>
      </c>
    </row>
    <row r="847" spans="1:6" x14ac:dyDescent="0.25">
      <c r="A847" t="s">
        <v>17244</v>
      </c>
      <c r="B847" s="4" t="str">
        <f t="shared" si="26"/>
        <v>DMC_previous</v>
      </c>
      <c r="C847" s="4" t="str">
        <f t="shared" si="27"/>
        <v>DMC_previous - Level_of_responsibility</v>
      </c>
      <c r="D847" t="s">
        <v>6566</v>
      </c>
      <c r="E847" t="s">
        <v>6564</v>
      </c>
      <c r="F847" t="s">
        <v>1727</v>
      </c>
    </row>
    <row r="848" spans="1:6" x14ac:dyDescent="0.25">
      <c r="A848" t="s">
        <v>17244</v>
      </c>
      <c r="B848" s="4" t="str">
        <f t="shared" si="26"/>
        <v>DMC_previous</v>
      </c>
      <c r="C848" s="4" t="str">
        <f t="shared" si="27"/>
        <v>DMC_previous - Appointment_date</v>
      </c>
      <c r="D848" t="s">
        <v>6169</v>
      </c>
      <c r="E848" t="s">
        <v>6522</v>
      </c>
      <c r="F848" t="s">
        <v>1634</v>
      </c>
    </row>
    <row r="849" spans="1:6" x14ac:dyDescent="0.25">
      <c r="A849" t="s">
        <v>17244</v>
      </c>
      <c r="B849" s="4" t="str">
        <f t="shared" si="26"/>
        <v>DMC_previous</v>
      </c>
      <c r="C849" s="4" t="str">
        <f t="shared" si="27"/>
        <v>DMC_previous - Resignation_date</v>
      </c>
      <c r="D849" t="s">
        <v>6192</v>
      </c>
      <c r="E849" t="s">
        <v>6551</v>
      </c>
      <c r="F849" t="s">
        <v>1747</v>
      </c>
    </row>
    <row r="850" spans="1:6" x14ac:dyDescent="0.25">
      <c r="A850" t="s">
        <v>17244</v>
      </c>
      <c r="B850" s="4" t="str">
        <f t="shared" si="26"/>
        <v>DMC_previous</v>
      </c>
      <c r="C850" s="4" t="str">
        <f t="shared" si="27"/>
        <v>DMC_previous - Also_a_shareholder</v>
      </c>
      <c r="D850" t="s">
        <v>6217</v>
      </c>
      <c r="E850" t="s">
        <v>6557</v>
      </c>
      <c r="F850" t="s">
        <v>1632</v>
      </c>
    </row>
    <row r="851" spans="1:6" x14ac:dyDescent="0.25">
      <c r="A851" t="s">
        <v>17244</v>
      </c>
      <c r="B851" s="4" t="str">
        <f t="shared" si="26"/>
        <v>DMC_previous</v>
      </c>
      <c r="C851" s="4" t="str">
        <f t="shared" si="27"/>
        <v>DMC_previous - Confirmation_date_s_</v>
      </c>
      <c r="D851" t="s">
        <v>6255</v>
      </c>
      <c r="E851" t="s">
        <v>10931</v>
      </c>
      <c r="F851" t="s">
        <v>1660</v>
      </c>
    </row>
    <row r="852" spans="1:6" x14ac:dyDescent="0.25">
      <c r="A852" t="s">
        <v>17244</v>
      </c>
      <c r="B852" s="4" t="str">
        <f t="shared" si="26"/>
        <v>DMC_previous</v>
      </c>
      <c r="C852" s="4" t="str">
        <f t="shared" si="27"/>
        <v>DMC_previous - Date_s_last_received_from_IP_s_</v>
      </c>
      <c r="D852" t="s">
        <v>6227</v>
      </c>
      <c r="E852" t="s">
        <v>6563</v>
      </c>
      <c r="F852" t="s">
        <v>1675</v>
      </c>
    </row>
    <row r="853" spans="1:6" x14ac:dyDescent="0.25">
      <c r="A853" t="s">
        <v>17244</v>
      </c>
      <c r="B853" s="4" t="str">
        <f t="shared" si="26"/>
        <v>DMC_previous</v>
      </c>
      <c r="C853" s="4" t="str">
        <f t="shared" si="27"/>
        <v>DMC_previous - Not_valid_after_date</v>
      </c>
      <c r="D853" t="s">
        <v>6179</v>
      </c>
      <c r="E853" t="s">
        <v>6543</v>
      </c>
      <c r="F853" t="s">
        <v>1733</v>
      </c>
    </row>
    <row r="854" spans="1:6" x14ac:dyDescent="0.25">
      <c r="A854" t="s">
        <v>17244</v>
      </c>
      <c r="B854" s="4" t="str">
        <f t="shared" si="26"/>
        <v>DMC_previous</v>
      </c>
      <c r="C854" s="4" t="str">
        <f t="shared" si="27"/>
        <v>DMC_previous - Information_Provider_s_</v>
      </c>
      <c r="D854" t="s">
        <v>6264</v>
      </c>
      <c r="E854" t="s">
        <v>6569</v>
      </c>
      <c r="F854" t="s">
        <v>1721</v>
      </c>
    </row>
    <row r="855" spans="1:6" x14ac:dyDescent="0.25">
      <c r="A855" t="s">
        <v>17244</v>
      </c>
      <c r="B855" s="4" t="str">
        <f t="shared" si="26"/>
        <v>DMC_previous</v>
      </c>
      <c r="C855" s="4" t="str">
        <f t="shared" si="27"/>
        <v>DMC_previous - Information_source_s_</v>
      </c>
      <c r="D855" t="s">
        <v>6258</v>
      </c>
      <c r="E855" t="s">
        <v>6570</v>
      </c>
      <c r="F855" t="s">
        <v>1723</v>
      </c>
    </row>
    <row r="856" spans="1:6" x14ac:dyDescent="0.25">
      <c r="A856" t="s">
        <v>17244</v>
      </c>
      <c r="B856" s="4" t="str">
        <f t="shared" si="26"/>
        <v>DMC_previous</v>
      </c>
      <c r="C856" s="4" t="str">
        <f t="shared" si="27"/>
        <v>DMC_previous - Individual_or_company</v>
      </c>
      <c r="D856" t="s">
        <v>6154</v>
      </c>
      <c r="E856" t="s">
        <v>6520</v>
      </c>
      <c r="F856" t="s">
        <v>1719</v>
      </c>
    </row>
    <row r="857" spans="1:6" x14ac:dyDescent="0.25">
      <c r="A857" t="s">
        <v>17244</v>
      </c>
      <c r="B857" s="4" t="str">
        <f t="shared" si="26"/>
        <v>DMC_previous</v>
      </c>
      <c r="C857" s="4" t="str">
        <f t="shared" si="27"/>
        <v>DMC_previous - Gender</v>
      </c>
      <c r="D857" t="s">
        <v>1713</v>
      </c>
      <c r="E857" t="s">
        <v>6461</v>
      </c>
      <c r="F857" t="s">
        <v>1713</v>
      </c>
    </row>
    <row r="858" spans="1:6" x14ac:dyDescent="0.25">
      <c r="A858" t="s">
        <v>17244</v>
      </c>
      <c r="B858" s="4" t="str">
        <f t="shared" si="26"/>
        <v>DMC_previous</v>
      </c>
      <c r="C858" s="4" t="str">
        <f t="shared" si="27"/>
        <v>DMC_previous - Date_of_birth</v>
      </c>
      <c r="D858" t="s">
        <v>16868</v>
      </c>
      <c r="E858" t="s">
        <v>6435</v>
      </c>
      <c r="F858" t="s">
        <v>1667</v>
      </c>
    </row>
    <row r="859" spans="1:6" x14ac:dyDescent="0.25">
      <c r="A859" t="s">
        <v>17244</v>
      </c>
      <c r="B859" s="4" t="str">
        <f t="shared" si="26"/>
        <v>DMC_previous</v>
      </c>
      <c r="C859" s="4" t="str">
        <f t="shared" si="27"/>
        <v>DMC_previous - Age</v>
      </c>
      <c r="D859" t="s">
        <v>1628</v>
      </c>
      <c r="E859" t="s">
        <v>6421</v>
      </c>
      <c r="F859" t="s">
        <v>1628</v>
      </c>
    </row>
    <row r="860" spans="1:6" x14ac:dyDescent="0.25">
      <c r="A860" t="s">
        <v>17244</v>
      </c>
      <c r="B860" s="4" t="str">
        <f t="shared" si="26"/>
        <v>DMC_previous</v>
      </c>
      <c r="C860" s="4" t="str">
        <f t="shared" si="27"/>
        <v>DMC_previous - Age_bracket</v>
      </c>
      <c r="D860" t="s">
        <v>6426</v>
      </c>
      <c r="E860" t="s">
        <v>6424</v>
      </c>
      <c r="F860" t="s">
        <v>1630</v>
      </c>
    </row>
    <row r="861" spans="1:6" x14ac:dyDescent="0.25">
      <c r="A861" t="s">
        <v>17244</v>
      </c>
      <c r="B861" s="4" t="str">
        <f t="shared" si="26"/>
        <v>DMC_previous</v>
      </c>
      <c r="C861" s="4" t="str">
        <f t="shared" si="27"/>
        <v>DMC_previous - Country_of_nationality</v>
      </c>
      <c r="D861" t="s">
        <v>16869</v>
      </c>
      <c r="E861" t="s">
        <v>6497</v>
      </c>
      <c r="F861" t="s">
        <v>1665</v>
      </c>
    </row>
    <row r="862" spans="1:6" x14ac:dyDescent="0.25">
      <c r="A862" t="s">
        <v>17244</v>
      </c>
      <c r="B862" s="4" t="str">
        <f t="shared" si="26"/>
        <v>DMC_previous</v>
      </c>
      <c r="C862" s="4" t="str">
        <f t="shared" si="27"/>
        <v>DMC_previous - Address</v>
      </c>
      <c r="D862" t="s">
        <v>1626</v>
      </c>
      <c r="E862" t="s">
        <v>6574</v>
      </c>
      <c r="F862" t="s">
        <v>1626</v>
      </c>
    </row>
    <row r="863" spans="1:6" x14ac:dyDescent="0.25">
      <c r="A863" t="s">
        <v>17244</v>
      </c>
      <c r="B863" s="4" t="str">
        <f t="shared" si="26"/>
        <v>DMC_previous</v>
      </c>
      <c r="C863" s="4" t="str">
        <f t="shared" si="27"/>
        <v>DMC_previous - Country</v>
      </c>
      <c r="D863" t="s">
        <v>107</v>
      </c>
      <c r="E863" t="s">
        <v>6443</v>
      </c>
      <c r="F863" t="s">
        <v>107</v>
      </c>
    </row>
    <row r="864" spans="1:6" x14ac:dyDescent="0.25">
      <c r="A864" t="s">
        <v>17244</v>
      </c>
      <c r="B864" s="4" t="str">
        <f t="shared" si="26"/>
        <v>DMC_previous</v>
      </c>
      <c r="C864" s="4" t="str">
        <f t="shared" si="27"/>
        <v>DMC_previous - Telephone_number</v>
      </c>
      <c r="D864" t="s">
        <v>5574</v>
      </c>
      <c r="E864" t="s">
        <v>16870</v>
      </c>
      <c r="F864" t="s">
        <v>133</v>
      </c>
    </row>
    <row r="865" spans="1:6" x14ac:dyDescent="0.25">
      <c r="A865" t="s">
        <v>17244</v>
      </c>
      <c r="B865" s="4" t="str">
        <f t="shared" si="26"/>
        <v>DMC_previous</v>
      </c>
      <c r="C865" s="4" t="str">
        <f t="shared" si="27"/>
        <v>DMC_previous - E_mail_address</v>
      </c>
      <c r="D865" t="s">
        <v>6186</v>
      </c>
      <c r="E865" t="s">
        <v>6449</v>
      </c>
      <c r="F865" t="s">
        <v>1197</v>
      </c>
    </row>
    <row r="866" spans="1:6" x14ac:dyDescent="0.25">
      <c r="A866" t="s">
        <v>17244</v>
      </c>
      <c r="B866" s="4" t="str">
        <f t="shared" si="26"/>
        <v>DMC_previous</v>
      </c>
      <c r="C866" s="4" t="str">
        <f t="shared" si="27"/>
        <v>DMC_previous - Biography</v>
      </c>
      <c r="D866" t="s">
        <v>1642</v>
      </c>
      <c r="E866" t="s">
        <v>6433</v>
      </c>
      <c r="F866" t="s">
        <v>1642</v>
      </c>
    </row>
    <row r="867" spans="1:6" x14ac:dyDescent="0.25">
      <c r="A867" t="s">
        <v>17244</v>
      </c>
      <c r="B867" s="4" t="str">
        <f t="shared" si="26"/>
        <v>DMC_previous</v>
      </c>
      <c r="C867" s="4" t="str">
        <f t="shared" si="27"/>
        <v>DMC_previous - College</v>
      </c>
      <c r="D867" t="s">
        <v>1646</v>
      </c>
      <c r="E867" t="s">
        <v>6441</v>
      </c>
      <c r="F867" t="s">
        <v>1646</v>
      </c>
    </row>
    <row r="868" spans="1:6" x14ac:dyDescent="0.25">
      <c r="A868" t="s">
        <v>17244</v>
      </c>
      <c r="B868" s="4" t="str">
        <f t="shared" si="26"/>
        <v>DMC_previous</v>
      </c>
      <c r="C868" s="4" t="str">
        <f t="shared" si="27"/>
        <v>DMC_previous - Degree_code</v>
      </c>
      <c r="D868" t="s">
        <v>6030</v>
      </c>
      <c r="E868" t="s">
        <v>6447</v>
      </c>
      <c r="F868" t="s">
        <v>1683</v>
      </c>
    </row>
    <row r="869" spans="1:6" x14ac:dyDescent="0.25">
      <c r="A869" t="s">
        <v>17244</v>
      </c>
      <c r="B869" s="4" t="str">
        <f t="shared" si="26"/>
        <v>DMC_previous</v>
      </c>
      <c r="C869" s="4" t="str">
        <f t="shared" si="27"/>
        <v>DMC_previous - Major</v>
      </c>
      <c r="D869" t="s">
        <v>1729</v>
      </c>
      <c r="E869" t="s">
        <v>6489</v>
      </c>
      <c r="F869" t="s">
        <v>1729</v>
      </c>
    </row>
    <row r="870" spans="1:6" x14ac:dyDescent="0.25">
      <c r="A870" t="s">
        <v>17244</v>
      </c>
      <c r="B870" s="4" t="str">
        <f t="shared" si="26"/>
        <v>DMC_previous</v>
      </c>
      <c r="C870" s="4" t="str">
        <f t="shared" si="27"/>
        <v>DMC_previous - Graduation_date</v>
      </c>
      <c r="D870" t="s">
        <v>6059</v>
      </c>
      <c r="E870" t="s">
        <v>6465</v>
      </c>
      <c r="F870" t="s">
        <v>1715</v>
      </c>
    </row>
    <row r="871" spans="1:6" x14ac:dyDescent="0.25">
      <c r="A871" t="s">
        <v>17244</v>
      </c>
      <c r="B871" s="4" t="str">
        <f t="shared" si="26"/>
        <v>DMC_previous</v>
      </c>
      <c r="C871" s="4" t="str">
        <f t="shared" si="27"/>
        <v>DMC_previous - Compensation_salary</v>
      </c>
      <c r="D871" t="s">
        <v>6535</v>
      </c>
      <c r="E871" t="s">
        <v>6533</v>
      </c>
      <c r="F871" t="s">
        <v>1656</v>
      </c>
    </row>
    <row r="872" spans="1:6" x14ac:dyDescent="0.25">
      <c r="A872" t="s">
        <v>17244</v>
      </c>
      <c r="B872" s="4" t="str">
        <f t="shared" si="26"/>
        <v>DMC_previous</v>
      </c>
      <c r="C872" s="4" t="str">
        <f t="shared" si="27"/>
        <v>DMC_previous - Compensation_total</v>
      </c>
      <c r="D872" t="s">
        <v>6539</v>
      </c>
      <c r="E872" t="s">
        <v>6537</v>
      </c>
      <c r="F872" t="s">
        <v>1658</v>
      </c>
    </row>
    <row r="873" spans="1:6" x14ac:dyDescent="0.25">
      <c r="A873" t="s">
        <v>17244</v>
      </c>
      <c r="B873" s="4" t="str">
        <f t="shared" si="26"/>
        <v>DMC_previous</v>
      </c>
      <c r="C873" s="4" t="str">
        <f t="shared" si="27"/>
        <v>DMC_previous - Compensation_date</v>
      </c>
      <c r="D873" t="s">
        <v>6532</v>
      </c>
      <c r="E873" t="s">
        <v>6530</v>
      </c>
      <c r="F873" t="s">
        <v>1648</v>
      </c>
    </row>
    <row r="874" spans="1:6" x14ac:dyDescent="0.25">
      <c r="A874" t="s">
        <v>17244</v>
      </c>
      <c r="B874" s="4" t="str">
        <f t="shared" si="26"/>
        <v>DMC_previous</v>
      </c>
      <c r="C874" s="4" t="str">
        <f t="shared" si="27"/>
        <v>DMC_previous - Disqualified_start_date</v>
      </c>
      <c r="D874" t="s">
        <v>6034</v>
      </c>
      <c r="E874" t="s">
        <v>16871</v>
      </c>
      <c r="F874" t="s">
        <v>1691</v>
      </c>
    </row>
    <row r="875" spans="1:6" x14ac:dyDescent="0.25">
      <c r="A875" t="s">
        <v>17244</v>
      </c>
      <c r="B875" s="4" t="str">
        <f t="shared" si="26"/>
        <v>DMC_previous</v>
      </c>
      <c r="C875" s="4" t="str">
        <f t="shared" si="27"/>
        <v>DMC_previous - Disqualified_end_date</v>
      </c>
      <c r="D875" t="s">
        <v>6044</v>
      </c>
      <c r="E875" t="s">
        <v>16872</v>
      </c>
      <c r="F875" t="s">
        <v>1687</v>
      </c>
    </row>
    <row r="876" spans="1:6" x14ac:dyDescent="0.25">
      <c r="A876" t="s">
        <v>17244</v>
      </c>
      <c r="B876" s="4" t="str">
        <f t="shared" si="26"/>
        <v>DMC_previous</v>
      </c>
      <c r="C876" s="4" t="str">
        <f t="shared" si="27"/>
        <v>DMC_previous - Disqualification_section_of_act</v>
      </c>
      <c r="D876" t="s">
        <v>6041</v>
      </c>
      <c r="E876" t="s">
        <v>16873</v>
      </c>
      <c r="F876" t="s">
        <v>1685</v>
      </c>
    </row>
    <row r="877" spans="1:6" x14ac:dyDescent="0.25">
      <c r="A877" t="s">
        <v>17244</v>
      </c>
      <c r="B877" s="4" t="str">
        <f t="shared" si="26"/>
        <v>DMC_previous</v>
      </c>
      <c r="C877" s="4" t="str">
        <f t="shared" si="27"/>
        <v>DMC_previous - Number_of_exemptions_from_disqualification</v>
      </c>
      <c r="D877" t="s">
        <v>16874</v>
      </c>
      <c r="E877" t="s">
        <v>16875</v>
      </c>
      <c r="F877" t="s">
        <v>1741</v>
      </c>
    </row>
    <row r="878" spans="1:6" x14ac:dyDescent="0.25">
      <c r="A878" t="s">
        <v>17244</v>
      </c>
      <c r="B878" s="4" t="str">
        <f t="shared" si="26"/>
        <v>DMC_previous</v>
      </c>
      <c r="C878" s="4" t="str">
        <f t="shared" si="27"/>
        <v>DMC_previous - Exemption_from_disqualification_start_date</v>
      </c>
      <c r="D878" t="s">
        <v>16876</v>
      </c>
      <c r="E878" t="s">
        <v>16877</v>
      </c>
      <c r="F878" t="s">
        <v>1703</v>
      </c>
    </row>
    <row r="879" spans="1:6" x14ac:dyDescent="0.25">
      <c r="A879" t="s">
        <v>17244</v>
      </c>
      <c r="B879" s="4" t="str">
        <f t="shared" si="26"/>
        <v>DMC_previous</v>
      </c>
      <c r="C879" s="4" t="str">
        <f t="shared" si="27"/>
        <v>DMC_previous - Exemption_from_disqualification_end_date</v>
      </c>
      <c r="D879" t="s">
        <v>16878</v>
      </c>
      <c r="E879" t="s">
        <v>16879</v>
      </c>
      <c r="F879" t="s">
        <v>1695</v>
      </c>
    </row>
    <row r="880" spans="1:6" x14ac:dyDescent="0.25">
      <c r="A880" t="s">
        <v>17244</v>
      </c>
      <c r="B880" s="4" t="str">
        <f t="shared" si="26"/>
        <v>DMC_previous</v>
      </c>
      <c r="C880" s="4" t="str">
        <f t="shared" si="27"/>
        <v>DMC_previous - UCI_Unique_Contact_Identifier_</v>
      </c>
      <c r="D880" t="s">
        <v>6090</v>
      </c>
      <c r="E880" t="s">
        <v>6467</v>
      </c>
      <c r="F880" t="s">
        <v>1623</v>
      </c>
    </row>
    <row r="881" spans="1:6" x14ac:dyDescent="0.25">
      <c r="A881" t="s">
        <v>17245</v>
      </c>
      <c r="B881" s="4" t="str">
        <f t="shared" si="26"/>
        <v>DMC_Addresses</v>
      </c>
      <c r="C881" s="4" t="str">
        <f t="shared" si="27"/>
        <v>DMC_Addresses - BvD_ID_number</v>
      </c>
      <c r="D881" t="s">
        <v>5805</v>
      </c>
      <c r="E881" t="s">
        <v>954</v>
      </c>
      <c r="F881" t="s">
        <v>27</v>
      </c>
    </row>
    <row r="882" spans="1:6" x14ac:dyDescent="0.25">
      <c r="A882" t="s">
        <v>17245</v>
      </c>
      <c r="B882" s="4" t="str">
        <f t="shared" si="26"/>
        <v>DMC_Addresses</v>
      </c>
      <c r="C882" s="4" t="str">
        <f t="shared" si="27"/>
        <v>DMC_Addresses - UCI</v>
      </c>
      <c r="D882" t="s">
        <v>1620</v>
      </c>
      <c r="E882" t="s">
        <v>6467</v>
      </c>
      <c r="F882" t="s">
        <v>1620</v>
      </c>
    </row>
    <row r="883" spans="1:6" x14ac:dyDescent="0.25">
      <c r="A883" t="s">
        <v>17245</v>
      </c>
      <c r="B883" s="4" t="str">
        <f t="shared" si="26"/>
        <v>DMC_Addresses</v>
      </c>
      <c r="C883" s="4" t="str">
        <f t="shared" si="27"/>
        <v>DMC_Addresses - Corresponding_BvDID_when_applicable_</v>
      </c>
      <c r="D883" t="s">
        <v>6023</v>
      </c>
      <c r="E883" t="s">
        <v>6439</v>
      </c>
      <c r="F883" t="s">
        <v>1612</v>
      </c>
    </row>
    <row r="884" spans="1:6" x14ac:dyDescent="0.25">
      <c r="A884" t="s">
        <v>17245</v>
      </c>
      <c r="B884" s="4" t="str">
        <f t="shared" si="26"/>
        <v>DMC_Addresses</v>
      </c>
      <c r="C884" s="4" t="str">
        <f t="shared" si="27"/>
        <v>DMC_Addresses - Full_name</v>
      </c>
      <c r="D884" t="s">
        <v>6050</v>
      </c>
      <c r="E884" t="s">
        <v>6455</v>
      </c>
      <c r="F884" t="s">
        <v>1614</v>
      </c>
    </row>
    <row r="885" spans="1:6" x14ac:dyDescent="0.25">
      <c r="A885" t="s">
        <v>17245</v>
      </c>
      <c r="B885" s="4" t="str">
        <f t="shared" si="26"/>
        <v>DMC_Addresses</v>
      </c>
      <c r="C885" s="4" t="str">
        <f t="shared" si="27"/>
        <v>DMC_Addresses - Job_title_in_local_language_when_available_</v>
      </c>
      <c r="D885" t="s">
        <v>6212</v>
      </c>
      <c r="E885" t="s">
        <v>6555</v>
      </c>
      <c r="F885" t="s">
        <v>1616</v>
      </c>
    </row>
    <row r="886" spans="1:6" x14ac:dyDescent="0.25">
      <c r="A886" t="s">
        <v>17245</v>
      </c>
      <c r="B886" s="4" t="str">
        <f t="shared" si="26"/>
        <v>DMC_Addresses</v>
      </c>
      <c r="C886" s="4" t="str">
        <f t="shared" si="27"/>
        <v>DMC_Addresses - Address_Line1</v>
      </c>
      <c r="D886" t="s">
        <v>16880</v>
      </c>
      <c r="E886" t="s">
        <v>16881</v>
      </c>
      <c r="F886" t="s">
        <v>16882</v>
      </c>
    </row>
    <row r="887" spans="1:6" x14ac:dyDescent="0.25">
      <c r="A887" t="s">
        <v>17245</v>
      </c>
      <c r="B887" s="4" t="str">
        <f t="shared" si="26"/>
        <v>DMC_Addresses</v>
      </c>
      <c r="C887" s="4" t="str">
        <f t="shared" si="27"/>
        <v>DMC_Addresses - Address_Line_2</v>
      </c>
      <c r="D887" t="s">
        <v>16883</v>
      </c>
      <c r="E887" t="s">
        <v>16884</v>
      </c>
      <c r="F887" t="s">
        <v>1604</v>
      </c>
    </row>
    <row r="888" spans="1:6" x14ac:dyDescent="0.25">
      <c r="A888" t="s">
        <v>17245</v>
      </c>
      <c r="B888" s="4" t="str">
        <f t="shared" si="26"/>
        <v>DMC_Addresses</v>
      </c>
      <c r="C888" s="4" t="str">
        <f t="shared" si="27"/>
        <v>DMC_Addresses - Address_Line_3</v>
      </c>
      <c r="D888" t="s">
        <v>16885</v>
      </c>
      <c r="E888" t="s">
        <v>16886</v>
      </c>
      <c r="F888" t="s">
        <v>1606</v>
      </c>
    </row>
    <row r="889" spans="1:6" x14ac:dyDescent="0.25">
      <c r="A889" t="s">
        <v>17245</v>
      </c>
      <c r="B889" s="4" t="str">
        <f t="shared" si="26"/>
        <v>DMC_Addresses</v>
      </c>
      <c r="C889" s="4" t="str">
        <f t="shared" si="27"/>
        <v>DMC_Addresses - Address_Line_4</v>
      </c>
      <c r="D889" t="s">
        <v>16887</v>
      </c>
      <c r="E889" t="s">
        <v>16888</v>
      </c>
      <c r="F889" t="s">
        <v>1608</v>
      </c>
    </row>
    <row r="890" spans="1:6" x14ac:dyDescent="0.25">
      <c r="A890" t="s">
        <v>17245</v>
      </c>
      <c r="B890" s="4" t="str">
        <f t="shared" si="26"/>
        <v>DMC_Addresses</v>
      </c>
      <c r="C890" s="4" t="str">
        <f t="shared" si="27"/>
        <v>DMC_Addresses - Address_Line_5</v>
      </c>
      <c r="D890" t="s">
        <v>16889</v>
      </c>
      <c r="E890" t="s">
        <v>16890</v>
      </c>
      <c r="F890" t="s">
        <v>1610</v>
      </c>
    </row>
    <row r="891" spans="1:6" x14ac:dyDescent="0.25">
      <c r="A891" t="s">
        <v>17245</v>
      </c>
      <c r="B891" s="4" t="str">
        <f t="shared" si="26"/>
        <v>DMC_Addresses</v>
      </c>
      <c r="C891" s="4" t="str">
        <f t="shared" si="27"/>
        <v>DMC_Addresses - Postcode</v>
      </c>
      <c r="D891" t="s">
        <v>113</v>
      </c>
      <c r="E891" t="s">
        <v>16891</v>
      </c>
      <c r="F891" t="s">
        <v>113</v>
      </c>
    </row>
    <row r="892" spans="1:6" x14ac:dyDescent="0.25">
      <c r="A892" t="s">
        <v>17245</v>
      </c>
      <c r="B892" s="4" t="str">
        <f t="shared" si="26"/>
        <v>DMC_Addresses</v>
      </c>
      <c r="C892" s="4" t="str">
        <f t="shared" si="27"/>
        <v>DMC_Addresses - City</v>
      </c>
      <c r="D892" t="s">
        <v>103</v>
      </c>
      <c r="E892" t="s">
        <v>16892</v>
      </c>
      <c r="F892" t="s">
        <v>103</v>
      </c>
    </row>
    <row r="893" spans="1:6" x14ac:dyDescent="0.25">
      <c r="A893" t="s">
        <v>17245</v>
      </c>
      <c r="B893" s="4" t="str">
        <f t="shared" si="26"/>
        <v>DMC_Addresses</v>
      </c>
      <c r="C893" s="4" t="str">
        <f t="shared" si="27"/>
        <v>DMC_Addresses - Province_or_State</v>
      </c>
      <c r="D893" t="s">
        <v>16893</v>
      </c>
      <c r="E893" t="s">
        <v>16894</v>
      </c>
      <c r="F893" t="s">
        <v>1618</v>
      </c>
    </row>
    <row r="894" spans="1:6" x14ac:dyDescent="0.25">
      <c r="A894" t="s">
        <v>17245</v>
      </c>
      <c r="B894" s="4" t="str">
        <f t="shared" si="26"/>
        <v>DMC_Addresses</v>
      </c>
      <c r="C894" s="4" t="str">
        <f t="shared" si="27"/>
        <v>DMC_Addresses - Country_ISO_code</v>
      </c>
      <c r="D894" t="s">
        <v>6394</v>
      </c>
      <c r="E894" t="s">
        <v>16895</v>
      </c>
      <c r="F894" t="s">
        <v>109</v>
      </c>
    </row>
    <row r="895" spans="1:6" x14ac:dyDescent="0.25">
      <c r="A895" t="s">
        <v>17245</v>
      </c>
      <c r="B895" s="4" t="str">
        <f t="shared" si="26"/>
        <v>DMC_Addresses</v>
      </c>
      <c r="C895" s="4" t="str">
        <f t="shared" si="27"/>
        <v>DMC_Addresses - Country</v>
      </c>
      <c r="D895" t="s">
        <v>107</v>
      </c>
      <c r="E895" t="s">
        <v>6572</v>
      </c>
      <c r="F895" t="s">
        <v>107</v>
      </c>
    </row>
    <row r="896" spans="1:6" x14ac:dyDescent="0.25">
      <c r="A896" t="s">
        <v>17246</v>
      </c>
      <c r="B896" s="4" t="str">
        <f t="shared" si="26"/>
        <v>DMC_current_only</v>
      </c>
      <c r="C896" s="4" t="str">
        <f t="shared" si="27"/>
        <v>DMC_current_only - BvD_ID_number</v>
      </c>
      <c r="D896" t="s">
        <v>5805</v>
      </c>
      <c r="E896" t="s">
        <v>954</v>
      </c>
      <c r="F896" t="s">
        <v>27</v>
      </c>
    </row>
    <row r="897" spans="1:6" x14ac:dyDescent="0.25">
      <c r="A897" t="s">
        <v>17246</v>
      </c>
      <c r="B897" s="4" t="str">
        <f t="shared" si="26"/>
        <v>DMC_current_only</v>
      </c>
      <c r="C897" s="4" t="str">
        <f t="shared" si="27"/>
        <v>DMC_current_only - Title_i_e_Dr_Lord_</v>
      </c>
      <c r="D897" t="s">
        <v>6015</v>
      </c>
      <c r="E897" t="s">
        <v>6431</v>
      </c>
      <c r="F897" t="s">
        <v>1759</v>
      </c>
    </row>
    <row r="898" spans="1:6" x14ac:dyDescent="0.25">
      <c r="A898" t="s">
        <v>17246</v>
      </c>
      <c r="B898" s="4" t="str">
        <f t="shared" si="26"/>
        <v>DMC_current_only</v>
      </c>
      <c r="C898" s="4" t="str">
        <f t="shared" si="27"/>
        <v>DMC_current_only - Salutation</v>
      </c>
      <c r="D898" t="s">
        <v>1755</v>
      </c>
      <c r="E898" t="s">
        <v>6514</v>
      </c>
      <c r="F898" t="s">
        <v>1755</v>
      </c>
    </row>
    <row r="899" spans="1:6" x14ac:dyDescent="0.25">
      <c r="A899" t="s">
        <v>17246</v>
      </c>
      <c r="B899" s="4" t="str">
        <f t="shared" ref="B899:B962" si="28">LEFT(A899,FIND(".txt",A899)-1)</f>
        <v>DMC_current_only</v>
      </c>
      <c r="C899" s="4" t="str">
        <f t="shared" ref="C899:C962" si="29">B899&amp;" - "&amp;F899</f>
        <v>DMC_current_only - First_name</v>
      </c>
      <c r="D899" t="s">
        <v>6047</v>
      </c>
      <c r="E899" t="s">
        <v>6451</v>
      </c>
      <c r="F899" t="s">
        <v>1711</v>
      </c>
    </row>
    <row r="900" spans="1:6" x14ac:dyDescent="0.25">
      <c r="A900" t="s">
        <v>17246</v>
      </c>
      <c r="B900" s="4" t="str">
        <f t="shared" si="28"/>
        <v>DMC_current_only</v>
      </c>
      <c r="C900" s="4" t="str">
        <f t="shared" si="29"/>
        <v>DMC_current_only - Middle_name</v>
      </c>
      <c r="D900" t="s">
        <v>6105</v>
      </c>
      <c r="E900" t="s">
        <v>6491</v>
      </c>
      <c r="F900" t="s">
        <v>1731</v>
      </c>
    </row>
    <row r="901" spans="1:6" x14ac:dyDescent="0.25">
      <c r="A901" t="s">
        <v>17246</v>
      </c>
      <c r="B901" s="4" t="str">
        <f t="shared" si="28"/>
        <v>DMC_current_only</v>
      </c>
      <c r="C901" s="4" t="str">
        <f t="shared" si="29"/>
        <v>DMC_current_only - Last_name</v>
      </c>
      <c r="D901" t="s">
        <v>6100</v>
      </c>
      <c r="E901" t="s">
        <v>6485</v>
      </c>
      <c r="F901" t="s">
        <v>1725</v>
      </c>
    </row>
    <row r="902" spans="1:6" x14ac:dyDescent="0.25">
      <c r="A902" t="s">
        <v>17246</v>
      </c>
      <c r="B902" s="4" t="str">
        <f t="shared" si="28"/>
        <v>DMC_current_only</v>
      </c>
      <c r="C902" s="4" t="str">
        <f t="shared" si="29"/>
        <v>DMC_current_only - Suffix</v>
      </c>
      <c r="D902" t="s">
        <v>1757</v>
      </c>
      <c r="E902" t="s">
        <v>6518</v>
      </c>
      <c r="F902" t="s">
        <v>1757</v>
      </c>
    </row>
    <row r="903" spans="1:6" x14ac:dyDescent="0.25">
      <c r="A903" t="s">
        <v>17246</v>
      </c>
      <c r="B903" s="4" t="str">
        <f t="shared" si="28"/>
        <v>DMC_current_only</v>
      </c>
      <c r="C903" s="4" t="str">
        <f t="shared" si="29"/>
        <v>DMC_current_only - Full_name</v>
      </c>
      <c r="D903" t="s">
        <v>6050</v>
      </c>
      <c r="E903" t="s">
        <v>6455</v>
      </c>
      <c r="F903" t="s">
        <v>1614</v>
      </c>
    </row>
    <row r="904" spans="1:6" x14ac:dyDescent="0.25">
      <c r="A904" t="s">
        <v>17246</v>
      </c>
      <c r="B904" s="4" t="str">
        <f t="shared" si="28"/>
        <v>DMC_current_only</v>
      </c>
      <c r="C904" s="4" t="str">
        <f t="shared" si="29"/>
        <v>DMC_current_only - Original_job_title_in_English_</v>
      </c>
      <c r="D904" t="s">
        <v>16865</v>
      </c>
      <c r="E904" t="s">
        <v>6553</v>
      </c>
      <c r="F904" t="s">
        <v>1743</v>
      </c>
    </row>
    <row r="905" spans="1:6" x14ac:dyDescent="0.25">
      <c r="A905" t="s">
        <v>17246</v>
      </c>
      <c r="B905" s="4" t="str">
        <f t="shared" si="28"/>
        <v>DMC_current_only</v>
      </c>
      <c r="C905" s="4" t="str">
        <f t="shared" si="29"/>
        <v>DMC_current_only - Original_job_title_in_local_language_when_available_</v>
      </c>
      <c r="D905" t="s">
        <v>16866</v>
      </c>
      <c r="E905" t="s">
        <v>6555</v>
      </c>
      <c r="F905" t="s">
        <v>1745</v>
      </c>
    </row>
    <row r="906" spans="1:6" x14ac:dyDescent="0.25">
      <c r="A906" t="s">
        <v>17246</v>
      </c>
      <c r="B906" s="4" t="str">
        <f t="shared" si="28"/>
        <v>DMC_current_only</v>
      </c>
      <c r="C906" s="4" t="str">
        <f t="shared" si="29"/>
        <v>DMC_current_only - Type_of_position</v>
      </c>
      <c r="D906" t="s">
        <v>6526</v>
      </c>
      <c r="E906" t="s">
        <v>6524</v>
      </c>
      <c r="F906" t="s">
        <v>1761</v>
      </c>
    </row>
    <row r="907" spans="1:6" x14ac:dyDescent="0.25">
      <c r="A907" t="s">
        <v>17246</v>
      </c>
      <c r="B907" s="4" t="str">
        <f t="shared" si="28"/>
        <v>DMC_current_only</v>
      </c>
      <c r="C907" s="4" t="str">
        <f t="shared" si="29"/>
        <v>DMC_current_only - Board_committee_or_department</v>
      </c>
      <c r="D907" t="s">
        <v>16867</v>
      </c>
      <c r="E907" t="s">
        <v>6545</v>
      </c>
      <c r="F907" t="s">
        <v>1644</v>
      </c>
    </row>
    <row r="908" spans="1:6" x14ac:dyDescent="0.25">
      <c r="A908" t="s">
        <v>17246</v>
      </c>
      <c r="B908" s="4" t="str">
        <f t="shared" si="28"/>
        <v>DMC_current_only</v>
      </c>
      <c r="C908" s="4" t="str">
        <f t="shared" si="29"/>
        <v>DMC_current_only - Level_of_responsibility</v>
      </c>
      <c r="D908" t="s">
        <v>6566</v>
      </c>
      <c r="E908" t="s">
        <v>6564</v>
      </c>
      <c r="F908" t="s">
        <v>1727</v>
      </c>
    </row>
    <row r="909" spans="1:6" x14ac:dyDescent="0.25">
      <c r="A909" t="s">
        <v>17246</v>
      </c>
      <c r="B909" s="4" t="str">
        <f t="shared" si="28"/>
        <v>DMC_current_only</v>
      </c>
      <c r="C909" s="4" t="str">
        <f t="shared" si="29"/>
        <v>DMC_current_only - Appointment_date</v>
      </c>
      <c r="D909" t="s">
        <v>6169</v>
      </c>
      <c r="E909" t="s">
        <v>6522</v>
      </c>
      <c r="F909" t="s">
        <v>1634</v>
      </c>
    </row>
    <row r="910" spans="1:6" x14ac:dyDescent="0.25">
      <c r="A910" t="s">
        <v>17246</v>
      </c>
      <c r="B910" s="4" t="str">
        <f t="shared" si="28"/>
        <v>DMC_current_only</v>
      </c>
      <c r="C910" s="4" t="str">
        <f t="shared" si="29"/>
        <v>DMC_current_only - Resignation_date</v>
      </c>
      <c r="D910" t="s">
        <v>6192</v>
      </c>
      <c r="E910" t="s">
        <v>6551</v>
      </c>
      <c r="F910" t="s">
        <v>1747</v>
      </c>
    </row>
    <row r="911" spans="1:6" x14ac:dyDescent="0.25">
      <c r="A911" t="s">
        <v>17246</v>
      </c>
      <c r="B911" s="4" t="str">
        <f t="shared" si="28"/>
        <v>DMC_current_only</v>
      </c>
      <c r="C911" s="4" t="str">
        <f t="shared" si="29"/>
        <v>DMC_current_only - Also_a_shareholder</v>
      </c>
      <c r="D911" t="s">
        <v>6217</v>
      </c>
      <c r="E911" t="s">
        <v>6557</v>
      </c>
      <c r="F911" t="s">
        <v>1632</v>
      </c>
    </row>
    <row r="912" spans="1:6" x14ac:dyDescent="0.25">
      <c r="A912" t="s">
        <v>17246</v>
      </c>
      <c r="B912" s="4" t="str">
        <f t="shared" si="28"/>
        <v>DMC_current_only</v>
      </c>
      <c r="C912" s="4" t="str">
        <f t="shared" si="29"/>
        <v>DMC_current_only - Confirmation_date_s_</v>
      </c>
      <c r="D912" t="s">
        <v>6255</v>
      </c>
      <c r="E912" t="s">
        <v>10931</v>
      </c>
      <c r="F912" t="s">
        <v>1660</v>
      </c>
    </row>
    <row r="913" spans="1:6" x14ac:dyDescent="0.25">
      <c r="A913" t="s">
        <v>17246</v>
      </c>
      <c r="B913" s="4" t="str">
        <f t="shared" si="28"/>
        <v>DMC_current_only</v>
      </c>
      <c r="C913" s="4" t="str">
        <f t="shared" si="29"/>
        <v>DMC_current_only - Date_s_last_received_from_IP_s_</v>
      </c>
      <c r="D913" t="s">
        <v>6227</v>
      </c>
      <c r="E913" t="s">
        <v>6563</v>
      </c>
      <c r="F913" t="s">
        <v>1675</v>
      </c>
    </row>
    <row r="914" spans="1:6" x14ac:dyDescent="0.25">
      <c r="A914" t="s">
        <v>17246</v>
      </c>
      <c r="B914" s="4" t="str">
        <f t="shared" si="28"/>
        <v>DMC_current_only</v>
      </c>
      <c r="C914" s="4" t="str">
        <f t="shared" si="29"/>
        <v>DMC_current_only - Not_valid_after_date</v>
      </c>
      <c r="D914" t="s">
        <v>6179</v>
      </c>
      <c r="E914" t="s">
        <v>6543</v>
      </c>
      <c r="F914" t="s">
        <v>1733</v>
      </c>
    </row>
    <row r="915" spans="1:6" x14ac:dyDescent="0.25">
      <c r="A915" t="s">
        <v>17246</v>
      </c>
      <c r="B915" s="4" t="str">
        <f t="shared" si="28"/>
        <v>DMC_current_only</v>
      </c>
      <c r="C915" s="4" t="str">
        <f t="shared" si="29"/>
        <v>DMC_current_only - Information_Provider_s_</v>
      </c>
      <c r="D915" t="s">
        <v>6264</v>
      </c>
      <c r="E915" t="s">
        <v>6569</v>
      </c>
      <c r="F915" t="s">
        <v>1721</v>
      </c>
    </row>
    <row r="916" spans="1:6" x14ac:dyDescent="0.25">
      <c r="A916" t="s">
        <v>17246</v>
      </c>
      <c r="B916" s="4" t="str">
        <f t="shared" si="28"/>
        <v>DMC_current_only</v>
      </c>
      <c r="C916" s="4" t="str">
        <f t="shared" si="29"/>
        <v>DMC_current_only - Information_source_s_</v>
      </c>
      <c r="D916" t="s">
        <v>6258</v>
      </c>
      <c r="E916" t="s">
        <v>6570</v>
      </c>
      <c r="F916" t="s">
        <v>1723</v>
      </c>
    </row>
    <row r="917" spans="1:6" x14ac:dyDescent="0.25">
      <c r="A917" t="s">
        <v>17246</v>
      </c>
      <c r="B917" s="4" t="str">
        <f t="shared" si="28"/>
        <v>DMC_current_only</v>
      </c>
      <c r="C917" s="4" t="str">
        <f t="shared" si="29"/>
        <v>DMC_current_only - Individual_or_company</v>
      </c>
      <c r="D917" t="s">
        <v>6154</v>
      </c>
      <c r="E917" t="s">
        <v>6520</v>
      </c>
      <c r="F917" t="s">
        <v>1719</v>
      </c>
    </row>
    <row r="918" spans="1:6" x14ac:dyDescent="0.25">
      <c r="A918" t="s">
        <v>17246</v>
      </c>
      <c r="B918" s="4" t="str">
        <f t="shared" si="28"/>
        <v>DMC_current_only</v>
      </c>
      <c r="C918" s="4" t="str">
        <f t="shared" si="29"/>
        <v>DMC_current_only - Gender</v>
      </c>
      <c r="D918" t="s">
        <v>1713</v>
      </c>
      <c r="E918" t="s">
        <v>6461</v>
      </c>
      <c r="F918" t="s">
        <v>1713</v>
      </c>
    </row>
    <row r="919" spans="1:6" x14ac:dyDescent="0.25">
      <c r="A919" t="s">
        <v>17246</v>
      </c>
      <c r="B919" s="4" t="str">
        <f t="shared" si="28"/>
        <v>DMC_current_only</v>
      </c>
      <c r="C919" s="4" t="str">
        <f t="shared" si="29"/>
        <v>DMC_current_only - Date_of_birth</v>
      </c>
      <c r="D919" t="s">
        <v>16868</v>
      </c>
      <c r="E919" t="s">
        <v>6435</v>
      </c>
      <c r="F919" t="s">
        <v>1667</v>
      </c>
    </row>
    <row r="920" spans="1:6" x14ac:dyDescent="0.25">
      <c r="A920" t="s">
        <v>17246</v>
      </c>
      <c r="B920" s="4" t="str">
        <f t="shared" si="28"/>
        <v>DMC_current_only</v>
      </c>
      <c r="C920" s="4" t="str">
        <f t="shared" si="29"/>
        <v>DMC_current_only - Age</v>
      </c>
      <c r="D920" t="s">
        <v>1628</v>
      </c>
      <c r="E920" t="s">
        <v>6421</v>
      </c>
      <c r="F920" t="s">
        <v>1628</v>
      </c>
    </row>
    <row r="921" spans="1:6" x14ac:dyDescent="0.25">
      <c r="A921" t="s">
        <v>17246</v>
      </c>
      <c r="B921" s="4" t="str">
        <f t="shared" si="28"/>
        <v>DMC_current_only</v>
      </c>
      <c r="C921" s="4" t="str">
        <f t="shared" si="29"/>
        <v>DMC_current_only - Age_bracket</v>
      </c>
      <c r="D921" t="s">
        <v>6426</v>
      </c>
      <c r="E921" t="s">
        <v>6424</v>
      </c>
      <c r="F921" t="s">
        <v>1630</v>
      </c>
    </row>
    <row r="922" spans="1:6" x14ac:dyDescent="0.25">
      <c r="A922" t="s">
        <v>17246</v>
      </c>
      <c r="B922" s="4" t="str">
        <f t="shared" si="28"/>
        <v>DMC_current_only</v>
      </c>
      <c r="C922" s="4" t="str">
        <f t="shared" si="29"/>
        <v>DMC_current_only - Country_of_nationality</v>
      </c>
      <c r="D922" t="s">
        <v>16869</v>
      </c>
      <c r="E922" t="s">
        <v>6497</v>
      </c>
      <c r="F922" t="s">
        <v>1665</v>
      </c>
    </row>
    <row r="923" spans="1:6" x14ac:dyDescent="0.25">
      <c r="A923" t="s">
        <v>17246</v>
      </c>
      <c r="B923" s="4" t="str">
        <f t="shared" si="28"/>
        <v>DMC_current_only</v>
      </c>
      <c r="C923" s="4" t="str">
        <f t="shared" si="29"/>
        <v>DMC_current_only - Address</v>
      </c>
      <c r="D923" t="s">
        <v>1626</v>
      </c>
      <c r="E923" t="s">
        <v>6574</v>
      </c>
      <c r="F923" t="s">
        <v>1626</v>
      </c>
    </row>
    <row r="924" spans="1:6" x14ac:dyDescent="0.25">
      <c r="A924" t="s">
        <v>17246</v>
      </c>
      <c r="B924" s="4" t="str">
        <f t="shared" si="28"/>
        <v>DMC_current_only</v>
      </c>
      <c r="C924" s="4" t="str">
        <f t="shared" si="29"/>
        <v>DMC_current_only - Country</v>
      </c>
      <c r="D924" t="s">
        <v>107</v>
      </c>
      <c r="E924" t="s">
        <v>6443</v>
      </c>
      <c r="F924" t="s">
        <v>107</v>
      </c>
    </row>
    <row r="925" spans="1:6" x14ac:dyDescent="0.25">
      <c r="A925" t="s">
        <v>17246</v>
      </c>
      <c r="B925" s="4" t="str">
        <f t="shared" si="28"/>
        <v>DMC_current_only</v>
      </c>
      <c r="C925" s="4" t="str">
        <f t="shared" si="29"/>
        <v>DMC_current_only - Telephone_number</v>
      </c>
      <c r="D925" t="s">
        <v>5574</v>
      </c>
      <c r="E925" t="s">
        <v>16870</v>
      </c>
      <c r="F925" t="s">
        <v>133</v>
      </c>
    </row>
    <row r="926" spans="1:6" x14ac:dyDescent="0.25">
      <c r="A926" t="s">
        <v>17246</v>
      </c>
      <c r="B926" s="4" t="str">
        <f t="shared" si="28"/>
        <v>DMC_current_only</v>
      </c>
      <c r="C926" s="4" t="str">
        <f t="shared" si="29"/>
        <v>DMC_current_only - E_mail_address</v>
      </c>
      <c r="D926" t="s">
        <v>6186</v>
      </c>
      <c r="E926" t="s">
        <v>6449</v>
      </c>
      <c r="F926" t="s">
        <v>1197</v>
      </c>
    </row>
    <row r="927" spans="1:6" x14ac:dyDescent="0.25">
      <c r="A927" t="s">
        <v>17246</v>
      </c>
      <c r="B927" s="4" t="str">
        <f t="shared" si="28"/>
        <v>DMC_current_only</v>
      </c>
      <c r="C927" s="4" t="str">
        <f t="shared" si="29"/>
        <v>DMC_current_only - Biography</v>
      </c>
      <c r="D927" t="s">
        <v>1642</v>
      </c>
      <c r="E927" t="s">
        <v>6433</v>
      </c>
      <c r="F927" t="s">
        <v>1642</v>
      </c>
    </row>
    <row r="928" spans="1:6" x14ac:dyDescent="0.25">
      <c r="A928" t="s">
        <v>17246</v>
      </c>
      <c r="B928" s="4" t="str">
        <f t="shared" si="28"/>
        <v>DMC_current_only</v>
      </c>
      <c r="C928" s="4" t="str">
        <f t="shared" si="29"/>
        <v>DMC_current_only - College</v>
      </c>
      <c r="D928" t="s">
        <v>1646</v>
      </c>
      <c r="E928" t="s">
        <v>6441</v>
      </c>
      <c r="F928" t="s">
        <v>1646</v>
      </c>
    </row>
    <row r="929" spans="1:6" x14ac:dyDescent="0.25">
      <c r="A929" t="s">
        <v>17246</v>
      </c>
      <c r="B929" s="4" t="str">
        <f t="shared" si="28"/>
        <v>DMC_current_only</v>
      </c>
      <c r="C929" s="4" t="str">
        <f t="shared" si="29"/>
        <v>DMC_current_only - Degree_code</v>
      </c>
      <c r="D929" t="s">
        <v>6030</v>
      </c>
      <c r="E929" t="s">
        <v>6447</v>
      </c>
      <c r="F929" t="s">
        <v>1683</v>
      </c>
    </row>
    <row r="930" spans="1:6" x14ac:dyDescent="0.25">
      <c r="A930" t="s">
        <v>17246</v>
      </c>
      <c r="B930" s="4" t="str">
        <f t="shared" si="28"/>
        <v>DMC_current_only</v>
      </c>
      <c r="C930" s="4" t="str">
        <f t="shared" si="29"/>
        <v>DMC_current_only - Major</v>
      </c>
      <c r="D930" t="s">
        <v>1729</v>
      </c>
      <c r="E930" t="s">
        <v>6489</v>
      </c>
      <c r="F930" t="s">
        <v>1729</v>
      </c>
    </row>
    <row r="931" spans="1:6" x14ac:dyDescent="0.25">
      <c r="A931" t="s">
        <v>17246</v>
      </c>
      <c r="B931" s="4" t="str">
        <f t="shared" si="28"/>
        <v>DMC_current_only</v>
      </c>
      <c r="C931" s="4" t="str">
        <f t="shared" si="29"/>
        <v>DMC_current_only - Graduation_date</v>
      </c>
      <c r="D931" t="s">
        <v>6059</v>
      </c>
      <c r="E931" t="s">
        <v>6465</v>
      </c>
      <c r="F931" t="s">
        <v>1715</v>
      </c>
    </row>
    <row r="932" spans="1:6" x14ac:dyDescent="0.25">
      <c r="A932" t="s">
        <v>17246</v>
      </c>
      <c r="B932" s="4" t="str">
        <f t="shared" si="28"/>
        <v>DMC_current_only</v>
      </c>
      <c r="C932" s="4" t="str">
        <f t="shared" si="29"/>
        <v>DMC_current_only - Compensation_salary</v>
      </c>
      <c r="D932" t="s">
        <v>6535</v>
      </c>
      <c r="E932" t="s">
        <v>6533</v>
      </c>
      <c r="F932" t="s">
        <v>1656</v>
      </c>
    </row>
    <row r="933" spans="1:6" x14ac:dyDescent="0.25">
      <c r="A933" t="s">
        <v>17246</v>
      </c>
      <c r="B933" s="4" t="str">
        <f t="shared" si="28"/>
        <v>DMC_current_only</v>
      </c>
      <c r="C933" s="4" t="str">
        <f t="shared" si="29"/>
        <v>DMC_current_only - Compensation_total</v>
      </c>
      <c r="D933" t="s">
        <v>6539</v>
      </c>
      <c r="E933" t="s">
        <v>6537</v>
      </c>
      <c r="F933" t="s">
        <v>1658</v>
      </c>
    </row>
    <row r="934" spans="1:6" x14ac:dyDescent="0.25">
      <c r="A934" t="s">
        <v>17246</v>
      </c>
      <c r="B934" s="4" t="str">
        <f t="shared" si="28"/>
        <v>DMC_current_only</v>
      </c>
      <c r="C934" s="4" t="str">
        <f t="shared" si="29"/>
        <v>DMC_current_only - Compensation_date</v>
      </c>
      <c r="D934" t="s">
        <v>6532</v>
      </c>
      <c r="E934" t="s">
        <v>6530</v>
      </c>
      <c r="F934" t="s">
        <v>1648</v>
      </c>
    </row>
    <row r="935" spans="1:6" x14ac:dyDescent="0.25">
      <c r="A935" t="s">
        <v>17246</v>
      </c>
      <c r="B935" s="4" t="str">
        <f t="shared" si="28"/>
        <v>DMC_current_only</v>
      </c>
      <c r="C935" s="4" t="str">
        <f t="shared" si="29"/>
        <v>DMC_current_only - Disqualified_start_date</v>
      </c>
      <c r="D935" t="s">
        <v>6034</v>
      </c>
      <c r="E935" t="s">
        <v>16871</v>
      </c>
      <c r="F935" t="s">
        <v>1691</v>
      </c>
    </row>
    <row r="936" spans="1:6" x14ac:dyDescent="0.25">
      <c r="A936" t="s">
        <v>17246</v>
      </c>
      <c r="B936" s="4" t="str">
        <f t="shared" si="28"/>
        <v>DMC_current_only</v>
      </c>
      <c r="C936" s="4" t="str">
        <f t="shared" si="29"/>
        <v>DMC_current_only - Disqualified_end_date</v>
      </c>
      <c r="D936" t="s">
        <v>6044</v>
      </c>
      <c r="E936" t="s">
        <v>16872</v>
      </c>
      <c r="F936" t="s">
        <v>1687</v>
      </c>
    </row>
    <row r="937" spans="1:6" x14ac:dyDescent="0.25">
      <c r="A937" t="s">
        <v>17246</v>
      </c>
      <c r="B937" s="4" t="str">
        <f t="shared" si="28"/>
        <v>DMC_current_only</v>
      </c>
      <c r="C937" s="4" t="str">
        <f t="shared" si="29"/>
        <v>DMC_current_only - Disqualification_section_of_act</v>
      </c>
      <c r="D937" t="s">
        <v>6041</v>
      </c>
      <c r="E937" t="s">
        <v>16873</v>
      </c>
      <c r="F937" t="s">
        <v>1685</v>
      </c>
    </row>
    <row r="938" spans="1:6" x14ac:dyDescent="0.25">
      <c r="A938" t="s">
        <v>17246</v>
      </c>
      <c r="B938" s="4" t="str">
        <f t="shared" si="28"/>
        <v>DMC_current_only</v>
      </c>
      <c r="C938" s="4" t="str">
        <f t="shared" si="29"/>
        <v>DMC_current_only - Number_of_exemptions_from_disqualification</v>
      </c>
      <c r="D938" t="s">
        <v>16874</v>
      </c>
      <c r="E938" t="s">
        <v>16875</v>
      </c>
      <c r="F938" t="s">
        <v>1741</v>
      </c>
    </row>
    <row r="939" spans="1:6" x14ac:dyDescent="0.25">
      <c r="A939" t="s">
        <v>17246</v>
      </c>
      <c r="B939" s="4" t="str">
        <f t="shared" si="28"/>
        <v>DMC_current_only</v>
      </c>
      <c r="C939" s="4" t="str">
        <f t="shared" si="29"/>
        <v>DMC_current_only - Exemption_from_disqualification_start_date</v>
      </c>
      <c r="D939" t="s">
        <v>16876</v>
      </c>
      <c r="E939" t="s">
        <v>16877</v>
      </c>
      <c r="F939" t="s">
        <v>1703</v>
      </c>
    </row>
    <row r="940" spans="1:6" x14ac:dyDescent="0.25">
      <c r="A940" t="s">
        <v>17246</v>
      </c>
      <c r="B940" s="4" t="str">
        <f t="shared" si="28"/>
        <v>DMC_current_only</v>
      </c>
      <c r="C940" s="4" t="str">
        <f t="shared" si="29"/>
        <v>DMC_current_only - Exemption_from_disqualification_end_date</v>
      </c>
      <c r="D940" t="s">
        <v>16878</v>
      </c>
      <c r="E940" t="s">
        <v>16879</v>
      </c>
      <c r="F940" t="s">
        <v>1695</v>
      </c>
    </row>
    <row r="941" spans="1:6" x14ac:dyDescent="0.25">
      <c r="A941" t="s">
        <v>17246</v>
      </c>
      <c r="B941" s="4" t="str">
        <f t="shared" si="28"/>
        <v>DMC_current_only</v>
      </c>
      <c r="C941" s="4" t="str">
        <f t="shared" si="29"/>
        <v>DMC_current_only - UCI_Unique_Contact_Identifier_</v>
      </c>
      <c r="D941" t="s">
        <v>6090</v>
      </c>
      <c r="E941" t="s">
        <v>6467</v>
      </c>
      <c r="F941" t="s">
        <v>1623</v>
      </c>
    </row>
    <row r="942" spans="1:6" x14ac:dyDescent="0.25">
      <c r="A942" t="s">
        <v>17263</v>
      </c>
      <c r="B942" s="4" t="str">
        <f t="shared" si="28"/>
        <v>Financial_strength_Trucost</v>
      </c>
      <c r="C942" s="4" t="str">
        <f t="shared" si="29"/>
        <v>Financial_strength_Trucost - BvD_ID_number</v>
      </c>
      <c r="D942" t="s">
        <v>5805</v>
      </c>
      <c r="E942" t="s">
        <v>954</v>
      </c>
      <c r="F942" t="s">
        <v>27</v>
      </c>
    </row>
    <row r="943" spans="1:6" x14ac:dyDescent="0.25">
      <c r="A943" t="s">
        <v>17263</v>
      </c>
      <c r="B943" s="4" t="str">
        <f t="shared" si="28"/>
        <v>Financial_strength_Trucost</v>
      </c>
      <c r="C943" s="4" t="str">
        <f t="shared" si="29"/>
        <v>Financial_strength_Trucost - Status</v>
      </c>
      <c r="D943" t="s">
        <v>1837</v>
      </c>
      <c r="E943" t="s">
        <v>16896</v>
      </c>
      <c r="F943" t="s">
        <v>1837</v>
      </c>
    </row>
    <row r="944" spans="1:6" x14ac:dyDescent="0.25">
      <c r="A944" t="s">
        <v>17263</v>
      </c>
      <c r="B944" s="4" t="str">
        <f t="shared" si="28"/>
        <v>Financial_strength_Trucost</v>
      </c>
      <c r="C944" s="4" t="str">
        <f t="shared" si="29"/>
        <v>Financial_strength_Trucost - Status_date</v>
      </c>
      <c r="D944" t="s">
        <v>16556</v>
      </c>
      <c r="E944" t="s">
        <v>16897</v>
      </c>
      <c r="F944" t="s">
        <v>1839</v>
      </c>
    </row>
    <row r="945" spans="1:6" x14ac:dyDescent="0.25">
      <c r="A945" t="s">
        <v>17263</v>
      </c>
      <c r="B945" s="4" t="str">
        <f t="shared" si="28"/>
        <v>Financial_strength_Trucost</v>
      </c>
      <c r="C945" s="4" t="str">
        <f t="shared" si="29"/>
        <v>Financial_strength_Trucost - Trucost_Date</v>
      </c>
      <c r="D945" t="s">
        <v>16898</v>
      </c>
      <c r="E945" t="s">
        <v>15714</v>
      </c>
      <c r="F945" t="s">
        <v>1934</v>
      </c>
    </row>
    <row r="946" spans="1:6" x14ac:dyDescent="0.25">
      <c r="A946" t="s">
        <v>17263</v>
      </c>
      <c r="B946" s="4" t="str">
        <f t="shared" si="28"/>
        <v>Financial_strength_Trucost</v>
      </c>
      <c r="C946" s="4" t="str">
        <f t="shared" si="29"/>
        <v>Financial_strength_Trucost - Trucost_Environmental_score_</v>
      </c>
      <c r="D946" t="s">
        <v>16899</v>
      </c>
      <c r="E946" t="s">
        <v>15716</v>
      </c>
      <c r="F946" t="s">
        <v>1942</v>
      </c>
    </row>
    <row r="947" spans="1:6" x14ac:dyDescent="0.25">
      <c r="A947" t="s">
        <v>17263</v>
      </c>
      <c r="B947" s="4" t="str">
        <f t="shared" si="28"/>
        <v>Financial_strength_Trucost</v>
      </c>
      <c r="C947" s="4" t="str">
        <f t="shared" si="29"/>
        <v>Financial_strength_Trucost - Trucost_Confidence_level_</v>
      </c>
      <c r="D947" t="s">
        <v>16900</v>
      </c>
      <c r="E947" t="s">
        <v>15712</v>
      </c>
      <c r="F947" t="s">
        <v>1932</v>
      </c>
    </row>
    <row r="948" spans="1:6" x14ac:dyDescent="0.25">
      <c r="A948" t="s">
        <v>17263</v>
      </c>
      <c r="B948" s="4" t="str">
        <f t="shared" si="28"/>
        <v>Financial_strength_Trucost</v>
      </c>
      <c r="C948" s="4" t="str">
        <f t="shared" si="29"/>
        <v>Financial_strength_Trucost - Company_Greenhouse_gases_</v>
      </c>
      <c r="D948" t="s">
        <v>16901</v>
      </c>
      <c r="E948" t="s">
        <v>15702</v>
      </c>
      <c r="F948" t="s">
        <v>1910</v>
      </c>
    </row>
    <row r="949" spans="1:6" x14ac:dyDescent="0.25">
      <c r="A949" t="s">
        <v>17263</v>
      </c>
      <c r="B949" s="4" t="str">
        <f t="shared" si="28"/>
        <v>Financial_strength_Trucost</v>
      </c>
      <c r="C949" s="4" t="str">
        <f t="shared" si="29"/>
        <v>Financial_strength_Trucost - Company_Water_</v>
      </c>
      <c r="D949" t="s">
        <v>16902</v>
      </c>
      <c r="E949" t="s">
        <v>15710</v>
      </c>
      <c r="F949" t="s">
        <v>1918</v>
      </c>
    </row>
    <row r="950" spans="1:6" x14ac:dyDescent="0.25">
      <c r="A950" t="s">
        <v>17263</v>
      </c>
      <c r="B950" s="4" t="str">
        <f t="shared" si="28"/>
        <v>Financial_strength_Trucost</v>
      </c>
      <c r="C950" s="4" t="str">
        <f t="shared" si="29"/>
        <v>Financial_strength_Trucost - Company_Waste_</v>
      </c>
      <c r="D950" t="s">
        <v>16903</v>
      </c>
      <c r="E950" t="s">
        <v>15708</v>
      </c>
      <c r="F950" t="s">
        <v>1916</v>
      </c>
    </row>
    <row r="951" spans="1:6" x14ac:dyDescent="0.25">
      <c r="A951" t="s">
        <v>17263</v>
      </c>
      <c r="B951" s="4" t="str">
        <f t="shared" si="28"/>
        <v>Financial_strength_Trucost</v>
      </c>
      <c r="C951" s="4" t="str">
        <f t="shared" si="29"/>
        <v>Financial_strength_Trucost - Company_Air_pollutants_</v>
      </c>
      <c r="D951" t="s">
        <v>16904</v>
      </c>
      <c r="E951" t="s">
        <v>15698</v>
      </c>
      <c r="F951" t="s">
        <v>1908</v>
      </c>
    </row>
    <row r="952" spans="1:6" x14ac:dyDescent="0.25">
      <c r="A952" t="s">
        <v>17263</v>
      </c>
      <c r="B952" s="4" t="str">
        <f t="shared" si="28"/>
        <v>Financial_strength_Trucost</v>
      </c>
      <c r="C952" s="4" t="str">
        <f t="shared" si="29"/>
        <v>Financial_strength_Trucost - Company_Land_and_water_pollutants_</v>
      </c>
      <c r="D952" t="s">
        <v>16905</v>
      </c>
      <c r="E952" t="s">
        <v>15704</v>
      </c>
      <c r="F952" t="s">
        <v>1912</v>
      </c>
    </row>
    <row r="953" spans="1:6" x14ac:dyDescent="0.25">
      <c r="A953" t="s">
        <v>17263</v>
      </c>
      <c r="B953" s="4" t="str">
        <f t="shared" si="28"/>
        <v>Financial_strength_Trucost</v>
      </c>
      <c r="C953" s="4" t="str">
        <f t="shared" si="29"/>
        <v>Financial_strength_Trucost - Company_Natural_resources_used_</v>
      </c>
      <c r="D953" t="s">
        <v>16906</v>
      </c>
      <c r="E953" t="s">
        <v>15706</v>
      </c>
      <c r="F953" t="s">
        <v>1914</v>
      </c>
    </row>
    <row r="954" spans="1:6" x14ac:dyDescent="0.25">
      <c r="A954" t="s">
        <v>17263</v>
      </c>
      <c r="B954" s="4" t="str">
        <f t="shared" si="28"/>
        <v>Financial_strength_Trucost</v>
      </c>
      <c r="C954" s="4" t="str">
        <f t="shared" si="29"/>
        <v>Financial_strength_Trucost - Trucost_sector_code_</v>
      </c>
      <c r="D954" t="s">
        <v>16907</v>
      </c>
      <c r="E954" t="s">
        <v>15726</v>
      </c>
      <c r="F954" t="s">
        <v>1944</v>
      </c>
    </row>
    <row r="955" spans="1:6" x14ac:dyDescent="0.25">
      <c r="A955" t="s">
        <v>17263</v>
      </c>
      <c r="B955" s="4" t="str">
        <f t="shared" si="28"/>
        <v>Financial_strength_Trucost</v>
      </c>
      <c r="C955" s="4" t="str">
        <f t="shared" si="29"/>
        <v>Financial_strength_Trucost - Trucost_sector_description</v>
      </c>
      <c r="D955" t="s">
        <v>15725</v>
      </c>
      <c r="E955" t="s">
        <v>15723</v>
      </c>
      <c r="F955" t="s">
        <v>1946</v>
      </c>
    </row>
    <row r="956" spans="1:6" x14ac:dyDescent="0.25">
      <c r="A956" t="s">
        <v>17263</v>
      </c>
      <c r="B956" s="4" t="str">
        <f t="shared" si="28"/>
        <v>Financial_strength_Trucost</v>
      </c>
      <c r="C956" s="4" t="str">
        <f t="shared" si="29"/>
        <v>Financial_strength_Trucost - Sector_Greenhouse_gases_</v>
      </c>
      <c r="D956" t="s">
        <v>16908</v>
      </c>
      <c r="E956" t="s">
        <v>15729</v>
      </c>
      <c r="F956" t="s">
        <v>1922</v>
      </c>
    </row>
    <row r="957" spans="1:6" x14ac:dyDescent="0.25">
      <c r="A957" t="s">
        <v>17263</v>
      </c>
      <c r="B957" s="4" t="str">
        <f t="shared" si="28"/>
        <v>Financial_strength_Trucost</v>
      </c>
      <c r="C957" s="4" t="str">
        <f t="shared" si="29"/>
        <v>Financial_strength_Trucost - Sector_Water_</v>
      </c>
      <c r="D957" t="s">
        <v>16909</v>
      </c>
      <c r="E957" t="s">
        <v>15741</v>
      </c>
      <c r="F957" t="s">
        <v>1930</v>
      </c>
    </row>
    <row r="958" spans="1:6" x14ac:dyDescent="0.25">
      <c r="A958" t="s">
        <v>17263</v>
      </c>
      <c r="B958" s="4" t="str">
        <f t="shared" si="28"/>
        <v>Financial_strength_Trucost</v>
      </c>
      <c r="C958" s="4" t="str">
        <f t="shared" si="29"/>
        <v>Financial_strength_Trucost - Sector_Waste_</v>
      </c>
      <c r="D958" t="s">
        <v>16910</v>
      </c>
      <c r="E958" t="s">
        <v>15738</v>
      </c>
      <c r="F958" t="s">
        <v>1928</v>
      </c>
    </row>
    <row r="959" spans="1:6" x14ac:dyDescent="0.25">
      <c r="A959" t="s">
        <v>17263</v>
      </c>
      <c r="B959" s="4" t="str">
        <f t="shared" si="28"/>
        <v>Financial_strength_Trucost</v>
      </c>
      <c r="C959" s="4" t="str">
        <f t="shared" si="29"/>
        <v>Financial_strength_Trucost - Sector_Air_pollutants_</v>
      </c>
      <c r="D959" t="s">
        <v>16911</v>
      </c>
      <c r="E959" t="s">
        <v>15719</v>
      </c>
      <c r="F959" t="s">
        <v>1920</v>
      </c>
    </row>
    <row r="960" spans="1:6" x14ac:dyDescent="0.25">
      <c r="A960" t="s">
        <v>17263</v>
      </c>
      <c r="B960" s="4" t="str">
        <f t="shared" si="28"/>
        <v>Financial_strength_Trucost</v>
      </c>
      <c r="C960" s="4" t="str">
        <f t="shared" si="29"/>
        <v>Financial_strength_Trucost - Sector_Land_and_water_pollutants_</v>
      </c>
      <c r="D960" t="s">
        <v>16912</v>
      </c>
      <c r="E960" t="s">
        <v>15732</v>
      </c>
      <c r="F960" t="s">
        <v>1924</v>
      </c>
    </row>
    <row r="961" spans="1:6" x14ac:dyDescent="0.25">
      <c r="A961" t="s">
        <v>17263</v>
      </c>
      <c r="B961" s="4" t="str">
        <f t="shared" si="28"/>
        <v>Financial_strength_Trucost</v>
      </c>
      <c r="C961" s="4" t="str">
        <f t="shared" si="29"/>
        <v>Financial_strength_Trucost - Sector_Natural_resources_used_</v>
      </c>
      <c r="D961" t="s">
        <v>16913</v>
      </c>
      <c r="E961" t="s">
        <v>15735</v>
      </c>
      <c r="F961" t="s">
        <v>1926</v>
      </c>
    </row>
    <row r="962" spans="1:6" x14ac:dyDescent="0.25">
      <c r="A962" t="s">
        <v>17264</v>
      </c>
      <c r="B962" s="4" t="str">
        <f t="shared" si="28"/>
        <v>Financial_strength_CRIF</v>
      </c>
      <c r="C962" s="4" t="str">
        <f t="shared" si="29"/>
        <v>Financial_strength_CRIF - BvD_ID_number</v>
      </c>
      <c r="D962" t="s">
        <v>5805</v>
      </c>
      <c r="E962" t="s">
        <v>954</v>
      </c>
      <c r="F962" t="s">
        <v>27</v>
      </c>
    </row>
    <row r="963" spans="1:6" x14ac:dyDescent="0.25">
      <c r="A963" t="s">
        <v>17264</v>
      </c>
      <c r="B963" s="4" t="str">
        <f t="shared" ref="B963:B1026" si="30">LEFT(A963,FIND(".txt",A963)-1)</f>
        <v>Financial_strength_CRIF</v>
      </c>
      <c r="C963" s="4" t="str">
        <f t="shared" ref="C963:C1026" si="31">B963&amp;" - "&amp;F963</f>
        <v>Financial_strength_CRIF - Status</v>
      </c>
      <c r="D963" t="s">
        <v>1837</v>
      </c>
      <c r="E963" t="s">
        <v>16896</v>
      </c>
      <c r="F963" t="s">
        <v>1837</v>
      </c>
    </row>
    <row r="964" spans="1:6" x14ac:dyDescent="0.25">
      <c r="A964" t="s">
        <v>17264</v>
      </c>
      <c r="B964" s="4" t="str">
        <f t="shared" si="30"/>
        <v>Financial_strength_CRIF</v>
      </c>
      <c r="C964" s="4" t="str">
        <f t="shared" si="31"/>
        <v>Financial_strength_CRIF - Status_date</v>
      </c>
      <c r="D964" t="s">
        <v>16556</v>
      </c>
      <c r="E964" t="s">
        <v>16897</v>
      </c>
      <c r="F964" t="s">
        <v>1839</v>
      </c>
    </row>
    <row r="965" spans="1:6" x14ac:dyDescent="0.25">
      <c r="A965" t="s">
        <v>17264</v>
      </c>
      <c r="B965" s="4" t="str">
        <f t="shared" si="30"/>
        <v>Financial_strength_CRIF</v>
      </c>
      <c r="C965" s="4" t="str">
        <f t="shared" si="31"/>
        <v>Financial_strength_CRIF - Consolidation_code</v>
      </c>
      <c r="D965" t="s">
        <v>6000</v>
      </c>
      <c r="E965" t="s">
        <v>5998</v>
      </c>
      <c r="F965" t="s">
        <v>453</v>
      </c>
    </row>
    <row r="966" spans="1:6" x14ac:dyDescent="0.25">
      <c r="A966" t="s">
        <v>17264</v>
      </c>
      <c r="B966" s="4" t="str">
        <f t="shared" si="30"/>
        <v>Financial_strength_CRIF</v>
      </c>
      <c r="C966" s="4" t="str">
        <f t="shared" si="31"/>
        <v>Financial_strength_CRIF - CRIF_Company_score_Year</v>
      </c>
      <c r="D966" t="s">
        <v>16914</v>
      </c>
      <c r="E966" t="s">
        <v>6626</v>
      </c>
      <c r="F966" t="s">
        <v>1852</v>
      </c>
    </row>
    <row r="967" spans="1:6" x14ac:dyDescent="0.25">
      <c r="A967" t="s">
        <v>17264</v>
      </c>
      <c r="B967" s="4" t="str">
        <f t="shared" si="30"/>
        <v>Financial_strength_CRIF</v>
      </c>
      <c r="C967" s="4" t="str">
        <f t="shared" si="31"/>
        <v>Financial_strength_CRIF - CRIF_Company_Score</v>
      </c>
      <c r="D967" t="s">
        <v>16915</v>
      </c>
      <c r="E967" t="s">
        <v>6622</v>
      </c>
      <c r="F967" t="s">
        <v>16916</v>
      </c>
    </row>
    <row r="968" spans="1:6" x14ac:dyDescent="0.25">
      <c r="A968" t="s">
        <v>17264</v>
      </c>
      <c r="B968" s="4" t="str">
        <f t="shared" si="30"/>
        <v>Financial_strength_CRIF</v>
      </c>
      <c r="C968" s="4" t="str">
        <f t="shared" si="31"/>
        <v>Financial_strength_CRIF - CRIF_Company_Main_reasons</v>
      </c>
      <c r="D968" t="s">
        <v>16917</v>
      </c>
      <c r="E968" t="s">
        <v>6583</v>
      </c>
      <c r="F968" t="s">
        <v>1848</v>
      </c>
    </row>
    <row r="969" spans="1:6" x14ac:dyDescent="0.25">
      <c r="A969" t="s">
        <v>17264</v>
      </c>
      <c r="B969" s="4" t="str">
        <f t="shared" si="30"/>
        <v>Financial_strength_CRIF</v>
      </c>
      <c r="C969" s="4" t="str">
        <f t="shared" si="31"/>
        <v>Financial_strength_CRIF - CRIF_Peer_Group_name</v>
      </c>
      <c r="D969" t="s">
        <v>16918</v>
      </c>
      <c r="E969" t="s">
        <v>6605</v>
      </c>
      <c r="F969" t="s">
        <v>1860</v>
      </c>
    </row>
    <row r="970" spans="1:6" x14ac:dyDescent="0.25">
      <c r="A970" t="s">
        <v>17264</v>
      </c>
      <c r="B970" s="4" t="str">
        <f t="shared" si="30"/>
        <v>Financial_strength_CRIF</v>
      </c>
      <c r="C970" s="4" t="str">
        <f t="shared" si="31"/>
        <v>Financial_strength_CRIF - CRIF_Peer_Group_Minimum_value</v>
      </c>
      <c r="D970" t="s">
        <v>16919</v>
      </c>
      <c r="E970" t="s">
        <v>6616</v>
      </c>
      <c r="F970" t="s">
        <v>1858</v>
      </c>
    </row>
    <row r="971" spans="1:6" x14ac:dyDescent="0.25">
      <c r="A971" t="s">
        <v>17264</v>
      </c>
      <c r="B971" s="4" t="str">
        <f t="shared" si="30"/>
        <v>Financial_strength_CRIF</v>
      </c>
      <c r="C971" s="4" t="str">
        <f t="shared" si="31"/>
        <v>Financial_strength_CRIF - CRIF_Peer_Group_Maximum_value</v>
      </c>
      <c r="D971" t="s">
        <v>6613</v>
      </c>
      <c r="E971" t="s">
        <v>6611</v>
      </c>
      <c r="F971" t="s">
        <v>1856</v>
      </c>
    </row>
    <row r="972" spans="1:6" x14ac:dyDescent="0.25">
      <c r="A972" t="s">
        <v>17264</v>
      </c>
      <c r="B972" s="4" t="str">
        <f t="shared" si="30"/>
        <v>Financial_strength_CRIF</v>
      </c>
      <c r="C972" s="4" t="str">
        <f t="shared" si="31"/>
        <v>Financial_strength_CRIF - CRIF_Peer_Group_Average_value</v>
      </c>
      <c r="D972" t="s">
        <v>16920</v>
      </c>
      <c r="E972" t="s">
        <v>6598</v>
      </c>
      <c r="F972" t="s">
        <v>1854</v>
      </c>
    </row>
    <row r="973" spans="1:6" x14ac:dyDescent="0.25">
      <c r="A973" t="s">
        <v>17265</v>
      </c>
      <c r="B973" s="4" t="str">
        <f t="shared" si="30"/>
        <v>Financial_strength_BvD_Valuation</v>
      </c>
      <c r="C973" s="4" t="str">
        <f t="shared" si="31"/>
        <v>Financial_strength_BvD_Valuation - BvD_ID_number</v>
      </c>
      <c r="D973" t="s">
        <v>5805</v>
      </c>
      <c r="E973" t="s">
        <v>954</v>
      </c>
      <c r="F973" t="s">
        <v>27</v>
      </c>
    </row>
    <row r="974" spans="1:6" x14ac:dyDescent="0.25">
      <c r="A974" t="s">
        <v>17265</v>
      </c>
      <c r="B974" s="4" t="str">
        <f t="shared" si="30"/>
        <v>Financial_strength_BvD_Valuation</v>
      </c>
      <c r="C974" s="4" t="str">
        <f t="shared" si="31"/>
        <v>Financial_strength_BvD_Valuation - Status</v>
      </c>
      <c r="D974" t="s">
        <v>1837</v>
      </c>
      <c r="E974" t="s">
        <v>16896</v>
      </c>
      <c r="F974" t="s">
        <v>1837</v>
      </c>
    </row>
    <row r="975" spans="1:6" x14ac:dyDescent="0.25">
      <c r="A975" t="s">
        <v>17265</v>
      </c>
      <c r="B975" s="4" t="str">
        <f t="shared" si="30"/>
        <v>Financial_strength_BvD_Valuation</v>
      </c>
      <c r="C975" s="4" t="str">
        <f t="shared" si="31"/>
        <v>Financial_strength_BvD_Valuation - Status_date</v>
      </c>
      <c r="D975" t="s">
        <v>16556</v>
      </c>
      <c r="E975" t="s">
        <v>16897</v>
      </c>
      <c r="F975" t="s">
        <v>1839</v>
      </c>
    </row>
    <row r="976" spans="1:6" x14ac:dyDescent="0.25">
      <c r="A976" t="s">
        <v>17265</v>
      </c>
      <c r="B976" s="4" t="str">
        <f t="shared" si="30"/>
        <v>Financial_strength_BvD_Valuation</v>
      </c>
      <c r="C976" s="4" t="str">
        <f t="shared" si="31"/>
        <v>Financial_strength_BvD_Valuation - Date_of_the_valuation</v>
      </c>
      <c r="D976" t="s">
        <v>16921</v>
      </c>
      <c r="E976" t="s">
        <v>16922</v>
      </c>
      <c r="F976" t="s">
        <v>1825</v>
      </c>
    </row>
    <row r="977" spans="1:6" x14ac:dyDescent="0.25">
      <c r="A977" t="s">
        <v>17265</v>
      </c>
      <c r="B977" s="4" t="str">
        <f t="shared" si="30"/>
        <v>Financial_strength_BvD_Valuation</v>
      </c>
      <c r="C977" s="4" t="str">
        <f t="shared" si="31"/>
        <v>Financial_strength_BvD_Valuation - BvD_Valuation_based_on_comparable_companies_th_LCU_</v>
      </c>
      <c r="D977" t="s">
        <v>16923</v>
      </c>
      <c r="E977" t="s">
        <v>16924</v>
      </c>
      <c r="F977" t="s">
        <v>1821</v>
      </c>
    </row>
    <row r="978" spans="1:6" x14ac:dyDescent="0.25">
      <c r="A978" t="s">
        <v>17265</v>
      </c>
      <c r="B978" s="4" t="str">
        <f t="shared" si="30"/>
        <v>Financial_strength_BvD_Valuation</v>
      </c>
      <c r="C978" s="4" t="str">
        <f t="shared" si="31"/>
        <v>Financial_strength_BvD_Valuation - BvD_Valuation_based_on_comparable_companies_th_EUR_</v>
      </c>
      <c r="D978" t="s">
        <v>16925</v>
      </c>
      <c r="E978" t="s">
        <v>16926</v>
      </c>
      <c r="F978" t="s">
        <v>1819</v>
      </c>
    </row>
    <row r="979" spans="1:6" x14ac:dyDescent="0.25">
      <c r="A979" t="s">
        <v>17265</v>
      </c>
      <c r="B979" s="4" t="str">
        <f t="shared" si="30"/>
        <v>Financial_strength_BvD_Valuation</v>
      </c>
      <c r="C979" s="4" t="str">
        <f t="shared" si="31"/>
        <v>Financial_strength_BvD_Valuation - BvD_Valuation_based_on_comparable_companies_th_USD_</v>
      </c>
      <c r="D979" t="s">
        <v>16927</v>
      </c>
      <c r="E979" t="s">
        <v>16928</v>
      </c>
      <c r="F979" t="s">
        <v>1823</v>
      </c>
    </row>
    <row r="980" spans="1:6" x14ac:dyDescent="0.25">
      <c r="A980" t="s">
        <v>17265</v>
      </c>
      <c r="B980" s="4" t="str">
        <f t="shared" si="30"/>
        <v>Financial_strength_BvD_Valuation</v>
      </c>
      <c r="C980" s="4" t="str">
        <f t="shared" si="31"/>
        <v>Financial_strength_BvD_Valuation - BvD_Comparable_Companies_EV_EBITDA_ratio_median_x_</v>
      </c>
      <c r="D980" t="s">
        <v>16929</v>
      </c>
      <c r="E980" t="s">
        <v>16930</v>
      </c>
      <c r="F980" t="s">
        <v>1817</v>
      </c>
    </row>
    <row r="981" spans="1:6" x14ac:dyDescent="0.25">
      <c r="A981" t="s">
        <v>17265</v>
      </c>
      <c r="B981" s="4" t="str">
        <f t="shared" si="30"/>
        <v>Financial_strength_BvD_Valuation</v>
      </c>
      <c r="C981" s="4" t="str">
        <f t="shared" si="31"/>
        <v>Financial_strength_BvD_Valuation - Original_currency</v>
      </c>
      <c r="D981" t="s">
        <v>5732</v>
      </c>
      <c r="E981" t="s">
        <v>11895</v>
      </c>
      <c r="F981" t="s">
        <v>577</v>
      </c>
    </row>
    <row r="982" spans="1:6" x14ac:dyDescent="0.25">
      <c r="A982" t="s">
        <v>17265</v>
      </c>
      <c r="B982" s="4" t="str">
        <f t="shared" si="30"/>
        <v>Financial_strength_BvD_Valuation</v>
      </c>
      <c r="C982" s="4" t="str">
        <f t="shared" si="31"/>
        <v>Financial_strength_BvD_Valuation - Exchange_rate_from_original_currency_EUR</v>
      </c>
      <c r="D982" t="s">
        <v>16931</v>
      </c>
      <c r="E982" t="s">
        <v>16932</v>
      </c>
      <c r="F982" t="s">
        <v>1833</v>
      </c>
    </row>
    <row r="983" spans="1:6" x14ac:dyDescent="0.25">
      <c r="A983" t="s">
        <v>17265</v>
      </c>
      <c r="B983" s="4" t="str">
        <f t="shared" si="30"/>
        <v>Financial_strength_BvD_Valuation</v>
      </c>
      <c r="C983" s="4" t="str">
        <f t="shared" si="31"/>
        <v>Financial_strength_BvD_Valuation - Exchange_rate_from_original_currency_USD</v>
      </c>
      <c r="D983" t="s">
        <v>16933</v>
      </c>
      <c r="E983" t="s">
        <v>16934</v>
      </c>
      <c r="F983" t="s">
        <v>1835</v>
      </c>
    </row>
    <row r="984" spans="1:6" x14ac:dyDescent="0.25">
      <c r="A984" t="s">
        <v>17266</v>
      </c>
      <c r="B984" s="4" t="str">
        <f t="shared" si="30"/>
        <v>Financial_strength_MORE</v>
      </c>
      <c r="C984" s="4" t="str">
        <f t="shared" si="31"/>
        <v>Financial_strength_MORE - BvD_ID_number</v>
      </c>
      <c r="D984" t="s">
        <v>5805</v>
      </c>
      <c r="E984" t="s">
        <v>954</v>
      </c>
      <c r="F984" t="s">
        <v>27</v>
      </c>
    </row>
    <row r="985" spans="1:6" x14ac:dyDescent="0.25">
      <c r="A985" t="s">
        <v>17266</v>
      </c>
      <c r="B985" s="4" t="str">
        <f t="shared" si="30"/>
        <v>Financial_strength_MORE</v>
      </c>
      <c r="C985" s="4" t="str">
        <f t="shared" si="31"/>
        <v>Financial_strength_MORE - Consolidation_code</v>
      </c>
      <c r="D985" t="s">
        <v>6000</v>
      </c>
      <c r="E985" t="s">
        <v>5998</v>
      </c>
      <c r="F985" t="s">
        <v>453</v>
      </c>
    </row>
    <row r="986" spans="1:6" x14ac:dyDescent="0.25">
      <c r="A986" t="s">
        <v>17266</v>
      </c>
      <c r="B986" s="4" t="str">
        <f t="shared" si="30"/>
        <v>Financial_strength_MORE</v>
      </c>
      <c r="C986" s="4" t="str">
        <f t="shared" si="31"/>
        <v>Financial_strength_MORE - Status</v>
      </c>
      <c r="D986" t="s">
        <v>1837</v>
      </c>
      <c r="E986" t="s">
        <v>16896</v>
      </c>
      <c r="F986" t="s">
        <v>1837</v>
      </c>
    </row>
    <row r="987" spans="1:6" x14ac:dyDescent="0.25">
      <c r="A987" t="s">
        <v>17266</v>
      </c>
      <c r="B987" s="4" t="str">
        <f t="shared" si="30"/>
        <v>Financial_strength_MORE</v>
      </c>
      <c r="C987" s="4" t="str">
        <f t="shared" si="31"/>
        <v>Financial_strength_MORE - Status_date</v>
      </c>
      <c r="D987" t="s">
        <v>16556</v>
      </c>
      <c r="E987" t="s">
        <v>16897</v>
      </c>
      <c r="F987" t="s">
        <v>1839</v>
      </c>
    </row>
    <row r="988" spans="1:6" x14ac:dyDescent="0.25">
      <c r="A988" t="s">
        <v>17266</v>
      </c>
      <c r="B988" s="4" t="str">
        <f t="shared" si="30"/>
        <v>Financial_strength_MORE</v>
      </c>
      <c r="C988" s="4" t="str">
        <f t="shared" si="31"/>
        <v>Financial_strength_MORE - More_evaluation_Year</v>
      </c>
      <c r="D988" t="s">
        <v>16935</v>
      </c>
      <c r="E988" t="s">
        <v>11373</v>
      </c>
      <c r="F988" t="s">
        <v>16936</v>
      </c>
    </row>
    <row r="989" spans="1:6" x14ac:dyDescent="0.25">
      <c r="A989" t="s">
        <v>17266</v>
      </c>
      <c r="B989" s="4" t="str">
        <f t="shared" si="30"/>
        <v>Financial_strength_MORE</v>
      </c>
      <c r="C989" s="4" t="str">
        <f t="shared" si="31"/>
        <v>Financial_strength_MORE - More_evaluation_Class</v>
      </c>
      <c r="D989" t="s">
        <v>16937</v>
      </c>
      <c r="E989" t="s">
        <v>11379</v>
      </c>
      <c r="F989" t="s">
        <v>1879</v>
      </c>
    </row>
    <row r="990" spans="1:6" x14ac:dyDescent="0.25">
      <c r="A990" t="s">
        <v>17266</v>
      </c>
      <c r="B990" s="4" t="str">
        <f t="shared" si="30"/>
        <v>Financial_strength_MORE</v>
      </c>
      <c r="C990" s="4" t="str">
        <f t="shared" si="31"/>
        <v>Financial_strength_MORE - More_evaluation_Probability_of_default_</v>
      </c>
      <c r="D990" t="s">
        <v>16938</v>
      </c>
      <c r="E990" t="s">
        <v>11366</v>
      </c>
      <c r="F990" t="s">
        <v>1881</v>
      </c>
    </row>
    <row r="991" spans="1:6" x14ac:dyDescent="0.25">
      <c r="A991" t="s">
        <v>17266</v>
      </c>
      <c r="B991" s="4" t="str">
        <f t="shared" si="30"/>
        <v>Financial_strength_MORE</v>
      </c>
      <c r="C991" s="4" t="str">
        <f t="shared" si="31"/>
        <v>Financial_strength_MORE - Confidence_level_</v>
      </c>
      <c r="D991" t="s">
        <v>5502</v>
      </c>
      <c r="E991" t="s">
        <v>11357</v>
      </c>
      <c r="F991" t="s">
        <v>1865</v>
      </c>
    </row>
    <row r="992" spans="1:6" x14ac:dyDescent="0.25">
      <c r="A992" t="s">
        <v>17266</v>
      </c>
      <c r="B992" s="4" t="str">
        <f t="shared" si="30"/>
        <v>Financial_strength_MORE</v>
      </c>
      <c r="C992" s="4" t="str">
        <f t="shared" si="31"/>
        <v>Financial_strength_MORE - MORE_EXPL_Leverage_ratio</v>
      </c>
      <c r="D992" t="s">
        <v>16939</v>
      </c>
      <c r="E992" t="s">
        <v>16940</v>
      </c>
      <c r="F992" t="s">
        <v>1897</v>
      </c>
    </row>
    <row r="993" spans="1:6" x14ac:dyDescent="0.25">
      <c r="A993" t="s">
        <v>17266</v>
      </c>
      <c r="B993" s="4" t="str">
        <f t="shared" si="30"/>
        <v>Financial_strength_MORE</v>
      </c>
      <c r="C993" s="4" t="str">
        <f t="shared" si="31"/>
        <v>Financial_strength_MORE - MORE_EXPL_Assets_to_debt</v>
      </c>
      <c r="D993" t="s">
        <v>16941</v>
      </c>
      <c r="E993" t="s">
        <v>16942</v>
      </c>
      <c r="F993" t="s">
        <v>1887</v>
      </c>
    </row>
    <row r="994" spans="1:6" x14ac:dyDescent="0.25">
      <c r="A994" t="s">
        <v>17266</v>
      </c>
      <c r="B994" s="4" t="str">
        <f t="shared" si="30"/>
        <v>Financial_strength_MORE</v>
      </c>
      <c r="C994" s="4" t="str">
        <f t="shared" si="31"/>
        <v>Financial_strength_MORE - MORE_EXPL_Fixed_Assets_coverage_ratio</v>
      </c>
      <c r="D994" t="s">
        <v>16943</v>
      </c>
      <c r="E994" t="s">
        <v>16944</v>
      </c>
      <c r="F994" t="s">
        <v>1893</v>
      </c>
    </row>
    <row r="995" spans="1:6" x14ac:dyDescent="0.25">
      <c r="A995" t="s">
        <v>17266</v>
      </c>
      <c r="B995" s="4" t="str">
        <f t="shared" si="30"/>
        <v>Financial_strength_MORE</v>
      </c>
      <c r="C995" s="4" t="str">
        <f t="shared" si="31"/>
        <v>Financial_strength_MORE - MORE_EXPL_Current_ratio</v>
      </c>
      <c r="D995" t="s">
        <v>16945</v>
      </c>
      <c r="E995" t="s">
        <v>16946</v>
      </c>
      <c r="F995" t="s">
        <v>16947</v>
      </c>
    </row>
    <row r="996" spans="1:6" x14ac:dyDescent="0.25">
      <c r="A996" t="s">
        <v>17266</v>
      </c>
      <c r="B996" s="4" t="str">
        <f t="shared" si="30"/>
        <v>Financial_strength_MORE</v>
      </c>
      <c r="C996" s="4" t="str">
        <f t="shared" si="31"/>
        <v>Financial_strength_MORE - MORE_EXPL_Quick_ratio</v>
      </c>
      <c r="D996" t="s">
        <v>16948</v>
      </c>
      <c r="E996" t="s">
        <v>16949</v>
      </c>
      <c r="F996" t="s">
        <v>1901</v>
      </c>
    </row>
    <row r="997" spans="1:6" x14ac:dyDescent="0.25">
      <c r="A997" t="s">
        <v>17266</v>
      </c>
      <c r="B997" s="4" t="str">
        <f t="shared" si="30"/>
        <v>Financial_strength_MORE</v>
      </c>
      <c r="C997" s="4" t="str">
        <f t="shared" si="31"/>
        <v>Financial_strength_MORE - MORE_EXPL_Cash_conversion_Cycle_CCC_</v>
      </c>
      <c r="D997" t="s">
        <v>16950</v>
      </c>
      <c r="E997" t="s">
        <v>16951</v>
      </c>
      <c r="F997" t="s">
        <v>1889</v>
      </c>
    </row>
    <row r="998" spans="1:6" x14ac:dyDescent="0.25">
      <c r="A998" t="s">
        <v>17266</v>
      </c>
      <c r="B998" s="4" t="str">
        <f t="shared" si="30"/>
        <v>Financial_strength_MORE</v>
      </c>
      <c r="C998" s="4" t="str">
        <f t="shared" si="31"/>
        <v>Financial_strength_MORE - MORE_EXPL_Return_on_Investment_ROI_</v>
      </c>
      <c r="D998" t="s">
        <v>16952</v>
      </c>
      <c r="E998" t="s">
        <v>16953</v>
      </c>
      <c r="F998" t="s">
        <v>1905</v>
      </c>
    </row>
    <row r="999" spans="1:6" x14ac:dyDescent="0.25">
      <c r="A999" t="s">
        <v>17266</v>
      </c>
      <c r="B999" s="4" t="str">
        <f t="shared" si="30"/>
        <v>Financial_strength_MORE</v>
      </c>
      <c r="C999" s="4" t="str">
        <f t="shared" si="31"/>
        <v>Financial_strength_MORE - MORE_EXPL_Return_on_Equity_ROE_</v>
      </c>
      <c r="D999" t="s">
        <v>16954</v>
      </c>
      <c r="E999" t="s">
        <v>16955</v>
      </c>
      <c r="F999" t="s">
        <v>1903</v>
      </c>
    </row>
    <row r="1000" spans="1:6" x14ac:dyDescent="0.25">
      <c r="A1000" t="s">
        <v>17266</v>
      </c>
      <c r="B1000" s="4" t="str">
        <f t="shared" si="30"/>
        <v>Financial_strength_MORE</v>
      </c>
      <c r="C1000" s="4" t="str">
        <f t="shared" si="31"/>
        <v>Financial_strength_MORE - MORE_EXPL_Asset_turnover</v>
      </c>
      <c r="D1000" t="s">
        <v>16956</v>
      </c>
      <c r="E1000" t="s">
        <v>16957</v>
      </c>
      <c r="F1000" t="s">
        <v>1885</v>
      </c>
    </row>
    <row r="1001" spans="1:6" x14ac:dyDescent="0.25">
      <c r="A1001" t="s">
        <v>17266</v>
      </c>
      <c r="B1001" s="4" t="str">
        <f t="shared" si="30"/>
        <v>Financial_strength_MORE</v>
      </c>
      <c r="C1001" s="4" t="str">
        <f t="shared" si="31"/>
        <v>Financial_strength_MORE - MORE_EXPL_Profit_margin</v>
      </c>
      <c r="D1001" t="s">
        <v>16958</v>
      </c>
      <c r="E1001" t="s">
        <v>16959</v>
      </c>
      <c r="F1001" t="s">
        <v>16960</v>
      </c>
    </row>
    <row r="1002" spans="1:6" x14ac:dyDescent="0.25">
      <c r="A1002" t="s">
        <v>17266</v>
      </c>
      <c r="B1002" s="4" t="str">
        <f t="shared" si="30"/>
        <v>Financial_strength_MORE</v>
      </c>
      <c r="C1002" s="4" t="str">
        <f t="shared" si="31"/>
        <v>Financial_strength_MORE - MORE_EXPL_Interest_Paid_coverage</v>
      </c>
      <c r="D1002" t="s">
        <v>16961</v>
      </c>
      <c r="E1002" t="s">
        <v>16962</v>
      </c>
      <c r="F1002" t="s">
        <v>16963</v>
      </c>
    </row>
    <row r="1003" spans="1:6" x14ac:dyDescent="0.25">
      <c r="A1003" t="s">
        <v>17266</v>
      </c>
      <c r="B1003" s="4" t="str">
        <f t="shared" si="30"/>
        <v>Financial_strength_MORE</v>
      </c>
      <c r="C1003" s="4" t="str">
        <f t="shared" si="31"/>
        <v>Financial_strength_MORE - Activity_sector</v>
      </c>
      <c r="D1003" t="s">
        <v>11355</v>
      </c>
      <c r="E1003" t="s">
        <v>11353</v>
      </c>
      <c r="F1003" t="s">
        <v>1863</v>
      </c>
    </row>
    <row r="1004" spans="1:6" x14ac:dyDescent="0.25">
      <c r="A1004" t="s">
        <v>17266</v>
      </c>
      <c r="B1004" s="4" t="str">
        <f t="shared" si="30"/>
        <v>Financial_strength_MORE</v>
      </c>
      <c r="C1004" s="4" t="str">
        <f t="shared" si="31"/>
        <v>Financial_strength_MORE - More_Comparison_group_Class_mean_value_</v>
      </c>
      <c r="D1004" t="s">
        <v>16964</v>
      </c>
      <c r="E1004" t="s">
        <v>11377</v>
      </c>
      <c r="F1004" t="s">
        <v>1867</v>
      </c>
    </row>
    <row r="1005" spans="1:6" x14ac:dyDescent="0.25">
      <c r="A1005" t="s">
        <v>17266</v>
      </c>
      <c r="B1005" s="4" t="str">
        <f t="shared" si="30"/>
        <v>Financial_strength_MORE</v>
      </c>
      <c r="C1005" s="4" t="str">
        <f t="shared" si="31"/>
        <v>Financial_strength_MORE - More_Comparison_group_Probability_of_default_</v>
      </c>
      <c r="D1005" t="s">
        <v>16965</v>
      </c>
      <c r="E1005" t="s">
        <v>11375</v>
      </c>
      <c r="F1005" t="s">
        <v>1869</v>
      </c>
    </row>
    <row r="1006" spans="1:6" x14ac:dyDescent="0.25">
      <c r="A1006" t="s">
        <v>17266</v>
      </c>
      <c r="B1006" s="4" t="str">
        <f t="shared" si="30"/>
        <v>Financial_strength_MORE</v>
      </c>
      <c r="C1006" s="4" t="str">
        <f t="shared" si="31"/>
        <v>Financial_strength_MORE - MORE_credit_limit_LCU_</v>
      </c>
      <c r="D1006" t="s">
        <v>16966</v>
      </c>
      <c r="E1006" t="s">
        <v>16967</v>
      </c>
      <c r="F1006" t="s">
        <v>1875</v>
      </c>
    </row>
    <row r="1007" spans="1:6" x14ac:dyDescent="0.25">
      <c r="A1007" t="s">
        <v>17266</v>
      </c>
      <c r="B1007" s="4" t="str">
        <f t="shared" si="30"/>
        <v>Financial_strength_MORE</v>
      </c>
      <c r="C1007" s="4" t="str">
        <f t="shared" si="31"/>
        <v>Financial_strength_MORE - MORE_credit_limit_EUR_</v>
      </c>
      <c r="D1007" t="s">
        <v>16968</v>
      </c>
      <c r="E1007" t="s">
        <v>16969</v>
      </c>
      <c r="F1007" t="s">
        <v>1873</v>
      </c>
    </row>
    <row r="1008" spans="1:6" x14ac:dyDescent="0.25">
      <c r="A1008" t="s">
        <v>17266</v>
      </c>
      <c r="B1008" s="4" t="str">
        <f t="shared" si="30"/>
        <v>Financial_strength_MORE</v>
      </c>
      <c r="C1008" s="4" t="str">
        <f t="shared" si="31"/>
        <v>Financial_strength_MORE - MORE_credit_limit_USD_</v>
      </c>
      <c r="D1008" t="s">
        <v>16970</v>
      </c>
      <c r="E1008" t="s">
        <v>16971</v>
      </c>
      <c r="F1008" t="s">
        <v>1877</v>
      </c>
    </row>
    <row r="1009" spans="1:6" x14ac:dyDescent="0.25">
      <c r="A1009" t="s">
        <v>17266</v>
      </c>
      <c r="B1009" s="4" t="str">
        <f t="shared" si="30"/>
        <v>Financial_strength_MORE</v>
      </c>
      <c r="C1009" s="4" t="str">
        <f t="shared" si="31"/>
        <v>Financial_strength_MORE - MORE_credit_limit_annotation</v>
      </c>
      <c r="D1009" t="s">
        <v>11370</v>
      </c>
      <c r="E1009" t="s">
        <v>11368</v>
      </c>
      <c r="F1009" t="s">
        <v>1871</v>
      </c>
    </row>
    <row r="1010" spans="1:6" x14ac:dyDescent="0.25">
      <c r="A1010" t="s">
        <v>17266</v>
      </c>
      <c r="B1010" s="4" t="str">
        <f t="shared" si="30"/>
        <v>Financial_strength_MORE</v>
      </c>
      <c r="C1010" s="4" t="str">
        <f t="shared" si="31"/>
        <v>Financial_strength_MORE - Original_currency</v>
      </c>
      <c r="D1010" t="s">
        <v>5732</v>
      </c>
      <c r="E1010" t="s">
        <v>11895</v>
      </c>
      <c r="F1010" t="s">
        <v>577</v>
      </c>
    </row>
    <row r="1011" spans="1:6" x14ac:dyDescent="0.25">
      <c r="A1011" t="s">
        <v>17266</v>
      </c>
      <c r="B1011" s="4" t="str">
        <f t="shared" si="30"/>
        <v>Financial_strength_MORE</v>
      </c>
      <c r="C1011" s="4" t="str">
        <f t="shared" si="31"/>
        <v>Financial_strength_MORE - Exchange_rate_from_original_currency_EUR</v>
      </c>
      <c r="D1011" t="s">
        <v>16931</v>
      </c>
      <c r="E1011" t="s">
        <v>16932</v>
      </c>
      <c r="F1011" t="s">
        <v>1833</v>
      </c>
    </row>
    <row r="1012" spans="1:6" x14ac:dyDescent="0.25">
      <c r="A1012" t="s">
        <v>17266</v>
      </c>
      <c r="B1012" s="4" t="str">
        <f t="shared" si="30"/>
        <v>Financial_strength_MORE</v>
      </c>
      <c r="C1012" s="4" t="str">
        <f t="shared" si="31"/>
        <v>Financial_strength_MORE - Exchange_rate_from_original_currency_USD</v>
      </c>
      <c r="D1012" t="s">
        <v>16933</v>
      </c>
      <c r="E1012" t="s">
        <v>16934</v>
      </c>
      <c r="F1012" t="s">
        <v>1835</v>
      </c>
    </row>
    <row r="1013" spans="1:6" x14ac:dyDescent="0.25">
      <c r="A1013" t="s">
        <v>17267</v>
      </c>
      <c r="B1013" s="4" t="str">
        <f t="shared" si="30"/>
        <v>Financial_strength_Zanders</v>
      </c>
      <c r="C1013" s="4" t="str">
        <f t="shared" si="31"/>
        <v>Financial_strength_Zanders - BvD_ID_number</v>
      </c>
      <c r="D1013" t="s">
        <v>5805</v>
      </c>
      <c r="E1013" t="s">
        <v>954</v>
      </c>
      <c r="F1013" t="s">
        <v>27</v>
      </c>
    </row>
    <row r="1014" spans="1:6" x14ac:dyDescent="0.25">
      <c r="A1014" t="s">
        <v>17267</v>
      </c>
      <c r="B1014" s="4" t="str">
        <f t="shared" si="30"/>
        <v>Financial_strength_Zanders</v>
      </c>
      <c r="C1014" s="4" t="str">
        <f t="shared" si="31"/>
        <v>Financial_strength_Zanders - Status</v>
      </c>
      <c r="D1014" t="s">
        <v>1837</v>
      </c>
      <c r="E1014" t="s">
        <v>16896</v>
      </c>
      <c r="F1014" t="s">
        <v>1837</v>
      </c>
    </row>
    <row r="1015" spans="1:6" x14ac:dyDescent="0.25">
      <c r="A1015" t="s">
        <v>17267</v>
      </c>
      <c r="B1015" s="4" t="str">
        <f t="shared" si="30"/>
        <v>Financial_strength_Zanders</v>
      </c>
      <c r="C1015" s="4" t="str">
        <f t="shared" si="31"/>
        <v>Financial_strength_Zanders - Status_date</v>
      </c>
      <c r="D1015" t="s">
        <v>16556</v>
      </c>
      <c r="E1015" t="s">
        <v>16897</v>
      </c>
      <c r="F1015" t="s">
        <v>1839</v>
      </c>
    </row>
    <row r="1016" spans="1:6" x14ac:dyDescent="0.25">
      <c r="A1016" t="s">
        <v>17267</v>
      </c>
      <c r="B1016" s="4" t="str">
        <f t="shared" si="30"/>
        <v>Financial_strength_Zanders</v>
      </c>
      <c r="C1016" s="4" t="str">
        <f t="shared" si="31"/>
        <v>Financial_strength_Zanders - Year</v>
      </c>
      <c r="D1016" t="s">
        <v>2002</v>
      </c>
      <c r="E1016" t="s">
        <v>8589</v>
      </c>
      <c r="F1016" t="s">
        <v>2002</v>
      </c>
    </row>
    <row r="1017" spans="1:6" x14ac:dyDescent="0.25">
      <c r="A1017" t="s">
        <v>17267</v>
      </c>
      <c r="B1017" s="4" t="str">
        <f t="shared" si="30"/>
        <v>Financial_strength_Zanders</v>
      </c>
      <c r="C1017" s="4" t="str">
        <f t="shared" si="31"/>
        <v>Financial_strength_Zanders - FALCON_Counterparty_Risk_Score_CRS_</v>
      </c>
      <c r="D1017" t="s">
        <v>16972</v>
      </c>
      <c r="E1017" t="s">
        <v>8569</v>
      </c>
      <c r="F1017" t="s">
        <v>1974</v>
      </c>
    </row>
    <row r="1018" spans="1:6" x14ac:dyDescent="0.25">
      <c r="A1018" t="s">
        <v>17267</v>
      </c>
      <c r="B1018" s="4" t="str">
        <f t="shared" si="30"/>
        <v>Financial_strength_Zanders</v>
      </c>
      <c r="C1018" s="4" t="str">
        <f t="shared" si="31"/>
        <v>Financial_strength_Zanders - FALCON_Probability_of_default_</v>
      </c>
      <c r="D1018" t="s">
        <v>16973</v>
      </c>
      <c r="E1018" t="s">
        <v>8585</v>
      </c>
      <c r="F1018" t="s">
        <v>2000</v>
      </c>
    </row>
    <row r="1019" spans="1:6" x14ac:dyDescent="0.25">
      <c r="A1019" t="s">
        <v>17267</v>
      </c>
      <c r="B1019" s="4" t="str">
        <f t="shared" si="30"/>
        <v>Financial_strength_Zanders</v>
      </c>
      <c r="C1019" s="4" t="str">
        <f t="shared" si="31"/>
        <v>Financial_strength_Zanders - FALCON_EXPL_RATIO_Turnover_growth</v>
      </c>
      <c r="D1019" t="s">
        <v>16974</v>
      </c>
      <c r="E1019" t="s">
        <v>16975</v>
      </c>
      <c r="F1019" t="s">
        <v>16976</v>
      </c>
    </row>
    <row r="1020" spans="1:6" x14ac:dyDescent="0.25">
      <c r="A1020" t="s">
        <v>17267</v>
      </c>
      <c r="B1020" s="4" t="str">
        <f t="shared" si="30"/>
        <v>Financial_strength_Zanders</v>
      </c>
      <c r="C1020" s="4" t="str">
        <f t="shared" si="31"/>
        <v>Financial_strength_Zanders - FALCON_EXPL_RATIO_Return_on_sales</v>
      </c>
      <c r="D1020" t="s">
        <v>16977</v>
      </c>
      <c r="E1020" t="s">
        <v>16978</v>
      </c>
      <c r="F1020" t="s">
        <v>1992</v>
      </c>
    </row>
    <row r="1021" spans="1:6" x14ac:dyDescent="0.25">
      <c r="A1021" t="s">
        <v>17267</v>
      </c>
      <c r="B1021" s="4" t="str">
        <f t="shared" si="30"/>
        <v>Financial_strength_Zanders</v>
      </c>
      <c r="C1021" s="4" t="str">
        <f t="shared" si="31"/>
        <v>Financial_strength_Zanders - FALCON_EXPL_RATIO_Current_ratio</v>
      </c>
      <c r="D1021" t="s">
        <v>16979</v>
      </c>
      <c r="E1021" t="s">
        <v>16980</v>
      </c>
      <c r="F1021" t="s">
        <v>16981</v>
      </c>
    </row>
    <row r="1022" spans="1:6" x14ac:dyDescent="0.25">
      <c r="A1022" t="s">
        <v>17267</v>
      </c>
      <c r="B1022" s="4" t="str">
        <f t="shared" si="30"/>
        <v>Financial_strength_Zanders</v>
      </c>
      <c r="C1022" s="4" t="str">
        <f t="shared" si="31"/>
        <v>Financial_strength_Zanders - FALCON_EXPL_RATIO_Debtor_days</v>
      </c>
      <c r="D1022" t="s">
        <v>16982</v>
      </c>
      <c r="E1022" t="s">
        <v>16983</v>
      </c>
      <c r="F1022" t="s">
        <v>1986</v>
      </c>
    </row>
    <row r="1023" spans="1:6" x14ac:dyDescent="0.25">
      <c r="A1023" t="s">
        <v>17267</v>
      </c>
      <c r="B1023" s="4" t="str">
        <f t="shared" si="30"/>
        <v>Financial_strength_Zanders</v>
      </c>
      <c r="C1023" s="4" t="str">
        <f t="shared" si="31"/>
        <v>Financial_strength_Zanders - FALCON_EXPL_RATIO_Gearing</v>
      </c>
      <c r="D1023" t="s">
        <v>16984</v>
      </c>
      <c r="E1023" t="s">
        <v>16985</v>
      </c>
      <c r="F1023" t="s">
        <v>16986</v>
      </c>
    </row>
    <row r="1024" spans="1:6" x14ac:dyDescent="0.25">
      <c r="A1024" t="s">
        <v>17267</v>
      </c>
      <c r="B1024" s="4" t="str">
        <f t="shared" si="30"/>
        <v>Financial_strength_Zanders</v>
      </c>
      <c r="C1024" s="4" t="str">
        <f t="shared" si="31"/>
        <v>Financial_strength_Zanders - FALCON_EXPL_RATIO_Solvency</v>
      </c>
      <c r="D1024" t="s">
        <v>16987</v>
      </c>
      <c r="E1024" t="s">
        <v>16988</v>
      </c>
      <c r="F1024" t="s">
        <v>1994</v>
      </c>
    </row>
    <row r="1025" spans="1:6" x14ac:dyDescent="0.25">
      <c r="A1025" t="s">
        <v>17267</v>
      </c>
      <c r="B1025" s="4" t="str">
        <f t="shared" si="30"/>
        <v>Financial_strength_Zanders</v>
      </c>
      <c r="C1025" s="4" t="str">
        <f t="shared" si="31"/>
        <v>Financial_strength_Zanders - FALCON_EXPL_RATIO_Tangible_net_worth</v>
      </c>
      <c r="D1025" t="s">
        <v>16989</v>
      </c>
      <c r="E1025" t="s">
        <v>16990</v>
      </c>
      <c r="F1025" t="s">
        <v>1996</v>
      </c>
    </row>
    <row r="1026" spans="1:6" x14ac:dyDescent="0.25">
      <c r="A1026" t="s">
        <v>17267</v>
      </c>
      <c r="B1026" s="4" t="str">
        <f t="shared" si="30"/>
        <v>Financial_strength_Zanders</v>
      </c>
      <c r="C1026" s="4" t="str">
        <f t="shared" si="31"/>
        <v>Financial_strength_Zanders - FALCON_EXPL_RATIO_Interest_coverage_ratio</v>
      </c>
      <c r="D1026" t="s">
        <v>16991</v>
      </c>
      <c r="E1026" t="s">
        <v>16992</v>
      </c>
      <c r="F1026" t="s">
        <v>1990</v>
      </c>
    </row>
    <row r="1027" spans="1:6" x14ac:dyDescent="0.25">
      <c r="A1027" t="s">
        <v>17267</v>
      </c>
      <c r="B1027" s="4" t="str">
        <f t="shared" ref="B1027:B1090" si="32">LEFT(A1027,FIND(".txt",A1027)-1)</f>
        <v>Financial_strength_Zanders</v>
      </c>
      <c r="C1027" s="4" t="str">
        <f t="shared" ref="C1027:C1090" si="33">B1027&amp;" - "&amp;F1027</f>
        <v>Financial_strength_Zanders - FALCON_EXPL_RATIO_Debt_EBITDA</v>
      </c>
      <c r="D1027" t="s">
        <v>16993</v>
      </c>
      <c r="E1027" t="s">
        <v>16994</v>
      </c>
      <c r="F1027" t="s">
        <v>1984</v>
      </c>
    </row>
    <row r="1028" spans="1:6" x14ac:dyDescent="0.25">
      <c r="A1028" t="s">
        <v>17267</v>
      </c>
      <c r="B1028" s="4" t="str">
        <f t="shared" si="32"/>
        <v>Financial_strength_Zanders</v>
      </c>
      <c r="C1028" s="4" t="str">
        <f t="shared" si="33"/>
        <v>Financial_strength_Zanders - FALCON_credit_limit_LCU_</v>
      </c>
      <c r="D1028" t="s">
        <v>16995</v>
      </c>
      <c r="E1028" t="s">
        <v>16996</v>
      </c>
      <c r="F1028" t="s">
        <v>1978</v>
      </c>
    </row>
    <row r="1029" spans="1:6" x14ac:dyDescent="0.25">
      <c r="A1029" t="s">
        <v>17267</v>
      </c>
      <c r="B1029" s="4" t="str">
        <f t="shared" si="32"/>
        <v>Financial_strength_Zanders</v>
      </c>
      <c r="C1029" s="4" t="str">
        <f t="shared" si="33"/>
        <v>Financial_strength_Zanders - FALCON_credit_limit_EUR_</v>
      </c>
      <c r="D1029" t="s">
        <v>16997</v>
      </c>
      <c r="E1029" t="s">
        <v>16998</v>
      </c>
      <c r="F1029" t="s">
        <v>1976</v>
      </c>
    </row>
    <row r="1030" spans="1:6" x14ac:dyDescent="0.25">
      <c r="A1030" t="s">
        <v>17267</v>
      </c>
      <c r="B1030" s="4" t="str">
        <f t="shared" si="32"/>
        <v>Financial_strength_Zanders</v>
      </c>
      <c r="C1030" s="4" t="str">
        <f t="shared" si="33"/>
        <v>Financial_strength_Zanders - FALCON_credit_limit_USD_</v>
      </c>
      <c r="D1030" t="s">
        <v>16999</v>
      </c>
      <c r="E1030" t="s">
        <v>17000</v>
      </c>
      <c r="F1030" t="s">
        <v>1980</v>
      </c>
    </row>
    <row r="1031" spans="1:6" x14ac:dyDescent="0.25">
      <c r="A1031" t="s">
        <v>17267</v>
      </c>
      <c r="B1031" s="4" t="str">
        <f t="shared" si="32"/>
        <v>Financial_strength_Zanders</v>
      </c>
      <c r="C1031" s="4" t="str">
        <f t="shared" si="33"/>
        <v>Financial_strength_Zanders - Original_currency</v>
      </c>
      <c r="D1031" t="s">
        <v>5732</v>
      </c>
      <c r="E1031" t="s">
        <v>11895</v>
      </c>
      <c r="F1031" t="s">
        <v>577</v>
      </c>
    </row>
    <row r="1032" spans="1:6" x14ac:dyDescent="0.25">
      <c r="A1032" t="s">
        <v>17267</v>
      </c>
      <c r="B1032" s="4" t="str">
        <f t="shared" si="32"/>
        <v>Financial_strength_Zanders</v>
      </c>
      <c r="C1032" s="4" t="str">
        <f t="shared" si="33"/>
        <v>Financial_strength_Zanders - Exchange_rate_from_original_currency_EUR</v>
      </c>
      <c r="D1032" t="s">
        <v>16931</v>
      </c>
      <c r="E1032" t="s">
        <v>16932</v>
      </c>
      <c r="F1032" t="s">
        <v>1833</v>
      </c>
    </row>
    <row r="1033" spans="1:6" x14ac:dyDescent="0.25">
      <c r="A1033" t="s">
        <v>17267</v>
      </c>
      <c r="B1033" s="4" t="str">
        <f t="shared" si="32"/>
        <v>Financial_strength_Zanders</v>
      </c>
      <c r="C1033" s="4" t="str">
        <f t="shared" si="33"/>
        <v>Financial_strength_Zanders - Exchange_rate_from_original_currency_USD</v>
      </c>
      <c r="D1033" t="s">
        <v>16933</v>
      </c>
      <c r="E1033" t="s">
        <v>16934</v>
      </c>
      <c r="F1033" t="s">
        <v>1835</v>
      </c>
    </row>
    <row r="1034" spans="1:6" x14ac:dyDescent="0.25">
      <c r="A1034" t="s">
        <v>17268</v>
      </c>
      <c r="B1034" s="4" t="str">
        <f t="shared" si="32"/>
        <v>Financial_strength_Vadis</v>
      </c>
      <c r="C1034" s="4" t="str">
        <f t="shared" si="33"/>
        <v>Financial_strength_Vadis - BvD_ID_number</v>
      </c>
      <c r="D1034" t="s">
        <v>5805</v>
      </c>
      <c r="E1034" t="s">
        <v>954</v>
      </c>
      <c r="F1034" t="s">
        <v>27</v>
      </c>
    </row>
    <row r="1035" spans="1:6" x14ac:dyDescent="0.25">
      <c r="A1035" t="s">
        <v>17268</v>
      </c>
      <c r="B1035" s="4" t="str">
        <f t="shared" si="32"/>
        <v>Financial_strength_Vadis</v>
      </c>
      <c r="C1035" s="4" t="str">
        <f t="shared" si="33"/>
        <v>Financial_strength_Vadis - Status</v>
      </c>
      <c r="D1035" t="s">
        <v>1837</v>
      </c>
      <c r="E1035" t="s">
        <v>16896</v>
      </c>
      <c r="F1035" t="s">
        <v>1837</v>
      </c>
    </row>
    <row r="1036" spans="1:6" x14ac:dyDescent="0.25">
      <c r="A1036" t="s">
        <v>17268</v>
      </c>
      <c r="B1036" s="4" t="str">
        <f t="shared" si="32"/>
        <v>Financial_strength_Vadis</v>
      </c>
      <c r="C1036" s="4" t="str">
        <f t="shared" si="33"/>
        <v>Financial_strength_Vadis - Status_date</v>
      </c>
      <c r="D1036" t="s">
        <v>16556</v>
      </c>
      <c r="E1036" t="s">
        <v>16897</v>
      </c>
      <c r="F1036" t="s">
        <v>1839</v>
      </c>
    </row>
    <row r="1037" spans="1:6" x14ac:dyDescent="0.25">
      <c r="A1037" t="s">
        <v>17268</v>
      </c>
      <c r="B1037" s="4" t="str">
        <f t="shared" si="32"/>
        <v>Financial_strength_Vadis</v>
      </c>
      <c r="C1037" s="4" t="str">
        <f t="shared" si="33"/>
        <v>Financial_strength_Vadis - Consolidation_code</v>
      </c>
      <c r="D1037" t="s">
        <v>6000</v>
      </c>
      <c r="E1037" t="s">
        <v>5998</v>
      </c>
      <c r="F1037" t="s">
        <v>453</v>
      </c>
    </row>
    <row r="1038" spans="1:6" x14ac:dyDescent="0.25">
      <c r="A1038" t="s">
        <v>17268</v>
      </c>
      <c r="B1038" s="4" t="str">
        <f t="shared" si="32"/>
        <v>Financial_strength_Vadis</v>
      </c>
      <c r="C1038" s="4" t="str">
        <f t="shared" si="33"/>
        <v>Financial_strength_Vadis - VADIS_Year</v>
      </c>
      <c r="D1038" t="s">
        <v>17001</v>
      </c>
      <c r="E1038" t="s">
        <v>16096</v>
      </c>
      <c r="F1038" t="s">
        <v>1971</v>
      </c>
    </row>
    <row r="1039" spans="1:6" x14ac:dyDescent="0.25">
      <c r="A1039" t="s">
        <v>17268</v>
      </c>
      <c r="B1039" s="4" t="str">
        <f t="shared" si="32"/>
        <v>Financial_strength_Vadis</v>
      </c>
      <c r="C1039" s="4" t="str">
        <f t="shared" si="33"/>
        <v>Financial_strength_Vadis - VADIS_Propensity_to_become_bankrupt</v>
      </c>
      <c r="D1039" t="s">
        <v>17002</v>
      </c>
      <c r="E1039" t="s">
        <v>17003</v>
      </c>
      <c r="F1039" t="s">
        <v>1963</v>
      </c>
    </row>
    <row r="1040" spans="1:6" x14ac:dyDescent="0.25">
      <c r="A1040" t="s">
        <v>17268</v>
      </c>
      <c r="B1040" s="4" t="str">
        <f t="shared" si="32"/>
        <v>Financial_strength_Vadis</v>
      </c>
      <c r="C1040" s="4" t="str">
        <f t="shared" si="33"/>
        <v>Financial_strength_Vadis - VADIS_Propensity_to_be_sold</v>
      </c>
      <c r="D1040" t="s">
        <v>17004</v>
      </c>
      <c r="E1040" t="s">
        <v>16120</v>
      </c>
      <c r="F1040" t="s">
        <v>1961</v>
      </c>
    </row>
    <row r="1041" spans="1:6" x14ac:dyDescent="0.25">
      <c r="A1041" t="s">
        <v>17268</v>
      </c>
      <c r="B1041" s="4" t="str">
        <f t="shared" si="32"/>
        <v>Financial_strength_Vadis</v>
      </c>
      <c r="C1041" s="4" t="str">
        <f t="shared" si="33"/>
        <v>Financial_strength_Vadis - VADIS_Reason_of_no_scoring</v>
      </c>
      <c r="D1041" t="s">
        <v>17005</v>
      </c>
      <c r="E1041" t="s">
        <v>16113</v>
      </c>
      <c r="F1041" t="s">
        <v>17006</v>
      </c>
    </row>
    <row r="1042" spans="1:6" x14ac:dyDescent="0.25">
      <c r="A1042" t="s">
        <v>17268</v>
      </c>
      <c r="B1042" s="4" t="str">
        <f t="shared" si="32"/>
        <v>Financial_strength_Vadis</v>
      </c>
      <c r="C1042" s="4" t="str">
        <f t="shared" si="33"/>
        <v>Financial_strength_Vadis - VADIS_Reason_of_no_scoring_description_</v>
      </c>
      <c r="D1042" t="s">
        <v>17007</v>
      </c>
      <c r="E1042" t="s">
        <v>17008</v>
      </c>
      <c r="F1042" t="s">
        <v>1969</v>
      </c>
    </row>
    <row r="1043" spans="1:6" x14ac:dyDescent="0.25">
      <c r="A1043" t="s">
        <v>17268</v>
      </c>
      <c r="B1043" s="4" t="str">
        <f t="shared" si="32"/>
        <v>Financial_strength_Vadis</v>
      </c>
      <c r="C1043" s="4" t="str">
        <f t="shared" si="33"/>
        <v>Financial_strength_Vadis - VADIS_Estimated_deal_value_lower_bound_th_LCU_</v>
      </c>
      <c r="D1043" t="s">
        <v>17009</v>
      </c>
      <c r="E1043" t="s">
        <v>16099</v>
      </c>
      <c r="F1043" t="s">
        <v>1951</v>
      </c>
    </row>
    <row r="1044" spans="1:6" x14ac:dyDescent="0.25">
      <c r="A1044" t="s">
        <v>17268</v>
      </c>
      <c r="B1044" s="4" t="str">
        <f t="shared" si="32"/>
        <v>Financial_strength_Vadis</v>
      </c>
      <c r="C1044" s="4" t="str">
        <f t="shared" si="33"/>
        <v>Financial_strength_Vadis - VADIS_Estimated_deal_value_upper_bound_th_LCU_</v>
      </c>
      <c r="D1044" t="s">
        <v>17010</v>
      </c>
      <c r="E1044" t="s">
        <v>16102</v>
      </c>
      <c r="F1044" t="s">
        <v>1957</v>
      </c>
    </row>
    <row r="1045" spans="1:6" x14ac:dyDescent="0.25">
      <c r="A1045" t="s">
        <v>17268</v>
      </c>
      <c r="B1045" s="4" t="str">
        <f t="shared" si="32"/>
        <v>Financial_strength_Vadis</v>
      </c>
      <c r="C1045" s="4" t="str">
        <f t="shared" si="33"/>
        <v>Financial_strength_Vadis - VADIS_Estimated_deal_value_lower_bound_th_EUR_</v>
      </c>
      <c r="D1045" t="s">
        <v>17011</v>
      </c>
      <c r="E1045" t="s">
        <v>16099</v>
      </c>
      <c r="F1045" t="s">
        <v>1949</v>
      </c>
    </row>
    <row r="1046" spans="1:6" x14ac:dyDescent="0.25">
      <c r="A1046" t="s">
        <v>17268</v>
      </c>
      <c r="B1046" s="4" t="str">
        <f t="shared" si="32"/>
        <v>Financial_strength_Vadis</v>
      </c>
      <c r="C1046" s="4" t="str">
        <f t="shared" si="33"/>
        <v>Financial_strength_Vadis - VADIS_Estimated_deal_value_upper_bound_th_EUR_</v>
      </c>
      <c r="D1046" t="s">
        <v>17012</v>
      </c>
      <c r="E1046" t="s">
        <v>16102</v>
      </c>
      <c r="F1046" t="s">
        <v>1955</v>
      </c>
    </row>
    <row r="1047" spans="1:6" x14ac:dyDescent="0.25">
      <c r="A1047" t="s">
        <v>17268</v>
      </c>
      <c r="B1047" s="4" t="str">
        <f t="shared" si="32"/>
        <v>Financial_strength_Vadis</v>
      </c>
      <c r="C1047" s="4" t="str">
        <f t="shared" si="33"/>
        <v>Financial_strength_Vadis - VADIS_Estimated_deal_value_lower_bound_th_USD_</v>
      </c>
      <c r="D1047" t="s">
        <v>17013</v>
      </c>
      <c r="E1047" t="s">
        <v>16099</v>
      </c>
      <c r="F1047" t="s">
        <v>1953</v>
      </c>
    </row>
    <row r="1048" spans="1:6" x14ac:dyDescent="0.25">
      <c r="A1048" t="s">
        <v>17268</v>
      </c>
      <c r="B1048" s="4" t="str">
        <f t="shared" si="32"/>
        <v>Financial_strength_Vadis</v>
      </c>
      <c r="C1048" s="4" t="str">
        <f t="shared" si="33"/>
        <v>Financial_strength_Vadis - VADIS_Estimated_deal_value_upper_bound_th_USD_</v>
      </c>
      <c r="D1048" t="s">
        <v>17014</v>
      </c>
      <c r="E1048" t="s">
        <v>16102</v>
      </c>
      <c r="F1048" t="s">
        <v>1959</v>
      </c>
    </row>
    <row r="1049" spans="1:6" x14ac:dyDescent="0.25">
      <c r="A1049" t="s">
        <v>17268</v>
      </c>
      <c r="B1049" s="4" t="str">
        <f t="shared" si="32"/>
        <v>Financial_strength_Vadis</v>
      </c>
      <c r="C1049" s="4" t="str">
        <f t="shared" si="33"/>
        <v>Financial_strength_Vadis - VADIS_Reason_of_no_bounds_for_EDV</v>
      </c>
      <c r="D1049" t="s">
        <v>17015</v>
      </c>
      <c r="E1049" t="s">
        <v>16110</v>
      </c>
      <c r="F1049" t="s">
        <v>1965</v>
      </c>
    </row>
    <row r="1050" spans="1:6" x14ac:dyDescent="0.25">
      <c r="A1050" t="s">
        <v>17268</v>
      </c>
      <c r="B1050" s="4" t="str">
        <f t="shared" si="32"/>
        <v>Financial_strength_Vadis</v>
      </c>
      <c r="C1050" s="4" t="str">
        <f t="shared" si="33"/>
        <v>Financial_strength_Vadis - Original_currency</v>
      </c>
      <c r="D1050" t="s">
        <v>5732</v>
      </c>
      <c r="E1050" t="s">
        <v>11895</v>
      </c>
      <c r="F1050" t="s">
        <v>577</v>
      </c>
    </row>
    <row r="1051" spans="1:6" x14ac:dyDescent="0.25">
      <c r="A1051" t="s">
        <v>17268</v>
      </c>
      <c r="B1051" s="4" t="str">
        <f t="shared" si="32"/>
        <v>Financial_strength_Vadis</v>
      </c>
      <c r="C1051" s="4" t="str">
        <f t="shared" si="33"/>
        <v>Financial_strength_Vadis - Exchange_rate_from_original_currency_EUR</v>
      </c>
      <c r="D1051" t="s">
        <v>16931</v>
      </c>
      <c r="E1051" t="s">
        <v>16932</v>
      </c>
      <c r="F1051" t="s">
        <v>1833</v>
      </c>
    </row>
    <row r="1052" spans="1:6" x14ac:dyDescent="0.25">
      <c r="A1052" t="s">
        <v>17268</v>
      </c>
      <c r="B1052" s="4" t="str">
        <f t="shared" si="32"/>
        <v>Financial_strength_Vadis</v>
      </c>
      <c r="C1052" s="4" t="str">
        <f t="shared" si="33"/>
        <v>Financial_strength_Vadis - Exchange_rate_from_original_currency_USD</v>
      </c>
      <c r="D1052" t="s">
        <v>16933</v>
      </c>
      <c r="E1052" t="s">
        <v>16934</v>
      </c>
      <c r="F1052" t="s">
        <v>1835</v>
      </c>
    </row>
    <row r="1053" spans="1:6" x14ac:dyDescent="0.25">
      <c r="A1053" t="s">
        <v>17257</v>
      </c>
      <c r="B1053" s="4" t="str">
        <f t="shared" si="32"/>
        <v>Banks_Global_financials_and_ratios</v>
      </c>
      <c r="C1053" s="4" t="str">
        <f t="shared" si="33"/>
        <v>Banks_Global_financials_and_ratios - BvD_ID_number</v>
      </c>
      <c r="D1053" t="s">
        <v>5805</v>
      </c>
      <c r="E1053" t="s">
        <v>954</v>
      </c>
      <c r="F1053" t="s">
        <v>27</v>
      </c>
    </row>
    <row r="1054" spans="1:6" x14ac:dyDescent="0.25">
      <c r="A1054" t="s">
        <v>17257</v>
      </c>
      <c r="B1054" s="4" t="str">
        <f t="shared" si="32"/>
        <v>Banks_Global_financials_and_ratios</v>
      </c>
      <c r="C1054" s="4" t="str">
        <f t="shared" si="33"/>
        <v>Banks_Global_financials_and_ratios - Consolidation_code</v>
      </c>
      <c r="D1054" t="s">
        <v>6000</v>
      </c>
      <c r="E1054" t="s">
        <v>5998</v>
      </c>
      <c r="F1054" t="s">
        <v>453</v>
      </c>
    </row>
    <row r="1055" spans="1:6" x14ac:dyDescent="0.25">
      <c r="A1055" t="s">
        <v>17257</v>
      </c>
      <c r="B1055" s="4" t="str">
        <f t="shared" si="32"/>
        <v>Banks_Global_financials_and_ratios</v>
      </c>
      <c r="C1055" s="4" t="str">
        <f t="shared" si="33"/>
        <v>Banks_Global_financials_and_ratios - Closing_date</v>
      </c>
      <c r="D1055" t="s">
        <v>5942</v>
      </c>
      <c r="E1055" t="s">
        <v>5940</v>
      </c>
      <c r="F1055" t="s">
        <v>220</v>
      </c>
    </row>
    <row r="1056" spans="1:6" x14ac:dyDescent="0.25">
      <c r="A1056" t="s">
        <v>17257</v>
      </c>
      <c r="B1056" s="4" t="str">
        <f t="shared" si="32"/>
        <v>Banks_Global_financials_and_ratios</v>
      </c>
      <c r="C1056" s="4" t="str">
        <f t="shared" si="33"/>
        <v>Banks_Global_financials_and_ratios - Number_of_months</v>
      </c>
      <c r="D1056" t="s">
        <v>11757</v>
      </c>
      <c r="E1056" t="s">
        <v>11755</v>
      </c>
      <c r="F1056" t="s">
        <v>571</v>
      </c>
    </row>
    <row r="1057" spans="1:6" x14ac:dyDescent="0.25">
      <c r="A1057" t="s">
        <v>17257</v>
      </c>
      <c r="B1057" s="4" t="str">
        <f t="shared" si="32"/>
        <v>Banks_Global_financials_and_ratios</v>
      </c>
      <c r="C1057" s="4" t="str">
        <f t="shared" si="33"/>
        <v>Banks_Global_financials_and_ratios - Audit_status</v>
      </c>
      <c r="D1057" t="s">
        <v>4735</v>
      </c>
      <c r="E1057" t="s">
        <v>4733</v>
      </c>
      <c r="F1057" t="s">
        <v>443</v>
      </c>
    </row>
    <row r="1058" spans="1:6" x14ac:dyDescent="0.25">
      <c r="A1058" t="s">
        <v>17257</v>
      </c>
      <c r="B1058" s="4" t="str">
        <f t="shared" si="32"/>
        <v>Banks_Global_financials_and_ratios</v>
      </c>
      <c r="C1058" s="4" t="str">
        <f t="shared" si="33"/>
        <v>Banks_Global_financials_and_ratios - Accounting_practice</v>
      </c>
      <c r="D1058" t="s">
        <v>4414</v>
      </c>
      <c r="E1058" t="s">
        <v>4412</v>
      </c>
      <c r="F1058" t="s">
        <v>441</v>
      </c>
    </row>
    <row r="1059" spans="1:6" x14ac:dyDescent="0.25">
      <c r="A1059" t="s">
        <v>17257</v>
      </c>
      <c r="B1059" s="4" t="str">
        <f t="shared" si="32"/>
        <v>Banks_Global_financials_and_ratios</v>
      </c>
      <c r="C1059" s="4" t="str">
        <f t="shared" si="33"/>
        <v>Banks_Global_financials_and_ratios - Original_units</v>
      </c>
      <c r="D1059" t="s">
        <v>16649</v>
      </c>
      <c r="E1059" t="s">
        <v>11898</v>
      </c>
      <c r="F1059" t="s">
        <v>579</v>
      </c>
    </row>
    <row r="1060" spans="1:6" x14ac:dyDescent="0.25">
      <c r="A1060" t="s">
        <v>17257</v>
      </c>
      <c r="B1060" s="4" t="str">
        <f t="shared" si="32"/>
        <v>Banks_Global_financials_and_ratios</v>
      </c>
      <c r="C1060" s="4" t="str">
        <f t="shared" si="33"/>
        <v>Banks_Global_financials_and_ratios - Original_currency</v>
      </c>
      <c r="D1060" t="s">
        <v>5732</v>
      </c>
      <c r="E1060" t="s">
        <v>11895</v>
      </c>
      <c r="F1060" t="s">
        <v>577</v>
      </c>
    </row>
    <row r="1061" spans="1:6" x14ac:dyDescent="0.25">
      <c r="A1061" t="s">
        <v>17257</v>
      </c>
      <c r="B1061" s="4" t="str">
        <f t="shared" si="32"/>
        <v>Banks_Global_financials_and_ratios</v>
      </c>
      <c r="C1061" s="4" t="str">
        <f t="shared" si="33"/>
        <v>Banks_Global_financials_and_ratios - Exchange_rate_from_original_currency</v>
      </c>
      <c r="D1061" t="s">
        <v>8545</v>
      </c>
      <c r="E1061" t="s">
        <v>8543</v>
      </c>
      <c r="F1061" t="s">
        <v>662</v>
      </c>
    </row>
    <row r="1062" spans="1:6" x14ac:dyDescent="0.25">
      <c r="A1062" t="s">
        <v>17257</v>
      </c>
      <c r="B1062" s="4" t="str">
        <f t="shared" si="32"/>
        <v>Banks_Global_financials_and_ratios</v>
      </c>
      <c r="C1062" s="4" t="str">
        <f t="shared" si="33"/>
        <v>Banks_Global_financials_and_ratios - Loans</v>
      </c>
      <c r="D1062" t="s">
        <v>529</v>
      </c>
      <c r="E1062">
        <v>190000</v>
      </c>
      <c r="F1062" t="s">
        <v>529</v>
      </c>
    </row>
    <row r="1063" spans="1:6" x14ac:dyDescent="0.25">
      <c r="A1063" t="s">
        <v>17257</v>
      </c>
      <c r="B1063" s="4" t="str">
        <f t="shared" si="32"/>
        <v>Banks_Global_financials_and_ratios</v>
      </c>
      <c r="C1063" s="4" t="str">
        <f t="shared" si="33"/>
        <v>Banks_Global_financials_and_ratios - Gross_loans</v>
      </c>
      <c r="D1063" t="s">
        <v>4005</v>
      </c>
      <c r="E1063">
        <v>190100</v>
      </c>
      <c r="F1063" t="s">
        <v>485</v>
      </c>
    </row>
    <row r="1064" spans="1:6" x14ac:dyDescent="0.25">
      <c r="A1064" t="s">
        <v>17257</v>
      </c>
      <c r="B1064" s="4" t="str">
        <f t="shared" si="32"/>
        <v>Banks_Global_financials_and_ratios</v>
      </c>
      <c r="C1064" s="4" t="str">
        <f t="shared" si="33"/>
        <v>Banks_Global_financials_and_ratios - Less_reserves_for_impaired_loans_NPLs</v>
      </c>
      <c r="D1064" t="s">
        <v>4009</v>
      </c>
      <c r="E1064">
        <v>190200</v>
      </c>
      <c r="F1064" t="s">
        <v>507</v>
      </c>
    </row>
    <row r="1065" spans="1:6" x14ac:dyDescent="0.25">
      <c r="A1065" t="s">
        <v>17257</v>
      </c>
      <c r="B1065" s="4" t="str">
        <f t="shared" si="32"/>
        <v>Banks_Global_financials_and_ratios</v>
      </c>
      <c r="C1065" s="4" t="str">
        <f t="shared" si="33"/>
        <v>Banks_Global_financials_and_ratios - Other_Earning_Assets</v>
      </c>
      <c r="D1065" t="s">
        <v>4013</v>
      </c>
      <c r="E1065">
        <v>190300</v>
      </c>
      <c r="F1065" t="s">
        <v>587</v>
      </c>
    </row>
    <row r="1066" spans="1:6" x14ac:dyDescent="0.25">
      <c r="A1066" t="s">
        <v>17257</v>
      </c>
      <c r="B1066" s="4" t="str">
        <f t="shared" si="32"/>
        <v>Banks_Global_financials_and_ratios</v>
      </c>
      <c r="C1066" s="4" t="str">
        <f t="shared" si="33"/>
        <v>Banks_Global_financials_and_ratios - Loans_and_advances_to_banks</v>
      </c>
      <c r="D1066" t="s">
        <v>4017</v>
      </c>
      <c r="E1066">
        <v>190400</v>
      </c>
      <c r="F1066" t="s">
        <v>531</v>
      </c>
    </row>
    <row r="1067" spans="1:6" x14ac:dyDescent="0.25">
      <c r="A1067" t="s">
        <v>17257</v>
      </c>
      <c r="B1067" s="4" t="str">
        <f t="shared" si="32"/>
        <v>Banks_Global_financials_and_ratios</v>
      </c>
      <c r="C1067" s="4" t="str">
        <f t="shared" si="33"/>
        <v>Banks_Global_financials_and_ratios - Derivatives_Assets_</v>
      </c>
      <c r="D1067" t="s">
        <v>17016</v>
      </c>
      <c r="E1067">
        <v>190500</v>
      </c>
      <c r="F1067" t="s">
        <v>463</v>
      </c>
    </row>
    <row r="1068" spans="1:6" x14ac:dyDescent="0.25">
      <c r="A1068" t="s">
        <v>17257</v>
      </c>
      <c r="B1068" s="4" t="str">
        <f t="shared" si="32"/>
        <v>Banks_Global_financials_and_ratios</v>
      </c>
      <c r="C1068" s="4" t="str">
        <f t="shared" si="33"/>
        <v>Banks_Global_financials_and_ratios - Other_securities</v>
      </c>
      <c r="D1068" t="s">
        <v>4029</v>
      </c>
      <c r="E1068">
        <v>190600</v>
      </c>
      <c r="F1068" t="s">
        <v>597</v>
      </c>
    </row>
    <row r="1069" spans="1:6" x14ac:dyDescent="0.25">
      <c r="A1069" t="s">
        <v>17257</v>
      </c>
      <c r="B1069" s="4" t="str">
        <f t="shared" si="32"/>
        <v>Banks_Global_financials_and_ratios</v>
      </c>
      <c r="C1069" s="4" t="str">
        <f t="shared" si="33"/>
        <v>Banks_Global_financials_and_ratios - Remaining_earning_assets</v>
      </c>
      <c r="D1069" t="s">
        <v>4033</v>
      </c>
      <c r="E1069">
        <v>190700</v>
      </c>
      <c r="F1069" t="s">
        <v>609</v>
      </c>
    </row>
    <row r="1070" spans="1:6" x14ac:dyDescent="0.25">
      <c r="A1070" t="s">
        <v>17257</v>
      </c>
      <c r="B1070" s="4" t="str">
        <f t="shared" si="32"/>
        <v>Banks_Global_financials_and_ratios</v>
      </c>
      <c r="C1070" s="4" t="str">
        <f t="shared" si="33"/>
        <v>Banks_Global_financials_and_ratios - Total_Earning_Assets</v>
      </c>
      <c r="D1070" t="s">
        <v>4037</v>
      </c>
      <c r="E1070">
        <v>190800</v>
      </c>
      <c r="F1070" t="s">
        <v>653</v>
      </c>
    </row>
    <row r="1071" spans="1:6" x14ac:dyDescent="0.25">
      <c r="A1071" t="s">
        <v>17257</v>
      </c>
      <c r="B1071" s="4" t="str">
        <f t="shared" si="32"/>
        <v>Banks_Global_financials_and_ratios</v>
      </c>
      <c r="C1071" s="4" t="str">
        <f t="shared" si="33"/>
        <v>Banks_Global_financials_and_ratios - Fixed_Assets</v>
      </c>
      <c r="D1071" t="s">
        <v>16663</v>
      </c>
      <c r="E1071">
        <v>190900</v>
      </c>
      <c r="F1071" t="s">
        <v>483</v>
      </c>
    </row>
    <row r="1072" spans="1:6" x14ac:dyDescent="0.25">
      <c r="A1072" t="s">
        <v>17257</v>
      </c>
      <c r="B1072" s="4" t="str">
        <f t="shared" si="32"/>
        <v>Banks_Global_financials_and_ratios</v>
      </c>
      <c r="C1072" s="4" t="str">
        <f t="shared" si="33"/>
        <v>Banks_Global_financials_and_ratios - Non_Earning_Assets</v>
      </c>
      <c r="D1072" t="s">
        <v>4044</v>
      </c>
      <c r="E1072">
        <v>191000</v>
      </c>
      <c r="F1072" t="s">
        <v>561</v>
      </c>
    </row>
    <row r="1073" spans="1:6" x14ac:dyDescent="0.25">
      <c r="A1073" t="s">
        <v>17257</v>
      </c>
      <c r="B1073" s="4" t="str">
        <f t="shared" si="32"/>
        <v>Banks_Global_financials_and_ratios</v>
      </c>
      <c r="C1073" s="4" t="str">
        <f t="shared" si="33"/>
        <v>Banks_Global_financials_and_ratios - Total_assets</v>
      </c>
      <c r="D1073" t="s">
        <v>3464</v>
      </c>
      <c r="E1073">
        <v>191100</v>
      </c>
      <c r="F1073" t="s">
        <v>643</v>
      </c>
    </row>
    <row r="1074" spans="1:6" x14ac:dyDescent="0.25">
      <c r="A1074" t="s">
        <v>17257</v>
      </c>
      <c r="B1074" s="4" t="str">
        <f t="shared" si="32"/>
        <v>Banks_Global_financials_and_ratios</v>
      </c>
      <c r="C1074" s="4" t="str">
        <f t="shared" si="33"/>
        <v>Banks_Global_financials_and_ratios - Deposits_short_term_funding</v>
      </c>
      <c r="D1074" t="s">
        <v>17017</v>
      </c>
      <c r="E1074">
        <v>191200</v>
      </c>
      <c r="F1074" t="s">
        <v>461</v>
      </c>
    </row>
    <row r="1075" spans="1:6" x14ac:dyDescent="0.25">
      <c r="A1075" t="s">
        <v>17257</v>
      </c>
      <c r="B1075" s="4" t="str">
        <f t="shared" si="32"/>
        <v>Banks_Global_financials_and_ratios</v>
      </c>
      <c r="C1075" s="4" t="str">
        <f t="shared" si="33"/>
        <v>Banks_Global_financials_and_ratios - Total_customer_deposits</v>
      </c>
      <c r="D1075" t="s">
        <v>17018</v>
      </c>
      <c r="E1075">
        <v>191300</v>
      </c>
      <c r="F1075" t="s">
        <v>651</v>
      </c>
    </row>
    <row r="1076" spans="1:6" x14ac:dyDescent="0.25">
      <c r="A1076" t="s">
        <v>17257</v>
      </c>
      <c r="B1076" s="4" t="str">
        <f t="shared" si="32"/>
        <v>Banks_Global_financials_and_ratios</v>
      </c>
      <c r="C1076" s="4" t="str">
        <f t="shared" si="33"/>
        <v>Banks_Global_financials_and_ratios - Deposits_from_banks</v>
      </c>
      <c r="D1076" t="s">
        <v>4084</v>
      </c>
      <c r="E1076">
        <v>191400</v>
      </c>
      <c r="F1076" t="s">
        <v>459</v>
      </c>
    </row>
    <row r="1077" spans="1:6" x14ac:dyDescent="0.25">
      <c r="A1077" t="s">
        <v>17257</v>
      </c>
      <c r="B1077" s="4" t="str">
        <f t="shared" si="32"/>
        <v>Banks_Global_financials_and_ratios</v>
      </c>
      <c r="C1077" s="4" t="str">
        <f t="shared" si="33"/>
        <v>Banks_Global_financials_and_ratios - Other_deposits_and_short_term_borrowings</v>
      </c>
      <c r="D1077" t="s">
        <v>4092</v>
      </c>
      <c r="E1077">
        <v>191500</v>
      </c>
      <c r="F1077" t="s">
        <v>585</v>
      </c>
    </row>
    <row r="1078" spans="1:6" x14ac:dyDescent="0.25">
      <c r="A1078" t="s">
        <v>17257</v>
      </c>
      <c r="B1078" s="4" t="str">
        <f t="shared" si="32"/>
        <v>Banks_Global_financials_and_ratios</v>
      </c>
      <c r="C1078" s="4" t="str">
        <f t="shared" si="33"/>
        <v>Banks_Global_financials_and_ratios - Other_interest_bearing_liabilities</v>
      </c>
      <c r="D1078" t="s">
        <v>4096</v>
      </c>
      <c r="E1078">
        <v>191600</v>
      </c>
      <c r="F1078" t="s">
        <v>589</v>
      </c>
    </row>
    <row r="1079" spans="1:6" x14ac:dyDescent="0.25">
      <c r="A1079" t="s">
        <v>17257</v>
      </c>
      <c r="B1079" s="4" t="str">
        <f t="shared" si="32"/>
        <v>Banks_Global_financials_and_ratios</v>
      </c>
      <c r="C1079" s="4" t="str">
        <f t="shared" si="33"/>
        <v>Banks_Global_financials_and_ratios - Derivatives_Liabilities_and_Equity_</v>
      </c>
      <c r="D1079" t="s">
        <v>17019</v>
      </c>
      <c r="E1079">
        <v>191700</v>
      </c>
      <c r="F1079" t="s">
        <v>465</v>
      </c>
    </row>
    <row r="1080" spans="1:6" x14ac:dyDescent="0.25">
      <c r="A1080" t="s">
        <v>17257</v>
      </c>
      <c r="B1080" s="4" t="str">
        <f t="shared" si="32"/>
        <v>Banks_Global_financials_and_ratios</v>
      </c>
      <c r="C1080" s="4" t="str">
        <f t="shared" si="33"/>
        <v>Banks_Global_financials_and_ratios - Trading_liabilities</v>
      </c>
      <c r="D1080" t="s">
        <v>4105</v>
      </c>
      <c r="E1080">
        <v>191800</v>
      </c>
      <c r="F1080" t="s">
        <v>657</v>
      </c>
    </row>
    <row r="1081" spans="1:6" x14ac:dyDescent="0.25">
      <c r="A1081" t="s">
        <v>17257</v>
      </c>
      <c r="B1081" s="4" t="str">
        <f t="shared" si="32"/>
        <v>Banks_Global_financials_and_ratios</v>
      </c>
      <c r="C1081" s="4" t="str">
        <f t="shared" si="33"/>
        <v>Banks_Global_financials_and_ratios - Long_term_funding</v>
      </c>
      <c r="D1081" t="s">
        <v>4110</v>
      </c>
      <c r="E1081">
        <v>191900</v>
      </c>
      <c r="F1081" t="s">
        <v>533</v>
      </c>
    </row>
    <row r="1082" spans="1:6" x14ac:dyDescent="0.25">
      <c r="A1082" t="s">
        <v>17257</v>
      </c>
      <c r="B1082" s="4" t="str">
        <f t="shared" si="32"/>
        <v>Banks_Global_financials_and_ratios</v>
      </c>
      <c r="C1082" s="4" t="str">
        <f t="shared" si="33"/>
        <v>Banks_Global_financials_and_ratios - Other_non_interest_bearing_</v>
      </c>
      <c r="D1082" t="s">
        <v>4114</v>
      </c>
      <c r="E1082">
        <v>192000</v>
      </c>
      <c r="F1082" t="s">
        <v>591</v>
      </c>
    </row>
    <row r="1083" spans="1:6" x14ac:dyDescent="0.25">
      <c r="A1083" t="s">
        <v>17257</v>
      </c>
      <c r="B1083" s="4" t="str">
        <f t="shared" si="32"/>
        <v>Banks_Global_financials_and_ratios</v>
      </c>
      <c r="C1083" s="4" t="str">
        <f t="shared" si="33"/>
        <v>Banks_Global_financials_and_ratios - Loan_Loss_Reserves</v>
      </c>
      <c r="D1083" t="s">
        <v>17020</v>
      </c>
      <c r="E1083">
        <v>142045</v>
      </c>
      <c r="F1083" t="s">
        <v>525</v>
      </c>
    </row>
    <row r="1084" spans="1:6" x14ac:dyDescent="0.25">
      <c r="A1084" t="s">
        <v>17257</v>
      </c>
      <c r="B1084" s="4" t="str">
        <f t="shared" si="32"/>
        <v>Banks_Global_financials_and_ratios</v>
      </c>
      <c r="C1084" s="4" t="str">
        <f t="shared" si="33"/>
        <v>Banks_Global_financials_and_ratios - Other_Reserves</v>
      </c>
      <c r="D1084" t="s">
        <v>17021</v>
      </c>
      <c r="E1084">
        <v>192100</v>
      </c>
      <c r="F1084" t="s">
        <v>595</v>
      </c>
    </row>
    <row r="1085" spans="1:6" x14ac:dyDescent="0.25">
      <c r="A1085" t="s">
        <v>17257</v>
      </c>
      <c r="B1085" s="4" t="str">
        <f t="shared" si="32"/>
        <v>Banks_Global_financials_and_ratios</v>
      </c>
      <c r="C1085" s="4" t="str">
        <f t="shared" si="33"/>
        <v>Banks_Global_financials_and_ratios - Equity</v>
      </c>
      <c r="D1085" t="s">
        <v>473</v>
      </c>
      <c r="E1085">
        <v>192300</v>
      </c>
      <c r="F1085" t="s">
        <v>473</v>
      </c>
    </row>
    <row r="1086" spans="1:6" x14ac:dyDescent="0.25">
      <c r="A1086" t="s">
        <v>17257</v>
      </c>
      <c r="B1086" s="4" t="str">
        <f t="shared" si="32"/>
        <v>Banks_Global_financials_and_ratios</v>
      </c>
      <c r="C1086" s="4" t="str">
        <f t="shared" si="33"/>
        <v>Banks_Global_financials_and_ratios - Total_Liabilities_Equity</v>
      </c>
      <c r="D1086" t="s">
        <v>17022</v>
      </c>
      <c r="E1086">
        <v>192400</v>
      </c>
      <c r="F1086" t="s">
        <v>655</v>
      </c>
    </row>
    <row r="1087" spans="1:6" x14ac:dyDescent="0.25">
      <c r="A1087" t="s">
        <v>17257</v>
      </c>
      <c r="B1087" s="4" t="str">
        <f t="shared" si="32"/>
        <v>Banks_Global_financials_and_ratios</v>
      </c>
      <c r="C1087" s="4" t="str">
        <f t="shared" si="33"/>
        <v>Banks_Global_financials_and_ratios - Impaired_loans_Memo_</v>
      </c>
      <c r="D1087" t="s">
        <v>4129</v>
      </c>
      <c r="E1087">
        <v>192500</v>
      </c>
      <c r="F1087" t="s">
        <v>491</v>
      </c>
    </row>
    <row r="1088" spans="1:6" x14ac:dyDescent="0.25">
      <c r="A1088" t="s">
        <v>17257</v>
      </c>
      <c r="B1088" s="4" t="str">
        <f t="shared" si="32"/>
        <v>Banks_Global_financials_and_ratios</v>
      </c>
      <c r="C1088" s="4" t="str">
        <f t="shared" si="33"/>
        <v>Banks_Global_financials_and_ratios - Loan_Loss_Reserves_Memo_</v>
      </c>
      <c r="D1088" t="s">
        <v>4132</v>
      </c>
      <c r="E1088">
        <v>192600</v>
      </c>
      <c r="F1088" t="s">
        <v>527</v>
      </c>
    </row>
    <row r="1089" spans="1:6" x14ac:dyDescent="0.25">
      <c r="A1089" t="s">
        <v>17257</v>
      </c>
      <c r="B1089" s="4" t="str">
        <f t="shared" si="32"/>
        <v>Banks_Global_financials_and_ratios</v>
      </c>
      <c r="C1089" s="4" t="str">
        <f t="shared" si="33"/>
        <v>Banks_Global_financials_and_ratios - Liquid_Assets_Memo_</v>
      </c>
      <c r="D1089" t="s">
        <v>4137</v>
      </c>
      <c r="E1089">
        <v>192700</v>
      </c>
      <c r="F1089" t="s">
        <v>511</v>
      </c>
    </row>
    <row r="1090" spans="1:6" x14ac:dyDescent="0.25">
      <c r="A1090" t="s">
        <v>17257</v>
      </c>
      <c r="B1090" s="4" t="str">
        <f t="shared" si="32"/>
        <v>Banks_Global_financials_and_ratios</v>
      </c>
      <c r="C1090" s="4" t="str">
        <f t="shared" si="33"/>
        <v>Banks_Global_financials_and_ratios - Intangibles_Memo_</v>
      </c>
      <c r="D1090" t="s">
        <v>4141</v>
      </c>
      <c r="E1090">
        <v>192800</v>
      </c>
      <c r="F1090" t="s">
        <v>495</v>
      </c>
    </row>
    <row r="1091" spans="1:6" x14ac:dyDescent="0.25">
      <c r="A1091" t="s">
        <v>17257</v>
      </c>
      <c r="B1091" s="4" t="str">
        <f t="shared" ref="B1091:B1154" si="34">LEFT(A1091,FIND(".txt",A1091)-1)</f>
        <v>Banks_Global_financials_and_ratios</v>
      </c>
      <c r="C1091" s="4" t="str">
        <f t="shared" ref="C1091:C1154" si="35">B1091&amp;" - "&amp;F1091</f>
        <v>Banks_Global_financials_and_ratios - Off_Balance_Sheet_Items</v>
      </c>
      <c r="D1091" t="s">
        <v>4146</v>
      </c>
      <c r="E1091">
        <v>192900</v>
      </c>
      <c r="F1091" t="s">
        <v>573</v>
      </c>
    </row>
    <row r="1092" spans="1:6" x14ac:dyDescent="0.25">
      <c r="A1092" t="s">
        <v>17257</v>
      </c>
      <c r="B1092" s="4" t="str">
        <f t="shared" si="34"/>
        <v>Banks_Global_financials_and_ratios</v>
      </c>
      <c r="C1092" s="4" t="str">
        <f t="shared" si="35"/>
        <v>Banks_Global_financials_and_ratios - Hybrid_Capital_Memo_</v>
      </c>
      <c r="D1092" t="s">
        <v>17023</v>
      </c>
      <c r="E1092">
        <v>193000</v>
      </c>
      <c r="F1092" t="s">
        <v>487</v>
      </c>
    </row>
    <row r="1093" spans="1:6" x14ac:dyDescent="0.25">
      <c r="A1093" t="s">
        <v>17257</v>
      </c>
      <c r="B1093" s="4" t="str">
        <f t="shared" si="34"/>
        <v>Banks_Global_financials_and_ratios</v>
      </c>
      <c r="C1093" s="4" t="str">
        <f t="shared" si="35"/>
        <v>Banks_Global_financials_and_ratios - Subordinated_Debts_Memo_</v>
      </c>
      <c r="D1093" t="s">
        <v>4153</v>
      </c>
      <c r="E1093">
        <v>193100</v>
      </c>
      <c r="F1093" t="s">
        <v>629</v>
      </c>
    </row>
    <row r="1094" spans="1:6" x14ac:dyDescent="0.25">
      <c r="A1094" t="s">
        <v>17257</v>
      </c>
      <c r="B1094" s="4" t="str">
        <f t="shared" si="34"/>
        <v>Banks_Global_financials_and_ratios</v>
      </c>
      <c r="C1094" s="4" t="str">
        <f t="shared" si="35"/>
        <v>Banks_Global_financials_and_ratios - Net_Interest_Revenue</v>
      </c>
      <c r="D1094" t="s">
        <v>4157</v>
      </c>
      <c r="E1094">
        <v>193200</v>
      </c>
      <c r="F1094" t="s">
        <v>553</v>
      </c>
    </row>
    <row r="1095" spans="1:6" x14ac:dyDescent="0.25">
      <c r="A1095" t="s">
        <v>17257</v>
      </c>
      <c r="B1095" s="4" t="str">
        <f t="shared" si="34"/>
        <v>Banks_Global_financials_and_ratios</v>
      </c>
      <c r="C1095" s="4" t="str">
        <f t="shared" si="35"/>
        <v>Banks_Global_financials_and_ratios - Other_Operating_Income</v>
      </c>
      <c r="D1095" t="s">
        <v>17024</v>
      </c>
      <c r="E1095">
        <v>193300</v>
      </c>
      <c r="F1095" t="s">
        <v>593</v>
      </c>
    </row>
    <row r="1096" spans="1:6" x14ac:dyDescent="0.25">
      <c r="A1096" t="s">
        <v>17257</v>
      </c>
      <c r="B1096" s="4" t="str">
        <f t="shared" si="34"/>
        <v>Banks_Global_financials_and_ratios</v>
      </c>
      <c r="C1096" s="4" t="str">
        <f t="shared" si="35"/>
        <v>Banks_Global_financials_and_ratios - Net_gains_losses_on_trading_and_derivatives</v>
      </c>
      <c r="D1096" t="s">
        <v>4173</v>
      </c>
      <c r="E1096">
        <v>193400</v>
      </c>
      <c r="F1096" t="s">
        <v>545</v>
      </c>
    </row>
    <row r="1097" spans="1:6" x14ac:dyDescent="0.25">
      <c r="A1097" t="s">
        <v>17257</v>
      </c>
      <c r="B1097" s="4" t="str">
        <f t="shared" si="34"/>
        <v>Banks_Global_financials_and_ratios</v>
      </c>
      <c r="C1097" s="4" t="str">
        <f t="shared" si="35"/>
        <v>Banks_Global_financials_and_ratios - Net_gains_losses_on_assets_at_FV_through_income_statement</v>
      </c>
      <c r="D1097" t="s">
        <v>4177</v>
      </c>
      <c r="E1097">
        <v>193500</v>
      </c>
      <c r="F1097" t="s">
        <v>543</v>
      </c>
    </row>
    <row r="1098" spans="1:6" x14ac:dyDescent="0.25">
      <c r="A1098" t="s">
        <v>17257</v>
      </c>
      <c r="B1098" s="4" t="str">
        <f t="shared" si="34"/>
        <v>Banks_Global_financials_and_ratios</v>
      </c>
      <c r="C1098" s="4" t="str">
        <f t="shared" si="35"/>
        <v>Banks_Global_financials_and_ratios - Net_fees_and_commissions</v>
      </c>
      <c r="D1098" t="s">
        <v>4181</v>
      </c>
      <c r="E1098">
        <v>193600</v>
      </c>
      <c r="F1098" t="s">
        <v>541</v>
      </c>
    </row>
    <row r="1099" spans="1:6" x14ac:dyDescent="0.25">
      <c r="A1099" t="s">
        <v>17257</v>
      </c>
      <c r="B1099" s="4" t="str">
        <f t="shared" si="34"/>
        <v>Banks_Global_financials_and_ratios</v>
      </c>
      <c r="C1099" s="4" t="str">
        <f t="shared" si="35"/>
        <v>Banks_Global_financials_and_ratios - Remaining_operating_income</v>
      </c>
      <c r="D1099" t="s">
        <v>4185</v>
      </c>
      <c r="E1099">
        <v>193700</v>
      </c>
      <c r="F1099" t="s">
        <v>611</v>
      </c>
    </row>
    <row r="1100" spans="1:6" x14ac:dyDescent="0.25">
      <c r="A1100" t="s">
        <v>17257</v>
      </c>
      <c r="B1100" s="4" t="str">
        <f t="shared" si="34"/>
        <v>Banks_Global_financials_and_ratios</v>
      </c>
      <c r="C1100" s="4" t="str">
        <f t="shared" si="35"/>
        <v>Banks_Global_financials_and_ratios - Overheads</v>
      </c>
      <c r="D1100" t="s">
        <v>599</v>
      </c>
      <c r="E1100">
        <v>193800</v>
      </c>
      <c r="F1100" t="s">
        <v>599</v>
      </c>
    </row>
    <row r="1101" spans="1:6" x14ac:dyDescent="0.25">
      <c r="A1101" t="s">
        <v>17257</v>
      </c>
      <c r="B1101" s="4" t="str">
        <f t="shared" si="34"/>
        <v>Banks_Global_financials_and_ratios</v>
      </c>
      <c r="C1101" s="4" t="str">
        <f t="shared" si="35"/>
        <v>Banks_Global_financials_and_ratios - Loan_Loss_Provisions</v>
      </c>
      <c r="D1101" t="s">
        <v>4193</v>
      </c>
      <c r="E1101">
        <v>193900</v>
      </c>
      <c r="F1101" t="s">
        <v>519</v>
      </c>
    </row>
    <row r="1102" spans="1:6" x14ac:dyDescent="0.25">
      <c r="A1102" t="s">
        <v>17257</v>
      </c>
      <c r="B1102" s="4" t="str">
        <f t="shared" si="34"/>
        <v>Banks_Global_financials_and_ratios</v>
      </c>
      <c r="C1102" s="4" t="str">
        <f t="shared" si="35"/>
        <v>Banks_Global_financials_and_ratios - Other</v>
      </c>
      <c r="D1102" t="s">
        <v>583</v>
      </c>
      <c r="E1102">
        <v>194000</v>
      </c>
      <c r="F1102" t="s">
        <v>583</v>
      </c>
    </row>
    <row r="1103" spans="1:6" x14ac:dyDescent="0.25">
      <c r="A1103" t="s">
        <v>17257</v>
      </c>
      <c r="B1103" s="4" t="str">
        <f t="shared" si="34"/>
        <v>Banks_Global_financials_and_ratios</v>
      </c>
      <c r="C1103" s="4" t="str">
        <f t="shared" si="35"/>
        <v>Banks_Global_financials_and_ratios - Profit_before_Tax</v>
      </c>
      <c r="D1103" t="s">
        <v>4201</v>
      </c>
      <c r="E1103">
        <v>194100</v>
      </c>
      <c r="F1103" t="s">
        <v>603</v>
      </c>
    </row>
    <row r="1104" spans="1:6" x14ac:dyDescent="0.25">
      <c r="A1104" t="s">
        <v>17257</v>
      </c>
      <c r="B1104" s="4" t="str">
        <f t="shared" si="34"/>
        <v>Banks_Global_financials_and_ratios</v>
      </c>
      <c r="C1104" s="4" t="str">
        <f t="shared" si="35"/>
        <v>Banks_Global_financials_and_ratios - Tax</v>
      </c>
      <c r="D1104" t="s">
        <v>635</v>
      </c>
      <c r="E1104">
        <v>194200</v>
      </c>
      <c r="F1104" t="s">
        <v>635</v>
      </c>
    </row>
    <row r="1105" spans="1:6" x14ac:dyDescent="0.25">
      <c r="A1105" t="s">
        <v>17257</v>
      </c>
      <c r="B1105" s="4" t="str">
        <f t="shared" si="34"/>
        <v>Banks_Global_financials_and_ratios</v>
      </c>
      <c r="C1105" s="4" t="str">
        <f t="shared" si="35"/>
        <v>Banks_Global_financials_and_ratios - Net_Income</v>
      </c>
      <c r="D1105" t="s">
        <v>16650</v>
      </c>
      <c r="E1105">
        <v>194300</v>
      </c>
      <c r="F1105" t="s">
        <v>547</v>
      </c>
    </row>
    <row r="1106" spans="1:6" x14ac:dyDescent="0.25">
      <c r="A1106" t="s">
        <v>17257</v>
      </c>
      <c r="B1106" s="4" t="str">
        <f t="shared" si="34"/>
        <v>Banks_Global_financials_and_ratios</v>
      </c>
      <c r="C1106" s="4" t="str">
        <f t="shared" si="35"/>
        <v>Banks_Global_financials_and_ratios - Operating_Income_Memo_</v>
      </c>
      <c r="D1106" t="s">
        <v>17025</v>
      </c>
      <c r="E1106">
        <v>194400</v>
      </c>
      <c r="F1106" t="s">
        <v>575</v>
      </c>
    </row>
    <row r="1107" spans="1:6" x14ac:dyDescent="0.25">
      <c r="A1107" t="s">
        <v>17257</v>
      </c>
      <c r="B1107" s="4" t="str">
        <f t="shared" si="34"/>
        <v>Banks_Global_financials_and_ratios</v>
      </c>
      <c r="C1107" s="4" t="str">
        <f t="shared" si="35"/>
        <v>Banks_Global_financials_and_ratios - Dividend_Paid</v>
      </c>
      <c r="D1107" t="s">
        <v>17026</v>
      </c>
      <c r="E1107">
        <v>194500</v>
      </c>
      <c r="F1107" t="s">
        <v>467</v>
      </c>
    </row>
    <row r="1108" spans="1:6" x14ac:dyDescent="0.25">
      <c r="A1108" t="s">
        <v>17257</v>
      </c>
      <c r="B1108" s="4" t="str">
        <f t="shared" si="34"/>
        <v>Banks_Global_financials_and_ratios</v>
      </c>
      <c r="C1108" s="4" t="str">
        <f t="shared" si="35"/>
        <v>Banks_Global_financials_and_ratios - Total_Capital_Ratio</v>
      </c>
      <c r="D1108" t="s">
        <v>4219</v>
      </c>
      <c r="E1108">
        <v>194600</v>
      </c>
      <c r="F1108" t="s">
        <v>647</v>
      </c>
    </row>
    <row r="1109" spans="1:6" x14ac:dyDescent="0.25">
      <c r="A1109" t="s">
        <v>17257</v>
      </c>
      <c r="B1109" s="4" t="str">
        <f t="shared" si="34"/>
        <v>Banks_Global_financials_and_ratios</v>
      </c>
      <c r="C1109" s="4" t="str">
        <f t="shared" si="35"/>
        <v>Banks_Global_financials_and_ratios - Tier_1_Ratio</v>
      </c>
      <c r="D1109" t="s">
        <v>4224</v>
      </c>
      <c r="E1109">
        <v>194700</v>
      </c>
      <c r="F1109" t="s">
        <v>639</v>
      </c>
    </row>
    <row r="1110" spans="1:6" x14ac:dyDescent="0.25">
      <c r="A1110" t="s">
        <v>17257</v>
      </c>
      <c r="B1110" s="4" t="str">
        <f t="shared" si="34"/>
        <v>Banks_Global_financials_and_ratios</v>
      </c>
      <c r="C1110" s="4" t="str">
        <f t="shared" si="35"/>
        <v>Banks_Global_financials_and_ratios - Total_Capital</v>
      </c>
      <c r="D1110" t="s">
        <v>4228</v>
      </c>
      <c r="E1110">
        <v>194800</v>
      </c>
      <c r="F1110" t="s">
        <v>645</v>
      </c>
    </row>
    <row r="1111" spans="1:6" x14ac:dyDescent="0.25">
      <c r="A1111" t="s">
        <v>17257</v>
      </c>
      <c r="B1111" s="4" t="str">
        <f t="shared" si="34"/>
        <v>Banks_Global_financials_and_ratios</v>
      </c>
      <c r="C1111" s="4" t="str">
        <f t="shared" si="35"/>
        <v>Banks_Global_financials_and_ratios - Tier_1_Capital</v>
      </c>
      <c r="D1111" t="s">
        <v>4232</v>
      </c>
      <c r="E1111">
        <v>194900</v>
      </c>
      <c r="F1111" t="s">
        <v>637</v>
      </c>
    </row>
    <row r="1112" spans="1:6" x14ac:dyDescent="0.25">
      <c r="A1112" t="s">
        <v>17257</v>
      </c>
      <c r="B1112" s="4" t="str">
        <f t="shared" si="34"/>
        <v>Banks_Global_financials_and_ratios</v>
      </c>
      <c r="C1112" s="4" t="str">
        <f t="shared" si="35"/>
        <v>Banks_Global_financials_and_ratios - Net_Charge_Offs</v>
      </c>
      <c r="D1112" t="s">
        <v>4236</v>
      </c>
      <c r="E1112">
        <v>194950</v>
      </c>
      <c r="F1112" t="s">
        <v>539</v>
      </c>
    </row>
    <row r="1113" spans="1:6" x14ac:dyDescent="0.25">
      <c r="A1113" t="s">
        <v>17257</v>
      </c>
      <c r="B1113" s="4" t="str">
        <f t="shared" si="34"/>
        <v>Banks_Global_financials_and_ratios</v>
      </c>
      <c r="C1113" s="4" t="str">
        <f t="shared" si="35"/>
        <v>Banks_Global_financials_and_ratios - Loan_Loss_Res_Gross_Loans_</v>
      </c>
      <c r="D1113" t="s">
        <v>4240</v>
      </c>
      <c r="E1113">
        <v>195000</v>
      </c>
      <c r="F1113" t="s">
        <v>521</v>
      </c>
    </row>
    <row r="1114" spans="1:6" x14ac:dyDescent="0.25">
      <c r="A1114" t="s">
        <v>17257</v>
      </c>
      <c r="B1114" s="4" t="str">
        <f t="shared" si="34"/>
        <v>Banks_Global_financials_and_ratios</v>
      </c>
      <c r="C1114" s="4" t="str">
        <f t="shared" si="35"/>
        <v>Banks_Global_financials_and_ratios - Loan_Loss_Prov_Net_Int_Rev_</v>
      </c>
      <c r="D1114" t="s">
        <v>4245</v>
      </c>
      <c r="E1114">
        <v>195010</v>
      </c>
      <c r="F1114" t="s">
        <v>517</v>
      </c>
    </row>
    <row r="1115" spans="1:6" x14ac:dyDescent="0.25">
      <c r="A1115" t="s">
        <v>17257</v>
      </c>
      <c r="B1115" s="4" t="str">
        <f t="shared" si="34"/>
        <v>Banks_Global_financials_and_ratios</v>
      </c>
      <c r="C1115" s="4" t="str">
        <f t="shared" si="35"/>
        <v>Banks_Global_financials_and_ratios - Loan_Loss_Res_Non_Perf_Loans_</v>
      </c>
      <c r="D1115" t="s">
        <v>4249</v>
      </c>
      <c r="E1115">
        <v>195020</v>
      </c>
      <c r="F1115" t="s">
        <v>523</v>
      </c>
    </row>
    <row r="1116" spans="1:6" x14ac:dyDescent="0.25">
      <c r="A1116" t="s">
        <v>17257</v>
      </c>
      <c r="B1116" s="4" t="str">
        <f t="shared" si="34"/>
        <v>Banks_Global_financials_and_ratios</v>
      </c>
      <c r="C1116" s="4" t="str">
        <f t="shared" si="35"/>
        <v>Banks_Global_financials_and_ratios - Non_Perf_Loans_Gross_Loans_</v>
      </c>
      <c r="D1116" t="s">
        <v>4253</v>
      </c>
      <c r="E1116">
        <v>195030</v>
      </c>
      <c r="F1116" t="s">
        <v>569</v>
      </c>
    </row>
    <row r="1117" spans="1:6" x14ac:dyDescent="0.25">
      <c r="A1117" t="s">
        <v>17257</v>
      </c>
      <c r="B1117" s="4" t="str">
        <f t="shared" si="34"/>
        <v>Banks_Global_financials_and_ratios</v>
      </c>
      <c r="C1117" s="4" t="str">
        <f t="shared" si="35"/>
        <v>Banks_Global_financials_and_ratios - NCO_Average_Gross_Loan_</v>
      </c>
      <c r="D1117" t="s">
        <v>4257</v>
      </c>
      <c r="E1117">
        <v>195040</v>
      </c>
      <c r="F1117" t="s">
        <v>535</v>
      </c>
    </row>
    <row r="1118" spans="1:6" x14ac:dyDescent="0.25">
      <c r="A1118" t="s">
        <v>17257</v>
      </c>
      <c r="B1118" s="4" t="str">
        <f t="shared" si="34"/>
        <v>Banks_Global_financials_and_ratios</v>
      </c>
      <c r="C1118" s="4" t="str">
        <f t="shared" si="35"/>
        <v>Banks_Global_financials_and_ratios - NCO_Net_Inc_bef_Ln_Lss_Prov_</v>
      </c>
      <c r="D1118" t="s">
        <v>4262</v>
      </c>
      <c r="E1118">
        <v>195050</v>
      </c>
      <c r="F1118" t="s">
        <v>537</v>
      </c>
    </row>
    <row r="1119" spans="1:6" x14ac:dyDescent="0.25">
      <c r="A1119" t="s">
        <v>17257</v>
      </c>
      <c r="B1119" s="4" t="str">
        <f t="shared" si="34"/>
        <v>Banks_Global_financials_and_ratios</v>
      </c>
      <c r="C1119" s="4" t="str">
        <f t="shared" si="35"/>
        <v>Banks_Global_financials_and_ratios - Impaired_loans_Equity_</v>
      </c>
      <c r="D1119" t="s">
        <v>4266</v>
      </c>
      <c r="E1119">
        <v>195060</v>
      </c>
      <c r="F1119" t="s">
        <v>489</v>
      </c>
    </row>
    <row r="1120" spans="1:6" x14ac:dyDescent="0.25">
      <c r="A1120" t="s">
        <v>17257</v>
      </c>
      <c r="B1120" s="4" t="str">
        <f t="shared" si="34"/>
        <v>Banks_Global_financials_and_ratios</v>
      </c>
      <c r="C1120" s="4" t="str">
        <f t="shared" si="35"/>
        <v>Banks_Global_financials_and_ratios - Unreserved_impaired_loans_Equity_</v>
      </c>
      <c r="D1120" t="s">
        <v>4270</v>
      </c>
      <c r="E1120">
        <v>195070</v>
      </c>
      <c r="F1120" t="s">
        <v>659</v>
      </c>
    </row>
    <row r="1121" spans="1:6" x14ac:dyDescent="0.25">
      <c r="A1121" t="s">
        <v>17257</v>
      </c>
      <c r="B1121" s="4" t="str">
        <f t="shared" si="34"/>
        <v>Banks_Global_financials_and_ratios</v>
      </c>
      <c r="C1121" s="4" t="str">
        <f t="shared" si="35"/>
        <v>Banks_Global_financials_and_ratios - Loan_impairment_charges_Average_gross_loans_</v>
      </c>
      <c r="D1121" t="s">
        <v>17027</v>
      </c>
      <c r="E1121">
        <v>144040</v>
      </c>
      <c r="F1121" t="s">
        <v>515</v>
      </c>
    </row>
    <row r="1122" spans="1:6" x14ac:dyDescent="0.25">
      <c r="A1122" t="s">
        <v>17257</v>
      </c>
      <c r="B1122" s="4" t="str">
        <f t="shared" si="34"/>
        <v>Banks_Global_financials_and_ratios</v>
      </c>
      <c r="C1122" s="4" t="str">
        <f t="shared" si="35"/>
        <v>Banks_Global_financials_and_ratios - Tier_1_Ratio_</v>
      </c>
      <c r="D1122" t="s">
        <v>17028</v>
      </c>
      <c r="E1122">
        <v>195080</v>
      </c>
      <c r="F1122" t="s">
        <v>641</v>
      </c>
    </row>
    <row r="1123" spans="1:6" x14ac:dyDescent="0.25">
      <c r="A1123" t="s">
        <v>17257</v>
      </c>
      <c r="B1123" s="4" t="str">
        <f t="shared" si="34"/>
        <v>Banks_Global_financials_and_ratios</v>
      </c>
      <c r="C1123" s="4" t="str">
        <f t="shared" si="35"/>
        <v>Banks_Global_financials_and_ratios - Total_Capital_Ratio_</v>
      </c>
      <c r="D1123" t="s">
        <v>4279</v>
      </c>
      <c r="E1123">
        <v>195090</v>
      </c>
      <c r="F1123" t="s">
        <v>649</v>
      </c>
    </row>
    <row r="1124" spans="1:6" x14ac:dyDescent="0.25">
      <c r="A1124" t="s">
        <v>17257</v>
      </c>
      <c r="B1124" s="4" t="str">
        <f t="shared" si="34"/>
        <v>Banks_Global_financials_and_ratios</v>
      </c>
      <c r="C1124" s="4" t="str">
        <f t="shared" si="35"/>
        <v>Banks_Global_financials_and_ratios - Equity_Total_assets_</v>
      </c>
      <c r="D1124" t="s">
        <v>4283</v>
      </c>
      <c r="E1124">
        <v>195100</v>
      </c>
      <c r="F1124" t="s">
        <v>481</v>
      </c>
    </row>
    <row r="1125" spans="1:6" x14ac:dyDescent="0.25">
      <c r="A1125" t="s">
        <v>17257</v>
      </c>
      <c r="B1125" s="4" t="str">
        <f t="shared" si="34"/>
        <v>Banks_Global_financials_and_ratios</v>
      </c>
      <c r="C1125" s="4" t="str">
        <f t="shared" si="35"/>
        <v>Banks_Global_financials_and_ratios - Equity_Net_Loans_</v>
      </c>
      <c r="D1125" t="s">
        <v>4288</v>
      </c>
      <c r="E1125">
        <v>195110</v>
      </c>
      <c r="F1125" t="s">
        <v>479</v>
      </c>
    </row>
    <row r="1126" spans="1:6" x14ac:dyDescent="0.25">
      <c r="A1126" t="s">
        <v>17257</v>
      </c>
      <c r="B1126" s="4" t="str">
        <f t="shared" si="34"/>
        <v>Banks_Global_financials_and_ratios</v>
      </c>
      <c r="C1126" s="4" t="str">
        <f t="shared" si="35"/>
        <v>Banks_Global_financials_and_ratios - Equity_Dep_ST_Funding_</v>
      </c>
      <c r="D1126" t="s">
        <v>4292</v>
      </c>
      <c r="E1126">
        <v>195120</v>
      </c>
      <c r="F1126" t="s">
        <v>475</v>
      </c>
    </row>
    <row r="1127" spans="1:6" x14ac:dyDescent="0.25">
      <c r="A1127" t="s">
        <v>17257</v>
      </c>
      <c r="B1127" s="4" t="str">
        <f t="shared" si="34"/>
        <v>Banks_Global_financials_and_ratios</v>
      </c>
      <c r="C1127" s="4" t="str">
        <f t="shared" si="35"/>
        <v>Banks_Global_financials_and_ratios - Equity_Liabilities_</v>
      </c>
      <c r="D1127" t="s">
        <v>4296</v>
      </c>
      <c r="E1127">
        <v>195130</v>
      </c>
      <c r="F1127" t="s">
        <v>477</v>
      </c>
    </row>
    <row r="1128" spans="1:6" x14ac:dyDescent="0.25">
      <c r="A1128" t="s">
        <v>17257</v>
      </c>
      <c r="B1128" s="4" t="str">
        <f t="shared" si="34"/>
        <v>Banks_Global_financials_and_ratios</v>
      </c>
      <c r="C1128" s="4" t="str">
        <f t="shared" si="35"/>
        <v>Banks_Global_financials_and_ratios - Cap_Funds_Total_assets_</v>
      </c>
      <c r="D1128" t="s">
        <v>4300</v>
      </c>
      <c r="E1128">
        <v>195140</v>
      </c>
      <c r="F1128" t="s">
        <v>451</v>
      </c>
    </row>
    <row r="1129" spans="1:6" x14ac:dyDescent="0.25">
      <c r="A1129" t="s">
        <v>17257</v>
      </c>
      <c r="B1129" s="4" t="str">
        <f t="shared" si="34"/>
        <v>Banks_Global_financials_and_ratios</v>
      </c>
      <c r="C1129" s="4" t="str">
        <f t="shared" si="35"/>
        <v>Banks_Global_financials_and_ratios - Cap_Funds_Net_Loans_</v>
      </c>
      <c r="D1129" t="s">
        <v>4304</v>
      </c>
      <c r="E1129">
        <v>195150</v>
      </c>
      <c r="F1129" t="s">
        <v>449</v>
      </c>
    </row>
    <row r="1130" spans="1:6" x14ac:dyDescent="0.25">
      <c r="A1130" t="s">
        <v>17257</v>
      </c>
      <c r="B1130" s="4" t="str">
        <f t="shared" si="34"/>
        <v>Banks_Global_financials_and_ratios</v>
      </c>
      <c r="C1130" s="4" t="str">
        <f t="shared" si="35"/>
        <v>Banks_Global_financials_and_ratios - Cap_Funds_Dep_ST_Funding_</v>
      </c>
      <c r="D1130" t="s">
        <v>4308</v>
      </c>
      <c r="E1130">
        <v>195160</v>
      </c>
      <c r="F1130" t="s">
        <v>445</v>
      </c>
    </row>
    <row r="1131" spans="1:6" x14ac:dyDescent="0.25">
      <c r="A1131" t="s">
        <v>17257</v>
      </c>
      <c r="B1131" s="4" t="str">
        <f t="shared" si="34"/>
        <v>Banks_Global_financials_and_ratios</v>
      </c>
      <c r="C1131" s="4" t="str">
        <f t="shared" si="35"/>
        <v>Banks_Global_financials_and_ratios - Cap_Funds_Liabilities_</v>
      </c>
      <c r="D1131" t="s">
        <v>4312</v>
      </c>
      <c r="E1131">
        <v>195170</v>
      </c>
      <c r="F1131" t="s">
        <v>447</v>
      </c>
    </row>
    <row r="1132" spans="1:6" x14ac:dyDescent="0.25">
      <c r="A1132" t="s">
        <v>17257</v>
      </c>
      <c r="B1132" s="4" t="str">
        <f t="shared" si="34"/>
        <v>Banks_Global_financials_and_ratios</v>
      </c>
      <c r="C1132" s="4" t="str">
        <f t="shared" si="35"/>
        <v>Banks_Global_financials_and_ratios - Subord_Debt_Cap_Funds_</v>
      </c>
      <c r="D1132" t="s">
        <v>4316</v>
      </c>
      <c r="E1132">
        <v>195180</v>
      </c>
      <c r="F1132" t="s">
        <v>627</v>
      </c>
    </row>
    <row r="1133" spans="1:6" x14ac:dyDescent="0.25">
      <c r="A1133" t="s">
        <v>17257</v>
      </c>
      <c r="B1133" s="4" t="str">
        <f t="shared" si="34"/>
        <v>Banks_Global_financials_and_ratios</v>
      </c>
      <c r="C1133" s="4" t="str">
        <f t="shared" si="35"/>
        <v>Banks_Global_financials_and_ratios - Tangible_common_equity_Tangible_assets_</v>
      </c>
      <c r="D1133" t="s">
        <v>17029</v>
      </c>
      <c r="E1133">
        <v>144041</v>
      </c>
      <c r="F1133" t="s">
        <v>631</v>
      </c>
    </row>
    <row r="1134" spans="1:6" x14ac:dyDescent="0.25">
      <c r="A1134" t="s">
        <v>17257</v>
      </c>
      <c r="B1134" s="4" t="str">
        <f t="shared" si="34"/>
        <v>Banks_Global_financials_and_ratios</v>
      </c>
      <c r="C1134" s="4" t="str">
        <f t="shared" si="35"/>
        <v>Banks_Global_financials_and_ratios - Tangible_common_equity_Total_business_volume_</v>
      </c>
      <c r="D1134" t="s">
        <v>17030</v>
      </c>
      <c r="E1134">
        <v>144042</v>
      </c>
      <c r="F1134" t="s">
        <v>633</v>
      </c>
    </row>
    <row r="1135" spans="1:6" x14ac:dyDescent="0.25">
      <c r="A1135" t="s">
        <v>17257</v>
      </c>
      <c r="B1135" s="4" t="str">
        <f t="shared" si="34"/>
        <v>Banks_Global_financials_and_ratios</v>
      </c>
      <c r="C1135" s="4" t="str">
        <f t="shared" si="35"/>
        <v>Banks_Global_financials_and_ratios - Profit_margin_</v>
      </c>
      <c r="D1135" t="s">
        <v>4051</v>
      </c>
      <c r="E1135" t="s">
        <v>12233</v>
      </c>
      <c r="F1135" t="s">
        <v>605</v>
      </c>
    </row>
    <row r="1136" spans="1:6" x14ac:dyDescent="0.25">
      <c r="A1136" t="s">
        <v>17257</v>
      </c>
      <c r="B1136" s="4" t="str">
        <f t="shared" si="34"/>
        <v>Banks_Global_financials_and_ratios</v>
      </c>
      <c r="C1136" s="4" t="str">
        <f t="shared" si="35"/>
        <v>Banks_Global_financials_and_ratios - Net_Interest_Margin_</v>
      </c>
      <c r="D1136" t="s">
        <v>4321</v>
      </c>
      <c r="E1136">
        <v>195190</v>
      </c>
      <c r="F1136" t="s">
        <v>551</v>
      </c>
    </row>
    <row r="1137" spans="1:6" x14ac:dyDescent="0.25">
      <c r="A1137" t="s">
        <v>17257</v>
      </c>
      <c r="B1137" s="4" t="str">
        <f t="shared" si="34"/>
        <v>Banks_Global_financials_and_ratios</v>
      </c>
      <c r="C1137" s="4" t="str">
        <f t="shared" si="35"/>
        <v>Banks_Global_financials_and_ratios - Net_Int_Rev_Avg_Assets_</v>
      </c>
      <c r="D1137" t="s">
        <v>4325</v>
      </c>
      <c r="E1137">
        <v>195200</v>
      </c>
      <c r="F1137" t="s">
        <v>549</v>
      </c>
    </row>
    <row r="1138" spans="1:6" x14ac:dyDescent="0.25">
      <c r="A1138" t="s">
        <v>17257</v>
      </c>
      <c r="B1138" s="4" t="str">
        <f t="shared" si="34"/>
        <v>Banks_Global_financials_and_ratios</v>
      </c>
      <c r="C1138" s="4" t="str">
        <f t="shared" si="35"/>
        <v>Banks_Global_financials_and_ratios - Interest_income_on_loans_Average_gross_loans_</v>
      </c>
      <c r="D1138" t="s">
        <v>17031</v>
      </c>
      <c r="E1138">
        <v>144043</v>
      </c>
      <c r="F1138" t="s">
        <v>505</v>
      </c>
    </row>
    <row r="1139" spans="1:6" x14ac:dyDescent="0.25">
      <c r="A1139" t="s">
        <v>17257</v>
      </c>
      <c r="B1139" s="4" t="str">
        <f t="shared" si="34"/>
        <v>Banks_Global_financials_and_ratios</v>
      </c>
      <c r="C1139" s="4" t="str">
        <f t="shared" si="35"/>
        <v>Banks_Global_financials_and_ratios - Interest_expense_on_customer_deposits_Average_customer_deposits_</v>
      </c>
      <c r="D1139" t="s">
        <v>17032</v>
      </c>
      <c r="E1139">
        <v>144044</v>
      </c>
      <c r="F1139" t="s">
        <v>501</v>
      </c>
    </row>
    <row r="1140" spans="1:6" x14ac:dyDescent="0.25">
      <c r="A1140" t="s">
        <v>17257</v>
      </c>
      <c r="B1140" s="4" t="str">
        <f t="shared" si="34"/>
        <v>Banks_Global_financials_and_ratios</v>
      </c>
      <c r="C1140" s="4" t="str">
        <f t="shared" si="35"/>
        <v>Banks_Global_financials_and_ratios - Interest_income_Average_earning_assets_</v>
      </c>
      <c r="D1140" t="s">
        <v>17033</v>
      </c>
      <c r="E1140">
        <v>144045</v>
      </c>
      <c r="F1140" t="s">
        <v>503</v>
      </c>
    </row>
    <row r="1141" spans="1:6" x14ac:dyDescent="0.25">
      <c r="A1141" t="s">
        <v>17257</v>
      </c>
      <c r="B1141" s="4" t="str">
        <f t="shared" si="34"/>
        <v>Banks_Global_financials_and_ratios</v>
      </c>
      <c r="C1141" s="4" t="str">
        <f t="shared" si="35"/>
        <v>Banks_Global_financials_and_ratios - Interest_expense_Average_interest_bearing_liabilities_</v>
      </c>
      <c r="D1141" t="s">
        <v>17034</v>
      </c>
      <c r="E1141">
        <v>144046</v>
      </c>
      <c r="F1141" t="s">
        <v>499</v>
      </c>
    </row>
    <row r="1142" spans="1:6" x14ac:dyDescent="0.25">
      <c r="A1142" t="s">
        <v>17257</v>
      </c>
      <c r="B1142" s="4" t="str">
        <f t="shared" si="34"/>
        <v>Banks_Global_financials_and_ratios</v>
      </c>
      <c r="C1142" s="4" t="str">
        <f t="shared" si="35"/>
        <v>Banks_Global_financials_and_ratios - Oth_Op_Inc_Avg_Assets_</v>
      </c>
      <c r="D1142" t="s">
        <v>4329</v>
      </c>
      <c r="E1142">
        <v>195210</v>
      </c>
      <c r="F1142" t="s">
        <v>581</v>
      </c>
    </row>
    <row r="1143" spans="1:6" x14ac:dyDescent="0.25">
      <c r="A1143" t="s">
        <v>17257</v>
      </c>
      <c r="B1143" s="4" t="str">
        <f t="shared" si="34"/>
        <v>Banks_Global_financials_and_ratios</v>
      </c>
      <c r="C1143" s="4" t="str">
        <f t="shared" si="35"/>
        <v>Banks_Global_financials_and_ratios - Non_Int_Exp_Avg_Assets_</v>
      </c>
      <c r="D1143" t="s">
        <v>4333</v>
      </c>
      <c r="E1143">
        <v>195220</v>
      </c>
      <c r="F1143" t="s">
        <v>563</v>
      </c>
    </row>
    <row r="1144" spans="1:6" x14ac:dyDescent="0.25">
      <c r="A1144" t="s">
        <v>17257</v>
      </c>
      <c r="B1144" s="4" t="str">
        <f t="shared" si="34"/>
        <v>Banks_Global_financials_and_ratios</v>
      </c>
      <c r="C1144" s="4" t="str">
        <f t="shared" si="35"/>
        <v>Banks_Global_financials_and_ratios - Pre_Tax_Op_Inc_Avg_Assets_</v>
      </c>
      <c r="D1144" t="s">
        <v>4337</v>
      </c>
      <c r="E1144">
        <v>195230</v>
      </c>
      <c r="F1144" t="s">
        <v>601</v>
      </c>
    </row>
    <row r="1145" spans="1:6" x14ac:dyDescent="0.25">
      <c r="A1145" t="s">
        <v>17257</v>
      </c>
      <c r="B1145" s="4" t="str">
        <f t="shared" si="34"/>
        <v>Banks_Global_financials_and_ratios</v>
      </c>
      <c r="C1145" s="4" t="str">
        <f t="shared" si="35"/>
        <v>Banks_Global_financials_and_ratios - Non_Op_Items_Taxes_Avg_Ast_</v>
      </c>
      <c r="D1145" t="s">
        <v>4341</v>
      </c>
      <c r="E1145">
        <v>195240</v>
      </c>
      <c r="F1145" t="s">
        <v>567</v>
      </c>
    </row>
    <row r="1146" spans="1:6" x14ac:dyDescent="0.25">
      <c r="A1146" t="s">
        <v>17257</v>
      </c>
      <c r="B1146" s="4" t="str">
        <f t="shared" si="34"/>
        <v>Banks_Global_financials_and_ratios</v>
      </c>
      <c r="C1146" s="4" t="str">
        <f t="shared" si="35"/>
        <v>Banks_Global_financials_and_ratios - Return_on_Avg_Assets_ROAA_</v>
      </c>
      <c r="D1146" t="s">
        <v>4345</v>
      </c>
      <c r="E1146">
        <v>195250</v>
      </c>
      <c r="F1146" t="s">
        <v>613</v>
      </c>
    </row>
    <row r="1147" spans="1:6" x14ac:dyDescent="0.25">
      <c r="A1147" t="s">
        <v>17257</v>
      </c>
      <c r="B1147" s="4" t="str">
        <f t="shared" si="34"/>
        <v>Banks_Global_financials_and_ratios</v>
      </c>
      <c r="C1147" s="4" t="str">
        <f t="shared" si="35"/>
        <v>Banks_Global_financials_and_ratios - Return_on_Avg_Equity_ROAE_</v>
      </c>
      <c r="D1147" t="s">
        <v>4349</v>
      </c>
      <c r="E1147">
        <v>195260</v>
      </c>
      <c r="F1147" t="s">
        <v>615</v>
      </c>
    </row>
    <row r="1148" spans="1:6" x14ac:dyDescent="0.25">
      <c r="A1148" t="s">
        <v>17257</v>
      </c>
      <c r="B1148" s="4" t="str">
        <f t="shared" si="34"/>
        <v>Banks_Global_financials_and_ratios</v>
      </c>
      <c r="C1148" s="4" t="str">
        <f t="shared" si="35"/>
        <v>Banks_Global_financials_and_ratios - ROE_using_P_L_before_tax_</v>
      </c>
      <c r="D1148" t="s">
        <v>17035</v>
      </c>
      <c r="E1148" t="s">
        <v>14167</v>
      </c>
      <c r="F1148" t="s">
        <v>623</v>
      </c>
    </row>
    <row r="1149" spans="1:6" x14ac:dyDescent="0.25">
      <c r="A1149" t="s">
        <v>17257</v>
      </c>
      <c r="B1149" s="4" t="str">
        <f t="shared" si="34"/>
        <v>Banks_Global_financials_and_ratios</v>
      </c>
      <c r="C1149" s="4" t="str">
        <f t="shared" si="35"/>
        <v>Banks_Global_financials_and_ratios - ROA_using_P_L_before_tax_</v>
      </c>
      <c r="D1149" t="s">
        <v>4056</v>
      </c>
      <c r="E1149" t="s">
        <v>14171</v>
      </c>
      <c r="F1149" t="s">
        <v>619</v>
      </c>
    </row>
    <row r="1150" spans="1:6" x14ac:dyDescent="0.25">
      <c r="A1150" t="s">
        <v>17257</v>
      </c>
      <c r="B1150" s="4" t="str">
        <f t="shared" si="34"/>
        <v>Banks_Global_financials_and_ratios</v>
      </c>
      <c r="C1150" s="4" t="str">
        <f t="shared" si="35"/>
        <v>Banks_Global_financials_and_ratios - ROE_using_Net_income_</v>
      </c>
      <c r="D1150" t="s">
        <v>17036</v>
      </c>
      <c r="E1150" t="s">
        <v>12524</v>
      </c>
      <c r="F1150" t="s">
        <v>621</v>
      </c>
    </row>
    <row r="1151" spans="1:6" x14ac:dyDescent="0.25">
      <c r="A1151" t="s">
        <v>17257</v>
      </c>
      <c r="B1151" s="4" t="str">
        <f t="shared" si="34"/>
        <v>Banks_Global_financials_and_ratios</v>
      </c>
      <c r="C1151" s="4" t="str">
        <f t="shared" si="35"/>
        <v>Banks_Global_financials_and_ratios - ROA_using_Net_income_</v>
      </c>
      <c r="D1151" t="s">
        <v>17037</v>
      </c>
      <c r="E1151" t="s">
        <v>12520</v>
      </c>
      <c r="F1151" t="s">
        <v>617</v>
      </c>
    </row>
    <row r="1152" spans="1:6" x14ac:dyDescent="0.25">
      <c r="A1152" t="s">
        <v>17257</v>
      </c>
      <c r="B1152" s="4" t="str">
        <f t="shared" si="34"/>
        <v>Banks_Global_financials_and_ratios</v>
      </c>
      <c r="C1152" s="4" t="str">
        <f t="shared" si="35"/>
        <v>Banks_Global_financials_and_ratios - Dividend_Pay_Out_</v>
      </c>
      <c r="D1152" t="s">
        <v>4353</v>
      </c>
      <c r="E1152">
        <v>195270</v>
      </c>
      <c r="F1152" t="s">
        <v>469</v>
      </c>
    </row>
    <row r="1153" spans="1:6" x14ac:dyDescent="0.25">
      <c r="A1153" t="s">
        <v>17257</v>
      </c>
      <c r="B1153" s="4" t="str">
        <f t="shared" si="34"/>
        <v>Banks_Global_financials_and_ratios</v>
      </c>
      <c r="C1153" s="4" t="str">
        <f t="shared" si="35"/>
        <v>Banks_Global_financials_and_ratios - Inc_Net_of_Dist_Avg_Equity_</v>
      </c>
      <c r="D1153" t="s">
        <v>4357</v>
      </c>
      <c r="E1153">
        <v>195280</v>
      </c>
      <c r="F1153" t="s">
        <v>493</v>
      </c>
    </row>
    <row r="1154" spans="1:6" x14ac:dyDescent="0.25">
      <c r="A1154" t="s">
        <v>17257</v>
      </c>
      <c r="B1154" s="4" t="str">
        <f t="shared" si="34"/>
        <v>Banks_Global_financials_and_ratios</v>
      </c>
      <c r="C1154" s="4" t="str">
        <f t="shared" si="35"/>
        <v>Banks_Global_financials_and_ratios - Non_Op_Items_Net_Income_</v>
      </c>
      <c r="D1154" t="s">
        <v>4361</v>
      </c>
      <c r="E1154">
        <v>195290</v>
      </c>
      <c r="F1154" t="s">
        <v>565</v>
      </c>
    </row>
    <row r="1155" spans="1:6" x14ac:dyDescent="0.25">
      <c r="A1155" t="s">
        <v>17257</v>
      </c>
      <c r="B1155" s="4" t="str">
        <f t="shared" ref="B1155:B1218" si="36">LEFT(A1155,FIND(".txt",A1155)-1)</f>
        <v>Banks_Global_financials_and_ratios</v>
      </c>
      <c r="C1155" s="4" t="str">
        <f t="shared" ref="C1155:C1218" si="37">B1155&amp;" - "&amp;F1155</f>
        <v>Banks_Global_financials_and_ratios - Cost_to_Income_Ratio_</v>
      </c>
      <c r="D1155" t="s">
        <v>4365</v>
      </c>
      <c r="E1155">
        <v>195300</v>
      </c>
      <c r="F1155" t="s">
        <v>455</v>
      </c>
    </row>
    <row r="1156" spans="1:6" x14ac:dyDescent="0.25">
      <c r="A1156" t="s">
        <v>17257</v>
      </c>
      <c r="B1156" s="4" t="str">
        <f t="shared" si="36"/>
        <v>Banks_Global_financials_and_ratios</v>
      </c>
      <c r="C1156" s="4" t="str">
        <f t="shared" si="37"/>
        <v>Banks_Global_financials_and_ratios - Recurring_Earning_Power_</v>
      </c>
      <c r="D1156" t="s">
        <v>4370</v>
      </c>
      <c r="E1156">
        <v>195310</v>
      </c>
      <c r="F1156" t="s">
        <v>607</v>
      </c>
    </row>
    <row r="1157" spans="1:6" x14ac:dyDescent="0.25">
      <c r="A1157" t="s">
        <v>17257</v>
      </c>
      <c r="B1157" s="4" t="str">
        <f t="shared" si="36"/>
        <v>Banks_Global_financials_and_ratios</v>
      </c>
      <c r="C1157" s="4" t="str">
        <f t="shared" si="37"/>
        <v>Banks_Global_financials_and_ratios - Interbank_Ratio_</v>
      </c>
      <c r="D1157" t="s">
        <v>4375</v>
      </c>
      <c r="E1157">
        <v>195320</v>
      </c>
      <c r="F1157" t="s">
        <v>497</v>
      </c>
    </row>
    <row r="1158" spans="1:6" x14ac:dyDescent="0.25">
      <c r="A1158" t="s">
        <v>17257</v>
      </c>
      <c r="B1158" s="4" t="str">
        <f t="shared" si="36"/>
        <v>Banks_Global_financials_and_ratios</v>
      </c>
      <c r="C1158" s="4" t="str">
        <f t="shared" si="37"/>
        <v>Banks_Global_financials_and_ratios - Net_Loans_Total_assets_</v>
      </c>
      <c r="D1158" t="s">
        <v>4379</v>
      </c>
      <c r="E1158">
        <v>195330</v>
      </c>
      <c r="F1158" t="s">
        <v>559</v>
      </c>
    </row>
    <row r="1159" spans="1:6" x14ac:dyDescent="0.25">
      <c r="A1159" t="s">
        <v>17257</v>
      </c>
      <c r="B1159" s="4" t="str">
        <f t="shared" si="36"/>
        <v>Banks_Global_financials_and_ratios</v>
      </c>
      <c r="C1159" s="4" t="str">
        <f t="shared" si="37"/>
        <v>Banks_Global_financials_and_ratios - Net_Loans_Dep_ST_Funding_</v>
      </c>
      <c r="D1159" t="s">
        <v>4384</v>
      </c>
      <c r="E1159">
        <v>195340</v>
      </c>
      <c r="F1159" t="s">
        <v>555</v>
      </c>
    </row>
    <row r="1160" spans="1:6" x14ac:dyDescent="0.25">
      <c r="A1160" t="s">
        <v>17257</v>
      </c>
      <c r="B1160" s="4" t="str">
        <f t="shared" si="36"/>
        <v>Banks_Global_financials_and_ratios</v>
      </c>
      <c r="C1160" s="4" t="str">
        <f t="shared" si="37"/>
        <v>Banks_Global_financials_and_ratios - Net_Loans_Tot_Dep_Bor_</v>
      </c>
      <c r="D1160" t="s">
        <v>4388</v>
      </c>
      <c r="E1160">
        <v>195350</v>
      </c>
      <c r="F1160" t="s">
        <v>557</v>
      </c>
    </row>
    <row r="1161" spans="1:6" x14ac:dyDescent="0.25">
      <c r="A1161" t="s">
        <v>17257</v>
      </c>
      <c r="B1161" s="4" t="str">
        <f t="shared" si="36"/>
        <v>Banks_Global_financials_and_ratios</v>
      </c>
      <c r="C1161" s="4" t="str">
        <f t="shared" si="37"/>
        <v>Banks_Global_financials_and_ratios - Liquid_Assets_Dep_ST_Funding_</v>
      </c>
      <c r="D1161" t="s">
        <v>4392</v>
      </c>
      <c r="E1161">
        <v>195360</v>
      </c>
      <c r="F1161" t="s">
        <v>509</v>
      </c>
    </row>
    <row r="1162" spans="1:6" x14ac:dyDescent="0.25">
      <c r="A1162" t="s">
        <v>17257</v>
      </c>
      <c r="B1162" s="4" t="str">
        <f t="shared" si="36"/>
        <v>Banks_Global_financials_and_ratios</v>
      </c>
      <c r="C1162" s="4" t="str">
        <f t="shared" si="37"/>
        <v>Banks_Global_financials_and_ratios - Liquid_Assets_Tot_Dep_Bor_</v>
      </c>
      <c r="D1162" t="s">
        <v>4396</v>
      </c>
      <c r="E1162">
        <v>195370</v>
      </c>
      <c r="F1162" t="s">
        <v>513</v>
      </c>
    </row>
    <row r="1163" spans="1:6" x14ac:dyDescent="0.25">
      <c r="A1163" t="s">
        <v>17257</v>
      </c>
      <c r="B1163" s="4" t="str">
        <f t="shared" si="36"/>
        <v>Banks_Global_financials_and_ratios</v>
      </c>
      <c r="C1163" s="4" t="str">
        <f t="shared" si="37"/>
        <v>Banks_Global_financials_and_ratios - Current_ratio_x_</v>
      </c>
      <c r="D1163" t="s">
        <v>17038</v>
      </c>
      <c r="E1163" t="s">
        <v>7208</v>
      </c>
      <c r="F1163" t="s">
        <v>457</v>
      </c>
    </row>
    <row r="1164" spans="1:6" x14ac:dyDescent="0.25">
      <c r="A1164" t="s">
        <v>17257</v>
      </c>
      <c r="B1164" s="4" t="str">
        <f t="shared" si="36"/>
        <v>Banks_Global_financials_and_ratios</v>
      </c>
      <c r="C1164" s="4" t="str">
        <f t="shared" si="37"/>
        <v>Banks_Global_financials_and_ratios - Solvency_ratio_Asset_based_</v>
      </c>
      <c r="D1164" t="s">
        <v>17039</v>
      </c>
      <c r="E1164" t="s">
        <v>14686</v>
      </c>
      <c r="F1164" t="s">
        <v>625</v>
      </c>
    </row>
    <row r="1165" spans="1:6" x14ac:dyDescent="0.25">
      <c r="A1165" t="s">
        <v>17257</v>
      </c>
      <c r="B1165" s="4" t="str">
        <f t="shared" si="36"/>
        <v>Banks_Global_financials_and_ratios</v>
      </c>
      <c r="C1165" s="4" t="str">
        <f t="shared" si="37"/>
        <v>Banks_Global_financials_and_ratios - SIZE_EMPL</v>
      </c>
      <c r="D1165" t="s">
        <v>17040</v>
      </c>
      <c r="E1165" t="s">
        <v>8140</v>
      </c>
      <c r="F1165" t="s">
        <v>17040</v>
      </c>
    </row>
    <row r="1166" spans="1:6" x14ac:dyDescent="0.25">
      <c r="A1166" t="s">
        <v>17247</v>
      </c>
      <c r="B1166" s="4" t="str">
        <f t="shared" si="36"/>
        <v>Insurances_Global_financials_and_ratios_EUR</v>
      </c>
      <c r="C1166" s="4" t="str">
        <f t="shared" si="37"/>
        <v>Insurances_Global_financials_and_ratios_EUR - BvD_ID_number</v>
      </c>
      <c r="D1166" t="s">
        <v>5805</v>
      </c>
      <c r="E1166" t="s">
        <v>954</v>
      </c>
      <c r="F1166" t="s">
        <v>27</v>
      </c>
    </row>
    <row r="1167" spans="1:6" x14ac:dyDescent="0.25">
      <c r="A1167" t="s">
        <v>17247</v>
      </c>
      <c r="B1167" s="4" t="str">
        <f t="shared" si="36"/>
        <v>Insurances_Global_financials_and_ratios_EUR</v>
      </c>
      <c r="C1167" s="4" t="str">
        <f t="shared" si="37"/>
        <v>Insurances_Global_financials_and_ratios_EUR - Consolidation_code</v>
      </c>
      <c r="D1167" t="s">
        <v>6000</v>
      </c>
      <c r="E1167" t="s">
        <v>5998</v>
      </c>
      <c r="F1167" t="s">
        <v>453</v>
      </c>
    </row>
    <row r="1168" spans="1:6" x14ac:dyDescent="0.25">
      <c r="A1168" t="s">
        <v>17247</v>
      </c>
      <c r="B1168" s="4" t="str">
        <f t="shared" si="36"/>
        <v>Insurances_Global_financials_and_ratios_EUR</v>
      </c>
      <c r="C1168" s="4" t="str">
        <f t="shared" si="37"/>
        <v>Insurances_Global_financials_and_ratios_EUR - Closing_date</v>
      </c>
      <c r="D1168" t="s">
        <v>5942</v>
      </c>
      <c r="E1168" t="s">
        <v>5940</v>
      </c>
      <c r="F1168" t="s">
        <v>220</v>
      </c>
    </row>
    <row r="1169" spans="1:6" x14ac:dyDescent="0.25">
      <c r="A1169" t="s">
        <v>17247</v>
      </c>
      <c r="B1169" s="4" t="str">
        <f t="shared" si="36"/>
        <v>Insurances_Global_financials_and_ratios_EUR</v>
      </c>
      <c r="C1169" s="4" t="str">
        <f t="shared" si="37"/>
        <v>Insurances_Global_financials_and_ratios_EUR - Number_of_months</v>
      </c>
      <c r="D1169" t="s">
        <v>11757</v>
      </c>
      <c r="E1169" t="s">
        <v>11755</v>
      </c>
      <c r="F1169" t="s">
        <v>571</v>
      </c>
    </row>
    <row r="1170" spans="1:6" x14ac:dyDescent="0.25">
      <c r="A1170" t="s">
        <v>17247</v>
      </c>
      <c r="B1170" s="4" t="str">
        <f t="shared" si="36"/>
        <v>Insurances_Global_financials_and_ratios_EUR</v>
      </c>
      <c r="C1170" s="4" t="str">
        <f t="shared" si="37"/>
        <v>Insurances_Global_financials_and_ratios_EUR - Audit_status</v>
      </c>
      <c r="D1170" t="s">
        <v>4735</v>
      </c>
      <c r="E1170" t="s">
        <v>4733</v>
      </c>
      <c r="F1170" t="s">
        <v>443</v>
      </c>
    </row>
    <row r="1171" spans="1:6" x14ac:dyDescent="0.25">
      <c r="A1171" t="s">
        <v>17247</v>
      </c>
      <c r="B1171" s="4" t="str">
        <f t="shared" si="36"/>
        <v>Insurances_Global_financials_and_ratios_EUR</v>
      </c>
      <c r="C1171" s="4" t="str">
        <f t="shared" si="37"/>
        <v>Insurances_Global_financials_and_ratios_EUR - Accounting_practice</v>
      </c>
      <c r="D1171" t="s">
        <v>4414</v>
      </c>
      <c r="E1171" t="s">
        <v>4412</v>
      </c>
      <c r="F1171" t="s">
        <v>441</v>
      </c>
    </row>
    <row r="1172" spans="1:6" x14ac:dyDescent="0.25">
      <c r="A1172" t="s">
        <v>17247</v>
      </c>
      <c r="B1172" s="4" t="str">
        <f t="shared" si="36"/>
        <v>Insurances_Global_financials_and_ratios_EUR</v>
      </c>
      <c r="C1172" s="4" t="str">
        <f t="shared" si="37"/>
        <v>Insurances_Global_financials_and_ratios_EUR - Original_units</v>
      </c>
      <c r="D1172" t="s">
        <v>16649</v>
      </c>
      <c r="E1172" t="s">
        <v>11898</v>
      </c>
      <c r="F1172" t="s">
        <v>579</v>
      </c>
    </row>
    <row r="1173" spans="1:6" x14ac:dyDescent="0.25">
      <c r="A1173" t="s">
        <v>17247</v>
      </c>
      <c r="B1173" s="4" t="str">
        <f t="shared" si="36"/>
        <v>Insurances_Global_financials_and_ratios_EUR</v>
      </c>
      <c r="C1173" s="4" t="str">
        <f t="shared" si="37"/>
        <v>Insurances_Global_financials_and_ratios_EUR - Original_currency</v>
      </c>
      <c r="D1173" t="s">
        <v>5732</v>
      </c>
      <c r="E1173" t="s">
        <v>11895</v>
      </c>
      <c r="F1173" t="s">
        <v>577</v>
      </c>
    </row>
    <row r="1174" spans="1:6" x14ac:dyDescent="0.25">
      <c r="A1174" t="s">
        <v>17247</v>
      </c>
      <c r="B1174" s="4" t="str">
        <f t="shared" si="36"/>
        <v>Insurances_Global_financials_and_ratios_EUR</v>
      </c>
      <c r="C1174" s="4" t="str">
        <f t="shared" si="37"/>
        <v>Insurances_Global_financials_and_ratios_EUR - Exchange_rate_from_original_currency</v>
      </c>
      <c r="D1174" t="s">
        <v>8545</v>
      </c>
      <c r="E1174" t="s">
        <v>8543</v>
      </c>
      <c r="F1174" t="s">
        <v>662</v>
      </c>
    </row>
    <row r="1175" spans="1:6" x14ac:dyDescent="0.25">
      <c r="A1175" t="s">
        <v>17247</v>
      </c>
      <c r="B1175" s="4" t="str">
        <f t="shared" si="36"/>
        <v>Insurances_Global_financials_and_ratios_EUR</v>
      </c>
      <c r="C1175" s="4" t="str">
        <f t="shared" si="37"/>
        <v>Insurances_Global_financials_and_ratios_EUR - Total_investments</v>
      </c>
      <c r="D1175" t="s">
        <v>3890</v>
      </c>
      <c r="E1175">
        <v>207851</v>
      </c>
      <c r="F1175" t="s">
        <v>2347</v>
      </c>
    </row>
    <row r="1176" spans="1:6" x14ac:dyDescent="0.25">
      <c r="A1176" t="s">
        <v>17247</v>
      </c>
      <c r="B1176" s="4" t="str">
        <f t="shared" si="36"/>
        <v>Insurances_Global_financials_and_ratios_EUR</v>
      </c>
      <c r="C1176" s="4" t="str">
        <f t="shared" si="37"/>
        <v>Insurances_Global_financials_and_ratios_EUR - Total_reinsurers_share_of_tech_provisions</v>
      </c>
      <c r="D1176" t="s">
        <v>3929</v>
      </c>
      <c r="E1176">
        <v>7961</v>
      </c>
      <c r="F1176" t="s">
        <v>2351</v>
      </c>
    </row>
    <row r="1177" spans="1:6" x14ac:dyDescent="0.25">
      <c r="A1177" t="s">
        <v>17247</v>
      </c>
      <c r="B1177" s="4" t="str">
        <f t="shared" si="36"/>
        <v>Insurances_Global_financials_and_ratios_EUR</v>
      </c>
      <c r="C1177" s="4" t="str">
        <f t="shared" si="37"/>
        <v>Insurances_Global_financials_and_ratios_EUR - Total_debtors</v>
      </c>
      <c r="D1177" t="s">
        <v>17041</v>
      </c>
      <c r="E1177">
        <v>8073</v>
      </c>
      <c r="F1177" t="s">
        <v>2341</v>
      </c>
    </row>
    <row r="1178" spans="1:6" x14ac:dyDescent="0.25">
      <c r="A1178" t="s">
        <v>17247</v>
      </c>
      <c r="B1178" s="4" t="str">
        <f t="shared" si="36"/>
        <v>Insurances_Global_financials_and_ratios_EUR</v>
      </c>
      <c r="C1178" s="4" t="str">
        <f t="shared" si="37"/>
        <v>Insurances_Global_financials_and_ratios_EUR - Assets_other_</v>
      </c>
      <c r="D1178" t="s">
        <v>3936</v>
      </c>
      <c r="E1178" t="s">
        <v>3934</v>
      </c>
      <c r="F1178" t="s">
        <v>2295</v>
      </c>
    </row>
    <row r="1179" spans="1:6" x14ac:dyDescent="0.25">
      <c r="A1179" t="s">
        <v>17247</v>
      </c>
      <c r="B1179" s="4" t="str">
        <f t="shared" si="36"/>
        <v>Insurances_Global_financials_and_ratios_EUR</v>
      </c>
      <c r="C1179" s="4" t="str">
        <f t="shared" si="37"/>
        <v>Insurances_Global_financials_and_ratios_EUR - Total_assets</v>
      </c>
      <c r="D1179" t="s">
        <v>3464</v>
      </c>
      <c r="E1179">
        <v>208273</v>
      </c>
      <c r="F1179" t="s">
        <v>643</v>
      </c>
    </row>
    <row r="1180" spans="1:6" x14ac:dyDescent="0.25">
      <c r="A1180" t="s">
        <v>17247</v>
      </c>
      <c r="B1180" s="4" t="str">
        <f t="shared" si="36"/>
        <v>Insurances_Global_financials_and_ratios_EUR</v>
      </c>
      <c r="C1180" s="4" t="str">
        <f t="shared" si="37"/>
        <v>Insurances_Global_financials_and_ratios_EUR - Capital_surplus</v>
      </c>
      <c r="D1180" t="s">
        <v>3941</v>
      </c>
      <c r="E1180">
        <v>208577</v>
      </c>
      <c r="F1180" t="s">
        <v>2303</v>
      </c>
    </row>
    <row r="1181" spans="1:6" x14ac:dyDescent="0.25">
      <c r="A1181" t="s">
        <v>17247</v>
      </c>
      <c r="B1181" s="4" t="str">
        <f t="shared" si="36"/>
        <v>Insurances_Global_financials_and_ratios_EUR</v>
      </c>
      <c r="C1181" s="4" t="str">
        <f t="shared" si="37"/>
        <v>Insurances_Global_financials_and_ratios_EUR - Total_gross_provisions</v>
      </c>
      <c r="D1181" t="s">
        <v>3945</v>
      </c>
      <c r="E1181">
        <v>8777</v>
      </c>
      <c r="F1181" t="s">
        <v>2345</v>
      </c>
    </row>
    <row r="1182" spans="1:6" x14ac:dyDescent="0.25">
      <c r="A1182" t="s">
        <v>17247</v>
      </c>
      <c r="B1182" s="4" t="str">
        <f t="shared" si="36"/>
        <v>Insurances_Global_financials_and_ratios_EUR</v>
      </c>
      <c r="C1182" s="4" t="str">
        <f t="shared" si="37"/>
        <v>Insurances_Global_financials_and_ratios_EUR - Total_creditors</v>
      </c>
      <c r="D1182" t="s">
        <v>3966</v>
      </c>
      <c r="E1182">
        <v>8909</v>
      </c>
      <c r="F1182" t="s">
        <v>2339</v>
      </c>
    </row>
    <row r="1183" spans="1:6" x14ac:dyDescent="0.25">
      <c r="A1183" t="s">
        <v>17247</v>
      </c>
      <c r="B1183" s="4" t="str">
        <f t="shared" si="36"/>
        <v>Insurances_Global_financials_and_ratios_EUR</v>
      </c>
      <c r="C1183" s="4" t="str">
        <f t="shared" si="37"/>
        <v>Insurances_Global_financials_and_ratios_EUR - Liabilities_other_</v>
      </c>
      <c r="D1183" t="s">
        <v>3977</v>
      </c>
      <c r="E1183" t="s">
        <v>3975</v>
      </c>
      <c r="F1183" t="s">
        <v>2319</v>
      </c>
    </row>
    <row r="1184" spans="1:6" x14ac:dyDescent="0.25">
      <c r="A1184" t="s">
        <v>17247</v>
      </c>
      <c r="B1184" s="4" t="str">
        <f t="shared" si="36"/>
        <v>Insurances_Global_financials_and_ratios_EUR</v>
      </c>
      <c r="C1184" s="4" t="str">
        <f t="shared" si="37"/>
        <v>Insurances_Global_financials_and_ratios_EUR - Total_liabilities_and_surplus</v>
      </c>
      <c r="D1184" t="s">
        <v>3971</v>
      </c>
      <c r="E1184">
        <v>208921</v>
      </c>
      <c r="F1184" t="s">
        <v>2349</v>
      </c>
    </row>
    <row r="1185" spans="1:6" x14ac:dyDescent="0.25">
      <c r="A1185" t="s">
        <v>17247</v>
      </c>
      <c r="B1185" s="4" t="str">
        <f t="shared" si="36"/>
        <v>Insurances_Global_financials_and_ratios_EUR</v>
      </c>
      <c r="C1185" s="4" t="str">
        <f t="shared" si="37"/>
        <v>Insurances_Global_financials_and_ratios_EUR - Gross_premiums_written</v>
      </c>
      <c r="D1185" t="s">
        <v>17042</v>
      </c>
      <c r="E1185">
        <v>208835</v>
      </c>
      <c r="F1185" t="s">
        <v>2311</v>
      </c>
    </row>
    <row r="1186" spans="1:6" x14ac:dyDescent="0.25">
      <c r="A1186" t="s">
        <v>17247</v>
      </c>
      <c r="B1186" s="4" t="str">
        <f t="shared" si="36"/>
        <v>Insurances_Global_financials_and_ratios_EUR</v>
      </c>
      <c r="C1186" s="4" t="str">
        <f t="shared" si="37"/>
        <v>Insurances_Global_financials_and_ratios_EUR - Net_premiums_written</v>
      </c>
      <c r="D1186" t="s">
        <v>17043</v>
      </c>
      <c r="E1186">
        <v>208839</v>
      </c>
      <c r="F1186" t="s">
        <v>2325</v>
      </c>
    </row>
    <row r="1187" spans="1:6" x14ac:dyDescent="0.25">
      <c r="A1187" t="s">
        <v>17247</v>
      </c>
      <c r="B1187" s="4" t="str">
        <f t="shared" si="36"/>
        <v>Insurances_Global_financials_and_ratios_EUR</v>
      </c>
      <c r="C1187" s="4" t="str">
        <f t="shared" si="37"/>
        <v>Insurances_Global_financials_and_ratios_EUR - Earned_premiums</v>
      </c>
      <c r="D1187" t="s">
        <v>17044</v>
      </c>
      <c r="E1187">
        <v>208847</v>
      </c>
      <c r="F1187" t="s">
        <v>2305</v>
      </c>
    </row>
    <row r="1188" spans="1:6" x14ac:dyDescent="0.25">
      <c r="A1188" t="s">
        <v>17247</v>
      </c>
      <c r="B1188" s="4" t="str">
        <f t="shared" si="36"/>
        <v>Insurances_Global_financials_and_ratios_EUR</v>
      </c>
      <c r="C1188" s="4" t="str">
        <f t="shared" si="37"/>
        <v>Insurances_Global_financials_and_ratios_EUR - Total_underwriting_income</v>
      </c>
      <c r="D1188" t="s">
        <v>17045</v>
      </c>
      <c r="E1188">
        <v>8857</v>
      </c>
      <c r="F1188" t="s">
        <v>2359</v>
      </c>
    </row>
    <row r="1189" spans="1:6" x14ac:dyDescent="0.25">
      <c r="A1189" t="s">
        <v>17247</v>
      </c>
      <c r="B1189" s="4" t="str">
        <f t="shared" si="36"/>
        <v>Insurances_Global_financials_and_ratios_EUR</v>
      </c>
      <c r="C1189" s="4" t="str">
        <f t="shared" si="37"/>
        <v>Insurances_Global_financials_and_ratios_EUR - Total_underwriting_expenses</v>
      </c>
      <c r="D1189" t="s">
        <v>17046</v>
      </c>
      <c r="E1189">
        <v>208891</v>
      </c>
      <c r="F1189" t="s">
        <v>2355</v>
      </c>
    </row>
    <row r="1190" spans="1:6" x14ac:dyDescent="0.25">
      <c r="A1190" t="s">
        <v>17247</v>
      </c>
      <c r="B1190" s="4" t="str">
        <f t="shared" si="36"/>
        <v>Insurances_Global_financials_and_ratios_EUR</v>
      </c>
      <c r="C1190" s="4" t="str">
        <f t="shared" si="37"/>
        <v>Insurances_Global_financials_and_ratios_EUR - Balance_on_combined_technical_account</v>
      </c>
      <c r="D1190" t="s">
        <v>17047</v>
      </c>
      <c r="E1190">
        <v>208893</v>
      </c>
      <c r="F1190" t="s">
        <v>2297</v>
      </c>
    </row>
    <row r="1191" spans="1:6" x14ac:dyDescent="0.25">
      <c r="A1191" t="s">
        <v>17247</v>
      </c>
      <c r="B1191" s="4" t="str">
        <f t="shared" si="36"/>
        <v>Insurances_Global_financials_and_ratios_EUR</v>
      </c>
      <c r="C1191" s="4" t="str">
        <f t="shared" si="37"/>
        <v>Insurances_Global_financials_and_ratios_EUR - Net_investment_income</v>
      </c>
      <c r="D1191" t="s">
        <v>3913</v>
      </c>
      <c r="E1191">
        <v>207891</v>
      </c>
      <c r="F1191" t="s">
        <v>2321</v>
      </c>
    </row>
    <row r="1192" spans="1:6" x14ac:dyDescent="0.25">
      <c r="A1192" t="s">
        <v>17247</v>
      </c>
      <c r="B1192" s="4" t="str">
        <f t="shared" si="36"/>
        <v>Insurances_Global_financials_and_ratios_EUR</v>
      </c>
      <c r="C1192" s="4" t="str">
        <f t="shared" si="37"/>
        <v>Insurances_Global_financials_and_ratios_EUR - Profit_loss_before_tax</v>
      </c>
      <c r="D1192" t="s">
        <v>17048</v>
      </c>
      <c r="E1192">
        <v>207903</v>
      </c>
      <c r="F1192" t="s">
        <v>2333</v>
      </c>
    </row>
    <row r="1193" spans="1:6" x14ac:dyDescent="0.25">
      <c r="A1193" t="s">
        <v>17247</v>
      </c>
      <c r="B1193" s="4" t="str">
        <f t="shared" si="36"/>
        <v>Insurances_Global_financials_and_ratios_EUR</v>
      </c>
      <c r="C1193" s="4" t="str">
        <f t="shared" si="37"/>
        <v>Insurances_Global_financials_and_ratios_EUR - Profit_loss_after_tax</v>
      </c>
      <c r="D1193" t="s">
        <v>17049</v>
      </c>
      <c r="E1193">
        <v>207907</v>
      </c>
      <c r="F1193" t="s">
        <v>2331</v>
      </c>
    </row>
    <row r="1194" spans="1:6" x14ac:dyDescent="0.25">
      <c r="A1194" t="s">
        <v>17247</v>
      </c>
      <c r="B1194" s="4" t="str">
        <f t="shared" si="36"/>
        <v>Insurances_Global_financials_and_ratios_EUR</v>
      </c>
      <c r="C1194" s="4" t="str">
        <f t="shared" si="37"/>
        <v>Insurances_Global_financials_and_ratios_EUR - Ret_profit_loss_for_the_financial_year</v>
      </c>
      <c r="D1194" t="s">
        <v>3924</v>
      </c>
      <c r="E1194">
        <v>7923</v>
      </c>
      <c r="F1194" t="s">
        <v>2335</v>
      </c>
    </row>
    <row r="1195" spans="1:6" x14ac:dyDescent="0.25">
      <c r="A1195" t="s">
        <v>17247</v>
      </c>
      <c r="B1195" s="4" t="str">
        <f t="shared" si="36"/>
        <v>Insurances_Global_financials_and_ratios_EUR</v>
      </c>
      <c r="C1195" s="4" t="str">
        <f t="shared" si="37"/>
        <v>Insurances_Global_financials_and_ratios_EUR - Gross_premiums_written_life_technical_account_</v>
      </c>
      <c r="D1195" t="s">
        <v>17050</v>
      </c>
      <c r="E1195">
        <v>8929</v>
      </c>
      <c r="F1195" t="s">
        <v>2313</v>
      </c>
    </row>
    <row r="1196" spans="1:6" x14ac:dyDescent="0.25">
      <c r="A1196" t="s">
        <v>17247</v>
      </c>
      <c r="B1196" s="4" t="str">
        <f t="shared" si="36"/>
        <v>Insurances_Global_financials_and_ratios_EUR</v>
      </c>
      <c r="C1196" s="4" t="str">
        <f t="shared" si="37"/>
        <v>Insurances_Global_financials_and_ratios_EUR - Net_premiums_written_life_technical_account_</v>
      </c>
      <c r="D1196" t="s">
        <v>17051</v>
      </c>
      <c r="E1196">
        <v>8933</v>
      </c>
      <c r="F1196" t="s">
        <v>2327</v>
      </c>
    </row>
    <row r="1197" spans="1:6" x14ac:dyDescent="0.25">
      <c r="A1197" t="s">
        <v>17247</v>
      </c>
      <c r="B1197" s="4" t="str">
        <f t="shared" si="36"/>
        <v>Insurances_Global_financials_and_ratios_EUR</v>
      </c>
      <c r="C1197" s="4" t="str">
        <f t="shared" si="37"/>
        <v>Insurances_Global_financials_and_ratios_EUR - Earned_premiums_life_technical_account_</v>
      </c>
      <c r="D1197" t="s">
        <v>17052</v>
      </c>
      <c r="E1197">
        <v>8939</v>
      </c>
      <c r="F1197" t="s">
        <v>2307</v>
      </c>
    </row>
    <row r="1198" spans="1:6" x14ac:dyDescent="0.25">
      <c r="A1198" t="s">
        <v>17247</v>
      </c>
      <c r="B1198" s="4" t="str">
        <f t="shared" si="36"/>
        <v>Insurances_Global_financials_and_ratios_EUR</v>
      </c>
      <c r="C1198" s="4" t="str">
        <f t="shared" si="37"/>
        <v>Insurances_Global_financials_and_ratios_EUR - Total_revenue_life_technical_account_</v>
      </c>
      <c r="D1198" t="s">
        <v>17053</v>
      </c>
      <c r="E1198">
        <v>8951</v>
      </c>
      <c r="F1198" t="s">
        <v>2353</v>
      </c>
    </row>
    <row r="1199" spans="1:6" x14ac:dyDescent="0.25">
      <c r="A1199" t="s">
        <v>17247</v>
      </c>
      <c r="B1199" s="4" t="str">
        <f t="shared" si="36"/>
        <v>Insurances_Global_financials_and_ratios_EUR</v>
      </c>
      <c r="C1199" s="4" t="str">
        <f t="shared" si="37"/>
        <v>Insurances_Global_financials_and_ratios_EUR - Total_expenses_life_technical_account_</v>
      </c>
      <c r="D1199" t="s">
        <v>17054</v>
      </c>
      <c r="E1199">
        <v>8983</v>
      </c>
      <c r="F1199" t="s">
        <v>2343</v>
      </c>
    </row>
    <row r="1200" spans="1:6" x14ac:dyDescent="0.25">
      <c r="A1200" t="s">
        <v>17247</v>
      </c>
      <c r="B1200" s="4" t="str">
        <f t="shared" si="36"/>
        <v>Insurances_Global_financials_and_ratios_EUR</v>
      </c>
      <c r="C1200" s="4" t="str">
        <f t="shared" si="37"/>
        <v>Insurances_Global_financials_and_ratios_EUR - Balance_on_life_technical_account</v>
      </c>
      <c r="D1200" t="s">
        <v>17055</v>
      </c>
      <c r="E1200">
        <v>7765</v>
      </c>
      <c r="F1200" t="s">
        <v>2301</v>
      </c>
    </row>
    <row r="1201" spans="1:6" x14ac:dyDescent="0.25">
      <c r="A1201" t="s">
        <v>17247</v>
      </c>
      <c r="B1201" s="4" t="str">
        <f t="shared" si="36"/>
        <v>Insurances_Global_financials_and_ratios_EUR</v>
      </c>
      <c r="C1201" s="4" t="str">
        <f t="shared" si="37"/>
        <v>Insurances_Global_financials_and_ratios_EUR - Gross_premiums_written_non_life_technical_account_</v>
      </c>
      <c r="D1201" t="s">
        <v>17056</v>
      </c>
      <c r="E1201">
        <v>7855</v>
      </c>
      <c r="F1201" t="s">
        <v>2315</v>
      </c>
    </row>
    <row r="1202" spans="1:6" x14ac:dyDescent="0.25">
      <c r="A1202" t="s">
        <v>17247</v>
      </c>
      <c r="B1202" s="4" t="str">
        <f t="shared" si="36"/>
        <v>Insurances_Global_financials_and_ratios_EUR</v>
      </c>
      <c r="C1202" s="4" t="str">
        <f t="shared" si="37"/>
        <v>Insurances_Global_financials_and_ratios_EUR - Net_premiums_written_non_life_technical_account_</v>
      </c>
      <c r="D1202" t="s">
        <v>17057</v>
      </c>
      <c r="E1202">
        <v>7859</v>
      </c>
      <c r="F1202" t="s">
        <v>2329</v>
      </c>
    </row>
    <row r="1203" spans="1:6" x14ac:dyDescent="0.25">
      <c r="A1203" t="s">
        <v>17247</v>
      </c>
      <c r="B1203" s="4" t="str">
        <f t="shared" si="36"/>
        <v>Insurances_Global_financials_and_ratios_EUR</v>
      </c>
      <c r="C1203" s="4" t="str">
        <f t="shared" si="37"/>
        <v>Insurances_Global_financials_and_ratios_EUR - Earned_premiums_non_life_technical_account_</v>
      </c>
      <c r="D1203" t="s">
        <v>17058</v>
      </c>
      <c r="E1203">
        <v>7865</v>
      </c>
      <c r="F1203" t="s">
        <v>2309</v>
      </c>
    </row>
    <row r="1204" spans="1:6" x14ac:dyDescent="0.25">
      <c r="A1204" t="s">
        <v>17247</v>
      </c>
      <c r="B1204" s="4" t="str">
        <f t="shared" si="36"/>
        <v>Insurances_Global_financials_and_ratios_EUR</v>
      </c>
      <c r="C1204" s="4" t="str">
        <f t="shared" si="37"/>
        <v>Insurances_Global_financials_and_ratios_EUR - Total_underwriting_expenses_non_life_technical_account_</v>
      </c>
      <c r="D1204" t="s">
        <v>17059</v>
      </c>
      <c r="E1204">
        <v>7887</v>
      </c>
      <c r="F1204" t="s">
        <v>2357</v>
      </c>
    </row>
    <row r="1205" spans="1:6" x14ac:dyDescent="0.25">
      <c r="A1205" t="s">
        <v>17247</v>
      </c>
      <c r="B1205" s="4" t="str">
        <f t="shared" si="36"/>
        <v>Insurances_Global_financials_and_ratios_EUR</v>
      </c>
      <c r="C1205" s="4" t="str">
        <f t="shared" si="37"/>
        <v>Insurances_Global_financials_and_ratios_EUR - Balance_on_general_technical_account</v>
      </c>
      <c r="D1205" t="s">
        <v>3909</v>
      </c>
      <c r="E1205">
        <v>7889</v>
      </c>
      <c r="F1205" t="s">
        <v>2299</v>
      </c>
    </row>
    <row r="1206" spans="1:6" x14ac:dyDescent="0.25">
      <c r="A1206" t="s">
        <v>17247</v>
      </c>
      <c r="B1206" s="4" t="str">
        <f t="shared" si="36"/>
        <v>Insurances_Global_financials_and_ratios_EUR</v>
      </c>
      <c r="C1206" s="4" t="str">
        <f t="shared" si="37"/>
        <v>Insurances_Global_financials_and_ratios_EUR - ROE_using_P_L_before_tax_</v>
      </c>
      <c r="D1206" t="s">
        <v>17035</v>
      </c>
      <c r="E1206">
        <v>5092</v>
      </c>
      <c r="F1206" t="s">
        <v>623</v>
      </c>
    </row>
    <row r="1207" spans="1:6" x14ac:dyDescent="0.25">
      <c r="A1207" t="s">
        <v>17247</v>
      </c>
      <c r="B1207" s="4" t="str">
        <f t="shared" si="36"/>
        <v>Insurances_Global_financials_and_ratios_EUR</v>
      </c>
      <c r="C1207" s="4" t="str">
        <f t="shared" si="37"/>
        <v>Insurances_Global_financials_and_ratios_EUR - Profit_margin_</v>
      </c>
      <c r="D1207" t="s">
        <v>4051</v>
      </c>
      <c r="E1207">
        <v>91011</v>
      </c>
      <c r="F1207" t="s">
        <v>605</v>
      </c>
    </row>
    <row r="1208" spans="1:6" x14ac:dyDescent="0.25">
      <c r="A1208" t="s">
        <v>17247</v>
      </c>
      <c r="B1208" s="4" t="str">
        <f t="shared" si="36"/>
        <v>Insurances_Global_financials_and_ratios_EUR</v>
      </c>
      <c r="C1208" s="4" t="str">
        <f t="shared" si="37"/>
        <v>Insurances_Global_financials_and_ratios_EUR - ROA_using_P_L_before_tax_</v>
      </c>
      <c r="D1208" t="s">
        <v>4056</v>
      </c>
      <c r="E1208">
        <v>91012</v>
      </c>
      <c r="F1208" t="s">
        <v>619</v>
      </c>
    </row>
    <row r="1209" spans="1:6" x14ac:dyDescent="0.25">
      <c r="A1209" t="s">
        <v>17247</v>
      </c>
      <c r="B1209" s="4" t="str">
        <f t="shared" si="36"/>
        <v>Insurances_Global_financials_and_ratios_EUR</v>
      </c>
      <c r="C1209" s="4" t="str">
        <f t="shared" si="37"/>
        <v>Insurances_Global_financials_and_ratios_EUR - Net_Premiums_Gross_Premiums_</v>
      </c>
      <c r="D1209" t="s">
        <v>17060</v>
      </c>
      <c r="E1209">
        <v>90008</v>
      </c>
      <c r="F1209" t="s">
        <v>2323</v>
      </c>
    </row>
    <row r="1210" spans="1:6" x14ac:dyDescent="0.25">
      <c r="A1210" t="s">
        <v>17247</v>
      </c>
      <c r="B1210" s="4" t="str">
        <f t="shared" si="36"/>
        <v>Insurances_Global_financials_and_ratios_EUR</v>
      </c>
      <c r="C1210" s="4" t="str">
        <f t="shared" si="37"/>
        <v>Insurances_Global_financials_and_ratios_EUR - Investment_Yield_</v>
      </c>
      <c r="D1210" t="s">
        <v>17061</v>
      </c>
      <c r="E1210">
        <v>90015</v>
      </c>
      <c r="F1210" t="s">
        <v>2317</v>
      </c>
    </row>
    <row r="1211" spans="1:6" x14ac:dyDescent="0.25">
      <c r="A1211" t="s">
        <v>17247</v>
      </c>
      <c r="B1211" s="4" t="str">
        <f t="shared" si="36"/>
        <v>Insurances_Global_financials_and_ratios_EUR</v>
      </c>
      <c r="C1211" s="4" t="str">
        <f t="shared" si="37"/>
        <v>Insurances_Global_financials_and_ratios_EUR - Solvency_ratio_</v>
      </c>
      <c r="D1211" t="s">
        <v>4061</v>
      </c>
      <c r="E1211">
        <v>91013</v>
      </c>
      <c r="F1211" t="s">
        <v>2337</v>
      </c>
    </row>
    <row r="1212" spans="1:6" x14ac:dyDescent="0.25">
      <c r="A1212" t="s">
        <v>17247</v>
      </c>
      <c r="B1212" s="4" t="str">
        <f t="shared" si="36"/>
        <v>Insurances_Global_financials_and_ratios_EUR</v>
      </c>
      <c r="C1212" s="4" t="str">
        <f t="shared" si="37"/>
        <v>Insurances_Global_financials_and_ratios_EUR - U_W_Result_Net_Investment_Inc_</v>
      </c>
      <c r="D1212" t="s">
        <v>17062</v>
      </c>
      <c r="E1212">
        <v>90019</v>
      </c>
      <c r="F1212" t="s">
        <v>2361</v>
      </c>
    </row>
    <row r="1213" spans="1:6" x14ac:dyDescent="0.25">
      <c r="A1213" t="s">
        <v>17258</v>
      </c>
      <c r="B1213" s="4" t="str">
        <f t="shared" si="36"/>
        <v>Industry_Global_financials_and_ratios</v>
      </c>
      <c r="C1213" s="4" t="str">
        <f t="shared" si="37"/>
        <v>Industry_Global_financials_and_ratios - BvD_ID_number</v>
      </c>
      <c r="D1213" t="s">
        <v>5805</v>
      </c>
      <c r="E1213" t="s">
        <v>954</v>
      </c>
      <c r="F1213" t="s">
        <v>27</v>
      </c>
    </row>
    <row r="1214" spans="1:6" x14ac:dyDescent="0.25">
      <c r="A1214" t="s">
        <v>17258</v>
      </c>
      <c r="B1214" s="4" t="str">
        <f t="shared" si="36"/>
        <v>Industry_Global_financials_and_ratios</v>
      </c>
      <c r="C1214" s="4" t="str">
        <f t="shared" si="37"/>
        <v>Industry_Global_financials_and_ratios - Consolidation_code</v>
      </c>
      <c r="D1214" t="s">
        <v>6000</v>
      </c>
      <c r="E1214" t="s">
        <v>5998</v>
      </c>
      <c r="F1214" t="s">
        <v>453</v>
      </c>
    </row>
    <row r="1215" spans="1:6" x14ac:dyDescent="0.25">
      <c r="A1215" t="s">
        <v>17258</v>
      </c>
      <c r="B1215" s="4" t="str">
        <f t="shared" si="36"/>
        <v>Industry_Global_financials_and_ratios</v>
      </c>
      <c r="C1215" s="4" t="str">
        <f t="shared" si="37"/>
        <v>Industry_Global_financials_and_ratios - Filing_type</v>
      </c>
      <c r="D1215" t="s">
        <v>8651</v>
      </c>
      <c r="E1215" t="s">
        <v>8649</v>
      </c>
      <c r="F1215" t="s">
        <v>2198</v>
      </c>
    </row>
    <row r="1216" spans="1:6" x14ac:dyDescent="0.25">
      <c r="A1216" t="s">
        <v>17258</v>
      </c>
      <c r="B1216" s="4" t="str">
        <f t="shared" si="36"/>
        <v>Industry_Global_financials_and_ratios</v>
      </c>
      <c r="C1216" s="4" t="str">
        <f t="shared" si="37"/>
        <v>Industry_Global_financials_and_ratios - Closing_date</v>
      </c>
      <c r="D1216" t="s">
        <v>5942</v>
      </c>
      <c r="E1216" t="s">
        <v>5940</v>
      </c>
      <c r="F1216" t="s">
        <v>220</v>
      </c>
    </row>
    <row r="1217" spans="1:6" x14ac:dyDescent="0.25">
      <c r="A1217" t="s">
        <v>17258</v>
      </c>
      <c r="B1217" s="4" t="str">
        <f t="shared" si="36"/>
        <v>Industry_Global_financials_and_ratios</v>
      </c>
      <c r="C1217" s="4" t="str">
        <f t="shared" si="37"/>
        <v>Industry_Global_financials_and_ratios - Number_of_months</v>
      </c>
      <c r="D1217" t="s">
        <v>11757</v>
      </c>
      <c r="E1217" t="s">
        <v>11755</v>
      </c>
      <c r="F1217" t="s">
        <v>571</v>
      </c>
    </row>
    <row r="1218" spans="1:6" x14ac:dyDescent="0.25">
      <c r="A1218" t="s">
        <v>17258</v>
      </c>
      <c r="B1218" s="4" t="str">
        <f t="shared" si="36"/>
        <v>Industry_Global_financials_and_ratios</v>
      </c>
      <c r="C1218" s="4" t="str">
        <f t="shared" si="37"/>
        <v>Industry_Global_financials_and_ratios - Audit_status</v>
      </c>
      <c r="D1218" t="s">
        <v>4735</v>
      </c>
      <c r="E1218" t="s">
        <v>4733</v>
      </c>
      <c r="F1218" t="s">
        <v>443</v>
      </c>
    </row>
    <row r="1219" spans="1:6" x14ac:dyDescent="0.25">
      <c r="A1219" t="s">
        <v>17258</v>
      </c>
      <c r="B1219" s="4" t="str">
        <f t="shared" ref="B1219:B1282" si="38">LEFT(A1219,FIND(".txt",A1219)-1)</f>
        <v>Industry_Global_financials_and_ratios</v>
      </c>
      <c r="C1219" s="4" t="str">
        <f t="shared" ref="C1219:C1282" si="39">B1219&amp;" - "&amp;F1219</f>
        <v>Industry_Global_financials_and_ratios - Accounting_practice</v>
      </c>
      <c r="D1219" t="s">
        <v>4414</v>
      </c>
      <c r="E1219" t="s">
        <v>4412</v>
      </c>
      <c r="F1219" t="s">
        <v>441</v>
      </c>
    </row>
    <row r="1220" spans="1:6" x14ac:dyDescent="0.25">
      <c r="A1220" t="s">
        <v>17258</v>
      </c>
      <c r="B1220" s="4" t="str">
        <f t="shared" si="38"/>
        <v>Industry_Global_financials_and_ratios</v>
      </c>
      <c r="C1220" s="4" t="str">
        <f t="shared" si="39"/>
        <v>Industry_Global_financials_and_ratios - Source_for_publicly_quoted_companies_</v>
      </c>
      <c r="D1220" t="s">
        <v>16648</v>
      </c>
      <c r="E1220" t="s">
        <v>4422</v>
      </c>
      <c r="F1220" t="s">
        <v>1023</v>
      </c>
    </row>
    <row r="1221" spans="1:6" x14ac:dyDescent="0.25">
      <c r="A1221" t="s">
        <v>17258</v>
      </c>
      <c r="B1221" s="4" t="str">
        <f t="shared" si="38"/>
        <v>Industry_Global_financials_and_ratios</v>
      </c>
      <c r="C1221" s="4" t="str">
        <f t="shared" si="39"/>
        <v>Industry_Global_financials_and_ratios - Original_units</v>
      </c>
      <c r="D1221" t="s">
        <v>16649</v>
      </c>
      <c r="E1221" t="s">
        <v>11898</v>
      </c>
      <c r="F1221" t="s">
        <v>579</v>
      </c>
    </row>
    <row r="1222" spans="1:6" x14ac:dyDescent="0.25">
      <c r="A1222" t="s">
        <v>17258</v>
      </c>
      <c r="B1222" s="4" t="str">
        <f t="shared" si="38"/>
        <v>Industry_Global_financials_and_ratios</v>
      </c>
      <c r="C1222" s="4" t="str">
        <f t="shared" si="39"/>
        <v>Industry_Global_financials_and_ratios - Original_currency</v>
      </c>
      <c r="D1222" t="s">
        <v>5732</v>
      </c>
      <c r="E1222" t="s">
        <v>11895</v>
      </c>
      <c r="F1222" t="s">
        <v>577</v>
      </c>
    </row>
    <row r="1223" spans="1:6" x14ac:dyDescent="0.25">
      <c r="A1223" t="s">
        <v>17258</v>
      </c>
      <c r="B1223" s="4" t="str">
        <f t="shared" si="38"/>
        <v>Industry_Global_financials_and_ratios</v>
      </c>
      <c r="C1223" s="4" t="str">
        <f t="shared" si="39"/>
        <v>Industry_Global_financials_and_ratios - Exchange_rate_from_original_currency</v>
      </c>
      <c r="D1223" t="s">
        <v>8545</v>
      </c>
      <c r="E1223" t="s">
        <v>8543</v>
      </c>
      <c r="F1223" t="s">
        <v>662</v>
      </c>
    </row>
    <row r="1224" spans="1:6" x14ac:dyDescent="0.25">
      <c r="A1224" t="s">
        <v>17258</v>
      </c>
      <c r="B1224" s="4" t="str">
        <f t="shared" si="38"/>
        <v>Industry_Global_financials_and_ratios</v>
      </c>
      <c r="C1224" s="4" t="str">
        <f t="shared" si="39"/>
        <v>Industry_Global_financials_and_ratios - Fixed_assets</v>
      </c>
      <c r="D1224" t="s">
        <v>17063</v>
      </c>
      <c r="E1224" t="s">
        <v>8624</v>
      </c>
      <c r="F1224" t="s">
        <v>2201</v>
      </c>
    </row>
    <row r="1225" spans="1:6" x14ac:dyDescent="0.25">
      <c r="A1225" t="s">
        <v>17258</v>
      </c>
      <c r="B1225" s="4" t="str">
        <f t="shared" si="38"/>
        <v>Industry_Global_financials_and_ratios</v>
      </c>
      <c r="C1225" s="4" t="str">
        <f t="shared" si="39"/>
        <v>Industry_Global_financials_and_ratios - Intangible_fixed_assets</v>
      </c>
      <c r="D1225" t="s">
        <v>17064</v>
      </c>
      <c r="E1225" t="s">
        <v>10154</v>
      </c>
      <c r="F1225" t="s">
        <v>2209</v>
      </c>
    </row>
    <row r="1226" spans="1:6" x14ac:dyDescent="0.25">
      <c r="A1226" t="s">
        <v>17258</v>
      </c>
      <c r="B1226" s="4" t="str">
        <f t="shared" si="38"/>
        <v>Industry_Global_financials_and_ratios</v>
      </c>
      <c r="C1226" s="4" t="str">
        <f t="shared" si="39"/>
        <v>Industry_Global_financials_and_ratios - Tangible_fixed_assets</v>
      </c>
      <c r="D1226" t="s">
        <v>17065</v>
      </c>
      <c r="E1226" t="s">
        <v>15645</v>
      </c>
      <c r="F1226" t="s">
        <v>2273</v>
      </c>
    </row>
    <row r="1227" spans="1:6" x14ac:dyDescent="0.25">
      <c r="A1227" t="s">
        <v>17258</v>
      </c>
      <c r="B1227" s="4" t="str">
        <f t="shared" si="38"/>
        <v>Industry_Global_financials_and_ratios</v>
      </c>
      <c r="C1227" s="4" t="str">
        <f t="shared" si="39"/>
        <v>Industry_Global_financials_and_ratios - Other_fixed_assets</v>
      </c>
      <c r="D1227" t="s">
        <v>17066</v>
      </c>
      <c r="E1227" t="s">
        <v>11814</v>
      </c>
      <c r="F1227" t="s">
        <v>2237</v>
      </c>
    </row>
    <row r="1228" spans="1:6" x14ac:dyDescent="0.25">
      <c r="A1228" t="s">
        <v>17258</v>
      </c>
      <c r="B1228" s="4" t="str">
        <f t="shared" si="38"/>
        <v>Industry_Global_financials_and_ratios</v>
      </c>
      <c r="C1228" s="4" t="str">
        <f t="shared" si="39"/>
        <v>Industry_Global_financials_and_ratios - Current_assets</v>
      </c>
      <c r="D1228" t="s">
        <v>17067</v>
      </c>
      <c r="E1228" t="s">
        <v>7203</v>
      </c>
      <c r="F1228" t="s">
        <v>2167</v>
      </c>
    </row>
    <row r="1229" spans="1:6" x14ac:dyDescent="0.25">
      <c r="A1229" t="s">
        <v>17258</v>
      </c>
      <c r="B1229" s="4" t="str">
        <f t="shared" si="38"/>
        <v>Industry_Global_financials_and_ratios</v>
      </c>
      <c r="C1229" s="4" t="str">
        <f t="shared" si="39"/>
        <v>Industry_Global_financials_and_ratios - Stock</v>
      </c>
      <c r="D1229" t="s">
        <v>2269</v>
      </c>
      <c r="E1229" t="s">
        <v>14822</v>
      </c>
      <c r="F1229" t="s">
        <v>2269</v>
      </c>
    </row>
    <row r="1230" spans="1:6" x14ac:dyDescent="0.25">
      <c r="A1230" t="s">
        <v>17258</v>
      </c>
      <c r="B1230" s="4" t="str">
        <f t="shared" si="38"/>
        <v>Industry_Global_financials_and_ratios</v>
      </c>
      <c r="C1230" s="4" t="str">
        <f t="shared" si="39"/>
        <v>Industry_Global_financials_and_ratios - Debtors</v>
      </c>
      <c r="D1230" t="s">
        <v>2171</v>
      </c>
      <c r="E1230" t="s">
        <v>7279</v>
      </c>
      <c r="F1230" t="s">
        <v>2171</v>
      </c>
    </row>
    <row r="1231" spans="1:6" x14ac:dyDescent="0.25">
      <c r="A1231" t="s">
        <v>17258</v>
      </c>
      <c r="B1231" s="4" t="str">
        <f t="shared" si="38"/>
        <v>Industry_Global_financials_and_ratios</v>
      </c>
      <c r="C1231" s="4" t="str">
        <f t="shared" si="39"/>
        <v>Industry_Global_financials_and_ratios - Other_current_assets</v>
      </c>
      <c r="D1231" t="s">
        <v>3673</v>
      </c>
      <c r="E1231" t="s">
        <v>11795</v>
      </c>
      <c r="F1231" t="s">
        <v>2235</v>
      </c>
    </row>
    <row r="1232" spans="1:6" x14ac:dyDescent="0.25">
      <c r="A1232" t="s">
        <v>17258</v>
      </c>
      <c r="B1232" s="4" t="str">
        <f t="shared" si="38"/>
        <v>Industry_Global_financials_and_ratios</v>
      </c>
      <c r="C1232" s="4" t="str">
        <f t="shared" si="39"/>
        <v>Industry_Global_financials_and_ratios - Cash_cash_equivalent</v>
      </c>
      <c r="D1232" t="s">
        <v>17068</v>
      </c>
      <c r="E1232" t="s">
        <v>5822</v>
      </c>
      <c r="F1232" t="s">
        <v>2149</v>
      </c>
    </row>
    <row r="1233" spans="1:6" x14ac:dyDescent="0.25">
      <c r="A1233" t="s">
        <v>17258</v>
      </c>
      <c r="B1233" s="4" t="str">
        <f t="shared" si="38"/>
        <v>Industry_Global_financials_and_ratios</v>
      </c>
      <c r="C1233" s="4" t="str">
        <f t="shared" si="39"/>
        <v>Industry_Global_financials_and_ratios - Total_assets</v>
      </c>
      <c r="D1233" t="s">
        <v>3464</v>
      </c>
      <c r="E1233" t="s">
        <v>15664</v>
      </c>
      <c r="F1233" t="s">
        <v>643</v>
      </c>
    </row>
    <row r="1234" spans="1:6" x14ac:dyDescent="0.25">
      <c r="A1234" t="s">
        <v>17258</v>
      </c>
      <c r="B1234" s="4" t="str">
        <f t="shared" si="38"/>
        <v>Industry_Global_financials_and_ratios</v>
      </c>
      <c r="C1234" s="4" t="str">
        <f t="shared" si="39"/>
        <v>Industry_Global_financials_and_ratios - Shareholders_funds</v>
      </c>
      <c r="D1234" t="s">
        <v>14386</v>
      </c>
      <c r="E1234" t="s">
        <v>14384</v>
      </c>
      <c r="F1234" t="s">
        <v>2261</v>
      </c>
    </row>
    <row r="1235" spans="1:6" x14ac:dyDescent="0.25">
      <c r="A1235" t="s">
        <v>17258</v>
      </c>
      <c r="B1235" s="4" t="str">
        <f t="shared" si="38"/>
        <v>Industry_Global_financials_and_ratios</v>
      </c>
      <c r="C1235" s="4" t="str">
        <f t="shared" si="39"/>
        <v>Industry_Global_financials_and_ratios - Capital</v>
      </c>
      <c r="D1235" t="s">
        <v>2147</v>
      </c>
      <c r="E1235" t="s">
        <v>5820</v>
      </c>
      <c r="F1235" t="s">
        <v>2147</v>
      </c>
    </row>
    <row r="1236" spans="1:6" x14ac:dyDescent="0.25">
      <c r="A1236" t="s">
        <v>17258</v>
      </c>
      <c r="B1236" s="4" t="str">
        <f t="shared" si="38"/>
        <v>Industry_Global_financials_and_ratios</v>
      </c>
      <c r="C1236" s="4" t="str">
        <f t="shared" si="39"/>
        <v>Industry_Global_financials_and_ratios - Other_shareholders_funds</v>
      </c>
      <c r="D1236" t="s">
        <v>17069</v>
      </c>
      <c r="E1236" t="s">
        <v>11901</v>
      </c>
      <c r="F1236" t="s">
        <v>2242</v>
      </c>
    </row>
    <row r="1237" spans="1:6" x14ac:dyDescent="0.25">
      <c r="A1237" t="s">
        <v>17258</v>
      </c>
      <c r="B1237" s="4" t="str">
        <f t="shared" si="38"/>
        <v>Industry_Global_financials_and_ratios</v>
      </c>
      <c r="C1237" s="4" t="str">
        <f t="shared" si="39"/>
        <v>Industry_Global_financials_and_ratios - Non_current_liabilities</v>
      </c>
      <c r="D1237" t="s">
        <v>17070</v>
      </c>
      <c r="E1237" t="s">
        <v>11736</v>
      </c>
      <c r="F1237" t="s">
        <v>2226</v>
      </c>
    </row>
    <row r="1238" spans="1:6" x14ac:dyDescent="0.25">
      <c r="A1238" t="s">
        <v>17258</v>
      </c>
      <c r="B1238" s="4" t="str">
        <f t="shared" si="38"/>
        <v>Industry_Global_financials_and_ratios</v>
      </c>
      <c r="C1238" s="4" t="str">
        <f t="shared" si="39"/>
        <v>Industry_Global_financials_and_ratios - Long_term_debt</v>
      </c>
      <c r="D1238" t="s">
        <v>17071</v>
      </c>
      <c r="E1238" t="s">
        <v>10796</v>
      </c>
      <c r="F1238" t="s">
        <v>2217</v>
      </c>
    </row>
    <row r="1239" spans="1:6" x14ac:dyDescent="0.25">
      <c r="A1239" t="s">
        <v>17258</v>
      </c>
      <c r="B1239" s="4" t="str">
        <f t="shared" si="38"/>
        <v>Industry_Global_financials_and_ratios</v>
      </c>
      <c r="C1239" s="4" t="str">
        <f t="shared" si="39"/>
        <v>Industry_Global_financials_and_ratios - Other_non_current_liabilities</v>
      </c>
      <c r="D1239" t="s">
        <v>17072</v>
      </c>
      <c r="E1239" t="s">
        <v>11827</v>
      </c>
      <c r="F1239" t="s">
        <v>2238</v>
      </c>
    </row>
    <row r="1240" spans="1:6" x14ac:dyDescent="0.25">
      <c r="A1240" t="s">
        <v>17258</v>
      </c>
      <c r="B1240" s="4" t="str">
        <f t="shared" si="38"/>
        <v>Industry_Global_financials_and_ratios</v>
      </c>
      <c r="C1240" s="4" t="str">
        <f t="shared" si="39"/>
        <v>Industry_Global_financials_and_ratios - Provisions</v>
      </c>
      <c r="D1240" t="s">
        <v>1542</v>
      </c>
      <c r="E1240" t="s">
        <v>12239</v>
      </c>
      <c r="F1240" t="s">
        <v>1542</v>
      </c>
    </row>
    <row r="1241" spans="1:6" x14ac:dyDescent="0.25">
      <c r="A1241" t="s">
        <v>17258</v>
      </c>
      <c r="B1241" s="4" t="str">
        <f t="shared" si="38"/>
        <v>Industry_Global_financials_and_ratios</v>
      </c>
      <c r="C1241" s="4" t="str">
        <f t="shared" si="39"/>
        <v>Industry_Global_financials_and_ratios - Current_liabilities</v>
      </c>
      <c r="D1241" t="s">
        <v>17073</v>
      </c>
      <c r="E1241" t="s">
        <v>7205</v>
      </c>
      <c r="F1241" t="s">
        <v>2169</v>
      </c>
    </row>
    <row r="1242" spans="1:6" x14ac:dyDescent="0.25">
      <c r="A1242" t="s">
        <v>17258</v>
      </c>
      <c r="B1242" s="4" t="str">
        <f t="shared" si="38"/>
        <v>Industry_Global_financials_and_ratios</v>
      </c>
      <c r="C1242" s="4" t="str">
        <f t="shared" si="39"/>
        <v>Industry_Global_financials_and_ratios - Loans</v>
      </c>
      <c r="D1242" t="s">
        <v>529</v>
      </c>
      <c r="E1242" t="s">
        <v>10770</v>
      </c>
      <c r="F1242" t="s">
        <v>529</v>
      </c>
    </row>
    <row r="1243" spans="1:6" x14ac:dyDescent="0.25">
      <c r="A1243" t="s">
        <v>17258</v>
      </c>
      <c r="B1243" s="4" t="str">
        <f t="shared" si="38"/>
        <v>Industry_Global_financials_and_ratios</v>
      </c>
      <c r="C1243" s="4" t="str">
        <f t="shared" si="39"/>
        <v>Industry_Global_financials_and_ratios - Creditors</v>
      </c>
      <c r="D1243" t="s">
        <v>2165</v>
      </c>
      <c r="E1243" t="s">
        <v>6580</v>
      </c>
      <c r="F1243" t="s">
        <v>2165</v>
      </c>
    </row>
    <row r="1244" spans="1:6" x14ac:dyDescent="0.25">
      <c r="A1244" t="s">
        <v>17258</v>
      </c>
      <c r="B1244" s="4" t="str">
        <f t="shared" si="38"/>
        <v>Industry_Global_financials_and_ratios</v>
      </c>
      <c r="C1244" s="4" t="str">
        <f t="shared" si="39"/>
        <v>Industry_Global_financials_and_ratios - Other_current_liabilities</v>
      </c>
      <c r="D1244" t="s">
        <v>17074</v>
      </c>
      <c r="E1244" t="s">
        <v>11797</v>
      </c>
      <c r="F1244" t="s">
        <v>2236</v>
      </c>
    </row>
    <row r="1245" spans="1:6" x14ac:dyDescent="0.25">
      <c r="A1245" t="s">
        <v>17258</v>
      </c>
      <c r="B1245" s="4" t="str">
        <f t="shared" si="38"/>
        <v>Industry_Global_financials_and_ratios</v>
      </c>
      <c r="C1245" s="4" t="str">
        <f t="shared" si="39"/>
        <v>Industry_Global_financials_and_ratios - Total_shareh_funds_liab_</v>
      </c>
      <c r="D1245" t="s">
        <v>15746</v>
      </c>
      <c r="E1245" t="s">
        <v>15744</v>
      </c>
      <c r="F1245" t="s">
        <v>2279</v>
      </c>
    </row>
    <row r="1246" spans="1:6" x14ac:dyDescent="0.25">
      <c r="A1246" t="s">
        <v>17258</v>
      </c>
      <c r="B1246" s="4" t="str">
        <f t="shared" si="38"/>
        <v>Industry_Global_financials_and_ratios</v>
      </c>
      <c r="C1246" s="4" t="str">
        <f t="shared" si="39"/>
        <v>Industry_Global_financials_and_ratios - Working_capital</v>
      </c>
      <c r="D1246" t="s">
        <v>17075</v>
      </c>
      <c r="E1246" t="s">
        <v>16138</v>
      </c>
      <c r="F1246" t="s">
        <v>2281</v>
      </c>
    </row>
    <row r="1247" spans="1:6" x14ac:dyDescent="0.25">
      <c r="A1247" t="s">
        <v>17258</v>
      </c>
      <c r="B1247" s="4" t="str">
        <f t="shared" si="38"/>
        <v>Industry_Global_financials_and_ratios</v>
      </c>
      <c r="C1247" s="4" t="str">
        <f t="shared" si="39"/>
        <v>Industry_Global_financials_and_ratios - Net_current_assets</v>
      </c>
      <c r="D1247" t="s">
        <v>17076</v>
      </c>
      <c r="E1247" t="s">
        <v>11732</v>
      </c>
      <c r="F1247" t="s">
        <v>2225</v>
      </c>
    </row>
    <row r="1248" spans="1:6" x14ac:dyDescent="0.25">
      <c r="A1248" t="s">
        <v>17258</v>
      </c>
      <c r="B1248" s="4" t="str">
        <f t="shared" si="38"/>
        <v>Industry_Global_financials_and_ratios</v>
      </c>
      <c r="C1248" s="4" t="str">
        <f t="shared" si="39"/>
        <v>Industry_Global_financials_and_ratios - Enterprise_value</v>
      </c>
      <c r="D1248" t="s">
        <v>3860</v>
      </c>
      <c r="E1248" t="s">
        <v>8288</v>
      </c>
      <c r="F1248" t="s">
        <v>2180</v>
      </c>
    </row>
    <row r="1249" spans="1:6" x14ac:dyDescent="0.25">
      <c r="A1249" t="s">
        <v>17258</v>
      </c>
      <c r="B1249" s="4" t="str">
        <f t="shared" si="38"/>
        <v>Industry_Global_financials_and_ratios</v>
      </c>
      <c r="C1249" s="4" t="str">
        <f t="shared" si="39"/>
        <v>Industry_Global_financials_and_ratios - Number_of_employees</v>
      </c>
      <c r="D1249" t="s">
        <v>16712</v>
      </c>
      <c r="E1249" t="s">
        <v>8140</v>
      </c>
      <c r="F1249" t="s">
        <v>1482</v>
      </c>
    </row>
    <row r="1250" spans="1:6" x14ac:dyDescent="0.25">
      <c r="A1250" t="s">
        <v>17258</v>
      </c>
      <c r="B1250" s="4" t="str">
        <f t="shared" si="38"/>
        <v>Industry_Global_financials_and_ratios</v>
      </c>
      <c r="C1250" s="4" t="str">
        <f t="shared" si="39"/>
        <v>Industry_Global_financials_and_ratios - Operating_revenue_Turnover_</v>
      </c>
      <c r="D1250" t="s">
        <v>17077</v>
      </c>
      <c r="E1250" t="s">
        <v>11890</v>
      </c>
      <c r="F1250" t="s">
        <v>2234</v>
      </c>
    </row>
    <row r="1251" spans="1:6" x14ac:dyDescent="0.25">
      <c r="A1251" t="s">
        <v>17258</v>
      </c>
      <c r="B1251" s="4" t="str">
        <f t="shared" si="38"/>
        <v>Industry_Global_financials_and_ratios</v>
      </c>
      <c r="C1251" s="4" t="str">
        <f t="shared" si="39"/>
        <v>Industry_Global_financials_and_ratios - TURN</v>
      </c>
      <c r="D1251" t="s">
        <v>15810</v>
      </c>
      <c r="E1251" t="s">
        <v>15810</v>
      </c>
      <c r="F1251" t="s">
        <v>15810</v>
      </c>
    </row>
    <row r="1252" spans="1:6" x14ac:dyDescent="0.25">
      <c r="A1252" t="s">
        <v>17258</v>
      </c>
      <c r="B1252" s="4" t="str">
        <f t="shared" si="38"/>
        <v>Industry_Global_financials_and_ratios</v>
      </c>
      <c r="C1252" s="4" t="str">
        <f t="shared" si="39"/>
        <v>Industry_Global_financials_and_ratios - Costs_of_goods_sold</v>
      </c>
      <c r="D1252" t="s">
        <v>17078</v>
      </c>
      <c r="E1252" t="s">
        <v>6360</v>
      </c>
      <c r="F1252" t="s">
        <v>2161</v>
      </c>
    </row>
    <row r="1253" spans="1:6" x14ac:dyDescent="0.25">
      <c r="A1253" t="s">
        <v>17258</v>
      </c>
      <c r="B1253" s="4" t="str">
        <f t="shared" si="38"/>
        <v>Industry_Global_financials_and_ratios</v>
      </c>
      <c r="C1253" s="4" t="str">
        <f t="shared" si="39"/>
        <v>Industry_Global_financials_and_ratios - Gross_profit</v>
      </c>
      <c r="D1253" t="s">
        <v>17079</v>
      </c>
      <c r="E1253" t="s">
        <v>9445</v>
      </c>
      <c r="F1253" t="s">
        <v>2207</v>
      </c>
    </row>
    <row r="1254" spans="1:6" x14ac:dyDescent="0.25">
      <c r="A1254" t="s">
        <v>17258</v>
      </c>
      <c r="B1254" s="4" t="str">
        <f t="shared" si="38"/>
        <v>Industry_Global_financials_and_ratios</v>
      </c>
      <c r="C1254" s="4" t="str">
        <f t="shared" si="39"/>
        <v>Industry_Global_financials_and_ratios - Other_operating_expenses</v>
      </c>
      <c r="D1254" t="s">
        <v>17080</v>
      </c>
      <c r="E1254" t="s">
        <v>11848</v>
      </c>
      <c r="F1254" t="s">
        <v>2240</v>
      </c>
    </row>
    <row r="1255" spans="1:6" x14ac:dyDescent="0.25">
      <c r="A1255" t="s">
        <v>17258</v>
      </c>
      <c r="B1255" s="4" t="str">
        <f t="shared" si="38"/>
        <v>Industry_Global_financials_and_ratios</v>
      </c>
      <c r="C1255" s="4" t="str">
        <f t="shared" si="39"/>
        <v>Industry_Global_financials_and_ratios - Operating_P_L_EBIT_</v>
      </c>
      <c r="D1255" t="s">
        <v>17081</v>
      </c>
      <c r="E1255" t="s">
        <v>11869</v>
      </c>
      <c r="F1255" t="s">
        <v>2228</v>
      </c>
    </row>
    <row r="1256" spans="1:6" x14ac:dyDescent="0.25">
      <c r="A1256" t="s">
        <v>17258</v>
      </c>
      <c r="B1256" s="4" t="str">
        <f t="shared" si="38"/>
        <v>Industry_Global_financials_and_ratios</v>
      </c>
      <c r="C1256" s="4" t="str">
        <f t="shared" si="39"/>
        <v>Industry_Global_financials_and_ratios - Financial_revenue</v>
      </c>
      <c r="D1256" t="s">
        <v>3390</v>
      </c>
      <c r="E1256" t="s">
        <v>8664</v>
      </c>
      <c r="F1256" t="s">
        <v>2200</v>
      </c>
    </row>
    <row r="1257" spans="1:6" x14ac:dyDescent="0.25">
      <c r="A1257" t="s">
        <v>17258</v>
      </c>
      <c r="B1257" s="4" t="str">
        <f t="shared" si="38"/>
        <v>Industry_Global_financials_and_ratios</v>
      </c>
      <c r="C1257" s="4" t="str">
        <f t="shared" si="39"/>
        <v>Industry_Global_financials_and_ratios - Financial_expenses</v>
      </c>
      <c r="D1257" t="s">
        <v>17082</v>
      </c>
      <c r="E1257" t="s">
        <v>8627</v>
      </c>
      <c r="F1257" t="s">
        <v>2199</v>
      </c>
    </row>
    <row r="1258" spans="1:6" x14ac:dyDescent="0.25">
      <c r="A1258" t="s">
        <v>17258</v>
      </c>
      <c r="B1258" s="4" t="str">
        <f t="shared" si="38"/>
        <v>Industry_Global_financials_and_ratios</v>
      </c>
      <c r="C1258" s="4" t="str">
        <f t="shared" si="39"/>
        <v>Industry_Global_financials_and_ratios - Financial_P_L</v>
      </c>
      <c r="D1258" t="s">
        <v>3397</v>
      </c>
      <c r="E1258" t="s">
        <v>8662</v>
      </c>
      <c r="F1258" t="s">
        <v>1416</v>
      </c>
    </row>
    <row r="1259" spans="1:6" x14ac:dyDescent="0.25">
      <c r="A1259" t="s">
        <v>17258</v>
      </c>
      <c r="B1259" s="4" t="str">
        <f t="shared" si="38"/>
        <v>Industry_Global_financials_and_ratios</v>
      </c>
      <c r="C1259" s="4" t="str">
        <f t="shared" si="39"/>
        <v>Industry_Global_financials_and_ratios - P_L_before_tax</v>
      </c>
      <c r="D1259" t="s">
        <v>17083</v>
      </c>
      <c r="E1259" t="s">
        <v>12198</v>
      </c>
      <c r="F1259" t="s">
        <v>2246</v>
      </c>
    </row>
    <row r="1260" spans="1:6" x14ac:dyDescent="0.25">
      <c r="A1260" t="s">
        <v>17258</v>
      </c>
      <c r="B1260" s="4" t="str">
        <f t="shared" si="38"/>
        <v>Industry_Global_financials_and_ratios</v>
      </c>
      <c r="C1260" s="4" t="str">
        <f t="shared" si="39"/>
        <v>Industry_Global_financials_and_ratios - Taxation</v>
      </c>
      <c r="D1260" t="s">
        <v>2275</v>
      </c>
      <c r="E1260" t="s">
        <v>15622</v>
      </c>
      <c r="F1260" t="s">
        <v>2275</v>
      </c>
    </row>
    <row r="1261" spans="1:6" x14ac:dyDescent="0.25">
      <c r="A1261" t="s">
        <v>17258</v>
      </c>
      <c r="B1261" s="4" t="str">
        <f t="shared" si="38"/>
        <v>Industry_Global_financials_and_ratios</v>
      </c>
      <c r="C1261" s="4" t="str">
        <f t="shared" si="39"/>
        <v>Industry_Global_financials_and_ratios - P_L_after_tax</v>
      </c>
      <c r="D1261" t="s">
        <v>17084</v>
      </c>
      <c r="E1261" t="s">
        <v>12194</v>
      </c>
      <c r="F1261" t="s">
        <v>2244</v>
      </c>
    </row>
    <row r="1262" spans="1:6" x14ac:dyDescent="0.25">
      <c r="A1262" t="s">
        <v>17258</v>
      </c>
      <c r="B1262" s="4" t="str">
        <f t="shared" si="38"/>
        <v>Industry_Global_financials_and_ratios</v>
      </c>
      <c r="C1262" s="4" t="str">
        <f t="shared" si="39"/>
        <v>Industry_Global_financials_and_ratios - Extr_and_other_revenue</v>
      </c>
      <c r="D1262" t="s">
        <v>17085</v>
      </c>
      <c r="E1262" t="s">
        <v>8561</v>
      </c>
      <c r="F1262" t="s">
        <v>2196</v>
      </c>
    </row>
    <row r="1263" spans="1:6" x14ac:dyDescent="0.25">
      <c r="A1263" t="s">
        <v>17258</v>
      </c>
      <c r="B1263" s="4" t="str">
        <f t="shared" si="38"/>
        <v>Industry_Global_financials_and_ratios</v>
      </c>
      <c r="C1263" s="4" t="str">
        <f t="shared" si="39"/>
        <v>Industry_Global_financials_and_ratios - Extr_and_other_expenses</v>
      </c>
      <c r="D1263" t="s">
        <v>17086</v>
      </c>
      <c r="E1263" t="s">
        <v>8548</v>
      </c>
      <c r="F1263" t="s">
        <v>2192</v>
      </c>
    </row>
    <row r="1264" spans="1:6" x14ac:dyDescent="0.25">
      <c r="A1264" t="s">
        <v>17258</v>
      </c>
      <c r="B1264" s="4" t="str">
        <f t="shared" si="38"/>
        <v>Industry_Global_financials_and_ratios</v>
      </c>
      <c r="C1264" s="4" t="str">
        <f t="shared" si="39"/>
        <v>Industry_Global_financials_and_ratios - Extr_and_other_P_L</v>
      </c>
      <c r="D1264" t="s">
        <v>17087</v>
      </c>
      <c r="E1264" t="s">
        <v>8564</v>
      </c>
      <c r="F1264" t="s">
        <v>2194</v>
      </c>
    </row>
    <row r="1265" spans="1:6" x14ac:dyDescent="0.25">
      <c r="A1265" t="s">
        <v>17258</v>
      </c>
      <c r="B1265" s="4" t="str">
        <f t="shared" si="38"/>
        <v>Industry_Global_financials_and_ratios</v>
      </c>
      <c r="C1265" s="4" t="str">
        <f t="shared" si="39"/>
        <v>Industry_Global_financials_and_ratios - P_L_for_period_Net_income_</v>
      </c>
      <c r="D1265" t="s">
        <v>17088</v>
      </c>
      <c r="E1265" t="s">
        <v>12191</v>
      </c>
      <c r="F1265" t="s">
        <v>2248</v>
      </c>
    </row>
    <row r="1266" spans="1:6" x14ac:dyDescent="0.25">
      <c r="A1266" t="s">
        <v>17258</v>
      </c>
      <c r="B1266" s="4" t="str">
        <f t="shared" si="38"/>
        <v>Industry_Global_financials_and_ratios</v>
      </c>
      <c r="C1266" s="4" t="str">
        <f t="shared" si="39"/>
        <v>Industry_Global_financials_and_ratios - Export_revenue</v>
      </c>
      <c r="D1266" t="s">
        <v>17089</v>
      </c>
      <c r="E1266" t="s">
        <v>8559</v>
      </c>
      <c r="F1266" t="s">
        <v>2188</v>
      </c>
    </row>
    <row r="1267" spans="1:6" x14ac:dyDescent="0.25">
      <c r="A1267" t="s">
        <v>17258</v>
      </c>
      <c r="B1267" s="4" t="str">
        <f t="shared" si="38"/>
        <v>Industry_Global_financials_and_ratios</v>
      </c>
      <c r="C1267" s="4" t="str">
        <f t="shared" si="39"/>
        <v>Industry_Global_financials_and_ratios - Material_costs</v>
      </c>
      <c r="D1267" t="s">
        <v>17090</v>
      </c>
      <c r="E1267" t="s">
        <v>10870</v>
      </c>
      <c r="F1267" t="s">
        <v>2221</v>
      </c>
    </row>
    <row r="1268" spans="1:6" x14ac:dyDescent="0.25">
      <c r="A1268" t="s">
        <v>17258</v>
      </c>
      <c r="B1268" s="4" t="str">
        <f t="shared" si="38"/>
        <v>Industry_Global_financials_and_ratios</v>
      </c>
      <c r="C1268" s="4" t="str">
        <f t="shared" si="39"/>
        <v>Industry_Global_financials_and_ratios - Costs_of_employees</v>
      </c>
      <c r="D1268" t="s">
        <v>14796</v>
      </c>
      <c r="E1268" t="s">
        <v>14794</v>
      </c>
      <c r="F1268" t="s">
        <v>2157</v>
      </c>
    </row>
    <row r="1269" spans="1:6" x14ac:dyDescent="0.25">
      <c r="A1269" t="s">
        <v>17258</v>
      </c>
      <c r="B1269" s="4" t="str">
        <f t="shared" si="38"/>
        <v>Industry_Global_financials_and_ratios</v>
      </c>
      <c r="C1269" s="4" t="str">
        <f t="shared" si="39"/>
        <v>Industry_Global_financials_and_ratios - Depreciation_Amortization</v>
      </c>
      <c r="D1269" t="s">
        <v>17091</v>
      </c>
      <c r="E1269" t="s">
        <v>7282</v>
      </c>
      <c r="F1269" t="s">
        <v>2173</v>
      </c>
    </row>
    <row r="1270" spans="1:6" x14ac:dyDescent="0.25">
      <c r="A1270" t="s">
        <v>17258</v>
      </c>
      <c r="B1270" s="4" t="str">
        <f t="shared" si="38"/>
        <v>Industry_Global_financials_and_ratios</v>
      </c>
      <c r="C1270" s="4" t="str">
        <f t="shared" si="39"/>
        <v>Industry_Global_financials_and_ratios - Interest_paid</v>
      </c>
      <c r="D1270" t="s">
        <v>17092</v>
      </c>
      <c r="E1270" t="s">
        <v>10244</v>
      </c>
      <c r="F1270" t="s">
        <v>2213</v>
      </c>
    </row>
    <row r="1271" spans="1:6" x14ac:dyDescent="0.25">
      <c r="A1271" t="s">
        <v>17258</v>
      </c>
      <c r="B1271" s="4" t="str">
        <f t="shared" si="38"/>
        <v>Industry_Global_financials_and_ratios</v>
      </c>
      <c r="C1271" s="4" t="str">
        <f t="shared" si="39"/>
        <v>Industry_Global_financials_and_ratios - Research_Development_expenses</v>
      </c>
      <c r="D1271" t="s">
        <v>12345</v>
      </c>
      <c r="E1271" t="s">
        <v>12343</v>
      </c>
      <c r="F1271" t="s">
        <v>2253</v>
      </c>
    </row>
    <row r="1272" spans="1:6" x14ac:dyDescent="0.25">
      <c r="A1272" t="s">
        <v>17258</v>
      </c>
      <c r="B1272" s="4" t="str">
        <f t="shared" si="38"/>
        <v>Industry_Global_financials_and_ratios</v>
      </c>
      <c r="C1272" s="4" t="str">
        <f t="shared" si="39"/>
        <v>Industry_Global_financials_and_ratios - Cash_flow</v>
      </c>
      <c r="D1272" t="s">
        <v>5859</v>
      </c>
      <c r="E1272" t="s">
        <v>5857</v>
      </c>
      <c r="F1272" t="s">
        <v>2151</v>
      </c>
    </row>
    <row r="1273" spans="1:6" x14ac:dyDescent="0.25">
      <c r="A1273" t="s">
        <v>17258</v>
      </c>
      <c r="B1273" s="4" t="str">
        <f t="shared" si="38"/>
        <v>Industry_Global_financials_and_ratios</v>
      </c>
      <c r="C1273" s="4" t="str">
        <f t="shared" si="39"/>
        <v>Industry_Global_financials_and_ratios - Added_value</v>
      </c>
      <c r="D1273" t="s">
        <v>17093</v>
      </c>
      <c r="E1273" t="s">
        <v>4740</v>
      </c>
      <c r="F1273" t="s">
        <v>2143</v>
      </c>
    </row>
    <row r="1274" spans="1:6" x14ac:dyDescent="0.25">
      <c r="A1274" t="s">
        <v>17258</v>
      </c>
      <c r="B1274" s="4" t="str">
        <f t="shared" si="38"/>
        <v>Industry_Global_financials_and_ratios</v>
      </c>
      <c r="C1274" s="4" t="str">
        <f t="shared" si="39"/>
        <v>Industry_Global_financials_and_ratios - EBITDA</v>
      </c>
      <c r="D1274" t="s">
        <v>1406</v>
      </c>
      <c r="E1274" t="s">
        <v>8123</v>
      </c>
      <c r="F1274" t="s">
        <v>1406</v>
      </c>
    </row>
    <row r="1275" spans="1:6" x14ac:dyDescent="0.25">
      <c r="A1275" t="s">
        <v>17258</v>
      </c>
      <c r="B1275" s="4" t="str">
        <f t="shared" si="38"/>
        <v>Industry_Global_financials_and_ratios</v>
      </c>
      <c r="C1275" s="4" t="str">
        <f t="shared" si="39"/>
        <v>Industry_Global_financials_and_ratios - ROE_using_P_L_before_tax_</v>
      </c>
      <c r="D1275" t="s">
        <v>17035</v>
      </c>
      <c r="E1275" t="s">
        <v>14167</v>
      </c>
      <c r="F1275" t="s">
        <v>623</v>
      </c>
    </row>
    <row r="1276" spans="1:6" x14ac:dyDescent="0.25">
      <c r="A1276" t="s">
        <v>17258</v>
      </c>
      <c r="B1276" s="4" t="str">
        <f t="shared" si="38"/>
        <v>Industry_Global_financials_and_ratios</v>
      </c>
      <c r="C1276" s="4" t="str">
        <f t="shared" si="39"/>
        <v>Industry_Global_financials_and_ratios - ROCE_using_P_L_before_tax_</v>
      </c>
      <c r="D1276" t="s">
        <v>17094</v>
      </c>
      <c r="E1276" t="s">
        <v>12341</v>
      </c>
      <c r="F1276" t="s">
        <v>2257</v>
      </c>
    </row>
    <row r="1277" spans="1:6" x14ac:dyDescent="0.25">
      <c r="A1277" t="s">
        <v>17258</v>
      </c>
      <c r="B1277" s="4" t="str">
        <f t="shared" si="38"/>
        <v>Industry_Global_financials_and_ratios</v>
      </c>
      <c r="C1277" s="4" t="str">
        <f t="shared" si="39"/>
        <v>Industry_Global_financials_and_ratios - ROA_using_P_L_before_tax_</v>
      </c>
      <c r="D1277" t="s">
        <v>4056</v>
      </c>
      <c r="E1277" t="s">
        <v>14171</v>
      </c>
      <c r="F1277" t="s">
        <v>619</v>
      </c>
    </row>
    <row r="1278" spans="1:6" x14ac:dyDescent="0.25">
      <c r="A1278" t="s">
        <v>17258</v>
      </c>
      <c r="B1278" s="4" t="str">
        <f t="shared" si="38"/>
        <v>Industry_Global_financials_and_ratios</v>
      </c>
      <c r="C1278" s="4" t="str">
        <f t="shared" si="39"/>
        <v>Industry_Global_financials_and_ratios - ROE_using_Net_income_</v>
      </c>
      <c r="D1278" t="s">
        <v>17036</v>
      </c>
      <c r="E1278" t="s">
        <v>12524</v>
      </c>
      <c r="F1278" t="s">
        <v>621</v>
      </c>
    </row>
    <row r="1279" spans="1:6" x14ac:dyDescent="0.25">
      <c r="A1279" t="s">
        <v>17258</v>
      </c>
      <c r="B1279" s="4" t="str">
        <f t="shared" si="38"/>
        <v>Industry_Global_financials_and_ratios</v>
      </c>
      <c r="C1279" s="4" t="str">
        <f t="shared" si="39"/>
        <v>Industry_Global_financials_and_ratios - ROCE_using_Net_income_</v>
      </c>
      <c r="D1279" t="s">
        <v>17095</v>
      </c>
      <c r="E1279" t="s">
        <v>12522</v>
      </c>
      <c r="F1279" t="s">
        <v>2255</v>
      </c>
    </row>
    <row r="1280" spans="1:6" x14ac:dyDescent="0.25">
      <c r="A1280" t="s">
        <v>17258</v>
      </c>
      <c r="B1280" s="4" t="str">
        <f t="shared" si="38"/>
        <v>Industry_Global_financials_and_ratios</v>
      </c>
      <c r="C1280" s="4" t="str">
        <f t="shared" si="39"/>
        <v>Industry_Global_financials_and_ratios - ROA_using_Net_income_</v>
      </c>
      <c r="D1280" t="s">
        <v>17037</v>
      </c>
      <c r="E1280" t="s">
        <v>12520</v>
      </c>
      <c r="F1280" t="s">
        <v>617</v>
      </c>
    </row>
    <row r="1281" spans="1:6" x14ac:dyDescent="0.25">
      <c r="A1281" t="s">
        <v>17258</v>
      </c>
      <c r="B1281" s="4" t="str">
        <f t="shared" si="38"/>
        <v>Industry_Global_financials_and_ratios</v>
      </c>
      <c r="C1281" s="4" t="str">
        <f t="shared" si="39"/>
        <v>Industry_Global_financials_and_ratios - Profit_margin_</v>
      </c>
      <c r="D1281" t="s">
        <v>4051</v>
      </c>
      <c r="E1281" t="s">
        <v>12233</v>
      </c>
      <c r="F1281" t="s">
        <v>605</v>
      </c>
    </row>
    <row r="1282" spans="1:6" x14ac:dyDescent="0.25">
      <c r="A1282" t="s">
        <v>17258</v>
      </c>
      <c r="B1282" s="4" t="str">
        <f t="shared" si="38"/>
        <v>Industry_Global_financials_and_ratios</v>
      </c>
      <c r="C1282" s="4" t="str">
        <f t="shared" si="39"/>
        <v>Industry_Global_financials_and_ratios - Gross_margin_</v>
      </c>
      <c r="D1282" t="s">
        <v>9443</v>
      </c>
      <c r="E1282" t="s">
        <v>9441</v>
      </c>
      <c r="F1282" t="s">
        <v>2205</v>
      </c>
    </row>
    <row r="1283" spans="1:6" x14ac:dyDescent="0.25">
      <c r="A1283" t="s">
        <v>17258</v>
      </c>
      <c r="B1283" s="4" t="str">
        <f t="shared" ref="B1283:B1346" si="40">LEFT(A1283,FIND(".txt",A1283)-1)</f>
        <v>Industry_Global_financials_and_ratios</v>
      </c>
      <c r="C1283" s="4" t="str">
        <f t="shared" ref="C1283:C1346" si="41">B1283&amp;" - "&amp;F1283</f>
        <v>Industry_Global_financials_and_ratios - EBITDA_margin_</v>
      </c>
      <c r="D1283" t="s">
        <v>17096</v>
      </c>
      <c r="E1283" t="s">
        <v>8534</v>
      </c>
      <c r="F1283" t="s">
        <v>2177</v>
      </c>
    </row>
    <row r="1284" spans="1:6" x14ac:dyDescent="0.25">
      <c r="A1284" t="s">
        <v>17258</v>
      </c>
      <c r="B1284" s="4" t="str">
        <f t="shared" si="40"/>
        <v>Industry_Global_financials_and_ratios</v>
      </c>
      <c r="C1284" s="4" t="str">
        <f t="shared" si="41"/>
        <v>Industry_Global_financials_and_ratios - EBIT_margin_</v>
      </c>
      <c r="D1284" t="s">
        <v>17097</v>
      </c>
      <c r="E1284" t="s">
        <v>8121</v>
      </c>
      <c r="F1284" t="s">
        <v>2175</v>
      </c>
    </row>
    <row r="1285" spans="1:6" x14ac:dyDescent="0.25">
      <c r="A1285" t="s">
        <v>17258</v>
      </c>
      <c r="B1285" s="4" t="str">
        <f t="shared" si="40"/>
        <v>Industry_Global_financials_and_ratios</v>
      </c>
      <c r="C1285" s="4" t="str">
        <f t="shared" si="41"/>
        <v>Industry_Global_financials_and_ratios - Cash_flow_Operating_revenue_</v>
      </c>
      <c r="D1285" t="s">
        <v>17098</v>
      </c>
      <c r="E1285" t="s">
        <v>5860</v>
      </c>
      <c r="F1285" t="s">
        <v>2153</v>
      </c>
    </row>
    <row r="1286" spans="1:6" x14ac:dyDescent="0.25">
      <c r="A1286" t="s">
        <v>17258</v>
      </c>
      <c r="B1286" s="4" t="str">
        <f t="shared" si="40"/>
        <v>Industry_Global_financials_and_ratios</v>
      </c>
      <c r="C1286" s="4" t="str">
        <f t="shared" si="41"/>
        <v>Industry_Global_financials_and_ratios - Enterprise_value_EBITDA_x_</v>
      </c>
      <c r="D1286" t="s">
        <v>8542</v>
      </c>
      <c r="E1286" t="s">
        <v>8540</v>
      </c>
      <c r="F1286" t="s">
        <v>2182</v>
      </c>
    </row>
    <row r="1287" spans="1:6" x14ac:dyDescent="0.25">
      <c r="A1287" t="s">
        <v>17258</v>
      </c>
      <c r="B1287" s="4" t="str">
        <f t="shared" si="40"/>
        <v>Industry_Global_financials_and_ratios</v>
      </c>
      <c r="C1287" s="4" t="str">
        <f t="shared" si="41"/>
        <v>Industry_Global_financials_and_ratios - Market_cap_Cash_flow_from_operations_x_</v>
      </c>
      <c r="D1287" t="s">
        <v>10944</v>
      </c>
      <c r="E1287" t="s">
        <v>10942</v>
      </c>
      <c r="F1287" t="s">
        <v>2219</v>
      </c>
    </row>
    <row r="1288" spans="1:6" x14ac:dyDescent="0.25">
      <c r="A1288" t="s">
        <v>17258</v>
      </c>
      <c r="B1288" s="4" t="str">
        <f t="shared" si="40"/>
        <v>Industry_Global_financials_and_ratios</v>
      </c>
      <c r="C1288" s="4" t="str">
        <f t="shared" si="41"/>
        <v>Industry_Global_financials_and_ratios - Net_assets_turnover_x_</v>
      </c>
      <c r="D1288" t="s">
        <v>17099</v>
      </c>
      <c r="E1288" t="s">
        <v>11625</v>
      </c>
      <c r="F1288" t="s">
        <v>2223</v>
      </c>
    </row>
    <row r="1289" spans="1:6" x14ac:dyDescent="0.25">
      <c r="A1289" t="s">
        <v>17258</v>
      </c>
      <c r="B1289" s="4" t="str">
        <f t="shared" si="40"/>
        <v>Industry_Global_financials_and_ratios</v>
      </c>
      <c r="C1289" s="4" t="str">
        <f t="shared" si="41"/>
        <v>Industry_Global_financials_and_ratios - Interest_cover_x_</v>
      </c>
      <c r="D1289" t="s">
        <v>17100</v>
      </c>
      <c r="E1289" t="s">
        <v>10138</v>
      </c>
      <c r="F1289" t="s">
        <v>2211</v>
      </c>
    </row>
    <row r="1290" spans="1:6" x14ac:dyDescent="0.25">
      <c r="A1290" t="s">
        <v>17258</v>
      </c>
      <c r="B1290" s="4" t="str">
        <f t="shared" si="40"/>
        <v>Industry_Global_financials_and_ratios</v>
      </c>
      <c r="C1290" s="4" t="str">
        <f t="shared" si="41"/>
        <v>Industry_Global_financials_and_ratios - Stock_turnover_x_</v>
      </c>
      <c r="D1290" t="s">
        <v>17101</v>
      </c>
      <c r="E1290" t="s">
        <v>14825</v>
      </c>
      <c r="F1290" t="s">
        <v>2271</v>
      </c>
    </row>
    <row r="1291" spans="1:6" x14ac:dyDescent="0.25">
      <c r="A1291" t="s">
        <v>17258</v>
      </c>
      <c r="B1291" s="4" t="str">
        <f t="shared" si="40"/>
        <v>Industry_Global_financials_and_ratios</v>
      </c>
      <c r="C1291" s="4" t="str">
        <f t="shared" si="41"/>
        <v>Industry_Global_financials_and_ratios - Collection_period_days_</v>
      </c>
      <c r="D1291" t="s">
        <v>17102</v>
      </c>
      <c r="E1291" t="s">
        <v>5952</v>
      </c>
      <c r="F1291" t="s">
        <v>2155</v>
      </c>
    </row>
    <row r="1292" spans="1:6" x14ac:dyDescent="0.25">
      <c r="A1292" t="s">
        <v>17258</v>
      </c>
      <c r="B1292" s="4" t="str">
        <f t="shared" si="40"/>
        <v>Industry_Global_financials_and_ratios</v>
      </c>
      <c r="C1292" s="4" t="str">
        <f t="shared" si="41"/>
        <v>Industry_Global_financials_and_ratios - Credit_period_days_</v>
      </c>
      <c r="D1292" t="s">
        <v>6630</v>
      </c>
      <c r="E1292" t="s">
        <v>6628</v>
      </c>
      <c r="F1292" t="s">
        <v>2163</v>
      </c>
    </row>
    <row r="1293" spans="1:6" x14ac:dyDescent="0.25">
      <c r="A1293" t="s">
        <v>17258</v>
      </c>
      <c r="B1293" s="4" t="str">
        <f t="shared" si="40"/>
        <v>Industry_Global_financials_and_ratios</v>
      </c>
      <c r="C1293" s="4" t="str">
        <f t="shared" si="41"/>
        <v>Industry_Global_financials_and_ratios - Export_revenue_Operating_revenue_</v>
      </c>
      <c r="D1293" t="s">
        <v>8554</v>
      </c>
      <c r="E1293" t="s">
        <v>8552</v>
      </c>
      <c r="F1293" t="s">
        <v>2190</v>
      </c>
    </row>
    <row r="1294" spans="1:6" x14ac:dyDescent="0.25">
      <c r="A1294" t="s">
        <v>17258</v>
      </c>
      <c r="B1294" s="4" t="str">
        <f t="shared" si="40"/>
        <v>Industry_Global_financials_and_ratios</v>
      </c>
      <c r="C1294" s="4" t="str">
        <f t="shared" si="41"/>
        <v>Industry_Global_financials_and_ratios - R_D_expenses_Operating_revenue_</v>
      </c>
      <c r="D1294" t="s">
        <v>12348</v>
      </c>
      <c r="E1294" t="s">
        <v>12346</v>
      </c>
      <c r="F1294" t="s">
        <v>2252</v>
      </c>
    </row>
    <row r="1295" spans="1:6" x14ac:dyDescent="0.25">
      <c r="A1295" t="s">
        <v>17258</v>
      </c>
      <c r="B1295" s="4" t="str">
        <f t="shared" si="40"/>
        <v>Industry_Global_financials_and_ratios</v>
      </c>
      <c r="C1295" s="4" t="str">
        <f t="shared" si="41"/>
        <v>Industry_Global_financials_and_ratios - Current_ratio_x_</v>
      </c>
      <c r="D1295" t="s">
        <v>17038</v>
      </c>
      <c r="E1295" t="s">
        <v>7208</v>
      </c>
      <c r="F1295" t="s">
        <v>457</v>
      </c>
    </row>
    <row r="1296" spans="1:6" x14ac:dyDescent="0.25">
      <c r="A1296" t="s">
        <v>17258</v>
      </c>
      <c r="B1296" s="4" t="str">
        <f t="shared" si="40"/>
        <v>Industry_Global_financials_and_ratios</v>
      </c>
      <c r="C1296" s="4" t="str">
        <f t="shared" si="41"/>
        <v>Industry_Global_financials_and_ratios - Liquidity_ratio_x_</v>
      </c>
      <c r="D1296" t="s">
        <v>17103</v>
      </c>
      <c r="E1296" t="s">
        <v>10750</v>
      </c>
      <c r="F1296" t="s">
        <v>2215</v>
      </c>
    </row>
    <row r="1297" spans="1:6" x14ac:dyDescent="0.25">
      <c r="A1297" t="s">
        <v>17258</v>
      </c>
      <c r="B1297" s="4" t="str">
        <f t="shared" si="40"/>
        <v>Industry_Global_financials_and_ratios</v>
      </c>
      <c r="C1297" s="4" t="str">
        <f t="shared" si="41"/>
        <v>Industry_Global_financials_and_ratios - Shareholders_liquidity_ratio_x_</v>
      </c>
      <c r="D1297" t="s">
        <v>14429</v>
      </c>
      <c r="E1297" t="s">
        <v>14427</v>
      </c>
      <c r="F1297" t="s">
        <v>2265</v>
      </c>
    </row>
    <row r="1298" spans="1:6" x14ac:dyDescent="0.25">
      <c r="A1298" t="s">
        <v>17258</v>
      </c>
      <c r="B1298" s="4" t="str">
        <f t="shared" si="40"/>
        <v>Industry_Global_financials_and_ratios</v>
      </c>
      <c r="C1298" s="4" t="str">
        <f t="shared" si="41"/>
        <v>Industry_Global_financials_and_ratios - Solvency_ratio_Asset_based_</v>
      </c>
      <c r="D1298" t="s">
        <v>17039</v>
      </c>
      <c r="E1298" t="s">
        <v>14686</v>
      </c>
      <c r="F1298" t="s">
        <v>625</v>
      </c>
    </row>
    <row r="1299" spans="1:6" x14ac:dyDescent="0.25">
      <c r="A1299" t="s">
        <v>17258</v>
      </c>
      <c r="B1299" s="4" t="str">
        <f t="shared" si="40"/>
        <v>Industry_Global_financials_and_ratios</v>
      </c>
      <c r="C1299" s="4" t="str">
        <f t="shared" si="41"/>
        <v>Industry_Global_financials_and_ratios - Solvency_ratio_Liability_based_</v>
      </c>
      <c r="D1299" t="s">
        <v>14685</v>
      </c>
      <c r="E1299" t="s">
        <v>14683</v>
      </c>
      <c r="F1299" t="s">
        <v>2267</v>
      </c>
    </row>
    <row r="1300" spans="1:6" x14ac:dyDescent="0.25">
      <c r="A1300" t="s">
        <v>17258</v>
      </c>
      <c r="B1300" s="4" t="str">
        <f t="shared" si="40"/>
        <v>Industry_Global_financials_and_ratios</v>
      </c>
      <c r="C1300" s="4" t="str">
        <f t="shared" si="41"/>
        <v>Industry_Global_financials_and_ratios - Gearing_</v>
      </c>
      <c r="D1300" t="s">
        <v>9330</v>
      </c>
      <c r="E1300" t="s">
        <v>9328</v>
      </c>
      <c r="F1300" t="s">
        <v>2203</v>
      </c>
    </row>
    <row r="1301" spans="1:6" x14ac:dyDescent="0.25">
      <c r="A1301" t="s">
        <v>17258</v>
      </c>
      <c r="B1301" s="4" t="str">
        <f t="shared" si="40"/>
        <v>Industry_Global_financials_and_ratios</v>
      </c>
      <c r="C1301" s="4" t="str">
        <f t="shared" si="41"/>
        <v>Industry_Global_financials_and_ratios - Profit_per_employee_th_</v>
      </c>
      <c r="D1301" t="s">
        <v>17104</v>
      </c>
      <c r="E1301" t="s">
        <v>5774</v>
      </c>
      <c r="F1301" t="s">
        <v>2250</v>
      </c>
    </row>
    <row r="1302" spans="1:6" x14ac:dyDescent="0.25">
      <c r="A1302" t="s">
        <v>17258</v>
      </c>
      <c r="B1302" s="4" t="str">
        <f t="shared" si="40"/>
        <v>Industry_Global_financials_and_ratios</v>
      </c>
      <c r="C1302" s="4" t="str">
        <f t="shared" si="41"/>
        <v>Industry_Global_financials_and_ratios - Operating_revenue_per_employee_th_</v>
      </c>
      <c r="D1302" t="s">
        <v>17105</v>
      </c>
      <c r="E1302" t="s">
        <v>15671</v>
      </c>
      <c r="F1302" t="s">
        <v>2232</v>
      </c>
    </row>
    <row r="1303" spans="1:6" x14ac:dyDescent="0.25">
      <c r="A1303" t="s">
        <v>17258</v>
      </c>
      <c r="B1303" s="4" t="str">
        <f t="shared" si="40"/>
        <v>Industry_Global_financials_and_ratios</v>
      </c>
      <c r="C1303" s="4" t="str">
        <f t="shared" si="41"/>
        <v>Industry_Global_financials_and_ratios - Costs_of_employees_Operating_revenue_</v>
      </c>
      <c r="D1303" t="s">
        <v>17106</v>
      </c>
      <c r="E1303" t="s">
        <v>14186</v>
      </c>
      <c r="F1303" t="s">
        <v>2159</v>
      </c>
    </row>
    <row r="1304" spans="1:6" x14ac:dyDescent="0.25">
      <c r="A1304" t="s">
        <v>17258</v>
      </c>
      <c r="B1304" s="4" t="str">
        <f t="shared" si="40"/>
        <v>Industry_Global_financials_and_ratios</v>
      </c>
      <c r="C1304" s="4" t="str">
        <f t="shared" si="41"/>
        <v>Industry_Global_financials_and_ratios - Average_cost_of_employee_th_</v>
      </c>
      <c r="D1304" t="s">
        <v>17107</v>
      </c>
      <c r="E1304" t="s">
        <v>4430</v>
      </c>
      <c r="F1304" t="s">
        <v>2145</v>
      </c>
    </row>
    <row r="1305" spans="1:6" x14ac:dyDescent="0.25">
      <c r="A1305" t="s">
        <v>17258</v>
      </c>
      <c r="B1305" s="4" t="str">
        <f t="shared" si="40"/>
        <v>Industry_Global_financials_and_ratios</v>
      </c>
      <c r="C1305" s="4" t="str">
        <f t="shared" si="41"/>
        <v>Industry_Global_financials_and_ratios - Shareholders_funds_per_employee_th_</v>
      </c>
      <c r="D1305" t="s">
        <v>17108</v>
      </c>
      <c r="E1305" t="s">
        <v>14243</v>
      </c>
      <c r="F1305" t="s">
        <v>2263</v>
      </c>
    </row>
    <row r="1306" spans="1:6" x14ac:dyDescent="0.25">
      <c r="A1306" t="s">
        <v>17258</v>
      </c>
      <c r="B1306" s="4" t="str">
        <f t="shared" si="40"/>
        <v>Industry_Global_financials_and_ratios</v>
      </c>
      <c r="C1306" s="4" t="str">
        <f t="shared" si="41"/>
        <v>Industry_Global_financials_and_ratios - Working_capital_per_employee_th_</v>
      </c>
      <c r="D1306" t="s">
        <v>17109</v>
      </c>
      <c r="E1306" t="s">
        <v>16125</v>
      </c>
      <c r="F1306" t="s">
        <v>2283</v>
      </c>
    </row>
    <row r="1307" spans="1:6" x14ac:dyDescent="0.25">
      <c r="A1307" t="s">
        <v>17258</v>
      </c>
      <c r="B1307" s="4" t="str">
        <f t="shared" si="40"/>
        <v>Industry_Global_financials_and_ratios</v>
      </c>
      <c r="C1307" s="4" t="str">
        <f t="shared" si="41"/>
        <v>Industry_Global_financials_and_ratios - Total_assets_per_employee_th_</v>
      </c>
      <c r="D1307" t="s">
        <v>15172</v>
      </c>
      <c r="E1307" t="s">
        <v>15170</v>
      </c>
      <c r="F1307" t="s">
        <v>2277</v>
      </c>
    </row>
    <row r="1308" spans="1:6" x14ac:dyDescent="0.25">
      <c r="A1308" t="s">
        <v>17258</v>
      </c>
      <c r="B1308" s="4" t="str">
        <f t="shared" si="40"/>
        <v>Industry_Global_financials_and_ratios</v>
      </c>
      <c r="C1308" s="4" t="str">
        <f t="shared" si="41"/>
        <v>Industry_Global_financials_and_ratios - Estimated_operating_revenue</v>
      </c>
      <c r="D1308" t="s">
        <v>17110</v>
      </c>
      <c r="E1308" t="s">
        <v>17111</v>
      </c>
      <c r="F1308" t="s">
        <v>2186</v>
      </c>
    </row>
    <row r="1309" spans="1:6" x14ac:dyDescent="0.25">
      <c r="A1309" t="s">
        <v>17258</v>
      </c>
      <c r="B1309" s="4" t="str">
        <f t="shared" si="40"/>
        <v>Industry_Global_financials_and_ratios</v>
      </c>
      <c r="C1309" s="4" t="str">
        <f t="shared" si="41"/>
        <v>Industry_Global_financials_and_ratios - Estimated_employees</v>
      </c>
      <c r="D1309" t="s">
        <v>17112</v>
      </c>
      <c r="E1309" t="s">
        <v>17113</v>
      </c>
      <c r="F1309" t="s">
        <v>2184</v>
      </c>
    </row>
    <row r="1310" spans="1:6" x14ac:dyDescent="0.25">
      <c r="A1310" t="s">
        <v>17258</v>
      </c>
      <c r="B1310" s="4" t="str">
        <f t="shared" si="40"/>
        <v>Industry_Global_financials_and_ratios</v>
      </c>
      <c r="C1310" s="4" t="str">
        <f t="shared" si="41"/>
        <v>Industry_Global_financials_and_ratios - Operating_revenue_original_range_value</v>
      </c>
      <c r="D1310" t="s">
        <v>17114</v>
      </c>
      <c r="E1310" t="s">
        <v>11890</v>
      </c>
      <c r="F1310" t="s">
        <v>2230</v>
      </c>
    </row>
    <row r="1311" spans="1:6" x14ac:dyDescent="0.25">
      <c r="A1311" t="s">
        <v>17258</v>
      </c>
      <c r="B1311" s="4" t="str">
        <f t="shared" si="40"/>
        <v>Industry_Global_financials_and_ratios</v>
      </c>
      <c r="C1311" s="4" t="str">
        <f t="shared" si="41"/>
        <v>Industry_Global_financials_and_ratios - Employees_original_range_value</v>
      </c>
      <c r="D1311" t="s">
        <v>17115</v>
      </c>
      <c r="E1311" t="s">
        <v>8140</v>
      </c>
      <c r="F1311" t="s">
        <v>2286</v>
      </c>
    </row>
    <row r="1312" spans="1:6" x14ac:dyDescent="0.25">
      <c r="A1312" t="s">
        <v>17257</v>
      </c>
      <c r="B1312" s="4" t="str">
        <f t="shared" si="40"/>
        <v>Banks_Global_financials_and_ratios</v>
      </c>
      <c r="C1312" s="4" t="str">
        <f t="shared" si="41"/>
        <v>Banks_Global_financials_and_ratios - BvD_ID_number</v>
      </c>
      <c r="D1312" t="s">
        <v>5805</v>
      </c>
      <c r="E1312" t="s">
        <v>954</v>
      </c>
      <c r="F1312" t="s">
        <v>27</v>
      </c>
    </row>
    <row r="1313" spans="1:6" x14ac:dyDescent="0.25">
      <c r="A1313" t="s">
        <v>17257</v>
      </c>
      <c r="B1313" s="4" t="str">
        <f t="shared" si="40"/>
        <v>Banks_Global_financials_and_ratios</v>
      </c>
      <c r="C1313" s="4" t="str">
        <f t="shared" si="41"/>
        <v>Banks_Global_financials_and_ratios - Consolidation_code</v>
      </c>
      <c r="D1313" t="s">
        <v>6000</v>
      </c>
      <c r="E1313" t="s">
        <v>5998</v>
      </c>
      <c r="F1313" t="s">
        <v>453</v>
      </c>
    </row>
    <row r="1314" spans="1:6" x14ac:dyDescent="0.25">
      <c r="A1314" t="s">
        <v>17257</v>
      </c>
      <c r="B1314" s="4" t="str">
        <f t="shared" si="40"/>
        <v>Banks_Global_financials_and_ratios</v>
      </c>
      <c r="C1314" s="4" t="str">
        <f t="shared" si="41"/>
        <v>Banks_Global_financials_and_ratios - Closing_date</v>
      </c>
      <c r="D1314" t="s">
        <v>5942</v>
      </c>
      <c r="E1314" t="s">
        <v>5940</v>
      </c>
      <c r="F1314" t="s">
        <v>220</v>
      </c>
    </row>
    <row r="1315" spans="1:6" x14ac:dyDescent="0.25">
      <c r="A1315" t="s">
        <v>17257</v>
      </c>
      <c r="B1315" s="4" t="str">
        <f t="shared" si="40"/>
        <v>Banks_Global_financials_and_ratios</v>
      </c>
      <c r="C1315" s="4" t="str">
        <f t="shared" si="41"/>
        <v>Banks_Global_financials_and_ratios - Number_of_months</v>
      </c>
      <c r="D1315" t="s">
        <v>11757</v>
      </c>
      <c r="E1315" t="s">
        <v>11755</v>
      </c>
      <c r="F1315" t="s">
        <v>571</v>
      </c>
    </row>
    <row r="1316" spans="1:6" x14ac:dyDescent="0.25">
      <c r="A1316" t="s">
        <v>17257</v>
      </c>
      <c r="B1316" s="4" t="str">
        <f t="shared" si="40"/>
        <v>Banks_Global_financials_and_ratios</v>
      </c>
      <c r="C1316" s="4" t="str">
        <f t="shared" si="41"/>
        <v>Banks_Global_financials_and_ratios - Audit_status</v>
      </c>
      <c r="D1316" t="s">
        <v>4735</v>
      </c>
      <c r="E1316" t="s">
        <v>4733</v>
      </c>
      <c r="F1316" t="s">
        <v>443</v>
      </c>
    </row>
    <row r="1317" spans="1:6" x14ac:dyDescent="0.25">
      <c r="A1317" t="s">
        <v>17257</v>
      </c>
      <c r="B1317" s="4" t="str">
        <f t="shared" si="40"/>
        <v>Banks_Global_financials_and_ratios</v>
      </c>
      <c r="C1317" s="4" t="str">
        <f t="shared" si="41"/>
        <v>Banks_Global_financials_and_ratios - Accounting_practice</v>
      </c>
      <c r="D1317" t="s">
        <v>4414</v>
      </c>
      <c r="E1317" t="s">
        <v>4412</v>
      </c>
      <c r="F1317" t="s">
        <v>441</v>
      </c>
    </row>
    <row r="1318" spans="1:6" x14ac:dyDescent="0.25">
      <c r="A1318" t="s">
        <v>17257</v>
      </c>
      <c r="B1318" s="4" t="str">
        <f t="shared" si="40"/>
        <v>Banks_Global_financials_and_ratios</v>
      </c>
      <c r="C1318" s="4" t="str">
        <f t="shared" si="41"/>
        <v>Banks_Global_financials_and_ratios - Original_units</v>
      </c>
      <c r="D1318" t="s">
        <v>16649</v>
      </c>
      <c r="E1318" t="s">
        <v>11898</v>
      </c>
      <c r="F1318" t="s">
        <v>579</v>
      </c>
    </row>
    <row r="1319" spans="1:6" x14ac:dyDescent="0.25">
      <c r="A1319" t="s">
        <v>17257</v>
      </c>
      <c r="B1319" s="4" t="str">
        <f t="shared" si="40"/>
        <v>Banks_Global_financials_and_ratios</v>
      </c>
      <c r="C1319" s="4" t="str">
        <f t="shared" si="41"/>
        <v>Banks_Global_financials_and_ratios - Original_currency</v>
      </c>
      <c r="D1319" t="s">
        <v>5732</v>
      </c>
      <c r="E1319" t="s">
        <v>11895</v>
      </c>
      <c r="F1319" t="s">
        <v>577</v>
      </c>
    </row>
    <row r="1320" spans="1:6" x14ac:dyDescent="0.25">
      <c r="A1320" t="s">
        <v>17257</v>
      </c>
      <c r="B1320" s="4" t="str">
        <f t="shared" si="40"/>
        <v>Banks_Global_financials_and_ratios</v>
      </c>
      <c r="C1320" s="4" t="str">
        <f t="shared" si="41"/>
        <v>Banks_Global_financials_and_ratios - Exchange_rate_from_original_currency</v>
      </c>
      <c r="D1320" t="s">
        <v>8545</v>
      </c>
      <c r="E1320" t="s">
        <v>8543</v>
      </c>
      <c r="F1320" t="s">
        <v>662</v>
      </c>
    </row>
    <row r="1321" spans="1:6" x14ac:dyDescent="0.25">
      <c r="A1321" t="s">
        <v>17257</v>
      </c>
      <c r="B1321" s="4" t="str">
        <f t="shared" si="40"/>
        <v>Banks_Global_financials_and_ratios</v>
      </c>
      <c r="C1321" s="4" t="str">
        <f t="shared" si="41"/>
        <v>Banks_Global_financials_and_ratios - Loans</v>
      </c>
      <c r="D1321" t="s">
        <v>529</v>
      </c>
      <c r="E1321">
        <v>190000</v>
      </c>
      <c r="F1321" t="s">
        <v>529</v>
      </c>
    </row>
    <row r="1322" spans="1:6" x14ac:dyDescent="0.25">
      <c r="A1322" t="s">
        <v>17257</v>
      </c>
      <c r="B1322" s="4" t="str">
        <f t="shared" si="40"/>
        <v>Banks_Global_financials_and_ratios</v>
      </c>
      <c r="C1322" s="4" t="str">
        <f t="shared" si="41"/>
        <v>Banks_Global_financials_and_ratios - Gross_loans</v>
      </c>
      <c r="D1322" t="s">
        <v>4005</v>
      </c>
      <c r="E1322">
        <v>190100</v>
      </c>
      <c r="F1322" t="s">
        <v>485</v>
      </c>
    </row>
    <row r="1323" spans="1:6" x14ac:dyDescent="0.25">
      <c r="A1323" t="s">
        <v>17257</v>
      </c>
      <c r="B1323" s="4" t="str">
        <f t="shared" si="40"/>
        <v>Banks_Global_financials_and_ratios</v>
      </c>
      <c r="C1323" s="4" t="str">
        <f t="shared" si="41"/>
        <v>Banks_Global_financials_and_ratios - Less_reserves_for_impaired_loans_NPLs</v>
      </c>
      <c r="D1323" t="s">
        <v>4009</v>
      </c>
      <c r="E1323">
        <v>190200</v>
      </c>
      <c r="F1323" t="s">
        <v>507</v>
      </c>
    </row>
    <row r="1324" spans="1:6" x14ac:dyDescent="0.25">
      <c r="A1324" t="s">
        <v>17257</v>
      </c>
      <c r="B1324" s="4" t="str">
        <f t="shared" si="40"/>
        <v>Banks_Global_financials_and_ratios</v>
      </c>
      <c r="C1324" s="4" t="str">
        <f t="shared" si="41"/>
        <v>Banks_Global_financials_and_ratios - Other_Earning_Assets</v>
      </c>
      <c r="D1324" t="s">
        <v>4013</v>
      </c>
      <c r="E1324">
        <v>190300</v>
      </c>
      <c r="F1324" t="s">
        <v>587</v>
      </c>
    </row>
    <row r="1325" spans="1:6" x14ac:dyDescent="0.25">
      <c r="A1325" t="s">
        <v>17257</v>
      </c>
      <c r="B1325" s="4" t="str">
        <f t="shared" si="40"/>
        <v>Banks_Global_financials_and_ratios</v>
      </c>
      <c r="C1325" s="4" t="str">
        <f t="shared" si="41"/>
        <v>Banks_Global_financials_and_ratios - Loans_and_advances_to_banks</v>
      </c>
      <c r="D1325" t="s">
        <v>4017</v>
      </c>
      <c r="E1325">
        <v>190400</v>
      </c>
      <c r="F1325" t="s">
        <v>531</v>
      </c>
    </row>
    <row r="1326" spans="1:6" x14ac:dyDescent="0.25">
      <c r="A1326" t="s">
        <v>17257</v>
      </c>
      <c r="B1326" s="4" t="str">
        <f t="shared" si="40"/>
        <v>Banks_Global_financials_and_ratios</v>
      </c>
      <c r="C1326" s="4" t="str">
        <f t="shared" si="41"/>
        <v>Banks_Global_financials_and_ratios - Derivatives_Assets_</v>
      </c>
      <c r="D1326" t="s">
        <v>17016</v>
      </c>
      <c r="E1326">
        <v>190500</v>
      </c>
      <c r="F1326" t="s">
        <v>463</v>
      </c>
    </row>
    <row r="1327" spans="1:6" x14ac:dyDescent="0.25">
      <c r="A1327" t="s">
        <v>17257</v>
      </c>
      <c r="B1327" s="4" t="str">
        <f t="shared" si="40"/>
        <v>Banks_Global_financials_and_ratios</v>
      </c>
      <c r="C1327" s="4" t="str">
        <f t="shared" si="41"/>
        <v>Banks_Global_financials_and_ratios - Other_securities</v>
      </c>
      <c r="D1327" t="s">
        <v>4029</v>
      </c>
      <c r="E1327">
        <v>190600</v>
      </c>
      <c r="F1327" t="s">
        <v>597</v>
      </c>
    </row>
    <row r="1328" spans="1:6" x14ac:dyDescent="0.25">
      <c r="A1328" t="s">
        <v>17257</v>
      </c>
      <c r="B1328" s="4" t="str">
        <f t="shared" si="40"/>
        <v>Banks_Global_financials_and_ratios</v>
      </c>
      <c r="C1328" s="4" t="str">
        <f t="shared" si="41"/>
        <v>Banks_Global_financials_and_ratios - Remaining_earning_assets</v>
      </c>
      <c r="D1328" t="s">
        <v>4033</v>
      </c>
      <c r="E1328">
        <v>190700</v>
      </c>
      <c r="F1328" t="s">
        <v>609</v>
      </c>
    </row>
    <row r="1329" spans="1:6" x14ac:dyDescent="0.25">
      <c r="A1329" t="s">
        <v>17257</v>
      </c>
      <c r="B1329" s="4" t="str">
        <f t="shared" si="40"/>
        <v>Banks_Global_financials_and_ratios</v>
      </c>
      <c r="C1329" s="4" t="str">
        <f t="shared" si="41"/>
        <v>Banks_Global_financials_and_ratios - Total_Earning_Assets</v>
      </c>
      <c r="D1329" t="s">
        <v>4037</v>
      </c>
      <c r="E1329">
        <v>190800</v>
      </c>
      <c r="F1329" t="s">
        <v>653</v>
      </c>
    </row>
    <row r="1330" spans="1:6" x14ac:dyDescent="0.25">
      <c r="A1330" t="s">
        <v>17257</v>
      </c>
      <c r="B1330" s="4" t="str">
        <f t="shared" si="40"/>
        <v>Banks_Global_financials_and_ratios</v>
      </c>
      <c r="C1330" s="4" t="str">
        <f t="shared" si="41"/>
        <v>Banks_Global_financials_and_ratios - Fixed_Assets</v>
      </c>
      <c r="D1330" t="s">
        <v>16663</v>
      </c>
      <c r="E1330">
        <v>190900</v>
      </c>
      <c r="F1330" t="s">
        <v>483</v>
      </c>
    </row>
    <row r="1331" spans="1:6" x14ac:dyDescent="0.25">
      <c r="A1331" t="s">
        <v>17257</v>
      </c>
      <c r="B1331" s="4" t="str">
        <f t="shared" si="40"/>
        <v>Banks_Global_financials_and_ratios</v>
      </c>
      <c r="C1331" s="4" t="str">
        <f t="shared" si="41"/>
        <v>Banks_Global_financials_and_ratios - Non_Earning_Assets</v>
      </c>
      <c r="D1331" t="s">
        <v>4044</v>
      </c>
      <c r="E1331">
        <v>191000</v>
      </c>
      <c r="F1331" t="s">
        <v>561</v>
      </c>
    </row>
    <row r="1332" spans="1:6" x14ac:dyDescent="0.25">
      <c r="A1332" t="s">
        <v>17257</v>
      </c>
      <c r="B1332" s="4" t="str">
        <f t="shared" si="40"/>
        <v>Banks_Global_financials_and_ratios</v>
      </c>
      <c r="C1332" s="4" t="str">
        <f t="shared" si="41"/>
        <v>Banks_Global_financials_and_ratios - Total_assets</v>
      </c>
      <c r="D1332" t="s">
        <v>3464</v>
      </c>
      <c r="E1332">
        <v>191100</v>
      </c>
      <c r="F1332" t="s">
        <v>643</v>
      </c>
    </row>
    <row r="1333" spans="1:6" x14ac:dyDescent="0.25">
      <c r="A1333" t="s">
        <v>17257</v>
      </c>
      <c r="B1333" s="4" t="str">
        <f t="shared" si="40"/>
        <v>Banks_Global_financials_and_ratios</v>
      </c>
      <c r="C1333" s="4" t="str">
        <f t="shared" si="41"/>
        <v>Banks_Global_financials_and_ratios - Deposits_short_term_funding</v>
      </c>
      <c r="D1333" t="s">
        <v>17017</v>
      </c>
      <c r="E1333">
        <v>191200</v>
      </c>
      <c r="F1333" t="s">
        <v>461</v>
      </c>
    </row>
    <row r="1334" spans="1:6" x14ac:dyDescent="0.25">
      <c r="A1334" t="s">
        <v>17257</v>
      </c>
      <c r="B1334" s="4" t="str">
        <f t="shared" si="40"/>
        <v>Banks_Global_financials_and_ratios</v>
      </c>
      <c r="C1334" s="4" t="str">
        <f t="shared" si="41"/>
        <v>Banks_Global_financials_and_ratios - Total_customer_deposits</v>
      </c>
      <c r="D1334" t="s">
        <v>17018</v>
      </c>
      <c r="E1334">
        <v>191300</v>
      </c>
      <c r="F1334" t="s">
        <v>651</v>
      </c>
    </row>
    <row r="1335" spans="1:6" x14ac:dyDescent="0.25">
      <c r="A1335" t="s">
        <v>17257</v>
      </c>
      <c r="B1335" s="4" t="str">
        <f t="shared" si="40"/>
        <v>Banks_Global_financials_and_ratios</v>
      </c>
      <c r="C1335" s="4" t="str">
        <f t="shared" si="41"/>
        <v>Banks_Global_financials_and_ratios - Deposits_from_banks</v>
      </c>
      <c r="D1335" t="s">
        <v>4084</v>
      </c>
      <c r="E1335">
        <v>191400</v>
      </c>
      <c r="F1335" t="s">
        <v>459</v>
      </c>
    </row>
    <row r="1336" spans="1:6" x14ac:dyDescent="0.25">
      <c r="A1336" t="s">
        <v>17257</v>
      </c>
      <c r="B1336" s="4" t="str">
        <f t="shared" si="40"/>
        <v>Banks_Global_financials_and_ratios</v>
      </c>
      <c r="C1336" s="4" t="str">
        <f t="shared" si="41"/>
        <v>Banks_Global_financials_and_ratios - Other_deposits_and_short_term_borrowings</v>
      </c>
      <c r="D1336" t="s">
        <v>4092</v>
      </c>
      <c r="E1336">
        <v>191500</v>
      </c>
      <c r="F1336" t="s">
        <v>585</v>
      </c>
    </row>
    <row r="1337" spans="1:6" x14ac:dyDescent="0.25">
      <c r="A1337" t="s">
        <v>17257</v>
      </c>
      <c r="B1337" s="4" t="str">
        <f t="shared" si="40"/>
        <v>Banks_Global_financials_and_ratios</v>
      </c>
      <c r="C1337" s="4" t="str">
        <f t="shared" si="41"/>
        <v>Banks_Global_financials_and_ratios - Other_interest_bearing_liabilities</v>
      </c>
      <c r="D1337" t="s">
        <v>4096</v>
      </c>
      <c r="E1337">
        <v>191600</v>
      </c>
      <c r="F1337" t="s">
        <v>589</v>
      </c>
    </row>
    <row r="1338" spans="1:6" x14ac:dyDescent="0.25">
      <c r="A1338" t="s">
        <v>17257</v>
      </c>
      <c r="B1338" s="4" t="str">
        <f t="shared" si="40"/>
        <v>Banks_Global_financials_and_ratios</v>
      </c>
      <c r="C1338" s="4" t="str">
        <f t="shared" si="41"/>
        <v>Banks_Global_financials_and_ratios - Derivatives_Liabilities_and_Equity_</v>
      </c>
      <c r="D1338" t="s">
        <v>17019</v>
      </c>
      <c r="E1338">
        <v>191700</v>
      </c>
      <c r="F1338" t="s">
        <v>465</v>
      </c>
    </row>
    <row r="1339" spans="1:6" x14ac:dyDescent="0.25">
      <c r="A1339" t="s">
        <v>17257</v>
      </c>
      <c r="B1339" s="4" t="str">
        <f t="shared" si="40"/>
        <v>Banks_Global_financials_and_ratios</v>
      </c>
      <c r="C1339" s="4" t="str">
        <f t="shared" si="41"/>
        <v>Banks_Global_financials_and_ratios - Trading_liabilities</v>
      </c>
      <c r="D1339" t="s">
        <v>4105</v>
      </c>
      <c r="E1339">
        <v>191800</v>
      </c>
      <c r="F1339" t="s">
        <v>657</v>
      </c>
    </row>
    <row r="1340" spans="1:6" x14ac:dyDescent="0.25">
      <c r="A1340" t="s">
        <v>17257</v>
      </c>
      <c r="B1340" s="4" t="str">
        <f t="shared" si="40"/>
        <v>Banks_Global_financials_and_ratios</v>
      </c>
      <c r="C1340" s="4" t="str">
        <f t="shared" si="41"/>
        <v>Banks_Global_financials_and_ratios - Long_term_funding</v>
      </c>
      <c r="D1340" t="s">
        <v>4110</v>
      </c>
      <c r="E1340">
        <v>191900</v>
      </c>
      <c r="F1340" t="s">
        <v>533</v>
      </c>
    </row>
    <row r="1341" spans="1:6" x14ac:dyDescent="0.25">
      <c r="A1341" t="s">
        <v>17257</v>
      </c>
      <c r="B1341" s="4" t="str">
        <f t="shared" si="40"/>
        <v>Banks_Global_financials_and_ratios</v>
      </c>
      <c r="C1341" s="4" t="str">
        <f t="shared" si="41"/>
        <v>Banks_Global_financials_and_ratios - Other_non_interest_bearing_</v>
      </c>
      <c r="D1341" t="s">
        <v>4114</v>
      </c>
      <c r="E1341">
        <v>192000</v>
      </c>
      <c r="F1341" t="s">
        <v>591</v>
      </c>
    </row>
    <row r="1342" spans="1:6" x14ac:dyDescent="0.25">
      <c r="A1342" t="s">
        <v>17257</v>
      </c>
      <c r="B1342" s="4" t="str">
        <f t="shared" si="40"/>
        <v>Banks_Global_financials_and_ratios</v>
      </c>
      <c r="C1342" s="4" t="str">
        <f t="shared" si="41"/>
        <v>Banks_Global_financials_and_ratios - Loan_Loss_Reserves</v>
      </c>
      <c r="D1342" t="s">
        <v>17020</v>
      </c>
      <c r="E1342">
        <v>142045</v>
      </c>
      <c r="F1342" t="s">
        <v>525</v>
      </c>
    </row>
    <row r="1343" spans="1:6" x14ac:dyDescent="0.25">
      <c r="A1343" t="s">
        <v>17257</v>
      </c>
      <c r="B1343" s="4" t="str">
        <f t="shared" si="40"/>
        <v>Banks_Global_financials_and_ratios</v>
      </c>
      <c r="C1343" s="4" t="str">
        <f t="shared" si="41"/>
        <v>Banks_Global_financials_and_ratios - Other_Reserves</v>
      </c>
      <c r="D1343" t="s">
        <v>17021</v>
      </c>
      <c r="E1343">
        <v>192100</v>
      </c>
      <c r="F1343" t="s">
        <v>595</v>
      </c>
    </row>
    <row r="1344" spans="1:6" x14ac:dyDescent="0.25">
      <c r="A1344" t="s">
        <v>17257</v>
      </c>
      <c r="B1344" s="4" t="str">
        <f t="shared" si="40"/>
        <v>Banks_Global_financials_and_ratios</v>
      </c>
      <c r="C1344" s="4" t="str">
        <f t="shared" si="41"/>
        <v>Banks_Global_financials_and_ratios - Equity</v>
      </c>
      <c r="D1344" t="s">
        <v>473</v>
      </c>
      <c r="E1344">
        <v>192300</v>
      </c>
      <c r="F1344" t="s">
        <v>473</v>
      </c>
    </row>
    <row r="1345" spans="1:6" x14ac:dyDescent="0.25">
      <c r="A1345" t="s">
        <v>17257</v>
      </c>
      <c r="B1345" s="4" t="str">
        <f t="shared" si="40"/>
        <v>Banks_Global_financials_and_ratios</v>
      </c>
      <c r="C1345" s="4" t="str">
        <f t="shared" si="41"/>
        <v>Banks_Global_financials_and_ratios - Total_Liabilities_Equity</v>
      </c>
      <c r="D1345" t="s">
        <v>17022</v>
      </c>
      <c r="E1345">
        <v>192400</v>
      </c>
      <c r="F1345" t="s">
        <v>655</v>
      </c>
    </row>
    <row r="1346" spans="1:6" x14ac:dyDescent="0.25">
      <c r="A1346" t="s">
        <v>17257</v>
      </c>
      <c r="B1346" s="4" t="str">
        <f t="shared" si="40"/>
        <v>Banks_Global_financials_and_ratios</v>
      </c>
      <c r="C1346" s="4" t="str">
        <f t="shared" si="41"/>
        <v>Banks_Global_financials_and_ratios - Impaired_loans_Memo_</v>
      </c>
      <c r="D1346" t="s">
        <v>4129</v>
      </c>
      <c r="E1346">
        <v>192500</v>
      </c>
      <c r="F1346" t="s">
        <v>491</v>
      </c>
    </row>
    <row r="1347" spans="1:6" x14ac:dyDescent="0.25">
      <c r="A1347" t="s">
        <v>17257</v>
      </c>
      <c r="B1347" s="4" t="str">
        <f t="shared" ref="B1347:B1410" si="42">LEFT(A1347,FIND(".txt",A1347)-1)</f>
        <v>Banks_Global_financials_and_ratios</v>
      </c>
      <c r="C1347" s="4" t="str">
        <f t="shared" ref="C1347:C1410" si="43">B1347&amp;" - "&amp;F1347</f>
        <v>Banks_Global_financials_and_ratios - Loan_Loss_Reserves_Memo_</v>
      </c>
      <c r="D1347" t="s">
        <v>4132</v>
      </c>
      <c r="E1347">
        <v>192600</v>
      </c>
      <c r="F1347" t="s">
        <v>527</v>
      </c>
    </row>
    <row r="1348" spans="1:6" x14ac:dyDescent="0.25">
      <c r="A1348" t="s">
        <v>17257</v>
      </c>
      <c r="B1348" s="4" t="str">
        <f t="shared" si="42"/>
        <v>Banks_Global_financials_and_ratios</v>
      </c>
      <c r="C1348" s="4" t="str">
        <f t="shared" si="43"/>
        <v>Banks_Global_financials_and_ratios - Liquid_Assets_Memo_</v>
      </c>
      <c r="D1348" t="s">
        <v>4137</v>
      </c>
      <c r="E1348">
        <v>192700</v>
      </c>
      <c r="F1348" t="s">
        <v>511</v>
      </c>
    </row>
    <row r="1349" spans="1:6" x14ac:dyDescent="0.25">
      <c r="A1349" t="s">
        <v>17257</v>
      </c>
      <c r="B1349" s="4" t="str">
        <f t="shared" si="42"/>
        <v>Banks_Global_financials_and_ratios</v>
      </c>
      <c r="C1349" s="4" t="str">
        <f t="shared" si="43"/>
        <v>Banks_Global_financials_and_ratios - Intangibles_Memo_</v>
      </c>
      <c r="D1349" t="s">
        <v>4141</v>
      </c>
      <c r="E1349">
        <v>192800</v>
      </c>
      <c r="F1349" t="s">
        <v>495</v>
      </c>
    </row>
    <row r="1350" spans="1:6" x14ac:dyDescent="0.25">
      <c r="A1350" t="s">
        <v>17257</v>
      </c>
      <c r="B1350" s="4" t="str">
        <f t="shared" si="42"/>
        <v>Banks_Global_financials_and_ratios</v>
      </c>
      <c r="C1350" s="4" t="str">
        <f t="shared" si="43"/>
        <v>Banks_Global_financials_and_ratios - Off_Balance_Sheet_Items</v>
      </c>
      <c r="D1350" t="s">
        <v>4146</v>
      </c>
      <c r="E1350">
        <v>192900</v>
      </c>
      <c r="F1350" t="s">
        <v>573</v>
      </c>
    </row>
    <row r="1351" spans="1:6" x14ac:dyDescent="0.25">
      <c r="A1351" t="s">
        <v>17257</v>
      </c>
      <c r="B1351" s="4" t="str">
        <f t="shared" si="42"/>
        <v>Banks_Global_financials_and_ratios</v>
      </c>
      <c r="C1351" s="4" t="str">
        <f t="shared" si="43"/>
        <v>Banks_Global_financials_and_ratios - Hybrid_Capital_Memo_</v>
      </c>
      <c r="D1351" t="s">
        <v>17023</v>
      </c>
      <c r="E1351">
        <v>193000</v>
      </c>
      <c r="F1351" t="s">
        <v>487</v>
      </c>
    </row>
    <row r="1352" spans="1:6" x14ac:dyDescent="0.25">
      <c r="A1352" t="s">
        <v>17257</v>
      </c>
      <c r="B1352" s="4" t="str">
        <f t="shared" si="42"/>
        <v>Banks_Global_financials_and_ratios</v>
      </c>
      <c r="C1352" s="4" t="str">
        <f t="shared" si="43"/>
        <v>Banks_Global_financials_and_ratios - Subordinated_Debts_Memo_</v>
      </c>
      <c r="D1352" t="s">
        <v>4153</v>
      </c>
      <c r="E1352">
        <v>193100</v>
      </c>
      <c r="F1352" t="s">
        <v>629</v>
      </c>
    </row>
    <row r="1353" spans="1:6" x14ac:dyDescent="0.25">
      <c r="A1353" t="s">
        <v>17257</v>
      </c>
      <c r="B1353" s="4" t="str">
        <f t="shared" si="42"/>
        <v>Banks_Global_financials_and_ratios</v>
      </c>
      <c r="C1353" s="4" t="str">
        <f t="shared" si="43"/>
        <v>Banks_Global_financials_and_ratios - Net_Interest_Revenue</v>
      </c>
      <c r="D1353" t="s">
        <v>4157</v>
      </c>
      <c r="E1353">
        <v>193200</v>
      </c>
      <c r="F1353" t="s">
        <v>553</v>
      </c>
    </row>
    <row r="1354" spans="1:6" x14ac:dyDescent="0.25">
      <c r="A1354" t="s">
        <v>17257</v>
      </c>
      <c r="B1354" s="4" t="str">
        <f t="shared" si="42"/>
        <v>Banks_Global_financials_and_ratios</v>
      </c>
      <c r="C1354" s="4" t="str">
        <f t="shared" si="43"/>
        <v>Banks_Global_financials_and_ratios - Other_Operating_Income</v>
      </c>
      <c r="D1354" t="s">
        <v>17024</v>
      </c>
      <c r="E1354">
        <v>193300</v>
      </c>
      <c r="F1354" t="s">
        <v>593</v>
      </c>
    </row>
    <row r="1355" spans="1:6" x14ac:dyDescent="0.25">
      <c r="A1355" t="s">
        <v>17257</v>
      </c>
      <c r="B1355" s="4" t="str">
        <f t="shared" si="42"/>
        <v>Banks_Global_financials_and_ratios</v>
      </c>
      <c r="C1355" s="4" t="str">
        <f t="shared" si="43"/>
        <v>Banks_Global_financials_and_ratios - Net_gains_losses_on_trading_and_derivatives</v>
      </c>
      <c r="D1355" t="s">
        <v>4173</v>
      </c>
      <c r="E1355">
        <v>193400</v>
      </c>
      <c r="F1355" t="s">
        <v>545</v>
      </c>
    </row>
    <row r="1356" spans="1:6" x14ac:dyDescent="0.25">
      <c r="A1356" t="s">
        <v>17257</v>
      </c>
      <c r="B1356" s="4" t="str">
        <f t="shared" si="42"/>
        <v>Banks_Global_financials_and_ratios</v>
      </c>
      <c r="C1356" s="4" t="str">
        <f t="shared" si="43"/>
        <v>Banks_Global_financials_and_ratios - Net_gains_losses_on_assets_at_FV_through_income_statement</v>
      </c>
      <c r="D1356" t="s">
        <v>4177</v>
      </c>
      <c r="E1356">
        <v>193500</v>
      </c>
      <c r="F1356" t="s">
        <v>543</v>
      </c>
    </row>
    <row r="1357" spans="1:6" x14ac:dyDescent="0.25">
      <c r="A1357" t="s">
        <v>17257</v>
      </c>
      <c r="B1357" s="4" t="str">
        <f t="shared" si="42"/>
        <v>Banks_Global_financials_and_ratios</v>
      </c>
      <c r="C1357" s="4" t="str">
        <f t="shared" si="43"/>
        <v>Banks_Global_financials_and_ratios - Net_fees_and_commissions</v>
      </c>
      <c r="D1357" t="s">
        <v>4181</v>
      </c>
      <c r="E1357">
        <v>193600</v>
      </c>
      <c r="F1357" t="s">
        <v>541</v>
      </c>
    </row>
    <row r="1358" spans="1:6" x14ac:dyDescent="0.25">
      <c r="A1358" t="s">
        <v>17257</v>
      </c>
      <c r="B1358" s="4" t="str">
        <f t="shared" si="42"/>
        <v>Banks_Global_financials_and_ratios</v>
      </c>
      <c r="C1358" s="4" t="str">
        <f t="shared" si="43"/>
        <v>Banks_Global_financials_and_ratios - Remaining_operating_income</v>
      </c>
      <c r="D1358" t="s">
        <v>4185</v>
      </c>
      <c r="E1358">
        <v>193700</v>
      </c>
      <c r="F1358" t="s">
        <v>611</v>
      </c>
    </row>
    <row r="1359" spans="1:6" x14ac:dyDescent="0.25">
      <c r="A1359" t="s">
        <v>17257</v>
      </c>
      <c r="B1359" s="4" t="str">
        <f t="shared" si="42"/>
        <v>Banks_Global_financials_and_ratios</v>
      </c>
      <c r="C1359" s="4" t="str">
        <f t="shared" si="43"/>
        <v>Banks_Global_financials_and_ratios - Overheads</v>
      </c>
      <c r="D1359" t="s">
        <v>599</v>
      </c>
      <c r="E1359">
        <v>193800</v>
      </c>
      <c r="F1359" t="s">
        <v>599</v>
      </c>
    </row>
    <row r="1360" spans="1:6" x14ac:dyDescent="0.25">
      <c r="A1360" t="s">
        <v>17257</v>
      </c>
      <c r="B1360" s="4" t="str">
        <f t="shared" si="42"/>
        <v>Banks_Global_financials_and_ratios</v>
      </c>
      <c r="C1360" s="4" t="str">
        <f t="shared" si="43"/>
        <v>Banks_Global_financials_and_ratios - Loan_Loss_Provisions</v>
      </c>
      <c r="D1360" t="s">
        <v>4193</v>
      </c>
      <c r="E1360">
        <v>193900</v>
      </c>
      <c r="F1360" t="s">
        <v>519</v>
      </c>
    </row>
    <row r="1361" spans="1:6" x14ac:dyDescent="0.25">
      <c r="A1361" t="s">
        <v>17257</v>
      </c>
      <c r="B1361" s="4" t="str">
        <f t="shared" si="42"/>
        <v>Banks_Global_financials_and_ratios</v>
      </c>
      <c r="C1361" s="4" t="str">
        <f t="shared" si="43"/>
        <v>Banks_Global_financials_and_ratios - Other</v>
      </c>
      <c r="D1361" t="s">
        <v>583</v>
      </c>
      <c r="E1361">
        <v>194000</v>
      </c>
      <c r="F1361" t="s">
        <v>583</v>
      </c>
    </row>
    <row r="1362" spans="1:6" x14ac:dyDescent="0.25">
      <c r="A1362" t="s">
        <v>17257</v>
      </c>
      <c r="B1362" s="4" t="str">
        <f t="shared" si="42"/>
        <v>Banks_Global_financials_and_ratios</v>
      </c>
      <c r="C1362" s="4" t="str">
        <f t="shared" si="43"/>
        <v>Banks_Global_financials_and_ratios - Profit_before_Tax</v>
      </c>
      <c r="D1362" t="s">
        <v>4201</v>
      </c>
      <c r="E1362">
        <v>194100</v>
      </c>
      <c r="F1362" t="s">
        <v>603</v>
      </c>
    </row>
    <row r="1363" spans="1:6" x14ac:dyDescent="0.25">
      <c r="A1363" t="s">
        <v>17257</v>
      </c>
      <c r="B1363" s="4" t="str">
        <f t="shared" si="42"/>
        <v>Banks_Global_financials_and_ratios</v>
      </c>
      <c r="C1363" s="4" t="str">
        <f t="shared" si="43"/>
        <v>Banks_Global_financials_and_ratios - Tax</v>
      </c>
      <c r="D1363" t="s">
        <v>635</v>
      </c>
      <c r="E1363">
        <v>194200</v>
      </c>
      <c r="F1363" t="s">
        <v>635</v>
      </c>
    </row>
    <row r="1364" spans="1:6" x14ac:dyDescent="0.25">
      <c r="A1364" t="s">
        <v>17257</v>
      </c>
      <c r="B1364" s="4" t="str">
        <f t="shared" si="42"/>
        <v>Banks_Global_financials_and_ratios</v>
      </c>
      <c r="C1364" s="4" t="str">
        <f t="shared" si="43"/>
        <v>Banks_Global_financials_and_ratios - Net_Income</v>
      </c>
      <c r="D1364" t="s">
        <v>16650</v>
      </c>
      <c r="E1364">
        <v>194300</v>
      </c>
      <c r="F1364" t="s">
        <v>547</v>
      </c>
    </row>
    <row r="1365" spans="1:6" x14ac:dyDescent="0.25">
      <c r="A1365" t="s">
        <v>17257</v>
      </c>
      <c r="B1365" s="4" t="str">
        <f t="shared" si="42"/>
        <v>Banks_Global_financials_and_ratios</v>
      </c>
      <c r="C1365" s="4" t="str">
        <f t="shared" si="43"/>
        <v>Banks_Global_financials_and_ratios - Operating_Income_Memo_</v>
      </c>
      <c r="D1365" t="s">
        <v>17025</v>
      </c>
      <c r="E1365">
        <v>194400</v>
      </c>
      <c r="F1365" t="s">
        <v>575</v>
      </c>
    </row>
    <row r="1366" spans="1:6" x14ac:dyDescent="0.25">
      <c r="A1366" t="s">
        <v>17257</v>
      </c>
      <c r="B1366" s="4" t="str">
        <f t="shared" si="42"/>
        <v>Banks_Global_financials_and_ratios</v>
      </c>
      <c r="C1366" s="4" t="str">
        <f t="shared" si="43"/>
        <v>Banks_Global_financials_and_ratios - Dividend_Paid</v>
      </c>
      <c r="D1366" t="s">
        <v>17026</v>
      </c>
      <c r="E1366">
        <v>194500</v>
      </c>
      <c r="F1366" t="s">
        <v>467</v>
      </c>
    </row>
    <row r="1367" spans="1:6" x14ac:dyDescent="0.25">
      <c r="A1367" t="s">
        <v>17257</v>
      </c>
      <c r="B1367" s="4" t="str">
        <f t="shared" si="42"/>
        <v>Banks_Global_financials_and_ratios</v>
      </c>
      <c r="C1367" s="4" t="str">
        <f t="shared" si="43"/>
        <v>Banks_Global_financials_and_ratios - Total_Capital_Ratio</v>
      </c>
      <c r="D1367" t="s">
        <v>4219</v>
      </c>
      <c r="E1367">
        <v>194600</v>
      </c>
      <c r="F1367" t="s">
        <v>647</v>
      </c>
    </row>
    <row r="1368" spans="1:6" x14ac:dyDescent="0.25">
      <c r="A1368" t="s">
        <v>17257</v>
      </c>
      <c r="B1368" s="4" t="str">
        <f t="shared" si="42"/>
        <v>Banks_Global_financials_and_ratios</v>
      </c>
      <c r="C1368" s="4" t="str">
        <f t="shared" si="43"/>
        <v>Banks_Global_financials_and_ratios - Tier_1_Ratio</v>
      </c>
      <c r="D1368" t="s">
        <v>4224</v>
      </c>
      <c r="E1368">
        <v>194700</v>
      </c>
      <c r="F1368" t="s">
        <v>639</v>
      </c>
    </row>
    <row r="1369" spans="1:6" x14ac:dyDescent="0.25">
      <c r="A1369" t="s">
        <v>17257</v>
      </c>
      <c r="B1369" s="4" t="str">
        <f t="shared" si="42"/>
        <v>Banks_Global_financials_and_ratios</v>
      </c>
      <c r="C1369" s="4" t="str">
        <f t="shared" si="43"/>
        <v>Banks_Global_financials_and_ratios - Total_Capital</v>
      </c>
      <c r="D1369" t="s">
        <v>4228</v>
      </c>
      <c r="E1369">
        <v>194800</v>
      </c>
      <c r="F1369" t="s">
        <v>645</v>
      </c>
    </row>
    <row r="1370" spans="1:6" x14ac:dyDescent="0.25">
      <c r="A1370" t="s">
        <v>17257</v>
      </c>
      <c r="B1370" s="4" t="str">
        <f t="shared" si="42"/>
        <v>Banks_Global_financials_and_ratios</v>
      </c>
      <c r="C1370" s="4" t="str">
        <f t="shared" si="43"/>
        <v>Banks_Global_financials_and_ratios - Tier_1_Capital</v>
      </c>
      <c r="D1370" t="s">
        <v>4232</v>
      </c>
      <c r="E1370">
        <v>194900</v>
      </c>
      <c r="F1370" t="s">
        <v>637</v>
      </c>
    </row>
    <row r="1371" spans="1:6" x14ac:dyDescent="0.25">
      <c r="A1371" t="s">
        <v>17257</v>
      </c>
      <c r="B1371" s="4" t="str">
        <f t="shared" si="42"/>
        <v>Banks_Global_financials_and_ratios</v>
      </c>
      <c r="C1371" s="4" t="str">
        <f t="shared" si="43"/>
        <v>Banks_Global_financials_and_ratios - Net_Charge_Offs</v>
      </c>
      <c r="D1371" t="s">
        <v>4236</v>
      </c>
      <c r="E1371">
        <v>194950</v>
      </c>
      <c r="F1371" t="s">
        <v>539</v>
      </c>
    </row>
    <row r="1372" spans="1:6" x14ac:dyDescent="0.25">
      <c r="A1372" t="s">
        <v>17257</v>
      </c>
      <c r="B1372" s="4" t="str">
        <f t="shared" si="42"/>
        <v>Banks_Global_financials_and_ratios</v>
      </c>
      <c r="C1372" s="4" t="str">
        <f t="shared" si="43"/>
        <v>Banks_Global_financials_and_ratios - Loan_Loss_Res_Gross_Loans_</v>
      </c>
      <c r="D1372" t="s">
        <v>4240</v>
      </c>
      <c r="E1372">
        <v>195000</v>
      </c>
      <c r="F1372" t="s">
        <v>521</v>
      </c>
    </row>
    <row r="1373" spans="1:6" x14ac:dyDescent="0.25">
      <c r="A1373" t="s">
        <v>17257</v>
      </c>
      <c r="B1373" s="4" t="str">
        <f t="shared" si="42"/>
        <v>Banks_Global_financials_and_ratios</v>
      </c>
      <c r="C1373" s="4" t="str">
        <f t="shared" si="43"/>
        <v>Banks_Global_financials_and_ratios - Loan_Loss_Prov_Net_Int_Rev_</v>
      </c>
      <c r="D1373" t="s">
        <v>4245</v>
      </c>
      <c r="E1373">
        <v>195010</v>
      </c>
      <c r="F1373" t="s">
        <v>517</v>
      </c>
    </row>
    <row r="1374" spans="1:6" x14ac:dyDescent="0.25">
      <c r="A1374" t="s">
        <v>17257</v>
      </c>
      <c r="B1374" s="4" t="str">
        <f t="shared" si="42"/>
        <v>Banks_Global_financials_and_ratios</v>
      </c>
      <c r="C1374" s="4" t="str">
        <f t="shared" si="43"/>
        <v>Banks_Global_financials_and_ratios - Loan_Loss_Res_Non_Perf_Loans_</v>
      </c>
      <c r="D1374" t="s">
        <v>4249</v>
      </c>
      <c r="E1374">
        <v>195020</v>
      </c>
      <c r="F1374" t="s">
        <v>523</v>
      </c>
    </row>
    <row r="1375" spans="1:6" x14ac:dyDescent="0.25">
      <c r="A1375" t="s">
        <v>17257</v>
      </c>
      <c r="B1375" s="4" t="str">
        <f t="shared" si="42"/>
        <v>Banks_Global_financials_and_ratios</v>
      </c>
      <c r="C1375" s="4" t="str">
        <f t="shared" si="43"/>
        <v>Banks_Global_financials_and_ratios - Non_Perf_Loans_Gross_Loans_</v>
      </c>
      <c r="D1375" t="s">
        <v>4253</v>
      </c>
      <c r="E1375">
        <v>195030</v>
      </c>
      <c r="F1375" t="s">
        <v>569</v>
      </c>
    </row>
    <row r="1376" spans="1:6" x14ac:dyDescent="0.25">
      <c r="A1376" t="s">
        <v>17257</v>
      </c>
      <c r="B1376" s="4" t="str">
        <f t="shared" si="42"/>
        <v>Banks_Global_financials_and_ratios</v>
      </c>
      <c r="C1376" s="4" t="str">
        <f t="shared" si="43"/>
        <v>Banks_Global_financials_and_ratios - NCO_Average_Gross_Loan_</v>
      </c>
      <c r="D1376" t="s">
        <v>4257</v>
      </c>
      <c r="E1376">
        <v>195040</v>
      </c>
      <c r="F1376" t="s">
        <v>535</v>
      </c>
    </row>
    <row r="1377" spans="1:6" x14ac:dyDescent="0.25">
      <c r="A1377" t="s">
        <v>17257</v>
      </c>
      <c r="B1377" s="4" t="str">
        <f t="shared" si="42"/>
        <v>Banks_Global_financials_and_ratios</v>
      </c>
      <c r="C1377" s="4" t="str">
        <f t="shared" si="43"/>
        <v>Banks_Global_financials_and_ratios - NCO_Net_Inc_bef_Ln_Lss_Prov_</v>
      </c>
      <c r="D1377" t="s">
        <v>4262</v>
      </c>
      <c r="E1377">
        <v>195050</v>
      </c>
      <c r="F1377" t="s">
        <v>537</v>
      </c>
    </row>
    <row r="1378" spans="1:6" x14ac:dyDescent="0.25">
      <c r="A1378" t="s">
        <v>17257</v>
      </c>
      <c r="B1378" s="4" t="str">
        <f t="shared" si="42"/>
        <v>Banks_Global_financials_and_ratios</v>
      </c>
      <c r="C1378" s="4" t="str">
        <f t="shared" si="43"/>
        <v>Banks_Global_financials_and_ratios - Impaired_loans_Equity_</v>
      </c>
      <c r="D1378" t="s">
        <v>4266</v>
      </c>
      <c r="E1378">
        <v>195060</v>
      </c>
      <c r="F1378" t="s">
        <v>489</v>
      </c>
    </row>
    <row r="1379" spans="1:6" x14ac:dyDescent="0.25">
      <c r="A1379" t="s">
        <v>17257</v>
      </c>
      <c r="B1379" s="4" t="str">
        <f t="shared" si="42"/>
        <v>Banks_Global_financials_and_ratios</v>
      </c>
      <c r="C1379" s="4" t="str">
        <f t="shared" si="43"/>
        <v>Banks_Global_financials_and_ratios - Unreserved_impaired_loans_Equity_</v>
      </c>
      <c r="D1379" t="s">
        <v>4270</v>
      </c>
      <c r="E1379">
        <v>195070</v>
      </c>
      <c r="F1379" t="s">
        <v>659</v>
      </c>
    </row>
    <row r="1380" spans="1:6" x14ac:dyDescent="0.25">
      <c r="A1380" t="s">
        <v>17257</v>
      </c>
      <c r="B1380" s="4" t="str">
        <f t="shared" si="42"/>
        <v>Banks_Global_financials_and_ratios</v>
      </c>
      <c r="C1380" s="4" t="str">
        <f t="shared" si="43"/>
        <v>Banks_Global_financials_and_ratios - Loan_impairment_charges_Average_gross_loans_</v>
      </c>
      <c r="D1380" t="s">
        <v>17027</v>
      </c>
      <c r="E1380">
        <v>144040</v>
      </c>
      <c r="F1380" t="s">
        <v>515</v>
      </c>
    </row>
    <row r="1381" spans="1:6" x14ac:dyDescent="0.25">
      <c r="A1381" t="s">
        <v>17257</v>
      </c>
      <c r="B1381" s="4" t="str">
        <f t="shared" si="42"/>
        <v>Banks_Global_financials_and_ratios</v>
      </c>
      <c r="C1381" s="4" t="str">
        <f t="shared" si="43"/>
        <v>Banks_Global_financials_and_ratios - Tier_1_Ratio_</v>
      </c>
      <c r="D1381" t="s">
        <v>17028</v>
      </c>
      <c r="E1381">
        <v>195080</v>
      </c>
      <c r="F1381" t="s">
        <v>641</v>
      </c>
    </row>
    <row r="1382" spans="1:6" x14ac:dyDescent="0.25">
      <c r="A1382" t="s">
        <v>17257</v>
      </c>
      <c r="B1382" s="4" t="str">
        <f t="shared" si="42"/>
        <v>Banks_Global_financials_and_ratios</v>
      </c>
      <c r="C1382" s="4" t="str">
        <f t="shared" si="43"/>
        <v>Banks_Global_financials_and_ratios - Total_Capital_Ratio_</v>
      </c>
      <c r="D1382" t="s">
        <v>4279</v>
      </c>
      <c r="E1382">
        <v>195090</v>
      </c>
      <c r="F1382" t="s">
        <v>649</v>
      </c>
    </row>
    <row r="1383" spans="1:6" x14ac:dyDescent="0.25">
      <c r="A1383" t="s">
        <v>17257</v>
      </c>
      <c r="B1383" s="4" t="str">
        <f t="shared" si="42"/>
        <v>Banks_Global_financials_and_ratios</v>
      </c>
      <c r="C1383" s="4" t="str">
        <f t="shared" si="43"/>
        <v>Banks_Global_financials_and_ratios - Equity_Total_assets_</v>
      </c>
      <c r="D1383" t="s">
        <v>4283</v>
      </c>
      <c r="E1383">
        <v>195100</v>
      </c>
      <c r="F1383" t="s">
        <v>481</v>
      </c>
    </row>
    <row r="1384" spans="1:6" x14ac:dyDescent="0.25">
      <c r="A1384" t="s">
        <v>17257</v>
      </c>
      <c r="B1384" s="4" t="str">
        <f t="shared" si="42"/>
        <v>Banks_Global_financials_and_ratios</v>
      </c>
      <c r="C1384" s="4" t="str">
        <f t="shared" si="43"/>
        <v>Banks_Global_financials_and_ratios - Equity_Net_Loans_</v>
      </c>
      <c r="D1384" t="s">
        <v>4288</v>
      </c>
      <c r="E1384">
        <v>195110</v>
      </c>
      <c r="F1384" t="s">
        <v>479</v>
      </c>
    </row>
    <row r="1385" spans="1:6" x14ac:dyDescent="0.25">
      <c r="A1385" t="s">
        <v>17257</v>
      </c>
      <c r="B1385" s="4" t="str">
        <f t="shared" si="42"/>
        <v>Banks_Global_financials_and_ratios</v>
      </c>
      <c r="C1385" s="4" t="str">
        <f t="shared" si="43"/>
        <v>Banks_Global_financials_and_ratios - Equity_Dep_ST_Funding_</v>
      </c>
      <c r="D1385" t="s">
        <v>4292</v>
      </c>
      <c r="E1385">
        <v>195120</v>
      </c>
      <c r="F1385" t="s">
        <v>475</v>
      </c>
    </row>
    <row r="1386" spans="1:6" x14ac:dyDescent="0.25">
      <c r="A1386" t="s">
        <v>17257</v>
      </c>
      <c r="B1386" s="4" t="str">
        <f t="shared" si="42"/>
        <v>Banks_Global_financials_and_ratios</v>
      </c>
      <c r="C1386" s="4" t="str">
        <f t="shared" si="43"/>
        <v>Banks_Global_financials_and_ratios - Equity_Liabilities_</v>
      </c>
      <c r="D1386" t="s">
        <v>4296</v>
      </c>
      <c r="E1386">
        <v>195130</v>
      </c>
      <c r="F1386" t="s">
        <v>477</v>
      </c>
    </row>
    <row r="1387" spans="1:6" x14ac:dyDescent="0.25">
      <c r="A1387" t="s">
        <v>17257</v>
      </c>
      <c r="B1387" s="4" t="str">
        <f t="shared" si="42"/>
        <v>Banks_Global_financials_and_ratios</v>
      </c>
      <c r="C1387" s="4" t="str">
        <f t="shared" si="43"/>
        <v>Banks_Global_financials_and_ratios - Cap_Funds_Total_assets_</v>
      </c>
      <c r="D1387" t="s">
        <v>4300</v>
      </c>
      <c r="E1387">
        <v>195140</v>
      </c>
      <c r="F1387" t="s">
        <v>451</v>
      </c>
    </row>
    <row r="1388" spans="1:6" x14ac:dyDescent="0.25">
      <c r="A1388" t="s">
        <v>17257</v>
      </c>
      <c r="B1388" s="4" t="str">
        <f t="shared" si="42"/>
        <v>Banks_Global_financials_and_ratios</v>
      </c>
      <c r="C1388" s="4" t="str">
        <f t="shared" si="43"/>
        <v>Banks_Global_financials_and_ratios - Cap_Funds_Net_Loans_</v>
      </c>
      <c r="D1388" t="s">
        <v>4304</v>
      </c>
      <c r="E1388">
        <v>195150</v>
      </c>
      <c r="F1388" t="s">
        <v>449</v>
      </c>
    </row>
    <row r="1389" spans="1:6" x14ac:dyDescent="0.25">
      <c r="A1389" t="s">
        <v>17257</v>
      </c>
      <c r="B1389" s="4" t="str">
        <f t="shared" si="42"/>
        <v>Banks_Global_financials_and_ratios</v>
      </c>
      <c r="C1389" s="4" t="str">
        <f t="shared" si="43"/>
        <v>Banks_Global_financials_and_ratios - Cap_Funds_Dep_ST_Funding_</v>
      </c>
      <c r="D1389" t="s">
        <v>4308</v>
      </c>
      <c r="E1389">
        <v>195160</v>
      </c>
      <c r="F1389" t="s">
        <v>445</v>
      </c>
    </row>
    <row r="1390" spans="1:6" x14ac:dyDescent="0.25">
      <c r="A1390" t="s">
        <v>17257</v>
      </c>
      <c r="B1390" s="4" t="str">
        <f t="shared" si="42"/>
        <v>Banks_Global_financials_and_ratios</v>
      </c>
      <c r="C1390" s="4" t="str">
        <f t="shared" si="43"/>
        <v>Banks_Global_financials_and_ratios - Cap_Funds_Liabilities_</v>
      </c>
      <c r="D1390" t="s">
        <v>4312</v>
      </c>
      <c r="E1390">
        <v>195170</v>
      </c>
      <c r="F1390" t="s">
        <v>447</v>
      </c>
    </row>
    <row r="1391" spans="1:6" x14ac:dyDescent="0.25">
      <c r="A1391" t="s">
        <v>17257</v>
      </c>
      <c r="B1391" s="4" t="str">
        <f t="shared" si="42"/>
        <v>Banks_Global_financials_and_ratios</v>
      </c>
      <c r="C1391" s="4" t="str">
        <f t="shared" si="43"/>
        <v>Banks_Global_financials_and_ratios - Subord_Debt_Cap_Funds_</v>
      </c>
      <c r="D1391" t="s">
        <v>4316</v>
      </c>
      <c r="E1391">
        <v>195180</v>
      </c>
      <c r="F1391" t="s">
        <v>627</v>
      </c>
    </row>
    <row r="1392" spans="1:6" x14ac:dyDescent="0.25">
      <c r="A1392" t="s">
        <v>17257</v>
      </c>
      <c r="B1392" s="4" t="str">
        <f t="shared" si="42"/>
        <v>Banks_Global_financials_and_ratios</v>
      </c>
      <c r="C1392" s="4" t="str">
        <f t="shared" si="43"/>
        <v>Banks_Global_financials_and_ratios - Tangible_common_equity_Tangible_assets_</v>
      </c>
      <c r="D1392" t="s">
        <v>17029</v>
      </c>
      <c r="E1392">
        <v>144041</v>
      </c>
      <c r="F1392" t="s">
        <v>631</v>
      </c>
    </row>
    <row r="1393" spans="1:6" x14ac:dyDescent="0.25">
      <c r="A1393" t="s">
        <v>17257</v>
      </c>
      <c r="B1393" s="4" t="str">
        <f t="shared" si="42"/>
        <v>Banks_Global_financials_and_ratios</v>
      </c>
      <c r="C1393" s="4" t="str">
        <f t="shared" si="43"/>
        <v>Banks_Global_financials_and_ratios - Tangible_common_equity_Total_business_volume_</v>
      </c>
      <c r="D1393" t="s">
        <v>17030</v>
      </c>
      <c r="E1393">
        <v>144042</v>
      </c>
      <c r="F1393" t="s">
        <v>633</v>
      </c>
    </row>
    <row r="1394" spans="1:6" x14ac:dyDescent="0.25">
      <c r="A1394" t="s">
        <v>17257</v>
      </c>
      <c r="B1394" s="4" t="str">
        <f t="shared" si="42"/>
        <v>Banks_Global_financials_and_ratios</v>
      </c>
      <c r="C1394" s="4" t="str">
        <f t="shared" si="43"/>
        <v>Banks_Global_financials_and_ratios - Profit_margin_</v>
      </c>
      <c r="D1394" t="s">
        <v>4051</v>
      </c>
      <c r="E1394" t="s">
        <v>12233</v>
      </c>
      <c r="F1394" t="s">
        <v>605</v>
      </c>
    </row>
    <row r="1395" spans="1:6" x14ac:dyDescent="0.25">
      <c r="A1395" t="s">
        <v>17257</v>
      </c>
      <c r="B1395" s="4" t="str">
        <f t="shared" si="42"/>
        <v>Banks_Global_financials_and_ratios</v>
      </c>
      <c r="C1395" s="4" t="str">
        <f t="shared" si="43"/>
        <v>Banks_Global_financials_and_ratios - Net_Interest_Margin_</v>
      </c>
      <c r="D1395" t="s">
        <v>4321</v>
      </c>
      <c r="E1395">
        <v>195190</v>
      </c>
      <c r="F1395" t="s">
        <v>551</v>
      </c>
    </row>
    <row r="1396" spans="1:6" x14ac:dyDescent="0.25">
      <c r="A1396" t="s">
        <v>17257</v>
      </c>
      <c r="B1396" s="4" t="str">
        <f t="shared" si="42"/>
        <v>Banks_Global_financials_and_ratios</v>
      </c>
      <c r="C1396" s="4" t="str">
        <f t="shared" si="43"/>
        <v>Banks_Global_financials_and_ratios - Net_Int_Rev_Avg_Assets_</v>
      </c>
      <c r="D1396" t="s">
        <v>4325</v>
      </c>
      <c r="E1396">
        <v>195200</v>
      </c>
      <c r="F1396" t="s">
        <v>549</v>
      </c>
    </row>
    <row r="1397" spans="1:6" x14ac:dyDescent="0.25">
      <c r="A1397" t="s">
        <v>17257</v>
      </c>
      <c r="B1397" s="4" t="str">
        <f t="shared" si="42"/>
        <v>Banks_Global_financials_and_ratios</v>
      </c>
      <c r="C1397" s="4" t="str">
        <f t="shared" si="43"/>
        <v>Banks_Global_financials_and_ratios - Interest_income_on_loans_Average_gross_loans_</v>
      </c>
      <c r="D1397" t="s">
        <v>17031</v>
      </c>
      <c r="E1397">
        <v>144043</v>
      </c>
      <c r="F1397" t="s">
        <v>505</v>
      </c>
    </row>
    <row r="1398" spans="1:6" x14ac:dyDescent="0.25">
      <c r="A1398" t="s">
        <v>17257</v>
      </c>
      <c r="B1398" s="4" t="str">
        <f t="shared" si="42"/>
        <v>Banks_Global_financials_and_ratios</v>
      </c>
      <c r="C1398" s="4" t="str">
        <f t="shared" si="43"/>
        <v>Banks_Global_financials_and_ratios - Interest_expense_on_customer_deposits_Average_customer_deposits_</v>
      </c>
      <c r="D1398" t="s">
        <v>17032</v>
      </c>
      <c r="E1398">
        <v>144044</v>
      </c>
      <c r="F1398" t="s">
        <v>501</v>
      </c>
    </row>
    <row r="1399" spans="1:6" x14ac:dyDescent="0.25">
      <c r="A1399" t="s">
        <v>17257</v>
      </c>
      <c r="B1399" s="4" t="str">
        <f t="shared" si="42"/>
        <v>Banks_Global_financials_and_ratios</v>
      </c>
      <c r="C1399" s="4" t="str">
        <f t="shared" si="43"/>
        <v>Banks_Global_financials_and_ratios - Interest_income_Average_earning_assets_</v>
      </c>
      <c r="D1399" t="s">
        <v>17033</v>
      </c>
      <c r="E1399">
        <v>144045</v>
      </c>
      <c r="F1399" t="s">
        <v>503</v>
      </c>
    </row>
    <row r="1400" spans="1:6" x14ac:dyDescent="0.25">
      <c r="A1400" t="s">
        <v>17257</v>
      </c>
      <c r="B1400" s="4" t="str">
        <f t="shared" si="42"/>
        <v>Banks_Global_financials_and_ratios</v>
      </c>
      <c r="C1400" s="4" t="str">
        <f t="shared" si="43"/>
        <v>Banks_Global_financials_and_ratios - Interest_expense_Average_interest_bearing_liabilities_</v>
      </c>
      <c r="D1400" t="s">
        <v>17034</v>
      </c>
      <c r="E1400">
        <v>144046</v>
      </c>
      <c r="F1400" t="s">
        <v>499</v>
      </c>
    </row>
    <row r="1401" spans="1:6" x14ac:dyDescent="0.25">
      <c r="A1401" t="s">
        <v>17257</v>
      </c>
      <c r="B1401" s="4" t="str">
        <f t="shared" si="42"/>
        <v>Banks_Global_financials_and_ratios</v>
      </c>
      <c r="C1401" s="4" t="str">
        <f t="shared" si="43"/>
        <v>Banks_Global_financials_and_ratios - Oth_Op_Inc_Avg_Assets_</v>
      </c>
      <c r="D1401" t="s">
        <v>4329</v>
      </c>
      <c r="E1401">
        <v>195210</v>
      </c>
      <c r="F1401" t="s">
        <v>581</v>
      </c>
    </row>
    <row r="1402" spans="1:6" x14ac:dyDescent="0.25">
      <c r="A1402" t="s">
        <v>17257</v>
      </c>
      <c r="B1402" s="4" t="str">
        <f t="shared" si="42"/>
        <v>Banks_Global_financials_and_ratios</v>
      </c>
      <c r="C1402" s="4" t="str">
        <f t="shared" si="43"/>
        <v>Banks_Global_financials_and_ratios - Non_Int_Exp_Avg_Assets_</v>
      </c>
      <c r="D1402" t="s">
        <v>4333</v>
      </c>
      <c r="E1402">
        <v>195220</v>
      </c>
      <c r="F1402" t="s">
        <v>563</v>
      </c>
    </row>
    <row r="1403" spans="1:6" x14ac:dyDescent="0.25">
      <c r="A1403" t="s">
        <v>17257</v>
      </c>
      <c r="B1403" s="4" t="str">
        <f t="shared" si="42"/>
        <v>Banks_Global_financials_and_ratios</v>
      </c>
      <c r="C1403" s="4" t="str">
        <f t="shared" si="43"/>
        <v>Banks_Global_financials_and_ratios - Pre_Tax_Op_Inc_Avg_Assets_</v>
      </c>
      <c r="D1403" t="s">
        <v>4337</v>
      </c>
      <c r="E1403">
        <v>195230</v>
      </c>
      <c r="F1403" t="s">
        <v>601</v>
      </c>
    </row>
    <row r="1404" spans="1:6" x14ac:dyDescent="0.25">
      <c r="A1404" t="s">
        <v>17257</v>
      </c>
      <c r="B1404" s="4" t="str">
        <f t="shared" si="42"/>
        <v>Banks_Global_financials_and_ratios</v>
      </c>
      <c r="C1404" s="4" t="str">
        <f t="shared" si="43"/>
        <v>Banks_Global_financials_and_ratios - Non_Op_Items_Taxes_Avg_Ast_</v>
      </c>
      <c r="D1404" t="s">
        <v>4341</v>
      </c>
      <c r="E1404">
        <v>195240</v>
      </c>
      <c r="F1404" t="s">
        <v>567</v>
      </c>
    </row>
    <row r="1405" spans="1:6" x14ac:dyDescent="0.25">
      <c r="A1405" t="s">
        <v>17257</v>
      </c>
      <c r="B1405" s="4" t="str">
        <f t="shared" si="42"/>
        <v>Banks_Global_financials_and_ratios</v>
      </c>
      <c r="C1405" s="4" t="str">
        <f t="shared" si="43"/>
        <v>Banks_Global_financials_and_ratios - Return_on_Avg_Assets_ROAA_</v>
      </c>
      <c r="D1405" t="s">
        <v>4345</v>
      </c>
      <c r="E1405">
        <v>195250</v>
      </c>
      <c r="F1405" t="s">
        <v>613</v>
      </c>
    </row>
    <row r="1406" spans="1:6" x14ac:dyDescent="0.25">
      <c r="A1406" t="s">
        <v>17257</v>
      </c>
      <c r="B1406" s="4" t="str">
        <f t="shared" si="42"/>
        <v>Banks_Global_financials_and_ratios</v>
      </c>
      <c r="C1406" s="4" t="str">
        <f t="shared" si="43"/>
        <v>Banks_Global_financials_and_ratios - Return_on_Avg_Equity_ROAE_</v>
      </c>
      <c r="D1406" t="s">
        <v>4349</v>
      </c>
      <c r="E1406">
        <v>195260</v>
      </c>
      <c r="F1406" t="s">
        <v>615</v>
      </c>
    </row>
    <row r="1407" spans="1:6" x14ac:dyDescent="0.25">
      <c r="A1407" t="s">
        <v>17257</v>
      </c>
      <c r="B1407" s="4" t="str">
        <f t="shared" si="42"/>
        <v>Banks_Global_financials_and_ratios</v>
      </c>
      <c r="C1407" s="4" t="str">
        <f t="shared" si="43"/>
        <v>Banks_Global_financials_and_ratios - ROE_using_P_L_before_tax_</v>
      </c>
      <c r="D1407" t="s">
        <v>17035</v>
      </c>
      <c r="E1407" t="s">
        <v>14167</v>
      </c>
      <c r="F1407" t="s">
        <v>623</v>
      </c>
    </row>
    <row r="1408" spans="1:6" x14ac:dyDescent="0.25">
      <c r="A1408" t="s">
        <v>17257</v>
      </c>
      <c r="B1408" s="4" t="str">
        <f t="shared" si="42"/>
        <v>Banks_Global_financials_and_ratios</v>
      </c>
      <c r="C1408" s="4" t="str">
        <f t="shared" si="43"/>
        <v>Banks_Global_financials_and_ratios - ROA_using_P_L_before_tax_</v>
      </c>
      <c r="D1408" t="s">
        <v>4056</v>
      </c>
      <c r="E1408" t="s">
        <v>14171</v>
      </c>
      <c r="F1408" t="s">
        <v>619</v>
      </c>
    </row>
    <row r="1409" spans="1:6" x14ac:dyDescent="0.25">
      <c r="A1409" t="s">
        <v>17257</v>
      </c>
      <c r="B1409" s="4" t="str">
        <f t="shared" si="42"/>
        <v>Banks_Global_financials_and_ratios</v>
      </c>
      <c r="C1409" s="4" t="str">
        <f t="shared" si="43"/>
        <v>Banks_Global_financials_and_ratios - ROE_using_Net_income_</v>
      </c>
      <c r="D1409" t="s">
        <v>17036</v>
      </c>
      <c r="E1409" t="s">
        <v>12524</v>
      </c>
      <c r="F1409" t="s">
        <v>621</v>
      </c>
    </row>
    <row r="1410" spans="1:6" x14ac:dyDescent="0.25">
      <c r="A1410" t="s">
        <v>17257</v>
      </c>
      <c r="B1410" s="4" t="str">
        <f t="shared" si="42"/>
        <v>Banks_Global_financials_and_ratios</v>
      </c>
      <c r="C1410" s="4" t="str">
        <f t="shared" si="43"/>
        <v>Banks_Global_financials_and_ratios - ROA_using_Net_income_</v>
      </c>
      <c r="D1410" t="s">
        <v>17037</v>
      </c>
      <c r="E1410" t="s">
        <v>12520</v>
      </c>
      <c r="F1410" t="s">
        <v>617</v>
      </c>
    </row>
    <row r="1411" spans="1:6" x14ac:dyDescent="0.25">
      <c r="A1411" t="s">
        <v>17257</v>
      </c>
      <c r="B1411" s="4" t="str">
        <f t="shared" ref="B1411:B1474" si="44">LEFT(A1411,FIND(".txt",A1411)-1)</f>
        <v>Banks_Global_financials_and_ratios</v>
      </c>
      <c r="C1411" s="4" t="str">
        <f t="shared" ref="C1411:C1474" si="45">B1411&amp;" - "&amp;F1411</f>
        <v>Banks_Global_financials_and_ratios - Dividend_Pay_Out_</v>
      </c>
      <c r="D1411" t="s">
        <v>4353</v>
      </c>
      <c r="E1411">
        <v>195270</v>
      </c>
      <c r="F1411" t="s">
        <v>469</v>
      </c>
    </row>
    <row r="1412" spans="1:6" x14ac:dyDescent="0.25">
      <c r="A1412" t="s">
        <v>17257</v>
      </c>
      <c r="B1412" s="4" t="str">
        <f t="shared" si="44"/>
        <v>Banks_Global_financials_and_ratios</v>
      </c>
      <c r="C1412" s="4" t="str">
        <f t="shared" si="45"/>
        <v>Banks_Global_financials_and_ratios - Inc_Net_of_Dist_Avg_Equity_</v>
      </c>
      <c r="D1412" t="s">
        <v>4357</v>
      </c>
      <c r="E1412">
        <v>195280</v>
      </c>
      <c r="F1412" t="s">
        <v>493</v>
      </c>
    </row>
    <row r="1413" spans="1:6" x14ac:dyDescent="0.25">
      <c r="A1413" t="s">
        <v>17257</v>
      </c>
      <c r="B1413" s="4" t="str">
        <f t="shared" si="44"/>
        <v>Banks_Global_financials_and_ratios</v>
      </c>
      <c r="C1413" s="4" t="str">
        <f t="shared" si="45"/>
        <v>Banks_Global_financials_and_ratios - Non_Op_Items_Net_Income_</v>
      </c>
      <c r="D1413" t="s">
        <v>4361</v>
      </c>
      <c r="E1413">
        <v>195290</v>
      </c>
      <c r="F1413" t="s">
        <v>565</v>
      </c>
    </row>
    <row r="1414" spans="1:6" x14ac:dyDescent="0.25">
      <c r="A1414" t="s">
        <v>17257</v>
      </c>
      <c r="B1414" s="4" t="str">
        <f t="shared" si="44"/>
        <v>Banks_Global_financials_and_ratios</v>
      </c>
      <c r="C1414" s="4" t="str">
        <f t="shared" si="45"/>
        <v>Banks_Global_financials_and_ratios - Cost_to_Income_Ratio_</v>
      </c>
      <c r="D1414" t="s">
        <v>4365</v>
      </c>
      <c r="E1414">
        <v>195300</v>
      </c>
      <c r="F1414" t="s">
        <v>455</v>
      </c>
    </row>
    <row r="1415" spans="1:6" x14ac:dyDescent="0.25">
      <c r="A1415" t="s">
        <v>17257</v>
      </c>
      <c r="B1415" s="4" t="str">
        <f t="shared" si="44"/>
        <v>Banks_Global_financials_and_ratios</v>
      </c>
      <c r="C1415" s="4" t="str">
        <f t="shared" si="45"/>
        <v>Banks_Global_financials_and_ratios - Recurring_Earning_Power_</v>
      </c>
      <c r="D1415" t="s">
        <v>4370</v>
      </c>
      <c r="E1415">
        <v>195310</v>
      </c>
      <c r="F1415" t="s">
        <v>607</v>
      </c>
    </row>
    <row r="1416" spans="1:6" x14ac:dyDescent="0.25">
      <c r="A1416" t="s">
        <v>17257</v>
      </c>
      <c r="B1416" s="4" t="str">
        <f t="shared" si="44"/>
        <v>Banks_Global_financials_and_ratios</v>
      </c>
      <c r="C1416" s="4" t="str">
        <f t="shared" si="45"/>
        <v>Banks_Global_financials_and_ratios - Interbank_Ratio_</v>
      </c>
      <c r="D1416" t="s">
        <v>4375</v>
      </c>
      <c r="E1416">
        <v>195320</v>
      </c>
      <c r="F1416" t="s">
        <v>497</v>
      </c>
    </row>
    <row r="1417" spans="1:6" x14ac:dyDescent="0.25">
      <c r="A1417" t="s">
        <v>17257</v>
      </c>
      <c r="B1417" s="4" t="str">
        <f t="shared" si="44"/>
        <v>Banks_Global_financials_and_ratios</v>
      </c>
      <c r="C1417" s="4" t="str">
        <f t="shared" si="45"/>
        <v>Banks_Global_financials_and_ratios - Net_Loans_Total_assets_</v>
      </c>
      <c r="D1417" t="s">
        <v>4379</v>
      </c>
      <c r="E1417">
        <v>195330</v>
      </c>
      <c r="F1417" t="s">
        <v>559</v>
      </c>
    </row>
    <row r="1418" spans="1:6" x14ac:dyDescent="0.25">
      <c r="A1418" t="s">
        <v>17257</v>
      </c>
      <c r="B1418" s="4" t="str">
        <f t="shared" si="44"/>
        <v>Banks_Global_financials_and_ratios</v>
      </c>
      <c r="C1418" s="4" t="str">
        <f t="shared" si="45"/>
        <v>Banks_Global_financials_and_ratios - Net_Loans_Dep_ST_Funding_</v>
      </c>
      <c r="D1418" t="s">
        <v>4384</v>
      </c>
      <c r="E1418">
        <v>195340</v>
      </c>
      <c r="F1418" t="s">
        <v>555</v>
      </c>
    </row>
    <row r="1419" spans="1:6" x14ac:dyDescent="0.25">
      <c r="A1419" t="s">
        <v>17257</v>
      </c>
      <c r="B1419" s="4" t="str">
        <f t="shared" si="44"/>
        <v>Banks_Global_financials_and_ratios</v>
      </c>
      <c r="C1419" s="4" t="str">
        <f t="shared" si="45"/>
        <v>Banks_Global_financials_and_ratios - Net_Loans_Tot_Dep_Bor_</v>
      </c>
      <c r="D1419" t="s">
        <v>4388</v>
      </c>
      <c r="E1419">
        <v>195350</v>
      </c>
      <c r="F1419" t="s">
        <v>557</v>
      </c>
    </row>
    <row r="1420" spans="1:6" x14ac:dyDescent="0.25">
      <c r="A1420" t="s">
        <v>17257</v>
      </c>
      <c r="B1420" s="4" t="str">
        <f t="shared" si="44"/>
        <v>Banks_Global_financials_and_ratios</v>
      </c>
      <c r="C1420" s="4" t="str">
        <f t="shared" si="45"/>
        <v>Banks_Global_financials_and_ratios - Liquid_Assets_Dep_ST_Funding_</v>
      </c>
      <c r="D1420" t="s">
        <v>4392</v>
      </c>
      <c r="E1420">
        <v>195360</v>
      </c>
      <c r="F1420" t="s">
        <v>509</v>
      </c>
    </row>
    <row r="1421" spans="1:6" x14ac:dyDescent="0.25">
      <c r="A1421" t="s">
        <v>17257</v>
      </c>
      <c r="B1421" s="4" t="str">
        <f t="shared" si="44"/>
        <v>Banks_Global_financials_and_ratios</v>
      </c>
      <c r="C1421" s="4" t="str">
        <f t="shared" si="45"/>
        <v>Banks_Global_financials_and_ratios - Liquid_Assets_Tot_Dep_Bor_</v>
      </c>
      <c r="D1421" t="s">
        <v>4396</v>
      </c>
      <c r="E1421">
        <v>195370</v>
      </c>
      <c r="F1421" t="s">
        <v>513</v>
      </c>
    </row>
    <row r="1422" spans="1:6" x14ac:dyDescent="0.25">
      <c r="A1422" t="s">
        <v>17257</v>
      </c>
      <c r="B1422" s="4" t="str">
        <f t="shared" si="44"/>
        <v>Banks_Global_financials_and_ratios</v>
      </c>
      <c r="C1422" s="4" t="str">
        <f t="shared" si="45"/>
        <v>Banks_Global_financials_and_ratios - Current_ratio_x_</v>
      </c>
      <c r="D1422" t="s">
        <v>17038</v>
      </c>
      <c r="E1422" t="s">
        <v>7208</v>
      </c>
      <c r="F1422" t="s">
        <v>457</v>
      </c>
    </row>
    <row r="1423" spans="1:6" x14ac:dyDescent="0.25">
      <c r="A1423" t="s">
        <v>17257</v>
      </c>
      <c r="B1423" s="4" t="str">
        <f t="shared" si="44"/>
        <v>Banks_Global_financials_and_ratios</v>
      </c>
      <c r="C1423" s="4" t="str">
        <f t="shared" si="45"/>
        <v>Banks_Global_financials_and_ratios - Solvency_ratio_Asset_based_</v>
      </c>
      <c r="D1423" t="s">
        <v>17039</v>
      </c>
      <c r="E1423" t="s">
        <v>14686</v>
      </c>
      <c r="F1423" t="s">
        <v>625</v>
      </c>
    </row>
    <row r="1424" spans="1:6" x14ac:dyDescent="0.25">
      <c r="A1424" t="s">
        <v>17257</v>
      </c>
      <c r="B1424" s="4" t="str">
        <f t="shared" si="44"/>
        <v>Banks_Global_financials_and_ratios</v>
      </c>
      <c r="C1424" s="4" t="str">
        <f t="shared" si="45"/>
        <v>Banks_Global_financials_and_ratios - SIZE_EMPL</v>
      </c>
      <c r="D1424" t="s">
        <v>17040</v>
      </c>
      <c r="E1424" t="s">
        <v>8140</v>
      </c>
      <c r="F1424" t="s">
        <v>17040</v>
      </c>
    </row>
    <row r="1425" spans="1:6" x14ac:dyDescent="0.25">
      <c r="A1425" t="s">
        <v>17247</v>
      </c>
      <c r="B1425" s="4" t="str">
        <f t="shared" si="44"/>
        <v>Insurances_Global_financials_and_ratios_EUR</v>
      </c>
      <c r="C1425" s="4" t="str">
        <f t="shared" si="45"/>
        <v>Insurances_Global_financials_and_ratios_EUR - BvD_ID_number</v>
      </c>
      <c r="D1425" t="s">
        <v>5805</v>
      </c>
      <c r="E1425" t="s">
        <v>954</v>
      </c>
      <c r="F1425" t="s">
        <v>27</v>
      </c>
    </row>
    <row r="1426" spans="1:6" x14ac:dyDescent="0.25">
      <c r="A1426" t="s">
        <v>17247</v>
      </c>
      <c r="B1426" s="4" t="str">
        <f t="shared" si="44"/>
        <v>Insurances_Global_financials_and_ratios_EUR</v>
      </c>
      <c r="C1426" s="4" t="str">
        <f t="shared" si="45"/>
        <v>Insurances_Global_financials_and_ratios_EUR - Consolidation_code</v>
      </c>
      <c r="D1426" t="s">
        <v>6000</v>
      </c>
      <c r="E1426" t="s">
        <v>5998</v>
      </c>
      <c r="F1426" t="s">
        <v>453</v>
      </c>
    </row>
    <row r="1427" spans="1:6" x14ac:dyDescent="0.25">
      <c r="A1427" t="s">
        <v>17247</v>
      </c>
      <c r="B1427" s="4" t="str">
        <f t="shared" si="44"/>
        <v>Insurances_Global_financials_and_ratios_EUR</v>
      </c>
      <c r="C1427" s="4" t="str">
        <f t="shared" si="45"/>
        <v>Insurances_Global_financials_and_ratios_EUR - Closing_date</v>
      </c>
      <c r="D1427" t="s">
        <v>5942</v>
      </c>
      <c r="E1427" t="s">
        <v>5940</v>
      </c>
      <c r="F1427" t="s">
        <v>220</v>
      </c>
    </row>
    <row r="1428" spans="1:6" x14ac:dyDescent="0.25">
      <c r="A1428" t="s">
        <v>17247</v>
      </c>
      <c r="B1428" s="4" t="str">
        <f t="shared" si="44"/>
        <v>Insurances_Global_financials_and_ratios_EUR</v>
      </c>
      <c r="C1428" s="4" t="str">
        <f t="shared" si="45"/>
        <v>Insurances_Global_financials_and_ratios_EUR - Number_of_months</v>
      </c>
      <c r="D1428" t="s">
        <v>11757</v>
      </c>
      <c r="E1428" t="s">
        <v>11755</v>
      </c>
      <c r="F1428" t="s">
        <v>571</v>
      </c>
    </row>
    <row r="1429" spans="1:6" x14ac:dyDescent="0.25">
      <c r="A1429" t="s">
        <v>17247</v>
      </c>
      <c r="B1429" s="4" t="str">
        <f t="shared" si="44"/>
        <v>Insurances_Global_financials_and_ratios_EUR</v>
      </c>
      <c r="C1429" s="4" t="str">
        <f t="shared" si="45"/>
        <v>Insurances_Global_financials_and_ratios_EUR - Audit_status</v>
      </c>
      <c r="D1429" t="s">
        <v>4735</v>
      </c>
      <c r="E1429" t="s">
        <v>4733</v>
      </c>
      <c r="F1429" t="s">
        <v>443</v>
      </c>
    </row>
    <row r="1430" spans="1:6" x14ac:dyDescent="0.25">
      <c r="A1430" t="s">
        <v>17247</v>
      </c>
      <c r="B1430" s="4" t="str">
        <f t="shared" si="44"/>
        <v>Insurances_Global_financials_and_ratios_EUR</v>
      </c>
      <c r="C1430" s="4" t="str">
        <f t="shared" si="45"/>
        <v>Insurances_Global_financials_and_ratios_EUR - Accounting_practice</v>
      </c>
      <c r="D1430" t="s">
        <v>4414</v>
      </c>
      <c r="E1430" t="s">
        <v>4412</v>
      </c>
      <c r="F1430" t="s">
        <v>441</v>
      </c>
    </row>
    <row r="1431" spans="1:6" x14ac:dyDescent="0.25">
      <c r="A1431" t="s">
        <v>17247</v>
      </c>
      <c r="B1431" s="4" t="str">
        <f t="shared" si="44"/>
        <v>Insurances_Global_financials_and_ratios_EUR</v>
      </c>
      <c r="C1431" s="4" t="str">
        <f t="shared" si="45"/>
        <v>Insurances_Global_financials_and_ratios_EUR - Original_units</v>
      </c>
      <c r="D1431" t="s">
        <v>16649</v>
      </c>
      <c r="E1431" t="s">
        <v>11898</v>
      </c>
      <c r="F1431" t="s">
        <v>579</v>
      </c>
    </row>
    <row r="1432" spans="1:6" x14ac:dyDescent="0.25">
      <c r="A1432" t="s">
        <v>17247</v>
      </c>
      <c r="B1432" s="4" t="str">
        <f t="shared" si="44"/>
        <v>Insurances_Global_financials_and_ratios_EUR</v>
      </c>
      <c r="C1432" s="4" t="str">
        <f t="shared" si="45"/>
        <v>Insurances_Global_financials_and_ratios_EUR - Original_currency</v>
      </c>
      <c r="D1432" t="s">
        <v>5732</v>
      </c>
      <c r="E1432" t="s">
        <v>11895</v>
      </c>
      <c r="F1432" t="s">
        <v>577</v>
      </c>
    </row>
    <row r="1433" spans="1:6" x14ac:dyDescent="0.25">
      <c r="A1433" t="s">
        <v>17247</v>
      </c>
      <c r="B1433" s="4" t="str">
        <f t="shared" si="44"/>
        <v>Insurances_Global_financials_and_ratios_EUR</v>
      </c>
      <c r="C1433" s="4" t="str">
        <f t="shared" si="45"/>
        <v>Insurances_Global_financials_and_ratios_EUR - Exchange_rate_from_original_currency</v>
      </c>
      <c r="D1433" t="s">
        <v>8545</v>
      </c>
      <c r="E1433" t="s">
        <v>8543</v>
      </c>
      <c r="F1433" t="s">
        <v>662</v>
      </c>
    </row>
    <row r="1434" spans="1:6" x14ac:dyDescent="0.25">
      <c r="A1434" t="s">
        <v>17247</v>
      </c>
      <c r="B1434" s="4" t="str">
        <f t="shared" si="44"/>
        <v>Insurances_Global_financials_and_ratios_EUR</v>
      </c>
      <c r="C1434" s="4" t="str">
        <f t="shared" si="45"/>
        <v>Insurances_Global_financials_and_ratios_EUR - Total_investments</v>
      </c>
      <c r="D1434" t="s">
        <v>3890</v>
      </c>
      <c r="E1434">
        <v>207851</v>
      </c>
      <c r="F1434" t="s">
        <v>2347</v>
      </c>
    </row>
    <row r="1435" spans="1:6" x14ac:dyDescent="0.25">
      <c r="A1435" t="s">
        <v>17247</v>
      </c>
      <c r="B1435" s="4" t="str">
        <f t="shared" si="44"/>
        <v>Insurances_Global_financials_and_ratios_EUR</v>
      </c>
      <c r="C1435" s="4" t="str">
        <f t="shared" si="45"/>
        <v>Insurances_Global_financials_and_ratios_EUR - Total_reinsurers_share_of_tech_provisions</v>
      </c>
      <c r="D1435" t="s">
        <v>3929</v>
      </c>
      <c r="E1435">
        <v>7961</v>
      </c>
      <c r="F1435" t="s">
        <v>2351</v>
      </c>
    </row>
    <row r="1436" spans="1:6" x14ac:dyDescent="0.25">
      <c r="A1436" t="s">
        <v>17247</v>
      </c>
      <c r="B1436" s="4" t="str">
        <f t="shared" si="44"/>
        <v>Insurances_Global_financials_and_ratios_EUR</v>
      </c>
      <c r="C1436" s="4" t="str">
        <f t="shared" si="45"/>
        <v>Insurances_Global_financials_and_ratios_EUR - Total_debtors</v>
      </c>
      <c r="D1436" t="s">
        <v>17041</v>
      </c>
      <c r="E1436">
        <v>8073</v>
      </c>
      <c r="F1436" t="s">
        <v>2341</v>
      </c>
    </row>
    <row r="1437" spans="1:6" x14ac:dyDescent="0.25">
      <c r="A1437" t="s">
        <v>17247</v>
      </c>
      <c r="B1437" s="4" t="str">
        <f t="shared" si="44"/>
        <v>Insurances_Global_financials_and_ratios_EUR</v>
      </c>
      <c r="C1437" s="4" t="str">
        <f t="shared" si="45"/>
        <v>Insurances_Global_financials_and_ratios_EUR - Assets_other_</v>
      </c>
      <c r="D1437" t="s">
        <v>3936</v>
      </c>
      <c r="E1437" t="s">
        <v>3934</v>
      </c>
      <c r="F1437" t="s">
        <v>2295</v>
      </c>
    </row>
    <row r="1438" spans="1:6" x14ac:dyDescent="0.25">
      <c r="A1438" t="s">
        <v>17247</v>
      </c>
      <c r="B1438" s="4" t="str">
        <f t="shared" si="44"/>
        <v>Insurances_Global_financials_and_ratios_EUR</v>
      </c>
      <c r="C1438" s="4" t="str">
        <f t="shared" si="45"/>
        <v>Insurances_Global_financials_and_ratios_EUR - Total_assets</v>
      </c>
      <c r="D1438" t="s">
        <v>3464</v>
      </c>
      <c r="E1438">
        <v>208273</v>
      </c>
      <c r="F1438" t="s">
        <v>643</v>
      </c>
    </row>
    <row r="1439" spans="1:6" x14ac:dyDescent="0.25">
      <c r="A1439" t="s">
        <v>17247</v>
      </c>
      <c r="B1439" s="4" t="str">
        <f t="shared" si="44"/>
        <v>Insurances_Global_financials_and_ratios_EUR</v>
      </c>
      <c r="C1439" s="4" t="str">
        <f t="shared" si="45"/>
        <v>Insurances_Global_financials_and_ratios_EUR - Capital_surplus</v>
      </c>
      <c r="D1439" t="s">
        <v>3941</v>
      </c>
      <c r="E1439">
        <v>208577</v>
      </c>
      <c r="F1439" t="s">
        <v>2303</v>
      </c>
    </row>
    <row r="1440" spans="1:6" x14ac:dyDescent="0.25">
      <c r="A1440" t="s">
        <v>17247</v>
      </c>
      <c r="B1440" s="4" t="str">
        <f t="shared" si="44"/>
        <v>Insurances_Global_financials_and_ratios_EUR</v>
      </c>
      <c r="C1440" s="4" t="str">
        <f t="shared" si="45"/>
        <v>Insurances_Global_financials_and_ratios_EUR - Total_gross_provisions</v>
      </c>
      <c r="D1440" t="s">
        <v>3945</v>
      </c>
      <c r="E1440">
        <v>8777</v>
      </c>
      <c r="F1440" t="s">
        <v>2345</v>
      </c>
    </row>
    <row r="1441" spans="1:6" x14ac:dyDescent="0.25">
      <c r="A1441" t="s">
        <v>17247</v>
      </c>
      <c r="B1441" s="4" t="str">
        <f t="shared" si="44"/>
        <v>Insurances_Global_financials_and_ratios_EUR</v>
      </c>
      <c r="C1441" s="4" t="str">
        <f t="shared" si="45"/>
        <v>Insurances_Global_financials_and_ratios_EUR - Total_creditors</v>
      </c>
      <c r="D1441" t="s">
        <v>3966</v>
      </c>
      <c r="E1441">
        <v>8909</v>
      </c>
      <c r="F1441" t="s">
        <v>2339</v>
      </c>
    </row>
    <row r="1442" spans="1:6" x14ac:dyDescent="0.25">
      <c r="A1442" t="s">
        <v>17247</v>
      </c>
      <c r="B1442" s="4" t="str">
        <f t="shared" si="44"/>
        <v>Insurances_Global_financials_and_ratios_EUR</v>
      </c>
      <c r="C1442" s="4" t="str">
        <f t="shared" si="45"/>
        <v>Insurances_Global_financials_and_ratios_EUR - Liabilities_other_</v>
      </c>
      <c r="D1442" t="s">
        <v>3977</v>
      </c>
      <c r="E1442" t="s">
        <v>3975</v>
      </c>
      <c r="F1442" t="s">
        <v>2319</v>
      </c>
    </row>
    <row r="1443" spans="1:6" x14ac:dyDescent="0.25">
      <c r="A1443" t="s">
        <v>17247</v>
      </c>
      <c r="B1443" s="4" t="str">
        <f t="shared" si="44"/>
        <v>Insurances_Global_financials_and_ratios_EUR</v>
      </c>
      <c r="C1443" s="4" t="str">
        <f t="shared" si="45"/>
        <v>Insurances_Global_financials_and_ratios_EUR - Total_liabilities_and_surplus</v>
      </c>
      <c r="D1443" t="s">
        <v>3971</v>
      </c>
      <c r="E1443">
        <v>208921</v>
      </c>
      <c r="F1443" t="s">
        <v>2349</v>
      </c>
    </row>
    <row r="1444" spans="1:6" x14ac:dyDescent="0.25">
      <c r="A1444" t="s">
        <v>17247</v>
      </c>
      <c r="B1444" s="4" t="str">
        <f t="shared" si="44"/>
        <v>Insurances_Global_financials_and_ratios_EUR</v>
      </c>
      <c r="C1444" s="4" t="str">
        <f t="shared" si="45"/>
        <v>Insurances_Global_financials_and_ratios_EUR - Gross_premiums_written</v>
      </c>
      <c r="D1444" t="s">
        <v>17042</v>
      </c>
      <c r="E1444">
        <v>208835</v>
      </c>
      <c r="F1444" t="s">
        <v>2311</v>
      </c>
    </row>
    <row r="1445" spans="1:6" x14ac:dyDescent="0.25">
      <c r="A1445" t="s">
        <v>17247</v>
      </c>
      <c r="B1445" s="4" t="str">
        <f t="shared" si="44"/>
        <v>Insurances_Global_financials_and_ratios_EUR</v>
      </c>
      <c r="C1445" s="4" t="str">
        <f t="shared" si="45"/>
        <v>Insurances_Global_financials_and_ratios_EUR - Net_premiums_written</v>
      </c>
      <c r="D1445" t="s">
        <v>17043</v>
      </c>
      <c r="E1445">
        <v>208839</v>
      </c>
      <c r="F1445" t="s">
        <v>2325</v>
      </c>
    </row>
    <row r="1446" spans="1:6" x14ac:dyDescent="0.25">
      <c r="A1446" t="s">
        <v>17247</v>
      </c>
      <c r="B1446" s="4" t="str">
        <f t="shared" si="44"/>
        <v>Insurances_Global_financials_and_ratios_EUR</v>
      </c>
      <c r="C1446" s="4" t="str">
        <f t="shared" si="45"/>
        <v>Insurances_Global_financials_and_ratios_EUR - Earned_premiums</v>
      </c>
      <c r="D1446" t="s">
        <v>17044</v>
      </c>
      <c r="E1446">
        <v>208847</v>
      </c>
      <c r="F1446" t="s">
        <v>2305</v>
      </c>
    </row>
    <row r="1447" spans="1:6" x14ac:dyDescent="0.25">
      <c r="A1447" t="s">
        <v>17247</v>
      </c>
      <c r="B1447" s="4" t="str">
        <f t="shared" si="44"/>
        <v>Insurances_Global_financials_and_ratios_EUR</v>
      </c>
      <c r="C1447" s="4" t="str">
        <f t="shared" si="45"/>
        <v>Insurances_Global_financials_and_ratios_EUR - Total_underwriting_income</v>
      </c>
      <c r="D1447" t="s">
        <v>17045</v>
      </c>
      <c r="E1447">
        <v>8857</v>
      </c>
      <c r="F1447" t="s">
        <v>2359</v>
      </c>
    </row>
    <row r="1448" spans="1:6" x14ac:dyDescent="0.25">
      <c r="A1448" t="s">
        <v>17247</v>
      </c>
      <c r="B1448" s="4" t="str">
        <f t="shared" si="44"/>
        <v>Insurances_Global_financials_and_ratios_EUR</v>
      </c>
      <c r="C1448" s="4" t="str">
        <f t="shared" si="45"/>
        <v>Insurances_Global_financials_and_ratios_EUR - Total_underwriting_expenses</v>
      </c>
      <c r="D1448" t="s">
        <v>17046</v>
      </c>
      <c r="E1448">
        <v>208891</v>
      </c>
      <c r="F1448" t="s">
        <v>2355</v>
      </c>
    </row>
    <row r="1449" spans="1:6" x14ac:dyDescent="0.25">
      <c r="A1449" t="s">
        <v>17247</v>
      </c>
      <c r="B1449" s="4" t="str">
        <f t="shared" si="44"/>
        <v>Insurances_Global_financials_and_ratios_EUR</v>
      </c>
      <c r="C1449" s="4" t="str">
        <f t="shared" si="45"/>
        <v>Insurances_Global_financials_and_ratios_EUR - Balance_on_combined_technical_account</v>
      </c>
      <c r="D1449" t="s">
        <v>17047</v>
      </c>
      <c r="E1449">
        <v>208893</v>
      </c>
      <c r="F1449" t="s">
        <v>2297</v>
      </c>
    </row>
    <row r="1450" spans="1:6" x14ac:dyDescent="0.25">
      <c r="A1450" t="s">
        <v>17247</v>
      </c>
      <c r="B1450" s="4" t="str">
        <f t="shared" si="44"/>
        <v>Insurances_Global_financials_and_ratios_EUR</v>
      </c>
      <c r="C1450" s="4" t="str">
        <f t="shared" si="45"/>
        <v>Insurances_Global_financials_and_ratios_EUR - Net_investment_income</v>
      </c>
      <c r="D1450" t="s">
        <v>3913</v>
      </c>
      <c r="E1450">
        <v>207891</v>
      </c>
      <c r="F1450" t="s">
        <v>2321</v>
      </c>
    </row>
    <row r="1451" spans="1:6" x14ac:dyDescent="0.25">
      <c r="A1451" t="s">
        <v>17247</v>
      </c>
      <c r="B1451" s="4" t="str">
        <f t="shared" si="44"/>
        <v>Insurances_Global_financials_and_ratios_EUR</v>
      </c>
      <c r="C1451" s="4" t="str">
        <f t="shared" si="45"/>
        <v>Insurances_Global_financials_and_ratios_EUR - Profit_loss_before_tax</v>
      </c>
      <c r="D1451" t="s">
        <v>17048</v>
      </c>
      <c r="E1451">
        <v>207903</v>
      </c>
      <c r="F1451" t="s">
        <v>2333</v>
      </c>
    </row>
    <row r="1452" spans="1:6" x14ac:dyDescent="0.25">
      <c r="A1452" t="s">
        <v>17247</v>
      </c>
      <c r="B1452" s="4" t="str">
        <f t="shared" si="44"/>
        <v>Insurances_Global_financials_and_ratios_EUR</v>
      </c>
      <c r="C1452" s="4" t="str">
        <f t="shared" si="45"/>
        <v>Insurances_Global_financials_and_ratios_EUR - Profit_loss_after_tax</v>
      </c>
      <c r="D1452" t="s">
        <v>17049</v>
      </c>
      <c r="E1452">
        <v>207907</v>
      </c>
      <c r="F1452" t="s">
        <v>2331</v>
      </c>
    </row>
    <row r="1453" spans="1:6" x14ac:dyDescent="0.25">
      <c r="A1453" t="s">
        <v>17247</v>
      </c>
      <c r="B1453" s="4" t="str">
        <f t="shared" si="44"/>
        <v>Insurances_Global_financials_and_ratios_EUR</v>
      </c>
      <c r="C1453" s="4" t="str">
        <f t="shared" si="45"/>
        <v>Insurances_Global_financials_and_ratios_EUR - Ret_profit_loss_for_the_financial_year</v>
      </c>
      <c r="D1453" t="s">
        <v>3924</v>
      </c>
      <c r="E1453">
        <v>7923</v>
      </c>
      <c r="F1453" t="s">
        <v>2335</v>
      </c>
    </row>
    <row r="1454" spans="1:6" x14ac:dyDescent="0.25">
      <c r="A1454" t="s">
        <v>17247</v>
      </c>
      <c r="B1454" s="4" t="str">
        <f t="shared" si="44"/>
        <v>Insurances_Global_financials_and_ratios_EUR</v>
      </c>
      <c r="C1454" s="4" t="str">
        <f t="shared" si="45"/>
        <v>Insurances_Global_financials_and_ratios_EUR - Gross_premiums_written_life_technical_account_</v>
      </c>
      <c r="D1454" t="s">
        <v>17050</v>
      </c>
      <c r="E1454">
        <v>8929</v>
      </c>
      <c r="F1454" t="s">
        <v>2313</v>
      </c>
    </row>
    <row r="1455" spans="1:6" x14ac:dyDescent="0.25">
      <c r="A1455" t="s">
        <v>17247</v>
      </c>
      <c r="B1455" s="4" t="str">
        <f t="shared" si="44"/>
        <v>Insurances_Global_financials_and_ratios_EUR</v>
      </c>
      <c r="C1455" s="4" t="str">
        <f t="shared" si="45"/>
        <v>Insurances_Global_financials_and_ratios_EUR - Net_premiums_written_life_technical_account_</v>
      </c>
      <c r="D1455" t="s">
        <v>17051</v>
      </c>
      <c r="E1455">
        <v>8933</v>
      </c>
      <c r="F1455" t="s">
        <v>2327</v>
      </c>
    </row>
    <row r="1456" spans="1:6" x14ac:dyDescent="0.25">
      <c r="A1456" t="s">
        <v>17247</v>
      </c>
      <c r="B1456" s="4" t="str">
        <f t="shared" si="44"/>
        <v>Insurances_Global_financials_and_ratios_EUR</v>
      </c>
      <c r="C1456" s="4" t="str">
        <f t="shared" si="45"/>
        <v>Insurances_Global_financials_and_ratios_EUR - Earned_premiums_life_technical_account_</v>
      </c>
      <c r="D1456" t="s">
        <v>17052</v>
      </c>
      <c r="E1456">
        <v>8939</v>
      </c>
      <c r="F1456" t="s">
        <v>2307</v>
      </c>
    </row>
    <row r="1457" spans="1:6" x14ac:dyDescent="0.25">
      <c r="A1457" t="s">
        <v>17247</v>
      </c>
      <c r="B1457" s="4" t="str">
        <f t="shared" si="44"/>
        <v>Insurances_Global_financials_and_ratios_EUR</v>
      </c>
      <c r="C1457" s="4" t="str">
        <f t="shared" si="45"/>
        <v>Insurances_Global_financials_and_ratios_EUR - Total_revenue_life_technical_account_</v>
      </c>
      <c r="D1457" t="s">
        <v>17053</v>
      </c>
      <c r="E1457">
        <v>8951</v>
      </c>
      <c r="F1457" t="s">
        <v>2353</v>
      </c>
    </row>
    <row r="1458" spans="1:6" x14ac:dyDescent="0.25">
      <c r="A1458" t="s">
        <v>17247</v>
      </c>
      <c r="B1458" s="4" t="str">
        <f t="shared" si="44"/>
        <v>Insurances_Global_financials_and_ratios_EUR</v>
      </c>
      <c r="C1458" s="4" t="str">
        <f t="shared" si="45"/>
        <v>Insurances_Global_financials_and_ratios_EUR - Total_expenses_life_technical_account_</v>
      </c>
      <c r="D1458" t="s">
        <v>17054</v>
      </c>
      <c r="E1458">
        <v>8983</v>
      </c>
      <c r="F1458" t="s">
        <v>2343</v>
      </c>
    </row>
    <row r="1459" spans="1:6" x14ac:dyDescent="0.25">
      <c r="A1459" t="s">
        <v>17247</v>
      </c>
      <c r="B1459" s="4" t="str">
        <f t="shared" si="44"/>
        <v>Insurances_Global_financials_and_ratios_EUR</v>
      </c>
      <c r="C1459" s="4" t="str">
        <f t="shared" si="45"/>
        <v>Insurances_Global_financials_and_ratios_EUR - Balance_on_life_technical_account</v>
      </c>
      <c r="D1459" t="s">
        <v>17055</v>
      </c>
      <c r="E1459">
        <v>7765</v>
      </c>
      <c r="F1459" t="s">
        <v>2301</v>
      </c>
    </row>
    <row r="1460" spans="1:6" x14ac:dyDescent="0.25">
      <c r="A1460" t="s">
        <v>17247</v>
      </c>
      <c r="B1460" s="4" t="str">
        <f t="shared" si="44"/>
        <v>Insurances_Global_financials_and_ratios_EUR</v>
      </c>
      <c r="C1460" s="4" t="str">
        <f t="shared" si="45"/>
        <v>Insurances_Global_financials_and_ratios_EUR - Gross_premiums_written_non_life_technical_account_</v>
      </c>
      <c r="D1460" t="s">
        <v>17056</v>
      </c>
      <c r="E1460">
        <v>7855</v>
      </c>
      <c r="F1460" t="s">
        <v>2315</v>
      </c>
    </row>
    <row r="1461" spans="1:6" x14ac:dyDescent="0.25">
      <c r="A1461" t="s">
        <v>17247</v>
      </c>
      <c r="B1461" s="4" t="str">
        <f t="shared" si="44"/>
        <v>Insurances_Global_financials_and_ratios_EUR</v>
      </c>
      <c r="C1461" s="4" t="str">
        <f t="shared" si="45"/>
        <v>Insurances_Global_financials_and_ratios_EUR - Net_premiums_written_non_life_technical_account_</v>
      </c>
      <c r="D1461" t="s">
        <v>17057</v>
      </c>
      <c r="E1461">
        <v>7859</v>
      </c>
      <c r="F1461" t="s">
        <v>2329</v>
      </c>
    </row>
    <row r="1462" spans="1:6" x14ac:dyDescent="0.25">
      <c r="A1462" t="s">
        <v>17247</v>
      </c>
      <c r="B1462" s="4" t="str">
        <f t="shared" si="44"/>
        <v>Insurances_Global_financials_and_ratios_EUR</v>
      </c>
      <c r="C1462" s="4" t="str">
        <f t="shared" si="45"/>
        <v>Insurances_Global_financials_and_ratios_EUR - Earned_premiums_non_life_technical_account_</v>
      </c>
      <c r="D1462" t="s">
        <v>17058</v>
      </c>
      <c r="E1462">
        <v>7865</v>
      </c>
      <c r="F1462" t="s">
        <v>2309</v>
      </c>
    </row>
    <row r="1463" spans="1:6" x14ac:dyDescent="0.25">
      <c r="A1463" t="s">
        <v>17247</v>
      </c>
      <c r="B1463" s="4" t="str">
        <f t="shared" si="44"/>
        <v>Insurances_Global_financials_and_ratios_EUR</v>
      </c>
      <c r="C1463" s="4" t="str">
        <f t="shared" si="45"/>
        <v>Insurances_Global_financials_and_ratios_EUR - Total_underwriting_expenses_non_life_technical_account_</v>
      </c>
      <c r="D1463" t="s">
        <v>17059</v>
      </c>
      <c r="E1463">
        <v>7887</v>
      </c>
      <c r="F1463" t="s">
        <v>2357</v>
      </c>
    </row>
    <row r="1464" spans="1:6" x14ac:dyDescent="0.25">
      <c r="A1464" t="s">
        <v>17247</v>
      </c>
      <c r="B1464" s="4" t="str">
        <f t="shared" si="44"/>
        <v>Insurances_Global_financials_and_ratios_EUR</v>
      </c>
      <c r="C1464" s="4" t="str">
        <f t="shared" si="45"/>
        <v>Insurances_Global_financials_and_ratios_EUR - Balance_on_general_technical_account</v>
      </c>
      <c r="D1464" t="s">
        <v>3909</v>
      </c>
      <c r="E1464">
        <v>7889</v>
      </c>
      <c r="F1464" t="s">
        <v>2299</v>
      </c>
    </row>
    <row r="1465" spans="1:6" x14ac:dyDescent="0.25">
      <c r="A1465" t="s">
        <v>17247</v>
      </c>
      <c r="B1465" s="4" t="str">
        <f t="shared" si="44"/>
        <v>Insurances_Global_financials_and_ratios_EUR</v>
      </c>
      <c r="C1465" s="4" t="str">
        <f t="shared" si="45"/>
        <v>Insurances_Global_financials_and_ratios_EUR - ROE_using_P_L_before_tax_</v>
      </c>
      <c r="D1465" t="s">
        <v>17035</v>
      </c>
      <c r="E1465">
        <v>5092</v>
      </c>
      <c r="F1465" t="s">
        <v>623</v>
      </c>
    </row>
    <row r="1466" spans="1:6" x14ac:dyDescent="0.25">
      <c r="A1466" t="s">
        <v>17247</v>
      </c>
      <c r="B1466" s="4" t="str">
        <f t="shared" si="44"/>
        <v>Insurances_Global_financials_and_ratios_EUR</v>
      </c>
      <c r="C1466" s="4" t="str">
        <f t="shared" si="45"/>
        <v>Insurances_Global_financials_and_ratios_EUR - Profit_margin_</v>
      </c>
      <c r="D1466" t="s">
        <v>4051</v>
      </c>
      <c r="E1466">
        <v>91011</v>
      </c>
      <c r="F1466" t="s">
        <v>605</v>
      </c>
    </row>
    <row r="1467" spans="1:6" x14ac:dyDescent="0.25">
      <c r="A1467" t="s">
        <v>17247</v>
      </c>
      <c r="B1467" s="4" t="str">
        <f t="shared" si="44"/>
        <v>Insurances_Global_financials_and_ratios_EUR</v>
      </c>
      <c r="C1467" s="4" t="str">
        <f t="shared" si="45"/>
        <v>Insurances_Global_financials_and_ratios_EUR - ROA_using_P_L_before_tax_</v>
      </c>
      <c r="D1467" t="s">
        <v>4056</v>
      </c>
      <c r="E1467">
        <v>91012</v>
      </c>
      <c r="F1467" t="s">
        <v>619</v>
      </c>
    </row>
    <row r="1468" spans="1:6" x14ac:dyDescent="0.25">
      <c r="A1468" t="s">
        <v>17247</v>
      </c>
      <c r="B1468" s="4" t="str">
        <f t="shared" si="44"/>
        <v>Insurances_Global_financials_and_ratios_EUR</v>
      </c>
      <c r="C1468" s="4" t="str">
        <f t="shared" si="45"/>
        <v>Insurances_Global_financials_and_ratios_EUR - Net_Premiums_Gross_Premiums_</v>
      </c>
      <c r="D1468" t="s">
        <v>17060</v>
      </c>
      <c r="E1468">
        <v>90008</v>
      </c>
      <c r="F1468" t="s">
        <v>2323</v>
      </c>
    </row>
    <row r="1469" spans="1:6" x14ac:dyDescent="0.25">
      <c r="A1469" t="s">
        <v>17247</v>
      </c>
      <c r="B1469" s="4" t="str">
        <f t="shared" si="44"/>
        <v>Insurances_Global_financials_and_ratios_EUR</v>
      </c>
      <c r="C1469" s="4" t="str">
        <f t="shared" si="45"/>
        <v>Insurances_Global_financials_and_ratios_EUR - Investment_Yield_</v>
      </c>
      <c r="D1469" t="s">
        <v>17061</v>
      </c>
      <c r="E1469">
        <v>90015</v>
      </c>
      <c r="F1469" t="s">
        <v>2317</v>
      </c>
    </row>
    <row r="1470" spans="1:6" x14ac:dyDescent="0.25">
      <c r="A1470" t="s">
        <v>17247</v>
      </c>
      <c r="B1470" s="4" t="str">
        <f t="shared" si="44"/>
        <v>Insurances_Global_financials_and_ratios_EUR</v>
      </c>
      <c r="C1470" s="4" t="str">
        <f t="shared" si="45"/>
        <v>Insurances_Global_financials_and_ratios_EUR - Solvency_ratio_</v>
      </c>
      <c r="D1470" t="s">
        <v>4061</v>
      </c>
      <c r="E1470">
        <v>91013</v>
      </c>
      <c r="F1470" t="s">
        <v>2337</v>
      </c>
    </row>
    <row r="1471" spans="1:6" x14ac:dyDescent="0.25">
      <c r="A1471" t="s">
        <v>17247</v>
      </c>
      <c r="B1471" s="4" t="str">
        <f t="shared" si="44"/>
        <v>Insurances_Global_financials_and_ratios_EUR</v>
      </c>
      <c r="C1471" s="4" t="str">
        <f t="shared" si="45"/>
        <v>Insurances_Global_financials_and_ratios_EUR - U_W_Result_Net_Investment_Inc_</v>
      </c>
      <c r="D1471" t="s">
        <v>17062</v>
      </c>
      <c r="E1471">
        <v>90019</v>
      </c>
      <c r="F1471" t="s">
        <v>2361</v>
      </c>
    </row>
    <row r="1472" spans="1:6" x14ac:dyDescent="0.25">
      <c r="A1472" t="s">
        <v>17259</v>
      </c>
      <c r="B1472" s="4" t="str">
        <f t="shared" si="44"/>
        <v>Key_financials</v>
      </c>
      <c r="C1472" s="4" t="str">
        <f t="shared" si="45"/>
        <v>Key_financials - BvD_ID_number</v>
      </c>
      <c r="D1472" t="s">
        <v>5805</v>
      </c>
      <c r="E1472" t="s">
        <v>954</v>
      </c>
      <c r="F1472" t="s">
        <v>27</v>
      </c>
    </row>
    <row r="1473" spans="1:6" x14ac:dyDescent="0.25">
      <c r="A1473" t="s">
        <v>17259</v>
      </c>
      <c r="B1473" s="4" t="str">
        <f t="shared" si="44"/>
        <v>Key_financials</v>
      </c>
      <c r="C1473" s="4" t="str">
        <f t="shared" si="45"/>
        <v>Key_financials - Consolidation_code</v>
      </c>
      <c r="D1473" t="s">
        <v>6000</v>
      </c>
      <c r="E1473" t="s">
        <v>5998</v>
      </c>
      <c r="F1473" t="s">
        <v>453</v>
      </c>
    </row>
    <row r="1474" spans="1:6" x14ac:dyDescent="0.25">
      <c r="A1474" t="s">
        <v>17259</v>
      </c>
      <c r="B1474" s="4" t="str">
        <f t="shared" si="44"/>
        <v>Key_financials</v>
      </c>
      <c r="C1474" s="4" t="str">
        <f t="shared" si="45"/>
        <v>Key_financials - Filing_type</v>
      </c>
      <c r="D1474" t="s">
        <v>8651</v>
      </c>
      <c r="E1474" t="s">
        <v>8649</v>
      </c>
      <c r="F1474" t="s">
        <v>2198</v>
      </c>
    </row>
    <row r="1475" spans="1:6" x14ac:dyDescent="0.25">
      <c r="A1475" t="s">
        <v>17259</v>
      </c>
      <c r="B1475" s="4" t="str">
        <f t="shared" ref="B1475:B1538" si="46">LEFT(A1475,FIND(".txt",A1475)-1)</f>
        <v>Key_financials</v>
      </c>
      <c r="C1475" s="4" t="str">
        <f t="shared" ref="C1475:C1538" si="47">B1475&amp;" - "&amp;F1475</f>
        <v>Key_financials - Closing_date</v>
      </c>
      <c r="D1475" t="s">
        <v>5942</v>
      </c>
      <c r="E1475" t="s">
        <v>5940</v>
      </c>
      <c r="F1475" t="s">
        <v>220</v>
      </c>
    </row>
    <row r="1476" spans="1:6" x14ac:dyDescent="0.25">
      <c r="A1476" t="s">
        <v>17259</v>
      </c>
      <c r="B1476" s="4" t="str">
        <f t="shared" si="46"/>
        <v>Key_financials</v>
      </c>
      <c r="C1476" s="4" t="str">
        <f t="shared" si="47"/>
        <v>Key_financials - Number_of_months</v>
      </c>
      <c r="D1476" t="s">
        <v>11757</v>
      </c>
      <c r="E1476" t="s">
        <v>11755</v>
      </c>
      <c r="F1476" t="s">
        <v>571</v>
      </c>
    </row>
    <row r="1477" spans="1:6" x14ac:dyDescent="0.25">
      <c r="A1477" t="s">
        <v>17259</v>
      </c>
      <c r="B1477" s="4" t="str">
        <f t="shared" si="46"/>
        <v>Key_financials</v>
      </c>
      <c r="C1477" s="4" t="str">
        <f t="shared" si="47"/>
        <v>Key_financials - Audit_status</v>
      </c>
      <c r="D1477" t="s">
        <v>4735</v>
      </c>
      <c r="E1477" t="s">
        <v>4733</v>
      </c>
      <c r="F1477" t="s">
        <v>443</v>
      </c>
    </row>
    <row r="1478" spans="1:6" x14ac:dyDescent="0.25">
      <c r="A1478" t="s">
        <v>17259</v>
      </c>
      <c r="B1478" s="4" t="str">
        <f t="shared" si="46"/>
        <v>Key_financials</v>
      </c>
      <c r="C1478" s="4" t="str">
        <f t="shared" si="47"/>
        <v>Key_financials - Accounting_practice</v>
      </c>
      <c r="D1478" t="s">
        <v>4414</v>
      </c>
      <c r="E1478" t="s">
        <v>4412</v>
      </c>
      <c r="F1478" t="s">
        <v>441</v>
      </c>
    </row>
    <row r="1479" spans="1:6" x14ac:dyDescent="0.25">
      <c r="A1479" t="s">
        <v>17259</v>
      </c>
      <c r="B1479" s="4" t="str">
        <f t="shared" si="46"/>
        <v>Key_financials</v>
      </c>
      <c r="C1479" s="4" t="str">
        <f t="shared" si="47"/>
        <v>Key_financials - Source_for_publicly_quoted_companies_</v>
      </c>
      <c r="D1479" t="s">
        <v>16648</v>
      </c>
      <c r="E1479" t="s">
        <v>4422</v>
      </c>
      <c r="F1479" t="s">
        <v>1023</v>
      </c>
    </row>
    <row r="1480" spans="1:6" x14ac:dyDescent="0.25">
      <c r="A1480" t="s">
        <v>17259</v>
      </c>
      <c r="B1480" s="4" t="str">
        <f t="shared" si="46"/>
        <v>Key_financials</v>
      </c>
      <c r="C1480" s="4" t="str">
        <f t="shared" si="47"/>
        <v>Key_financials - Original_units</v>
      </c>
      <c r="D1480" t="s">
        <v>16649</v>
      </c>
      <c r="E1480" t="s">
        <v>11898</v>
      </c>
      <c r="F1480" t="s">
        <v>579</v>
      </c>
    </row>
    <row r="1481" spans="1:6" x14ac:dyDescent="0.25">
      <c r="A1481" t="s">
        <v>17259</v>
      </c>
      <c r="B1481" s="4" t="str">
        <f t="shared" si="46"/>
        <v>Key_financials</v>
      </c>
      <c r="C1481" s="4" t="str">
        <f t="shared" si="47"/>
        <v>Key_financials - Original_currency</v>
      </c>
      <c r="D1481" t="s">
        <v>5732</v>
      </c>
      <c r="E1481" t="s">
        <v>11895</v>
      </c>
      <c r="F1481" t="s">
        <v>577</v>
      </c>
    </row>
    <row r="1482" spans="1:6" x14ac:dyDescent="0.25">
      <c r="A1482" t="s">
        <v>17259</v>
      </c>
      <c r="B1482" s="4" t="str">
        <f t="shared" si="46"/>
        <v>Key_financials</v>
      </c>
      <c r="C1482" s="4" t="str">
        <f t="shared" si="47"/>
        <v>Key_financials - Exchange_rate_from_original_currency</v>
      </c>
      <c r="D1482" t="s">
        <v>8545</v>
      </c>
      <c r="E1482" t="s">
        <v>8543</v>
      </c>
      <c r="F1482" t="s">
        <v>662</v>
      </c>
    </row>
    <row r="1483" spans="1:6" x14ac:dyDescent="0.25">
      <c r="A1483" t="s">
        <v>17259</v>
      </c>
      <c r="B1483" s="4" t="str">
        <f t="shared" si="46"/>
        <v>Key_financials</v>
      </c>
      <c r="C1483" s="4" t="str">
        <f t="shared" si="47"/>
        <v>Key_financials - Operating_revenue_Turnover_</v>
      </c>
      <c r="D1483" t="s">
        <v>17077</v>
      </c>
      <c r="E1483" t="s">
        <v>11890</v>
      </c>
      <c r="F1483" t="s">
        <v>2234</v>
      </c>
    </row>
    <row r="1484" spans="1:6" x14ac:dyDescent="0.25">
      <c r="A1484" t="s">
        <v>17259</v>
      </c>
      <c r="B1484" s="4" t="str">
        <f t="shared" si="46"/>
        <v>Key_financials</v>
      </c>
      <c r="C1484" s="4" t="str">
        <f t="shared" si="47"/>
        <v>Key_financials - P_L_before_tax</v>
      </c>
      <c r="D1484" t="s">
        <v>17083</v>
      </c>
      <c r="E1484" t="s">
        <v>12198</v>
      </c>
      <c r="F1484" t="s">
        <v>2246</v>
      </c>
    </row>
    <row r="1485" spans="1:6" x14ac:dyDescent="0.25">
      <c r="A1485" t="s">
        <v>17259</v>
      </c>
      <c r="B1485" s="4" t="str">
        <f t="shared" si="46"/>
        <v>Key_financials</v>
      </c>
      <c r="C1485" s="4" t="str">
        <f t="shared" si="47"/>
        <v>Key_financials - P_L_for_period_Net_income_</v>
      </c>
      <c r="D1485" t="s">
        <v>17116</v>
      </c>
      <c r="E1485" t="s">
        <v>12191</v>
      </c>
      <c r="F1485" t="s">
        <v>2248</v>
      </c>
    </row>
    <row r="1486" spans="1:6" x14ac:dyDescent="0.25">
      <c r="A1486" t="s">
        <v>17259</v>
      </c>
      <c r="B1486" s="4" t="str">
        <f t="shared" si="46"/>
        <v>Key_financials</v>
      </c>
      <c r="C1486" s="4" t="str">
        <f t="shared" si="47"/>
        <v>Key_financials - Cash_flow</v>
      </c>
      <c r="D1486" t="s">
        <v>5859</v>
      </c>
      <c r="E1486" t="s">
        <v>5857</v>
      </c>
      <c r="F1486" t="s">
        <v>2151</v>
      </c>
    </row>
    <row r="1487" spans="1:6" x14ac:dyDescent="0.25">
      <c r="A1487" t="s">
        <v>17259</v>
      </c>
      <c r="B1487" s="4" t="str">
        <f t="shared" si="46"/>
        <v>Key_financials</v>
      </c>
      <c r="C1487" s="4" t="str">
        <f t="shared" si="47"/>
        <v>Key_financials - Total_assets</v>
      </c>
      <c r="D1487" t="s">
        <v>3464</v>
      </c>
      <c r="E1487" t="s">
        <v>15664</v>
      </c>
      <c r="F1487" t="s">
        <v>643</v>
      </c>
    </row>
    <row r="1488" spans="1:6" x14ac:dyDescent="0.25">
      <c r="A1488" t="s">
        <v>17259</v>
      </c>
      <c r="B1488" s="4" t="str">
        <f t="shared" si="46"/>
        <v>Key_financials</v>
      </c>
      <c r="C1488" s="4" t="str">
        <f t="shared" si="47"/>
        <v>Key_financials - Shareholders_funds</v>
      </c>
      <c r="D1488" t="s">
        <v>14386</v>
      </c>
      <c r="E1488" t="s">
        <v>14384</v>
      </c>
      <c r="F1488" t="s">
        <v>2261</v>
      </c>
    </row>
    <row r="1489" spans="1:6" x14ac:dyDescent="0.25">
      <c r="A1489" t="s">
        <v>17259</v>
      </c>
      <c r="B1489" s="4" t="str">
        <f t="shared" si="46"/>
        <v>Key_financials</v>
      </c>
      <c r="C1489" s="4" t="str">
        <f t="shared" si="47"/>
        <v>Key_financials - Current_ratio_x_</v>
      </c>
      <c r="D1489" t="s">
        <v>17038</v>
      </c>
      <c r="E1489" t="s">
        <v>7208</v>
      </c>
      <c r="F1489" t="s">
        <v>457</v>
      </c>
    </row>
    <row r="1490" spans="1:6" x14ac:dyDescent="0.25">
      <c r="A1490" t="s">
        <v>17259</v>
      </c>
      <c r="B1490" s="4" t="str">
        <f t="shared" si="46"/>
        <v>Key_financials</v>
      </c>
      <c r="C1490" s="4" t="str">
        <f t="shared" si="47"/>
        <v>Key_financials - Profit_margin_</v>
      </c>
      <c r="D1490" t="s">
        <v>4051</v>
      </c>
      <c r="E1490" t="s">
        <v>12233</v>
      </c>
      <c r="F1490" t="s">
        <v>605</v>
      </c>
    </row>
    <row r="1491" spans="1:6" x14ac:dyDescent="0.25">
      <c r="A1491" t="s">
        <v>17259</v>
      </c>
      <c r="B1491" s="4" t="str">
        <f t="shared" si="46"/>
        <v>Key_financials</v>
      </c>
      <c r="C1491" s="4" t="str">
        <f t="shared" si="47"/>
        <v>Key_financials - ROE_using_P_L_before_tax_</v>
      </c>
      <c r="D1491" t="s">
        <v>17035</v>
      </c>
      <c r="E1491" t="s">
        <v>14167</v>
      </c>
      <c r="F1491" t="s">
        <v>623</v>
      </c>
    </row>
    <row r="1492" spans="1:6" x14ac:dyDescent="0.25">
      <c r="A1492" t="s">
        <v>17259</v>
      </c>
      <c r="B1492" s="4" t="str">
        <f t="shared" si="46"/>
        <v>Key_financials</v>
      </c>
      <c r="C1492" s="4" t="str">
        <f t="shared" si="47"/>
        <v>Key_financials - ROCE_using_P_L_before_tax_</v>
      </c>
      <c r="D1492" t="s">
        <v>17094</v>
      </c>
      <c r="E1492" t="s">
        <v>12341</v>
      </c>
      <c r="F1492" t="s">
        <v>2257</v>
      </c>
    </row>
    <row r="1493" spans="1:6" x14ac:dyDescent="0.25">
      <c r="A1493" t="s">
        <v>17259</v>
      </c>
      <c r="B1493" s="4" t="str">
        <f t="shared" si="46"/>
        <v>Key_financials</v>
      </c>
      <c r="C1493" s="4" t="str">
        <f t="shared" si="47"/>
        <v>Key_financials - Solvency_ratio_Asset_based_</v>
      </c>
      <c r="D1493" t="s">
        <v>17039</v>
      </c>
      <c r="E1493" t="s">
        <v>14686</v>
      </c>
      <c r="F1493" t="s">
        <v>625</v>
      </c>
    </row>
    <row r="1494" spans="1:6" x14ac:dyDescent="0.25">
      <c r="A1494" t="s">
        <v>17259</v>
      </c>
      <c r="B1494" s="4" t="str">
        <f t="shared" si="46"/>
        <v>Key_financials</v>
      </c>
      <c r="C1494" s="4" t="str">
        <f t="shared" si="47"/>
        <v>Key_financials - Price_earning_ratio_x_</v>
      </c>
      <c r="D1494" t="s">
        <v>17117</v>
      </c>
      <c r="E1494" t="s">
        <v>4689</v>
      </c>
      <c r="F1494" t="s">
        <v>2368</v>
      </c>
    </row>
    <row r="1495" spans="1:6" x14ac:dyDescent="0.25">
      <c r="A1495" t="s">
        <v>17259</v>
      </c>
      <c r="B1495" s="4" t="str">
        <f t="shared" si="46"/>
        <v>Key_financials</v>
      </c>
      <c r="C1495" s="4" t="str">
        <f t="shared" si="47"/>
        <v>Key_financials - Number_of_employees</v>
      </c>
      <c r="D1495" t="s">
        <v>16712</v>
      </c>
      <c r="E1495" t="s">
        <v>8140</v>
      </c>
      <c r="F1495" t="s">
        <v>1482</v>
      </c>
    </row>
    <row r="1496" spans="1:6" x14ac:dyDescent="0.25">
      <c r="A1496" t="s">
        <v>17259</v>
      </c>
      <c r="B1496" s="4" t="str">
        <f t="shared" si="46"/>
        <v>Key_financials</v>
      </c>
      <c r="C1496" s="4" t="str">
        <f t="shared" si="47"/>
        <v>Key_financials - Market_capitalisation_mil_</v>
      </c>
      <c r="D1496" t="s">
        <v>4664</v>
      </c>
      <c r="E1496" t="s">
        <v>4662</v>
      </c>
      <c r="F1496" t="s">
        <v>260</v>
      </c>
    </row>
    <row r="1497" spans="1:6" x14ac:dyDescent="0.25">
      <c r="A1497" t="s">
        <v>17258</v>
      </c>
      <c r="B1497" s="4" t="str">
        <f t="shared" si="46"/>
        <v>Industry_Global_financials_and_ratios</v>
      </c>
      <c r="C1497" s="4" t="str">
        <f t="shared" si="47"/>
        <v>Industry_Global_financials_and_ratios - BvD_ID_number</v>
      </c>
      <c r="D1497" t="s">
        <v>5805</v>
      </c>
      <c r="E1497" t="s">
        <v>954</v>
      </c>
      <c r="F1497" t="s">
        <v>27</v>
      </c>
    </row>
    <row r="1498" spans="1:6" x14ac:dyDescent="0.25">
      <c r="A1498" t="s">
        <v>17258</v>
      </c>
      <c r="B1498" s="4" t="str">
        <f t="shared" si="46"/>
        <v>Industry_Global_financials_and_ratios</v>
      </c>
      <c r="C1498" s="4" t="str">
        <f t="shared" si="47"/>
        <v>Industry_Global_financials_and_ratios - Consolidation_code</v>
      </c>
      <c r="D1498" t="s">
        <v>6000</v>
      </c>
      <c r="E1498" t="s">
        <v>5998</v>
      </c>
      <c r="F1498" t="s">
        <v>453</v>
      </c>
    </row>
    <row r="1499" spans="1:6" x14ac:dyDescent="0.25">
      <c r="A1499" t="s">
        <v>17258</v>
      </c>
      <c r="B1499" s="4" t="str">
        <f t="shared" si="46"/>
        <v>Industry_Global_financials_and_ratios</v>
      </c>
      <c r="C1499" s="4" t="str">
        <f t="shared" si="47"/>
        <v>Industry_Global_financials_and_ratios - Filing_type</v>
      </c>
      <c r="D1499" t="s">
        <v>8651</v>
      </c>
      <c r="E1499" t="s">
        <v>8649</v>
      </c>
      <c r="F1499" t="s">
        <v>2198</v>
      </c>
    </row>
    <row r="1500" spans="1:6" x14ac:dyDescent="0.25">
      <c r="A1500" t="s">
        <v>17258</v>
      </c>
      <c r="B1500" s="4" t="str">
        <f t="shared" si="46"/>
        <v>Industry_Global_financials_and_ratios</v>
      </c>
      <c r="C1500" s="4" t="str">
        <f t="shared" si="47"/>
        <v>Industry_Global_financials_and_ratios - Closing_date</v>
      </c>
      <c r="D1500" t="s">
        <v>5942</v>
      </c>
      <c r="E1500" t="s">
        <v>5940</v>
      </c>
      <c r="F1500" t="s">
        <v>220</v>
      </c>
    </row>
    <row r="1501" spans="1:6" x14ac:dyDescent="0.25">
      <c r="A1501" t="s">
        <v>17258</v>
      </c>
      <c r="B1501" s="4" t="str">
        <f t="shared" si="46"/>
        <v>Industry_Global_financials_and_ratios</v>
      </c>
      <c r="C1501" s="4" t="str">
        <f t="shared" si="47"/>
        <v>Industry_Global_financials_and_ratios - Number_of_months</v>
      </c>
      <c r="D1501" t="s">
        <v>11757</v>
      </c>
      <c r="E1501" t="s">
        <v>11755</v>
      </c>
      <c r="F1501" t="s">
        <v>571</v>
      </c>
    </row>
    <row r="1502" spans="1:6" x14ac:dyDescent="0.25">
      <c r="A1502" t="s">
        <v>17258</v>
      </c>
      <c r="B1502" s="4" t="str">
        <f t="shared" si="46"/>
        <v>Industry_Global_financials_and_ratios</v>
      </c>
      <c r="C1502" s="4" t="str">
        <f t="shared" si="47"/>
        <v>Industry_Global_financials_and_ratios - Audit_status</v>
      </c>
      <c r="D1502" t="s">
        <v>4735</v>
      </c>
      <c r="E1502" t="s">
        <v>4733</v>
      </c>
      <c r="F1502" t="s">
        <v>443</v>
      </c>
    </row>
    <row r="1503" spans="1:6" x14ac:dyDescent="0.25">
      <c r="A1503" t="s">
        <v>17258</v>
      </c>
      <c r="B1503" s="4" t="str">
        <f t="shared" si="46"/>
        <v>Industry_Global_financials_and_ratios</v>
      </c>
      <c r="C1503" s="4" t="str">
        <f t="shared" si="47"/>
        <v>Industry_Global_financials_and_ratios - Accounting_practice</v>
      </c>
      <c r="D1503" t="s">
        <v>4414</v>
      </c>
      <c r="E1503" t="s">
        <v>4412</v>
      </c>
      <c r="F1503" t="s">
        <v>441</v>
      </c>
    </row>
    <row r="1504" spans="1:6" x14ac:dyDescent="0.25">
      <c r="A1504" t="s">
        <v>17258</v>
      </c>
      <c r="B1504" s="4" t="str">
        <f t="shared" si="46"/>
        <v>Industry_Global_financials_and_ratios</v>
      </c>
      <c r="C1504" s="4" t="str">
        <f t="shared" si="47"/>
        <v>Industry_Global_financials_and_ratios - Source_for_publicly_quoted_companies_</v>
      </c>
      <c r="D1504" t="s">
        <v>16648</v>
      </c>
      <c r="E1504" t="s">
        <v>4422</v>
      </c>
      <c r="F1504" t="s">
        <v>1023</v>
      </c>
    </row>
    <row r="1505" spans="1:6" x14ac:dyDescent="0.25">
      <c r="A1505" t="s">
        <v>17258</v>
      </c>
      <c r="B1505" s="4" t="str">
        <f t="shared" si="46"/>
        <v>Industry_Global_financials_and_ratios</v>
      </c>
      <c r="C1505" s="4" t="str">
        <f t="shared" si="47"/>
        <v>Industry_Global_financials_and_ratios - Original_units</v>
      </c>
      <c r="D1505" t="s">
        <v>16649</v>
      </c>
      <c r="E1505" t="s">
        <v>11898</v>
      </c>
      <c r="F1505" t="s">
        <v>579</v>
      </c>
    </row>
    <row r="1506" spans="1:6" x14ac:dyDescent="0.25">
      <c r="A1506" t="s">
        <v>17258</v>
      </c>
      <c r="B1506" s="4" t="str">
        <f t="shared" si="46"/>
        <v>Industry_Global_financials_and_ratios</v>
      </c>
      <c r="C1506" s="4" t="str">
        <f t="shared" si="47"/>
        <v>Industry_Global_financials_and_ratios - Original_currency</v>
      </c>
      <c r="D1506" t="s">
        <v>5732</v>
      </c>
      <c r="E1506" t="s">
        <v>11895</v>
      </c>
      <c r="F1506" t="s">
        <v>577</v>
      </c>
    </row>
    <row r="1507" spans="1:6" x14ac:dyDescent="0.25">
      <c r="A1507" t="s">
        <v>17258</v>
      </c>
      <c r="B1507" s="4" t="str">
        <f t="shared" si="46"/>
        <v>Industry_Global_financials_and_ratios</v>
      </c>
      <c r="C1507" s="4" t="str">
        <f t="shared" si="47"/>
        <v>Industry_Global_financials_and_ratios - Exchange_rate_from_original_currency</v>
      </c>
      <c r="D1507" t="s">
        <v>8545</v>
      </c>
      <c r="E1507" t="s">
        <v>8543</v>
      </c>
      <c r="F1507" t="s">
        <v>662</v>
      </c>
    </row>
    <row r="1508" spans="1:6" x14ac:dyDescent="0.25">
      <c r="A1508" t="s">
        <v>17258</v>
      </c>
      <c r="B1508" s="4" t="str">
        <f t="shared" si="46"/>
        <v>Industry_Global_financials_and_ratios</v>
      </c>
      <c r="C1508" s="4" t="str">
        <f t="shared" si="47"/>
        <v>Industry_Global_financials_and_ratios - Fixed_assets</v>
      </c>
      <c r="D1508" t="s">
        <v>17063</v>
      </c>
      <c r="E1508" t="s">
        <v>8624</v>
      </c>
      <c r="F1508" t="s">
        <v>2201</v>
      </c>
    </row>
    <row r="1509" spans="1:6" x14ac:dyDescent="0.25">
      <c r="A1509" t="s">
        <v>17258</v>
      </c>
      <c r="B1509" s="4" t="str">
        <f t="shared" si="46"/>
        <v>Industry_Global_financials_and_ratios</v>
      </c>
      <c r="C1509" s="4" t="str">
        <f t="shared" si="47"/>
        <v>Industry_Global_financials_and_ratios - Intangible_fixed_assets</v>
      </c>
      <c r="D1509" t="s">
        <v>17064</v>
      </c>
      <c r="E1509" t="s">
        <v>10154</v>
      </c>
      <c r="F1509" t="s">
        <v>2209</v>
      </c>
    </row>
    <row r="1510" spans="1:6" x14ac:dyDescent="0.25">
      <c r="A1510" t="s">
        <v>17258</v>
      </c>
      <c r="B1510" s="4" t="str">
        <f t="shared" si="46"/>
        <v>Industry_Global_financials_and_ratios</v>
      </c>
      <c r="C1510" s="4" t="str">
        <f t="shared" si="47"/>
        <v>Industry_Global_financials_and_ratios - Tangible_fixed_assets</v>
      </c>
      <c r="D1510" t="s">
        <v>17065</v>
      </c>
      <c r="E1510" t="s">
        <v>15645</v>
      </c>
      <c r="F1510" t="s">
        <v>2273</v>
      </c>
    </row>
    <row r="1511" spans="1:6" x14ac:dyDescent="0.25">
      <c r="A1511" t="s">
        <v>17258</v>
      </c>
      <c r="B1511" s="4" t="str">
        <f t="shared" si="46"/>
        <v>Industry_Global_financials_and_ratios</v>
      </c>
      <c r="C1511" s="4" t="str">
        <f t="shared" si="47"/>
        <v>Industry_Global_financials_and_ratios - Other_fixed_assets</v>
      </c>
      <c r="D1511" t="s">
        <v>17066</v>
      </c>
      <c r="E1511" t="s">
        <v>11814</v>
      </c>
      <c r="F1511" t="s">
        <v>2237</v>
      </c>
    </row>
    <row r="1512" spans="1:6" x14ac:dyDescent="0.25">
      <c r="A1512" t="s">
        <v>17258</v>
      </c>
      <c r="B1512" s="4" t="str">
        <f t="shared" si="46"/>
        <v>Industry_Global_financials_and_ratios</v>
      </c>
      <c r="C1512" s="4" t="str">
        <f t="shared" si="47"/>
        <v>Industry_Global_financials_and_ratios - Current_assets</v>
      </c>
      <c r="D1512" t="s">
        <v>17067</v>
      </c>
      <c r="E1512" t="s">
        <v>7203</v>
      </c>
      <c r="F1512" t="s">
        <v>2167</v>
      </c>
    </row>
    <row r="1513" spans="1:6" x14ac:dyDescent="0.25">
      <c r="A1513" t="s">
        <v>17258</v>
      </c>
      <c r="B1513" s="4" t="str">
        <f t="shared" si="46"/>
        <v>Industry_Global_financials_and_ratios</v>
      </c>
      <c r="C1513" s="4" t="str">
        <f t="shared" si="47"/>
        <v>Industry_Global_financials_and_ratios - Stock</v>
      </c>
      <c r="D1513" t="s">
        <v>2269</v>
      </c>
      <c r="E1513" t="s">
        <v>14822</v>
      </c>
      <c r="F1513" t="s">
        <v>2269</v>
      </c>
    </row>
    <row r="1514" spans="1:6" x14ac:dyDescent="0.25">
      <c r="A1514" t="s">
        <v>17258</v>
      </c>
      <c r="B1514" s="4" t="str">
        <f t="shared" si="46"/>
        <v>Industry_Global_financials_and_ratios</v>
      </c>
      <c r="C1514" s="4" t="str">
        <f t="shared" si="47"/>
        <v>Industry_Global_financials_and_ratios - Debtors</v>
      </c>
      <c r="D1514" t="s">
        <v>2171</v>
      </c>
      <c r="E1514" t="s">
        <v>7279</v>
      </c>
      <c r="F1514" t="s">
        <v>2171</v>
      </c>
    </row>
    <row r="1515" spans="1:6" x14ac:dyDescent="0.25">
      <c r="A1515" t="s">
        <v>17258</v>
      </c>
      <c r="B1515" s="4" t="str">
        <f t="shared" si="46"/>
        <v>Industry_Global_financials_and_ratios</v>
      </c>
      <c r="C1515" s="4" t="str">
        <f t="shared" si="47"/>
        <v>Industry_Global_financials_and_ratios - Other_current_assets</v>
      </c>
      <c r="D1515" t="s">
        <v>3673</v>
      </c>
      <c r="E1515" t="s">
        <v>11795</v>
      </c>
      <c r="F1515" t="s">
        <v>2235</v>
      </c>
    </row>
    <row r="1516" spans="1:6" x14ac:dyDescent="0.25">
      <c r="A1516" t="s">
        <v>17258</v>
      </c>
      <c r="B1516" s="4" t="str">
        <f t="shared" si="46"/>
        <v>Industry_Global_financials_and_ratios</v>
      </c>
      <c r="C1516" s="4" t="str">
        <f t="shared" si="47"/>
        <v>Industry_Global_financials_and_ratios - Cash_cash_equivalent</v>
      </c>
      <c r="D1516" t="s">
        <v>17068</v>
      </c>
      <c r="E1516" t="s">
        <v>5822</v>
      </c>
      <c r="F1516" t="s">
        <v>2149</v>
      </c>
    </row>
    <row r="1517" spans="1:6" x14ac:dyDescent="0.25">
      <c r="A1517" t="s">
        <v>17258</v>
      </c>
      <c r="B1517" s="4" t="str">
        <f t="shared" si="46"/>
        <v>Industry_Global_financials_and_ratios</v>
      </c>
      <c r="C1517" s="4" t="str">
        <f t="shared" si="47"/>
        <v>Industry_Global_financials_and_ratios - Total_assets</v>
      </c>
      <c r="D1517" t="s">
        <v>3464</v>
      </c>
      <c r="E1517" t="s">
        <v>15664</v>
      </c>
      <c r="F1517" t="s">
        <v>643</v>
      </c>
    </row>
    <row r="1518" spans="1:6" x14ac:dyDescent="0.25">
      <c r="A1518" t="s">
        <v>17258</v>
      </c>
      <c r="B1518" s="4" t="str">
        <f t="shared" si="46"/>
        <v>Industry_Global_financials_and_ratios</v>
      </c>
      <c r="C1518" s="4" t="str">
        <f t="shared" si="47"/>
        <v>Industry_Global_financials_and_ratios - Shareholders_funds</v>
      </c>
      <c r="D1518" t="s">
        <v>14386</v>
      </c>
      <c r="E1518" t="s">
        <v>14384</v>
      </c>
      <c r="F1518" t="s">
        <v>2261</v>
      </c>
    </row>
    <row r="1519" spans="1:6" x14ac:dyDescent="0.25">
      <c r="A1519" t="s">
        <v>17258</v>
      </c>
      <c r="B1519" s="4" t="str">
        <f t="shared" si="46"/>
        <v>Industry_Global_financials_and_ratios</v>
      </c>
      <c r="C1519" s="4" t="str">
        <f t="shared" si="47"/>
        <v>Industry_Global_financials_and_ratios - Capital</v>
      </c>
      <c r="D1519" t="s">
        <v>2147</v>
      </c>
      <c r="E1519" t="s">
        <v>5820</v>
      </c>
      <c r="F1519" t="s">
        <v>2147</v>
      </c>
    </row>
    <row r="1520" spans="1:6" x14ac:dyDescent="0.25">
      <c r="A1520" t="s">
        <v>17258</v>
      </c>
      <c r="B1520" s="4" t="str">
        <f t="shared" si="46"/>
        <v>Industry_Global_financials_and_ratios</v>
      </c>
      <c r="C1520" s="4" t="str">
        <f t="shared" si="47"/>
        <v>Industry_Global_financials_and_ratios - Other_shareholders_funds</v>
      </c>
      <c r="D1520" t="s">
        <v>17069</v>
      </c>
      <c r="E1520" t="s">
        <v>11901</v>
      </c>
      <c r="F1520" t="s">
        <v>2242</v>
      </c>
    </row>
    <row r="1521" spans="1:6" x14ac:dyDescent="0.25">
      <c r="A1521" t="s">
        <v>17258</v>
      </c>
      <c r="B1521" s="4" t="str">
        <f t="shared" si="46"/>
        <v>Industry_Global_financials_and_ratios</v>
      </c>
      <c r="C1521" s="4" t="str">
        <f t="shared" si="47"/>
        <v>Industry_Global_financials_and_ratios - Non_current_liabilities</v>
      </c>
      <c r="D1521" t="s">
        <v>17070</v>
      </c>
      <c r="E1521" t="s">
        <v>11736</v>
      </c>
      <c r="F1521" t="s">
        <v>2226</v>
      </c>
    </row>
    <row r="1522" spans="1:6" x14ac:dyDescent="0.25">
      <c r="A1522" t="s">
        <v>17258</v>
      </c>
      <c r="B1522" s="4" t="str">
        <f t="shared" si="46"/>
        <v>Industry_Global_financials_and_ratios</v>
      </c>
      <c r="C1522" s="4" t="str">
        <f t="shared" si="47"/>
        <v>Industry_Global_financials_and_ratios - Long_term_debt</v>
      </c>
      <c r="D1522" t="s">
        <v>17071</v>
      </c>
      <c r="E1522" t="s">
        <v>10796</v>
      </c>
      <c r="F1522" t="s">
        <v>2217</v>
      </c>
    </row>
    <row r="1523" spans="1:6" x14ac:dyDescent="0.25">
      <c r="A1523" t="s">
        <v>17258</v>
      </c>
      <c r="B1523" s="4" t="str">
        <f t="shared" si="46"/>
        <v>Industry_Global_financials_and_ratios</v>
      </c>
      <c r="C1523" s="4" t="str">
        <f t="shared" si="47"/>
        <v>Industry_Global_financials_and_ratios - Other_non_current_liabilities</v>
      </c>
      <c r="D1523" t="s">
        <v>17072</v>
      </c>
      <c r="E1523" t="s">
        <v>11827</v>
      </c>
      <c r="F1523" t="s">
        <v>2238</v>
      </c>
    </row>
    <row r="1524" spans="1:6" x14ac:dyDescent="0.25">
      <c r="A1524" t="s">
        <v>17258</v>
      </c>
      <c r="B1524" s="4" t="str">
        <f t="shared" si="46"/>
        <v>Industry_Global_financials_and_ratios</v>
      </c>
      <c r="C1524" s="4" t="str">
        <f t="shared" si="47"/>
        <v>Industry_Global_financials_and_ratios - Provisions</v>
      </c>
      <c r="D1524" t="s">
        <v>1542</v>
      </c>
      <c r="E1524" t="s">
        <v>12239</v>
      </c>
      <c r="F1524" t="s">
        <v>1542</v>
      </c>
    </row>
    <row r="1525" spans="1:6" x14ac:dyDescent="0.25">
      <c r="A1525" t="s">
        <v>17258</v>
      </c>
      <c r="B1525" s="4" t="str">
        <f t="shared" si="46"/>
        <v>Industry_Global_financials_and_ratios</v>
      </c>
      <c r="C1525" s="4" t="str">
        <f t="shared" si="47"/>
        <v>Industry_Global_financials_and_ratios - Current_liabilities</v>
      </c>
      <c r="D1525" t="s">
        <v>17073</v>
      </c>
      <c r="E1525" t="s">
        <v>7205</v>
      </c>
      <c r="F1525" t="s">
        <v>2169</v>
      </c>
    </row>
    <row r="1526" spans="1:6" x14ac:dyDescent="0.25">
      <c r="A1526" t="s">
        <v>17258</v>
      </c>
      <c r="B1526" s="4" t="str">
        <f t="shared" si="46"/>
        <v>Industry_Global_financials_and_ratios</v>
      </c>
      <c r="C1526" s="4" t="str">
        <f t="shared" si="47"/>
        <v>Industry_Global_financials_and_ratios - Loans</v>
      </c>
      <c r="D1526" t="s">
        <v>529</v>
      </c>
      <c r="E1526" t="s">
        <v>10770</v>
      </c>
      <c r="F1526" t="s">
        <v>529</v>
      </c>
    </row>
    <row r="1527" spans="1:6" x14ac:dyDescent="0.25">
      <c r="A1527" t="s">
        <v>17258</v>
      </c>
      <c r="B1527" s="4" t="str">
        <f t="shared" si="46"/>
        <v>Industry_Global_financials_and_ratios</v>
      </c>
      <c r="C1527" s="4" t="str">
        <f t="shared" si="47"/>
        <v>Industry_Global_financials_and_ratios - Creditors</v>
      </c>
      <c r="D1527" t="s">
        <v>2165</v>
      </c>
      <c r="E1527" t="s">
        <v>6580</v>
      </c>
      <c r="F1527" t="s">
        <v>2165</v>
      </c>
    </row>
    <row r="1528" spans="1:6" x14ac:dyDescent="0.25">
      <c r="A1528" t="s">
        <v>17258</v>
      </c>
      <c r="B1528" s="4" t="str">
        <f t="shared" si="46"/>
        <v>Industry_Global_financials_and_ratios</v>
      </c>
      <c r="C1528" s="4" t="str">
        <f t="shared" si="47"/>
        <v>Industry_Global_financials_and_ratios - Other_current_liabilities</v>
      </c>
      <c r="D1528" t="s">
        <v>17074</v>
      </c>
      <c r="E1528" t="s">
        <v>11797</v>
      </c>
      <c r="F1528" t="s">
        <v>2236</v>
      </c>
    </row>
    <row r="1529" spans="1:6" x14ac:dyDescent="0.25">
      <c r="A1529" t="s">
        <v>17258</v>
      </c>
      <c r="B1529" s="4" t="str">
        <f t="shared" si="46"/>
        <v>Industry_Global_financials_and_ratios</v>
      </c>
      <c r="C1529" s="4" t="str">
        <f t="shared" si="47"/>
        <v>Industry_Global_financials_and_ratios - Total_shareh_funds_liab_</v>
      </c>
      <c r="D1529" t="s">
        <v>15746</v>
      </c>
      <c r="E1529" t="s">
        <v>15744</v>
      </c>
      <c r="F1529" t="s">
        <v>2279</v>
      </c>
    </row>
    <row r="1530" spans="1:6" x14ac:dyDescent="0.25">
      <c r="A1530" t="s">
        <v>17258</v>
      </c>
      <c r="B1530" s="4" t="str">
        <f t="shared" si="46"/>
        <v>Industry_Global_financials_and_ratios</v>
      </c>
      <c r="C1530" s="4" t="str">
        <f t="shared" si="47"/>
        <v>Industry_Global_financials_and_ratios - Working_capital</v>
      </c>
      <c r="D1530" t="s">
        <v>17075</v>
      </c>
      <c r="E1530" t="s">
        <v>16138</v>
      </c>
      <c r="F1530" t="s">
        <v>2281</v>
      </c>
    </row>
    <row r="1531" spans="1:6" x14ac:dyDescent="0.25">
      <c r="A1531" t="s">
        <v>17258</v>
      </c>
      <c r="B1531" s="4" t="str">
        <f t="shared" si="46"/>
        <v>Industry_Global_financials_and_ratios</v>
      </c>
      <c r="C1531" s="4" t="str">
        <f t="shared" si="47"/>
        <v>Industry_Global_financials_and_ratios - Net_current_assets</v>
      </c>
      <c r="D1531" t="s">
        <v>17076</v>
      </c>
      <c r="E1531" t="s">
        <v>11732</v>
      </c>
      <c r="F1531" t="s">
        <v>2225</v>
      </c>
    </row>
    <row r="1532" spans="1:6" x14ac:dyDescent="0.25">
      <c r="A1532" t="s">
        <v>17258</v>
      </c>
      <c r="B1532" s="4" t="str">
        <f t="shared" si="46"/>
        <v>Industry_Global_financials_and_ratios</v>
      </c>
      <c r="C1532" s="4" t="str">
        <f t="shared" si="47"/>
        <v>Industry_Global_financials_and_ratios - Enterprise_value</v>
      </c>
      <c r="D1532" t="s">
        <v>3860</v>
      </c>
      <c r="E1532" t="s">
        <v>8288</v>
      </c>
      <c r="F1532" t="s">
        <v>2180</v>
      </c>
    </row>
    <row r="1533" spans="1:6" x14ac:dyDescent="0.25">
      <c r="A1533" t="s">
        <v>17258</v>
      </c>
      <c r="B1533" s="4" t="str">
        <f t="shared" si="46"/>
        <v>Industry_Global_financials_and_ratios</v>
      </c>
      <c r="C1533" s="4" t="str">
        <f t="shared" si="47"/>
        <v>Industry_Global_financials_and_ratios - Number_of_employees</v>
      </c>
      <c r="D1533" t="s">
        <v>16712</v>
      </c>
      <c r="E1533" t="s">
        <v>8140</v>
      </c>
      <c r="F1533" t="s">
        <v>1482</v>
      </c>
    </row>
    <row r="1534" spans="1:6" x14ac:dyDescent="0.25">
      <c r="A1534" t="s">
        <v>17258</v>
      </c>
      <c r="B1534" s="4" t="str">
        <f t="shared" si="46"/>
        <v>Industry_Global_financials_and_ratios</v>
      </c>
      <c r="C1534" s="4" t="str">
        <f t="shared" si="47"/>
        <v>Industry_Global_financials_and_ratios - Operating_revenue_Turnover_</v>
      </c>
      <c r="D1534" t="s">
        <v>17077</v>
      </c>
      <c r="E1534" t="s">
        <v>11890</v>
      </c>
      <c r="F1534" t="s">
        <v>2234</v>
      </c>
    </row>
    <row r="1535" spans="1:6" x14ac:dyDescent="0.25">
      <c r="A1535" t="s">
        <v>17258</v>
      </c>
      <c r="B1535" s="4" t="str">
        <f t="shared" si="46"/>
        <v>Industry_Global_financials_and_ratios</v>
      </c>
      <c r="C1535" s="4" t="str">
        <f t="shared" si="47"/>
        <v>Industry_Global_financials_and_ratios - TURN</v>
      </c>
      <c r="D1535" t="s">
        <v>15810</v>
      </c>
      <c r="E1535" t="s">
        <v>15810</v>
      </c>
      <c r="F1535" t="s">
        <v>15810</v>
      </c>
    </row>
    <row r="1536" spans="1:6" x14ac:dyDescent="0.25">
      <c r="A1536" t="s">
        <v>17258</v>
      </c>
      <c r="B1536" s="4" t="str">
        <f t="shared" si="46"/>
        <v>Industry_Global_financials_and_ratios</v>
      </c>
      <c r="C1536" s="4" t="str">
        <f t="shared" si="47"/>
        <v>Industry_Global_financials_and_ratios - Costs_of_goods_sold</v>
      </c>
      <c r="D1536" t="s">
        <v>17078</v>
      </c>
      <c r="E1536" t="s">
        <v>6360</v>
      </c>
      <c r="F1536" t="s">
        <v>2161</v>
      </c>
    </row>
    <row r="1537" spans="1:6" x14ac:dyDescent="0.25">
      <c r="A1537" t="s">
        <v>17258</v>
      </c>
      <c r="B1537" s="4" t="str">
        <f t="shared" si="46"/>
        <v>Industry_Global_financials_and_ratios</v>
      </c>
      <c r="C1537" s="4" t="str">
        <f t="shared" si="47"/>
        <v>Industry_Global_financials_and_ratios - Gross_profit</v>
      </c>
      <c r="D1537" t="s">
        <v>17079</v>
      </c>
      <c r="E1537" t="s">
        <v>9445</v>
      </c>
      <c r="F1537" t="s">
        <v>2207</v>
      </c>
    </row>
    <row r="1538" spans="1:6" x14ac:dyDescent="0.25">
      <c r="A1538" t="s">
        <v>17258</v>
      </c>
      <c r="B1538" s="4" t="str">
        <f t="shared" si="46"/>
        <v>Industry_Global_financials_and_ratios</v>
      </c>
      <c r="C1538" s="4" t="str">
        <f t="shared" si="47"/>
        <v>Industry_Global_financials_and_ratios - Other_operating_expenses</v>
      </c>
      <c r="D1538" t="s">
        <v>17080</v>
      </c>
      <c r="E1538" t="s">
        <v>11848</v>
      </c>
      <c r="F1538" t="s">
        <v>2240</v>
      </c>
    </row>
    <row r="1539" spans="1:6" x14ac:dyDescent="0.25">
      <c r="A1539" t="s">
        <v>17258</v>
      </c>
      <c r="B1539" s="4" t="str">
        <f t="shared" ref="B1539:B1602" si="48">LEFT(A1539,FIND(".txt",A1539)-1)</f>
        <v>Industry_Global_financials_and_ratios</v>
      </c>
      <c r="C1539" s="4" t="str">
        <f t="shared" ref="C1539:C1602" si="49">B1539&amp;" - "&amp;F1539</f>
        <v>Industry_Global_financials_and_ratios - Operating_P_L_EBIT_</v>
      </c>
      <c r="D1539" t="s">
        <v>17081</v>
      </c>
      <c r="E1539" t="s">
        <v>11869</v>
      </c>
      <c r="F1539" t="s">
        <v>2228</v>
      </c>
    </row>
    <row r="1540" spans="1:6" x14ac:dyDescent="0.25">
      <c r="A1540" t="s">
        <v>17258</v>
      </c>
      <c r="B1540" s="4" t="str">
        <f t="shared" si="48"/>
        <v>Industry_Global_financials_and_ratios</v>
      </c>
      <c r="C1540" s="4" t="str">
        <f t="shared" si="49"/>
        <v>Industry_Global_financials_and_ratios - Financial_revenue</v>
      </c>
      <c r="D1540" t="s">
        <v>3390</v>
      </c>
      <c r="E1540" t="s">
        <v>8664</v>
      </c>
      <c r="F1540" t="s">
        <v>2200</v>
      </c>
    </row>
    <row r="1541" spans="1:6" x14ac:dyDescent="0.25">
      <c r="A1541" t="s">
        <v>17258</v>
      </c>
      <c r="B1541" s="4" t="str">
        <f t="shared" si="48"/>
        <v>Industry_Global_financials_and_ratios</v>
      </c>
      <c r="C1541" s="4" t="str">
        <f t="shared" si="49"/>
        <v>Industry_Global_financials_and_ratios - Financial_expenses</v>
      </c>
      <c r="D1541" t="s">
        <v>17082</v>
      </c>
      <c r="E1541" t="s">
        <v>8627</v>
      </c>
      <c r="F1541" t="s">
        <v>2199</v>
      </c>
    </row>
    <row r="1542" spans="1:6" x14ac:dyDescent="0.25">
      <c r="A1542" t="s">
        <v>17258</v>
      </c>
      <c r="B1542" s="4" t="str">
        <f t="shared" si="48"/>
        <v>Industry_Global_financials_and_ratios</v>
      </c>
      <c r="C1542" s="4" t="str">
        <f t="shared" si="49"/>
        <v>Industry_Global_financials_and_ratios - Financial_P_L</v>
      </c>
      <c r="D1542" t="s">
        <v>3397</v>
      </c>
      <c r="E1542" t="s">
        <v>8662</v>
      </c>
      <c r="F1542" t="s">
        <v>1416</v>
      </c>
    </row>
    <row r="1543" spans="1:6" x14ac:dyDescent="0.25">
      <c r="A1543" t="s">
        <v>17258</v>
      </c>
      <c r="B1543" s="4" t="str">
        <f t="shared" si="48"/>
        <v>Industry_Global_financials_and_ratios</v>
      </c>
      <c r="C1543" s="4" t="str">
        <f t="shared" si="49"/>
        <v>Industry_Global_financials_and_ratios - P_L_before_tax</v>
      </c>
      <c r="D1543" t="s">
        <v>17083</v>
      </c>
      <c r="E1543" t="s">
        <v>12198</v>
      </c>
      <c r="F1543" t="s">
        <v>2246</v>
      </c>
    </row>
    <row r="1544" spans="1:6" x14ac:dyDescent="0.25">
      <c r="A1544" t="s">
        <v>17258</v>
      </c>
      <c r="B1544" s="4" t="str">
        <f t="shared" si="48"/>
        <v>Industry_Global_financials_and_ratios</v>
      </c>
      <c r="C1544" s="4" t="str">
        <f t="shared" si="49"/>
        <v>Industry_Global_financials_and_ratios - Taxation</v>
      </c>
      <c r="D1544" t="s">
        <v>2275</v>
      </c>
      <c r="E1544" t="s">
        <v>15622</v>
      </c>
      <c r="F1544" t="s">
        <v>2275</v>
      </c>
    </row>
    <row r="1545" spans="1:6" x14ac:dyDescent="0.25">
      <c r="A1545" t="s">
        <v>17258</v>
      </c>
      <c r="B1545" s="4" t="str">
        <f t="shared" si="48"/>
        <v>Industry_Global_financials_and_ratios</v>
      </c>
      <c r="C1545" s="4" t="str">
        <f t="shared" si="49"/>
        <v>Industry_Global_financials_and_ratios - P_L_after_tax</v>
      </c>
      <c r="D1545" t="s">
        <v>17084</v>
      </c>
      <c r="E1545" t="s">
        <v>12194</v>
      </c>
      <c r="F1545" t="s">
        <v>2244</v>
      </c>
    </row>
    <row r="1546" spans="1:6" x14ac:dyDescent="0.25">
      <c r="A1546" t="s">
        <v>17258</v>
      </c>
      <c r="B1546" s="4" t="str">
        <f t="shared" si="48"/>
        <v>Industry_Global_financials_and_ratios</v>
      </c>
      <c r="C1546" s="4" t="str">
        <f t="shared" si="49"/>
        <v>Industry_Global_financials_and_ratios - Extr_and_other_revenue</v>
      </c>
      <c r="D1546" t="s">
        <v>17085</v>
      </c>
      <c r="E1546" t="s">
        <v>8561</v>
      </c>
      <c r="F1546" t="s">
        <v>2196</v>
      </c>
    </row>
    <row r="1547" spans="1:6" x14ac:dyDescent="0.25">
      <c r="A1547" t="s">
        <v>17258</v>
      </c>
      <c r="B1547" s="4" t="str">
        <f t="shared" si="48"/>
        <v>Industry_Global_financials_and_ratios</v>
      </c>
      <c r="C1547" s="4" t="str">
        <f t="shared" si="49"/>
        <v>Industry_Global_financials_and_ratios - Extr_and_other_expenses</v>
      </c>
      <c r="D1547" t="s">
        <v>17086</v>
      </c>
      <c r="E1547" t="s">
        <v>8548</v>
      </c>
      <c r="F1547" t="s">
        <v>2192</v>
      </c>
    </row>
    <row r="1548" spans="1:6" x14ac:dyDescent="0.25">
      <c r="A1548" t="s">
        <v>17258</v>
      </c>
      <c r="B1548" s="4" t="str">
        <f t="shared" si="48"/>
        <v>Industry_Global_financials_and_ratios</v>
      </c>
      <c r="C1548" s="4" t="str">
        <f t="shared" si="49"/>
        <v>Industry_Global_financials_and_ratios - Extr_and_other_P_L</v>
      </c>
      <c r="D1548" t="s">
        <v>17087</v>
      </c>
      <c r="E1548" t="s">
        <v>8564</v>
      </c>
      <c r="F1548" t="s">
        <v>2194</v>
      </c>
    </row>
    <row r="1549" spans="1:6" x14ac:dyDescent="0.25">
      <c r="A1549" t="s">
        <v>17258</v>
      </c>
      <c r="B1549" s="4" t="str">
        <f t="shared" si="48"/>
        <v>Industry_Global_financials_and_ratios</v>
      </c>
      <c r="C1549" s="4" t="str">
        <f t="shared" si="49"/>
        <v>Industry_Global_financials_and_ratios - P_L_for_period_Net_income_</v>
      </c>
      <c r="D1549" t="s">
        <v>17088</v>
      </c>
      <c r="E1549" t="s">
        <v>12191</v>
      </c>
      <c r="F1549" t="s">
        <v>2248</v>
      </c>
    </row>
    <row r="1550" spans="1:6" x14ac:dyDescent="0.25">
      <c r="A1550" t="s">
        <v>17258</v>
      </c>
      <c r="B1550" s="4" t="str">
        <f t="shared" si="48"/>
        <v>Industry_Global_financials_and_ratios</v>
      </c>
      <c r="C1550" s="4" t="str">
        <f t="shared" si="49"/>
        <v>Industry_Global_financials_and_ratios - Export_revenue</v>
      </c>
      <c r="D1550" t="s">
        <v>17089</v>
      </c>
      <c r="E1550" t="s">
        <v>8559</v>
      </c>
      <c r="F1550" t="s">
        <v>2188</v>
      </c>
    </row>
    <row r="1551" spans="1:6" x14ac:dyDescent="0.25">
      <c r="A1551" t="s">
        <v>17258</v>
      </c>
      <c r="B1551" s="4" t="str">
        <f t="shared" si="48"/>
        <v>Industry_Global_financials_and_ratios</v>
      </c>
      <c r="C1551" s="4" t="str">
        <f t="shared" si="49"/>
        <v>Industry_Global_financials_and_ratios - Material_costs</v>
      </c>
      <c r="D1551" t="s">
        <v>17090</v>
      </c>
      <c r="E1551" t="s">
        <v>10870</v>
      </c>
      <c r="F1551" t="s">
        <v>2221</v>
      </c>
    </row>
    <row r="1552" spans="1:6" x14ac:dyDescent="0.25">
      <c r="A1552" t="s">
        <v>17258</v>
      </c>
      <c r="B1552" s="4" t="str">
        <f t="shared" si="48"/>
        <v>Industry_Global_financials_and_ratios</v>
      </c>
      <c r="C1552" s="4" t="str">
        <f t="shared" si="49"/>
        <v>Industry_Global_financials_and_ratios - Costs_of_employees</v>
      </c>
      <c r="D1552" t="s">
        <v>14796</v>
      </c>
      <c r="E1552" t="s">
        <v>14794</v>
      </c>
      <c r="F1552" t="s">
        <v>2157</v>
      </c>
    </row>
    <row r="1553" spans="1:6" x14ac:dyDescent="0.25">
      <c r="A1553" t="s">
        <v>17258</v>
      </c>
      <c r="B1553" s="4" t="str">
        <f t="shared" si="48"/>
        <v>Industry_Global_financials_and_ratios</v>
      </c>
      <c r="C1553" s="4" t="str">
        <f t="shared" si="49"/>
        <v>Industry_Global_financials_and_ratios - Depreciation_Amortization</v>
      </c>
      <c r="D1553" t="s">
        <v>17091</v>
      </c>
      <c r="E1553" t="s">
        <v>7282</v>
      </c>
      <c r="F1553" t="s">
        <v>2173</v>
      </c>
    </row>
    <row r="1554" spans="1:6" x14ac:dyDescent="0.25">
      <c r="A1554" t="s">
        <v>17258</v>
      </c>
      <c r="B1554" s="4" t="str">
        <f t="shared" si="48"/>
        <v>Industry_Global_financials_and_ratios</v>
      </c>
      <c r="C1554" s="4" t="str">
        <f t="shared" si="49"/>
        <v>Industry_Global_financials_and_ratios - Interest_paid</v>
      </c>
      <c r="D1554" t="s">
        <v>17092</v>
      </c>
      <c r="E1554" t="s">
        <v>10244</v>
      </c>
      <c r="F1554" t="s">
        <v>2213</v>
      </c>
    </row>
    <row r="1555" spans="1:6" x14ac:dyDescent="0.25">
      <c r="A1555" t="s">
        <v>17258</v>
      </c>
      <c r="B1555" s="4" t="str">
        <f t="shared" si="48"/>
        <v>Industry_Global_financials_and_ratios</v>
      </c>
      <c r="C1555" s="4" t="str">
        <f t="shared" si="49"/>
        <v>Industry_Global_financials_and_ratios - Research_Development_expenses</v>
      </c>
      <c r="D1555" t="s">
        <v>12345</v>
      </c>
      <c r="E1555" t="s">
        <v>12343</v>
      </c>
      <c r="F1555" t="s">
        <v>2253</v>
      </c>
    </row>
    <row r="1556" spans="1:6" x14ac:dyDescent="0.25">
      <c r="A1556" t="s">
        <v>17258</v>
      </c>
      <c r="B1556" s="4" t="str">
        <f t="shared" si="48"/>
        <v>Industry_Global_financials_and_ratios</v>
      </c>
      <c r="C1556" s="4" t="str">
        <f t="shared" si="49"/>
        <v>Industry_Global_financials_and_ratios - Cash_flow</v>
      </c>
      <c r="D1556" t="s">
        <v>5859</v>
      </c>
      <c r="E1556" t="s">
        <v>5857</v>
      </c>
      <c r="F1556" t="s">
        <v>2151</v>
      </c>
    </row>
    <row r="1557" spans="1:6" x14ac:dyDescent="0.25">
      <c r="A1557" t="s">
        <v>17258</v>
      </c>
      <c r="B1557" s="4" t="str">
        <f t="shared" si="48"/>
        <v>Industry_Global_financials_and_ratios</v>
      </c>
      <c r="C1557" s="4" t="str">
        <f t="shared" si="49"/>
        <v>Industry_Global_financials_and_ratios - Added_value</v>
      </c>
      <c r="D1557" t="s">
        <v>17093</v>
      </c>
      <c r="E1557" t="s">
        <v>4740</v>
      </c>
      <c r="F1557" t="s">
        <v>2143</v>
      </c>
    </row>
    <row r="1558" spans="1:6" x14ac:dyDescent="0.25">
      <c r="A1558" t="s">
        <v>17258</v>
      </c>
      <c r="B1558" s="4" t="str">
        <f t="shared" si="48"/>
        <v>Industry_Global_financials_and_ratios</v>
      </c>
      <c r="C1558" s="4" t="str">
        <f t="shared" si="49"/>
        <v>Industry_Global_financials_and_ratios - EBITDA</v>
      </c>
      <c r="D1558" t="s">
        <v>1406</v>
      </c>
      <c r="E1558" t="s">
        <v>8123</v>
      </c>
      <c r="F1558" t="s">
        <v>1406</v>
      </c>
    </row>
    <row r="1559" spans="1:6" x14ac:dyDescent="0.25">
      <c r="A1559" t="s">
        <v>17258</v>
      </c>
      <c r="B1559" s="4" t="str">
        <f t="shared" si="48"/>
        <v>Industry_Global_financials_and_ratios</v>
      </c>
      <c r="C1559" s="4" t="str">
        <f t="shared" si="49"/>
        <v>Industry_Global_financials_and_ratios - ROE_using_P_L_before_tax_</v>
      </c>
      <c r="D1559" t="s">
        <v>17035</v>
      </c>
      <c r="E1559" t="s">
        <v>14167</v>
      </c>
      <c r="F1559" t="s">
        <v>623</v>
      </c>
    </row>
    <row r="1560" spans="1:6" x14ac:dyDescent="0.25">
      <c r="A1560" t="s">
        <v>17258</v>
      </c>
      <c r="B1560" s="4" t="str">
        <f t="shared" si="48"/>
        <v>Industry_Global_financials_and_ratios</v>
      </c>
      <c r="C1560" s="4" t="str">
        <f t="shared" si="49"/>
        <v>Industry_Global_financials_and_ratios - ROCE_using_P_L_before_tax_</v>
      </c>
      <c r="D1560" t="s">
        <v>17094</v>
      </c>
      <c r="E1560" t="s">
        <v>12341</v>
      </c>
      <c r="F1560" t="s">
        <v>2257</v>
      </c>
    </row>
    <row r="1561" spans="1:6" x14ac:dyDescent="0.25">
      <c r="A1561" t="s">
        <v>17258</v>
      </c>
      <c r="B1561" s="4" t="str">
        <f t="shared" si="48"/>
        <v>Industry_Global_financials_and_ratios</v>
      </c>
      <c r="C1561" s="4" t="str">
        <f t="shared" si="49"/>
        <v>Industry_Global_financials_and_ratios - ROA_using_P_L_before_tax_</v>
      </c>
      <c r="D1561" t="s">
        <v>4056</v>
      </c>
      <c r="E1561" t="s">
        <v>14171</v>
      </c>
      <c r="F1561" t="s">
        <v>619</v>
      </c>
    </row>
    <row r="1562" spans="1:6" x14ac:dyDescent="0.25">
      <c r="A1562" t="s">
        <v>17258</v>
      </c>
      <c r="B1562" s="4" t="str">
        <f t="shared" si="48"/>
        <v>Industry_Global_financials_and_ratios</v>
      </c>
      <c r="C1562" s="4" t="str">
        <f t="shared" si="49"/>
        <v>Industry_Global_financials_and_ratios - ROE_using_Net_income_</v>
      </c>
      <c r="D1562" t="s">
        <v>17036</v>
      </c>
      <c r="E1562" t="s">
        <v>12524</v>
      </c>
      <c r="F1562" t="s">
        <v>621</v>
      </c>
    </row>
    <row r="1563" spans="1:6" x14ac:dyDescent="0.25">
      <c r="A1563" t="s">
        <v>17258</v>
      </c>
      <c r="B1563" s="4" t="str">
        <f t="shared" si="48"/>
        <v>Industry_Global_financials_and_ratios</v>
      </c>
      <c r="C1563" s="4" t="str">
        <f t="shared" si="49"/>
        <v>Industry_Global_financials_and_ratios - ROCE_using_Net_income_</v>
      </c>
      <c r="D1563" t="s">
        <v>17095</v>
      </c>
      <c r="E1563" t="s">
        <v>12522</v>
      </c>
      <c r="F1563" t="s">
        <v>2255</v>
      </c>
    </row>
    <row r="1564" spans="1:6" x14ac:dyDescent="0.25">
      <c r="A1564" t="s">
        <v>17258</v>
      </c>
      <c r="B1564" s="4" t="str">
        <f t="shared" si="48"/>
        <v>Industry_Global_financials_and_ratios</v>
      </c>
      <c r="C1564" s="4" t="str">
        <f t="shared" si="49"/>
        <v>Industry_Global_financials_and_ratios - ROA_using_Net_income_</v>
      </c>
      <c r="D1564" t="s">
        <v>17037</v>
      </c>
      <c r="E1564" t="s">
        <v>12520</v>
      </c>
      <c r="F1564" t="s">
        <v>617</v>
      </c>
    </row>
    <row r="1565" spans="1:6" x14ac:dyDescent="0.25">
      <c r="A1565" t="s">
        <v>17258</v>
      </c>
      <c r="B1565" s="4" t="str">
        <f t="shared" si="48"/>
        <v>Industry_Global_financials_and_ratios</v>
      </c>
      <c r="C1565" s="4" t="str">
        <f t="shared" si="49"/>
        <v>Industry_Global_financials_and_ratios - Profit_margin_</v>
      </c>
      <c r="D1565" t="s">
        <v>4051</v>
      </c>
      <c r="E1565" t="s">
        <v>12233</v>
      </c>
      <c r="F1565" t="s">
        <v>605</v>
      </c>
    </row>
    <row r="1566" spans="1:6" x14ac:dyDescent="0.25">
      <c r="A1566" t="s">
        <v>17258</v>
      </c>
      <c r="B1566" s="4" t="str">
        <f t="shared" si="48"/>
        <v>Industry_Global_financials_and_ratios</v>
      </c>
      <c r="C1566" s="4" t="str">
        <f t="shared" si="49"/>
        <v>Industry_Global_financials_and_ratios - Gross_margin_</v>
      </c>
      <c r="D1566" t="s">
        <v>9443</v>
      </c>
      <c r="E1566" t="s">
        <v>9441</v>
      </c>
      <c r="F1566" t="s">
        <v>2205</v>
      </c>
    </row>
    <row r="1567" spans="1:6" x14ac:dyDescent="0.25">
      <c r="A1567" t="s">
        <v>17258</v>
      </c>
      <c r="B1567" s="4" t="str">
        <f t="shared" si="48"/>
        <v>Industry_Global_financials_and_ratios</v>
      </c>
      <c r="C1567" s="4" t="str">
        <f t="shared" si="49"/>
        <v>Industry_Global_financials_and_ratios - EBITDA_margin_</v>
      </c>
      <c r="D1567" t="s">
        <v>17096</v>
      </c>
      <c r="E1567" t="s">
        <v>8534</v>
      </c>
      <c r="F1567" t="s">
        <v>2177</v>
      </c>
    </row>
    <row r="1568" spans="1:6" x14ac:dyDescent="0.25">
      <c r="A1568" t="s">
        <v>17258</v>
      </c>
      <c r="B1568" s="4" t="str">
        <f t="shared" si="48"/>
        <v>Industry_Global_financials_and_ratios</v>
      </c>
      <c r="C1568" s="4" t="str">
        <f t="shared" si="49"/>
        <v>Industry_Global_financials_and_ratios - EBIT_margin_</v>
      </c>
      <c r="D1568" t="s">
        <v>17097</v>
      </c>
      <c r="E1568" t="s">
        <v>8121</v>
      </c>
      <c r="F1568" t="s">
        <v>2175</v>
      </c>
    </row>
    <row r="1569" spans="1:6" x14ac:dyDescent="0.25">
      <c r="A1569" t="s">
        <v>17258</v>
      </c>
      <c r="B1569" s="4" t="str">
        <f t="shared" si="48"/>
        <v>Industry_Global_financials_and_ratios</v>
      </c>
      <c r="C1569" s="4" t="str">
        <f t="shared" si="49"/>
        <v>Industry_Global_financials_and_ratios - Cash_flow_Operating_revenue_</v>
      </c>
      <c r="D1569" t="s">
        <v>17098</v>
      </c>
      <c r="E1569" t="s">
        <v>5860</v>
      </c>
      <c r="F1569" t="s">
        <v>2153</v>
      </c>
    </row>
    <row r="1570" spans="1:6" x14ac:dyDescent="0.25">
      <c r="A1570" t="s">
        <v>17258</v>
      </c>
      <c r="B1570" s="4" t="str">
        <f t="shared" si="48"/>
        <v>Industry_Global_financials_and_ratios</v>
      </c>
      <c r="C1570" s="4" t="str">
        <f t="shared" si="49"/>
        <v>Industry_Global_financials_and_ratios - Enterprise_value_EBITDA_x_</v>
      </c>
      <c r="D1570" t="s">
        <v>8542</v>
      </c>
      <c r="E1570" t="s">
        <v>8540</v>
      </c>
      <c r="F1570" t="s">
        <v>2182</v>
      </c>
    </row>
    <row r="1571" spans="1:6" x14ac:dyDescent="0.25">
      <c r="A1571" t="s">
        <v>17258</v>
      </c>
      <c r="B1571" s="4" t="str">
        <f t="shared" si="48"/>
        <v>Industry_Global_financials_and_ratios</v>
      </c>
      <c r="C1571" s="4" t="str">
        <f t="shared" si="49"/>
        <v>Industry_Global_financials_and_ratios - Market_cap_Cash_flow_from_operations_x_</v>
      </c>
      <c r="D1571" t="s">
        <v>10944</v>
      </c>
      <c r="E1571" t="s">
        <v>10942</v>
      </c>
      <c r="F1571" t="s">
        <v>2219</v>
      </c>
    </row>
    <row r="1572" spans="1:6" x14ac:dyDescent="0.25">
      <c r="A1572" t="s">
        <v>17258</v>
      </c>
      <c r="B1572" s="4" t="str">
        <f t="shared" si="48"/>
        <v>Industry_Global_financials_and_ratios</v>
      </c>
      <c r="C1572" s="4" t="str">
        <f t="shared" si="49"/>
        <v>Industry_Global_financials_and_ratios - Net_assets_turnover_x_</v>
      </c>
      <c r="D1572" t="s">
        <v>17099</v>
      </c>
      <c r="E1572" t="s">
        <v>11625</v>
      </c>
      <c r="F1572" t="s">
        <v>2223</v>
      </c>
    </row>
    <row r="1573" spans="1:6" x14ac:dyDescent="0.25">
      <c r="A1573" t="s">
        <v>17258</v>
      </c>
      <c r="B1573" s="4" t="str">
        <f t="shared" si="48"/>
        <v>Industry_Global_financials_and_ratios</v>
      </c>
      <c r="C1573" s="4" t="str">
        <f t="shared" si="49"/>
        <v>Industry_Global_financials_and_ratios - Interest_cover_x_</v>
      </c>
      <c r="D1573" t="s">
        <v>17100</v>
      </c>
      <c r="E1573" t="s">
        <v>10138</v>
      </c>
      <c r="F1573" t="s">
        <v>2211</v>
      </c>
    </row>
    <row r="1574" spans="1:6" x14ac:dyDescent="0.25">
      <c r="A1574" t="s">
        <v>17258</v>
      </c>
      <c r="B1574" s="4" t="str">
        <f t="shared" si="48"/>
        <v>Industry_Global_financials_and_ratios</v>
      </c>
      <c r="C1574" s="4" t="str">
        <f t="shared" si="49"/>
        <v>Industry_Global_financials_and_ratios - Stock_turnover_x_</v>
      </c>
      <c r="D1574" t="s">
        <v>17101</v>
      </c>
      <c r="E1574" t="s">
        <v>14825</v>
      </c>
      <c r="F1574" t="s">
        <v>2271</v>
      </c>
    </row>
    <row r="1575" spans="1:6" x14ac:dyDescent="0.25">
      <c r="A1575" t="s">
        <v>17258</v>
      </c>
      <c r="B1575" s="4" t="str">
        <f t="shared" si="48"/>
        <v>Industry_Global_financials_and_ratios</v>
      </c>
      <c r="C1575" s="4" t="str">
        <f t="shared" si="49"/>
        <v>Industry_Global_financials_and_ratios - Collection_period_days_</v>
      </c>
      <c r="D1575" t="s">
        <v>17102</v>
      </c>
      <c r="E1575" t="s">
        <v>5952</v>
      </c>
      <c r="F1575" t="s">
        <v>2155</v>
      </c>
    </row>
    <row r="1576" spans="1:6" x14ac:dyDescent="0.25">
      <c r="A1576" t="s">
        <v>17258</v>
      </c>
      <c r="B1576" s="4" t="str">
        <f t="shared" si="48"/>
        <v>Industry_Global_financials_and_ratios</v>
      </c>
      <c r="C1576" s="4" t="str">
        <f t="shared" si="49"/>
        <v>Industry_Global_financials_and_ratios - Credit_period_days_</v>
      </c>
      <c r="D1576" t="s">
        <v>6630</v>
      </c>
      <c r="E1576" t="s">
        <v>6628</v>
      </c>
      <c r="F1576" t="s">
        <v>2163</v>
      </c>
    </row>
    <row r="1577" spans="1:6" x14ac:dyDescent="0.25">
      <c r="A1577" t="s">
        <v>17258</v>
      </c>
      <c r="B1577" s="4" t="str">
        <f t="shared" si="48"/>
        <v>Industry_Global_financials_and_ratios</v>
      </c>
      <c r="C1577" s="4" t="str">
        <f t="shared" si="49"/>
        <v>Industry_Global_financials_and_ratios - Export_revenue_Operating_revenue_</v>
      </c>
      <c r="D1577" t="s">
        <v>8554</v>
      </c>
      <c r="E1577" t="s">
        <v>8552</v>
      </c>
      <c r="F1577" t="s">
        <v>2190</v>
      </c>
    </row>
    <row r="1578" spans="1:6" x14ac:dyDescent="0.25">
      <c r="A1578" t="s">
        <v>17258</v>
      </c>
      <c r="B1578" s="4" t="str">
        <f t="shared" si="48"/>
        <v>Industry_Global_financials_and_ratios</v>
      </c>
      <c r="C1578" s="4" t="str">
        <f t="shared" si="49"/>
        <v>Industry_Global_financials_and_ratios - R_D_expenses_Operating_revenue_</v>
      </c>
      <c r="D1578" t="s">
        <v>12348</v>
      </c>
      <c r="E1578" t="s">
        <v>12346</v>
      </c>
      <c r="F1578" t="s">
        <v>2252</v>
      </c>
    </row>
    <row r="1579" spans="1:6" x14ac:dyDescent="0.25">
      <c r="A1579" t="s">
        <v>17258</v>
      </c>
      <c r="B1579" s="4" t="str">
        <f t="shared" si="48"/>
        <v>Industry_Global_financials_and_ratios</v>
      </c>
      <c r="C1579" s="4" t="str">
        <f t="shared" si="49"/>
        <v>Industry_Global_financials_and_ratios - Current_ratio_x_</v>
      </c>
      <c r="D1579" t="s">
        <v>17038</v>
      </c>
      <c r="E1579" t="s">
        <v>7208</v>
      </c>
      <c r="F1579" t="s">
        <v>457</v>
      </c>
    </row>
    <row r="1580" spans="1:6" x14ac:dyDescent="0.25">
      <c r="A1580" t="s">
        <v>17258</v>
      </c>
      <c r="B1580" s="4" t="str">
        <f t="shared" si="48"/>
        <v>Industry_Global_financials_and_ratios</v>
      </c>
      <c r="C1580" s="4" t="str">
        <f t="shared" si="49"/>
        <v>Industry_Global_financials_and_ratios - Liquidity_ratio_x_</v>
      </c>
      <c r="D1580" t="s">
        <v>17103</v>
      </c>
      <c r="E1580" t="s">
        <v>10750</v>
      </c>
      <c r="F1580" t="s">
        <v>2215</v>
      </c>
    </row>
    <row r="1581" spans="1:6" x14ac:dyDescent="0.25">
      <c r="A1581" t="s">
        <v>17258</v>
      </c>
      <c r="B1581" s="4" t="str">
        <f t="shared" si="48"/>
        <v>Industry_Global_financials_and_ratios</v>
      </c>
      <c r="C1581" s="4" t="str">
        <f t="shared" si="49"/>
        <v>Industry_Global_financials_and_ratios - Shareholders_liquidity_ratio_x_</v>
      </c>
      <c r="D1581" t="s">
        <v>14429</v>
      </c>
      <c r="E1581" t="s">
        <v>14427</v>
      </c>
      <c r="F1581" t="s">
        <v>2265</v>
      </c>
    </row>
    <row r="1582" spans="1:6" x14ac:dyDescent="0.25">
      <c r="A1582" t="s">
        <v>17258</v>
      </c>
      <c r="B1582" s="4" t="str">
        <f t="shared" si="48"/>
        <v>Industry_Global_financials_and_ratios</v>
      </c>
      <c r="C1582" s="4" t="str">
        <f t="shared" si="49"/>
        <v>Industry_Global_financials_and_ratios - Solvency_ratio_Asset_based_</v>
      </c>
      <c r="D1582" t="s">
        <v>17039</v>
      </c>
      <c r="E1582" t="s">
        <v>14686</v>
      </c>
      <c r="F1582" t="s">
        <v>625</v>
      </c>
    </row>
    <row r="1583" spans="1:6" x14ac:dyDescent="0.25">
      <c r="A1583" t="s">
        <v>17258</v>
      </c>
      <c r="B1583" s="4" t="str">
        <f t="shared" si="48"/>
        <v>Industry_Global_financials_and_ratios</v>
      </c>
      <c r="C1583" s="4" t="str">
        <f t="shared" si="49"/>
        <v>Industry_Global_financials_and_ratios - Solvency_ratio_Liability_based_</v>
      </c>
      <c r="D1583" t="s">
        <v>14685</v>
      </c>
      <c r="E1583" t="s">
        <v>14683</v>
      </c>
      <c r="F1583" t="s">
        <v>2267</v>
      </c>
    </row>
    <row r="1584" spans="1:6" x14ac:dyDescent="0.25">
      <c r="A1584" t="s">
        <v>17258</v>
      </c>
      <c r="B1584" s="4" t="str">
        <f t="shared" si="48"/>
        <v>Industry_Global_financials_and_ratios</v>
      </c>
      <c r="C1584" s="4" t="str">
        <f t="shared" si="49"/>
        <v>Industry_Global_financials_and_ratios - Gearing_</v>
      </c>
      <c r="D1584" t="s">
        <v>9330</v>
      </c>
      <c r="E1584" t="s">
        <v>9328</v>
      </c>
      <c r="F1584" t="s">
        <v>2203</v>
      </c>
    </row>
    <row r="1585" spans="1:6" x14ac:dyDescent="0.25">
      <c r="A1585" t="s">
        <v>17258</v>
      </c>
      <c r="B1585" s="4" t="str">
        <f t="shared" si="48"/>
        <v>Industry_Global_financials_and_ratios</v>
      </c>
      <c r="C1585" s="4" t="str">
        <f t="shared" si="49"/>
        <v>Industry_Global_financials_and_ratios - Profit_per_employee_th_</v>
      </c>
      <c r="D1585" t="s">
        <v>17104</v>
      </c>
      <c r="E1585" t="s">
        <v>5774</v>
      </c>
      <c r="F1585" t="s">
        <v>2250</v>
      </c>
    </row>
    <row r="1586" spans="1:6" x14ac:dyDescent="0.25">
      <c r="A1586" t="s">
        <v>17258</v>
      </c>
      <c r="B1586" s="4" t="str">
        <f t="shared" si="48"/>
        <v>Industry_Global_financials_and_ratios</v>
      </c>
      <c r="C1586" s="4" t="str">
        <f t="shared" si="49"/>
        <v>Industry_Global_financials_and_ratios - Operating_revenue_per_employee_th_</v>
      </c>
      <c r="D1586" t="s">
        <v>17105</v>
      </c>
      <c r="E1586" t="s">
        <v>15671</v>
      </c>
      <c r="F1586" t="s">
        <v>2232</v>
      </c>
    </row>
    <row r="1587" spans="1:6" x14ac:dyDescent="0.25">
      <c r="A1587" t="s">
        <v>17258</v>
      </c>
      <c r="B1587" s="4" t="str">
        <f t="shared" si="48"/>
        <v>Industry_Global_financials_and_ratios</v>
      </c>
      <c r="C1587" s="4" t="str">
        <f t="shared" si="49"/>
        <v>Industry_Global_financials_and_ratios - Costs_of_employees_Operating_revenue_</v>
      </c>
      <c r="D1587" t="s">
        <v>17106</v>
      </c>
      <c r="E1587" t="s">
        <v>14186</v>
      </c>
      <c r="F1587" t="s">
        <v>2159</v>
      </c>
    </row>
    <row r="1588" spans="1:6" x14ac:dyDescent="0.25">
      <c r="A1588" t="s">
        <v>17258</v>
      </c>
      <c r="B1588" s="4" t="str">
        <f t="shared" si="48"/>
        <v>Industry_Global_financials_and_ratios</v>
      </c>
      <c r="C1588" s="4" t="str">
        <f t="shared" si="49"/>
        <v>Industry_Global_financials_and_ratios - Average_cost_of_employee_th_</v>
      </c>
      <c r="D1588" t="s">
        <v>17107</v>
      </c>
      <c r="E1588" t="s">
        <v>4430</v>
      </c>
      <c r="F1588" t="s">
        <v>2145</v>
      </c>
    </row>
    <row r="1589" spans="1:6" x14ac:dyDescent="0.25">
      <c r="A1589" t="s">
        <v>17258</v>
      </c>
      <c r="B1589" s="4" t="str">
        <f t="shared" si="48"/>
        <v>Industry_Global_financials_and_ratios</v>
      </c>
      <c r="C1589" s="4" t="str">
        <f t="shared" si="49"/>
        <v>Industry_Global_financials_and_ratios - Shareholders_funds_per_employee_th_</v>
      </c>
      <c r="D1589" t="s">
        <v>17108</v>
      </c>
      <c r="E1589" t="s">
        <v>14243</v>
      </c>
      <c r="F1589" t="s">
        <v>2263</v>
      </c>
    </row>
    <row r="1590" spans="1:6" x14ac:dyDescent="0.25">
      <c r="A1590" t="s">
        <v>17258</v>
      </c>
      <c r="B1590" s="4" t="str">
        <f t="shared" si="48"/>
        <v>Industry_Global_financials_and_ratios</v>
      </c>
      <c r="C1590" s="4" t="str">
        <f t="shared" si="49"/>
        <v>Industry_Global_financials_and_ratios - Working_capital_per_employee_th_</v>
      </c>
      <c r="D1590" t="s">
        <v>17109</v>
      </c>
      <c r="E1590" t="s">
        <v>16125</v>
      </c>
      <c r="F1590" t="s">
        <v>2283</v>
      </c>
    </row>
    <row r="1591" spans="1:6" x14ac:dyDescent="0.25">
      <c r="A1591" t="s">
        <v>17258</v>
      </c>
      <c r="B1591" s="4" t="str">
        <f t="shared" si="48"/>
        <v>Industry_Global_financials_and_ratios</v>
      </c>
      <c r="C1591" s="4" t="str">
        <f t="shared" si="49"/>
        <v>Industry_Global_financials_and_ratios - Total_assets_per_employee_th_</v>
      </c>
      <c r="D1591" t="s">
        <v>15172</v>
      </c>
      <c r="E1591" t="s">
        <v>15170</v>
      </c>
      <c r="F1591" t="s">
        <v>2277</v>
      </c>
    </row>
    <row r="1592" spans="1:6" x14ac:dyDescent="0.25">
      <c r="A1592" t="s">
        <v>17258</v>
      </c>
      <c r="B1592" s="4" t="str">
        <f t="shared" si="48"/>
        <v>Industry_Global_financials_and_ratios</v>
      </c>
      <c r="C1592" s="4" t="str">
        <f t="shared" si="49"/>
        <v>Industry_Global_financials_and_ratios - Estimated_operating_revenue</v>
      </c>
      <c r="D1592" t="s">
        <v>17110</v>
      </c>
      <c r="E1592" t="s">
        <v>17111</v>
      </c>
      <c r="F1592" t="s">
        <v>2186</v>
      </c>
    </row>
    <row r="1593" spans="1:6" x14ac:dyDescent="0.25">
      <c r="A1593" t="s">
        <v>17258</v>
      </c>
      <c r="B1593" s="4" t="str">
        <f t="shared" si="48"/>
        <v>Industry_Global_financials_and_ratios</v>
      </c>
      <c r="C1593" s="4" t="str">
        <f t="shared" si="49"/>
        <v>Industry_Global_financials_and_ratios - Estimated_employees</v>
      </c>
      <c r="D1593" t="s">
        <v>17112</v>
      </c>
      <c r="E1593" t="s">
        <v>17113</v>
      </c>
      <c r="F1593" t="s">
        <v>2184</v>
      </c>
    </row>
    <row r="1594" spans="1:6" x14ac:dyDescent="0.25">
      <c r="A1594" t="s">
        <v>17258</v>
      </c>
      <c r="B1594" s="4" t="str">
        <f t="shared" si="48"/>
        <v>Industry_Global_financials_and_ratios</v>
      </c>
      <c r="C1594" s="4" t="str">
        <f t="shared" si="49"/>
        <v>Industry_Global_financials_and_ratios - Operating_revenue_original_range_value</v>
      </c>
      <c r="D1594" t="s">
        <v>17114</v>
      </c>
      <c r="E1594" t="s">
        <v>11890</v>
      </c>
      <c r="F1594" t="s">
        <v>2230</v>
      </c>
    </row>
    <row r="1595" spans="1:6" x14ac:dyDescent="0.25">
      <c r="A1595" t="s">
        <v>17258</v>
      </c>
      <c r="B1595" s="4" t="str">
        <f t="shared" si="48"/>
        <v>Industry_Global_financials_and_ratios</v>
      </c>
      <c r="C1595" s="4" t="str">
        <f t="shared" si="49"/>
        <v>Industry_Global_financials_and_ratios - Employees_original_range_value</v>
      </c>
      <c r="D1595" t="s">
        <v>17115</v>
      </c>
      <c r="E1595" t="s">
        <v>8140</v>
      </c>
      <c r="F1595" t="s">
        <v>2286</v>
      </c>
    </row>
    <row r="1596" spans="1:6" x14ac:dyDescent="0.25">
      <c r="A1596" t="s">
        <v>17248</v>
      </c>
      <c r="B1596" s="4" t="str">
        <f t="shared" si="48"/>
        <v>Banks_Global_financials_and_ratios_EUR_Interim</v>
      </c>
      <c r="C1596" s="4" t="str">
        <f t="shared" si="49"/>
        <v>Banks_Global_financials_and_ratios_EUR_Interim - BvD_ID_number</v>
      </c>
      <c r="D1596" t="s">
        <v>5805</v>
      </c>
      <c r="E1596" t="s">
        <v>954</v>
      </c>
      <c r="F1596" t="s">
        <v>27</v>
      </c>
    </row>
    <row r="1597" spans="1:6" x14ac:dyDescent="0.25">
      <c r="A1597" t="s">
        <v>17248</v>
      </c>
      <c r="B1597" s="4" t="str">
        <f t="shared" si="48"/>
        <v>Banks_Global_financials_and_ratios_EUR_Interim</v>
      </c>
      <c r="C1597" s="4" t="str">
        <f t="shared" si="49"/>
        <v>Banks_Global_financials_and_ratios_EUR_Interim - Consolidation_code</v>
      </c>
      <c r="D1597" t="s">
        <v>6000</v>
      </c>
      <c r="E1597" t="s">
        <v>5998</v>
      </c>
      <c r="F1597" t="s">
        <v>453</v>
      </c>
    </row>
    <row r="1598" spans="1:6" x14ac:dyDescent="0.25">
      <c r="A1598" t="s">
        <v>17248</v>
      </c>
      <c r="B1598" s="4" t="str">
        <f t="shared" si="48"/>
        <v>Banks_Global_financials_and_ratios_EUR_Interim</v>
      </c>
      <c r="C1598" s="4" t="str">
        <f t="shared" si="49"/>
        <v>Banks_Global_financials_and_ratios_EUR_Interim - Closing_date</v>
      </c>
      <c r="D1598" t="s">
        <v>5942</v>
      </c>
      <c r="E1598" t="s">
        <v>5940</v>
      </c>
      <c r="F1598" t="s">
        <v>220</v>
      </c>
    </row>
    <row r="1599" spans="1:6" x14ac:dyDescent="0.25">
      <c r="A1599" t="s">
        <v>17248</v>
      </c>
      <c r="B1599" s="4" t="str">
        <f t="shared" si="48"/>
        <v>Banks_Global_financials_and_ratios_EUR_Interim</v>
      </c>
      <c r="C1599" s="4" t="str">
        <f t="shared" si="49"/>
        <v>Banks_Global_financials_and_ratios_EUR_Interim - Number_of_months</v>
      </c>
      <c r="D1599" t="s">
        <v>11757</v>
      </c>
      <c r="E1599" t="s">
        <v>11755</v>
      </c>
      <c r="F1599" t="s">
        <v>571</v>
      </c>
    </row>
    <row r="1600" spans="1:6" x14ac:dyDescent="0.25">
      <c r="A1600" t="s">
        <v>17248</v>
      </c>
      <c r="B1600" s="4" t="str">
        <f t="shared" si="48"/>
        <v>Banks_Global_financials_and_ratios_EUR_Interim</v>
      </c>
      <c r="C1600" s="4" t="str">
        <f t="shared" si="49"/>
        <v>Banks_Global_financials_and_ratios_EUR_Interim - Audit_status</v>
      </c>
      <c r="D1600" t="s">
        <v>4735</v>
      </c>
      <c r="E1600" t="s">
        <v>4733</v>
      </c>
      <c r="F1600" t="s">
        <v>443</v>
      </c>
    </row>
    <row r="1601" spans="1:6" x14ac:dyDescent="0.25">
      <c r="A1601" t="s">
        <v>17248</v>
      </c>
      <c r="B1601" s="4" t="str">
        <f t="shared" si="48"/>
        <v>Banks_Global_financials_and_ratios_EUR_Interim</v>
      </c>
      <c r="C1601" s="4" t="str">
        <f t="shared" si="49"/>
        <v>Banks_Global_financials_and_ratios_EUR_Interim - Accounting_practice</v>
      </c>
      <c r="D1601" t="s">
        <v>4414</v>
      </c>
      <c r="E1601" t="s">
        <v>4412</v>
      </c>
      <c r="F1601" t="s">
        <v>441</v>
      </c>
    </row>
    <row r="1602" spans="1:6" x14ac:dyDescent="0.25">
      <c r="A1602" t="s">
        <v>17248</v>
      </c>
      <c r="B1602" s="4" t="str">
        <f t="shared" si="48"/>
        <v>Banks_Global_financials_and_ratios_EUR_Interim</v>
      </c>
      <c r="C1602" s="4" t="str">
        <f t="shared" si="49"/>
        <v>Banks_Global_financials_and_ratios_EUR_Interim - Original_units</v>
      </c>
      <c r="D1602" t="s">
        <v>16649</v>
      </c>
      <c r="E1602" t="s">
        <v>11898</v>
      </c>
      <c r="F1602" t="s">
        <v>579</v>
      </c>
    </row>
    <row r="1603" spans="1:6" x14ac:dyDescent="0.25">
      <c r="A1603" t="s">
        <v>17248</v>
      </c>
      <c r="B1603" s="4" t="str">
        <f t="shared" ref="B1603:B1666" si="50">LEFT(A1603,FIND(".txt",A1603)-1)</f>
        <v>Banks_Global_financials_and_ratios_EUR_Interim</v>
      </c>
      <c r="C1603" s="4" t="str">
        <f t="shared" ref="C1603:C1666" si="51">B1603&amp;" - "&amp;F1603</f>
        <v>Banks_Global_financials_and_ratios_EUR_Interim - Original_currency</v>
      </c>
      <c r="D1603" t="s">
        <v>5732</v>
      </c>
      <c r="E1603" t="s">
        <v>11895</v>
      </c>
      <c r="F1603" t="s">
        <v>577</v>
      </c>
    </row>
    <row r="1604" spans="1:6" x14ac:dyDescent="0.25">
      <c r="A1604" t="s">
        <v>17248</v>
      </c>
      <c r="B1604" s="4" t="str">
        <f t="shared" si="50"/>
        <v>Banks_Global_financials_and_ratios_EUR_Interim</v>
      </c>
      <c r="C1604" s="4" t="str">
        <f t="shared" si="51"/>
        <v>Banks_Global_financials_and_ratios_EUR_Interim - Exchange_rate_from_original_currency</v>
      </c>
      <c r="D1604" t="s">
        <v>8545</v>
      </c>
      <c r="E1604" t="s">
        <v>8543</v>
      </c>
      <c r="F1604" t="s">
        <v>662</v>
      </c>
    </row>
    <row r="1605" spans="1:6" x14ac:dyDescent="0.25">
      <c r="A1605" t="s">
        <v>17248</v>
      </c>
      <c r="B1605" s="4" t="str">
        <f t="shared" si="50"/>
        <v>Banks_Global_financials_and_ratios_EUR_Interim</v>
      </c>
      <c r="C1605" s="4" t="str">
        <f t="shared" si="51"/>
        <v>Banks_Global_financials_and_ratios_EUR_Interim - Loans</v>
      </c>
      <c r="D1605" t="s">
        <v>529</v>
      </c>
      <c r="E1605">
        <v>190000</v>
      </c>
      <c r="F1605" t="s">
        <v>529</v>
      </c>
    </row>
    <row r="1606" spans="1:6" x14ac:dyDescent="0.25">
      <c r="A1606" t="s">
        <v>17248</v>
      </c>
      <c r="B1606" s="4" t="str">
        <f t="shared" si="50"/>
        <v>Banks_Global_financials_and_ratios_EUR_Interim</v>
      </c>
      <c r="C1606" s="4" t="str">
        <f t="shared" si="51"/>
        <v>Banks_Global_financials_and_ratios_EUR_Interim - Gross_loans</v>
      </c>
      <c r="D1606" t="s">
        <v>4005</v>
      </c>
      <c r="E1606">
        <v>190100</v>
      </c>
      <c r="F1606" t="s">
        <v>485</v>
      </c>
    </row>
    <row r="1607" spans="1:6" x14ac:dyDescent="0.25">
      <c r="A1607" t="s">
        <v>17248</v>
      </c>
      <c r="B1607" s="4" t="str">
        <f t="shared" si="50"/>
        <v>Banks_Global_financials_and_ratios_EUR_Interim</v>
      </c>
      <c r="C1607" s="4" t="str">
        <f t="shared" si="51"/>
        <v>Banks_Global_financials_and_ratios_EUR_Interim - Less_reserves_for_impaired_loans_NPLs</v>
      </c>
      <c r="D1607" t="s">
        <v>4009</v>
      </c>
      <c r="E1607">
        <v>190200</v>
      </c>
      <c r="F1607" t="s">
        <v>507</v>
      </c>
    </row>
    <row r="1608" spans="1:6" x14ac:dyDescent="0.25">
      <c r="A1608" t="s">
        <v>17248</v>
      </c>
      <c r="B1608" s="4" t="str">
        <f t="shared" si="50"/>
        <v>Banks_Global_financials_and_ratios_EUR_Interim</v>
      </c>
      <c r="C1608" s="4" t="str">
        <f t="shared" si="51"/>
        <v>Banks_Global_financials_and_ratios_EUR_Interim - Other_Earning_Assets</v>
      </c>
      <c r="D1608" t="s">
        <v>4013</v>
      </c>
      <c r="E1608">
        <v>190300</v>
      </c>
      <c r="F1608" t="s">
        <v>587</v>
      </c>
    </row>
    <row r="1609" spans="1:6" x14ac:dyDescent="0.25">
      <c r="A1609" t="s">
        <v>17248</v>
      </c>
      <c r="B1609" s="4" t="str">
        <f t="shared" si="50"/>
        <v>Banks_Global_financials_and_ratios_EUR_Interim</v>
      </c>
      <c r="C1609" s="4" t="str">
        <f t="shared" si="51"/>
        <v>Banks_Global_financials_and_ratios_EUR_Interim - Loans_and_advances_to_banks</v>
      </c>
      <c r="D1609" t="s">
        <v>4017</v>
      </c>
      <c r="E1609">
        <v>190400</v>
      </c>
      <c r="F1609" t="s">
        <v>531</v>
      </c>
    </row>
    <row r="1610" spans="1:6" x14ac:dyDescent="0.25">
      <c r="A1610" t="s">
        <v>17248</v>
      </c>
      <c r="B1610" s="4" t="str">
        <f t="shared" si="50"/>
        <v>Banks_Global_financials_and_ratios_EUR_Interim</v>
      </c>
      <c r="C1610" s="4" t="str">
        <f t="shared" si="51"/>
        <v>Banks_Global_financials_and_ratios_EUR_Interim - Derivatives_Assets_</v>
      </c>
      <c r="D1610" t="s">
        <v>17016</v>
      </c>
      <c r="E1610">
        <v>190500</v>
      </c>
      <c r="F1610" t="s">
        <v>463</v>
      </c>
    </row>
    <row r="1611" spans="1:6" x14ac:dyDescent="0.25">
      <c r="A1611" t="s">
        <v>17248</v>
      </c>
      <c r="B1611" s="4" t="str">
        <f t="shared" si="50"/>
        <v>Banks_Global_financials_and_ratios_EUR_Interim</v>
      </c>
      <c r="C1611" s="4" t="str">
        <f t="shared" si="51"/>
        <v>Banks_Global_financials_and_ratios_EUR_Interim - Other_securities</v>
      </c>
      <c r="D1611" t="s">
        <v>4029</v>
      </c>
      <c r="E1611">
        <v>190600</v>
      </c>
      <c r="F1611" t="s">
        <v>597</v>
      </c>
    </row>
    <row r="1612" spans="1:6" x14ac:dyDescent="0.25">
      <c r="A1612" t="s">
        <v>17248</v>
      </c>
      <c r="B1612" s="4" t="str">
        <f t="shared" si="50"/>
        <v>Banks_Global_financials_and_ratios_EUR_Interim</v>
      </c>
      <c r="C1612" s="4" t="str">
        <f t="shared" si="51"/>
        <v>Banks_Global_financials_and_ratios_EUR_Interim - Remaining_earning_assets</v>
      </c>
      <c r="D1612" t="s">
        <v>4033</v>
      </c>
      <c r="E1612">
        <v>190700</v>
      </c>
      <c r="F1612" t="s">
        <v>609</v>
      </c>
    </row>
    <row r="1613" spans="1:6" x14ac:dyDescent="0.25">
      <c r="A1613" t="s">
        <v>17248</v>
      </c>
      <c r="B1613" s="4" t="str">
        <f t="shared" si="50"/>
        <v>Banks_Global_financials_and_ratios_EUR_Interim</v>
      </c>
      <c r="C1613" s="4" t="str">
        <f t="shared" si="51"/>
        <v>Banks_Global_financials_and_ratios_EUR_Interim - Total_Earning_Assets</v>
      </c>
      <c r="D1613" t="s">
        <v>4037</v>
      </c>
      <c r="E1613">
        <v>190800</v>
      </c>
      <c r="F1613" t="s">
        <v>653</v>
      </c>
    </row>
    <row r="1614" spans="1:6" x14ac:dyDescent="0.25">
      <c r="A1614" t="s">
        <v>17248</v>
      </c>
      <c r="B1614" s="4" t="str">
        <f t="shared" si="50"/>
        <v>Banks_Global_financials_and_ratios_EUR_Interim</v>
      </c>
      <c r="C1614" s="4" t="str">
        <f t="shared" si="51"/>
        <v>Banks_Global_financials_and_ratios_EUR_Interim - Fixed_Assets</v>
      </c>
      <c r="D1614" t="s">
        <v>16663</v>
      </c>
      <c r="E1614">
        <v>190900</v>
      </c>
      <c r="F1614" t="s">
        <v>483</v>
      </c>
    </row>
    <row r="1615" spans="1:6" x14ac:dyDescent="0.25">
      <c r="A1615" t="s">
        <v>17248</v>
      </c>
      <c r="B1615" s="4" t="str">
        <f t="shared" si="50"/>
        <v>Banks_Global_financials_and_ratios_EUR_Interim</v>
      </c>
      <c r="C1615" s="4" t="str">
        <f t="shared" si="51"/>
        <v>Banks_Global_financials_and_ratios_EUR_Interim - Non_Earning_Assets</v>
      </c>
      <c r="D1615" t="s">
        <v>4044</v>
      </c>
      <c r="E1615">
        <v>191000</v>
      </c>
      <c r="F1615" t="s">
        <v>561</v>
      </c>
    </row>
    <row r="1616" spans="1:6" x14ac:dyDescent="0.25">
      <c r="A1616" t="s">
        <v>17248</v>
      </c>
      <c r="B1616" s="4" t="str">
        <f t="shared" si="50"/>
        <v>Banks_Global_financials_and_ratios_EUR_Interim</v>
      </c>
      <c r="C1616" s="4" t="str">
        <f t="shared" si="51"/>
        <v>Banks_Global_financials_and_ratios_EUR_Interim - Total_assets</v>
      </c>
      <c r="D1616" t="s">
        <v>3464</v>
      </c>
      <c r="E1616">
        <v>191100</v>
      </c>
      <c r="F1616" t="s">
        <v>643</v>
      </c>
    </row>
    <row r="1617" spans="1:6" x14ac:dyDescent="0.25">
      <c r="A1617" t="s">
        <v>17248</v>
      </c>
      <c r="B1617" s="4" t="str">
        <f t="shared" si="50"/>
        <v>Banks_Global_financials_and_ratios_EUR_Interim</v>
      </c>
      <c r="C1617" s="4" t="str">
        <f t="shared" si="51"/>
        <v>Banks_Global_financials_and_ratios_EUR_Interim - Deposits_short_term_funding</v>
      </c>
      <c r="D1617" t="s">
        <v>17017</v>
      </c>
      <c r="E1617">
        <v>191200</v>
      </c>
      <c r="F1617" t="s">
        <v>461</v>
      </c>
    </row>
    <row r="1618" spans="1:6" x14ac:dyDescent="0.25">
      <c r="A1618" t="s">
        <v>17248</v>
      </c>
      <c r="B1618" s="4" t="str">
        <f t="shared" si="50"/>
        <v>Banks_Global_financials_and_ratios_EUR_Interim</v>
      </c>
      <c r="C1618" s="4" t="str">
        <f t="shared" si="51"/>
        <v>Banks_Global_financials_and_ratios_EUR_Interim - Total_customer_deposits</v>
      </c>
      <c r="D1618" t="s">
        <v>17018</v>
      </c>
      <c r="E1618">
        <v>191300</v>
      </c>
      <c r="F1618" t="s">
        <v>651</v>
      </c>
    </row>
    <row r="1619" spans="1:6" x14ac:dyDescent="0.25">
      <c r="A1619" t="s">
        <v>17248</v>
      </c>
      <c r="B1619" s="4" t="str">
        <f t="shared" si="50"/>
        <v>Banks_Global_financials_and_ratios_EUR_Interim</v>
      </c>
      <c r="C1619" s="4" t="str">
        <f t="shared" si="51"/>
        <v>Banks_Global_financials_and_ratios_EUR_Interim - Deposits_from_banks</v>
      </c>
      <c r="D1619" t="s">
        <v>4084</v>
      </c>
      <c r="E1619">
        <v>191400</v>
      </c>
      <c r="F1619" t="s">
        <v>459</v>
      </c>
    </row>
    <row r="1620" spans="1:6" x14ac:dyDescent="0.25">
      <c r="A1620" t="s">
        <v>17248</v>
      </c>
      <c r="B1620" s="4" t="str">
        <f t="shared" si="50"/>
        <v>Banks_Global_financials_and_ratios_EUR_Interim</v>
      </c>
      <c r="C1620" s="4" t="str">
        <f t="shared" si="51"/>
        <v>Banks_Global_financials_and_ratios_EUR_Interim - Other_deposits_and_short_term_borrowings</v>
      </c>
      <c r="D1620" t="s">
        <v>4092</v>
      </c>
      <c r="E1620">
        <v>191500</v>
      </c>
      <c r="F1620" t="s">
        <v>585</v>
      </c>
    </row>
    <row r="1621" spans="1:6" x14ac:dyDescent="0.25">
      <c r="A1621" t="s">
        <v>17248</v>
      </c>
      <c r="B1621" s="4" t="str">
        <f t="shared" si="50"/>
        <v>Banks_Global_financials_and_ratios_EUR_Interim</v>
      </c>
      <c r="C1621" s="4" t="str">
        <f t="shared" si="51"/>
        <v>Banks_Global_financials_and_ratios_EUR_Interim - Other_interest_bearing_liabilities</v>
      </c>
      <c r="D1621" t="s">
        <v>4096</v>
      </c>
      <c r="E1621">
        <v>191600</v>
      </c>
      <c r="F1621" t="s">
        <v>589</v>
      </c>
    </row>
    <row r="1622" spans="1:6" x14ac:dyDescent="0.25">
      <c r="A1622" t="s">
        <v>17248</v>
      </c>
      <c r="B1622" s="4" t="str">
        <f t="shared" si="50"/>
        <v>Banks_Global_financials_and_ratios_EUR_Interim</v>
      </c>
      <c r="C1622" s="4" t="str">
        <f t="shared" si="51"/>
        <v>Banks_Global_financials_and_ratios_EUR_Interim - Derivatives_Liabilities_and_Equity_</v>
      </c>
      <c r="D1622" t="s">
        <v>17019</v>
      </c>
      <c r="E1622">
        <v>191700</v>
      </c>
      <c r="F1622" t="s">
        <v>465</v>
      </c>
    </row>
    <row r="1623" spans="1:6" x14ac:dyDescent="0.25">
      <c r="A1623" t="s">
        <v>17248</v>
      </c>
      <c r="B1623" s="4" t="str">
        <f t="shared" si="50"/>
        <v>Banks_Global_financials_and_ratios_EUR_Interim</v>
      </c>
      <c r="C1623" s="4" t="str">
        <f t="shared" si="51"/>
        <v>Banks_Global_financials_and_ratios_EUR_Interim - Trading_liabilities</v>
      </c>
      <c r="D1623" t="s">
        <v>4105</v>
      </c>
      <c r="E1623">
        <v>191800</v>
      </c>
      <c r="F1623" t="s">
        <v>657</v>
      </c>
    </row>
    <row r="1624" spans="1:6" x14ac:dyDescent="0.25">
      <c r="A1624" t="s">
        <v>17248</v>
      </c>
      <c r="B1624" s="4" t="str">
        <f t="shared" si="50"/>
        <v>Banks_Global_financials_and_ratios_EUR_Interim</v>
      </c>
      <c r="C1624" s="4" t="str">
        <f t="shared" si="51"/>
        <v>Banks_Global_financials_and_ratios_EUR_Interim - Long_term_funding</v>
      </c>
      <c r="D1624" t="s">
        <v>4110</v>
      </c>
      <c r="E1624">
        <v>191900</v>
      </c>
      <c r="F1624" t="s">
        <v>533</v>
      </c>
    </row>
    <row r="1625" spans="1:6" x14ac:dyDescent="0.25">
      <c r="A1625" t="s">
        <v>17248</v>
      </c>
      <c r="B1625" s="4" t="str">
        <f t="shared" si="50"/>
        <v>Banks_Global_financials_and_ratios_EUR_Interim</v>
      </c>
      <c r="C1625" s="4" t="str">
        <f t="shared" si="51"/>
        <v>Banks_Global_financials_and_ratios_EUR_Interim - Other_non_interest_bearing_</v>
      </c>
      <c r="D1625" t="s">
        <v>4114</v>
      </c>
      <c r="E1625">
        <v>192000</v>
      </c>
      <c r="F1625" t="s">
        <v>591</v>
      </c>
    </row>
    <row r="1626" spans="1:6" x14ac:dyDescent="0.25">
      <c r="A1626" t="s">
        <v>17248</v>
      </c>
      <c r="B1626" s="4" t="str">
        <f t="shared" si="50"/>
        <v>Banks_Global_financials_and_ratios_EUR_Interim</v>
      </c>
      <c r="C1626" s="4" t="str">
        <f t="shared" si="51"/>
        <v>Banks_Global_financials_and_ratios_EUR_Interim - Loan_Loss_Reserves</v>
      </c>
      <c r="D1626" t="s">
        <v>17020</v>
      </c>
      <c r="E1626">
        <v>142045</v>
      </c>
      <c r="F1626" t="s">
        <v>525</v>
      </c>
    </row>
    <row r="1627" spans="1:6" x14ac:dyDescent="0.25">
      <c r="A1627" t="s">
        <v>17248</v>
      </c>
      <c r="B1627" s="4" t="str">
        <f t="shared" si="50"/>
        <v>Banks_Global_financials_and_ratios_EUR_Interim</v>
      </c>
      <c r="C1627" s="4" t="str">
        <f t="shared" si="51"/>
        <v>Banks_Global_financials_and_ratios_EUR_Interim - Other_Reserves</v>
      </c>
      <c r="D1627" t="s">
        <v>17021</v>
      </c>
      <c r="E1627">
        <v>192100</v>
      </c>
      <c r="F1627" t="s">
        <v>595</v>
      </c>
    </row>
    <row r="1628" spans="1:6" x14ac:dyDescent="0.25">
      <c r="A1628" t="s">
        <v>17248</v>
      </c>
      <c r="B1628" s="4" t="str">
        <f t="shared" si="50"/>
        <v>Banks_Global_financials_and_ratios_EUR_Interim</v>
      </c>
      <c r="C1628" s="4" t="str">
        <f t="shared" si="51"/>
        <v>Banks_Global_financials_and_ratios_EUR_Interim - Equity</v>
      </c>
      <c r="D1628" t="s">
        <v>473</v>
      </c>
      <c r="E1628">
        <v>192300</v>
      </c>
      <c r="F1628" t="s">
        <v>473</v>
      </c>
    </row>
    <row r="1629" spans="1:6" x14ac:dyDescent="0.25">
      <c r="A1629" t="s">
        <v>17248</v>
      </c>
      <c r="B1629" s="4" t="str">
        <f t="shared" si="50"/>
        <v>Banks_Global_financials_and_ratios_EUR_Interim</v>
      </c>
      <c r="C1629" s="4" t="str">
        <f t="shared" si="51"/>
        <v>Banks_Global_financials_and_ratios_EUR_Interim - Total_Liabilities_Equity</v>
      </c>
      <c r="D1629" t="s">
        <v>17022</v>
      </c>
      <c r="E1629">
        <v>192400</v>
      </c>
      <c r="F1629" t="s">
        <v>655</v>
      </c>
    </row>
    <row r="1630" spans="1:6" x14ac:dyDescent="0.25">
      <c r="A1630" t="s">
        <v>17248</v>
      </c>
      <c r="B1630" s="4" t="str">
        <f t="shared" si="50"/>
        <v>Banks_Global_financials_and_ratios_EUR_Interim</v>
      </c>
      <c r="C1630" s="4" t="str">
        <f t="shared" si="51"/>
        <v>Banks_Global_financials_and_ratios_EUR_Interim - Impaired_loans_Memo_</v>
      </c>
      <c r="D1630" t="s">
        <v>4129</v>
      </c>
      <c r="E1630">
        <v>192500</v>
      </c>
      <c r="F1630" t="s">
        <v>491</v>
      </c>
    </row>
    <row r="1631" spans="1:6" x14ac:dyDescent="0.25">
      <c r="A1631" t="s">
        <v>17248</v>
      </c>
      <c r="B1631" s="4" t="str">
        <f t="shared" si="50"/>
        <v>Banks_Global_financials_and_ratios_EUR_Interim</v>
      </c>
      <c r="C1631" s="4" t="str">
        <f t="shared" si="51"/>
        <v>Banks_Global_financials_and_ratios_EUR_Interim - Loan_Loss_Reserves_Memo_</v>
      </c>
      <c r="D1631" t="s">
        <v>4132</v>
      </c>
      <c r="E1631">
        <v>192600</v>
      </c>
      <c r="F1631" t="s">
        <v>527</v>
      </c>
    </row>
    <row r="1632" spans="1:6" x14ac:dyDescent="0.25">
      <c r="A1632" t="s">
        <v>17248</v>
      </c>
      <c r="B1632" s="4" t="str">
        <f t="shared" si="50"/>
        <v>Banks_Global_financials_and_ratios_EUR_Interim</v>
      </c>
      <c r="C1632" s="4" t="str">
        <f t="shared" si="51"/>
        <v>Banks_Global_financials_and_ratios_EUR_Interim - Liquid_Assets_Memo_</v>
      </c>
      <c r="D1632" t="s">
        <v>4137</v>
      </c>
      <c r="E1632">
        <v>192700</v>
      </c>
      <c r="F1632" t="s">
        <v>511</v>
      </c>
    </row>
    <row r="1633" spans="1:6" x14ac:dyDescent="0.25">
      <c r="A1633" t="s">
        <v>17248</v>
      </c>
      <c r="B1633" s="4" t="str">
        <f t="shared" si="50"/>
        <v>Banks_Global_financials_and_ratios_EUR_Interim</v>
      </c>
      <c r="C1633" s="4" t="str">
        <f t="shared" si="51"/>
        <v>Banks_Global_financials_and_ratios_EUR_Interim - Intangibles_Memo_</v>
      </c>
      <c r="D1633" t="s">
        <v>4141</v>
      </c>
      <c r="E1633">
        <v>192800</v>
      </c>
      <c r="F1633" t="s">
        <v>495</v>
      </c>
    </row>
    <row r="1634" spans="1:6" x14ac:dyDescent="0.25">
      <c r="A1634" t="s">
        <v>17248</v>
      </c>
      <c r="B1634" s="4" t="str">
        <f t="shared" si="50"/>
        <v>Banks_Global_financials_and_ratios_EUR_Interim</v>
      </c>
      <c r="C1634" s="4" t="str">
        <f t="shared" si="51"/>
        <v>Banks_Global_financials_and_ratios_EUR_Interim - Off_Balance_Sheet_Items</v>
      </c>
      <c r="D1634" t="s">
        <v>4146</v>
      </c>
      <c r="E1634">
        <v>192900</v>
      </c>
      <c r="F1634" t="s">
        <v>573</v>
      </c>
    </row>
    <row r="1635" spans="1:6" x14ac:dyDescent="0.25">
      <c r="A1635" t="s">
        <v>17248</v>
      </c>
      <c r="B1635" s="4" t="str">
        <f t="shared" si="50"/>
        <v>Banks_Global_financials_and_ratios_EUR_Interim</v>
      </c>
      <c r="C1635" s="4" t="str">
        <f t="shared" si="51"/>
        <v>Banks_Global_financials_and_ratios_EUR_Interim - Hybrid_Capital_Memo_</v>
      </c>
      <c r="D1635" t="s">
        <v>17023</v>
      </c>
      <c r="E1635">
        <v>193000</v>
      </c>
      <c r="F1635" t="s">
        <v>487</v>
      </c>
    </row>
    <row r="1636" spans="1:6" x14ac:dyDescent="0.25">
      <c r="A1636" t="s">
        <v>17248</v>
      </c>
      <c r="B1636" s="4" t="str">
        <f t="shared" si="50"/>
        <v>Banks_Global_financials_and_ratios_EUR_Interim</v>
      </c>
      <c r="C1636" s="4" t="str">
        <f t="shared" si="51"/>
        <v>Banks_Global_financials_and_ratios_EUR_Interim - Subordinated_Debts_Memo_</v>
      </c>
      <c r="D1636" t="s">
        <v>4153</v>
      </c>
      <c r="E1636">
        <v>193100</v>
      </c>
      <c r="F1636" t="s">
        <v>629</v>
      </c>
    </row>
    <row r="1637" spans="1:6" x14ac:dyDescent="0.25">
      <c r="A1637" t="s">
        <v>17248</v>
      </c>
      <c r="B1637" s="4" t="str">
        <f t="shared" si="50"/>
        <v>Banks_Global_financials_and_ratios_EUR_Interim</v>
      </c>
      <c r="C1637" s="4" t="str">
        <f t="shared" si="51"/>
        <v>Banks_Global_financials_and_ratios_EUR_Interim - Net_Interest_Revenue</v>
      </c>
      <c r="D1637" t="s">
        <v>4157</v>
      </c>
      <c r="E1637">
        <v>193200</v>
      </c>
      <c r="F1637" t="s">
        <v>553</v>
      </c>
    </row>
    <row r="1638" spans="1:6" x14ac:dyDescent="0.25">
      <c r="A1638" t="s">
        <v>17248</v>
      </c>
      <c r="B1638" s="4" t="str">
        <f t="shared" si="50"/>
        <v>Banks_Global_financials_and_ratios_EUR_Interim</v>
      </c>
      <c r="C1638" s="4" t="str">
        <f t="shared" si="51"/>
        <v>Banks_Global_financials_and_ratios_EUR_Interim - Other_Operating_Income</v>
      </c>
      <c r="D1638" t="s">
        <v>17024</v>
      </c>
      <c r="E1638">
        <v>193300</v>
      </c>
      <c r="F1638" t="s">
        <v>593</v>
      </c>
    </row>
    <row r="1639" spans="1:6" x14ac:dyDescent="0.25">
      <c r="A1639" t="s">
        <v>17248</v>
      </c>
      <c r="B1639" s="4" t="str">
        <f t="shared" si="50"/>
        <v>Banks_Global_financials_and_ratios_EUR_Interim</v>
      </c>
      <c r="C1639" s="4" t="str">
        <f t="shared" si="51"/>
        <v>Banks_Global_financials_and_ratios_EUR_Interim - Net_gains_losses_on_trading_and_derivatives</v>
      </c>
      <c r="D1639" t="s">
        <v>4173</v>
      </c>
      <c r="E1639">
        <v>193400</v>
      </c>
      <c r="F1639" t="s">
        <v>545</v>
      </c>
    </row>
    <row r="1640" spans="1:6" x14ac:dyDescent="0.25">
      <c r="A1640" t="s">
        <v>17248</v>
      </c>
      <c r="B1640" s="4" t="str">
        <f t="shared" si="50"/>
        <v>Banks_Global_financials_and_ratios_EUR_Interim</v>
      </c>
      <c r="C1640" s="4" t="str">
        <f t="shared" si="51"/>
        <v>Banks_Global_financials_and_ratios_EUR_Interim - Net_gains_losses_on_assets_at_FV_through_income_statement</v>
      </c>
      <c r="D1640" t="s">
        <v>4177</v>
      </c>
      <c r="E1640">
        <v>193500</v>
      </c>
      <c r="F1640" t="s">
        <v>543</v>
      </c>
    </row>
    <row r="1641" spans="1:6" x14ac:dyDescent="0.25">
      <c r="A1641" t="s">
        <v>17248</v>
      </c>
      <c r="B1641" s="4" t="str">
        <f t="shared" si="50"/>
        <v>Banks_Global_financials_and_ratios_EUR_Interim</v>
      </c>
      <c r="C1641" s="4" t="str">
        <f t="shared" si="51"/>
        <v>Banks_Global_financials_and_ratios_EUR_Interim - Net_fees_and_commissions</v>
      </c>
      <c r="D1641" t="s">
        <v>4181</v>
      </c>
      <c r="E1641">
        <v>193600</v>
      </c>
      <c r="F1641" t="s">
        <v>541</v>
      </c>
    </row>
    <row r="1642" spans="1:6" x14ac:dyDescent="0.25">
      <c r="A1642" t="s">
        <v>17248</v>
      </c>
      <c r="B1642" s="4" t="str">
        <f t="shared" si="50"/>
        <v>Banks_Global_financials_and_ratios_EUR_Interim</v>
      </c>
      <c r="C1642" s="4" t="str">
        <f t="shared" si="51"/>
        <v>Banks_Global_financials_and_ratios_EUR_Interim - Remaining_operating_income</v>
      </c>
      <c r="D1642" t="s">
        <v>4185</v>
      </c>
      <c r="E1642">
        <v>193700</v>
      </c>
      <c r="F1642" t="s">
        <v>611</v>
      </c>
    </row>
    <row r="1643" spans="1:6" x14ac:dyDescent="0.25">
      <c r="A1643" t="s">
        <v>17248</v>
      </c>
      <c r="B1643" s="4" t="str">
        <f t="shared" si="50"/>
        <v>Banks_Global_financials_and_ratios_EUR_Interim</v>
      </c>
      <c r="C1643" s="4" t="str">
        <f t="shared" si="51"/>
        <v>Banks_Global_financials_and_ratios_EUR_Interim - Overheads</v>
      </c>
      <c r="D1643" t="s">
        <v>599</v>
      </c>
      <c r="E1643">
        <v>193800</v>
      </c>
      <c r="F1643" t="s">
        <v>599</v>
      </c>
    </row>
    <row r="1644" spans="1:6" x14ac:dyDescent="0.25">
      <c r="A1644" t="s">
        <v>17248</v>
      </c>
      <c r="B1644" s="4" t="str">
        <f t="shared" si="50"/>
        <v>Banks_Global_financials_and_ratios_EUR_Interim</v>
      </c>
      <c r="C1644" s="4" t="str">
        <f t="shared" si="51"/>
        <v>Banks_Global_financials_and_ratios_EUR_Interim - Loan_Loss_Provisions</v>
      </c>
      <c r="D1644" t="s">
        <v>4193</v>
      </c>
      <c r="E1644">
        <v>193900</v>
      </c>
      <c r="F1644" t="s">
        <v>519</v>
      </c>
    </row>
    <row r="1645" spans="1:6" x14ac:dyDescent="0.25">
      <c r="A1645" t="s">
        <v>17248</v>
      </c>
      <c r="B1645" s="4" t="str">
        <f t="shared" si="50"/>
        <v>Banks_Global_financials_and_ratios_EUR_Interim</v>
      </c>
      <c r="C1645" s="4" t="str">
        <f t="shared" si="51"/>
        <v>Banks_Global_financials_and_ratios_EUR_Interim - Other</v>
      </c>
      <c r="D1645" t="s">
        <v>583</v>
      </c>
      <c r="E1645">
        <v>194000</v>
      </c>
      <c r="F1645" t="s">
        <v>583</v>
      </c>
    </row>
    <row r="1646" spans="1:6" x14ac:dyDescent="0.25">
      <c r="A1646" t="s">
        <v>17248</v>
      </c>
      <c r="B1646" s="4" t="str">
        <f t="shared" si="50"/>
        <v>Banks_Global_financials_and_ratios_EUR_Interim</v>
      </c>
      <c r="C1646" s="4" t="str">
        <f t="shared" si="51"/>
        <v>Banks_Global_financials_and_ratios_EUR_Interim - Profit_before_Tax</v>
      </c>
      <c r="D1646" t="s">
        <v>4201</v>
      </c>
      <c r="E1646">
        <v>194100</v>
      </c>
      <c r="F1646" t="s">
        <v>603</v>
      </c>
    </row>
    <row r="1647" spans="1:6" x14ac:dyDescent="0.25">
      <c r="A1647" t="s">
        <v>17248</v>
      </c>
      <c r="B1647" s="4" t="str">
        <f t="shared" si="50"/>
        <v>Banks_Global_financials_and_ratios_EUR_Interim</v>
      </c>
      <c r="C1647" s="4" t="str">
        <f t="shared" si="51"/>
        <v>Banks_Global_financials_and_ratios_EUR_Interim - Tax</v>
      </c>
      <c r="D1647" t="s">
        <v>635</v>
      </c>
      <c r="E1647">
        <v>194200</v>
      </c>
      <c r="F1647" t="s">
        <v>635</v>
      </c>
    </row>
    <row r="1648" spans="1:6" x14ac:dyDescent="0.25">
      <c r="A1648" t="s">
        <v>17248</v>
      </c>
      <c r="B1648" s="4" t="str">
        <f t="shared" si="50"/>
        <v>Banks_Global_financials_and_ratios_EUR_Interim</v>
      </c>
      <c r="C1648" s="4" t="str">
        <f t="shared" si="51"/>
        <v>Banks_Global_financials_and_ratios_EUR_Interim - Net_Income</v>
      </c>
      <c r="D1648" t="s">
        <v>16650</v>
      </c>
      <c r="E1648">
        <v>194300</v>
      </c>
      <c r="F1648" t="s">
        <v>547</v>
      </c>
    </row>
    <row r="1649" spans="1:6" x14ac:dyDescent="0.25">
      <c r="A1649" t="s">
        <v>17248</v>
      </c>
      <c r="B1649" s="4" t="str">
        <f t="shared" si="50"/>
        <v>Banks_Global_financials_and_ratios_EUR_Interim</v>
      </c>
      <c r="C1649" s="4" t="str">
        <f t="shared" si="51"/>
        <v>Banks_Global_financials_and_ratios_EUR_Interim - Operating_Income_Memo_</v>
      </c>
      <c r="D1649" t="s">
        <v>17025</v>
      </c>
      <c r="E1649">
        <v>194400</v>
      </c>
      <c r="F1649" t="s">
        <v>575</v>
      </c>
    </row>
    <row r="1650" spans="1:6" x14ac:dyDescent="0.25">
      <c r="A1650" t="s">
        <v>17248</v>
      </c>
      <c r="B1650" s="4" t="str">
        <f t="shared" si="50"/>
        <v>Banks_Global_financials_and_ratios_EUR_Interim</v>
      </c>
      <c r="C1650" s="4" t="str">
        <f t="shared" si="51"/>
        <v>Banks_Global_financials_and_ratios_EUR_Interim - Dividend_Paid</v>
      </c>
      <c r="D1650" t="s">
        <v>17026</v>
      </c>
      <c r="E1650">
        <v>194500</v>
      </c>
      <c r="F1650" t="s">
        <v>467</v>
      </c>
    </row>
    <row r="1651" spans="1:6" x14ac:dyDescent="0.25">
      <c r="A1651" t="s">
        <v>17248</v>
      </c>
      <c r="B1651" s="4" t="str">
        <f t="shared" si="50"/>
        <v>Banks_Global_financials_and_ratios_EUR_Interim</v>
      </c>
      <c r="C1651" s="4" t="str">
        <f t="shared" si="51"/>
        <v>Banks_Global_financials_and_ratios_EUR_Interim - Total_Capital_Ratio</v>
      </c>
      <c r="D1651" t="s">
        <v>4219</v>
      </c>
      <c r="E1651">
        <v>194600</v>
      </c>
      <c r="F1651" t="s">
        <v>647</v>
      </c>
    </row>
    <row r="1652" spans="1:6" x14ac:dyDescent="0.25">
      <c r="A1652" t="s">
        <v>17248</v>
      </c>
      <c r="B1652" s="4" t="str">
        <f t="shared" si="50"/>
        <v>Banks_Global_financials_and_ratios_EUR_Interim</v>
      </c>
      <c r="C1652" s="4" t="str">
        <f t="shared" si="51"/>
        <v>Banks_Global_financials_and_ratios_EUR_Interim - Tier_1_Ratio</v>
      </c>
      <c r="D1652" t="s">
        <v>4224</v>
      </c>
      <c r="E1652">
        <v>194700</v>
      </c>
      <c r="F1652" t="s">
        <v>639</v>
      </c>
    </row>
    <row r="1653" spans="1:6" x14ac:dyDescent="0.25">
      <c r="A1653" t="s">
        <v>17248</v>
      </c>
      <c r="B1653" s="4" t="str">
        <f t="shared" si="50"/>
        <v>Banks_Global_financials_and_ratios_EUR_Interim</v>
      </c>
      <c r="C1653" s="4" t="str">
        <f t="shared" si="51"/>
        <v>Banks_Global_financials_and_ratios_EUR_Interim - Total_Capital</v>
      </c>
      <c r="D1653" t="s">
        <v>4228</v>
      </c>
      <c r="E1653">
        <v>194800</v>
      </c>
      <c r="F1653" t="s">
        <v>645</v>
      </c>
    </row>
    <row r="1654" spans="1:6" x14ac:dyDescent="0.25">
      <c r="A1654" t="s">
        <v>17248</v>
      </c>
      <c r="B1654" s="4" t="str">
        <f t="shared" si="50"/>
        <v>Banks_Global_financials_and_ratios_EUR_Interim</v>
      </c>
      <c r="C1654" s="4" t="str">
        <f t="shared" si="51"/>
        <v>Banks_Global_financials_and_ratios_EUR_Interim - Tier_1_Capital</v>
      </c>
      <c r="D1654" t="s">
        <v>4232</v>
      </c>
      <c r="E1654">
        <v>194900</v>
      </c>
      <c r="F1654" t="s">
        <v>637</v>
      </c>
    </row>
    <row r="1655" spans="1:6" x14ac:dyDescent="0.25">
      <c r="A1655" t="s">
        <v>17248</v>
      </c>
      <c r="B1655" s="4" t="str">
        <f t="shared" si="50"/>
        <v>Banks_Global_financials_and_ratios_EUR_Interim</v>
      </c>
      <c r="C1655" s="4" t="str">
        <f t="shared" si="51"/>
        <v>Banks_Global_financials_and_ratios_EUR_Interim - Net_Charge_Offs</v>
      </c>
      <c r="D1655" t="s">
        <v>4236</v>
      </c>
      <c r="E1655">
        <v>194950</v>
      </c>
      <c r="F1655" t="s">
        <v>539</v>
      </c>
    </row>
    <row r="1656" spans="1:6" x14ac:dyDescent="0.25">
      <c r="A1656" t="s">
        <v>17248</v>
      </c>
      <c r="B1656" s="4" t="str">
        <f t="shared" si="50"/>
        <v>Banks_Global_financials_and_ratios_EUR_Interim</v>
      </c>
      <c r="C1656" s="4" t="str">
        <f t="shared" si="51"/>
        <v>Banks_Global_financials_and_ratios_EUR_Interim - Loan_Loss_Res_Gross_Loans_</v>
      </c>
      <c r="D1656" t="s">
        <v>4240</v>
      </c>
      <c r="E1656">
        <v>195000</v>
      </c>
      <c r="F1656" t="s">
        <v>521</v>
      </c>
    </row>
    <row r="1657" spans="1:6" x14ac:dyDescent="0.25">
      <c r="A1657" t="s">
        <v>17248</v>
      </c>
      <c r="B1657" s="4" t="str">
        <f t="shared" si="50"/>
        <v>Banks_Global_financials_and_ratios_EUR_Interim</v>
      </c>
      <c r="C1657" s="4" t="str">
        <f t="shared" si="51"/>
        <v>Banks_Global_financials_and_ratios_EUR_Interim - Loan_Loss_Prov_Net_Int_Rev_</v>
      </c>
      <c r="D1657" t="s">
        <v>4245</v>
      </c>
      <c r="E1657">
        <v>195010</v>
      </c>
      <c r="F1657" t="s">
        <v>517</v>
      </c>
    </row>
    <row r="1658" spans="1:6" x14ac:dyDescent="0.25">
      <c r="A1658" t="s">
        <v>17248</v>
      </c>
      <c r="B1658" s="4" t="str">
        <f t="shared" si="50"/>
        <v>Banks_Global_financials_and_ratios_EUR_Interim</v>
      </c>
      <c r="C1658" s="4" t="str">
        <f t="shared" si="51"/>
        <v>Banks_Global_financials_and_ratios_EUR_Interim - Loan_Loss_Res_Non_Perf_Loans_</v>
      </c>
      <c r="D1658" t="s">
        <v>4249</v>
      </c>
      <c r="E1658">
        <v>195020</v>
      </c>
      <c r="F1658" t="s">
        <v>523</v>
      </c>
    </row>
    <row r="1659" spans="1:6" x14ac:dyDescent="0.25">
      <c r="A1659" t="s">
        <v>17248</v>
      </c>
      <c r="B1659" s="4" t="str">
        <f t="shared" si="50"/>
        <v>Banks_Global_financials_and_ratios_EUR_Interim</v>
      </c>
      <c r="C1659" s="4" t="str">
        <f t="shared" si="51"/>
        <v>Banks_Global_financials_and_ratios_EUR_Interim - Non_Perf_Loans_Gross_Loans_</v>
      </c>
      <c r="D1659" t="s">
        <v>4253</v>
      </c>
      <c r="E1659">
        <v>195030</v>
      </c>
      <c r="F1659" t="s">
        <v>569</v>
      </c>
    </row>
    <row r="1660" spans="1:6" x14ac:dyDescent="0.25">
      <c r="A1660" t="s">
        <v>17248</v>
      </c>
      <c r="B1660" s="4" t="str">
        <f t="shared" si="50"/>
        <v>Banks_Global_financials_and_ratios_EUR_Interim</v>
      </c>
      <c r="C1660" s="4" t="str">
        <f t="shared" si="51"/>
        <v>Banks_Global_financials_and_ratios_EUR_Interim - NCO_Average_Gross_Loan_</v>
      </c>
      <c r="D1660" t="s">
        <v>4257</v>
      </c>
      <c r="E1660">
        <v>195040</v>
      </c>
      <c r="F1660" t="s">
        <v>535</v>
      </c>
    </row>
    <row r="1661" spans="1:6" x14ac:dyDescent="0.25">
      <c r="A1661" t="s">
        <v>17248</v>
      </c>
      <c r="B1661" s="4" t="str">
        <f t="shared" si="50"/>
        <v>Banks_Global_financials_and_ratios_EUR_Interim</v>
      </c>
      <c r="C1661" s="4" t="str">
        <f t="shared" si="51"/>
        <v>Banks_Global_financials_and_ratios_EUR_Interim - NCO_Net_Inc_bef_Ln_Lss_Prov_</v>
      </c>
      <c r="D1661" t="s">
        <v>4262</v>
      </c>
      <c r="E1661">
        <v>195050</v>
      </c>
      <c r="F1661" t="s">
        <v>537</v>
      </c>
    </row>
    <row r="1662" spans="1:6" x14ac:dyDescent="0.25">
      <c r="A1662" t="s">
        <v>17248</v>
      </c>
      <c r="B1662" s="4" t="str">
        <f t="shared" si="50"/>
        <v>Banks_Global_financials_and_ratios_EUR_Interim</v>
      </c>
      <c r="C1662" s="4" t="str">
        <f t="shared" si="51"/>
        <v>Banks_Global_financials_and_ratios_EUR_Interim - Impaired_loans_Equity_</v>
      </c>
      <c r="D1662" t="s">
        <v>4266</v>
      </c>
      <c r="E1662">
        <v>195060</v>
      </c>
      <c r="F1662" t="s">
        <v>489</v>
      </c>
    </row>
    <row r="1663" spans="1:6" x14ac:dyDescent="0.25">
      <c r="A1663" t="s">
        <v>17248</v>
      </c>
      <c r="B1663" s="4" t="str">
        <f t="shared" si="50"/>
        <v>Banks_Global_financials_and_ratios_EUR_Interim</v>
      </c>
      <c r="C1663" s="4" t="str">
        <f t="shared" si="51"/>
        <v>Banks_Global_financials_and_ratios_EUR_Interim - Unreserved_impaired_loans_Equity_</v>
      </c>
      <c r="D1663" t="s">
        <v>4270</v>
      </c>
      <c r="E1663">
        <v>195070</v>
      </c>
      <c r="F1663" t="s">
        <v>659</v>
      </c>
    </row>
    <row r="1664" spans="1:6" x14ac:dyDescent="0.25">
      <c r="A1664" t="s">
        <v>17248</v>
      </c>
      <c r="B1664" s="4" t="str">
        <f t="shared" si="50"/>
        <v>Banks_Global_financials_and_ratios_EUR_Interim</v>
      </c>
      <c r="C1664" s="4" t="str">
        <f t="shared" si="51"/>
        <v>Banks_Global_financials_and_ratios_EUR_Interim - Loan_impairment_charges_Average_gross_loans_</v>
      </c>
      <c r="D1664" t="s">
        <v>17027</v>
      </c>
      <c r="E1664">
        <v>144040</v>
      </c>
      <c r="F1664" t="s">
        <v>515</v>
      </c>
    </row>
    <row r="1665" spans="1:6" x14ac:dyDescent="0.25">
      <c r="A1665" t="s">
        <v>17248</v>
      </c>
      <c r="B1665" s="4" t="str">
        <f t="shared" si="50"/>
        <v>Banks_Global_financials_and_ratios_EUR_Interim</v>
      </c>
      <c r="C1665" s="4" t="str">
        <f t="shared" si="51"/>
        <v>Banks_Global_financials_and_ratios_EUR_Interim - Tier_1_Ratio_</v>
      </c>
      <c r="D1665" t="s">
        <v>17028</v>
      </c>
      <c r="E1665">
        <v>195080</v>
      </c>
      <c r="F1665" t="s">
        <v>641</v>
      </c>
    </row>
    <row r="1666" spans="1:6" x14ac:dyDescent="0.25">
      <c r="A1666" t="s">
        <v>17248</v>
      </c>
      <c r="B1666" s="4" t="str">
        <f t="shared" si="50"/>
        <v>Banks_Global_financials_and_ratios_EUR_Interim</v>
      </c>
      <c r="C1666" s="4" t="str">
        <f t="shared" si="51"/>
        <v>Banks_Global_financials_and_ratios_EUR_Interim - Total_Capital_Ratio_</v>
      </c>
      <c r="D1666" t="s">
        <v>4279</v>
      </c>
      <c r="E1666">
        <v>195090</v>
      </c>
      <c r="F1666" t="s">
        <v>649</v>
      </c>
    </row>
    <row r="1667" spans="1:6" x14ac:dyDescent="0.25">
      <c r="A1667" t="s">
        <v>17248</v>
      </c>
      <c r="B1667" s="4" t="str">
        <f t="shared" ref="B1667:B1730" si="52">LEFT(A1667,FIND(".txt",A1667)-1)</f>
        <v>Banks_Global_financials_and_ratios_EUR_Interim</v>
      </c>
      <c r="C1667" s="4" t="str">
        <f t="shared" ref="C1667:C1730" si="53">B1667&amp;" - "&amp;F1667</f>
        <v>Banks_Global_financials_and_ratios_EUR_Interim - Equity_Total_assets_</v>
      </c>
      <c r="D1667" t="s">
        <v>4283</v>
      </c>
      <c r="E1667">
        <v>195100</v>
      </c>
      <c r="F1667" t="s">
        <v>481</v>
      </c>
    </row>
    <row r="1668" spans="1:6" x14ac:dyDescent="0.25">
      <c r="A1668" t="s">
        <v>17248</v>
      </c>
      <c r="B1668" s="4" t="str">
        <f t="shared" si="52"/>
        <v>Banks_Global_financials_and_ratios_EUR_Interim</v>
      </c>
      <c r="C1668" s="4" t="str">
        <f t="shared" si="53"/>
        <v>Banks_Global_financials_and_ratios_EUR_Interim - Equity_Net_Loans_</v>
      </c>
      <c r="D1668" t="s">
        <v>4288</v>
      </c>
      <c r="E1668">
        <v>195110</v>
      </c>
      <c r="F1668" t="s">
        <v>479</v>
      </c>
    </row>
    <row r="1669" spans="1:6" x14ac:dyDescent="0.25">
      <c r="A1669" t="s">
        <v>17248</v>
      </c>
      <c r="B1669" s="4" t="str">
        <f t="shared" si="52"/>
        <v>Banks_Global_financials_and_ratios_EUR_Interim</v>
      </c>
      <c r="C1669" s="4" t="str">
        <f t="shared" si="53"/>
        <v>Banks_Global_financials_and_ratios_EUR_Interim - Equity_Dep_ST_Funding_</v>
      </c>
      <c r="D1669" t="s">
        <v>4292</v>
      </c>
      <c r="E1669">
        <v>195120</v>
      </c>
      <c r="F1669" t="s">
        <v>475</v>
      </c>
    </row>
    <row r="1670" spans="1:6" x14ac:dyDescent="0.25">
      <c r="A1670" t="s">
        <v>17248</v>
      </c>
      <c r="B1670" s="4" t="str">
        <f t="shared" si="52"/>
        <v>Banks_Global_financials_and_ratios_EUR_Interim</v>
      </c>
      <c r="C1670" s="4" t="str">
        <f t="shared" si="53"/>
        <v>Banks_Global_financials_and_ratios_EUR_Interim - Equity_Liabilities_</v>
      </c>
      <c r="D1670" t="s">
        <v>4296</v>
      </c>
      <c r="E1670">
        <v>195130</v>
      </c>
      <c r="F1670" t="s">
        <v>477</v>
      </c>
    </row>
    <row r="1671" spans="1:6" x14ac:dyDescent="0.25">
      <c r="A1671" t="s">
        <v>17248</v>
      </c>
      <c r="B1671" s="4" t="str">
        <f t="shared" si="52"/>
        <v>Banks_Global_financials_and_ratios_EUR_Interim</v>
      </c>
      <c r="C1671" s="4" t="str">
        <f t="shared" si="53"/>
        <v>Banks_Global_financials_and_ratios_EUR_Interim - Cap_Funds_Total_assets_</v>
      </c>
      <c r="D1671" t="s">
        <v>4300</v>
      </c>
      <c r="E1671">
        <v>195140</v>
      </c>
      <c r="F1671" t="s">
        <v>451</v>
      </c>
    </row>
    <row r="1672" spans="1:6" x14ac:dyDescent="0.25">
      <c r="A1672" t="s">
        <v>17248</v>
      </c>
      <c r="B1672" s="4" t="str">
        <f t="shared" si="52"/>
        <v>Banks_Global_financials_and_ratios_EUR_Interim</v>
      </c>
      <c r="C1672" s="4" t="str">
        <f t="shared" si="53"/>
        <v>Banks_Global_financials_and_ratios_EUR_Interim - Cap_Funds_Net_Loans_</v>
      </c>
      <c r="D1672" t="s">
        <v>4304</v>
      </c>
      <c r="E1672">
        <v>195150</v>
      </c>
      <c r="F1672" t="s">
        <v>449</v>
      </c>
    </row>
    <row r="1673" spans="1:6" x14ac:dyDescent="0.25">
      <c r="A1673" t="s">
        <v>17248</v>
      </c>
      <c r="B1673" s="4" t="str">
        <f t="shared" si="52"/>
        <v>Banks_Global_financials_and_ratios_EUR_Interim</v>
      </c>
      <c r="C1673" s="4" t="str">
        <f t="shared" si="53"/>
        <v>Banks_Global_financials_and_ratios_EUR_Interim - Cap_Funds_Dep_ST_Funding_</v>
      </c>
      <c r="D1673" t="s">
        <v>4308</v>
      </c>
      <c r="E1673">
        <v>195160</v>
      </c>
      <c r="F1673" t="s">
        <v>445</v>
      </c>
    </row>
    <row r="1674" spans="1:6" x14ac:dyDescent="0.25">
      <c r="A1674" t="s">
        <v>17248</v>
      </c>
      <c r="B1674" s="4" t="str">
        <f t="shared" si="52"/>
        <v>Banks_Global_financials_and_ratios_EUR_Interim</v>
      </c>
      <c r="C1674" s="4" t="str">
        <f t="shared" si="53"/>
        <v>Banks_Global_financials_and_ratios_EUR_Interim - Cap_Funds_Liabilities_</v>
      </c>
      <c r="D1674" t="s">
        <v>4312</v>
      </c>
      <c r="E1674">
        <v>195170</v>
      </c>
      <c r="F1674" t="s">
        <v>447</v>
      </c>
    </row>
    <row r="1675" spans="1:6" x14ac:dyDescent="0.25">
      <c r="A1675" t="s">
        <v>17248</v>
      </c>
      <c r="B1675" s="4" t="str">
        <f t="shared" si="52"/>
        <v>Banks_Global_financials_and_ratios_EUR_Interim</v>
      </c>
      <c r="C1675" s="4" t="str">
        <f t="shared" si="53"/>
        <v>Banks_Global_financials_and_ratios_EUR_Interim - Subord_Debt_Cap_Funds_</v>
      </c>
      <c r="D1675" t="s">
        <v>4316</v>
      </c>
      <c r="E1675">
        <v>195180</v>
      </c>
      <c r="F1675" t="s">
        <v>627</v>
      </c>
    </row>
    <row r="1676" spans="1:6" x14ac:dyDescent="0.25">
      <c r="A1676" t="s">
        <v>17248</v>
      </c>
      <c r="B1676" s="4" t="str">
        <f t="shared" si="52"/>
        <v>Banks_Global_financials_and_ratios_EUR_Interim</v>
      </c>
      <c r="C1676" s="4" t="str">
        <f t="shared" si="53"/>
        <v>Banks_Global_financials_and_ratios_EUR_Interim - Tangible_common_equity_Tangible_assets_</v>
      </c>
      <c r="D1676" t="s">
        <v>17029</v>
      </c>
      <c r="E1676">
        <v>144041</v>
      </c>
      <c r="F1676" t="s">
        <v>631</v>
      </c>
    </row>
    <row r="1677" spans="1:6" x14ac:dyDescent="0.25">
      <c r="A1677" t="s">
        <v>17248</v>
      </c>
      <c r="B1677" s="4" t="str">
        <f t="shared" si="52"/>
        <v>Banks_Global_financials_and_ratios_EUR_Interim</v>
      </c>
      <c r="C1677" s="4" t="str">
        <f t="shared" si="53"/>
        <v>Banks_Global_financials_and_ratios_EUR_Interim - Tangible_common_equity_Total_business_volume_</v>
      </c>
      <c r="D1677" t="s">
        <v>17030</v>
      </c>
      <c r="E1677">
        <v>144042</v>
      </c>
      <c r="F1677" t="s">
        <v>633</v>
      </c>
    </row>
    <row r="1678" spans="1:6" x14ac:dyDescent="0.25">
      <c r="A1678" t="s">
        <v>17248</v>
      </c>
      <c r="B1678" s="4" t="str">
        <f t="shared" si="52"/>
        <v>Banks_Global_financials_and_ratios_EUR_Interim</v>
      </c>
      <c r="C1678" s="4" t="str">
        <f t="shared" si="53"/>
        <v>Banks_Global_financials_and_ratios_EUR_Interim - Profit_margin_</v>
      </c>
      <c r="D1678" t="s">
        <v>4051</v>
      </c>
      <c r="E1678" t="s">
        <v>12233</v>
      </c>
      <c r="F1678" t="s">
        <v>605</v>
      </c>
    </row>
    <row r="1679" spans="1:6" x14ac:dyDescent="0.25">
      <c r="A1679" t="s">
        <v>17248</v>
      </c>
      <c r="B1679" s="4" t="str">
        <f t="shared" si="52"/>
        <v>Banks_Global_financials_and_ratios_EUR_Interim</v>
      </c>
      <c r="C1679" s="4" t="str">
        <f t="shared" si="53"/>
        <v>Banks_Global_financials_and_ratios_EUR_Interim - Net_Interest_Margin_</v>
      </c>
      <c r="D1679" t="s">
        <v>4321</v>
      </c>
      <c r="E1679">
        <v>195190</v>
      </c>
      <c r="F1679" t="s">
        <v>551</v>
      </c>
    </row>
    <row r="1680" spans="1:6" x14ac:dyDescent="0.25">
      <c r="A1680" t="s">
        <v>17248</v>
      </c>
      <c r="B1680" s="4" t="str">
        <f t="shared" si="52"/>
        <v>Banks_Global_financials_and_ratios_EUR_Interim</v>
      </c>
      <c r="C1680" s="4" t="str">
        <f t="shared" si="53"/>
        <v>Banks_Global_financials_and_ratios_EUR_Interim - Net_Int_Rev_Avg_Assets_</v>
      </c>
      <c r="D1680" t="s">
        <v>4325</v>
      </c>
      <c r="E1680">
        <v>195200</v>
      </c>
      <c r="F1680" t="s">
        <v>549</v>
      </c>
    </row>
    <row r="1681" spans="1:8" x14ac:dyDescent="0.25">
      <c r="A1681" t="s">
        <v>17248</v>
      </c>
      <c r="B1681" s="4" t="str">
        <f t="shared" si="52"/>
        <v>Banks_Global_financials_and_ratios_EUR_Interim</v>
      </c>
      <c r="C1681" s="4" t="str">
        <f t="shared" si="53"/>
        <v>Banks_Global_financials_and_ratios_EUR_Interim - Interest_income_on_loans_Average_gross_loans_</v>
      </c>
      <c r="D1681" t="s">
        <v>17031</v>
      </c>
      <c r="E1681">
        <v>144043</v>
      </c>
      <c r="F1681" t="s">
        <v>505</v>
      </c>
    </row>
    <row r="1682" spans="1:8" x14ac:dyDescent="0.25">
      <c r="A1682" t="s">
        <v>17248</v>
      </c>
      <c r="B1682" s="4" t="str">
        <f t="shared" si="52"/>
        <v>Banks_Global_financials_and_ratios_EUR_Interim</v>
      </c>
      <c r="C1682" s="4" t="str">
        <f t="shared" si="53"/>
        <v>Banks_Global_financials_and_ratios_EUR_Interim - Interest_expense_on_customer_deposits_Average_customer_deposits_</v>
      </c>
      <c r="D1682" t="s">
        <v>17032</v>
      </c>
      <c r="E1682">
        <v>144044</v>
      </c>
      <c r="F1682" t="s">
        <v>501</v>
      </c>
    </row>
    <row r="1683" spans="1:8" x14ac:dyDescent="0.25">
      <c r="A1683" t="s">
        <v>17248</v>
      </c>
      <c r="B1683" s="4" t="str">
        <f t="shared" si="52"/>
        <v>Banks_Global_financials_and_ratios_EUR_Interim</v>
      </c>
      <c r="C1683" s="4" t="str">
        <f t="shared" si="53"/>
        <v>Banks_Global_financials_and_ratios_EUR_Interim - Interest_income_Average_earning_assets_</v>
      </c>
      <c r="D1683" t="s">
        <v>17033</v>
      </c>
      <c r="E1683">
        <v>144045</v>
      </c>
      <c r="F1683" t="s">
        <v>503</v>
      </c>
      <c r="H1683" t="s">
        <v>17270</v>
      </c>
    </row>
    <row r="1684" spans="1:8" x14ac:dyDescent="0.25">
      <c r="A1684" t="s">
        <v>17248</v>
      </c>
      <c r="B1684" s="4" t="str">
        <f t="shared" si="52"/>
        <v>Banks_Global_financials_and_ratios_EUR_Interim</v>
      </c>
      <c r="C1684" s="4" t="str">
        <f t="shared" si="53"/>
        <v>Banks_Global_financials_and_ratios_EUR_Interim - Interest_expense_Average_interest_bearing_liabilities_</v>
      </c>
      <c r="D1684" t="s">
        <v>17034</v>
      </c>
      <c r="E1684">
        <v>144046</v>
      </c>
      <c r="F1684" t="s">
        <v>499</v>
      </c>
    </row>
    <row r="1685" spans="1:8" x14ac:dyDescent="0.25">
      <c r="A1685" t="s">
        <v>17248</v>
      </c>
      <c r="B1685" s="4" t="str">
        <f t="shared" si="52"/>
        <v>Banks_Global_financials_and_ratios_EUR_Interim</v>
      </c>
      <c r="C1685" s="4" t="str">
        <f t="shared" si="53"/>
        <v>Banks_Global_financials_and_ratios_EUR_Interim - Oth_Op_Inc_Avg_Assets_</v>
      </c>
      <c r="D1685" t="s">
        <v>4329</v>
      </c>
      <c r="E1685">
        <v>195210</v>
      </c>
      <c r="F1685" t="s">
        <v>581</v>
      </c>
    </row>
    <row r="1686" spans="1:8" x14ac:dyDescent="0.25">
      <c r="A1686" t="s">
        <v>17248</v>
      </c>
      <c r="B1686" s="4" t="str">
        <f t="shared" si="52"/>
        <v>Banks_Global_financials_and_ratios_EUR_Interim</v>
      </c>
      <c r="C1686" s="4" t="str">
        <f t="shared" si="53"/>
        <v>Banks_Global_financials_and_ratios_EUR_Interim - Non_Int_Exp_Avg_Assets_</v>
      </c>
      <c r="D1686" t="s">
        <v>4333</v>
      </c>
      <c r="E1686">
        <v>195220</v>
      </c>
      <c r="F1686" t="s">
        <v>563</v>
      </c>
    </row>
    <row r="1687" spans="1:8" x14ac:dyDescent="0.25">
      <c r="A1687" t="s">
        <v>17248</v>
      </c>
      <c r="B1687" s="4" t="str">
        <f t="shared" si="52"/>
        <v>Banks_Global_financials_and_ratios_EUR_Interim</v>
      </c>
      <c r="C1687" s="4" t="str">
        <f t="shared" si="53"/>
        <v>Banks_Global_financials_and_ratios_EUR_Interim - Pre_Tax_Op_Inc_Avg_Assets_</v>
      </c>
      <c r="D1687" t="s">
        <v>4337</v>
      </c>
      <c r="E1687">
        <v>195230</v>
      </c>
      <c r="F1687" t="s">
        <v>601</v>
      </c>
    </row>
    <row r="1688" spans="1:8" x14ac:dyDescent="0.25">
      <c r="A1688" t="s">
        <v>17248</v>
      </c>
      <c r="B1688" s="4" t="str">
        <f t="shared" si="52"/>
        <v>Banks_Global_financials_and_ratios_EUR_Interim</v>
      </c>
      <c r="C1688" s="4" t="str">
        <f t="shared" si="53"/>
        <v>Banks_Global_financials_and_ratios_EUR_Interim - Non_Op_Items_Taxes_Avg_Ast_</v>
      </c>
      <c r="D1688" t="s">
        <v>4341</v>
      </c>
      <c r="E1688">
        <v>195240</v>
      </c>
      <c r="F1688" t="s">
        <v>567</v>
      </c>
    </row>
    <row r="1689" spans="1:8" x14ac:dyDescent="0.25">
      <c r="A1689" t="s">
        <v>17248</v>
      </c>
      <c r="B1689" s="4" t="str">
        <f t="shared" si="52"/>
        <v>Banks_Global_financials_and_ratios_EUR_Interim</v>
      </c>
      <c r="C1689" s="4" t="str">
        <f t="shared" si="53"/>
        <v>Banks_Global_financials_and_ratios_EUR_Interim - Return_on_Avg_Assets_ROAA_</v>
      </c>
      <c r="D1689" t="s">
        <v>4345</v>
      </c>
      <c r="E1689">
        <v>195250</v>
      </c>
      <c r="F1689" t="s">
        <v>613</v>
      </c>
    </row>
    <row r="1690" spans="1:8" x14ac:dyDescent="0.25">
      <c r="A1690" t="s">
        <v>17248</v>
      </c>
      <c r="B1690" s="4" t="str">
        <f t="shared" si="52"/>
        <v>Banks_Global_financials_and_ratios_EUR_Interim</v>
      </c>
      <c r="C1690" s="4" t="str">
        <f t="shared" si="53"/>
        <v>Banks_Global_financials_and_ratios_EUR_Interim - Return_on_Avg_Equity_ROAE_</v>
      </c>
      <c r="D1690" t="s">
        <v>4349</v>
      </c>
      <c r="E1690">
        <v>195260</v>
      </c>
      <c r="F1690" t="s">
        <v>615</v>
      </c>
    </row>
    <row r="1691" spans="1:8" x14ac:dyDescent="0.25">
      <c r="A1691" t="s">
        <v>17248</v>
      </c>
      <c r="B1691" s="4" t="str">
        <f t="shared" si="52"/>
        <v>Banks_Global_financials_and_ratios_EUR_Interim</v>
      </c>
      <c r="C1691" s="4" t="str">
        <f t="shared" si="53"/>
        <v>Banks_Global_financials_and_ratios_EUR_Interim - ROE_using_P_L_before_tax_</v>
      </c>
      <c r="D1691" t="s">
        <v>17035</v>
      </c>
      <c r="E1691" t="s">
        <v>14167</v>
      </c>
      <c r="F1691" t="s">
        <v>623</v>
      </c>
    </row>
    <row r="1692" spans="1:8" x14ac:dyDescent="0.25">
      <c r="A1692" t="s">
        <v>17248</v>
      </c>
      <c r="B1692" s="4" t="str">
        <f t="shared" si="52"/>
        <v>Banks_Global_financials_and_ratios_EUR_Interim</v>
      </c>
      <c r="C1692" s="4" t="str">
        <f t="shared" si="53"/>
        <v>Banks_Global_financials_and_ratios_EUR_Interim - ROA_using_P_L_before_tax_</v>
      </c>
      <c r="D1692" t="s">
        <v>4056</v>
      </c>
      <c r="E1692" t="s">
        <v>14171</v>
      </c>
      <c r="F1692" t="s">
        <v>619</v>
      </c>
    </row>
    <row r="1693" spans="1:8" x14ac:dyDescent="0.25">
      <c r="A1693" t="s">
        <v>17248</v>
      </c>
      <c r="B1693" s="4" t="str">
        <f t="shared" si="52"/>
        <v>Banks_Global_financials_and_ratios_EUR_Interim</v>
      </c>
      <c r="C1693" s="4" t="str">
        <f t="shared" si="53"/>
        <v>Banks_Global_financials_and_ratios_EUR_Interim - ROE_using_Net_income_</v>
      </c>
      <c r="D1693" t="s">
        <v>17036</v>
      </c>
      <c r="E1693" t="s">
        <v>12524</v>
      </c>
      <c r="F1693" t="s">
        <v>621</v>
      </c>
    </row>
    <row r="1694" spans="1:8" x14ac:dyDescent="0.25">
      <c r="A1694" t="s">
        <v>17248</v>
      </c>
      <c r="B1694" s="4" t="str">
        <f t="shared" si="52"/>
        <v>Banks_Global_financials_and_ratios_EUR_Interim</v>
      </c>
      <c r="C1694" s="4" t="str">
        <f t="shared" si="53"/>
        <v>Banks_Global_financials_and_ratios_EUR_Interim - ROA_using_Net_income_</v>
      </c>
      <c r="D1694" t="s">
        <v>17037</v>
      </c>
      <c r="E1694" t="s">
        <v>12520</v>
      </c>
      <c r="F1694" t="s">
        <v>617</v>
      </c>
    </row>
    <row r="1695" spans="1:8" x14ac:dyDescent="0.25">
      <c r="A1695" t="s">
        <v>17248</v>
      </c>
      <c r="B1695" s="4" t="str">
        <f t="shared" si="52"/>
        <v>Banks_Global_financials_and_ratios_EUR_Interim</v>
      </c>
      <c r="C1695" s="4" t="str">
        <f t="shared" si="53"/>
        <v>Banks_Global_financials_and_ratios_EUR_Interim - Dividend_Pay_Out_</v>
      </c>
      <c r="D1695" t="s">
        <v>4353</v>
      </c>
      <c r="E1695">
        <v>195270</v>
      </c>
      <c r="F1695" t="s">
        <v>469</v>
      </c>
    </row>
    <row r="1696" spans="1:8" x14ac:dyDescent="0.25">
      <c r="A1696" t="s">
        <v>17248</v>
      </c>
      <c r="B1696" s="4" t="str">
        <f t="shared" si="52"/>
        <v>Banks_Global_financials_and_ratios_EUR_Interim</v>
      </c>
      <c r="C1696" s="4" t="str">
        <f t="shared" si="53"/>
        <v>Banks_Global_financials_and_ratios_EUR_Interim - Inc_Net_of_Dist_Avg_Equity_</v>
      </c>
      <c r="D1696" t="s">
        <v>4357</v>
      </c>
      <c r="E1696">
        <v>195280</v>
      </c>
      <c r="F1696" t="s">
        <v>493</v>
      </c>
    </row>
    <row r="1697" spans="1:6" x14ac:dyDescent="0.25">
      <c r="A1697" t="s">
        <v>17248</v>
      </c>
      <c r="B1697" s="4" t="str">
        <f t="shared" si="52"/>
        <v>Banks_Global_financials_and_ratios_EUR_Interim</v>
      </c>
      <c r="C1697" s="4" t="str">
        <f t="shared" si="53"/>
        <v>Banks_Global_financials_and_ratios_EUR_Interim - Non_Op_Items_Net_Income_</v>
      </c>
      <c r="D1697" t="s">
        <v>4361</v>
      </c>
      <c r="E1697">
        <v>195290</v>
      </c>
      <c r="F1697" t="s">
        <v>565</v>
      </c>
    </row>
    <row r="1698" spans="1:6" x14ac:dyDescent="0.25">
      <c r="A1698" t="s">
        <v>17248</v>
      </c>
      <c r="B1698" s="4" t="str">
        <f t="shared" si="52"/>
        <v>Banks_Global_financials_and_ratios_EUR_Interim</v>
      </c>
      <c r="C1698" s="4" t="str">
        <f t="shared" si="53"/>
        <v>Banks_Global_financials_and_ratios_EUR_Interim - Cost_to_Income_Ratio_</v>
      </c>
      <c r="D1698" t="s">
        <v>4365</v>
      </c>
      <c r="E1698">
        <v>195300</v>
      </c>
      <c r="F1698" t="s">
        <v>455</v>
      </c>
    </row>
    <row r="1699" spans="1:6" x14ac:dyDescent="0.25">
      <c r="A1699" t="s">
        <v>17248</v>
      </c>
      <c r="B1699" s="4" t="str">
        <f t="shared" si="52"/>
        <v>Banks_Global_financials_and_ratios_EUR_Interim</v>
      </c>
      <c r="C1699" s="4" t="str">
        <f t="shared" si="53"/>
        <v>Banks_Global_financials_and_ratios_EUR_Interim - Recurring_Earning_Power_</v>
      </c>
      <c r="D1699" t="s">
        <v>4370</v>
      </c>
      <c r="E1699">
        <v>195310</v>
      </c>
      <c r="F1699" t="s">
        <v>607</v>
      </c>
    </row>
    <row r="1700" spans="1:6" x14ac:dyDescent="0.25">
      <c r="A1700" t="s">
        <v>17248</v>
      </c>
      <c r="B1700" s="4" t="str">
        <f t="shared" si="52"/>
        <v>Banks_Global_financials_and_ratios_EUR_Interim</v>
      </c>
      <c r="C1700" s="4" t="str">
        <f t="shared" si="53"/>
        <v>Banks_Global_financials_and_ratios_EUR_Interim - Interbank_Ratio_</v>
      </c>
      <c r="D1700" t="s">
        <v>4375</v>
      </c>
      <c r="E1700">
        <v>195320</v>
      </c>
      <c r="F1700" t="s">
        <v>497</v>
      </c>
    </row>
    <row r="1701" spans="1:6" x14ac:dyDescent="0.25">
      <c r="A1701" t="s">
        <v>17248</v>
      </c>
      <c r="B1701" s="4" t="str">
        <f t="shared" si="52"/>
        <v>Banks_Global_financials_and_ratios_EUR_Interim</v>
      </c>
      <c r="C1701" s="4" t="str">
        <f t="shared" si="53"/>
        <v>Banks_Global_financials_and_ratios_EUR_Interim - Net_Loans_Total_assets_</v>
      </c>
      <c r="D1701" t="s">
        <v>4379</v>
      </c>
      <c r="E1701">
        <v>195330</v>
      </c>
      <c r="F1701" t="s">
        <v>559</v>
      </c>
    </row>
    <row r="1702" spans="1:6" x14ac:dyDescent="0.25">
      <c r="A1702" t="s">
        <v>17248</v>
      </c>
      <c r="B1702" s="4" t="str">
        <f t="shared" si="52"/>
        <v>Banks_Global_financials_and_ratios_EUR_Interim</v>
      </c>
      <c r="C1702" s="4" t="str">
        <f t="shared" si="53"/>
        <v>Banks_Global_financials_and_ratios_EUR_Interim - Net_Loans_Dep_ST_Funding_</v>
      </c>
      <c r="D1702" t="s">
        <v>4384</v>
      </c>
      <c r="E1702">
        <v>195340</v>
      </c>
      <c r="F1702" t="s">
        <v>555</v>
      </c>
    </row>
    <row r="1703" spans="1:6" x14ac:dyDescent="0.25">
      <c r="A1703" t="s">
        <v>17248</v>
      </c>
      <c r="B1703" s="4" t="str">
        <f t="shared" si="52"/>
        <v>Banks_Global_financials_and_ratios_EUR_Interim</v>
      </c>
      <c r="C1703" s="4" t="str">
        <f t="shared" si="53"/>
        <v>Banks_Global_financials_and_ratios_EUR_Interim - Net_Loans_Tot_Dep_Bor_</v>
      </c>
      <c r="D1703" t="s">
        <v>4388</v>
      </c>
      <c r="E1703">
        <v>195350</v>
      </c>
      <c r="F1703" t="s">
        <v>557</v>
      </c>
    </row>
    <row r="1704" spans="1:6" x14ac:dyDescent="0.25">
      <c r="A1704" t="s">
        <v>17248</v>
      </c>
      <c r="B1704" s="4" t="str">
        <f t="shared" si="52"/>
        <v>Banks_Global_financials_and_ratios_EUR_Interim</v>
      </c>
      <c r="C1704" s="4" t="str">
        <f t="shared" si="53"/>
        <v>Banks_Global_financials_and_ratios_EUR_Interim - Liquid_Assets_Dep_ST_Funding_</v>
      </c>
      <c r="D1704" t="s">
        <v>4392</v>
      </c>
      <c r="E1704">
        <v>195360</v>
      </c>
      <c r="F1704" t="s">
        <v>509</v>
      </c>
    </row>
    <row r="1705" spans="1:6" x14ac:dyDescent="0.25">
      <c r="A1705" t="s">
        <v>17248</v>
      </c>
      <c r="B1705" s="4" t="str">
        <f t="shared" si="52"/>
        <v>Banks_Global_financials_and_ratios_EUR_Interim</v>
      </c>
      <c r="C1705" s="4" t="str">
        <f t="shared" si="53"/>
        <v>Banks_Global_financials_and_ratios_EUR_Interim - Liquid_Assets_Tot_Dep_Bor_</v>
      </c>
      <c r="D1705" t="s">
        <v>4396</v>
      </c>
      <c r="E1705">
        <v>195370</v>
      </c>
      <c r="F1705" t="s">
        <v>513</v>
      </c>
    </row>
    <row r="1706" spans="1:6" x14ac:dyDescent="0.25">
      <c r="A1706" t="s">
        <v>17248</v>
      </c>
      <c r="B1706" s="4" t="str">
        <f t="shared" si="52"/>
        <v>Banks_Global_financials_and_ratios_EUR_Interim</v>
      </c>
      <c r="C1706" s="4" t="str">
        <f t="shared" si="53"/>
        <v>Banks_Global_financials_and_ratios_EUR_Interim - Current_ratio_x_</v>
      </c>
      <c r="D1706" t="s">
        <v>17038</v>
      </c>
      <c r="E1706" t="s">
        <v>7208</v>
      </c>
      <c r="F1706" t="s">
        <v>457</v>
      </c>
    </row>
    <row r="1707" spans="1:6" x14ac:dyDescent="0.25">
      <c r="A1707" t="s">
        <v>17248</v>
      </c>
      <c r="B1707" s="4" t="str">
        <f t="shared" si="52"/>
        <v>Banks_Global_financials_and_ratios_EUR_Interim</v>
      </c>
      <c r="C1707" s="4" t="str">
        <f t="shared" si="53"/>
        <v>Banks_Global_financials_and_ratios_EUR_Interim - Solvency_ratio_Asset_based_</v>
      </c>
      <c r="D1707" t="s">
        <v>17039</v>
      </c>
      <c r="E1707" t="s">
        <v>14686</v>
      </c>
      <c r="F1707" t="s">
        <v>625</v>
      </c>
    </row>
    <row r="1708" spans="1:6" x14ac:dyDescent="0.25">
      <c r="A1708" t="s">
        <v>17248</v>
      </c>
      <c r="B1708" s="4" t="str">
        <f t="shared" si="52"/>
        <v>Banks_Global_financials_and_ratios_EUR_Interim</v>
      </c>
      <c r="C1708" s="4" t="str">
        <f t="shared" si="53"/>
        <v>Banks_Global_financials_and_ratios_EUR_Interim - SIZE_EMPL</v>
      </c>
      <c r="D1708" t="s">
        <v>17040</v>
      </c>
      <c r="E1708" t="s">
        <v>8140</v>
      </c>
      <c r="F1708" t="s">
        <v>17040</v>
      </c>
    </row>
    <row r="1709" spans="1:6" x14ac:dyDescent="0.25">
      <c r="A1709" t="s">
        <v>17260</v>
      </c>
      <c r="B1709" s="4" t="str">
        <f t="shared" si="52"/>
        <v>Industry_Global_financials_and_ratios_Interim</v>
      </c>
      <c r="C1709" s="4" t="str">
        <f t="shared" si="53"/>
        <v>Industry_Global_financials_and_ratios_Interim - BvD_ID_number</v>
      </c>
      <c r="D1709" t="s">
        <v>5805</v>
      </c>
      <c r="E1709" t="s">
        <v>954</v>
      </c>
      <c r="F1709" t="s">
        <v>27</v>
      </c>
    </row>
    <row r="1710" spans="1:6" x14ac:dyDescent="0.25">
      <c r="A1710" t="s">
        <v>17260</v>
      </c>
      <c r="B1710" s="4" t="str">
        <f t="shared" si="52"/>
        <v>Industry_Global_financials_and_ratios_Interim</v>
      </c>
      <c r="C1710" s="4" t="str">
        <f t="shared" si="53"/>
        <v>Industry_Global_financials_and_ratios_Interim - Consolidation_code</v>
      </c>
      <c r="D1710" t="s">
        <v>6000</v>
      </c>
      <c r="E1710" t="s">
        <v>5998</v>
      </c>
      <c r="F1710" t="s">
        <v>453</v>
      </c>
    </row>
    <row r="1711" spans="1:6" x14ac:dyDescent="0.25">
      <c r="A1711" t="s">
        <v>17260</v>
      </c>
      <c r="B1711" s="4" t="str">
        <f t="shared" si="52"/>
        <v>Industry_Global_financials_and_ratios_Interim</v>
      </c>
      <c r="C1711" s="4" t="str">
        <f t="shared" si="53"/>
        <v>Industry_Global_financials_and_ratios_Interim - Filing_type</v>
      </c>
      <c r="D1711" t="s">
        <v>8651</v>
      </c>
      <c r="E1711" t="s">
        <v>8649</v>
      </c>
      <c r="F1711" t="s">
        <v>2198</v>
      </c>
    </row>
    <row r="1712" spans="1:6" x14ac:dyDescent="0.25">
      <c r="A1712" t="s">
        <v>17260</v>
      </c>
      <c r="B1712" s="4" t="str">
        <f t="shared" si="52"/>
        <v>Industry_Global_financials_and_ratios_Interim</v>
      </c>
      <c r="C1712" s="4" t="str">
        <f t="shared" si="53"/>
        <v>Industry_Global_financials_and_ratios_Interim - Closing_date</v>
      </c>
      <c r="D1712" t="s">
        <v>5942</v>
      </c>
      <c r="E1712" t="s">
        <v>5940</v>
      </c>
      <c r="F1712" t="s">
        <v>220</v>
      </c>
    </row>
    <row r="1713" spans="1:6" x14ac:dyDescent="0.25">
      <c r="A1713" t="s">
        <v>17260</v>
      </c>
      <c r="B1713" s="4" t="str">
        <f t="shared" si="52"/>
        <v>Industry_Global_financials_and_ratios_Interim</v>
      </c>
      <c r="C1713" s="4" t="str">
        <f t="shared" si="53"/>
        <v>Industry_Global_financials_and_ratios_Interim - Number_of_months</v>
      </c>
      <c r="D1713" t="s">
        <v>11757</v>
      </c>
      <c r="E1713" t="s">
        <v>11755</v>
      </c>
      <c r="F1713" t="s">
        <v>571</v>
      </c>
    </row>
    <row r="1714" spans="1:6" x14ac:dyDescent="0.25">
      <c r="A1714" t="s">
        <v>17260</v>
      </c>
      <c r="B1714" s="4" t="str">
        <f t="shared" si="52"/>
        <v>Industry_Global_financials_and_ratios_Interim</v>
      </c>
      <c r="C1714" s="4" t="str">
        <f t="shared" si="53"/>
        <v>Industry_Global_financials_and_ratios_Interim - Audit_status</v>
      </c>
      <c r="D1714" t="s">
        <v>4735</v>
      </c>
      <c r="E1714" t="s">
        <v>4733</v>
      </c>
      <c r="F1714" t="s">
        <v>443</v>
      </c>
    </row>
    <row r="1715" spans="1:6" x14ac:dyDescent="0.25">
      <c r="A1715" t="s">
        <v>17260</v>
      </c>
      <c r="B1715" s="4" t="str">
        <f t="shared" si="52"/>
        <v>Industry_Global_financials_and_ratios_Interim</v>
      </c>
      <c r="C1715" s="4" t="str">
        <f t="shared" si="53"/>
        <v>Industry_Global_financials_and_ratios_Interim - Accounting_practice</v>
      </c>
      <c r="D1715" t="s">
        <v>4414</v>
      </c>
      <c r="E1715" t="s">
        <v>4412</v>
      </c>
      <c r="F1715" t="s">
        <v>441</v>
      </c>
    </row>
    <row r="1716" spans="1:6" x14ac:dyDescent="0.25">
      <c r="A1716" t="s">
        <v>17260</v>
      </c>
      <c r="B1716" s="4" t="str">
        <f t="shared" si="52"/>
        <v>Industry_Global_financials_and_ratios_Interim</v>
      </c>
      <c r="C1716" s="4" t="str">
        <f t="shared" si="53"/>
        <v>Industry_Global_financials_and_ratios_Interim - Source_for_publicly_quoted_companies_</v>
      </c>
      <c r="D1716" t="s">
        <v>16648</v>
      </c>
      <c r="E1716" t="s">
        <v>4422</v>
      </c>
      <c r="F1716" t="s">
        <v>1023</v>
      </c>
    </row>
    <row r="1717" spans="1:6" x14ac:dyDescent="0.25">
      <c r="A1717" t="s">
        <v>17260</v>
      </c>
      <c r="B1717" s="4" t="str">
        <f t="shared" si="52"/>
        <v>Industry_Global_financials_and_ratios_Interim</v>
      </c>
      <c r="C1717" s="4" t="str">
        <f t="shared" si="53"/>
        <v>Industry_Global_financials_and_ratios_Interim - Original_units</v>
      </c>
      <c r="D1717" t="s">
        <v>16649</v>
      </c>
      <c r="E1717" t="s">
        <v>11898</v>
      </c>
      <c r="F1717" t="s">
        <v>579</v>
      </c>
    </row>
    <row r="1718" spans="1:6" x14ac:dyDescent="0.25">
      <c r="A1718" t="s">
        <v>17260</v>
      </c>
      <c r="B1718" s="4" t="str">
        <f t="shared" si="52"/>
        <v>Industry_Global_financials_and_ratios_Interim</v>
      </c>
      <c r="C1718" s="4" t="str">
        <f t="shared" si="53"/>
        <v>Industry_Global_financials_and_ratios_Interim - Original_currency</v>
      </c>
      <c r="D1718" t="s">
        <v>5732</v>
      </c>
      <c r="E1718" t="s">
        <v>11895</v>
      </c>
      <c r="F1718" t="s">
        <v>577</v>
      </c>
    </row>
    <row r="1719" spans="1:6" x14ac:dyDescent="0.25">
      <c r="A1719" t="s">
        <v>17260</v>
      </c>
      <c r="B1719" s="4" t="str">
        <f t="shared" si="52"/>
        <v>Industry_Global_financials_and_ratios_Interim</v>
      </c>
      <c r="C1719" s="4" t="str">
        <f t="shared" si="53"/>
        <v>Industry_Global_financials_and_ratios_Interim - Exchange_rate_from_original_currency</v>
      </c>
      <c r="D1719" t="s">
        <v>8545</v>
      </c>
      <c r="E1719" t="s">
        <v>8543</v>
      </c>
      <c r="F1719" t="s">
        <v>662</v>
      </c>
    </row>
    <row r="1720" spans="1:6" x14ac:dyDescent="0.25">
      <c r="A1720" t="s">
        <v>17260</v>
      </c>
      <c r="B1720" s="4" t="str">
        <f t="shared" si="52"/>
        <v>Industry_Global_financials_and_ratios_Interim</v>
      </c>
      <c r="C1720" s="4" t="str">
        <f t="shared" si="53"/>
        <v>Industry_Global_financials_and_ratios_Interim - Fixed_assets</v>
      </c>
      <c r="D1720" t="s">
        <v>17063</v>
      </c>
      <c r="E1720" t="s">
        <v>8624</v>
      </c>
      <c r="F1720" t="s">
        <v>2201</v>
      </c>
    </row>
    <row r="1721" spans="1:6" x14ac:dyDescent="0.25">
      <c r="A1721" t="s">
        <v>17260</v>
      </c>
      <c r="B1721" s="4" t="str">
        <f t="shared" si="52"/>
        <v>Industry_Global_financials_and_ratios_Interim</v>
      </c>
      <c r="C1721" s="4" t="str">
        <f t="shared" si="53"/>
        <v>Industry_Global_financials_and_ratios_Interim - Intangible_fixed_assets</v>
      </c>
      <c r="D1721" t="s">
        <v>17064</v>
      </c>
      <c r="E1721" t="s">
        <v>10154</v>
      </c>
      <c r="F1721" t="s">
        <v>2209</v>
      </c>
    </row>
    <row r="1722" spans="1:6" x14ac:dyDescent="0.25">
      <c r="A1722" t="s">
        <v>17260</v>
      </c>
      <c r="B1722" s="4" t="str">
        <f t="shared" si="52"/>
        <v>Industry_Global_financials_and_ratios_Interim</v>
      </c>
      <c r="C1722" s="4" t="str">
        <f t="shared" si="53"/>
        <v>Industry_Global_financials_and_ratios_Interim - Tangible_fixed_assets</v>
      </c>
      <c r="D1722" t="s">
        <v>17065</v>
      </c>
      <c r="E1722" t="s">
        <v>15645</v>
      </c>
      <c r="F1722" t="s">
        <v>2273</v>
      </c>
    </row>
    <row r="1723" spans="1:6" x14ac:dyDescent="0.25">
      <c r="A1723" t="s">
        <v>17260</v>
      </c>
      <c r="B1723" s="4" t="str">
        <f t="shared" si="52"/>
        <v>Industry_Global_financials_and_ratios_Interim</v>
      </c>
      <c r="C1723" s="4" t="str">
        <f t="shared" si="53"/>
        <v>Industry_Global_financials_and_ratios_Interim - Other_fixed_assets</v>
      </c>
      <c r="D1723" t="s">
        <v>17066</v>
      </c>
      <c r="E1723" t="s">
        <v>11814</v>
      </c>
      <c r="F1723" t="s">
        <v>2237</v>
      </c>
    </row>
    <row r="1724" spans="1:6" x14ac:dyDescent="0.25">
      <c r="A1724" t="s">
        <v>17260</v>
      </c>
      <c r="B1724" s="4" t="str">
        <f t="shared" si="52"/>
        <v>Industry_Global_financials_and_ratios_Interim</v>
      </c>
      <c r="C1724" s="4" t="str">
        <f t="shared" si="53"/>
        <v>Industry_Global_financials_and_ratios_Interim - Current_assets</v>
      </c>
      <c r="D1724" t="s">
        <v>17067</v>
      </c>
      <c r="E1724" t="s">
        <v>7203</v>
      </c>
      <c r="F1724" t="s">
        <v>2167</v>
      </c>
    </row>
    <row r="1725" spans="1:6" x14ac:dyDescent="0.25">
      <c r="A1725" t="s">
        <v>17260</v>
      </c>
      <c r="B1725" s="4" t="str">
        <f t="shared" si="52"/>
        <v>Industry_Global_financials_and_ratios_Interim</v>
      </c>
      <c r="C1725" s="4" t="str">
        <f t="shared" si="53"/>
        <v>Industry_Global_financials_and_ratios_Interim - Stock</v>
      </c>
      <c r="D1725" t="s">
        <v>2269</v>
      </c>
      <c r="E1725" t="s">
        <v>14822</v>
      </c>
      <c r="F1725" t="s">
        <v>2269</v>
      </c>
    </row>
    <row r="1726" spans="1:6" x14ac:dyDescent="0.25">
      <c r="A1726" t="s">
        <v>17260</v>
      </c>
      <c r="B1726" s="4" t="str">
        <f t="shared" si="52"/>
        <v>Industry_Global_financials_and_ratios_Interim</v>
      </c>
      <c r="C1726" s="4" t="str">
        <f t="shared" si="53"/>
        <v>Industry_Global_financials_and_ratios_Interim - Debtors</v>
      </c>
      <c r="D1726" t="s">
        <v>2171</v>
      </c>
      <c r="E1726" t="s">
        <v>7279</v>
      </c>
      <c r="F1726" t="s">
        <v>2171</v>
      </c>
    </row>
    <row r="1727" spans="1:6" x14ac:dyDescent="0.25">
      <c r="A1727" t="s">
        <v>17260</v>
      </c>
      <c r="B1727" s="4" t="str">
        <f t="shared" si="52"/>
        <v>Industry_Global_financials_and_ratios_Interim</v>
      </c>
      <c r="C1727" s="4" t="str">
        <f t="shared" si="53"/>
        <v>Industry_Global_financials_and_ratios_Interim - Other_current_assets</v>
      </c>
      <c r="D1727" t="s">
        <v>3673</v>
      </c>
      <c r="E1727" t="s">
        <v>11795</v>
      </c>
      <c r="F1727" t="s">
        <v>2235</v>
      </c>
    </row>
    <row r="1728" spans="1:6" x14ac:dyDescent="0.25">
      <c r="A1728" t="s">
        <v>17260</v>
      </c>
      <c r="B1728" s="4" t="str">
        <f t="shared" si="52"/>
        <v>Industry_Global_financials_and_ratios_Interim</v>
      </c>
      <c r="C1728" s="4" t="str">
        <f t="shared" si="53"/>
        <v>Industry_Global_financials_and_ratios_Interim - Cash_cash_equivalent</v>
      </c>
      <c r="D1728" t="s">
        <v>17068</v>
      </c>
      <c r="E1728" t="s">
        <v>5822</v>
      </c>
      <c r="F1728" t="s">
        <v>2149</v>
      </c>
    </row>
    <row r="1729" spans="1:6" x14ac:dyDescent="0.25">
      <c r="A1729" t="s">
        <v>17260</v>
      </c>
      <c r="B1729" s="4" t="str">
        <f t="shared" si="52"/>
        <v>Industry_Global_financials_and_ratios_Interim</v>
      </c>
      <c r="C1729" s="4" t="str">
        <f t="shared" si="53"/>
        <v>Industry_Global_financials_and_ratios_Interim - Total_assets</v>
      </c>
      <c r="D1729" t="s">
        <v>3464</v>
      </c>
      <c r="E1729" t="s">
        <v>15664</v>
      </c>
      <c r="F1729" t="s">
        <v>643</v>
      </c>
    </row>
    <row r="1730" spans="1:6" x14ac:dyDescent="0.25">
      <c r="A1730" t="s">
        <v>17260</v>
      </c>
      <c r="B1730" s="4" t="str">
        <f t="shared" si="52"/>
        <v>Industry_Global_financials_and_ratios_Interim</v>
      </c>
      <c r="C1730" s="4" t="str">
        <f t="shared" si="53"/>
        <v>Industry_Global_financials_and_ratios_Interim - Shareholders_funds</v>
      </c>
      <c r="D1730" t="s">
        <v>14386</v>
      </c>
      <c r="E1730" t="s">
        <v>14384</v>
      </c>
      <c r="F1730" t="s">
        <v>2261</v>
      </c>
    </row>
    <row r="1731" spans="1:6" x14ac:dyDescent="0.25">
      <c r="A1731" t="s">
        <v>17260</v>
      </c>
      <c r="B1731" s="4" t="str">
        <f t="shared" ref="B1731:B1794" si="54">LEFT(A1731,FIND(".txt",A1731)-1)</f>
        <v>Industry_Global_financials_and_ratios_Interim</v>
      </c>
      <c r="C1731" s="4" t="str">
        <f t="shared" ref="C1731:C1794" si="55">B1731&amp;" - "&amp;F1731</f>
        <v>Industry_Global_financials_and_ratios_Interim - Capital</v>
      </c>
      <c r="D1731" t="s">
        <v>2147</v>
      </c>
      <c r="E1731" t="s">
        <v>5820</v>
      </c>
      <c r="F1731" t="s">
        <v>2147</v>
      </c>
    </row>
    <row r="1732" spans="1:6" x14ac:dyDescent="0.25">
      <c r="A1732" t="s">
        <v>17260</v>
      </c>
      <c r="B1732" s="4" t="str">
        <f t="shared" si="54"/>
        <v>Industry_Global_financials_and_ratios_Interim</v>
      </c>
      <c r="C1732" s="4" t="str">
        <f t="shared" si="55"/>
        <v>Industry_Global_financials_and_ratios_Interim - Other_shareholders_funds</v>
      </c>
      <c r="D1732" t="s">
        <v>17069</v>
      </c>
      <c r="E1732" t="s">
        <v>11901</v>
      </c>
      <c r="F1732" t="s">
        <v>2242</v>
      </c>
    </row>
    <row r="1733" spans="1:6" x14ac:dyDescent="0.25">
      <c r="A1733" t="s">
        <v>17260</v>
      </c>
      <c r="B1733" s="4" t="str">
        <f t="shared" si="54"/>
        <v>Industry_Global_financials_and_ratios_Interim</v>
      </c>
      <c r="C1733" s="4" t="str">
        <f t="shared" si="55"/>
        <v>Industry_Global_financials_and_ratios_Interim - Non_current_liabilities</v>
      </c>
      <c r="D1733" t="s">
        <v>17070</v>
      </c>
      <c r="E1733" t="s">
        <v>11736</v>
      </c>
      <c r="F1733" t="s">
        <v>2226</v>
      </c>
    </row>
    <row r="1734" spans="1:6" x14ac:dyDescent="0.25">
      <c r="A1734" t="s">
        <v>17260</v>
      </c>
      <c r="B1734" s="4" t="str">
        <f t="shared" si="54"/>
        <v>Industry_Global_financials_and_ratios_Interim</v>
      </c>
      <c r="C1734" s="4" t="str">
        <f t="shared" si="55"/>
        <v>Industry_Global_financials_and_ratios_Interim - Long_term_debt</v>
      </c>
      <c r="D1734" t="s">
        <v>17071</v>
      </c>
      <c r="E1734" t="s">
        <v>10796</v>
      </c>
      <c r="F1734" t="s">
        <v>2217</v>
      </c>
    </row>
    <row r="1735" spans="1:6" x14ac:dyDescent="0.25">
      <c r="A1735" t="s">
        <v>17260</v>
      </c>
      <c r="B1735" s="4" t="str">
        <f t="shared" si="54"/>
        <v>Industry_Global_financials_and_ratios_Interim</v>
      </c>
      <c r="C1735" s="4" t="str">
        <f t="shared" si="55"/>
        <v>Industry_Global_financials_and_ratios_Interim - Other_non_current_liabilities</v>
      </c>
      <c r="D1735" t="s">
        <v>17072</v>
      </c>
      <c r="E1735" t="s">
        <v>11827</v>
      </c>
      <c r="F1735" t="s">
        <v>2238</v>
      </c>
    </row>
    <row r="1736" spans="1:6" x14ac:dyDescent="0.25">
      <c r="A1736" t="s">
        <v>17260</v>
      </c>
      <c r="B1736" s="4" t="str">
        <f t="shared" si="54"/>
        <v>Industry_Global_financials_and_ratios_Interim</v>
      </c>
      <c r="C1736" s="4" t="str">
        <f t="shared" si="55"/>
        <v>Industry_Global_financials_and_ratios_Interim - Provisions</v>
      </c>
      <c r="D1736" t="s">
        <v>1542</v>
      </c>
      <c r="E1736" t="s">
        <v>12239</v>
      </c>
      <c r="F1736" t="s">
        <v>1542</v>
      </c>
    </row>
    <row r="1737" spans="1:6" x14ac:dyDescent="0.25">
      <c r="A1737" t="s">
        <v>17260</v>
      </c>
      <c r="B1737" s="4" t="str">
        <f t="shared" si="54"/>
        <v>Industry_Global_financials_and_ratios_Interim</v>
      </c>
      <c r="C1737" s="4" t="str">
        <f t="shared" si="55"/>
        <v>Industry_Global_financials_and_ratios_Interim - Current_liabilities</v>
      </c>
      <c r="D1737" t="s">
        <v>17073</v>
      </c>
      <c r="E1737" t="s">
        <v>7205</v>
      </c>
      <c r="F1737" t="s">
        <v>2169</v>
      </c>
    </row>
    <row r="1738" spans="1:6" x14ac:dyDescent="0.25">
      <c r="A1738" t="s">
        <v>17260</v>
      </c>
      <c r="B1738" s="4" t="str">
        <f t="shared" si="54"/>
        <v>Industry_Global_financials_and_ratios_Interim</v>
      </c>
      <c r="C1738" s="4" t="str">
        <f t="shared" si="55"/>
        <v>Industry_Global_financials_and_ratios_Interim - Loans</v>
      </c>
      <c r="D1738" t="s">
        <v>529</v>
      </c>
      <c r="E1738" t="s">
        <v>10770</v>
      </c>
      <c r="F1738" t="s">
        <v>529</v>
      </c>
    </row>
    <row r="1739" spans="1:6" x14ac:dyDescent="0.25">
      <c r="A1739" t="s">
        <v>17260</v>
      </c>
      <c r="B1739" s="4" t="str">
        <f t="shared" si="54"/>
        <v>Industry_Global_financials_and_ratios_Interim</v>
      </c>
      <c r="C1739" s="4" t="str">
        <f t="shared" si="55"/>
        <v>Industry_Global_financials_and_ratios_Interim - Creditors</v>
      </c>
      <c r="D1739" t="s">
        <v>2165</v>
      </c>
      <c r="E1739" t="s">
        <v>6580</v>
      </c>
      <c r="F1739" t="s">
        <v>2165</v>
      </c>
    </row>
    <row r="1740" spans="1:6" x14ac:dyDescent="0.25">
      <c r="A1740" t="s">
        <v>17260</v>
      </c>
      <c r="B1740" s="4" t="str">
        <f t="shared" si="54"/>
        <v>Industry_Global_financials_and_ratios_Interim</v>
      </c>
      <c r="C1740" s="4" t="str">
        <f t="shared" si="55"/>
        <v>Industry_Global_financials_and_ratios_Interim - Other_current_liabilities</v>
      </c>
      <c r="D1740" t="s">
        <v>17074</v>
      </c>
      <c r="E1740" t="s">
        <v>11797</v>
      </c>
      <c r="F1740" t="s">
        <v>2236</v>
      </c>
    </row>
    <row r="1741" spans="1:6" x14ac:dyDescent="0.25">
      <c r="A1741" t="s">
        <v>17260</v>
      </c>
      <c r="B1741" s="4" t="str">
        <f t="shared" si="54"/>
        <v>Industry_Global_financials_and_ratios_Interim</v>
      </c>
      <c r="C1741" s="4" t="str">
        <f t="shared" si="55"/>
        <v>Industry_Global_financials_and_ratios_Interim - Total_shareh_funds_liab_</v>
      </c>
      <c r="D1741" t="s">
        <v>15746</v>
      </c>
      <c r="E1741" t="s">
        <v>15744</v>
      </c>
      <c r="F1741" t="s">
        <v>2279</v>
      </c>
    </row>
    <row r="1742" spans="1:6" x14ac:dyDescent="0.25">
      <c r="A1742" t="s">
        <v>17260</v>
      </c>
      <c r="B1742" s="4" t="str">
        <f t="shared" si="54"/>
        <v>Industry_Global_financials_and_ratios_Interim</v>
      </c>
      <c r="C1742" s="4" t="str">
        <f t="shared" si="55"/>
        <v>Industry_Global_financials_and_ratios_Interim - Working_capital</v>
      </c>
      <c r="D1742" t="s">
        <v>17075</v>
      </c>
      <c r="E1742" t="s">
        <v>16138</v>
      </c>
      <c r="F1742" t="s">
        <v>2281</v>
      </c>
    </row>
    <row r="1743" spans="1:6" x14ac:dyDescent="0.25">
      <c r="A1743" t="s">
        <v>17260</v>
      </c>
      <c r="B1743" s="4" t="str">
        <f t="shared" si="54"/>
        <v>Industry_Global_financials_and_ratios_Interim</v>
      </c>
      <c r="C1743" s="4" t="str">
        <f t="shared" si="55"/>
        <v>Industry_Global_financials_and_ratios_Interim - Net_current_assets</v>
      </c>
      <c r="D1743" t="s">
        <v>17076</v>
      </c>
      <c r="E1743" t="s">
        <v>11732</v>
      </c>
      <c r="F1743" t="s">
        <v>2225</v>
      </c>
    </row>
    <row r="1744" spans="1:6" x14ac:dyDescent="0.25">
      <c r="A1744" t="s">
        <v>17260</v>
      </c>
      <c r="B1744" s="4" t="str">
        <f t="shared" si="54"/>
        <v>Industry_Global_financials_and_ratios_Interim</v>
      </c>
      <c r="C1744" s="4" t="str">
        <f t="shared" si="55"/>
        <v>Industry_Global_financials_and_ratios_Interim - Enterprise_value</v>
      </c>
      <c r="D1744" t="s">
        <v>3860</v>
      </c>
      <c r="E1744" t="s">
        <v>8288</v>
      </c>
      <c r="F1744" t="s">
        <v>2180</v>
      </c>
    </row>
    <row r="1745" spans="1:6" x14ac:dyDescent="0.25">
      <c r="A1745" t="s">
        <v>17260</v>
      </c>
      <c r="B1745" s="4" t="str">
        <f t="shared" si="54"/>
        <v>Industry_Global_financials_and_ratios_Interim</v>
      </c>
      <c r="C1745" s="4" t="str">
        <f t="shared" si="55"/>
        <v>Industry_Global_financials_and_ratios_Interim - Number_of_employees</v>
      </c>
      <c r="D1745" t="s">
        <v>16712</v>
      </c>
      <c r="E1745" t="s">
        <v>8140</v>
      </c>
      <c r="F1745" t="s">
        <v>1482</v>
      </c>
    </row>
    <row r="1746" spans="1:6" x14ac:dyDescent="0.25">
      <c r="A1746" t="s">
        <v>17260</v>
      </c>
      <c r="B1746" s="4" t="str">
        <f t="shared" si="54"/>
        <v>Industry_Global_financials_and_ratios_Interim</v>
      </c>
      <c r="C1746" s="4" t="str">
        <f t="shared" si="55"/>
        <v>Industry_Global_financials_and_ratios_Interim - Operating_revenue_Turnover_</v>
      </c>
      <c r="D1746" t="s">
        <v>17077</v>
      </c>
      <c r="E1746" t="s">
        <v>11890</v>
      </c>
      <c r="F1746" t="s">
        <v>2234</v>
      </c>
    </row>
    <row r="1747" spans="1:6" x14ac:dyDescent="0.25">
      <c r="A1747" t="s">
        <v>17260</v>
      </c>
      <c r="B1747" s="4" t="str">
        <f t="shared" si="54"/>
        <v>Industry_Global_financials_and_ratios_Interim</v>
      </c>
      <c r="C1747" s="4" t="str">
        <f t="shared" si="55"/>
        <v>Industry_Global_financials_and_ratios_Interim - TURN</v>
      </c>
      <c r="D1747" t="s">
        <v>15810</v>
      </c>
      <c r="E1747" t="s">
        <v>15810</v>
      </c>
      <c r="F1747" t="s">
        <v>15810</v>
      </c>
    </row>
    <row r="1748" spans="1:6" x14ac:dyDescent="0.25">
      <c r="A1748" t="s">
        <v>17260</v>
      </c>
      <c r="B1748" s="4" t="str">
        <f t="shared" si="54"/>
        <v>Industry_Global_financials_and_ratios_Interim</v>
      </c>
      <c r="C1748" s="4" t="str">
        <f t="shared" si="55"/>
        <v>Industry_Global_financials_and_ratios_Interim - Costs_of_goods_sold</v>
      </c>
      <c r="D1748" t="s">
        <v>17078</v>
      </c>
      <c r="E1748" t="s">
        <v>6360</v>
      </c>
      <c r="F1748" t="s">
        <v>2161</v>
      </c>
    </row>
    <row r="1749" spans="1:6" x14ac:dyDescent="0.25">
      <c r="A1749" t="s">
        <v>17260</v>
      </c>
      <c r="B1749" s="4" t="str">
        <f t="shared" si="54"/>
        <v>Industry_Global_financials_and_ratios_Interim</v>
      </c>
      <c r="C1749" s="4" t="str">
        <f t="shared" si="55"/>
        <v>Industry_Global_financials_and_ratios_Interim - Gross_profit</v>
      </c>
      <c r="D1749" t="s">
        <v>17079</v>
      </c>
      <c r="E1749" t="s">
        <v>9445</v>
      </c>
      <c r="F1749" t="s">
        <v>2207</v>
      </c>
    </row>
    <row r="1750" spans="1:6" x14ac:dyDescent="0.25">
      <c r="A1750" t="s">
        <v>17260</v>
      </c>
      <c r="B1750" s="4" t="str">
        <f t="shared" si="54"/>
        <v>Industry_Global_financials_and_ratios_Interim</v>
      </c>
      <c r="C1750" s="4" t="str">
        <f t="shared" si="55"/>
        <v>Industry_Global_financials_and_ratios_Interim - Other_operating_expenses</v>
      </c>
      <c r="D1750" t="s">
        <v>17080</v>
      </c>
      <c r="E1750" t="s">
        <v>11848</v>
      </c>
      <c r="F1750" t="s">
        <v>2240</v>
      </c>
    </row>
    <row r="1751" spans="1:6" x14ac:dyDescent="0.25">
      <c r="A1751" t="s">
        <v>17260</v>
      </c>
      <c r="B1751" s="4" t="str">
        <f t="shared" si="54"/>
        <v>Industry_Global_financials_and_ratios_Interim</v>
      </c>
      <c r="C1751" s="4" t="str">
        <f t="shared" si="55"/>
        <v>Industry_Global_financials_and_ratios_Interim - Operating_P_L_EBIT_</v>
      </c>
      <c r="D1751" t="s">
        <v>17081</v>
      </c>
      <c r="E1751" t="s">
        <v>11869</v>
      </c>
      <c r="F1751" t="s">
        <v>2228</v>
      </c>
    </row>
    <row r="1752" spans="1:6" x14ac:dyDescent="0.25">
      <c r="A1752" t="s">
        <v>17260</v>
      </c>
      <c r="B1752" s="4" t="str">
        <f t="shared" si="54"/>
        <v>Industry_Global_financials_and_ratios_Interim</v>
      </c>
      <c r="C1752" s="4" t="str">
        <f t="shared" si="55"/>
        <v>Industry_Global_financials_and_ratios_Interim - Financial_revenue</v>
      </c>
      <c r="D1752" t="s">
        <v>3390</v>
      </c>
      <c r="E1752" t="s">
        <v>8664</v>
      </c>
      <c r="F1752" t="s">
        <v>2200</v>
      </c>
    </row>
    <row r="1753" spans="1:6" x14ac:dyDescent="0.25">
      <c r="A1753" t="s">
        <v>17260</v>
      </c>
      <c r="B1753" s="4" t="str">
        <f t="shared" si="54"/>
        <v>Industry_Global_financials_and_ratios_Interim</v>
      </c>
      <c r="C1753" s="4" t="str">
        <f t="shared" si="55"/>
        <v>Industry_Global_financials_and_ratios_Interim - Financial_expenses</v>
      </c>
      <c r="D1753" t="s">
        <v>17082</v>
      </c>
      <c r="E1753" t="s">
        <v>8627</v>
      </c>
      <c r="F1753" t="s">
        <v>2199</v>
      </c>
    </row>
    <row r="1754" spans="1:6" x14ac:dyDescent="0.25">
      <c r="A1754" t="s">
        <v>17260</v>
      </c>
      <c r="B1754" s="4" t="str">
        <f t="shared" si="54"/>
        <v>Industry_Global_financials_and_ratios_Interim</v>
      </c>
      <c r="C1754" s="4" t="str">
        <f t="shared" si="55"/>
        <v>Industry_Global_financials_and_ratios_Interim - Financial_P_L</v>
      </c>
      <c r="D1754" t="s">
        <v>3397</v>
      </c>
      <c r="E1754" t="s">
        <v>8662</v>
      </c>
      <c r="F1754" t="s">
        <v>1416</v>
      </c>
    </row>
    <row r="1755" spans="1:6" x14ac:dyDescent="0.25">
      <c r="A1755" t="s">
        <v>17260</v>
      </c>
      <c r="B1755" s="4" t="str">
        <f t="shared" si="54"/>
        <v>Industry_Global_financials_and_ratios_Interim</v>
      </c>
      <c r="C1755" s="4" t="str">
        <f t="shared" si="55"/>
        <v>Industry_Global_financials_and_ratios_Interim - P_L_before_tax</v>
      </c>
      <c r="D1755" t="s">
        <v>17083</v>
      </c>
      <c r="E1755" t="s">
        <v>12198</v>
      </c>
      <c r="F1755" t="s">
        <v>2246</v>
      </c>
    </row>
    <row r="1756" spans="1:6" x14ac:dyDescent="0.25">
      <c r="A1756" t="s">
        <v>17260</v>
      </c>
      <c r="B1756" s="4" t="str">
        <f t="shared" si="54"/>
        <v>Industry_Global_financials_and_ratios_Interim</v>
      </c>
      <c r="C1756" s="4" t="str">
        <f t="shared" si="55"/>
        <v>Industry_Global_financials_and_ratios_Interim - Taxation</v>
      </c>
      <c r="D1756" t="s">
        <v>2275</v>
      </c>
      <c r="E1756" t="s">
        <v>15622</v>
      </c>
      <c r="F1756" t="s">
        <v>2275</v>
      </c>
    </row>
    <row r="1757" spans="1:6" x14ac:dyDescent="0.25">
      <c r="A1757" t="s">
        <v>17260</v>
      </c>
      <c r="B1757" s="4" t="str">
        <f t="shared" si="54"/>
        <v>Industry_Global_financials_and_ratios_Interim</v>
      </c>
      <c r="C1757" s="4" t="str">
        <f t="shared" si="55"/>
        <v>Industry_Global_financials_and_ratios_Interim - P_L_after_tax</v>
      </c>
      <c r="D1757" t="s">
        <v>17084</v>
      </c>
      <c r="E1757" t="s">
        <v>12194</v>
      </c>
      <c r="F1757" t="s">
        <v>2244</v>
      </c>
    </row>
    <row r="1758" spans="1:6" x14ac:dyDescent="0.25">
      <c r="A1758" t="s">
        <v>17260</v>
      </c>
      <c r="B1758" s="4" t="str">
        <f t="shared" si="54"/>
        <v>Industry_Global_financials_and_ratios_Interim</v>
      </c>
      <c r="C1758" s="4" t="str">
        <f t="shared" si="55"/>
        <v>Industry_Global_financials_and_ratios_Interim - Extr_and_other_revenue</v>
      </c>
      <c r="D1758" t="s">
        <v>17085</v>
      </c>
      <c r="E1758" t="s">
        <v>8561</v>
      </c>
      <c r="F1758" t="s">
        <v>2196</v>
      </c>
    </row>
    <row r="1759" spans="1:6" x14ac:dyDescent="0.25">
      <c r="A1759" t="s">
        <v>17260</v>
      </c>
      <c r="B1759" s="4" t="str">
        <f t="shared" si="54"/>
        <v>Industry_Global_financials_and_ratios_Interim</v>
      </c>
      <c r="C1759" s="4" t="str">
        <f t="shared" si="55"/>
        <v>Industry_Global_financials_and_ratios_Interim - Extr_and_other_expenses</v>
      </c>
      <c r="D1759" t="s">
        <v>17086</v>
      </c>
      <c r="E1759" t="s">
        <v>8548</v>
      </c>
      <c r="F1759" t="s">
        <v>2192</v>
      </c>
    </row>
    <row r="1760" spans="1:6" x14ac:dyDescent="0.25">
      <c r="A1760" t="s">
        <v>17260</v>
      </c>
      <c r="B1760" s="4" t="str">
        <f t="shared" si="54"/>
        <v>Industry_Global_financials_and_ratios_Interim</v>
      </c>
      <c r="C1760" s="4" t="str">
        <f t="shared" si="55"/>
        <v>Industry_Global_financials_and_ratios_Interim - Extr_and_other_P_L</v>
      </c>
      <c r="D1760" t="s">
        <v>17087</v>
      </c>
      <c r="E1760" t="s">
        <v>8564</v>
      </c>
      <c r="F1760" t="s">
        <v>2194</v>
      </c>
    </row>
    <row r="1761" spans="1:6" x14ac:dyDescent="0.25">
      <c r="A1761" t="s">
        <v>17260</v>
      </c>
      <c r="B1761" s="4" t="str">
        <f t="shared" si="54"/>
        <v>Industry_Global_financials_and_ratios_Interim</v>
      </c>
      <c r="C1761" s="4" t="str">
        <f t="shared" si="55"/>
        <v>Industry_Global_financials_and_ratios_Interim - P_L_for_period_Net_income_</v>
      </c>
      <c r="D1761" t="s">
        <v>17088</v>
      </c>
      <c r="E1761" t="s">
        <v>12191</v>
      </c>
      <c r="F1761" t="s">
        <v>2248</v>
      </c>
    </row>
    <row r="1762" spans="1:6" x14ac:dyDescent="0.25">
      <c r="A1762" t="s">
        <v>17260</v>
      </c>
      <c r="B1762" s="4" t="str">
        <f t="shared" si="54"/>
        <v>Industry_Global_financials_and_ratios_Interim</v>
      </c>
      <c r="C1762" s="4" t="str">
        <f t="shared" si="55"/>
        <v>Industry_Global_financials_and_ratios_Interim - Export_revenue</v>
      </c>
      <c r="D1762" t="s">
        <v>17089</v>
      </c>
      <c r="E1762" t="s">
        <v>8559</v>
      </c>
      <c r="F1762" t="s">
        <v>2188</v>
      </c>
    </row>
    <row r="1763" spans="1:6" x14ac:dyDescent="0.25">
      <c r="A1763" t="s">
        <v>17260</v>
      </c>
      <c r="B1763" s="4" t="str">
        <f t="shared" si="54"/>
        <v>Industry_Global_financials_and_ratios_Interim</v>
      </c>
      <c r="C1763" s="4" t="str">
        <f t="shared" si="55"/>
        <v>Industry_Global_financials_and_ratios_Interim - Material_costs</v>
      </c>
      <c r="D1763" t="s">
        <v>17090</v>
      </c>
      <c r="E1763" t="s">
        <v>10870</v>
      </c>
      <c r="F1763" t="s">
        <v>2221</v>
      </c>
    </row>
    <row r="1764" spans="1:6" x14ac:dyDescent="0.25">
      <c r="A1764" t="s">
        <v>17260</v>
      </c>
      <c r="B1764" s="4" t="str">
        <f t="shared" si="54"/>
        <v>Industry_Global_financials_and_ratios_Interim</v>
      </c>
      <c r="C1764" s="4" t="str">
        <f t="shared" si="55"/>
        <v>Industry_Global_financials_and_ratios_Interim - Costs_of_employees</v>
      </c>
      <c r="D1764" t="s">
        <v>14796</v>
      </c>
      <c r="E1764" t="s">
        <v>14794</v>
      </c>
      <c r="F1764" t="s">
        <v>2157</v>
      </c>
    </row>
    <row r="1765" spans="1:6" x14ac:dyDescent="0.25">
      <c r="A1765" t="s">
        <v>17260</v>
      </c>
      <c r="B1765" s="4" t="str">
        <f t="shared" si="54"/>
        <v>Industry_Global_financials_and_ratios_Interim</v>
      </c>
      <c r="C1765" s="4" t="str">
        <f t="shared" si="55"/>
        <v>Industry_Global_financials_and_ratios_Interim - Depreciation_Amortization</v>
      </c>
      <c r="D1765" t="s">
        <v>17091</v>
      </c>
      <c r="E1765" t="s">
        <v>7282</v>
      </c>
      <c r="F1765" t="s">
        <v>2173</v>
      </c>
    </row>
    <row r="1766" spans="1:6" x14ac:dyDescent="0.25">
      <c r="A1766" t="s">
        <v>17260</v>
      </c>
      <c r="B1766" s="4" t="str">
        <f t="shared" si="54"/>
        <v>Industry_Global_financials_and_ratios_Interim</v>
      </c>
      <c r="C1766" s="4" t="str">
        <f t="shared" si="55"/>
        <v>Industry_Global_financials_and_ratios_Interim - Interest_paid</v>
      </c>
      <c r="D1766" t="s">
        <v>17092</v>
      </c>
      <c r="E1766" t="s">
        <v>10244</v>
      </c>
      <c r="F1766" t="s">
        <v>2213</v>
      </c>
    </row>
    <row r="1767" spans="1:6" x14ac:dyDescent="0.25">
      <c r="A1767" t="s">
        <v>17260</v>
      </c>
      <c r="B1767" s="4" t="str">
        <f t="shared" si="54"/>
        <v>Industry_Global_financials_and_ratios_Interim</v>
      </c>
      <c r="C1767" s="4" t="str">
        <f t="shared" si="55"/>
        <v>Industry_Global_financials_and_ratios_Interim - Research_Development_expenses</v>
      </c>
      <c r="D1767" t="s">
        <v>12345</v>
      </c>
      <c r="E1767" t="s">
        <v>12343</v>
      </c>
      <c r="F1767" t="s">
        <v>2253</v>
      </c>
    </row>
    <row r="1768" spans="1:6" x14ac:dyDescent="0.25">
      <c r="A1768" t="s">
        <v>17260</v>
      </c>
      <c r="B1768" s="4" t="str">
        <f t="shared" si="54"/>
        <v>Industry_Global_financials_and_ratios_Interim</v>
      </c>
      <c r="C1768" s="4" t="str">
        <f t="shared" si="55"/>
        <v>Industry_Global_financials_and_ratios_Interim - Cash_flow</v>
      </c>
      <c r="D1768" t="s">
        <v>5859</v>
      </c>
      <c r="E1768" t="s">
        <v>5857</v>
      </c>
      <c r="F1768" t="s">
        <v>2151</v>
      </c>
    </row>
    <row r="1769" spans="1:6" x14ac:dyDescent="0.25">
      <c r="A1769" t="s">
        <v>17260</v>
      </c>
      <c r="B1769" s="4" t="str">
        <f t="shared" si="54"/>
        <v>Industry_Global_financials_and_ratios_Interim</v>
      </c>
      <c r="C1769" s="4" t="str">
        <f t="shared" si="55"/>
        <v>Industry_Global_financials_and_ratios_Interim - Added_value</v>
      </c>
      <c r="D1769" t="s">
        <v>17093</v>
      </c>
      <c r="E1769" t="s">
        <v>4740</v>
      </c>
      <c r="F1769" t="s">
        <v>2143</v>
      </c>
    </row>
    <row r="1770" spans="1:6" x14ac:dyDescent="0.25">
      <c r="A1770" t="s">
        <v>17260</v>
      </c>
      <c r="B1770" s="4" t="str">
        <f t="shared" si="54"/>
        <v>Industry_Global_financials_and_ratios_Interim</v>
      </c>
      <c r="C1770" s="4" t="str">
        <f t="shared" si="55"/>
        <v>Industry_Global_financials_and_ratios_Interim - EBITDA</v>
      </c>
      <c r="D1770" t="s">
        <v>1406</v>
      </c>
      <c r="E1770" t="s">
        <v>8123</v>
      </c>
      <c r="F1770" t="s">
        <v>1406</v>
      </c>
    </row>
    <row r="1771" spans="1:6" x14ac:dyDescent="0.25">
      <c r="A1771" t="s">
        <v>17260</v>
      </c>
      <c r="B1771" s="4" t="str">
        <f t="shared" si="54"/>
        <v>Industry_Global_financials_and_ratios_Interim</v>
      </c>
      <c r="C1771" s="4" t="str">
        <f t="shared" si="55"/>
        <v>Industry_Global_financials_and_ratios_Interim - ROE_using_P_L_before_tax_</v>
      </c>
      <c r="D1771" t="s">
        <v>17035</v>
      </c>
      <c r="E1771" t="s">
        <v>14167</v>
      </c>
      <c r="F1771" t="s">
        <v>623</v>
      </c>
    </row>
    <row r="1772" spans="1:6" x14ac:dyDescent="0.25">
      <c r="A1772" t="s">
        <v>17260</v>
      </c>
      <c r="B1772" s="4" t="str">
        <f t="shared" si="54"/>
        <v>Industry_Global_financials_and_ratios_Interim</v>
      </c>
      <c r="C1772" s="4" t="str">
        <f t="shared" si="55"/>
        <v>Industry_Global_financials_and_ratios_Interim - ROCE_using_P_L_before_tax_</v>
      </c>
      <c r="D1772" t="s">
        <v>17094</v>
      </c>
      <c r="E1772" t="s">
        <v>12341</v>
      </c>
      <c r="F1772" t="s">
        <v>2257</v>
      </c>
    </row>
    <row r="1773" spans="1:6" x14ac:dyDescent="0.25">
      <c r="A1773" t="s">
        <v>17260</v>
      </c>
      <c r="B1773" s="4" t="str">
        <f t="shared" si="54"/>
        <v>Industry_Global_financials_and_ratios_Interim</v>
      </c>
      <c r="C1773" s="4" t="str">
        <f t="shared" si="55"/>
        <v>Industry_Global_financials_and_ratios_Interim - ROA_using_P_L_before_tax_</v>
      </c>
      <c r="D1773" t="s">
        <v>4056</v>
      </c>
      <c r="E1773" t="s">
        <v>14171</v>
      </c>
      <c r="F1773" t="s">
        <v>619</v>
      </c>
    </row>
    <row r="1774" spans="1:6" x14ac:dyDescent="0.25">
      <c r="A1774" t="s">
        <v>17260</v>
      </c>
      <c r="B1774" s="4" t="str">
        <f t="shared" si="54"/>
        <v>Industry_Global_financials_and_ratios_Interim</v>
      </c>
      <c r="C1774" s="4" t="str">
        <f t="shared" si="55"/>
        <v>Industry_Global_financials_and_ratios_Interim - ROE_using_Net_income_</v>
      </c>
      <c r="D1774" t="s">
        <v>17036</v>
      </c>
      <c r="E1774" t="s">
        <v>12524</v>
      </c>
      <c r="F1774" t="s">
        <v>621</v>
      </c>
    </row>
    <row r="1775" spans="1:6" x14ac:dyDescent="0.25">
      <c r="A1775" t="s">
        <v>17260</v>
      </c>
      <c r="B1775" s="4" t="str">
        <f t="shared" si="54"/>
        <v>Industry_Global_financials_and_ratios_Interim</v>
      </c>
      <c r="C1775" s="4" t="str">
        <f t="shared" si="55"/>
        <v>Industry_Global_financials_and_ratios_Interim - ROCE_using_Net_income_</v>
      </c>
      <c r="D1775" t="s">
        <v>17095</v>
      </c>
      <c r="E1775" t="s">
        <v>12522</v>
      </c>
      <c r="F1775" t="s">
        <v>2255</v>
      </c>
    </row>
    <row r="1776" spans="1:6" x14ac:dyDescent="0.25">
      <c r="A1776" t="s">
        <v>17260</v>
      </c>
      <c r="B1776" s="4" t="str">
        <f t="shared" si="54"/>
        <v>Industry_Global_financials_and_ratios_Interim</v>
      </c>
      <c r="C1776" s="4" t="str">
        <f t="shared" si="55"/>
        <v>Industry_Global_financials_and_ratios_Interim - ROA_using_Net_income_</v>
      </c>
      <c r="D1776" t="s">
        <v>17037</v>
      </c>
      <c r="E1776" t="s">
        <v>12520</v>
      </c>
      <c r="F1776" t="s">
        <v>617</v>
      </c>
    </row>
    <row r="1777" spans="1:6" x14ac:dyDescent="0.25">
      <c r="A1777" t="s">
        <v>17260</v>
      </c>
      <c r="B1777" s="4" t="str">
        <f t="shared" si="54"/>
        <v>Industry_Global_financials_and_ratios_Interim</v>
      </c>
      <c r="C1777" s="4" t="str">
        <f t="shared" si="55"/>
        <v>Industry_Global_financials_and_ratios_Interim - Profit_margin_</v>
      </c>
      <c r="D1777" t="s">
        <v>4051</v>
      </c>
      <c r="E1777" t="s">
        <v>12233</v>
      </c>
      <c r="F1777" t="s">
        <v>605</v>
      </c>
    </row>
    <row r="1778" spans="1:6" x14ac:dyDescent="0.25">
      <c r="A1778" t="s">
        <v>17260</v>
      </c>
      <c r="B1778" s="4" t="str">
        <f t="shared" si="54"/>
        <v>Industry_Global_financials_and_ratios_Interim</v>
      </c>
      <c r="C1778" s="4" t="str">
        <f t="shared" si="55"/>
        <v>Industry_Global_financials_and_ratios_Interim - Gross_margin_</v>
      </c>
      <c r="D1778" t="s">
        <v>9443</v>
      </c>
      <c r="E1778" t="s">
        <v>9441</v>
      </c>
      <c r="F1778" t="s">
        <v>2205</v>
      </c>
    </row>
    <row r="1779" spans="1:6" x14ac:dyDescent="0.25">
      <c r="A1779" t="s">
        <v>17260</v>
      </c>
      <c r="B1779" s="4" t="str">
        <f t="shared" si="54"/>
        <v>Industry_Global_financials_and_ratios_Interim</v>
      </c>
      <c r="C1779" s="4" t="str">
        <f t="shared" si="55"/>
        <v>Industry_Global_financials_and_ratios_Interim - EBITDA_margin_</v>
      </c>
      <c r="D1779" t="s">
        <v>17096</v>
      </c>
      <c r="E1779" t="s">
        <v>8534</v>
      </c>
      <c r="F1779" t="s">
        <v>2177</v>
      </c>
    </row>
    <row r="1780" spans="1:6" x14ac:dyDescent="0.25">
      <c r="A1780" t="s">
        <v>17260</v>
      </c>
      <c r="B1780" s="4" t="str">
        <f t="shared" si="54"/>
        <v>Industry_Global_financials_and_ratios_Interim</v>
      </c>
      <c r="C1780" s="4" t="str">
        <f t="shared" si="55"/>
        <v>Industry_Global_financials_and_ratios_Interim - EBIT_margin_</v>
      </c>
      <c r="D1780" t="s">
        <v>17097</v>
      </c>
      <c r="E1780" t="s">
        <v>8121</v>
      </c>
      <c r="F1780" t="s">
        <v>2175</v>
      </c>
    </row>
    <row r="1781" spans="1:6" x14ac:dyDescent="0.25">
      <c r="A1781" t="s">
        <v>17260</v>
      </c>
      <c r="B1781" s="4" t="str">
        <f t="shared" si="54"/>
        <v>Industry_Global_financials_and_ratios_Interim</v>
      </c>
      <c r="C1781" s="4" t="str">
        <f t="shared" si="55"/>
        <v>Industry_Global_financials_and_ratios_Interim - Cash_flow_Operating_revenue_</v>
      </c>
      <c r="D1781" t="s">
        <v>17098</v>
      </c>
      <c r="E1781" t="s">
        <v>5860</v>
      </c>
      <c r="F1781" t="s">
        <v>2153</v>
      </c>
    </row>
    <row r="1782" spans="1:6" x14ac:dyDescent="0.25">
      <c r="A1782" t="s">
        <v>17260</v>
      </c>
      <c r="B1782" s="4" t="str">
        <f t="shared" si="54"/>
        <v>Industry_Global_financials_and_ratios_Interim</v>
      </c>
      <c r="C1782" s="4" t="str">
        <f t="shared" si="55"/>
        <v>Industry_Global_financials_and_ratios_Interim - Enterprise_value_EBITDA_x_</v>
      </c>
      <c r="D1782" t="s">
        <v>8542</v>
      </c>
      <c r="E1782" t="s">
        <v>8540</v>
      </c>
      <c r="F1782" t="s">
        <v>2182</v>
      </c>
    </row>
    <row r="1783" spans="1:6" x14ac:dyDescent="0.25">
      <c r="A1783" t="s">
        <v>17260</v>
      </c>
      <c r="B1783" s="4" t="str">
        <f t="shared" si="54"/>
        <v>Industry_Global_financials_and_ratios_Interim</v>
      </c>
      <c r="C1783" s="4" t="str">
        <f t="shared" si="55"/>
        <v>Industry_Global_financials_and_ratios_Interim - Market_cap_Cash_flow_from_operations_x_</v>
      </c>
      <c r="D1783" t="s">
        <v>10944</v>
      </c>
      <c r="E1783" t="s">
        <v>10942</v>
      </c>
      <c r="F1783" t="s">
        <v>2219</v>
      </c>
    </row>
    <row r="1784" spans="1:6" x14ac:dyDescent="0.25">
      <c r="A1784" t="s">
        <v>17260</v>
      </c>
      <c r="B1784" s="4" t="str">
        <f t="shared" si="54"/>
        <v>Industry_Global_financials_and_ratios_Interim</v>
      </c>
      <c r="C1784" s="4" t="str">
        <f t="shared" si="55"/>
        <v>Industry_Global_financials_and_ratios_Interim - Net_assets_turnover_x_</v>
      </c>
      <c r="D1784" t="s">
        <v>17099</v>
      </c>
      <c r="E1784" t="s">
        <v>11625</v>
      </c>
      <c r="F1784" t="s">
        <v>2223</v>
      </c>
    </row>
    <row r="1785" spans="1:6" x14ac:dyDescent="0.25">
      <c r="A1785" t="s">
        <v>17260</v>
      </c>
      <c r="B1785" s="4" t="str">
        <f t="shared" si="54"/>
        <v>Industry_Global_financials_and_ratios_Interim</v>
      </c>
      <c r="C1785" s="4" t="str">
        <f t="shared" si="55"/>
        <v>Industry_Global_financials_and_ratios_Interim - Interest_cover_x_</v>
      </c>
      <c r="D1785" t="s">
        <v>17100</v>
      </c>
      <c r="E1785" t="s">
        <v>10138</v>
      </c>
      <c r="F1785" t="s">
        <v>2211</v>
      </c>
    </row>
    <row r="1786" spans="1:6" x14ac:dyDescent="0.25">
      <c r="A1786" t="s">
        <v>17260</v>
      </c>
      <c r="B1786" s="4" t="str">
        <f t="shared" si="54"/>
        <v>Industry_Global_financials_and_ratios_Interim</v>
      </c>
      <c r="C1786" s="4" t="str">
        <f t="shared" si="55"/>
        <v>Industry_Global_financials_and_ratios_Interim - Stock_turnover_x_</v>
      </c>
      <c r="D1786" t="s">
        <v>17101</v>
      </c>
      <c r="E1786" t="s">
        <v>14825</v>
      </c>
      <c r="F1786" t="s">
        <v>2271</v>
      </c>
    </row>
    <row r="1787" spans="1:6" x14ac:dyDescent="0.25">
      <c r="A1787" t="s">
        <v>17260</v>
      </c>
      <c r="B1787" s="4" t="str">
        <f t="shared" si="54"/>
        <v>Industry_Global_financials_and_ratios_Interim</v>
      </c>
      <c r="C1787" s="4" t="str">
        <f t="shared" si="55"/>
        <v>Industry_Global_financials_and_ratios_Interim - Collection_period_days_</v>
      </c>
      <c r="D1787" t="s">
        <v>17102</v>
      </c>
      <c r="E1787" t="s">
        <v>5952</v>
      </c>
      <c r="F1787" t="s">
        <v>2155</v>
      </c>
    </row>
    <row r="1788" spans="1:6" x14ac:dyDescent="0.25">
      <c r="A1788" t="s">
        <v>17260</v>
      </c>
      <c r="B1788" s="4" t="str">
        <f t="shared" si="54"/>
        <v>Industry_Global_financials_and_ratios_Interim</v>
      </c>
      <c r="C1788" s="4" t="str">
        <f t="shared" si="55"/>
        <v>Industry_Global_financials_and_ratios_Interim - Credit_period_days_</v>
      </c>
      <c r="D1788" t="s">
        <v>6630</v>
      </c>
      <c r="E1788" t="s">
        <v>6628</v>
      </c>
      <c r="F1788" t="s">
        <v>2163</v>
      </c>
    </row>
    <row r="1789" spans="1:6" x14ac:dyDescent="0.25">
      <c r="A1789" t="s">
        <v>17260</v>
      </c>
      <c r="B1789" s="4" t="str">
        <f t="shared" si="54"/>
        <v>Industry_Global_financials_and_ratios_Interim</v>
      </c>
      <c r="C1789" s="4" t="str">
        <f t="shared" si="55"/>
        <v>Industry_Global_financials_and_ratios_Interim - Export_revenue_Operating_revenue_</v>
      </c>
      <c r="D1789" t="s">
        <v>8554</v>
      </c>
      <c r="E1789" t="s">
        <v>8552</v>
      </c>
      <c r="F1789" t="s">
        <v>2190</v>
      </c>
    </row>
    <row r="1790" spans="1:6" x14ac:dyDescent="0.25">
      <c r="A1790" t="s">
        <v>17260</v>
      </c>
      <c r="B1790" s="4" t="str">
        <f t="shared" si="54"/>
        <v>Industry_Global_financials_and_ratios_Interim</v>
      </c>
      <c r="C1790" s="4" t="str">
        <f t="shared" si="55"/>
        <v>Industry_Global_financials_and_ratios_Interim - R_D_expenses_Operating_revenue_</v>
      </c>
      <c r="D1790" t="s">
        <v>12348</v>
      </c>
      <c r="E1790" t="s">
        <v>12346</v>
      </c>
      <c r="F1790" t="s">
        <v>2252</v>
      </c>
    </row>
    <row r="1791" spans="1:6" x14ac:dyDescent="0.25">
      <c r="A1791" t="s">
        <v>17260</v>
      </c>
      <c r="B1791" s="4" t="str">
        <f t="shared" si="54"/>
        <v>Industry_Global_financials_and_ratios_Interim</v>
      </c>
      <c r="C1791" s="4" t="str">
        <f t="shared" si="55"/>
        <v>Industry_Global_financials_and_ratios_Interim - Current_ratio_x_</v>
      </c>
      <c r="D1791" t="s">
        <v>17038</v>
      </c>
      <c r="E1791" t="s">
        <v>7208</v>
      </c>
      <c r="F1791" t="s">
        <v>457</v>
      </c>
    </row>
    <row r="1792" spans="1:6" x14ac:dyDescent="0.25">
      <c r="A1792" t="s">
        <v>17260</v>
      </c>
      <c r="B1792" s="4" t="str">
        <f t="shared" si="54"/>
        <v>Industry_Global_financials_and_ratios_Interim</v>
      </c>
      <c r="C1792" s="4" t="str">
        <f t="shared" si="55"/>
        <v>Industry_Global_financials_and_ratios_Interim - Liquidity_ratio_x_</v>
      </c>
      <c r="D1792" t="s">
        <v>17103</v>
      </c>
      <c r="E1792" t="s">
        <v>10750</v>
      </c>
      <c r="F1792" t="s">
        <v>2215</v>
      </c>
    </row>
    <row r="1793" spans="1:6" x14ac:dyDescent="0.25">
      <c r="A1793" t="s">
        <v>17260</v>
      </c>
      <c r="B1793" s="4" t="str">
        <f t="shared" si="54"/>
        <v>Industry_Global_financials_and_ratios_Interim</v>
      </c>
      <c r="C1793" s="4" t="str">
        <f t="shared" si="55"/>
        <v>Industry_Global_financials_and_ratios_Interim - Shareholders_liquidity_ratio_x_</v>
      </c>
      <c r="D1793" t="s">
        <v>14429</v>
      </c>
      <c r="E1793" t="s">
        <v>14427</v>
      </c>
      <c r="F1793" t="s">
        <v>2265</v>
      </c>
    </row>
    <row r="1794" spans="1:6" x14ac:dyDescent="0.25">
      <c r="A1794" t="s">
        <v>17260</v>
      </c>
      <c r="B1794" s="4" t="str">
        <f t="shared" si="54"/>
        <v>Industry_Global_financials_and_ratios_Interim</v>
      </c>
      <c r="C1794" s="4" t="str">
        <f t="shared" si="55"/>
        <v>Industry_Global_financials_and_ratios_Interim - Solvency_ratio_Asset_based_</v>
      </c>
      <c r="D1794" t="s">
        <v>17039</v>
      </c>
      <c r="E1794" t="s">
        <v>14686</v>
      </c>
      <c r="F1794" t="s">
        <v>625</v>
      </c>
    </row>
    <row r="1795" spans="1:6" x14ac:dyDescent="0.25">
      <c r="A1795" t="s">
        <v>17260</v>
      </c>
      <c r="B1795" s="4" t="str">
        <f t="shared" ref="B1795:B1858" si="56">LEFT(A1795,FIND(".txt",A1795)-1)</f>
        <v>Industry_Global_financials_and_ratios_Interim</v>
      </c>
      <c r="C1795" s="4" t="str">
        <f t="shared" ref="C1795:C1858" si="57">B1795&amp;" - "&amp;F1795</f>
        <v>Industry_Global_financials_and_ratios_Interim - Solvency_ratio_Liability_based_</v>
      </c>
      <c r="D1795" t="s">
        <v>14685</v>
      </c>
      <c r="E1795" t="s">
        <v>14683</v>
      </c>
      <c r="F1795" t="s">
        <v>2267</v>
      </c>
    </row>
    <row r="1796" spans="1:6" x14ac:dyDescent="0.25">
      <c r="A1796" t="s">
        <v>17260</v>
      </c>
      <c r="B1796" s="4" t="str">
        <f t="shared" si="56"/>
        <v>Industry_Global_financials_and_ratios_Interim</v>
      </c>
      <c r="C1796" s="4" t="str">
        <f t="shared" si="57"/>
        <v>Industry_Global_financials_and_ratios_Interim - Gearing_</v>
      </c>
      <c r="D1796" t="s">
        <v>9330</v>
      </c>
      <c r="E1796" t="s">
        <v>9328</v>
      </c>
      <c r="F1796" t="s">
        <v>2203</v>
      </c>
    </row>
    <row r="1797" spans="1:6" x14ac:dyDescent="0.25">
      <c r="A1797" t="s">
        <v>17260</v>
      </c>
      <c r="B1797" s="4" t="str">
        <f t="shared" si="56"/>
        <v>Industry_Global_financials_and_ratios_Interim</v>
      </c>
      <c r="C1797" s="4" t="str">
        <f t="shared" si="57"/>
        <v>Industry_Global_financials_and_ratios_Interim - Profit_per_employee_th_</v>
      </c>
      <c r="D1797" t="s">
        <v>17104</v>
      </c>
      <c r="E1797" t="s">
        <v>5774</v>
      </c>
      <c r="F1797" t="s">
        <v>2250</v>
      </c>
    </row>
    <row r="1798" spans="1:6" x14ac:dyDescent="0.25">
      <c r="A1798" t="s">
        <v>17260</v>
      </c>
      <c r="B1798" s="4" t="str">
        <f t="shared" si="56"/>
        <v>Industry_Global_financials_and_ratios_Interim</v>
      </c>
      <c r="C1798" s="4" t="str">
        <f t="shared" si="57"/>
        <v>Industry_Global_financials_and_ratios_Interim - Operating_revenue_per_employee_th_</v>
      </c>
      <c r="D1798" t="s">
        <v>17105</v>
      </c>
      <c r="E1798" t="s">
        <v>15671</v>
      </c>
      <c r="F1798" t="s">
        <v>2232</v>
      </c>
    </row>
    <row r="1799" spans="1:6" x14ac:dyDescent="0.25">
      <c r="A1799" t="s">
        <v>17260</v>
      </c>
      <c r="B1799" s="4" t="str">
        <f t="shared" si="56"/>
        <v>Industry_Global_financials_and_ratios_Interim</v>
      </c>
      <c r="C1799" s="4" t="str">
        <f t="shared" si="57"/>
        <v>Industry_Global_financials_and_ratios_Interim - Costs_of_employees_Operating_revenue_</v>
      </c>
      <c r="D1799" t="s">
        <v>17106</v>
      </c>
      <c r="E1799" t="s">
        <v>14186</v>
      </c>
      <c r="F1799" t="s">
        <v>2159</v>
      </c>
    </row>
    <row r="1800" spans="1:6" x14ac:dyDescent="0.25">
      <c r="A1800" t="s">
        <v>17260</v>
      </c>
      <c r="B1800" s="4" t="str">
        <f t="shared" si="56"/>
        <v>Industry_Global_financials_and_ratios_Interim</v>
      </c>
      <c r="C1800" s="4" t="str">
        <f t="shared" si="57"/>
        <v>Industry_Global_financials_and_ratios_Interim - Average_cost_of_employee_th_</v>
      </c>
      <c r="D1800" t="s">
        <v>17107</v>
      </c>
      <c r="E1800" t="s">
        <v>4430</v>
      </c>
      <c r="F1800" t="s">
        <v>2145</v>
      </c>
    </row>
    <row r="1801" spans="1:6" x14ac:dyDescent="0.25">
      <c r="A1801" t="s">
        <v>17260</v>
      </c>
      <c r="B1801" s="4" t="str">
        <f t="shared" si="56"/>
        <v>Industry_Global_financials_and_ratios_Interim</v>
      </c>
      <c r="C1801" s="4" t="str">
        <f t="shared" si="57"/>
        <v>Industry_Global_financials_and_ratios_Interim - Shareholders_funds_per_employee_th_</v>
      </c>
      <c r="D1801" t="s">
        <v>17108</v>
      </c>
      <c r="E1801" t="s">
        <v>14243</v>
      </c>
      <c r="F1801" t="s">
        <v>2263</v>
      </c>
    </row>
    <row r="1802" spans="1:6" x14ac:dyDescent="0.25">
      <c r="A1802" t="s">
        <v>17260</v>
      </c>
      <c r="B1802" s="4" t="str">
        <f t="shared" si="56"/>
        <v>Industry_Global_financials_and_ratios_Interim</v>
      </c>
      <c r="C1802" s="4" t="str">
        <f t="shared" si="57"/>
        <v>Industry_Global_financials_and_ratios_Interim - Working_capital_per_employee_th_</v>
      </c>
      <c r="D1802" t="s">
        <v>17109</v>
      </c>
      <c r="E1802" t="s">
        <v>16125</v>
      </c>
      <c r="F1802" t="s">
        <v>2283</v>
      </c>
    </row>
    <row r="1803" spans="1:6" x14ac:dyDescent="0.25">
      <c r="A1803" t="s">
        <v>17260</v>
      </c>
      <c r="B1803" s="4" t="str">
        <f t="shared" si="56"/>
        <v>Industry_Global_financials_and_ratios_Interim</v>
      </c>
      <c r="C1803" s="4" t="str">
        <f t="shared" si="57"/>
        <v>Industry_Global_financials_and_ratios_Interim - Total_assets_per_employee_th_</v>
      </c>
      <c r="D1803" t="s">
        <v>15172</v>
      </c>
      <c r="E1803" t="s">
        <v>15170</v>
      </c>
      <c r="F1803" t="s">
        <v>2277</v>
      </c>
    </row>
    <row r="1804" spans="1:6" x14ac:dyDescent="0.25">
      <c r="A1804" t="s">
        <v>17259</v>
      </c>
      <c r="B1804" s="4" t="str">
        <f t="shared" si="56"/>
        <v>Key_financials</v>
      </c>
      <c r="C1804" s="4" t="str">
        <f t="shared" si="57"/>
        <v>Key_financials - BvD_ID_number</v>
      </c>
      <c r="D1804" t="s">
        <v>5805</v>
      </c>
      <c r="E1804" t="s">
        <v>954</v>
      </c>
      <c r="F1804" t="s">
        <v>27</v>
      </c>
    </row>
    <row r="1805" spans="1:6" x14ac:dyDescent="0.25">
      <c r="A1805" t="s">
        <v>17259</v>
      </c>
      <c r="B1805" s="4" t="str">
        <f t="shared" si="56"/>
        <v>Key_financials</v>
      </c>
      <c r="C1805" s="4" t="str">
        <f t="shared" si="57"/>
        <v>Key_financials - Consolidation_code</v>
      </c>
      <c r="D1805" t="s">
        <v>6000</v>
      </c>
      <c r="E1805" t="s">
        <v>5998</v>
      </c>
      <c r="F1805" t="s">
        <v>453</v>
      </c>
    </row>
    <row r="1806" spans="1:6" x14ac:dyDescent="0.25">
      <c r="A1806" t="s">
        <v>17259</v>
      </c>
      <c r="B1806" s="4" t="str">
        <f t="shared" si="56"/>
        <v>Key_financials</v>
      </c>
      <c r="C1806" s="4" t="str">
        <f t="shared" si="57"/>
        <v>Key_financials - Filing_type</v>
      </c>
      <c r="D1806" t="s">
        <v>8651</v>
      </c>
      <c r="E1806" t="s">
        <v>8649</v>
      </c>
      <c r="F1806" t="s">
        <v>2198</v>
      </c>
    </row>
    <row r="1807" spans="1:6" x14ac:dyDescent="0.25">
      <c r="A1807" t="s">
        <v>17259</v>
      </c>
      <c r="B1807" s="4" t="str">
        <f t="shared" si="56"/>
        <v>Key_financials</v>
      </c>
      <c r="C1807" s="4" t="str">
        <f t="shared" si="57"/>
        <v>Key_financials - Closing_date</v>
      </c>
      <c r="D1807" t="s">
        <v>5942</v>
      </c>
      <c r="E1807" t="s">
        <v>5940</v>
      </c>
      <c r="F1807" t="s">
        <v>220</v>
      </c>
    </row>
    <row r="1808" spans="1:6" x14ac:dyDescent="0.25">
      <c r="A1808" t="s">
        <v>17259</v>
      </c>
      <c r="B1808" s="4" t="str">
        <f t="shared" si="56"/>
        <v>Key_financials</v>
      </c>
      <c r="C1808" s="4" t="str">
        <f t="shared" si="57"/>
        <v>Key_financials - Number_of_months</v>
      </c>
      <c r="D1808" t="s">
        <v>11757</v>
      </c>
      <c r="E1808" t="s">
        <v>11755</v>
      </c>
      <c r="F1808" t="s">
        <v>571</v>
      </c>
    </row>
    <row r="1809" spans="1:6" x14ac:dyDescent="0.25">
      <c r="A1809" t="s">
        <v>17259</v>
      </c>
      <c r="B1809" s="4" t="str">
        <f t="shared" si="56"/>
        <v>Key_financials</v>
      </c>
      <c r="C1809" s="4" t="str">
        <f t="shared" si="57"/>
        <v>Key_financials - Audit_status</v>
      </c>
      <c r="D1809" t="s">
        <v>4735</v>
      </c>
      <c r="E1809" t="s">
        <v>4733</v>
      </c>
      <c r="F1809" t="s">
        <v>443</v>
      </c>
    </row>
    <row r="1810" spans="1:6" x14ac:dyDescent="0.25">
      <c r="A1810" t="s">
        <v>17259</v>
      </c>
      <c r="B1810" s="4" t="str">
        <f t="shared" si="56"/>
        <v>Key_financials</v>
      </c>
      <c r="C1810" s="4" t="str">
        <f t="shared" si="57"/>
        <v>Key_financials - Accounting_practice</v>
      </c>
      <c r="D1810" t="s">
        <v>4414</v>
      </c>
      <c r="E1810" t="s">
        <v>4412</v>
      </c>
      <c r="F1810" t="s">
        <v>441</v>
      </c>
    </row>
    <row r="1811" spans="1:6" x14ac:dyDescent="0.25">
      <c r="A1811" t="s">
        <v>17259</v>
      </c>
      <c r="B1811" s="4" t="str">
        <f t="shared" si="56"/>
        <v>Key_financials</v>
      </c>
      <c r="C1811" s="4" t="str">
        <f t="shared" si="57"/>
        <v>Key_financials - Source_for_publicly_quoted_companies_</v>
      </c>
      <c r="D1811" t="s">
        <v>16648</v>
      </c>
      <c r="E1811" t="s">
        <v>4422</v>
      </c>
      <c r="F1811" t="s">
        <v>1023</v>
      </c>
    </row>
    <row r="1812" spans="1:6" x14ac:dyDescent="0.25">
      <c r="A1812" t="s">
        <v>17259</v>
      </c>
      <c r="B1812" s="4" t="str">
        <f t="shared" si="56"/>
        <v>Key_financials</v>
      </c>
      <c r="C1812" s="4" t="str">
        <f t="shared" si="57"/>
        <v>Key_financials - Original_units</v>
      </c>
      <c r="D1812" t="s">
        <v>16649</v>
      </c>
      <c r="E1812" t="s">
        <v>11898</v>
      </c>
      <c r="F1812" t="s">
        <v>579</v>
      </c>
    </row>
    <row r="1813" spans="1:6" x14ac:dyDescent="0.25">
      <c r="A1813" t="s">
        <v>17259</v>
      </c>
      <c r="B1813" s="4" t="str">
        <f t="shared" si="56"/>
        <v>Key_financials</v>
      </c>
      <c r="C1813" s="4" t="str">
        <f t="shared" si="57"/>
        <v>Key_financials - Original_currency</v>
      </c>
      <c r="D1813" t="s">
        <v>5732</v>
      </c>
      <c r="E1813" t="s">
        <v>11895</v>
      </c>
      <c r="F1813" t="s">
        <v>577</v>
      </c>
    </row>
    <row r="1814" spans="1:6" x14ac:dyDescent="0.25">
      <c r="A1814" t="s">
        <v>17259</v>
      </c>
      <c r="B1814" s="4" t="str">
        <f t="shared" si="56"/>
        <v>Key_financials</v>
      </c>
      <c r="C1814" s="4" t="str">
        <f t="shared" si="57"/>
        <v>Key_financials - Exchange_rate_from_original_currency</v>
      </c>
      <c r="D1814" t="s">
        <v>8545</v>
      </c>
      <c r="E1814" t="s">
        <v>8543</v>
      </c>
      <c r="F1814" t="s">
        <v>662</v>
      </c>
    </row>
    <row r="1815" spans="1:6" x14ac:dyDescent="0.25">
      <c r="A1815" t="s">
        <v>17259</v>
      </c>
      <c r="B1815" s="4" t="str">
        <f t="shared" si="56"/>
        <v>Key_financials</v>
      </c>
      <c r="C1815" s="4" t="str">
        <f t="shared" si="57"/>
        <v>Key_financials - Operating_revenue_Turnover_</v>
      </c>
      <c r="D1815" t="s">
        <v>17077</v>
      </c>
      <c r="E1815" t="s">
        <v>11890</v>
      </c>
      <c r="F1815" t="s">
        <v>2234</v>
      </c>
    </row>
    <row r="1816" spans="1:6" x14ac:dyDescent="0.25">
      <c r="A1816" t="s">
        <v>17259</v>
      </c>
      <c r="B1816" s="4" t="str">
        <f t="shared" si="56"/>
        <v>Key_financials</v>
      </c>
      <c r="C1816" s="4" t="str">
        <f t="shared" si="57"/>
        <v>Key_financials - P_L_before_tax</v>
      </c>
      <c r="D1816" t="s">
        <v>17083</v>
      </c>
      <c r="E1816" t="s">
        <v>12198</v>
      </c>
      <c r="F1816" t="s">
        <v>2246</v>
      </c>
    </row>
    <row r="1817" spans="1:6" x14ac:dyDescent="0.25">
      <c r="A1817" t="s">
        <v>17259</v>
      </c>
      <c r="B1817" s="4" t="str">
        <f t="shared" si="56"/>
        <v>Key_financials</v>
      </c>
      <c r="C1817" s="4" t="str">
        <f t="shared" si="57"/>
        <v>Key_financials - P_L_for_period_Net_income_</v>
      </c>
      <c r="D1817" t="s">
        <v>17116</v>
      </c>
      <c r="E1817" t="s">
        <v>12191</v>
      </c>
      <c r="F1817" t="s">
        <v>2248</v>
      </c>
    </row>
    <row r="1818" spans="1:6" x14ac:dyDescent="0.25">
      <c r="A1818" t="s">
        <v>17259</v>
      </c>
      <c r="B1818" s="4" t="str">
        <f t="shared" si="56"/>
        <v>Key_financials</v>
      </c>
      <c r="C1818" s="4" t="str">
        <f t="shared" si="57"/>
        <v>Key_financials - Cash_flow</v>
      </c>
      <c r="D1818" t="s">
        <v>5859</v>
      </c>
      <c r="E1818" t="s">
        <v>5857</v>
      </c>
      <c r="F1818" t="s">
        <v>2151</v>
      </c>
    </row>
    <row r="1819" spans="1:6" x14ac:dyDescent="0.25">
      <c r="A1819" t="s">
        <v>17259</v>
      </c>
      <c r="B1819" s="4" t="str">
        <f t="shared" si="56"/>
        <v>Key_financials</v>
      </c>
      <c r="C1819" s="4" t="str">
        <f t="shared" si="57"/>
        <v>Key_financials - Total_assets</v>
      </c>
      <c r="D1819" t="s">
        <v>3464</v>
      </c>
      <c r="E1819" t="s">
        <v>15664</v>
      </c>
      <c r="F1819" t="s">
        <v>643</v>
      </c>
    </row>
    <row r="1820" spans="1:6" x14ac:dyDescent="0.25">
      <c r="A1820" t="s">
        <v>17259</v>
      </c>
      <c r="B1820" s="4" t="str">
        <f t="shared" si="56"/>
        <v>Key_financials</v>
      </c>
      <c r="C1820" s="4" t="str">
        <f t="shared" si="57"/>
        <v>Key_financials - Shareholders_funds</v>
      </c>
      <c r="D1820" t="s">
        <v>14386</v>
      </c>
      <c r="E1820" t="s">
        <v>14384</v>
      </c>
      <c r="F1820" t="s">
        <v>2261</v>
      </c>
    </row>
    <row r="1821" spans="1:6" x14ac:dyDescent="0.25">
      <c r="A1821" t="s">
        <v>17259</v>
      </c>
      <c r="B1821" s="4" t="str">
        <f t="shared" si="56"/>
        <v>Key_financials</v>
      </c>
      <c r="C1821" s="4" t="str">
        <f t="shared" si="57"/>
        <v>Key_financials - Current_ratio_x_</v>
      </c>
      <c r="D1821" t="s">
        <v>17038</v>
      </c>
      <c r="E1821" t="s">
        <v>7208</v>
      </c>
      <c r="F1821" t="s">
        <v>457</v>
      </c>
    </row>
    <row r="1822" spans="1:6" x14ac:dyDescent="0.25">
      <c r="A1822" t="s">
        <v>17259</v>
      </c>
      <c r="B1822" s="4" t="str">
        <f t="shared" si="56"/>
        <v>Key_financials</v>
      </c>
      <c r="C1822" s="4" t="str">
        <f t="shared" si="57"/>
        <v>Key_financials - Profit_margin_</v>
      </c>
      <c r="D1822" t="s">
        <v>4051</v>
      </c>
      <c r="E1822" t="s">
        <v>12233</v>
      </c>
      <c r="F1822" t="s">
        <v>605</v>
      </c>
    </row>
    <row r="1823" spans="1:6" x14ac:dyDescent="0.25">
      <c r="A1823" t="s">
        <v>17259</v>
      </c>
      <c r="B1823" s="4" t="str">
        <f t="shared" si="56"/>
        <v>Key_financials</v>
      </c>
      <c r="C1823" s="4" t="str">
        <f t="shared" si="57"/>
        <v>Key_financials - ROE_using_P_L_before_tax_</v>
      </c>
      <c r="D1823" t="s">
        <v>17035</v>
      </c>
      <c r="E1823" t="s">
        <v>14167</v>
      </c>
      <c r="F1823" t="s">
        <v>623</v>
      </c>
    </row>
    <row r="1824" spans="1:6" x14ac:dyDescent="0.25">
      <c r="A1824" t="s">
        <v>17259</v>
      </c>
      <c r="B1824" s="4" t="str">
        <f t="shared" si="56"/>
        <v>Key_financials</v>
      </c>
      <c r="C1824" s="4" t="str">
        <f t="shared" si="57"/>
        <v>Key_financials - ROCE_using_P_L_before_tax_</v>
      </c>
      <c r="D1824" t="s">
        <v>17094</v>
      </c>
      <c r="E1824" t="s">
        <v>12341</v>
      </c>
      <c r="F1824" t="s">
        <v>2257</v>
      </c>
    </row>
    <row r="1825" spans="1:6" x14ac:dyDescent="0.25">
      <c r="A1825" t="s">
        <v>17259</v>
      </c>
      <c r="B1825" s="4" t="str">
        <f t="shared" si="56"/>
        <v>Key_financials</v>
      </c>
      <c r="C1825" s="4" t="str">
        <f t="shared" si="57"/>
        <v>Key_financials - Solvency_ratio_Asset_based_</v>
      </c>
      <c r="D1825" t="s">
        <v>17039</v>
      </c>
      <c r="E1825" t="s">
        <v>14686</v>
      </c>
      <c r="F1825" t="s">
        <v>625</v>
      </c>
    </row>
    <row r="1826" spans="1:6" x14ac:dyDescent="0.25">
      <c r="A1826" t="s">
        <v>17259</v>
      </c>
      <c r="B1826" s="4" t="str">
        <f t="shared" si="56"/>
        <v>Key_financials</v>
      </c>
      <c r="C1826" s="4" t="str">
        <f t="shared" si="57"/>
        <v>Key_financials - Price_earning_ratio_x_</v>
      </c>
      <c r="D1826" t="s">
        <v>17117</v>
      </c>
      <c r="E1826" t="s">
        <v>4689</v>
      </c>
      <c r="F1826" t="s">
        <v>2368</v>
      </c>
    </row>
    <row r="1827" spans="1:6" x14ac:dyDescent="0.25">
      <c r="A1827" t="s">
        <v>17259</v>
      </c>
      <c r="B1827" s="4" t="str">
        <f t="shared" si="56"/>
        <v>Key_financials</v>
      </c>
      <c r="C1827" s="4" t="str">
        <f t="shared" si="57"/>
        <v>Key_financials - Number_of_employees</v>
      </c>
      <c r="D1827" t="s">
        <v>16712</v>
      </c>
      <c r="E1827" t="s">
        <v>8140</v>
      </c>
      <c r="F1827" t="s">
        <v>1482</v>
      </c>
    </row>
    <row r="1828" spans="1:6" x14ac:dyDescent="0.25">
      <c r="A1828" t="s">
        <v>17259</v>
      </c>
      <c r="B1828" s="4" t="str">
        <f t="shared" si="56"/>
        <v>Key_financials</v>
      </c>
      <c r="C1828" s="4" t="str">
        <f t="shared" si="57"/>
        <v>Key_financials - Market_capitalisation_mil_</v>
      </c>
      <c r="D1828" t="s">
        <v>4664</v>
      </c>
      <c r="E1828" t="s">
        <v>4662</v>
      </c>
      <c r="F1828" t="s">
        <v>260</v>
      </c>
    </row>
    <row r="1829" spans="1:6" x14ac:dyDescent="0.25">
      <c r="A1829" t="s">
        <v>17118</v>
      </c>
      <c r="B1829" s="4" t="str">
        <f t="shared" si="56"/>
        <v>Owners</v>
      </c>
      <c r="C1829" s="4" t="str">
        <f t="shared" si="57"/>
        <v>Owners - PatPublnNr</v>
      </c>
      <c r="D1829" t="s">
        <v>17119</v>
      </c>
      <c r="E1829" t="s">
        <v>17120</v>
      </c>
      <c r="F1829" t="s">
        <v>17119</v>
      </c>
    </row>
    <row r="1830" spans="1:6" x14ac:dyDescent="0.25">
      <c r="A1830" t="s">
        <v>17118</v>
      </c>
      <c r="B1830" s="4" t="str">
        <f t="shared" si="56"/>
        <v>Owners</v>
      </c>
      <c r="C1830" s="4" t="str">
        <f t="shared" si="57"/>
        <v>Owners - party_name</v>
      </c>
      <c r="D1830" t="s">
        <v>17121</v>
      </c>
      <c r="E1830" t="s">
        <v>17122</v>
      </c>
      <c r="F1830" t="s">
        <v>17121</v>
      </c>
    </row>
    <row r="1831" spans="1:6" x14ac:dyDescent="0.25">
      <c r="A1831" t="s">
        <v>17118</v>
      </c>
      <c r="B1831" s="4" t="str">
        <f t="shared" si="56"/>
        <v>Owners</v>
      </c>
      <c r="C1831" s="4" t="str">
        <f t="shared" si="57"/>
        <v>Owners - party_country</v>
      </c>
      <c r="D1831" t="s">
        <v>17123</v>
      </c>
      <c r="E1831" t="s">
        <v>17124</v>
      </c>
      <c r="F1831" t="s">
        <v>17123</v>
      </c>
    </row>
    <row r="1832" spans="1:6" x14ac:dyDescent="0.25">
      <c r="A1832" t="s">
        <v>17118</v>
      </c>
      <c r="B1832" s="4" t="str">
        <f t="shared" si="56"/>
        <v>Owners</v>
      </c>
      <c r="C1832" s="4" t="str">
        <f t="shared" si="57"/>
        <v>Owners - BVD_ID_NUMBER</v>
      </c>
      <c r="D1832" t="s">
        <v>954</v>
      </c>
      <c r="E1832" t="s">
        <v>954</v>
      </c>
      <c r="F1832" t="s">
        <v>954</v>
      </c>
    </row>
    <row r="1833" spans="1:6" x14ac:dyDescent="0.25">
      <c r="A1833" t="s">
        <v>17125</v>
      </c>
      <c r="B1833" s="4" t="str">
        <f t="shared" si="56"/>
        <v>Patents</v>
      </c>
      <c r="C1833" s="4" t="str">
        <f t="shared" si="57"/>
        <v>Patents - PatPublNr</v>
      </c>
      <c r="D1833" t="s">
        <v>17126</v>
      </c>
      <c r="E1833" t="s">
        <v>17120</v>
      </c>
      <c r="F1833" t="s">
        <v>17126</v>
      </c>
    </row>
    <row r="1834" spans="1:6" x14ac:dyDescent="0.25">
      <c r="A1834" t="s">
        <v>17125</v>
      </c>
      <c r="B1834" s="4" t="str">
        <f t="shared" si="56"/>
        <v>Patents</v>
      </c>
      <c r="C1834" s="4" t="str">
        <f t="shared" si="57"/>
        <v>Patents - PatentTitle</v>
      </c>
      <c r="D1834" t="s">
        <v>17127</v>
      </c>
      <c r="E1834" t="s">
        <v>17128</v>
      </c>
      <c r="F1834" t="s">
        <v>17127</v>
      </c>
    </row>
    <row r="1835" spans="1:6" x14ac:dyDescent="0.25">
      <c r="A1835" t="s">
        <v>17125</v>
      </c>
      <c r="B1835" s="4" t="str">
        <f t="shared" si="56"/>
        <v>Patents</v>
      </c>
      <c r="C1835" s="4" t="str">
        <f t="shared" si="57"/>
        <v>Patents - PatentTitle_Lang</v>
      </c>
      <c r="D1835" t="s">
        <v>17129</v>
      </c>
      <c r="E1835" t="s">
        <v>17130</v>
      </c>
      <c r="F1835" t="s">
        <v>17129</v>
      </c>
    </row>
    <row r="1836" spans="1:6" x14ac:dyDescent="0.25">
      <c r="A1836" t="s">
        <v>17125</v>
      </c>
      <c r="B1836" s="4" t="str">
        <f t="shared" si="56"/>
        <v>Patents</v>
      </c>
      <c r="C1836" s="4" t="str">
        <f t="shared" si="57"/>
        <v>Patents - PublicationDate</v>
      </c>
      <c r="D1836" t="s">
        <v>17131</v>
      </c>
      <c r="E1836" t="s">
        <v>17132</v>
      </c>
      <c r="F1836" t="s">
        <v>17131</v>
      </c>
    </row>
    <row r="1837" spans="1:6" x14ac:dyDescent="0.25">
      <c r="A1837" t="s">
        <v>17125</v>
      </c>
      <c r="B1837" s="4" t="str">
        <f t="shared" si="56"/>
        <v>Patents</v>
      </c>
      <c r="C1837" s="4" t="str">
        <f t="shared" si="57"/>
        <v>Patents - isGranted</v>
      </c>
      <c r="D1837" t="s">
        <v>17133</v>
      </c>
      <c r="F1837" t="s">
        <v>17133</v>
      </c>
    </row>
    <row r="1838" spans="1:6" x14ac:dyDescent="0.25">
      <c r="A1838" t="s">
        <v>17134</v>
      </c>
      <c r="B1838" s="4" t="str">
        <f t="shared" si="56"/>
        <v>Branches</v>
      </c>
      <c r="C1838" s="4" t="str">
        <f t="shared" si="57"/>
        <v>Branches - HQ_BvD_ID_number</v>
      </c>
      <c r="D1838" t="s">
        <v>17135</v>
      </c>
      <c r="E1838" t="s">
        <v>954</v>
      </c>
      <c r="F1838" t="s">
        <v>942</v>
      </c>
    </row>
    <row r="1839" spans="1:6" x14ac:dyDescent="0.25">
      <c r="A1839" t="s">
        <v>17134</v>
      </c>
      <c r="B1839" s="4" t="str">
        <f t="shared" si="56"/>
        <v>Branches</v>
      </c>
      <c r="C1839" s="4" t="str">
        <f t="shared" si="57"/>
        <v>Branches - Branch_Name</v>
      </c>
      <c r="D1839" t="s">
        <v>5532</v>
      </c>
      <c r="E1839" t="s">
        <v>5531</v>
      </c>
      <c r="F1839" t="s">
        <v>938</v>
      </c>
    </row>
    <row r="1840" spans="1:6" x14ac:dyDescent="0.25">
      <c r="A1840" t="s">
        <v>17134</v>
      </c>
      <c r="B1840" s="4" t="str">
        <f t="shared" si="56"/>
        <v>Branches</v>
      </c>
      <c r="C1840" s="4" t="str">
        <f t="shared" si="57"/>
        <v>Branches - Branch_BvD_ID_number</v>
      </c>
      <c r="D1840" t="s">
        <v>5405</v>
      </c>
      <c r="E1840" t="s">
        <v>5404</v>
      </c>
      <c r="F1840" t="s">
        <v>932</v>
      </c>
    </row>
    <row r="1841" spans="1:6" x14ac:dyDescent="0.25">
      <c r="A1841" t="s">
        <v>17134</v>
      </c>
      <c r="B1841" s="4" t="str">
        <f t="shared" si="56"/>
        <v>Branches</v>
      </c>
      <c r="C1841" s="4" t="str">
        <f t="shared" si="57"/>
        <v>Branches - Branch_Country_ISO_code</v>
      </c>
      <c r="D1841" t="s">
        <v>5414</v>
      </c>
      <c r="E1841" t="s">
        <v>5413</v>
      </c>
      <c r="F1841" t="s">
        <v>936</v>
      </c>
    </row>
    <row r="1842" spans="1:6" x14ac:dyDescent="0.25">
      <c r="A1842" t="s">
        <v>17134</v>
      </c>
      <c r="B1842" s="4" t="str">
        <f t="shared" si="56"/>
        <v>Branches</v>
      </c>
      <c r="C1842" s="4" t="str">
        <f t="shared" si="57"/>
        <v>Branches - Branch_State_or_province_in_US_or_Canada_</v>
      </c>
      <c r="D1842" t="s">
        <v>5653</v>
      </c>
      <c r="E1842" t="s">
        <v>5651</v>
      </c>
      <c r="F1842" t="s">
        <v>940</v>
      </c>
    </row>
    <row r="1843" spans="1:6" x14ac:dyDescent="0.25">
      <c r="A1843" t="s">
        <v>17134</v>
      </c>
      <c r="B1843" s="4" t="str">
        <f t="shared" si="56"/>
        <v>Branches</v>
      </c>
      <c r="C1843" s="4" t="str">
        <f t="shared" si="57"/>
        <v>Branches - Branch_City</v>
      </c>
      <c r="D1843" t="s">
        <v>5408</v>
      </c>
      <c r="E1843" t="s">
        <v>5407</v>
      </c>
      <c r="F1843" t="s">
        <v>934</v>
      </c>
    </row>
    <row r="1844" spans="1:6" x14ac:dyDescent="0.25">
      <c r="A1844" t="s">
        <v>17136</v>
      </c>
      <c r="B1844" s="4" t="str">
        <f t="shared" si="56"/>
        <v>HQ</v>
      </c>
      <c r="C1844" s="4" t="str">
        <f t="shared" si="57"/>
        <v>HQ - Branch_BvD_ID_number</v>
      </c>
      <c r="D1844" t="s">
        <v>5405</v>
      </c>
      <c r="E1844" t="s">
        <v>954</v>
      </c>
      <c r="F1844" t="s">
        <v>932</v>
      </c>
    </row>
    <row r="1845" spans="1:6" x14ac:dyDescent="0.25">
      <c r="A1845" t="s">
        <v>17136</v>
      </c>
      <c r="B1845" s="4" t="str">
        <f t="shared" si="56"/>
        <v>HQ</v>
      </c>
      <c r="C1845" s="4" t="str">
        <f t="shared" si="57"/>
        <v>HQ - Headquarters_Name</v>
      </c>
      <c r="D1845" t="s">
        <v>9989</v>
      </c>
      <c r="E1845" t="s">
        <v>9987</v>
      </c>
      <c r="F1845" t="s">
        <v>2057</v>
      </c>
    </row>
    <row r="1846" spans="1:6" x14ac:dyDescent="0.25">
      <c r="A1846" t="s">
        <v>17136</v>
      </c>
      <c r="B1846" s="4" t="str">
        <f t="shared" si="56"/>
        <v>HQ</v>
      </c>
      <c r="C1846" s="4" t="str">
        <f t="shared" si="57"/>
        <v>HQ - Headquarters_BvD_ID_number</v>
      </c>
      <c r="D1846" t="s">
        <v>9890</v>
      </c>
      <c r="E1846" t="s">
        <v>9888</v>
      </c>
      <c r="F1846" t="s">
        <v>2039</v>
      </c>
    </row>
    <row r="1847" spans="1:6" x14ac:dyDescent="0.25">
      <c r="A1847" t="s">
        <v>17136</v>
      </c>
      <c r="B1847" s="4" t="str">
        <f t="shared" si="56"/>
        <v>HQ</v>
      </c>
      <c r="C1847" s="4" t="str">
        <f t="shared" si="57"/>
        <v>HQ - Headquarters_Country_ISO_code</v>
      </c>
      <c r="D1847" t="s">
        <v>9896</v>
      </c>
      <c r="E1847" t="s">
        <v>9894</v>
      </c>
      <c r="F1847" t="s">
        <v>2043</v>
      </c>
    </row>
    <row r="1848" spans="1:6" x14ac:dyDescent="0.25">
      <c r="A1848" t="s">
        <v>17136</v>
      </c>
      <c r="B1848" s="4" t="str">
        <f t="shared" si="56"/>
        <v>HQ</v>
      </c>
      <c r="C1848" s="4" t="str">
        <f t="shared" si="57"/>
        <v>HQ - Headquarters_State_or_province_in_US_or_Canada_</v>
      </c>
      <c r="D1848" t="s">
        <v>10079</v>
      </c>
      <c r="E1848" t="s">
        <v>10077</v>
      </c>
      <c r="F1848" t="s">
        <v>2061</v>
      </c>
    </row>
    <row r="1849" spans="1:6" x14ac:dyDescent="0.25">
      <c r="A1849" t="s">
        <v>17136</v>
      </c>
      <c r="B1849" s="4" t="str">
        <f t="shared" si="56"/>
        <v>HQ</v>
      </c>
      <c r="C1849" s="4" t="str">
        <f t="shared" si="57"/>
        <v>HQ - Headquarters_City</v>
      </c>
      <c r="D1849" t="s">
        <v>9893</v>
      </c>
      <c r="E1849" t="s">
        <v>9891</v>
      </c>
      <c r="F1849" t="s">
        <v>2041</v>
      </c>
    </row>
    <row r="1850" spans="1:6" x14ac:dyDescent="0.25">
      <c r="A1850" t="s">
        <v>17136</v>
      </c>
      <c r="B1850" s="4" t="str">
        <f t="shared" si="56"/>
        <v>HQ</v>
      </c>
      <c r="C1850" s="4" t="str">
        <f t="shared" si="57"/>
        <v>HQ - Headquarters_Type</v>
      </c>
      <c r="D1850" t="s">
        <v>9910</v>
      </c>
      <c r="E1850" t="s">
        <v>17137</v>
      </c>
      <c r="F1850" t="s">
        <v>2063</v>
      </c>
    </row>
    <row r="1851" spans="1:6" x14ac:dyDescent="0.25">
      <c r="A1851" t="s">
        <v>17136</v>
      </c>
      <c r="B1851" s="4" t="str">
        <f t="shared" si="56"/>
        <v>HQ</v>
      </c>
      <c r="C1851" s="4" t="str">
        <f t="shared" si="57"/>
        <v>HQ - Headquarters_Same_or_similar_name_in_the_LexisNexis_WorldCompliance_database</v>
      </c>
      <c r="D1851" t="s">
        <v>17138</v>
      </c>
      <c r="E1851" t="s">
        <v>17139</v>
      </c>
      <c r="F1851" t="s">
        <v>2059</v>
      </c>
    </row>
    <row r="1852" spans="1:6" x14ac:dyDescent="0.25">
      <c r="A1852" t="s">
        <v>17136</v>
      </c>
      <c r="B1852" s="4" t="str">
        <f t="shared" si="56"/>
        <v>HQ</v>
      </c>
      <c r="C1852" s="4" t="str">
        <f t="shared" si="57"/>
        <v>HQ - Headquarters_Information_source</v>
      </c>
      <c r="D1852" t="s">
        <v>9953</v>
      </c>
      <c r="E1852" t="s">
        <v>9952</v>
      </c>
      <c r="F1852" t="s">
        <v>2055</v>
      </c>
    </row>
    <row r="1853" spans="1:6" x14ac:dyDescent="0.25">
      <c r="A1853" t="s">
        <v>17136</v>
      </c>
      <c r="B1853" s="4" t="str">
        <f t="shared" si="56"/>
        <v>HQ</v>
      </c>
      <c r="C1853" s="4" t="str">
        <f t="shared" si="57"/>
        <v>HQ - Headquarters_Information_date</v>
      </c>
      <c r="D1853" t="s">
        <v>9951</v>
      </c>
      <c r="E1853" t="s">
        <v>9950</v>
      </c>
      <c r="F1853" t="s">
        <v>2047</v>
      </c>
    </row>
    <row r="1854" spans="1:6" x14ac:dyDescent="0.25">
      <c r="A1854" t="s">
        <v>17136</v>
      </c>
      <c r="B1854" s="4" t="str">
        <f t="shared" si="56"/>
        <v>HQ</v>
      </c>
      <c r="C1854" s="4" t="str">
        <f t="shared" si="57"/>
        <v>HQ - Headquarters_Current_Archived</v>
      </c>
      <c r="D1854" t="s">
        <v>9905</v>
      </c>
      <c r="E1854" t="s">
        <v>9903</v>
      </c>
      <c r="F1854" t="s">
        <v>2045</v>
      </c>
    </row>
    <row r="1855" spans="1:6" x14ac:dyDescent="0.25">
      <c r="A1855" t="s">
        <v>17140</v>
      </c>
      <c r="B1855" s="4" t="str">
        <f t="shared" si="56"/>
        <v>All_subsidiaries_first_level</v>
      </c>
      <c r="C1855" s="4" t="str">
        <f t="shared" si="57"/>
        <v>All_subsidiaries_first_level - BvD_ID_number</v>
      </c>
      <c r="D1855" t="s">
        <v>5805</v>
      </c>
      <c r="E1855" t="s">
        <v>954</v>
      </c>
      <c r="F1855" t="s">
        <v>27</v>
      </c>
    </row>
    <row r="1856" spans="1:6" x14ac:dyDescent="0.25">
      <c r="A1856" t="s">
        <v>17140</v>
      </c>
      <c r="B1856" s="4" t="str">
        <f t="shared" si="56"/>
        <v>All_subsidiaries_first_level</v>
      </c>
      <c r="C1856" s="4" t="str">
        <f t="shared" si="57"/>
        <v>All_subsidiaries_first_level - Subsidiary_Comments_text_</v>
      </c>
      <c r="D1856" t="s">
        <v>14880</v>
      </c>
      <c r="E1856" t="s">
        <v>14879</v>
      </c>
      <c r="F1856" t="s">
        <v>183</v>
      </c>
    </row>
    <row r="1857" spans="1:6" x14ac:dyDescent="0.25">
      <c r="A1857" t="s">
        <v>17140</v>
      </c>
      <c r="B1857" s="4" t="str">
        <f t="shared" si="56"/>
        <v>All_subsidiaries_first_level</v>
      </c>
      <c r="C1857" s="4" t="str">
        <f t="shared" si="57"/>
        <v>All_subsidiaries_first_level - Subsidiary_Name</v>
      </c>
      <c r="D1857" t="s">
        <v>14995</v>
      </c>
      <c r="E1857" t="s">
        <v>14993</v>
      </c>
      <c r="F1857" t="s">
        <v>203</v>
      </c>
    </row>
    <row r="1858" spans="1:6" x14ac:dyDescent="0.25">
      <c r="A1858" t="s">
        <v>17140</v>
      </c>
      <c r="B1858" s="4" t="str">
        <f t="shared" si="56"/>
        <v>All_subsidiaries_first_level</v>
      </c>
      <c r="C1858" s="4" t="str">
        <f t="shared" si="57"/>
        <v>All_subsidiaries_first_level - Subsidiary_BvD_ID_number</v>
      </c>
      <c r="D1858" t="s">
        <v>14873</v>
      </c>
      <c r="E1858" t="s">
        <v>14871</v>
      </c>
      <c r="F1858" t="s">
        <v>179</v>
      </c>
    </row>
    <row r="1859" spans="1:6" x14ac:dyDescent="0.25">
      <c r="A1859" t="s">
        <v>17140</v>
      </c>
      <c r="B1859" s="4" t="str">
        <f t="shared" ref="B1859:B1922" si="58">LEFT(A1859,FIND(".txt",A1859)-1)</f>
        <v>All_subsidiaries_first_level</v>
      </c>
      <c r="C1859" s="4" t="str">
        <f t="shared" ref="C1859:C1922" si="59">B1859&amp;" - "&amp;F1859</f>
        <v>All_subsidiaries_first_level - Subsidiary_Country_ISO_code</v>
      </c>
      <c r="D1859" t="s">
        <v>14886</v>
      </c>
      <c r="E1859" t="s">
        <v>14885</v>
      </c>
      <c r="F1859" t="s">
        <v>187</v>
      </c>
    </row>
    <row r="1860" spans="1:6" x14ac:dyDescent="0.25">
      <c r="A1860" t="s">
        <v>17140</v>
      </c>
      <c r="B1860" s="4" t="str">
        <f t="shared" si="58"/>
        <v>All_subsidiaries_first_level</v>
      </c>
      <c r="C1860" s="4" t="str">
        <f t="shared" si="59"/>
        <v>All_subsidiaries_first_level - Subsidiary_City</v>
      </c>
      <c r="D1860" t="s">
        <v>14877</v>
      </c>
      <c r="E1860" t="s">
        <v>14875</v>
      </c>
      <c r="F1860" t="s">
        <v>181</v>
      </c>
    </row>
    <row r="1861" spans="1:6" x14ac:dyDescent="0.25">
      <c r="A1861" t="s">
        <v>17140</v>
      </c>
      <c r="B1861" s="4" t="str">
        <f t="shared" si="58"/>
        <v>All_subsidiaries_first_level</v>
      </c>
      <c r="C1861" s="4" t="str">
        <f t="shared" si="59"/>
        <v>All_subsidiaries_first_level - Subsidiary_Type</v>
      </c>
      <c r="D1861" t="s">
        <v>14898</v>
      </c>
      <c r="E1861" t="s">
        <v>17141</v>
      </c>
      <c r="F1861" t="s">
        <v>211</v>
      </c>
    </row>
    <row r="1862" spans="1:6" x14ac:dyDescent="0.25">
      <c r="A1862" t="s">
        <v>17140</v>
      </c>
      <c r="B1862" s="4" t="str">
        <f t="shared" si="58"/>
        <v>All_subsidiaries_first_level</v>
      </c>
      <c r="C1862" s="4" t="str">
        <f t="shared" si="59"/>
        <v>All_subsidiaries_first_level - Subsidiary_Same_or_similar_name_in_the_LexisNexis_WorldCompliance_database</v>
      </c>
      <c r="D1862" t="s">
        <v>17142</v>
      </c>
      <c r="E1862" t="s">
        <v>17143</v>
      </c>
      <c r="F1862" t="s">
        <v>205</v>
      </c>
    </row>
    <row r="1863" spans="1:6" x14ac:dyDescent="0.25">
      <c r="A1863" t="s">
        <v>17140</v>
      </c>
      <c r="B1863" s="4" t="str">
        <f t="shared" si="58"/>
        <v>All_subsidiaries_first_level</v>
      </c>
      <c r="C1863" s="4" t="str">
        <f t="shared" si="59"/>
        <v>All_subsidiaries_first_level - Subsidiary_Company_for_which_liability_is_held</v>
      </c>
      <c r="D1863" t="s">
        <v>14955</v>
      </c>
      <c r="E1863" t="s">
        <v>14954</v>
      </c>
      <c r="F1863" t="s">
        <v>185</v>
      </c>
    </row>
    <row r="1864" spans="1:6" x14ac:dyDescent="0.25">
      <c r="A1864" t="s">
        <v>17140</v>
      </c>
      <c r="B1864" s="4" t="str">
        <f t="shared" si="58"/>
        <v>All_subsidiaries_first_level</v>
      </c>
      <c r="C1864" s="4" t="str">
        <f t="shared" si="59"/>
        <v>All_subsidiaries_first_level - Subsidiary_Direct_</v>
      </c>
      <c r="D1864" t="s">
        <v>14893</v>
      </c>
      <c r="E1864" t="s">
        <v>14891</v>
      </c>
      <c r="F1864" t="s">
        <v>189</v>
      </c>
    </row>
    <row r="1865" spans="1:6" x14ac:dyDescent="0.25">
      <c r="A1865" t="s">
        <v>17140</v>
      </c>
      <c r="B1865" s="4" t="str">
        <f t="shared" si="58"/>
        <v>All_subsidiaries_first_level</v>
      </c>
      <c r="C1865" s="4" t="str">
        <f t="shared" si="59"/>
        <v>All_subsidiaries_first_level - Subsidiary_Total_</v>
      </c>
      <c r="D1865" t="s">
        <v>15098</v>
      </c>
      <c r="E1865" t="s">
        <v>15096</v>
      </c>
      <c r="F1865" t="s">
        <v>209</v>
      </c>
    </row>
    <row r="1866" spans="1:6" x14ac:dyDescent="0.25">
      <c r="A1866" t="s">
        <v>17140</v>
      </c>
      <c r="B1866" s="4" t="str">
        <f t="shared" si="58"/>
        <v>All_subsidiaries_first_level</v>
      </c>
      <c r="C1866" s="4" t="str">
        <f t="shared" si="59"/>
        <v>All_subsidiaries_first_level - Subsidiary_Information_on_possible_change_in_</v>
      </c>
      <c r="D1866" t="s">
        <v>15034</v>
      </c>
      <c r="E1866" t="s">
        <v>15032</v>
      </c>
      <c r="F1866" t="s">
        <v>199</v>
      </c>
    </row>
    <row r="1867" spans="1:6" x14ac:dyDescent="0.25">
      <c r="A1867" t="s">
        <v>17140</v>
      </c>
      <c r="B1867" s="4" t="str">
        <f t="shared" si="58"/>
        <v>All_subsidiaries_first_level</v>
      </c>
      <c r="C1867" s="4" t="str">
        <f t="shared" si="59"/>
        <v>All_subsidiaries_first_level - Subsidiary_Status</v>
      </c>
      <c r="D1867" t="s">
        <v>14958</v>
      </c>
      <c r="E1867" t="s">
        <v>17144</v>
      </c>
      <c r="F1867" t="s">
        <v>207</v>
      </c>
    </row>
    <row r="1868" spans="1:6" x14ac:dyDescent="0.25">
      <c r="A1868" t="s">
        <v>17140</v>
      </c>
      <c r="B1868" s="4" t="str">
        <f t="shared" si="58"/>
        <v>All_subsidiaries_first_level</v>
      </c>
      <c r="C1868" s="4" t="str">
        <f t="shared" si="59"/>
        <v>All_subsidiaries_first_level - Subsidiary_Information_Source</v>
      </c>
      <c r="D1868" t="s">
        <v>14945</v>
      </c>
      <c r="E1868" t="s">
        <v>14943</v>
      </c>
      <c r="F1868" t="s">
        <v>201</v>
      </c>
    </row>
    <row r="1869" spans="1:6" x14ac:dyDescent="0.25">
      <c r="A1869" t="s">
        <v>17140</v>
      </c>
      <c r="B1869" s="4" t="str">
        <f t="shared" si="58"/>
        <v>All_subsidiaries_first_level</v>
      </c>
      <c r="C1869" s="4" t="str">
        <f t="shared" si="59"/>
        <v>All_subsidiaries_first_level - Subsidiary_Information_date</v>
      </c>
      <c r="D1869" t="s">
        <v>14941</v>
      </c>
      <c r="E1869" t="s">
        <v>14940</v>
      </c>
      <c r="F1869" t="s">
        <v>191</v>
      </c>
    </row>
    <row r="1870" spans="1:6" x14ac:dyDescent="0.25">
      <c r="A1870" t="s">
        <v>17145</v>
      </c>
      <c r="B1870" s="4" t="str">
        <f t="shared" si="58"/>
        <v>Basic_shareholder_info</v>
      </c>
      <c r="C1870" s="4" t="str">
        <f t="shared" si="59"/>
        <v>Basic_shareholder_info - BvD_ID_number</v>
      </c>
      <c r="D1870" t="s">
        <v>5805</v>
      </c>
      <c r="E1870" t="s">
        <v>954</v>
      </c>
      <c r="F1870" t="s">
        <v>27</v>
      </c>
    </row>
    <row r="1871" spans="1:6" x14ac:dyDescent="0.25">
      <c r="A1871" t="s">
        <v>17145</v>
      </c>
      <c r="B1871" s="4" t="str">
        <f t="shared" si="58"/>
        <v>Basic_shareholder_info</v>
      </c>
      <c r="C1871" s="4" t="str">
        <f t="shared" si="59"/>
        <v>Basic_shareholder_info - BvD_Independence_Indicator</v>
      </c>
      <c r="D1871" t="s">
        <v>10195</v>
      </c>
      <c r="E1871" t="s">
        <v>10193</v>
      </c>
      <c r="F1871" t="s">
        <v>669</v>
      </c>
    </row>
    <row r="1872" spans="1:6" x14ac:dyDescent="0.25">
      <c r="A1872" t="s">
        <v>17145</v>
      </c>
      <c r="B1872" s="4" t="str">
        <f t="shared" si="58"/>
        <v>Basic_shareholder_info</v>
      </c>
      <c r="C1872" s="4" t="str">
        <f t="shared" si="59"/>
        <v>Basic_shareholder_info - No_of_companies_in_corporate_group</v>
      </c>
      <c r="D1872" t="s">
        <v>6358</v>
      </c>
      <c r="E1872" t="s">
        <v>17146</v>
      </c>
      <c r="F1872" t="s">
        <v>773</v>
      </c>
    </row>
    <row r="1873" spans="1:6" x14ac:dyDescent="0.25">
      <c r="A1873" t="s">
        <v>17145</v>
      </c>
      <c r="B1873" s="4" t="str">
        <f t="shared" si="58"/>
        <v>Basic_shareholder_info</v>
      </c>
      <c r="C1873" s="4" t="str">
        <f t="shared" si="59"/>
        <v>Basic_shareholder_info - No_of_recorded_shareholders</v>
      </c>
      <c r="D1873" t="s">
        <v>17147</v>
      </c>
      <c r="E1873" t="s">
        <v>14246</v>
      </c>
      <c r="F1873" t="s">
        <v>777</v>
      </c>
    </row>
    <row r="1874" spans="1:6" x14ac:dyDescent="0.25">
      <c r="A1874" t="s">
        <v>17145</v>
      </c>
      <c r="B1874" s="4" t="str">
        <f t="shared" si="58"/>
        <v>Basic_shareholder_info</v>
      </c>
      <c r="C1874" s="4" t="str">
        <f t="shared" si="59"/>
        <v>Basic_shareholder_info - No_of_recorded_subsidiaries</v>
      </c>
      <c r="D1874" t="s">
        <v>17148</v>
      </c>
      <c r="E1874" t="s">
        <v>17149</v>
      </c>
      <c r="F1874" t="s">
        <v>779</v>
      </c>
    </row>
    <row r="1875" spans="1:6" x14ac:dyDescent="0.25">
      <c r="A1875" t="s">
        <v>17145</v>
      </c>
      <c r="B1875" s="4" t="str">
        <f t="shared" si="58"/>
        <v>Basic_shareholder_info</v>
      </c>
      <c r="C1875" s="4" t="str">
        <f t="shared" si="59"/>
        <v>Basic_shareholder_info - No_of_recorded_branch_locations</v>
      </c>
      <c r="D1875" t="s">
        <v>17150</v>
      </c>
      <c r="E1875" t="s">
        <v>5382</v>
      </c>
      <c r="F1875" t="s">
        <v>775</v>
      </c>
    </row>
    <row r="1876" spans="1:6" x14ac:dyDescent="0.25">
      <c r="A1876" t="s">
        <v>17145</v>
      </c>
      <c r="B1876" s="4" t="str">
        <f t="shared" si="58"/>
        <v>Basic_shareholder_info</v>
      </c>
      <c r="C1876" s="4" t="str">
        <f t="shared" si="59"/>
        <v>Basic_shareholder_info - ISH_Name</v>
      </c>
      <c r="D1876" t="s">
        <v>10508</v>
      </c>
      <c r="E1876" t="s">
        <v>10506</v>
      </c>
      <c r="F1876" t="s">
        <v>763</v>
      </c>
    </row>
    <row r="1877" spans="1:6" x14ac:dyDescent="0.25">
      <c r="A1877" t="s">
        <v>17145</v>
      </c>
      <c r="B1877" s="4" t="str">
        <f t="shared" si="58"/>
        <v>Basic_shareholder_info</v>
      </c>
      <c r="C1877" s="4" t="str">
        <f t="shared" si="59"/>
        <v>Basic_shareholder_info - ISH_Salutation</v>
      </c>
      <c r="D1877" t="s">
        <v>10581</v>
      </c>
      <c r="E1877" t="s">
        <v>10579</v>
      </c>
      <c r="F1877" t="s">
        <v>765</v>
      </c>
    </row>
    <row r="1878" spans="1:6" x14ac:dyDescent="0.25">
      <c r="A1878" t="s">
        <v>17145</v>
      </c>
      <c r="B1878" s="4" t="str">
        <f t="shared" si="58"/>
        <v>Basic_shareholder_info</v>
      </c>
      <c r="C1878" s="4" t="str">
        <f t="shared" si="59"/>
        <v>Basic_shareholder_info - ISH_First_name</v>
      </c>
      <c r="D1878" t="s">
        <v>10441</v>
      </c>
      <c r="E1878" t="s">
        <v>10439</v>
      </c>
      <c r="F1878" t="s">
        <v>749</v>
      </c>
    </row>
    <row r="1879" spans="1:6" x14ac:dyDescent="0.25">
      <c r="A1879" t="s">
        <v>17145</v>
      </c>
      <c r="B1879" s="4" t="str">
        <f t="shared" si="58"/>
        <v>Basic_shareholder_info</v>
      </c>
      <c r="C1879" s="4" t="str">
        <f t="shared" si="59"/>
        <v>Basic_shareholder_info - ISH_Last_name</v>
      </c>
      <c r="D1879" t="s">
        <v>10469</v>
      </c>
      <c r="E1879" t="s">
        <v>10467</v>
      </c>
      <c r="F1879" t="s">
        <v>761</v>
      </c>
    </row>
    <row r="1880" spans="1:6" x14ac:dyDescent="0.25">
      <c r="A1880" t="s">
        <v>17145</v>
      </c>
      <c r="B1880" s="4" t="str">
        <f t="shared" si="58"/>
        <v>Basic_shareholder_info</v>
      </c>
      <c r="C1880" s="4" t="str">
        <f t="shared" si="59"/>
        <v>Basic_shareholder_info - ISH_BvD_ID_number</v>
      </c>
      <c r="D1880" t="s">
        <v>17151</v>
      </c>
      <c r="E1880" t="s">
        <v>10398</v>
      </c>
      <c r="F1880" t="s">
        <v>741</v>
      </c>
    </row>
    <row r="1881" spans="1:6" x14ac:dyDescent="0.25">
      <c r="A1881" t="s">
        <v>17145</v>
      </c>
      <c r="B1881" s="4" t="str">
        <f t="shared" si="58"/>
        <v>Basic_shareholder_info</v>
      </c>
      <c r="C1881" s="4" t="str">
        <f t="shared" si="59"/>
        <v>Basic_shareholder_info - ISH_Country_ISO_code</v>
      </c>
      <c r="D1881" t="s">
        <v>17152</v>
      </c>
      <c r="E1881" t="s">
        <v>10402</v>
      </c>
      <c r="F1881" t="s">
        <v>745</v>
      </c>
    </row>
    <row r="1882" spans="1:6" x14ac:dyDescent="0.25">
      <c r="A1882" t="s">
        <v>17145</v>
      </c>
      <c r="B1882" s="4" t="str">
        <f t="shared" si="58"/>
        <v>Basic_shareholder_info</v>
      </c>
      <c r="C1882" s="4" t="str">
        <f t="shared" si="59"/>
        <v>Basic_shareholder_info - ISH_City</v>
      </c>
      <c r="D1882" t="s">
        <v>17153</v>
      </c>
      <c r="E1882" t="s">
        <v>10400</v>
      </c>
      <c r="F1882" t="s">
        <v>743</v>
      </c>
    </row>
    <row r="1883" spans="1:6" x14ac:dyDescent="0.25">
      <c r="A1883" t="s">
        <v>17145</v>
      </c>
      <c r="B1883" s="4" t="str">
        <f t="shared" si="58"/>
        <v>Basic_shareholder_info</v>
      </c>
      <c r="C1883" s="4" t="str">
        <f t="shared" si="59"/>
        <v>Basic_shareholder_info - ISH_Type</v>
      </c>
      <c r="D1883" t="s">
        <v>10417</v>
      </c>
      <c r="E1883" t="s">
        <v>17154</v>
      </c>
      <c r="F1883" t="s">
        <v>771</v>
      </c>
    </row>
    <row r="1884" spans="1:6" x14ac:dyDescent="0.25">
      <c r="A1884" t="s">
        <v>17145</v>
      </c>
      <c r="B1884" s="4" t="str">
        <f t="shared" si="58"/>
        <v>Basic_shareholder_info</v>
      </c>
      <c r="C1884" s="4" t="str">
        <f t="shared" si="59"/>
        <v>Basic_shareholder_info - ISH_Same_or_similar_name_in_the_LexisNexis_WorldCompliance_database</v>
      </c>
      <c r="D1884" t="s">
        <v>17155</v>
      </c>
      <c r="E1884" t="s">
        <v>17156</v>
      </c>
      <c r="F1884" t="s">
        <v>767</v>
      </c>
    </row>
    <row r="1885" spans="1:6" x14ac:dyDescent="0.25">
      <c r="A1885" t="s">
        <v>17145</v>
      </c>
      <c r="B1885" s="4" t="str">
        <f t="shared" si="58"/>
        <v>Basic_shareholder_info</v>
      </c>
      <c r="C1885" s="4" t="str">
        <f t="shared" si="59"/>
        <v>Basic_shareholder_info - ISH_Direct_</v>
      </c>
      <c r="D1885" t="s">
        <v>10412</v>
      </c>
      <c r="E1885" t="s">
        <v>10411</v>
      </c>
      <c r="F1885" t="s">
        <v>747</v>
      </c>
    </row>
    <row r="1886" spans="1:6" x14ac:dyDescent="0.25">
      <c r="A1886" t="s">
        <v>17145</v>
      </c>
      <c r="B1886" s="4" t="str">
        <f t="shared" si="58"/>
        <v>Basic_shareholder_info</v>
      </c>
      <c r="C1886" s="4" t="str">
        <f t="shared" si="59"/>
        <v>Basic_shareholder_info - ISH_Total_</v>
      </c>
      <c r="D1886" t="s">
        <v>10611</v>
      </c>
      <c r="E1886" t="s">
        <v>10609</v>
      </c>
      <c r="F1886" t="s">
        <v>769</v>
      </c>
    </row>
    <row r="1887" spans="1:6" x14ac:dyDescent="0.25">
      <c r="A1887" t="s">
        <v>17145</v>
      </c>
      <c r="B1887" s="4" t="str">
        <f t="shared" si="58"/>
        <v>Basic_shareholder_info</v>
      </c>
      <c r="C1887" s="4" t="str">
        <f t="shared" si="59"/>
        <v>Basic_shareholder_info - ISH_Information_source</v>
      </c>
      <c r="D1887" t="s">
        <v>10466</v>
      </c>
      <c r="E1887" t="s">
        <v>10465</v>
      </c>
      <c r="F1887" t="s">
        <v>759</v>
      </c>
    </row>
    <row r="1888" spans="1:6" x14ac:dyDescent="0.25">
      <c r="A1888" t="s">
        <v>17145</v>
      </c>
      <c r="B1888" s="4" t="str">
        <f t="shared" si="58"/>
        <v>Basic_shareholder_info</v>
      </c>
      <c r="C1888" s="4" t="str">
        <f t="shared" si="59"/>
        <v>Basic_shareholder_info - ISH_Information_date</v>
      </c>
      <c r="D1888" t="s">
        <v>10464</v>
      </c>
      <c r="E1888" t="s">
        <v>10463</v>
      </c>
      <c r="F1888" t="s">
        <v>751</v>
      </c>
    </row>
    <row r="1889" spans="1:6" x14ac:dyDescent="0.25">
      <c r="A1889" t="s">
        <v>17145</v>
      </c>
      <c r="B1889" s="4" t="str">
        <f t="shared" si="58"/>
        <v>Basic_shareholder_info</v>
      </c>
      <c r="C1889" s="4" t="str">
        <f t="shared" si="59"/>
        <v>Basic_shareholder_info - ISH_Also_a_manager</v>
      </c>
      <c r="D1889" t="s">
        <v>10410</v>
      </c>
      <c r="E1889" t="s">
        <v>17157</v>
      </c>
      <c r="F1889" t="s">
        <v>739</v>
      </c>
    </row>
    <row r="1890" spans="1:6" x14ac:dyDescent="0.25">
      <c r="A1890" t="s">
        <v>17145</v>
      </c>
      <c r="B1890" s="4" t="str">
        <f t="shared" si="58"/>
        <v>Basic_shareholder_info</v>
      </c>
      <c r="C1890" s="4" t="str">
        <f t="shared" si="59"/>
        <v>Basic_shareholder_info - GUO_Name</v>
      </c>
      <c r="D1890" t="s">
        <v>17158</v>
      </c>
      <c r="E1890" t="s">
        <v>9580</v>
      </c>
      <c r="F1890" t="s">
        <v>729</v>
      </c>
    </row>
    <row r="1891" spans="1:6" x14ac:dyDescent="0.25">
      <c r="A1891" t="s">
        <v>17145</v>
      </c>
      <c r="B1891" s="4" t="str">
        <f t="shared" si="58"/>
        <v>Basic_shareholder_info</v>
      </c>
      <c r="C1891" s="4" t="str">
        <f t="shared" si="59"/>
        <v>Basic_shareholder_info - GUO_Salutation</v>
      </c>
      <c r="D1891" t="s">
        <v>9657</v>
      </c>
      <c r="E1891" t="s">
        <v>9655</v>
      </c>
      <c r="F1891" t="s">
        <v>731</v>
      </c>
    </row>
    <row r="1892" spans="1:6" x14ac:dyDescent="0.25">
      <c r="A1892" t="s">
        <v>17145</v>
      </c>
      <c r="B1892" s="4" t="str">
        <f t="shared" si="58"/>
        <v>Basic_shareholder_info</v>
      </c>
      <c r="C1892" s="4" t="str">
        <f t="shared" si="59"/>
        <v>Basic_shareholder_info - GUO_First_name</v>
      </c>
      <c r="D1892" t="s">
        <v>9516</v>
      </c>
      <c r="E1892" t="s">
        <v>9514</v>
      </c>
      <c r="F1892" t="s">
        <v>715</v>
      </c>
    </row>
    <row r="1893" spans="1:6" x14ac:dyDescent="0.25">
      <c r="A1893" t="s">
        <v>17145</v>
      </c>
      <c r="B1893" s="4" t="str">
        <f t="shared" si="58"/>
        <v>Basic_shareholder_info</v>
      </c>
      <c r="C1893" s="4" t="str">
        <f t="shared" si="59"/>
        <v>Basic_shareholder_info - GUO_Last_name</v>
      </c>
      <c r="D1893" t="s">
        <v>9545</v>
      </c>
      <c r="E1893" t="s">
        <v>9543</v>
      </c>
      <c r="F1893" t="s">
        <v>727</v>
      </c>
    </row>
    <row r="1894" spans="1:6" x14ac:dyDescent="0.25">
      <c r="A1894" t="s">
        <v>17145</v>
      </c>
      <c r="B1894" s="4" t="str">
        <f t="shared" si="58"/>
        <v>Basic_shareholder_info</v>
      </c>
      <c r="C1894" s="4" t="str">
        <f t="shared" si="59"/>
        <v>Basic_shareholder_info - GUO_BvD_ID_number</v>
      </c>
      <c r="D1894" t="s">
        <v>17159</v>
      </c>
      <c r="E1894" t="s">
        <v>9475</v>
      </c>
      <c r="F1894" t="s">
        <v>707</v>
      </c>
    </row>
    <row r="1895" spans="1:6" x14ac:dyDescent="0.25">
      <c r="A1895" t="s">
        <v>17145</v>
      </c>
      <c r="B1895" s="4" t="str">
        <f t="shared" si="58"/>
        <v>Basic_shareholder_info</v>
      </c>
      <c r="C1895" s="4" t="str">
        <f t="shared" si="59"/>
        <v>Basic_shareholder_info - GUO_Country_ISO_code</v>
      </c>
      <c r="D1895" t="s">
        <v>17160</v>
      </c>
      <c r="E1895" t="s">
        <v>9479</v>
      </c>
      <c r="F1895" t="s">
        <v>711</v>
      </c>
    </row>
    <row r="1896" spans="1:6" x14ac:dyDescent="0.25">
      <c r="A1896" t="s">
        <v>17145</v>
      </c>
      <c r="B1896" s="4" t="str">
        <f t="shared" si="58"/>
        <v>Basic_shareholder_info</v>
      </c>
      <c r="C1896" s="4" t="str">
        <f t="shared" si="59"/>
        <v>Basic_shareholder_info - GUO_Type</v>
      </c>
      <c r="D1896" t="s">
        <v>9495</v>
      </c>
      <c r="E1896" t="s">
        <v>17161</v>
      </c>
      <c r="F1896" t="s">
        <v>737</v>
      </c>
    </row>
    <row r="1897" spans="1:6" x14ac:dyDescent="0.25">
      <c r="A1897" t="s">
        <v>17145</v>
      </c>
      <c r="B1897" s="4" t="str">
        <f t="shared" si="58"/>
        <v>Basic_shareholder_info</v>
      </c>
      <c r="C1897" s="4" t="str">
        <f t="shared" si="59"/>
        <v>Basic_shareholder_info - GUO_City</v>
      </c>
      <c r="D1897" t="s">
        <v>17162</v>
      </c>
      <c r="E1897" t="s">
        <v>9477</v>
      </c>
      <c r="F1897" t="s">
        <v>709</v>
      </c>
    </row>
    <row r="1898" spans="1:6" x14ac:dyDescent="0.25">
      <c r="A1898" t="s">
        <v>17145</v>
      </c>
      <c r="B1898" s="4" t="str">
        <f t="shared" si="58"/>
        <v>Basic_shareholder_info</v>
      </c>
      <c r="C1898" s="4" t="str">
        <f t="shared" si="59"/>
        <v>Basic_shareholder_info - GUO_Same_or_similar_name_in_the_LexisNexis_WorldCompliance_database</v>
      </c>
      <c r="D1898" t="s">
        <v>17163</v>
      </c>
      <c r="E1898" t="s">
        <v>17164</v>
      </c>
      <c r="F1898" t="s">
        <v>733</v>
      </c>
    </row>
    <row r="1899" spans="1:6" x14ac:dyDescent="0.25">
      <c r="A1899" t="s">
        <v>17145</v>
      </c>
      <c r="B1899" s="4" t="str">
        <f t="shared" si="58"/>
        <v>Basic_shareholder_info</v>
      </c>
      <c r="C1899" s="4" t="str">
        <f t="shared" si="59"/>
        <v>Basic_shareholder_info - GUO_Direct_</v>
      </c>
      <c r="D1899" t="s">
        <v>9489</v>
      </c>
      <c r="E1899" t="s">
        <v>9488</v>
      </c>
      <c r="F1899" t="s">
        <v>713</v>
      </c>
    </row>
    <row r="1900" spans="1:6" x14ac:dyDescent="0.25">
      <c r="A1900" t="s">
        <v>17145</v>
      </c>
      <c r="B1900" s="4" t="str">
        <f t="shared" si="58"/>
        <v>Basic_shareholder_info</v>
      </c>
      <c r="C1900" s="4" t="str">
        <f t="shared" si="59"/>
        <v>Basic_shareholder_info - GUO_Total_</v>
      </c>
      <c r="D1900" t="s">
        <v>9692</v>
      </c>
      <c r="E1900" t="s">
        <v>9690</v>
      </c>
      <c r="F1900" t="s">
        <v>735</v>
      </c>
    </row>
    <row r="1901" spans="1:6" x14ac:dyDescent="0.25">
      <c r="A1901" t="s">
        <v>17145</v>
      </c>
      <c r="B1901" s="4" t="str">
        <f t="shared" si="58"/>
        <v>Basic_shareholder_info</v>
      </c>
      <c r="C1901" s="4" t="str">
        <f t="shared" si="59"/>
        <v>Basic_shareholder_info - GUO_Information_source</v>
      </c>
      <c r="D1901" t="s">
        <v>9542</v>
      </c>
      <c r="E1901" t="s">
        <v>9541</v>
      </c>
      <c r="F1901" t="s">
        <v>725</v>
      </c>
    </row>
    <row r="1902" spans="1:6" x14ac:dyDescent="0.25">
      <c r="A1902" t="s">
        <v>17145</v>
      </c>
      <c r="B1902" s="4" t="str">
        <f t="shared" si="58"/>
        <v>Basic_shareholder_info</v>
      </c>
      <c r="C1902" s="4" t="str">
        <f t="shared" si="59"/>
        <v>Basic_shareholder_info - GUO_Information_date</v>
      </c>
      <c r="D1902" t="s">
        <v>9540</v>
      </c>
      <c r="E1902" t="s">
        <v>9539</v>
      </c>
      <c r="F1902" t="s">
        <v>717</v>
      </c>
    </row>
    <row r="1903" spans="1:6" x14ac:dyDescent="0.25">
      <c r="A1903" t="s">
        <v>17145</v>
      </c>
      <c r="B1903" s="4" t="str">
        <f t="shared" si="58"/>
        <v>Basic_shareholder_info</v>
      </c>
      <c r="C1903" s="4" t="str">
        <f t="shared" si="59"/>
        <v>Basic_shareholder_info - GUO_Also_a_manager</v>
      </c>
      <c r="D1903" t="s">
        <v>9487</v>
      </c>
      <c r="E1903" t="s">
        <v>17165</v>
      </c>
      <c r="F1903" t="s">
        <v>705</v>
      </c>
    </row>
    <row r="1904" spans="1:6" x14ac:dyDescent="0.25">
      <c r="A1904" t="s">
        <v>17145</v>
      </c>
      <c r="B1904" s="4" t="str">
        <f t="shared" si="58"/>
        <v>Basic_shareholder_info</v>
      </c>
      <c r="C1904" s="4" t="str">
        <f t="shared" si="59"/>
        <v>Basic_shareholder_info - DUO_Name</v>
      </c>
      <c r="D1904" t="s">
        <v>17166</v>
      </c>
      <c r="E1904" t="s">
        <v>7467</v>
      </c>
      <c r="F1904" t="s">
        <v>695</v>
      </c>
    </row>
    <row r="1905" spans="1:6" x14ac:dyDescent="0.25">
      <c r="A1905" t="s">
        <v>17145</v>
      </c>
      <c r="B1905" s="4" t="str">
        <f t="shared" si="58"/>
        <v>Basic_shareholder_info</v>
      </c>
      <c r="C1905" s="4" t="str">
        <f t="shared" si="59"/>
        <v>Basic_shareholder_info - DUO_Salutation</v>
      </c>
      <c r="D1905" t="s">
        <v>7541</v>
      </c>
      <c r="E1905" t="s">
        <v>7539</v>
      </c>
      <c r="F1905" t="s">
        <v>697</v>
      </c>
    </row>
    <row r="1906" spans="1:6" x14ac:dyDescent="0.25">
      <c r="A1906" t="s">
        <v>17145</v>
      </c>
      <c r="B1906" s="4" t="str">
        <f t="shared" si="58"/>
        <v>Basic_shareholder_info</v>
      </c>
      <c r="C1906" s="4" t="str">
        <f t="shared" si="59"/>
        <v>Basic_shareholder_info - DUO_First_name</v>
      </c>
      <c r="D1906" t="s">
        <v>7393</v>
      </c>
      <c r="E1906" t="s">
        <v>7391</v>
      </c>
      <c r="F1906" t="s">
        <v>681</v>
      </c>
    </row>
    <row r="1907" spans="1:6" x14ac:dyDescent="0.25">
      <c r="A1907" t="s">
        <v>17145</v>
      </c>
      <c r="B1907" s="4" t="str">
        <f t="shared" si="58"/>
        <v>Basic_shareholder_info</v>
      </c>
      <c r="C1907" s="4" t="str">
        <f t="shared" si="59"/>
        <v>Basic_shareholder_info - DUO_Last_name</v>
      </c>
      <c r="D1907" t="s">
        <v>7425</v>
      </c>
      <c r="E1907" t="s">
        <v>7423</v>
      </c>
      <c r="F1907" t="s">
        <v>693</v>
      </c>
    </row>
    <row r="1908" spans="1:6" x14ac:dyDescent="0.25">
      <c r="A1908" t="s">
        <v>17145</v>
      </c>
      <c r="B1908" s="4" t="str">
        <f t="shared" si="58"/>
        <v>Basic_shareholder_info</v>
      </c>
      <c r="C1908" s="4" t="str">
        <f t="shared" si="59"/>
        <v>Basic_shareholder_info - DUO_BvD_ID_number</v>
      </c>
      <c r="D1908" t="s">
        <v>17167</v>
      </c>
      <c r="E1908" t="s">
        <v>7344</v>
      </c>
      <c r="F1908" t="s">
        <v>673</v>
      </c>
    </row>
    <row r="1909" spans="1:6" x14ac:dyDescent="0.25">
      <c r="A1909" t="s">
        <v>17145</v>
      </c>
      <c r="B1909" s="4" t="str">
        <f t="shared" si="58"/>
        <v>Basic_shareholder_info</v>
      </c>
      <c r="C1909" s="4" t="str">
        <f t="shared" si="59"/>
        <v>Basic_shareholder_info - DUO_Country_ISO_code</v>
      </c>
      <c r="D1909" t="s">
        <v>17168</v>
      </c>
      <c r="E1909" t="s">
        <v>7351</v>
      </c>
      <c r="F1909" t="s">
        <v>677</v>
      </c>
    </row>
    <row r="1910" spans="1:6" x14ac:dyDescent="0.25">
      <c r="A1910" t="s">
        <v>17145</v>
      </c>
      <c r="B1910" s="4" t="str">
        <f t="shared" si="58"/>
        <v>Basic_shareholder_info</v>
      </c>
      <c r="C1910" s="4" t="str">
        <f t="shared" si="59"/>
        <v>Basic_shareholder_info - DUO_City</v>
      </c>
      <c r="D1910" t="s">
        <v>17169</v>
      </c>
      <c r="E1910" t="s">
        <v>7347</v>
      </c>
      <c r="F1910" t="s">
        <v>675</v>
      </c>
    </row>
    <row r="1911" spans="1:6" x14ac:dyDescent="0.25">
      <c r="A1911" t="s">
        <v>17145</v>
      </c>
      <c r="B1911" s="4" t="str">
        <f t="shared" si="58"/>
        <v>Basic_shareholder_info</v>
      </c>
      <c r="C1911" s="4" t="str">
        <f t="shared" si="59"/>
        <v>Basic_shareholder_info - DUO_Type</v>
      </c>
      <c r="D1911" t="s">
        <v>7371</v>
      </c>
      <c r="E1911" t="s">
        <v>17170</v>
      </c>
      <c r="F1911" t="s">
        <v>703</v>
      </c>
    </row>
    <row r="1912" spans="1:6" x14ac:dyDescent="0.25">
      <c r="A1912" t="s">
        <v>17145</v>
      </c>
      <c r="B1912" s="4" t="str">
        <f t="shared" si="58"/>
        <v>Basic_shareholder_info</v>
      </c>
      <c r="C1912" s="4" t="str">
        <f t="shared" si="59"/>
        <v>Basic_shareholder_info - DUO_Same_or_similar_name_in_the_LexisNexis_WorldCompliance_database</v>
      </c>
      <c r="D1912" t="s">
        <v>17171</v>
      </c>
      <c r="E1912" t="s">
        <v>17172</v>
      </c>
      <c r="F1912" t="s">
        <v>699</v>
      </c>
    </row>
    <row r="1913" spans="1:6" x14ac:dyDescent="0.25">
      <c r="A1913" t="s">
        <v>17145</v>
      </c>
      <c r="B1913" s="4" t="str">
        <f t="shared" si="58"/>
        <v>Basic_shareholder_info</v>
      </c>
      <c r="C1913" s="4" t="str">
        <f t="shared" si="59"/>
        <v>Basic_shareholder_info - DUO_Direct_</v>
      </c>
      <c r="D1913" t="s">
        <v>7365</v>
      </c>
      <c r="E1913" t="s">
        <v>7363</v>
      </c>
      <c r="F1913" t="s">
        <v>679</v>
      </c>
    </row>
    <row r="1914" spans="1:6" x14ac:dyDescent="0.25">
      <c r="A1914" t="s">
        <v>17145</v>
      </c>
      <c r="B1914" s="4" t="str">
        <f t="shared" si="58"/>
        <v>Basic_shareholder_info</v>
      </c>
      <c r="C1914" s="4" t="str">
        <f t="shared" si="59"/>
        <v>Basic_shareholder_info - DUO_Total_</v>
      </c>
      <c r="D1914" t="s">
        <v>7575</v>
      </c>
      <c r="E1914" t="s">
        <v>7573</v>
      </c>
      <c r="F1914" t="s">
        <v>701</v>
      </c>
    </row>
    <row r="1915" spans="1:6" x14ac:dyDescent="0.25">
      <c r="A1915" t="s">
        <v>17145</v>
      </c>
      <c r="B1915" s="4" t="str">
        <f t="shared" si="58"/>
        <v>Basic_shareholder_info</v>
      </c>
      <c r="C1915" s="4" t="str">
        <f t="shared" si="59"/>
        <v>Basic_shareholder_info - DUO_Information_source</v>
      </c>
      <c r="D1915" t="s">
        <v>7421</v>
      </c>
      <c r="E1915" t="s">
        <v>7420</v>
      </c>
      <c r="F1915" t="s">
        <v>691</v>
      </c>
    </row>
    <row r="1916" spans="1:6" x14ac:dyDescent="0.25">
      <c r="A1916" t="s">
        <v>17145</v>
      </c>
      <c r="B1916" s="4" t="str">
        <f t="shared" si="58"/>
        <v>Basic_shareholder_info</v>
      </c>
      <c r="C1916" s="4" t="str">
        <f t="shared" si="59"/>
        <v>Basic_shareholder_info - DUO_Information_date</v>
      </c>
      <c r="D1916" t="s">
        <v>7418</v>
      </c>
      <c r="E1916" t="s">
        <v>7417</v>
      </c>
      <c r="F1916" t="s">
        <v>683</v>
      </c>
    </row>
    <row r="1917" spans="1:6" x14ac:dyDescent="0.25">
      <c r="A1917" t="s">
        <v>17145</v>
      </c>
      <c r="B1917" s="4" t="str">
        <f t="shared" si="58"/>
        <v>Basic_shareholder_info</v>
      </c>
      <c r="C1917" s="4" t="str">
        <f t="shared" si="59"/>
        <v>Basic_shareholder_info - DUO_Also_a_manager</v>
      </c>
      <c r="D1917" t="s">
        <v>7361</v>
      </c>
      <c r="E1917" t="s">
        <v>17173</v>
      </c>
      <c r="F1917" t="s">
        <v>671</v>
      </c>
    </row>
    <row r="1918" spans="1:6" x14ac:dyDescent="0.25">
      <c r="A1918" t="s">
        <v>17174</v>
      </c>
      <c r="B1918" s="4" t="str">
        <f t="shared" si="58"/>
        <v>Beneficial_owners_from_register</v>
      </c>
      <c r="C1918" s="4" t="str">
        <f t="shared" si="59"/>
        <v>Beneficial_owners_from_register - BvD_ID_number</v>
      </c>
      <c r="D1918" t="s">
        <v>5805</v>
      </c>
      <c r="E1918" t="s">
        <v>954</v>
      </c>
      <c r="F1918" t="s">
        <v>27</v>
      </c>
    </row>
    <row r="1919" spans="1:6" x14ac:dyDescent="0.25">
      <c r="A1919" t="s">
        <v>17174</v>
      </c>
      <c r="B1919" s="4" t="str">
        <f t="shared" si="58"/>
        <v>Beneficial_owners_from_register</v>
      </c>
      <c r="C1919" s="4" t="str">
        <f t="shared" si="59"/>
        <v>Beneficial_owners_from_register - Orbis_ID_number</v>
      </c>
      <c r="D1919" t="s">
        <v>11893</v>
      </c>
      <c r="E1919" t="s">
        <v>3317</v>
      </c>
      <c r="F1919" t="s">
        <v>56</v>
      </c>
    </row>
    <row r="1920" spans="1:6" x14ac:dyDescent="0.25">
      <c r="A1920" t="s">
        <v>17174</v>
      </c>
      <c r="B1920" s="4" t="str">
        <f t="shared" si="58"/>
        <v>Beneficial_owners_from_register</v>
      </c>
      <c r="C1920" s="4" t="str">
        <f t="shared" si="59"/>
        <v>Beneficial_owners_from_register - Beneficial_owner_from_register_BvD_ID_number</v>
      </c>
      <c r="D1920" t="s">
        <v>5338</v>
      </c>
      <c r="E1920" t="s">
        <v>5337</v>
      </c>
      <c r="F1920" t="s">
        <v>895</v>
      </c>
    </row>
    <row r="1921" spans="1:6" x14ac:dyDescent="0.25">
      <c r="A1921" t="s">
        <v>17174</v>
      </c>
      <c r="B1921" s="4" t="str">
        <f t="shared" si="58"/>
        <v>Beneficial_owners_from_register</v>
      </c>
      <c r="C1921" s="4" t="str">
        <f t="shared" si="59"/>
        <v>Beneficial_owners_from_register - Beneficial_owner_from_register_Name</v>
      </c>
      <c r="D1921" t="s">
        <v>5352</v>
      </c>
      <c r="E1921" t="s">
        <v>5351</v>
      </c>
      <c r="F1921" t="s">
        <v>909</v>
      </c>
    </row>
    <row r="1922" spans="1:6" x14ac:dyDescent="0.25">
      <c r="A1922" t="s">
        <v>17174</v>
      </c>
      <c r="B1922" s="4" t="str">
        <f t="shared" si="58"/>
        <v>Beneficial_owners_from_register</v>
      </c>
      <c r="C1922" s="4" t="str">
        <f t="shared" si="59"/>
        <v>Beneficial_owners_from_register - Beneficial_owner_from_register_Name_Local</v>
      </c>
      <c r="D1922" t="s">
        <v>17175</v>
      </c>
      <c r="E1922" t="s">
        <v>17176</v>
      </c>
      <c r="F1922" t="s">
        <v>911</v>
      </c>
    </row>
    <row r="1923" spans="1:6" x14ac:dyDescent="0.25">
      <c r="A1923" t="s">
        <v>17174</v>
      </c>
      <c r="B1923" s="4" t="str">
        <f t="shared" ref="B1923:B1986" si="60">LEFT(A1923,FIND(".txt",A1923)-1)</f>
        <v>Beneficial_owners_from_register</v>
      </c>
      <c r="C1923" s="4" t="str">
        <f t="shared" ref="C1923:C1986" si="61">B1923&amp;" - "&amp;F1923</f>
        <v>Beneficial_owners_from_register - Beneficial_owner_from_register_UCI</v>
      </c>
      <c r="D1923" t="s">
        <v>5357</v>
      </c>
      <c r="E1923" t="s">
        <v>5356</v>
      </c>
      <c r="F1923" t="s">
        <v>915</v>
      </c>
    </row>
    <row r="1924" spans="1:6" x14ac:dyDescent="0.25">
      <c r="A1924" t="s">
        <v>17174</v>
      </c>
      <c r="B1924" s="4" t="str">
        <f t="shared" si="60"/>
        <v>Beneficial_owners_from_register</v>
      </c>
      <c r="C1924" s="4" t="str">
        <f t="shared" si="61"/>
        <v>Beneficial_owners_from_register - Beneficial_owner_from_register_Type</v>
      </c>
      <c r="D1924" t="s">
        <v>5345</v>
      </c>
      <c r="E1924" t="s">
        <v>5343</v>
      </c>
      <c r="F1924" t="s">
        <v>913</v>
      </c>
    </row>
    <row r="1925" spans="1:6" x14ac:dyDescent="0.25">
      <c r="A1925" t="s">
        <v>17174</v>
      </c>
      <c r="B1925" s="4" t="str">
        <f t="shared" si="60"/>
        <v>Beneficial_owners_from_register</v>
      </c>
      <c r="C1925" s="4" t="str">
        <f t="shared" si="61"/>
        <v>Beneficial_owners_from_register - Beneficial_owner_from_register_Country</v>
      </c>
      <c r="D1925" t="s">
        <v>5341</v>
      </c>
      <c r="E1925" t="s">
        <v>5340</v>
      </c>
      <c r="F1925" t="s">
        <v>897</v>
      </c>
    </row>
    <row r="1926" spans="1:6" x14ac:dyDescent="0.25">
      <c r="A1926" t="s">
        <v>17174</v>
      </c>
      <c r="B1926" s="4" t="str">
        <f t="shared" si="60"/>
        <v>Beneficial_owners_from_register</v>
      </c>
      <c r="C1926" s="4" t="str">
        <f t="shared" si="61"/>
        <v>Beneficial_owners_from_register - Beneficial_owner_from_register_Information_date</v>
      </c>
      <c r="D1926" t="s">
        <v>5347</v>
      </c>
      <c r="E1926" t="s">
        <v>5346</v>
      </c>
      <c r="F1926" t="s">
        <v>899</v>
      </c>
    </row>
    <row r="1927" spans="1:6" x14ac:dyDescent="0.25">
      <c r="A1927" t="s">
        <v>17174</v>
      </c>
      <c r="B1927" s="4" t="str">
        <f t="shared" si="60"/>
        <v>Beneficial_owners_from_register</v>
      </c>
      <c r="C1927" s="4" t="str">
        <f t="shared" si="61"/>
        <v>Beneficial_owners_from_register - Beneficial_owner_from_register_Information_source</v>
      </c>
      <c r="D1927" t="s">
        <v>5350</v>
      </c>
      <c r="E1927" t="s">
        <v>5349</v>
      </c>
      <c r="F1927" t="s">
        <v>907</v>
      </c>
    </row>
    <row r="1928" spans="1:6" x14ac:dyDescent="0.25">
      <c r="A1928" t="s">
        <v>17174</v>
      </c>
      <c r="B1928" s="4" t="str">
        <f t="shared" si="60"/>
        <v>Beneficial_owners_from_register</v>
      </c>
      <c r="C1928" s="4" t="str">
        <f t="shared" si="61"/>
        <v>Beneficial_owners_from_register - Beneficial_owner_from_register_Additional_information_from_register</v>
      </c>
      <c r="D1928" t="s">
        <v>5355</v>
      </c>
      <c r="E1928" t="s">
        <v>5353</v>
      </c>
      <c r="F1928" t="s">
        <v>893</v>
      </c>
    </row>
    <row r="1929" spans="1:6" x14ac:dyDescent="0.25">
      <c r="A1929" t="s">
        <v>17249</v>
      </c>
      <c r="B1929" s="4" t="str">
        <f t="shared" si="60"/>
        <v>Beneficial_owners_10_10_UCI</v>
      </c>
      <c r="C1929" s="4" t="str">
        <f t="shared" si="61"/>
        <v>Beneficial_owners_10_10_UCI - BvD_ID_number</v>
      </c>
      <c r="D1929" t="s">
        <v>5805</v>
      </c>
      <c r="E1929" t="s">
        <v>954</v>
      </c>
      <c r="F1929" t="s">
        <v>27</v>
      </c>
    </row>
    <row r="1930" spans="1:6" x14ac:dyDescent="0.25">
      <c r="A1930" t="s">
        <v>17249</v>
      </c>
      <c r="B1930" s="4" t="str">
        <f t="shared" si="60"/>
        <v>Beneficial_owners_10_10_UCI</v>
      </c>
      <c r="C1930" s="4" t="str">
        <f t="shared" si="61"/>
        <v>Beneficial_owners_10_10_UCI - Beneficial_owner_BvD_ID_number</v>
      </c>
      <c r="D1930" t="s">
        <v>5139</v>
      </c>
      <c r="E1930" t="s">
        <v>5137</v>
      </c>
      <c r="F1930" t="s">
        <v>786</v>
      </c>
    </row>
    <row r="1931" spans="1:6" x14ac:dyDescent="0.25">
      <c r="A1931" t="s">
        <v>17249</v>
      </c>
      <c r="B1931" s="4" t="str">
        <f t="shared" si="60"/>
        <v>Beneficial_owners_10_10_UCI</v>
      </c>
      <c r="C1931" s="4" t="str">
        <f t="shared" si="61"/>
        <v>Beneficial_owners_10_10_UCI - Beneficial_owner_UCI</v>
      </c>
      <c r="D1931" t="s">
        <v>5364</v>
      </c>
      <c r="E1931" t="s">
        <v>5363</v>
      </c>
      <c r="F1931" t="s">
        <v>819</v>
      </c>
    </row>
    <row r="1932" spans="1:6" x14ac:dyDescent="0.25">
      <c r="A1932" t="s">
        <v>17250</v>
      </c>
      <c r="B1932" s="4" t="str">
        <f t="shared" si="60"/>
        <v>Shareholders_BVDID_UCI</v>
      </c>
      <c r="C1932" s="4" t="str">
        <f t="shared" si="61"/>
        <v>Shareholders_BVDID_UCI - BvD_ID_number</v>
      </c>
      <c r="D1932" t="s">
        <v>5805</v>
      </c>
      <c r="E1932" t="s">
        <v>954</v>
      </c>
      <c r="F1932" t="s">
        <v>27</v>
      </c>
    </row>
    <row r="1933" spans="1:6" x14ac:dyDescent="0.25">
      <c r="A1933" t="s">
        <v>17250</v>
      </c>
      <c r="B1933" s="4" t="str">
        <f t="shared" si="60"/>
        <v>Shareholders_BVDID_UCI</v>
      </c>
      <c r="C1933" s="4" t="str">
        <f t="shared" si="61"/>
        <v>Shareholders_BVDID_UCI - Shareholder_BvD_ID_number</v>
      </c>
      <c r="D1933" t="s">
        <v>14337</v>
      </c>
      <c r="E1933" t="s">
        <v>14335</v>
      </c>
      <c r="F1933" t="s">
        <v>140</v>
      </c>
    </row>
    <row r="1934" spans="1:6" x14ac:dyDescent="0.25">
      <c r="A1934" t="s">
        <v>17250</v>
      </c>
      <c r="B1934" s="4" t="str">
        <f t="shared" si="60"/>
        <v>Shareholders_BVDID_UCI</v>
      </c>
      <c r="C1934" s="4" t="str">
        <f t="shared" si="61"/>
        <v>Shareholders_BVDID_UCI - Shareholder_UCI</v>
      </c>
      <c r="D1934" t="s">
        <v>14580</v>
      </c>
      <c r="E1934" t="s">
        <v>14578</v>
      </c>
      <c r="F1934" t="s">
        <v>3179</v>
      </c>
    </row>
    <row r="1935" spans="1:6" x14ac:dyDescent="0.25">
      <c r="A1935" t="s">
        <v>17251</v>
      </c>
      <c r="B1935" s="4" t="str">
        <f t="shared" si="60"/>
        <v>Beneficial_owners_10_10_with_BOI</v>
      </c>
      <c r="C1935" s="4" t="str">
        <f t="shared" si="61"/>
        <v>Beneficial_owners_10_10_with_BOI - BvD_ID_number</v>
      </c>
      <c r="D1935" t="s">
        <v>5805</v>
      </c>
      <c r="E1935" t="s">
        <v>954</v>
      </c>
      <c r="F1935" t="s">
        <v>27</v>
      </c>
    </row>
    <row r="1936" spans="1:6" x14ac:dyDescent="0.25">
      <c r="A1936" t="s">
        <v>17251</v>
      </c>
      <c r="B1936" s="4" t="str">
        <f t="shared" si="60"/>
        <v>Beneficial_owners_10_10_with_BOI</v>
      </c>
      <c r="C1936" s="4" t="str">
        <f t="shared" si="61"/>
        <v>Beneficial_owners_10_10_with_BOI - Orbis_ID_number</v>
      </c>
      <c r="D1936" t="s">
        <v>11893</v>
      </c>
      <c r="E1936" t="s">
        <v>3317</v>
      </c>
      <c r="F1936" t="s">
        <v>56</v>
      </c>
    </row>
    <row r="1937" spans="1:6" x14ac:dyDescent="0.25">
      <c r="A1937" t="s">
        <v>17251</v>
      </c>
      <c r="B1937" s="4" t="str">
        <f t="shared" si="60"/>
        <v>Beneficial_owners_10_10_with_BOI</v>
      </c>
      <c r="C1937" s="4" t="str">
        <f t="shared" si="61"/>
        <v>Beneficial_owners_10_10_with_BOI - Beneficial_owner_status</v>
      </c>
      <c r="D1937" t="s">
        <v>5361</v>
      </c>
      <c r="E1937" t="s">
        <v>5360</v>
      </c>
      <c r="F1937" t="s">
        <v>878</v>
      </c>
    </row>
    <row r="1938" spans="1:6" x14ac:dyDescent="0.25">
      <c r="A1938" t="s">
        <v>17251</v>
      </c>
      <c r="B1938" s="4" t="str">
        <f t="shared" si="60"/>
        <v>Beneficial_owners_10_10_with_BOI</v>
      </c>
      <c r="C1938" s="4" t="str">
        <f t="shared" si="61"/>
        <v>Beneficial_owners_10_10_with_BOI - Number_of_Beneficial_owners_def_10_10_</v>
      </c>
      <c r="D1938" t="s">
        <v>5155</v>
      </c>
      <c r="E1938" t="s">
        <v>5153</v>
      </c>
      <c r="F1938" t="s">
        <v>884</v>
      </c>
    </row>
    <row r="1939" spans="1:6" x14ac:dyDescent="0.25">
      <c r="A1939" t="s">
        <v>17251</v>
      </c>
      <c r="B1939" s="4" t="str">
        <f t="shared" si="60"/>
        <v>Beneficial_owners_10_10_with_BOI</v>
      </c>
      <c r="C1939" s="4" t="str">
        <f t="shared" si="61"/>
        <v>Beneficial_owners_10_10_with_BOI - Number_of_Beneficial_owners_def_10_50_</v>
      </c>
      <c r="D1939" t="s">
        <v>5160</v>
      </c>
      <c r="E1939" t="s">
        <v>5158</v>
      </c>
      <c r="F1939" t="s">
        <v>886</v>
      </c>
    </row>
    <row r="1940" spans="1:6" x14ac:dyDescent="0.25">
      <c r="A1940" t="s">
        <v>17251</v>
      </c>
      <c r="B1940" s="4" t="str">
        <f t="shared" si="60"/>
        <v>Beneficial_owners_10_10_with_BOI</v>
      </c>
      <c r="C1940" s="4" t="str">
        <f t="shared" si="61"/>
        <v>Beneficial_owners_10_10_with_BOI - Number_of_Beneficial_owners_def_25_25_</v>
      </c>
      <c r="D1940" t="s">
        <v>5163</v>
      </c>
      <c r="E1940" t="s">
        <v>5161</v>
      </c>
      <c r="F1940" t="s">
        <v>888</v>
      </c>
    </row>
    <row r="1941" spans="1:6" x14ac:dyDescent="0.25">
      <c r="A1941" t="s">
        <v>17251</v>
      </c>
      <c r="B1941" s="4" t="str">
        <f t="shared" si="60"/>
        <v>Beneficial_owners_10_10_with_BOI</v>
      </c>
      <c r="C1941" s="4" t="str">
        <f t="shared" si="61"/>
        <v>Beneficial_owners_10_10_with_BOI - Beneficial_owner_name</v>
      </c>
      <c r="D1941" t="s">
        <v>5302</v>
      </c>
      <c r="E1941" t="s">
        <v>5301</v>
      </c>
      <c r="F1941" t="s">
        <v>808</v>
      </c>
    </row>
    <row r="1942" spans="1:6" x14ac:dyDescent="0.25">
      <c r="A1942" t="s">
        <v>17251</v>
      </c>
      <c r="B1942" s="4" t="str">
        <f t="shared" si="60"/>
        <v>Beneficial_owners_10_10_with_BOI</v>
      </c>
      <c r="C1942" s="4" t="str">
        <f t="shared" si="61"/>
        <v>Beneficial_owners_10_10_with_BOI - Beneficial_owner_BvD_ID_number</v>
      </c>
      <c r="D1942" t="s">
        <v>5139</v>
      </c>
      <c r="E1942" t="s">
        <v>5137</v>
      </c>
      <c r="F1942" t="s">
        <v>786</v>
      </c>
    </row>
    <row r="1943" spans="1:6" x14ac:dyDescent="0.25">
      <c r="A1943" t="s">
        <v>17251</v>
      </c>
      <c r="B1943" s="4" t="str">
        <f t="shared" si="60"/>
        <v>Beneficial_owners_10_10_with_BOI</v>
      </c>
      <c r="C1943" s="4" t="str">
        <f t="shared" si="61"/>
        <v>Beneficial_owners_10_10_with_BOI - Beneficial_owner_UCI</v>
      </c>
      <c r="D1943" t="s">
        <v>5364</v>
      </c>
      <c r="E1943" t="s">
        <v>5363</v>
      </c>
      <c r="F1943" t="s">
        <v>819</v>
      </c>
    </row>
    <row r="1944" spans="1:6" x14ac:dyDescent="0.25">
      <c r="A1944" t="s">
        <v>17251</v>
      </c>
      <c r="B1944" s="4" t="str">
        <f t="shared" si="60"/>
        <v>Beneficial_owners_10_10_with_BOI</v>
      </c>
      <c r="C1944" s="4" t="str">
        <f t="shared" si="61"/>
        <v>Beneficial_owners_10_10_with_BOI - Beneficial_owner_type</v>
      </c>
      <c r="D1944" t="s">
        <v>5171</v>
      </c>
      <c r="E1944" t="s">
        <v>5169</v>
      </c>
      <c r="F1944" t="s">
        <v>880</v>
      </c>
    </row>
    <row r="1945" spans="1:6" x14ac:dyDescent="0.25">
      <c r="A1945" t="s">
        <v>17251</v>
      </c>
      <c r="B1945" s="4" t="str">
        <f t="shared" si="60"/>
        <v>Beneficial_owners_10_10_with_BOI</v>
      </c>
      <c r="C1945" s="4" t="str">
        <f t="shared" si="61"/>
        <v>Beneficial_owners_10_10_with_BOI - Beneficial_owner_salutation</v>
      </c>
      <c r="D1945" t="s">
        <v>5359</v>
      </c>
      <c r="E1945" t="s">
        <v>5358</v>
      </c>
      <c r="F1945" t="s">
        <v>812</v>
      </c>
    </row>
    <row r="1946" spans="1:6" x14ac:dyDescent="0.25">
      <c r="A1946" t="s">
        <v>17251</v>
      </c>
      <c r="B1946" s="4" t="str">
        <f t="shared" si="60"/>
        <v>Beneficial_owners_10_10_with_BOI</v>
      </c>
      <c r="C1946" s="4" t="str">
        <f t="shared" si="61"/>
        <v>Beneficial_owners_10_10_with_BOI - Beneficial_owner_fist_name</v>
      </c>
      <c r="D1946" t="s">
        <v>5175</v>
      </c>
      <c r="E1946" t="s">
        <v>5173</v>
      </c>
      <c r="F1946" t="s">
        <v>804</v>
      </c>
    </row>
    <row r="1947" spans="1:6" x14ac:dyDescent="0.25">
      <c r="A1947" t="s">
        <v>17251</v>
      </c>
      <c r="B1947" s="4" t="str">
        <f t="shared" si="60"/>
        <v>Beneficial_owners_10_10_with_BOI</v>
      </c>
      <c r="C1947" s="4" t="str">
        <f t="shared" si="61"/>
        <v>Beneficial_owners_10_10_with_BOI - Beneficial_owner_last_name</v>
      </c>
      <c r="D1947" t="s">
        <v>5300</v>
      </c>
      <c r="E1947" t="s">
        <v>5299</v>
      </c>
      <c r="F1947" t="s">
        <v>806</v>
      </c>
    </row>
    <row r="1948" spans="1:6" x14ac:dyDescent="0.25">
      <c r="A1948" t="s">
        <v>17251</v>
      </c>
      <c r="B1948" s="4" t="str">
        <f t="shared" si="60"/>
        <v>Beneficial_owners_10_10_with_BOI</v>
      </c>
      <c r="C1948" s="4" t="str">
        <f t="shared" si="61"/>
        <v>Beneficial_owners_10_10_with_BOI - Beneficial_owner_gender</v>
      </c>
      <c r="D1948" t="s">
        <v>5180</v>
      </c>
      <c r="E1948" t="s">
        <v>5178</v>
      </c>
      <c r="F1948" t="s">
        <v>822</v>
      </c>
    </row>
    <row r="1949" spans="1:6" x14ac:dyDescent="0.25">
      <c r="A1949" t="s">
        <v>17251</v>
      </c>
      <c r="B1949" s="4" t="str">
        <f t="shared" si="60"/>
        <v>Beneficial_owners_10_10_with_BOI</v>
      </c>
      <c r="C1949" s="4" t="str">
        <f t="shared" si="61"/>
        <v>Beneficial_owners_10_10_with_BOI - Beneficial_owner_date_of_birth_rarely_available_due_to_legal_restrictions_</v>
      </c>
      <c r="D1949" t="s">
        <v>5134</v>
      </c>
      <c r="E1949" t="s">
        <v>5132</v>
      </c>
      <c r="F1949" t="s">
        <v>792</v>
      </c>
    </row>
    <row r="1950" spans="1:6" x14ac:dyDescent="0.25">
      <c r="A1950" t="s">
        <v>17251</v>
      </c>
      <c r="B1950" s="4" t="str">
        <f t="shared" si="60"/>
        <v>Beneficial_owners_10_10_with_BOI</v>
      </c>
      <c r="C1950" s="4" t="str">
        <f t="shared" si="61"/>
        <v>Beneficial_owners_10_10_with_BOI - Beneficial_owner_address</v>
      </c>
      <c r="D1950" t="s">
        <v>5129</v>
      </c>
      <c r="E1950" t="s">
        <v>5127</v>
      </c>
      <c r="F1950" t="s">
        <v>782</v>
      </c>
    </row>
    <row r="1951" spans="1:6" x14ac:dyDescent="0.25">
      <c r="A1951" t="s">
        <v>17251</v>
      </c>
      <c r="B1951" s="4" t="str">
        <f t="shared" si="60"/>
        <v>Beneficial_owners_10_10_with_BOI</v>
      </c>
      <c r="C1951" s="4" t="str">
        <f t="shared" si="61"/>
        <v>Beneficial_owners_10_10_with_BOI - Beneficial_owner_city</v>
      </c>
      <c r="D1951" t="s">
        <v>5143</v>
      </c>
      <c r="E1951" t="s">
        <v>5141</v>
      </c>
      <c r="F1951" t="s">
        <v>788</v>
      </c>
    </row>
    <row r="1952" spans="1:6" x14ac:dyDescent="0.25">
      <c r="A1952" t="s">
        <v>17251</v>
      </c>
      <c r="B1952" s="4" t="str">
        <f t="shared" si="60"/>
        <v>Beneficial_owners_10_10_with_BOI</v>
      </c>
      <c r="C1952" s="4" t="str">
        <f t="shared" si="61"/>
        <v>Beneficial_owners_10_10_with_BOI - Beneficial_owner_postcode</v>
      </c>
      <c r="D1952" t="s">
        <v>5336</v>
      </c>
      <c r="E1952" t="s">
        <v>5335</v>
      </c>
      <c r="F1952" t="s">
        <v>810</v>
      </c>
    </row>
    <row r="1953" spans="1:6" x14ac:dyDescent="0.25">
      <c r="A1953" t="s">
        <v>17251</v>
      </c>
      <c r="B1953" s="4" t="str">
        <f t="shared" si="60"/>
        <v>Beneficial_owners_10_10_with_BOI</v>
      </c>
      <c r="C1953" s="4" t="str">
        <f t="shared" si="61"/>
        <v>Beneficial_owners_10_10_with_BOI - Beneficial_owner_country</v>
      </c>
      <c r="D1953" t="s">
        <v>5147</v>
      </c>
      <c r="E1953" t="s">
        <v>5145</v>
      </c>
      <c r="F1953" t="s">
        <v>790</v>
      </c>
    </row>
    <row r="1954" spans="1:6" x14ac:dyDescent="0.25">
      <c r="A1954" t="s">
        <v>17251</v>
      </c>
      <c r="B1954" s="4" t="str">
        <f t="shared" si="60"/>
        <v>Beneficial_owners_10_10_with_BOI</v>
      </c>
      <c r="C1954" s="4" t="str">
        <f t="shared" si="61"/>
        <v>Beneficial_owners_10_10_with_BOI - Beneficial_owner_telephone_number</v>
      </c>
      <c r="D1954" t="s">
        <v>5331</v>
      </c>
      <c r="E1954" t="s">
        <v>5330</v>
      </c>
      <c r="F1954" t="s">
        <v>816</v>
      </c>
    </row>
    <row r="1955" spans="1:6" x14ac:dyDescent="0.25">
      <c r="A1955" t="s">
        <v>17251</v>
      </c>
      <c r="B1955" s="4" t="str">
        <f t="shared" si="60"/>
        <v>Beneficial_owners_10_10_with_BOI</v>
      </c>
      <c r="C1955" s="4" t="str">
        <f t="shared" si="61"/>
        <v>Beneficial_owners_10_10_with_BOI - Beneficial_owner_Also_a_manager</v>
      </c>
      <c r="D1955" t="s">
        <v>5151</v>
      </c>
      <c r="E1955" t="s">
        <v>5149</v>
      </c>
      <c r="F1955" t="s">
        <v>784</v>
      </c>
    </row>
    <row r="1956" spans="1:6" x14ac:dyDescent="0.25">
      <c r="A1956" t="s">
        <v>17251</v>
      </c>
      <c r="B1956" s="4" t="str">
        <f t="shared" si="60"/>
        <v>Beneficial_owners_10_10_with_BOI</v>
      </c>
      <c r="C1956" s="4" t="str">
        <f t="shared" si="61"/>
        <v>Beneficial_owners_10_10_with_BOI - Beneficial_owner_Distance</v>
      </c>
      <c r="D1956" t="s">
        <v>5191</v>
      </c>
      <c r="E1956" t="s">
        <v>5190</v>
      </c>
      <c r="F1956" t="s">
        <v>800</v>
      </c>
    </row>
    <row r="1957" spans="1:6" x14ac:dyDescent="0.25">
      <c r="A1957" t="s">
        <v>17251</v>
      </c>
      <c r="B1957" s="4" t="str">
        <f t="shared" si="60"/>
        <v>Beneficial_owners_10_10_with_BOI</v>
      </c>
      <c r="C1957" s="4" t="str">
        <f t="shared" si="61"/>
        <v>Beneficial_owners_10_10_with_BOI - Beneficial_owner_Information_on_possible_change_in_</v>
      </c>
      <c r="D1957" t="s">
        <v>5334</v>
      </c>
      <c r="E1957" t="s">
        <v>5332</v>
      </c>
      <c r="F1957" t="s">
        <v>824</v>
      </c>
    </row>
    <row r="1958" spans="1:6" x14ac:dyDescent="0.25">
      <c r="A1958" t="s">
        <v>17251</v>
      </c>
      <c r="B1958" s="4" t="str">
        <f t="shared" si="60"/>
        <v>Beneficial_owners_10_10_with_BOI</v>
      </c>
      <c r="C1958" s="4" t="str">
        <f t="shared" si="61"/>
        <v>Beneficial_owners_10_10_with_BOI - Beneficial_owner_Same_or_similar_name_in_the_LexisNexis_WorldCompliance_database</v>
      </c>
      <c r="D1958" t="s">
        <v>17177</v>
      </c>
      <c r="E1958" t="s">
        <v>5374</v>
      </c>
      <c r="F1958" t="s">
        <v>814</v>
      </c>
    </row>
    <row r="1959" spans="1:6" x14ac:dyDescent="0.25">
      <c r="A1959" t="s">
        <v>17251</v>
      </c>
      <c r="B1959" s="4" t="str">
        <f t="shared" si="60"/>
        <v>Beneficial_owners_10_10_with_BOI</v>
      </c>
      <c r="C1959" s="4" t="str">
        <f t="shared" si="61"/>
        <v>Beneficial_owners_10_10_with_BOI - Beneficial_owner_intermediary_name</v>
      </c>
      <c r="D1959" t="s">
        <v>5226</v>
      </c>
      <c r="E1959" t="s">
        <v>5224</v>
      </c>
      <c r="F1959" t="s">
        <v>856</v>
      </c>
    </row>
    <row r="1960" spans="1:6" x14ac:dyDescent="0.25">
      <c r="A1960" t="s">
        <v>17251</v>
      </c>
      <c r="B1960" s="4" t="str">
        <f t="shared" si="60"/>
        <v>Beneficial_owners_10_10_with_BOI</v>
      </c>
      <c r="C1960" s="4" t="str">
        <f t="shared" si="61"/>
        <v>Beneficial_owners_10_10_with_BOI - Beneficial_owner_intermediary_salutation</v>
      </c>
      <c r="D1960" t="s">
        <v>5247</v>
      </c>
      <c r="E1960" t="s">
        <v>5245</v>
      </c>
      <c r="F1960" t="s">
        <v>862</v>
      </c>
    </row>
    <row r="1961" spans="1:6" x14ac:dyDescent="0.25">
      <c r="A1961" t="s">
        <v>17251</v>
      </c>
      <c r="B1961" s="4" t="str">
        <f t="shared" si="60"/>
        <v>Beneficial_owners_10_10_with_BOI</v>
      </c>
      <c r="C1961" s="4" t="str">
        <f t="shared" si="61"/>
        <v>Beneficial_owners_10_10_with_BOI - Beneficial_owner_intermediary_first_name</v>
      </c>
      <c r="D1961" t="s">
        <v>5207</v>
      </c>
      <c r="E1961" t="s">
        <v>5206</v>
      </c>
      <c r="F1961" t="s">
        <v>838</v>
      </c>
    </row>
    <row r="1962" spans="1:6" x14ac:dyDescent="0.25">
      <c r="A1962" t="s">
        <v>17251</v>
      </c>
      <c r="B1962" s="4" t="str">
        <f t="shared" si="60"/>
        <v>Beneficial_owners_10_10_with_BOI</v>
      </c>
      <c r="C1962" s="4" t="str">
        <f t="shared" si="61"/>
        <v>Beneficial_owners_10_10_with_BOI - Beneficial_owner_intermediary_last_name</v>
      </c>
      <c r="D1962" t="s">
        <v>5218</v>
      </c>
      <c r="E1962" t="s">
        <v>5216</v>
      </c>
      <c r="F1962" t="s">
        <v>852</v>
      </c>
    </row>
    <row r="1963" spans="1:6" x14ac:dyDescent="0.25">
      <c r="A1963" t="s">
        <v>17251</v>
      </c>
      <c r="B1963" s="4" t="str">
        <f t="shared" si="60"/>
        <v>Beneficial_owners_10_10_with_BOI</v>
      </c>
      <c r="C1963" s="4" t="str">
        <f t="shared" si="61"/>
        <v>Beneficial_owners_10_10_with_BOI - Beneficial_owner_intermediary_BvD_ID_number</v>
      </c>
      <c r="D1963" t="s">
        <v>5186</v>
      </c>
      <c r="E1963" t="s">
        <v>5184</v>
      </c>
      <c r="F1963" t="s">
        <v>828</v>
      </c>
    </row>
    <row r="1964" spans="1:6" x14ac:dyDescent="0.25">
      <c r="A1964" t="s">
        <v>17251</v>
      </c>
      <c r="B1964" s="4" t="str">
        <f t="shared" si="60"/>
        <v>Beneficial_owners_10_10_with_BOI</v>
      </c>
      <c r="C1964" s="4" t="str">
        <f t="shared" si="61"/>
        <v>Beneficial_owners_10_10_with_BOI - Beneficial_owner_intermediary_Orbis_ID_number</v>
      </c>
      <c r="D1964" t="s">
        <v>5230</v>
      </c>
      <c r="E1964" t="s">
        <v>5228</v>
      </c>
      <c r="F1964" t="s">
        <v>858</v>
      </c>
    </row>
    <row r="1965" spans="1:6" x14ac:dyDescent="0.25">
      <c r="A1965" t="s">
        <v>17251</v>
      </c>
      <c r="B1965" s="4" t="str">
        <f t="shared" si="60"/>
        <v>Beneficial_owners_10_10_with_BOI</v>
      </c>
      <c r="C1965" s="4" t="str">
        <f t="shared" si="61"/>
        <v>Beneficial_owners_10_10_with_BOI - Beneficial_owner_intermediary_UCI</v>
      </c>
      <c r="D1965" t="s">
        <v>5254</v>
      </c>
      <c r="E1965" t="s">
        <v>5252</v>
      </c>
      <c r="F1965" t="s">
        <v>872</v>
      </c>
    </row>
    <row r="1966" spans="1:6" x14ac:dyDescent="0.25">
      <c r="A1966" t="s">
        <v>17251</v>
      </c>
      <c r="B1966" s="4" t="str">
        <f t="shared" si="60"/>
        <v>Beneficial_owners_10_10_with_BOI</v>
      </c>
      <c r="C1966" s="4" t="str">
        <f t="shared" si="61"/>
        <v>Beneficial_owners_10_10_with_BOI - Beneficial_owner_intermediary_type</v>
      </c>
      <c r="D1966" t="s">
        <v>5200</v>
      </c>
      <c r="E1966" t="s">
        <v>5199</v>
      </c>
      <c r="F1966" t="s">
        <v>870</v>
      </c>
    </row>
    <row r="1967" spans="1:6" x14ac:dyDescent="0.25">
      <c r="A1967" t="s">
        <v>17251</v>
      </c>
      <c r="B1967" s="4" t="str">
        <f t="shared" si="60"/>
        <v>Beneficial_owners_10_10_with_BOI</v>
      </c>
      <c r="C1967" s="4" t="str">
        <f t="shared" si="61"/>
        <v>Beneficial_owners_10_10_with_BOI - Beneficial_owner_intermediary_address</v>
      </c>
      <c r="D1967" t="s">
        <v>5183</v>
      </c>
      <c r="E1967" t="s">
        <v>5182</v>
      </c>
      <c r="F1967" t="s">
        <v>826</v>
      </c>
    </row>
    <row r="1968" spans="1:6" x14ac:dyDescent="0.25">
      <c r="A1968" t="s">
        <v>17251</v>
      </c>
      <c r="B1968" s="4" t="str">
        <f t="shared" si="60"/>
        <v>Beneficial_owners_10_10_with_BOI</v>
      </c>
      <c r="C1968" s="4" t="str">
        <f t="shared" si="61"/>
        <v>Beneficial_owners_10_10_with_BOI - Beneficial_owner_intermediary_city</v>
      </c>
      <c r="D1968" t="s">
        <v>5189</v>
      </c>
      <c r="E1968" t="s">
        <v>5188</v>
      </c>
      <c r="F1968" t="s">
        <v>830</v>
      </c>
    </row>
    <row r="1969" spans="1:6" x14ac:dyDescent="0.25">
      <c r="A1969" t="s">
        <v>17251</v>
      </c>
      <c r="B1969" s="4" t="str">
        <f t="shared" si="60"/>
        <v>Beneficial_owners_10_10_with_BOI</v>
      </c>
      <c r="C1969" s="4" t="str">
        <f t="shared" si="61"/>
        <v>Beneficial_owners_10_10_with_BOI - Beneficial_owner_intermediary_postcode</v>
      </c>
      <c r="D1969" t="s">
        <v>5243</v>
      </c>
      <c r="E1969" t="s">
        <v>5241</v>
      </c>
      <c r="F1969" t="s">
        <v>860</v>
      </c>
    </row>
    <row r="1970" spans="1:6" x14ac:dyDescent="0.25">
      <c r="A1970" t="s">
        <v>17251</v>
      </c>
      <c r="B1970" s="4" t="str">
        <f t="shared" si="60"/>
        <v>Beneficial_owners_10_10_with_BOI</v>
      </c>
      <c r="C1970" s="4" t="str">
        <f t="shared" si="61"/>
        <v>Beneficial_owners_10_10_with_BOI - Beneficial_owner_intermediary_country</v>
      </c>
      <c r="D1970" t="s">
        <v>5193</v>
      </c>
      <c r="E1970" t="s">
        <v>5192</v>
      </c>
      <c r="F1970" t="s">
        <v>832</v>
      </c>
    </row>
    <row r="1971" spans="1:6" x14ac:dyDescent="0.25">
      <c r="A1971" t="s">
        <v>17251</v>
      </c>
      <c r="B1971" s="4" t="str">
        <f t="shared" si="60"/>
        <v>Beneficial_owners_10_10_with_BOI</v>
      </c>
      <c r="C1971" s="4" t="str">
        <f t="shared" si="61"/>
        <v>Beneficial_owners_10_10_with_BOI - Beneficial_owner_intermediary_telephone_number</v>
      </c>
      <c r="D1971" t="s">
        <v>5234</v>
      </c>
      <c r="E1971" t="s">
        <v>5232</v>
      </c>
      <c r="F1971" t="s">
        <v>866</v>
      </c>
    </row>
    <row r="1972" spans="1:6" x14ac:dyDescent="0.25">
      <c r="A1972" t="s">
        <v>17251</v>
      </c>
      <c r="B1972" s="4" t="str">
        <f t="shared" si="60"/>
        <v>Beneficial_owners_10_10_with_BOI</v>
      </c>
      <c r="C1972" s="4" t="str">
        <f t="shared" si="61"/>
        <v>Beneficial_owners_10_10_with_BOI - Beneficial_owner_intermediary_fax_number</v>
      </c>
      <c r="D1972" t="s">
        <v>5204</v>
      </c>
      <c r="E1972" t="s">
        <v>5202</v>
      </c>
      <c r="F1972" t="s">
        <v>836</v>
      </c>
    </row>
    <row r="1973" spans="1:6" x14ac:dyDescent="0.25">
      <c r="A1973" t="s">
        <v>17251</v>
      </c>
      <c r="B1973" s="4" t="str">
        <f t="shared" si="60"/>
        <v>Beneficial_owners_10_10_with_BOI</v>
      </c>
      <c r="C1973" s="4" t="str">
        <f t="shared" si="61"/>
        <v>Beneficial_owners_10_10_with_BOI - Beneficial_owner_intermediary_website_address</v>
      </c>
      <c r="D1973" t="s">
        <v>5258</v>
      </c>
      <c r="E1973" t="s">
        <v>5256</v>
      </c>
      <c r="F1973" t="s">
        <v>874</v>
      </c>
    </row>
    <row r="1974" spans="1:6" x14ac:dyDescent="0.25">
      <c r="A1974" t="s">
        <v>17251</v>
      </c>
      <c r="B1974" s="4" t="str">
        <f t="shared" si="60"/>
        <v>Beneficial_owners_10_10_with_BOI</v>
      </c>
      <c r="C1974" s="4" t="str">
        <f t="shared" si="61"/>
        <v>Beneficial_owners_10_10_with_BOI - Beneficial_owner_intermediary_Listed</v>
      </c>
      <c r="D1974" t="s">
        <v>5222</v>
      </c>
      <c r="E1974" t="s">
        <v>5220</v>
      </c>
      <c r="F1974" t="s">
        <v>854</v>
      </c>
    </row>
    <row r="1975" spans="1:6" x14ac:dyDescent="0.25">
      <c r="A1975" t="s">
        <v>17251</v>
      </c>
      <c r="B1975" s="4" t="str">
        <f t="shared" si="60"/>
        <v>Beneficial_owners_10_10_with_BOI</v>
      </c>
      <c r="C1975" s="4" t="str">
        <f t="shared" si="61"/>
        <v>Beneficial_owners_10_10_with_BOI - Beneficial_owner_intermediary_Direct_</v>
      </c>
      <c r="D1975" t="s">
        <v>5195</v>
      </c>
      <c r="E1975" t="s">
        <v>5194</v>
      </c>
      <c r="F1975" t="s">
        <v>834</v>
      </c>
    </row>
    <row r="1976" spans="1:6" x14ac:dyDescent="0.25">
      <c r="A1976" t="s">
        <v>17251</v>
      </c>
      <c r="B1976" s="4" t="str">
        <f t="shared" si="60"/>
        <v>Beneficial_owners_10_10_with_BOI</v>
      </c>
      <c r="C1976" s="4" t="str">
        <f t="shared" si="61"/>
        <v>Beneficial_owners_10_10_with_BOI - Beneficial_owner_intermediary_Total_</v>
      </c>
      <c r="D1976" t="s">
        <v>5250</v>
      </c>
      <c r="E1976" t="s">
        <v>5249</v>
      </c>
      <c r="F1976" t="s">
        <v>868</v>
      </c>
    </row>
    <row r="1977" spans="1:6" x14ac:dyDescent="0.25">
      <c r="A1977" t="s">
        <v>17251</v>
      </c>
      <c r="B1977" s="4" t="str">
        <f t="shared" si="60"/>
        <v>Beneficial_owners_10_10_with_BOI</v>
      </c>
      <c r="C1977" s="4" t="str">
        <f t="shared" si="61"/>
        <v>Beneficial_owners_10_10_with_BOI - Beneficial_owner_intermediary_Information_date</v>
      </c>
      <c r="D1977" t="s">
        <v>5210</v>
      </c>
      <c r="E1977" t="s">
        <v>5208</v>
      </c>
      <c r="F1977" t="s">
        <v>840</v>
      </c>
    </row>
    <row r="1978" spans="1:6" x14ac:dyDescent="0.25">
      <c r="A1978" t="s">
        <v>17251</v>
      </c>
      <c r="B1978" s="4" t="str">
        <f t="shared" si="60"/>
        <v>Beneficial_owners_10_10_with_BOI</v>
      </c>
      <c r="C1978" s="4" t="str">
        <f t="shared" si="61"/>
        <v>Beneficial_owners_10_10_with_BOI - Beneficial_owner_intermediary_Information_source</v>
      </c>
      <c r="D1978" t="s">
        <v>5214</v>
      </c>
      <c r="E1978" t="s">
        <v>5212</v>
      </c>
      <c r="F1978" t="s">
        <v>850</v>
      </c>
    </row>
    <row r="1979" spans="1:6" x14ac:dyDescent="0.25">
      <c r="A1979" t="s">
        <v>17251</v>
      </c>
      <c r="B1979" s="4" t="str">
        <f t="shared" si="60"/>
        <v>Beneficial_owners_10_10_with_BOI</v>
      </c>
      <c r="C1979" s="4" t="str">
        <f t="shared" si="61"/>
        <v>Beneficial_owners_10_10_with_BOI - Beneficial_Owner_Intermediary_Information_on_possible_change_in_</v>
      </c>
      <c r="D1979" t="s">
        <v>5238</v>
      </c>
      <c r="E1979" t="s">
        <v>5236</v>
      </c>
      <c r="F1979" t="s">
        <v>848</v>
      </c>
    </row>
    <row r="1980" spans="1:6" x14ac:dyDescent="0.25">
      <c r="A1980" t="s">
        <v>17251</v>
      </c>
      <c r="B1980" s="4" t="str">
        <f t="shared" si="60"/>
        <v>Beneficial_owners_10_10_with_BOI</v>
      </c>
      <c r="C1980" s="4" t="str">
        <f t="shared" si="61"/>
        <v>Beneficial_owners_10_10_with_BOI - Beneficial_Owner_Intermediary_Same_or_similar_name_in_the_LexisNexis_WorldCompliance_database</v>
      </c>
      <c r="D1980" t="s">
        <v>17178</v>
      </c>
      <c r="E1980" t="s">
        <v>5280</v>
      </c>
      <c r="F1980" t="s">
        <v>864</v>
      </c>
    </row>
    <row r="1981" spans="1:6" x14ac:dyDescent="0.25">
      <c r="A1981" t="s">
        <v>17252</v>
      </c>
      <c r="B1981" s="4" t="str">
        <f t="shared" si="60"/>
        <v>Beneficial_owners_10_10</v>
      </c>
      <c r="C1981" s="4" t="str">
        <f t="shared" si="61"/>
        <v>Beneficial_owners_10_10 - BvD_ID_number</v>
      </c>
      <c r="D1981" t="s">
        <v>5805</v>
      </c>
      <c r="E1981" t="s">
        <v>954</v>
      </c>
      <c r="F1981" t="s">
        <v>27</v>
      </c>
    </row>
    <row r="1982" spans="1:6" x14ac:dyDescent="0.25">
      <c r="A1982" t="s">
        <v>17252</v>
      </c>
      <c r="B1982" s="4" t="str">
        <f t="shared" si="60"/>
        <v>Beneficial_owners_10_10</v>
      </c>
      <c r="C1982" s="4" t="str">
        <f t="shared" si="61"/>
        <v>Beneficial_owners_10_10 - Beneficial_owner_name</v>
      </c>
      <c r="D1982" t="s">
        <v>5302</v>
      </c>
      <c r="E1982" t="s">
        <v>17179</v>
      </c>
      <c r="F1982" t="s">
        <v>808</v>
      </c>
    </row>
    <row r="1983" spans="1:6" x14ac:dyDescent="0.25">
      <c r="A1983" t="s">
        <v>17252</v>
      </c>
      <c r="B1983" s="4" t="str">
        <f t="shared" si="60"/>
        <v>Beneficial_owners_10_10</v>
      </c>
      <c r="C1983" s="4" t="str">
        <f t="shared" si="61"/>
        <v>Beneficial_owners_10_10 - Beneficial_owner_BvD_ID_number</v>
      </c>
      <c r="D1983" t="s">
        <v>5139</v>
      </c>
      <c r="E1983" t="s">
        <v>17180</v>
      </c>
      <c r="F1983" t="s">
        <v>786</v>
      </c>
    </row>
    <row r="1984" spans="1:6" x14ac:dyDescent="0.25">
      <c r="A1984" t="s">
        <v>17252</v>
      </c>
      <c r="B1984" s="4" t="str">
        <f t="shared" si="60"/>
        <v>Beneficial_owners_10_10</v>
      </c>
      <c r="C1984" s="4" t="str">
        <f t="shared" si="61"/>
        <v>Beneficial_owners_10_10 - Beneficial_owner_salutation</v>
      </c>
      <c r="D1984" t="s">
        <v>5359</v>
      </c>
      <c r="E1984" t="s">
        <v>5358</v>
      </c>
      <c r="F1984" t="s">
        <v>812</v>
      </c>
    </row>
    <row r="1985" spans="1:6" x14ac:dyDescent="0.25">
      <c r="A1985" t="s">
        <v>17252</v>
      </c>
      <c r="B1985" s="4" t="str">
        <f t="shared" si="60"/>
        <v>Beneficial_owners_10_10</v>
      </c>
      <c r="C1985" s="4" t="str">
        <f t="shared" si="61"/>
        <v>Beneficial_owners_10_10 - Beneficial_owner_fist_name</v>
      </c>
      <c r="D1985" t="s">
        <v>5175</v>
      </c>
      <c r="E1985" t="s">
        <v>17181</v>
      </c>
      <c r="F1985" t="s">
        <v>804</v>
      </c>
    </row>
    <row r="1986" spans="1:6" x14ac:dyDescent="0.25">
      <c r="A1986" t="s">
        <v>17252</v>
      </c>
      <c r="B1986" s="4" t="str">
        <f t="shared" si="60"/>
        <v>Beneficial_owners_10_10</v>
      </c>
      <c r="C1986" s="4" t="str">
        <f t="shared" si="61"/>
        <v>Beneficial_owners_10_10 - Beneficial_owner_last_name</v>
      </c>
      <c r="D1986" t="s">
        <v>5300</v>
      </c>
      <c r="E1986" t="s">
        <v>17182</v>
      </c>
      <c r="F1986" t="s">
        <v>806</v>
      </c>
    </row>
    <row r="1987" spans="1:6" x14ac:dyDescent="0.25">
      <c r="A1987" t="s">
        <v>17252</v>
      </c>
      <c r="B1987" s="4" t="str">
        <f t="shared" ref="B1987:B2050" si="62">LEFT(A1987,FIND(".txt",A1987)-1)</f>
        <v>Beneficial_owners_10_10</v>
      </c>
      <c r="C1987" s="4" t="str">
        <f t="shared" ref="C1987:C2050" si="63">B1987&amp;" - "&amp;F1987</f>
        <v>Beneficial_owners_10_10 - Beneficial_owner_date_of_birth_rarely_available_due_to_legal_restrictions_</v>
      </c>
      <c r="D1987" t="s">
        <v>5134</v>
      </c>
      <c r="E1987" t="s">
        <v>5132</v>
      </c>
      <c r="F1987" t="s">
        <v>792</v>
      </c>
    </row>
    <row r="1988" spans="1:6" x14ac:dyDescent="0.25">
      <c r="A1988" t="s">
        <v>17252</v>
      </c>
      <c r="B1988" s="4" t="str">
        <f t="shared" si="62"/>
        <v>Beneficial_owners_10_10</v>
      </c>
      <c r="C1988" s="4" t="str">
        <f t="shared" si="63"/>
        <v>Beneficial_owners_10_10 - Beneficial_owner_address</v>
      </c>
      <c r="D1988" t="s">
        <v>5129</v>
      </c>
      <c r="E1988" t="s">
        <v>5127</v>
      </c>
      <c r="F1988" t="s">
        <v>782</v>
      </c>
    </row>
    <row r="1989" spans="1:6" x14ac:dyDescent="0.25">
      <c r="A1989" t="s">
        <v>17252</v>
      </c>
      <c r="B1989" s="4" t="str">
        <f t="shared" si="62"/>
        <v>Beneficial_owners_10_10</v>
      </c>
      <c r="C1989" s="4" t="str">
        <f t="shared" si="63"/>
        <v>Beneficial_owners_10_10 - Beneficial_owner_city</v>
      </c>
      <c r="D1989" t="s">
        <v>5143</v>
      </c>
      <c r="E1989" t="s">
        <v>5141</v>
      </c>
      <c r="F1989" t="s">
        <v>788</v>
      </c>
    </row>
    <row r="1990" spans="1:6" x14ac:dyDescent="0.25">
      <c r="A1990" t="s">
        <v>17252</v>
      </c>
      <c r="B1990" s="4" t="str">
        <f t="shared" si="62"/>
        <v>Beneficial_owners_10_10</v>
      </c>
      <c r="C1990" s="4" t="str">
        <f t="shared" si="63"/>
        <v>Beneficial_owners_10_10 - Beneficial_owner_postcode</v>
      </c>
      <c r="D1990" t="s">
        <v>5336</v>
      </c>
      <c r="E1990" t="s">
        <v>5335</v>
      </c>
      <c r="F1990" t="s">
        <v>810</v>
      </c>
    </row>
    <row r="1991" spans="1:6" x14ac:dyDescent="0.25">
      <c r="A1991" t="s">
        <v>17252</v>
      </c>
      <c r="B1991" s="4" t="str">
        <f t="shared" si="62"/>
        <v>Beneficial_owners_10_10</v>
      </c>
      <c r="C1991" s="4" t="str">
        <f t="shared" si="63"/>
        <v>Beneficial_owners_10_10 - Beneficial_owner_country</v>
      </c>
      <c r="D1991" t="s">
        <v>5147</v>
      </c>
      <c r="E1991" t="s">
        <v>17183</v>
      </c>
      <c r="F1991" t="s">
        <v>790</v>
      </c>
    </row>
    <row r="1992" spans="1:6" x14ac:dyDescent="0.25">
      <c r="A1992" t="s">
        <v>17252</v>
      </c>
      <c r="B1992" s="4" t="str">
        <f t="shared" si="62"/>
        <v>Beneficial_owners_10_10</v>
      </c>
      <c r="C1992" s="4" t="str">
        <f t="shared" si="63"/>
        <v>Beneficial_owners_10_10 - Beneficial_owner_telephone_number</v>
      </c>
      <c r="D1992" t="s">
        <v>5331</v>
      </c>
      <c r="E1992" t="s">
        <v>17184</v>
      </c>
      <c r="F1992" t="s">
        <v>816</v>
      </c>
    </row>
    <row r="1993" spans="1:6" x14ac:dyDescent="0.25">
      <c r="A1993" t="s">
        <v>17252</v>
      </c>
      <c r="B1993" s="4" t="str">
        <f t="shared" si="62"/>
        <v>Beneficial_owners_10_10</v>
      </c>
      <c r="C1993" s="4" t="str">
        <f t="shared" si="63"/>
        <v>Beneficial_owners_10_10 - Beneficial_owner_E_Mail_address</v>
      </c>
      <c r="D1993" t="s">
        <v>5166</v>
      </c>
      <c r="E1993" t="s">
        <v>17185</v>
      </c>
      <c r="F1993" t="s">
        <v>802</v>
      </c>
    </row>
    <row r="1994" spans="1:6" x14ac:dyDescent="0.25">
      <c r="A1994" t="s">
        <v>17252</v>
      </c>
      <c r="B1994" s="4" t="str">
        <f t="shared" si="62"/>
        <v>Beneficial_owners_10_10</v>
      </c>
      <c r="C1994" s="4" t="str">
        <f t="shared" si="63"/>
        <v>Beneficial_owners_10_10 - Beneficial_owner_Also_a_manager</v>
      </c>
      <c r="D1994" t="s">
        <v>5151</v>
      </c>
      <c r="E1994" t="s">
        <v>17186</v>
      </c>
      <c r="F1994" t="s">
        <v>784</v>
      </c>
    </row>
    <row r="1995" spans="1:6" x14ac:dyDescent="0.25">
      <c r="A1995" t="s">
        <v>17252</v>
      </c>
      <c r="B1995" s="4" t="str">
        <f t="shared" si="62"/>
        <v>Beneficial_owners_10_10</v>
      </c>
      <c r="C1995" s="4" t="str">
        <f t="shared" si="63"/>
        <v>Beneficial_owners_10_10 - Beneficial_owner_Same_or_similar_name_in_the_LexisNexis_WorldCompliance_database</v>
      </c>
      <c r="D1995" t="s">
        <v>17177</v>
      </c>
      <c r="E1995" t="s">
        <v>17187</v>
      </c>
      <c r="F1995" t="s">
        <v>814</v>
      </c>
    </row>
    <row r="1996" spans="1:6" x14ac:dyDescent="0.25">
      <c r="A1996" t="s">
        <v>17252</v>
      </c>
      <c r="B1996" s="4" t="str">
        <f t="shared" si="62"/>
        <v>Beneficial_owners_10_10</v>
      </c>
      <c r="C1996" s="4" t="str">
        <f t="shared" si="63"/>
        <v>Beneficial_owners_10_10 - Beneficial_owner_Distance</v>
      </c>
      <c r="D1996" t="s">
        <v>5191</v>
      </c>
      <c r="E1996" t="s">
        <v>17188</v>
      </c>
      <c r="F1996" t="s">
        <v>800</v>
      </c>
    </row>
    <row r="1997" spans="1:6" x14ac:dyDescent="0.25">
      <c r="A1997" t="s">
        <v>17189</v>
      </c>
      <c r="B1997" s="4" t="str">
        <f t="shared" si="62"/>
        <v>All_current_shareholders_first_level</v>
      </c>
      <c r="C1997" s="4" t="str">
        <f t="shared" si="63"/>
        <v>All_current_shareholders_first_level - BvD_ID_number</v>
      </c>
      <c r="D1997" t="s">
        <v>5805</v>
      </c>
      <c r="E1997" t="s">
        <v>954</v>
      </c>
      <c r="F1997" t="s">
        <v>27</v>
      </c>
    </row>
    <row r="1998" spans="1:6" x14ac:dyDescent="0.25">
      <c r="A1998" t="s">
        <v>17189</v>
      </c>
      <c r="B1998" s="4" t="str">
        <f t="shared" si="62"/>
        <v>All_current_shareholders_first_level</v>
      </c>
      <c r="C1998" s="4" t="str">
        <f t="shared" si="63"/>
        <v>All_current_shareholders_first_level - Shareholder_Comments_text_</v>
      </c>
      <c r="D1998" t="s">
        <v>14343</v>
      </c>
      <c r="E1998" t="s">
        <v>17190</v>
      </c>
      <c r="F1998" t="s">
        <v>144</v>
      </c>
    </row>
    <row r="1999" spans="1:6" x14ac:dyDescent="0.25">
      <c r="A1999" t="s">
        <v>17189</v>
      </c>
      <c r="B1999" s="4" t="str">
        <f t="shared" si="62"/>
        <v>All_current_shareholders_first_level</v>
      </c>
      <c r="C1999" s="4" t="str">
        <f t="shared" si="63"/>
        <v>All_current_shareholders_first_level - Shareholder_Name</v>
      </c>
      <c r="D1999" t="s">
        <v>17191</v>
      </c>
      <c r="E1999" t="s">
        <v>14463</v>
      </c>
      <c r="F1999" t="s">
        <v>168</v>
      </c>
    </row>
    <row r="2000" spans="1:6" x14ac:dyDescent="0.25">
      <c r="A2000" t="s">
        <v>17189</v>
      </c>
      <c r="B2000" s="4" t="str">
        <f t="shared" si="62"/>
        <v>All_current_shareholders_first_level</v>
      </c>
      <c r="C2000" s="4" t="str">
        <f t="shared" si="63"/>
        <v>All_current_shareholders_first_level - Shareholder_Salutation</v>
      </c>
      <c r="D2000" t="s">
        <v>14540</v>
      </c>
      <c r="E2000" t="s">
        <v>14538</v>
      </c>
      <c r="F2000" t="s">
        <v>170</v>
      </c>
    </row>
    <row r="2001" spans="1:6" x14ac:dyDescent="0.25">
      <c r="A2001" t="s">
        <v>17189</v>
      </c>
      <c r="B2001" s="4" t="str">
        <f t="shared" si="62"/>
        <v>All_current_shareholders_first_level</v>
      </c>
      <c r="C2001" s="4" t="str">
        <f t="shared" si="63"/>
        <v>All_current_shareholders_first_level - Shareholder_First_name</v>
      </c>
      <c r="D2001" t="s">
        <v>14390</v>
      </c>
      <c r="E2001" t="s">
        <v>17192</v>
      </c>
      <c r="F2001" t="s">
        <v>152</v>
      </c>
    </row>
    <row r="2002" spans="1:6" x14ac:dyDescent="0.25">
      <c r="A2002" t="s">
        <v>17189</v>
      </c>
      <c r="B2002" s="4" t="str">
        <f t="shared" si="62"/>
        <v>All_current_shareholders_first_level</v>
      </c>
      <c r="C2002" s="4" t="str">
        <f t="shared" si="63"/>
        <v>All_current_shareholders_first_level - Shareholder_Last_name</v>
      </c>
      <c r="D2002" t="s">
        <v>14421</v>
      </c>
      <c r="E2002" t="s">
        <v>17193</v>
      </c>
      <c r="F2002" t="s">
        <v>166</v>
      </c>
    </row>
    <row r="2003" spans="1:6" x14ac:dyDescent="0.25">
      <c r="A2003" t="s">
        <v>17189</v>
      </c>
      <c r="B2003" s="4" t="str">
        <f t="shared" si="62"/>
        <v>All_current_shareholders_first_level</v>
      </c>
      <c r="C2003" s="4" t="str">
        <f t="shared" si="63"/>
        <v>All_current_shareholders_first_level - Shareholder_BvD_ID_number</v>
      </c>
      <c r="D2003" t="s">
        <v>14337</v>
      </c>
      <c r="E2003" t="s">
        <v>14335</v>
      </c>
      <c r="F2003" t="s">
        <v>140</v>
      </c>
    </row>
    <row r="2004" spans="1:6" x14ac:dyDescent="0.25">
      <c r="A2004" t="s">
        <v>17189</v>
      </c>
      <c r="B2004" s="4" t="str">
        <f t="shared" si="62"/>
        <v>All_current_shareholders_first_level</v>
      </c>
      <c r="C2004" s="4" t="str">
        <f t="shared" si="63"/>
        <v>All_current_shareholders_first_level - Shareholder_Country_ISO_code</v>
      </c>
      <c r="D2004" t="s">
        <v>14351</v>
      </c>
      <c r="E2004" t="s">
        <v>14350</v>
      </c>
      <c r="F2004" t="s">
        <v>148</v>
      </c>
    </row>
    <row r="2005" spans="1:6" x14ac:dyDescent="0.25">
      <c r="A2005" t="s">
        <v>17189</v>
      </c>
      <c r="B2005" s="4" t="str">
        <f t="shared" si="62"/>
        <v>All_current_shareholders_first_level</v>
      </c>
      <c r="C2005" s="4" t="str">
        <f t="shared" si="63"/>
        <v>All_current_shareholders_first_level - Shareholder_City</v>
      </c>
      <c r="D2005" t="s">
        <v>14340</v>
      </c>
      <c r="E2005" t="s">
        <v>14338</v>
      </c>
      <c r="F2005" t="s">
        <v>142</v>
      </c>
    </row>
    <row r="2006" spans="1:6" x14ac:dyDescent="0.25">
      <c r="A2006" t="s">
        <v>17189</v>
      </c>
      <c r="B2006" s="4" t="str">
        <f t="shared" si="62"/>
        <v>All_current_shareholders_first_level</v>
      </c>
      <c r="C2006" s="4" t="str">
        <f t="shared" si="63"/>
        <v>All_current_shareholders_first_level - Shareholder_Type</v>
      </c>
      <c r="D2006" t="s">
        <v>14365</v>
      </c>
      <c r="E2006" t="s">
        <v>17194</v>
      </c>
      <c r="F2006" t="s">
        <v>176</v>
      </c>
    </row>
    <row r="2007" spans="1:6" x14ac:dyDescent="0.25">
      <c r="A2007" t="s">
        <v>17189</v>
      </c>
      <c r="B2007" s="4" t="str">
        <f t="shared" si="62"/>
        <v>All_current_shareholders_first_level</v>
      </c>
      <c r="C2007" s="4" t="str">
        <f t="shared" si="63"/>
        <v>All_current_shareholders_first_level - Shareholder_Same_or_similar_name_in_the_LexisNexis_WorldCompliance_database</v>
      </c>
      <c r="D2007" t="s">
        <v>17195</v>
      </c>
      <c r="E2007" t="s">
        <v>17196</v>
      </c>
      <c r="F2007" t="s">
        <v>172</v>
      </c>
    </row>
    <row r="2008" spans="1:6" x14ac:dyDescent="0.25">
      <c r="A2008" t="s">
        <v>17189</v>
      </c>
      <c r="B2008" s="4" t="str">
        <f t="shared" si="62"/>
        <v>All_current_shareholders_first_level</v>
      </c>
      <c r="C2008" s="4" t="str">
        <f t="shared" si="63"/>
        <v>All_current_shareholders_first_level - Shareholder_Company_taking_liability</v>
      </c>
      <c r="D2008" t="s">
        <v>14425</v>
      </c>
      <c r="E2008" t="s">
        <v>14424</v>
      </c>
      <c r="F2008" t="s">
        <v>146</v>
      </c>
    </row>
    <row r="2009" spans="1:6" x14ac:dyDescent="0.25">
      <c r="A2009" t="s">
        <v>17189</v>
      </c>
      <c r="B2009" s="4" t="str">
        <f t="shared" si="62"/>
        <v>All_current_shareholders_first_level</v>
      </c>
      <c r="C2009" s="4" t="str">
        <f t="shared" si="63"/>
        <v>All_current_shareholders_first_level - Shareholder_Direct_</v>
      </c>
      <c r="D2009" t="s">
        <v>14360</v>
      </c>
      <c r="E2009" t="s">
        <v>14359</v>
      </c>
      <c r="F2009" t="s">
        <v>150</v>
      </c>
    </row>
    <row r="2010" spans="1:6" x14ac:dyDescent="0.25">
      <c r="A2010" t="s">
        <v>17189</v>
      </c>
      <c r="B2010" s="4" t="str">
        <f t="shared" si="62"/>
        <v>All_current_shareholders_first_level</v>
      </c>
      <c r="C2010" s="4" t="str">
        <f t="shared" si="63"/>
        <v>All_current_shareholders_first_level - Shareholder_Total_</v>
      </c>
      <c r="D2010" t="s">
        <v>14570</v>
      </c>
      <c r="E2010" t="s">
        <v>14568</v>
      </c>
      <c r="F2010" t="s">
        <v>174</v>
      </c>
    </row>
    <row r="2011" spans="1:6" x14ac:dyDescent="0.25">
      <c r="A2011" t="s">
        <v>17189</v>
      </c>
      <c r="B2011" s="4" t="str">
        <f t="shared" si="62"/>
        <v>All_current_shareholders_first_level</v>
      </c>
      <c r="C2011" s="4" t="str">
        <f t="shared" si="63"/>
        <v>All_current_shareholders_first_level - Shareholder_Information_on_possible_change_in_</v>
      </c>
      <c r="D2011" t="s">
        <v>14505</v>
      </c>
      <c r="E2011" t="s">
        <v>14503</v>
      </c>
      <c r="F2011" t="s">
        <v>162</v>
      </c>
    </row>
    <row r="2012" spans="1:6" x14ac:dyDescent="0.25">
      <c r="A2012" t="s">
        <v>17189</v>
      </c>
      <c r="B2012" s="4" t="str">
        <f t="shared" si="62"/>
        <v>All_current_shareholders_first_level</v>
      </c>
      <c r="C2012" s="4" t="str">
        <f t="shared" si="63"/>
        <v>All_current_shareholders_first_level - Shareholder_Information_source</v>
      </c>
      <c r="D2012" t="s">
        <v>14417</v>
      </c>
      <c r="E2012" t="s">
        <v>14416</v>
      </c>
      <c r="F2012" t="s">
        <v>164</v>
      </c>
    </row>
    <row r="2013" spans="1:6" x14ac:dyDescent="0.25">
      <c r="A2013" t="s">
        <v>17189</v>
      </c>
      <c r="B2013" s="4" t="str">
        <f t="shared" si="62"/>
        <v>All_current_shareholders_first_level</v>
      </c>
      <c r="C2013" s="4" t="str">
        <f t="shared" si="63"/>
        <v>All_current_shareholders_first_level - Shareholder_Information_date</v>
      </c>
      <c r="D2013" t="s">
        <v>14415</v>
      </c>
      <c r="E2013" t="s">
        <v>14414</v>
      </c>
      <c r="F2013" t="s">
        <v>154</v>
      </c>
    </row>
    <row r="2014" spans="1:6" x14ac:dyDescent="0.25">
      <c r="A2014" t="s">
        <v>17189</v>
      </c>
      <c r="B2014" s="4" t="str">
        <f t="shared" si="62"/>
        <v>All_current_shareholders_first_level</v>
      </c>
      <c r="C2014" s="4" t="str">
        <f t="shared" si="63"/>
        <v>All_current_shareholders_first_level - Shareholder_Also_a_manager</v>
      </c>
      <c r="D2014" t="s">
        <v>14358</v>
      </c>
      <c r="E2014" t="s">
        <v>17197</v>
      </c>
      <c r="F2014" t="s">
        <v>138</v>
      </c>
    </row>
    <row r="2015" spans="1:6" x14ac:dyDescent="0.25">
      <c r="A2015" t="s">
        <v>17198</v>
      </c>
      <c r="B2015" s="4" t="str">
        <f t="shared" si="62"/>
        <v>Controlling_shareholders</v>
      </c>
      <c r="C2015" s="4" t="str">
        <f t="shared" si="63"/>
        <v>Controlling_shareholders - BvD_ID_number</v>
      </c>
      <c r="D2015" t="s">
        <v>5805</v>
      </c>
      <c r="E2015" t="s">
        <v>954</v>
      </c>
      <c r="F2015" t="s">
        <v>27</v>
      </c>
    </row>
    <row r="2016" spans="1:6" x14ac:dyDescent="0.25">
      <c r="A2016" t="s">
        <v>17198</v>
      </c>
      <c r="B2016" s="4" t="str">
        <f t="shared" si="62"/>
        <v>Controlling_shareholders</v>
      </c>
      <c r="C2016" s="4" t="str">
        <f t="shared" si="63"/>
        <v>Controlling_shareholders - CSH_Name</v>
      </c>
      <c r="D2016" t="s">
        <v>6763</v>
      </c>
      <c r="E2016" t="s">
        <v>6762</v>
      </c>
      <c r="F2016" t="s">
        <v>1248</v>
      </c>
    </row>
    <row r="2017" spans="1:6" x14ac:dyDescent="0.25">
      <c r="A2017" t="s">
        <v>17198</v>
      </c>
      <c r="B2017" s="4" t="str">
        <f t="shared" si="62"/>
        <v>Controlling_shareholders</v>
      </c>
      <c r="C2017" s="4" t="str">
        <f t="shared" si="63"/>
        <v>Controlling_shareholders - CSH_Salutation</v>
      </c>
      <c r="D2017" t="s">
        <v>6837</v>
      </c>
      <c r="E2017" t="s">
        <v>6835</v>
      </c>
      <c r="F2017" t="s">
        <v>1250</v>
      </c>
    </row>
    <row r="2018" spans="1:6" x14ac:dyDescent="0.25">
      <c r="A2018" t="s">
        <v>17198</v>
      </c>
      <c r="B2018" s="4" t="str">
        <f t="shared" si="62"/>
        <v>Controlling_shareholders</v>
      </c>
      <c r="C2018" s="4" t="str">
        <f t="shared" si="63"/>
        <v>Controlling_shareholders - CSH_First_name</v>
      </c>
      <c r="D2018" t="s">
        <v>6688</v>
      </c>
      <c r="E2018" t="s">
        <v>17199</v>
      </c>
      <c r="F2018" t="s">
        <v>1230</v>
      </c>
    </row>
    <row r="2019" spans="1:6" x14ac:dyDescent="0.25">
      <c r="A2019" t="s">
        <v>17198</v>
      </c>
      <c r="B2019" s="4" t="str">
        <f t="shared" si="62"/>
        <v>Controlling_shareholders</v>
      </c>
      <c r="C2019" s="4" t="str">
        <f t="shared" si="63"/>
        <v>Controlling_shareholders - CSH_Last_name</v>
      </c>
      <c r="D2019" t="s">
        <v>6722</v>
      </c>
      <c r="E2019" t="s">
        <v>17200</v>
      </c>
      <c r="F2019" t="s">
        <v>1244</v>
      </c>
    </row>
    <row r="2020" spans="1:6" x14ac:dyDescent="0.25">
      <c r="A2020" t="s">
        <v>17198</v>
      </c>
      <c r="B2020" s="4" t="str">
        <f t="shared" si="62"/>
        <v>Controlling_shareholders</v>
      </c>
      <c r="C2020" s="4" t="str">
        <f t="shared" si="63"/>
        <v>Controlling_shareholders - CSH_BvD_ID_number</v>
      </c>
      <c r="D2020" t="s">
        <v>6643</v>
      </c>
      <c r="E2020" t="s">
        <v>6642</v>
      </c>
      <c r="F2020" t="s">
        <v>1222</v>
      </c>
    </row>
    <row r="2021" spans="1:6" x14ac:dyDescent="0.25">
      <c r="A2021" t="s">
        <v>17198</v>
      </c>
      <c r="B2021" s="4" t="str">
        <f t="shared" si="62"/>
        <v>Controlling_shareholders</v>
      </c>
      <c r="C2021" s="4" t="str">
        <f t="shared" si="63"/>
        <v>Controlling_shareholders - CSH_Country_ISO_code</v>
      </c>
      <c r="D2021" t="s">
        <v>6650</v>
      </c>
      <c r="E2021" t="s">
        <v>6649</v>
      </c>
      <c r="F2021" t="s">
        <v>1226</v>
      </c>
    </row>
    <row r="2022" spans="1:6" x14ac:dyDescent="0.25">
      <c r="A2022" t="s">
        <v>17198</v>
      </c>
      <c r="B2022" s="4" t="str">
        <f t="shared" si="62"/>
        <v>Controlling_shareholders</v>
      </c>
      <c r="C2022" s="4" t="str">
        <f t="shared" si="63"/>
        <v>Controlling_shareholders - CSH_City</v>
      </c>
      <c r="D2022" t="s">
        <v>6646</v>
      </c>
      <c r="E2022" t="s">
        <v>6645</v>
      </c>
      <c r="F2022" t="s">
        <v>1224</v>
      </c>
    </row>
    <row r="2023" spans="1:6" x14ac:dyDescent="0.25">
      <c r="A2023" t="s">
        <v>17198</v>
      </c>
      <c r="B2023" s="4" t="str">
        <f t="shared" si="62"/>
        <v>Controlling_shareholders</v>
      </c>
      <c r="C2023" s="4" t="str">
        <f t="shared" si="63"/>
        <v>Controlling_shareholders - CSH_Type</v>
      </c>
      <c r="D2023" t="s">
        <v>6668</v>
      </c>
      <c r="E2023" t="s">
        <v>17201</v>
      </c>
      <c r="F2023" t="s">
        <v>1256</v>
      </c>
    </row>
    <row r="2024" spans="1:6" x14ac:dyDescent="0.25">
      <c r="A2024" t="s">
        <v>17198</v>
      </c>
      <c r="B2024" s="4" t="str">
        <f t="shared" si="62"/>
        <v>Controlling_shareholders</v>
      </c>
      <c r="C2024" s="4" t="str">
        <f t="shared" si="63"/>
        <v>Controlling_shareholders - CSH_Same_or_similar_name_in_the_LexisNexis_WorldCompliance_database</v>
      </c>
      <c r="D2024" t="s">
        <v>17202</v>
      </c>
      <c r="E2024" t="s">
        <v>17203</v>
      </c>
      <c r="F2024" t="s">
        <v>1252</v>
      </c>
    </row>
    <row r="2025" spans="1:6" x14ac:dyDescent="0.25">
      <c r="A2025" t="s">
        <v>17198</v>
      </c>
      <c r="B2025" s="4" t="str">
        <f t="shared" si="62"/>
        <v>Controlling_shareholders</v>
      </c>
      <c r="C2025" s="4" t="str">
        <f t="shared" si="63"/>
        <v>Controlling_shareholders - CSH_Direct_</v>
      </c>
      <c r="D2025" t="s">
        <v>6662</v>
      </c>
      <c r="E2025" t="s">
        <v>6660</v>
      </c>
      <c r="F2025" t="s">
        <v>1228</v>
      </c>
    </row>
    <row r="2026" spans="1:6" x14ac:dyDescent="0.25">
      <c r="A2026" t="s">
        <v>17198</v>
      </c>
      <c r="B2026" s="4" t="str">
        <f t="shared" si="62"/>
        <v>Controlling_shareholders</v>
      </c>
      <c r="C2026" s="4" t="str">
        <f t="shared" si="63"/>
        <v>Controlling_shareholders - CSH_Total_</v>
      </c>
      <c r="D2026" t="s">
        <v>6869</v>
      </c>
      <c r="E2026" t="s">
        <v>6867</v>
      </c>
      <c r="F2026" t="s">
        <v>1254</v>
      </c>
    </row>
    <row r="2027" spans="1:6" x14ac:dyDescent="0.25">
      <c r="A2027" t="s">
        <v>17198</v>
      </c>
      <c r="B2027" s="4" t="str">
        <f t="shared" si="62"/>
        <v>Controlling_shareholders</v>
      </c>
      <c r="C2027" s="4" t="str">
        <f t="shared" si="63"/>
        <v>Controlling_shareholders - CSH_Information_on_possible_change_in_</v>
      </c>
      <c r="D2027" t="s">
        <v>6801</v>
      </c>
      <c r="E2027" t="s">
        <v>6799</v>
      </c>
      <c r="F2027" t="s">
        <v>1240</v>
      </c>
    </row>
    <row r="2028" spans="1:6" x14ac:dyDescent="0.25">
      <c r="A2028" t="s">
        <v>17198</v>
      </c>
      <c r="B2028" s="4" t="str">
        <f t="shared" si="62"/>
        <v>Controlling_shareholders</v>
      </c>
      <c r="C2028" s="4" t="str">
        <f t="shared" si="63"/>
        <v>Controlling_shareholders - CSH_Level</v>
      </c>
      <c r="D2028" t="s">
        <v>6729</v>
      </c>
      <c r="E2028" t="s">
        <v>6727</v>
      </c>
      <c r="F2028" t="s">
        <v>1246</v>
      </c>
    </row>
    <row r="2029" spans="1:6" x14ac:dyDescent="0.25">
      <c r="A2029" t="s">
        <v>17198</v>
      </c>
      <c r="B2029" s="4" t="str">
        <f t="shared" si="62"/>
        <v>Controlling_shareholders</v>
      </c>
      <c r="C2029" s="4" t="str">
        <f t="shared" si="63"/>
        <v>Controlling_shareholders - CSH_Information_source</v>
      </c>
      <c r="D2029" t="s">
        <v>6718</v>
      </c>
      <c r="E2029" t="s">
        <v>6717</v>
      </c>
      <c r="F2029" t="s">
        <v>1242</v>
      </c>
    </row>
    <row r="2030" spans="1:6" x14ac:dyDescent="0.25">
      <c r="A2030" t="s">
        <v>17198</v>
      </c>
      <c r="B2030" s="4" t="str">
        <f t="shared" si="62"/>
        <v>Controlling_shareholders</v>
      </c>
      <c r="C2030" s="4" t="str">
        <f t="shared" si="63"/>
        <v>Controlling_shareholders - CSH_Information_date</v>
      </c>
      <c r="D2030" t="s">
        <v>6715</v>
      </c>
      <c r="E2030" t="s">
        <v>6713</v>
      </c>
      <c r="F2030" t="s">
        <v>1232</v>
      </c>
    </row>
    <row r="2031" spans="1:6" x14ac:dyDescent="0.25">
      <c r="A2031" t="s">
        <v>17198</v>
      </c>
      <c r="B2031" s="4" t="str">
        <f t="shared" si="62"/>
        <v>Controlling_shareholders</v>
      </c>
      <c r="C2031" s="4" t="str">
        <f t="shared" si="63"/>
        <v>Controlling_shareholders - CSH_Also_a_manager</v>
      </c>
      <c r="D2031" t="s">
        <v>6658</v>
      </c>
      <c r="E2031" t="s">
        <v>17204</v>
      </c>
      <c r="F2031" t="s">
        <v>1220</v>
      </c>
    </row>
    <row r="2032" spans="1:6" x14ac:dyDescent="0.25">
      <c r="A2032" t="s">
        <v>17205</v>
      </c>
      <c r="B2032" s="4" t="str">
        <f t="shared" si="62"/>
        <v>Other_ultimate_beneficiary_with_OUBI</v>
      </c>
      <c r="C2032" s="4" t="str">
        <f t="shared" si="63"/>
        <v>Other_ultimate_beneficiary_with_OUBI - BvD_ID_number</v>
      </c>
      <c r="D2032" t="s">
        <v>5805</v>
      </c>
      <c r="E2032" t="s">
        <v>954</v>
      </c>
      <c r="F2032" t="s">
        <v>27</v>
      </c>
    </row>
    <row r="2033" spans="1:6" x14ac:dyDescent="0.25">
      <c r="A2033" t="s">
        <v>17205</v>
      </c>
      <c r="B2033" s="4" t="str">
        <f t="shared" si="62"/>
        <v>Other_ultimate_beneficiary_with_OUBI</v>
      </c>
      <c r="C2033" s="4" t="str">
        <f t="shared" si="63"/>
        <v>Other_ultimate_beneficiary_with_OUBI - Orbis_ID_number</v>
      </c>
      <c r="D2033" t="s">
        <v>11893</v>
      </c>
      <c r="E2033" t="s">
        <v>3317</v>
      </c>
      <c r="F2033" t="s">
        <v>56</v>
      </c>
    </row>
    <row r="2034" spans="1:6" x14ac:dyDescent="0.25">
      <c r="A2034" t="s">
        <v>17205</v>
      </c>
      <c r="B2034" s="4" t="str">
        <f t="shared" si="62"/>
        <v>Other_ultimate_beneficiary_with_OUBI</v>
      </c>
      <c r="C2034" s="4" t="str">
        <f t="shared" si="63"/>
        <v>Other_ultimate_beneficiary_with_OUBI - Other_ultimate_beneficiary_name</v>
      </c>
      <c r="D2034" t="s">
        <v>12030</v>
      </c>
      <c r="E2034" t="s">
        <v>12029</v>
      </c>
      <c r="F2034" t="s">
        <v>2907</v>
      </c>
    </row>
    <row r="2035" spans="1:6" x14ac:dyDescent="0.25">
      <c r="A2035" t="s">
        <v>17205</v>
      </c>
      <c r="B2035" s="4" t="str">
        <f t="shared" si="62"/>
        <v>Other_ultimate_beneficiary_with_OUBI</v>
      </c>
      <c r="C2035" s="4" t="str">
        <f t="shared" si="63"/>
        <v>Other_ultimate_beneficiary_with_OUBI - Other_ultimate_beneficiary_BvD_ID_number</v>
      </c>
      <c r="D2035" t="s">
        <v>11920</v>
      </c>
      <c r="E2035" t="s">
        <v>11919</v>
      </c>
      <c r="F2035" t="s">
        <v>2849</v>
      </c>
    </row>
    <row r="2036" spans="1:6" x14ac:dyDescent="0.25">
      <c r="A2036" t="s">
        <v>17205</v>
      </c>
      <c r="B2036" s="4" t="str">
        <f t="shared" si="62"/>
        <v>Other_ultimate_beneficiary_with_OUBI</v>
      </c>
      <c r="C2036" s="4" t="str">
        <f t="shared" si="63"/>
        <v>Other_ultimate_beneficiary_with_OUBI - Other_ultimate_beneficiary_Orbis_ID_number</v>
      </c>
      <c r="D2036" t="s">
        <v>12032</v>
      </c>
      <c r="E2036" t="s">
        <v>12031</v>
      </c>
      <c r="F2036" t="s">
        <v>2909</v>
      </c>
    </row>
    <row r="2037" spans="1:6" x14ac:dyDescent="0.25">
      <c r="A2037" t="s">
        <v>17205</v>
      </c>
      <c r="B2037" s="4" t="str">
        <f t="shared" si="62"/>
        <v>Other_ultimate_beneficiary_with_OUBI</v>
      </c>
      <c r="C2037" s="4" t="str">
        <f t="shared" si="63"/>
        <v>Other_ultimate_beneficiary_with_OUBI - Other_ultimate_beneficiary_type</v>
      </c>
      <c r="D2037" t="s">
        <v>11934</v>
      </c>
      <c r="E2037" t="s">
        <v>11933</v>
      </c>
      <c r="F2037" t="s">
        <v>2917</v>
      </c>
    </row>
    <row r="2038" spans="1:6" x14ac:dyDescent="0.25">
      <c r="A2038" t="s">
        <v>17205</v>
      </c>
      <c r="B2038" s="4" t="str">
        <f t="shared" si="62"/>
        <v>Other_ultimate_beneficiary_with_OUBI</v>
      </c>
      <c r="C2038" s="4" t="str">
        <f t="shared" si="63"/>
        <v>Other_ultimate_beneficiary_with_OUBI - Other_ultimate_beneficiary_address</v>
      </c>
      <c r="D2038" t="s">
        <v>11916</v>
      </c>
      <c r="E2038" t="s">
        <v>11915</v>
      </c>
      <c r="F2038" t="s">
        <v>2847</v>
      </c>
    </row>
    <row r="2039" spans="1:6" x14ac:dyDescent="0.25">
      <c r="A2039" t="s">
        <v>17205</v>
      </c>
      <c r="B2039" s="4" t="str">
        <f t="shared" si="62"/>
        <v>Other_ultimate_beneficiary_with_OUBI</v>
      </c>
      <c r="C2039" s="4" t="str">
        <f t="shared" si="63"/>
        <v>Other_ultimate_beneficiary_with_OUBI - Other_ultimate_beneficiary_city</v>
      </c>
      <c r="D2039" t="s">
        <v>11923</v>
      </c>
      <c r="E2039" t="s">
        <v>11922</v>
      </c>
      <c r="F2039" t="s">
        <v>2851</v>
      </c>
    </row>
    <row r="2040" spans="1:6" x14ac:dyDescent="0.25">
      <c r="A2040" t="s">
        <v>17205</v>
      </c>
      <c r="B2040" s="4" t="str">
        <f t="shared" si="62"/>
        <v>Other_ultimate_beneficiary_with_OUBI</v>
      </c>
      <c r="C2040" s="4" t="str">
        <f t="shared" si="63"/>
        <v>Other_ultimate_beneficiary_with_OUBI - Other_ultimate_beneficiary_postcode</v>
      </c>
      <c r="D2040" t="s">
        <v>12039</v>
      </c>
      <c r="E2040" t="s">
        <v>12038</v>
      </c>
      <c r="F2040" t="s">
        <v>2911</v>
      </c>
    </row>
    <row r="2041" spans="1:6" x14ac:dyDescent="0.25">
      <c r="A2041" t="s">
        <v>17205</v>
      </c>
      <c r="B2041" s="4" t="str">
        <f t="shared" si="62"/>
        <v>Other_ultimate_beneficiary_with_OUBI</v>
      </c>
      <c r="C2041" s="4" t="str">
        <f t="shared" si="63"/>
        <v>Other_ultimate_beneficiary_with_OUBI - Other_ultimate_beneficiary_country</v>
      </c>
      <c r="D2041" t="s">
        <v>11927</v>
      </c>
      <c r="E2041" t="s">
        <v>11926</v>
      </c>
      <c r="F2041" t="s">
        <v>2853</v>
      </c>
    </row>
    <row r="2042" spans="1:6" x14ac:dyDescent="0.25">
      <c r="A2042" t="s">
        <v>17205</v>
      </c>
      <c r="B2042" s="4" t="str">
        <f t="shared" si="62"/>
        <v>Other_ultimate_beneficiary_with_OUBI</v>
      </c>
      <c r="C2042" s="4" t="str">
        <f t="shared" si="63"/>
        <v>Other_ultimate_beneficiary_with_OUBI - Other_ultimate_beneficiary_telephone_number</v>
      </c>
      <c r="D2042" t="s">
        <v>12034</v>
      </c>
      <c r="E2042" t="s">
        <v>12033</v>
      </c>
      <c r="F2042" t="s">
        <v>2915</v>
      </c>
    </row>
    <row r="2043" spans="1:6" x14ac:dyDescent="0.25">
      <c r="A2043" t="s">
        <v>17205</v>
      </c>
      <c r="B2043" s="4" t="str">
        <f t="shared" si="62"/>
        <v>Other_ultimate_beneficiary_with_OUBI</v>
      </c>
      <c r="C2043" s="4" t="str">
        <f t="shared" si="63"/>
        <v>Other_ultimate_beneficiary_with_OUBI - Other_ultimate_beneficiary_fax_number</v>
      </c>
      <c r="D2043" t="s">
        <v>11937</v>
      </c>
      <c r="E2043" t="s">
        <v>11936</v>
      </c>
      <c r="F2043" t="s">
        <v>2857</v>
      </c>
    </row>
    <row r="2044" spans="1:6" x14ac:dyDescent="0.25">
      <c r="A2044" t="s">
        <v>17205</v>
      </c>
      <c r="B2044" s="4" t="str">
        <f t="shared" si="62"/>
        <v>Other_ultimate_beneficiary_with_OUBI</v>
      </c>
      <c r="C2044" s="4" t="str">
        <f t="shared" si="63"/>
        <v>Other_ultimate_beneficiary_with_OUBI - Other_ultimate_beneficiary_website_address</v>
      </c>
      <c r="D2044" t="s">
        <v>12041</v>
      </c>
      <c r="E2044" t="s">
        <v>12040</v>
      </c>
      <c r="F2044" t="s">
        <v>2919</v>
      </c>
    </row>
    <row r="2045" spans="1:6" x14ac:dyDescent="0.25">
      <c r="A2045" t="s">
        <v>17205</v>
      </c>
      <c r="B2045" s="4" t="str">
        <f t="shared" si="62"/>
        <v>Other_ultimate_beneficiary_with_OUBI</v>
      </c>
      <c r="C2045" s="4" t="str">
        <f t="shared" si="63"/>
        <v>Other_ultimate_beneficiary_with_OUBI - Other_ultimate_beneficiary_independence_indicator</v>
      </c>
      <c r="D2045" t="s">
        <v>11978</v>
      </c>
      <c r="E2045" t="s">
        <v>11976</v>
      </c>
      <c r="F2045" t="s">
        <v>2859</v>
      </c>
    </row>
    <row r="2046" spans="1:6" x14ac:dyDescent="0.25">
      <c r="A2046" t="s">
        <v>17205</v>
      </c>
      <c r="B2046" s="4" t="str">
        <f t="shared" si="62"/>
        <v>Other_ultimate_beneficiary_with_OUBI</v>
      </c>
      <c r="C2046" s="4" t="str">
        <f t="shared" si="63"/>
        <v>Other_ultimate_beneficiary_with_OUBI - Other_ultimate_beneficiary_distance</v>
      </c>
      <c r="D2046" t="s">
        <v>11947</v>
      </c>
      <c r="E2046" t="s">
        <v>11945</v>
      </c>
      <c r="F2046" t="s">
        <v>2855</v>
      </c>
    </row>
    <row r="2047" spans="1:6" x14ac:dyDescent="0.25">
      <c r="A2047" t="s">
        <v>17205</v>
      </c>
      <c r="B2047" s="4" t="str">
        <f t="shared" si="62"/>
        <v>Other_ultimate_beneficiary_with_OUBI</v>
      </c>
      <c r="C2047" s="4" t="str">
        <f t="shared" si="63"/>
        <v>Other_ultimate_beneficiary_with_OUBI - Other_ultimate_beneficiary_listed</v>
      </c>
      <c r="D2047" t="s">
        <v>12027</v>
      </c>
      <c r="E2047" t="s">
        <v>12026</v>
      </c>
      <c r="F2047" t="s">
        <v>2905</v>
      </c>
    </row>
    <row r="2048" spans="1:6" x14ac:dyDescent="0.25">
      <c r="A2048" t="s">
        <v>17205</v>
      </c>
      <c r="B2048" s="4" t="str">
        <f t="shared" si="62"/>
        <v>Other_ultimate_beneficiary_with_OUBI</v>
      </c>
      <c r="C2048" s="4" t="str">
        <f t="shared" si="63"/>
        <v>Other_ultimate_beneficiary_with_OUBI - Other_Ultimate_Beneficiary_Information_on_possible_change_in_</v>
      </c>
      <c r="D2048" t="s">
        <v>12037</v>
      </c>
      <c r="E2048" t="s">
        <v>12035</v>
      </c>
      <c r="F2048" t="s">
        <v>2861</v>
      </c>
    </row>
    <row r="2049" spans="1:6" x14ac:dyDescent="0.25">
      <c r="A2049" t="s">
        <v>17205</v>
      </c>
      <c r="B2049" s="4" t="str">
        <f t="shared" si="62"/>
        <v>Other_ultimate_beneficiary_with_OUBI</v>
      </c>
      <c r="C2049" s="4" t="str">
        <f t="shared" si="63"/>
        <v>Other_ultimate_beneficiary_with_OUBI - Other_Ultimate_Beneficiary_Same_or_similar_name_in_the_LexisNexis_WorldCompliance_database</v>
      </c>
      <c r="D2049" t="s">
        <v>17206</v>
      </c>
      <c r="E2049" t="s">
        <v>12051</v>
      </c>
      <c r="F2049" t="s">
        <v>17207</v>
      </c>
    </row>
    <row r="2050" spans="1:6" x14ac:dyDescent="0.25">
      <c r="A2050" t="s">
        <v>17205</v>
      </c>
      <c r="B2050" s="4" t="str">
        <f t="shared" si="62"/>
        <v>Other_ultimate_beneficiary_with_OUBI</v>
      </c>
      <c r="C2050" s="4" t="str">
        <f t="shared" si="63"/>
        <v>Other_ultimate_beneficiary_with_OUBI - Other_ultimate_beneficiary_intermediary_name</v>
      </c>
      <c r="D2050" t="s">
        <v>11974</v>
      </c>
      <c r="E2050" t="s">
        <v>11973</v>
      </c>
      <c r="F2050" t="s">
        <v>2889</v>
      </c>
    </row>
    <row r="2051" spans="1:6" x14ac:dyDescent="0.25">
      <c r="A2051" t="s">
        <v>17205</v>
      </c>
      <c r="B2051" s="4" t="str">
        <f t="shared" ref="B2051:B2105" si="64">LEFT(A2051,FIND(".txt",A2051)-1)</f>
        <v>Other_ultimate_beneficiary_with_OUBI</v>
      </c>
      <c r="C2051" s="4" t="str">
        <f t="shared" ref="C2051:C2105" si="65">B2051&amp;" - "&amp;F2051</f>
        <v>Other_ultimate_beneficiary_with_OUBI - Other_ultimate_beneficiary_intermediary_BvD_ID_number</v>
      </c>
      <c r="D2051" t="s">
        <v>11942</v>
      </c>
      <c r="E2051" t="s">
        <v>11941</v>
      </c>
      <c r="F2051" t="s">
        <v>2865</v>
      </c>
    </row>
    <row r="2052" spans="1:6" x14ac:dyDescent="0.25">
      <c r="A2052" t="s">
        <v>17205</v>
      </c>
      <c r="B2052" s="4" t="str">
        <f t="shared" si="64"/>
        <v>Other_ultimate_beneficiary_with_OUBI</v>
      </c>
      <c r="C2052" s="4" t="str">
        <f t="shared" si="65"/>
        <v>Other_ultimate_beneficiary_with_OUBI - Other_ultimate_beneficiary_intermediary_Orbis_ID_number</v>
      </c>
      <c r="D2052" t="s">
        <v>11981</v>
      </c>
      <c r="E2052" t="s">
        <v>11980</v>
      </c>
      <c r="F2052" t="s">
        <v>2891</v>
      </c>
    </row>
    <row r="2053" spans="1:6" x14ac:dyDescent="0.25">
      <c r="A2053" t="s">
        <v>17205</v>
      </c>
      <c r="B2053" s="4" t="str">
        <f t="shared" si="64"/>
        <v>Other_ultimate_beneficiary_with_OUBI</v>
      </c>
      <c r="C2053" s="4" t="str">
        <f t="shared" si="65"/>
        <v>Other_ultimate_beneficiary_with_OUBI - Other_ultimate_beneficiary_intermediary_type</v>
      </c>
      <c r="D2053" t="s">
        <v>11960</v>
      </c>
      <c r="E2053" t="s">
        <v>11959</v>
      </c>
      <c r="F2053" t="s">
        <v>2901</v>
      </c>
    </row>
    <row r="2054" spans="1:6" x14ac:dyDescent="0.25">
      <c r="A2054" t="s">
        <v>17205</v>
      </c>
      <c r="B2054" s="4" t="str">
        <f t="shared" si="64"/>
        <v>Other_ultimate_beneficiary_with_OUBI</v>
      </c>
      <c r="C2054" s="4" t="str">
        <f t="shared" si="65"/>
        <v>Other_ultimate_beneficiary_with_OUBI - Other_ultimate_beneficiary_intermediary_address</v>
      </c>
      <c r="D2054" t="s">
        <v>11940</v>
      </c>
      <c r="E2054" t="s">
        <v>11939</v>
      </c>
      <c r="F2054" t="s">
        <v>2863</v>
      </c>
    </row>
    <row r="2055" spans="1:6" x14ac:dyDescent="0.25">
      <c r="A2055" t="s">
        <v>17205</v>
      </c>
      <c r="B2055" s="4" t="str">
        <f t="shared" si="64"/>
        <v>Other_ultimate_beneficiary_with_OUBI</v>
      </c>
      <c r="C2055" s="4" t="str">
        <f t="shared" si="65"/>
        <v>Other_ultimate_beneficiary_with_OUBI - Other_ultimate_beneficiary_intermediary_city</v>
      </c>
      <c r="D2055" t="s">
        <v>11944</v>
      </c>
      <c r="E2055" t="s">
        <v>11943</v>
      </c>
      <c r="F2055" t="s">
        <v>2867</v>
      </c>
    </row>
    <row r="2056" spans="1:6" x14ac:dyDescent="0.25">
      <c r="A2056" t="s">
        <v>17205</v>
      </c>
      <c r="B2056" s="4" t="str">
        <f t="shared" si="64"/>
        <v>Other_ultimate_beneficiary_with_OUBI</v>
      </c>
      <c r="C2056" s="4" t="str">
        <f t="shared" si="65"/>
        <v>Other_ultimate_beneficiary_with_OUBI - Other_ultimate_beneficiary_intermediary_postcode</v>
      </c>
      <c r="D2056" t="s">
        <v>11990</v>
      </c>
      <c r="E2056" t="s">
        <v>11989</v>
      </c>
      <c r="F2056" t="s">
        <v>2893</v>
      </c>
    </row>
    <row r="2057" spans="1:6" x14ac:dyDescent="0.25">
      <c r="A2057" t="s">
        <v>17205</v>
      </c>
      <c r="B2057" s="4" t="str">
        <f t="shared" si="64"/>
        <v>Other_ultimate_beneficiary_with_OUBI</v>
      </c>
      <c r="C2057" s="4" t="str">
        <f t="shared" si="65"/>
        <v>Other_ultimate_beneficiary_with_OUBI - Other_ultimate_beneficiary_intermediary_country</v>
      </c>
      <c r="D2057" t="s">
        <v>11950</v>
      </c>
      <c r="E2057" t="s">
        <v>11949</v>
      </c>
      <c r="F2057" t="s">
        <v>2869</v>
      </c>
    </row>
    <row r="2058" spans="1:6" x14ac:dyDescent="0.25">
      <c r="A2058" t="s">
        <v>17205</v>
      </c>
      <c r="B2058" s="4" t="str">
        <f t="shared" si="64"/>
        <v>Other_ultimate_beneficiary_with_OUBI</v>
      </c>
      <c r="C2058" s="4" t="str">
        <f t="shared" si="65"/>
        <v>Other_ultimate_beneficiary_with_OUBI - Other_ultimate_beneficiary_intermediary_telephone_number</v>
      </c>
      <c r="D2058" t="s">
        <v>11983</v>
      </c>
      <c r="E2058" t="s">
        <v>11982</v>
      </c>
      <c r="F2058" t="s">
        <v>2897</v>
      </c>
    </row>
    <row r="2059" spans="1:6" x14ac:dyDescent="0.25">
      <c r="A2059" t="s">
        <v>17205</v>
      </c>
      <c r="B2059" s="4" t="str">
        <f t="shared" si="64"/>
        <v>Other_ultimate_beneficiary_with_OUBI</v>
      </c>
      <c r="C2059" s="4" t="str">
        <f t="shared" si="65"/>
        <v>Other_ultimate_beneficiary_with_OUBI - Other_ultimate_beneficiary_intermediary_fax_number</v>
      </c>
      <c r="D2059" t="s">
        <v>11962</v>
      </c>
      <c r="E2059" t="s">
        <v>11961</v>
      </c>
      <c r="F2059" t="s">
        <v>2873</v>
      </c>
    </row>
    <row r="2060" spans="1:6" x14ac:dyDescent="0.25">
      <c r="A2060" t="s">
        <v>17205</v>
      </c>
      <c r="B2060" s="4" t="str">
        <f t="shared" si="64"/>
        <v>Other_ultimate_beneficiary_with_OUBI</v>
      </c>
      <c r="C2060" s="4" t="str">
        <f t="shared" si="65"/>
        <v>Other_ultimate_beneficiary_with_OUBI - Other_ultimate_beneficiary_intermediary_website_address</v>
      </c>
      <c r="D2060" t="s">
        <v>11997</v>
      </c>
      <c r="E2060" t="s">
        <v>11996</v>
      </c>
      <c r="F2060" t="s">
        <v>2903</v>
      </c>
    </row>
    <row r="2061" spans="1:6" x14ac:dyDescent="0.25">
      <c r="A2061" t="s">
        <v>17205</v>
      </c>
      <c r="B2061" s="4" t="str">
        <f t="shared" si="64"/>
        <v>Other_ultimate_beneficiary_with_OUBI</v>
      </c>
      <c r="C2061" s="4" t="str">
        <f t="shared" si="65"/>
        <v>Other_ultimate_beneficiary_with_OUBI - Other_ultimate_beneficiary_intermediary_Listed</v>
      </c>
      <c r="D2061" t="s">
        <v>11971</v>
      </c>
      <c r="E2061" t="s">
        <v>11970</v>
      </c>
      <c r="F2061" t="s">
        <v>2887</v>
      </c>
    </row>
    <row r="2062" spans="1:6" x14ac:dyDescent="0.25">
      <c r="A2062" t="s">
        <v>17205</v>
      </c>
      <c r="B2062" s="4" t="str">
        <f t="shared" si="64"/>
        <v>Other_ultimate_beneficiary_with_OUBI</v>
      </c>
      <c r="C2062" s="4" t="str">
        <f t="shared" si="65"/>
        <v>Other_ultimate_beneficiary_with_OUBI - Other_ultimate_beneficiary_intermediary_Direct_</v>
      </c>
      <c r="D2062" t="s">
        <v>11954</v>
      </c>
      <c r="E2062" t="s">
        <v>11952</v>
      </c>
      <c r="F2062" t="s">
        <v>2871</v>
      </c>
    </row>
    <row r="2063" spans="1:6" x14ac:dyDescent="0.25">
      <c r="A2063" t="s">
        <v>17205</v>
      </c>
      <c r="B2063" s="4" t="str">
        <f t="shared" si="64"/>
        <v>Other_ultimate_beneficiary_with_OUBI</v>
      </c>
      <c r="C2063" s="4" t="str">
        <f t="shared" si="65"/>
        <v>Other_ultimate_beneficiary_with_OUBI - Other_ultimate_beneficiary_intermediary_Total_</v>
      </c>
      <c r="D2063" t="s">
        <v>11994</v>
      </c>
      <c r="E2063" t="s">
        <v>11992</v>
      </c>
      <c r="F2063" t="s">
        <v>2899</v>
      </c>
    </row>
    <row r="2064" spans="1:6" x14ac:dyDescent="0.25">
      <c r="A2064" t="s">
        <v>17205</v>
      </c>
      <c r="B2064" s="4" t="str">
        <f t="shared" si="64"/>
        <v>Other_ultimate_beneficiary_with_OUBI</v>
      </c>
      <c r="C2064" s="4" t="str">
        <f t="shared" si="65"/>
        <v>Other_ultimate_beneficiary_with_OUBI - Other_ultimate_beneficiary_intermediary_Information_date</v>
      </c>
      <c r="D2064" t="s">
        <v>11965</v>
      </c>
      <c r="E2064" t="s">
        <v>11964</v>
      </c>
      <c r="F2064" t="s">
        <v>2875</v>
      </c>
    </row>
    <row r="2065" spans="1:6" x14ac:dyDescent="0.25">
      <c r="A2065" t="s">
        <v>17205</v>
      </c>
      <c r="B2065" s="4" t="str">
        <f t="shared" si="64"/>
        <v>Other_ultimate_beneficiary_with_OUBI</v>
      </c>
      <c r="C2065" s="4" t="str">
        <f t="shared" si="65"/>
        <v>Other_ultimate_beneficiary_with_OUBI - Other_ultimate_beneficiary_intermediary_Information_source</v>
      </c>
      <c r="D2065" t="s">
        <v>11968</v>
      </c>
      <c r="E2065" t="s">
        <v>11967</v>
      </c>
      <c r="F2065" t="s">
        <v>2885</v>
      </c>
    </row>
    <row r="2066" spans="1:6" x14ac:dyDescent="0.25">
      <c r="A2066" t="s">
        <v>17205</v>
      </c>
      <c r="B2066" s="4" t="str">
        <f t="shared" si="64"/>
        <v>Other_ultimate_beneficiary_with_OUBI</v>
      </c>
      <c r="C2066" s="4" t="str">
        <f t="shared" si="65"/>
        <v>Other_ultimate_beneficiary_with_OUBI - Other_Ultimate_Beneficiary_Intermediary_Information_on_possible_change_in_</v>
      </c>
      <c r="D2066" t="s">
        <v>11987</v>
      </c>
      <c r="E2066" t="s">
        <v>11985</v>
      </c>
      <c r="F2066" t="s">
        <v>2883</v>
      </c>
    </row>
    <row r="2067" spans="1:6" x14ac:dyDescent="0.25">
      <c r="A2067" t="s">
        <v>17205</v>
      </c>
      <c r="B2067" s="4" t="str">
        <f t="shared" si="64"/>
        <v>Other_ultimate_beneficiary_with_OUBI</v>
      </c>
      <c r="C2067" s="4" t="str">
        <f t="shared" si="65"/>
        <v>Other_ultimate_beneficiary_with_OUBI - Other_Ultimate_Beneficiary_Intermediary_Same_or_similar_name_in_the_LexisNexis_WorldCompliance_database</v>
      </c>
      <c r="D2067" t="s">
        <v>17208</v>
      </c>
      <c r="E2067" t="s">
        <v>12012</v>
      </c>
      <c r="F2067" t="s">
        <v>2895</v>
      </c>
    </row>
    <row r="2068" spans="1:6" x14ac:dyDescent="0.25">
      <c r="A2068" t="s">
        <v>17209</v>
      </c>
      <c r="B2068" s="4" t="str">
        <f t="shared" si="64"/>
        <v>Stock_exchanges_and_indexes</v>
      </c>
      <c r="C2068" s="4" t="str">
        <f t="shared" si="65"/>
        <v>Stock_exchanges_and_indexes - BvD_ID_number</v>
      </c>
      <c r="D2068" t="s">
        <v>5805</v>
      </c>
      <c r="E2068" t="s">
        <v>954</v>
      </c>
      <c r="F2068" t="s">
        <v>27</v>
      </c>
    </row>
    <row r="2069" spans="1:6" x14ac:dyDescent="0.25">
      <c r="A2069" t="s">
        <v>17209</v>
      </c>
      <c r="B2069" s="4" t="str">
        <f t="shared" si="64"/>
        <v>Stock_exchanges_and_indexes</v>
      </c>
      <c r="C2069" s="4" t="str">
        <f t="shared" si="65"/>
        <v>Stock_exchanges_and_indexes - Stock_exchange_s_listed</v>
      </c>
      <c r="D2069" t="s">
        <v>14218</v>
      </c>
      <c r="E2069" t="s">
        <v>14216</v>
      </c>
      <c r="F2069" t="s">
        <v>3069</v>
      </c>
    </row>
    <row r="2070" spans="1:6" x14ac:dyDescent="0.25">
      <c r="A2070" t="s">
        <v>17209</v>
      </c>
      <c r="B2070" s="4" t="str">
        <f t="shared" si="64"/>
        <v>Stock_exchanges_and_indexes</v>
      </c>
      <c r="C2070" s="4" t="str">
        <f t="shared" si="65"/>
        <v>Stock_exchanges_and_indexes - Stock_index_es_information</v>
      </c>
      <c r="D2070" t="s">
        <v>14221</v>
      </c>
      <c r="E2070" t="s">
        <v>14219</v>
      </c>
      <c r="F2070" t="s">
        <v>3194</v>
      </c>
    </row>
    <row r="2071" spans="1:6" x14ac:dyDescent="0.25">
      <c r="A2071" t="s">
        <v>17210</v>
      </c>
      <c r="B2071" s="4" t="str">
        <f t="shared" si="64"/>
        <v>Trademarks</v>
      </c>
      <c r="C2071" s="4" t="str">
        <f t="shared" si="65"/>
        <v>Trademarks - BVD_ID_NUMBER</v>
      </c>
      <c r="D2071" t="s">
        <v>954</v>
      </c>
      <c r="E2071" t="s">
        <v>954</v>
      </c>
      <c r="F2071" t="s">
        <v>954</v>
      </c>
    </row>
    <row r="2072" spans="1:6" x14ac:dyDescent="0.25">
      <c r="A2072" t="s">
        <v>17210</v>
      </c>
      <c r="B2072" s="4" t="str">
        <f t="shared" si="64"/>
        <v>Trademarks</v>
      </c>
      <c r="C2072" s="4" t="str">
        <f t="shared" si="65"/>
        <v>Trademarks - TM_ID</v>
      </c>
      <c r="D2072" t="s">
        <v>3273</v>
      </c>
      <c r="E2072" t="s">
        <v>17211</v>
      </c>
      <c r="F2072" t="s">
        <v>3273</v>
      </c>
    </row>
    <row r="2073" spans="1:6" x14ac:dyDescent="0.25">
      <c r="A2073" t="s">
        <v>17210</v>
      </c>
      <c r="B2073" s="4" t="str">
        <f t="shared" si="64"/>
        <v>Trademarks</v>
      </c>
      <c r="C2073" s="4" t="str">
        <f t="shared" si="65"/>
        <v>Trademarks - ACCOUNTS_SOURCE_CODE</v>
      </c>
      <c r="D2073" t="s">
        <v>4422</v>
      </c>
      <c r="E2073" t="s">
        <v>17212</v>
      </c>
      <c r="F2073" t="s">
        <v>4422</v>
      </c>
    </row>
    <row r="2074" spans="1:6" x14ac:dyDescent="0.25">
      <c r="A2074" t="s">
        <v>17210</v>
      </c>
      <c r="B2074" s="4" t="str">
        <f t="shared" si="64"/>
        <v>Trademarks</v>
      </c>
      <c r="C2074" s="4" t="str">
        <f t="shared" si="65"/>
        <v>Trademarks - Trademark_Number</v>
      </c>
      <c r="D2074" t="s">
        <v>3275</v>
      </c>
      <c r="E2074" t="s">
        <v>17213</v>
      </c>
      <c r="F2074" t="s">
        <v>3275</v>
      </c>
    </row>
    <row r="2075" spans="1:6" x14ac:dyDescent="0.25">
      <c r="A2075" t="s">
        <v>17210</v>
      </c>
      <c r="B2075" s="4" t="str">
        <f t="shared" si="64"/>
        <v>Trademarks</v>
      </c>
      <c r="C2075" s="4" t="str">
        <f t="shared" si="65"/>
        <v>Trademarks - RegistrationNumber</v>
      </c>
      <c r="D2075" t="s">
        <v>3259</v>
      </c>
      <c r="E2075" t="s">
        <v>17214</v>
      </c>
      <c r="F2075" t="s">
        <v>3259</v>
      </c>
    </row>
    <row r="2076" spans="1:6" x14ac:dyDescent="0.25">
      <c r="A2076" t="s">
        <v>17210</v>
      </c>
      <c r="B2076" s="4" t="str">
        <f t="shared" si="64"/>
        <v>Trademarks</v>
      </c>
      <c r="C2076" s="4" t="str">
        <f t="shared" si="65"/>
        <v>Trademarks - Mark</v>
      </c>
      <c r="D2076" t="s">
        <v>3245</v>
      </c>
      <c r="E2076" t="s">
        <v>17211</v>
      </c>
      <c r="F2076" t="s">
        <v>3245</v>
      </c>
    </row>
    <row r="2077" spans="1:6" x14ac:dyDescent="0.25">
      <c r="A2077" t="s">
        <v>17210</v>
      </c>
      <c r="B2077" s="4" t="str">
        <f t="shared" si="64"/>
        <v>Trademarks</v>
      </c>
      <c r="C2077" s="4" t="str">
        <f t="shared" si="65"/>
        <v>Trademarks - FilingDate</v>
      </c>
      <c r="D2077" t="s">
        <v>3235</v>
      </c>
      <c r="E2077" t="s">
        <v>17215</v>
      </c>
      <c r="F2077" t="s">
        <v>3235</v>
      </c>
    </row>
    <row r="2078" spans="1:6" x14ac:dyDescent="0.25">
      <c r="A2078" t="s">
        <v>17210</v>
      </c>
      <c r="B2078" s="4" t="str">
        <f t="shared" si="64"/>
        <v>Trademarks</v>
      </c>
      <c r="C2078" s="4" t="str">
        <f t="shared" si="65"/>
        <v>Trademarks - RegistrationDate</v>
      </c>
      <c r="D2078" t="s">
        <v>3251</v>
      </c>
      <c r="E2078" t="s">
        <v>17216</v>
      </c>
      <c r="F2078" t="s">
        <v>3251</v>
      </c>
    </row>
    <row r="2079" spans="1:6" x14ac:dyDescent="0.25">
      <c r="A2079" t="s">
        <v>17210</v>
      </c>
      <c r="B2079" s="4" t="str">
        <f t="shared" si="64"/>
        <v>Trademarks</v>
      </c>
      <c r="C2079" s="4" t="str">
        <f t="shared" si="65"/>
        <v>Trademarks - ExpirationDate</v>
      </c>
      <c r="D2079" t="s">
        <v>3227</v>
      </c>
      <c r="E2079" t="s">
        <v>17217</v>
      </c>
      <c r="F2079" t="s">
        <v>3227</v>
      </c>
    </row>
    <row r="2080" spans="1:6" x14ac:dyDescent="0.25">
      <c r="A2080" t="s">
        <v>17210</v>
      </c>
      <c r="B2080" s="4" t="str">
        <f t="shared" si="64"/>
        <v>Trademarks</v>
      </c>
      <c r="C2080" s="4" t="str">
        <f t="shared" si="65"/>
        <v>Trademarks - CancellationDate</v>
      </c>
      <c r="D2080" t="s">
        <v>3219</v>
      </c>
      <c r="E2080" t="s">
        <v>17218</v>
      </c>
      <c r="F2080" t="s">
        <v>3219</v>
      </c>
    </row>
    <row r="2081" spans="1:6" x14ac:dyDescent="0.25">
      <c r="A2081" t="s">
        <v>17210</v>
      </c>
      <c r="B2081" s="4" t="str">
        <f t="shared" si="64"/>
        <v>Trademarks</v>
      </c>
      <c r="C2081" s="4" t="str">
        <f t="shared" si="65"/>
        <v>Trademarks - TypeCode</v>
      </c>
      <c r="D2081" t="s">
        <v>3277</v>
      </c>
      <c r="E2081" t="s">
        <v>17219</v>
      </c>
      <c r="F2081" t="s">
        <v>3277</v>
      </c>
    </row>
    <row r="2082" spans="1:6" x14ac:dyDescent="0.25">
      <c r="A2082" t="s">
        <v>17210</v>
      </c>
      <c r="B2082" s="4" t="str">
        <f t="shared" si="64"/>
        <v>Trademarks</v>
      </c>
      <c r="C2082" s="4" t="str">
        <f t="shared" si="65"/>
        <v>Trademarks - TypeDesc</v>
      </c>
      <c r="D2082" t="s">
        <v>3279</v>
      </c>
      <c r="E2082" t="s">
        <v>17220</v>
      </c>
      <c r="F2082" t="s">
        <v>3279</v>
      </c>
    </row>
    <row r="2083" spans="1:6" x14ac:dyDescent="0.25">
      <c r="A2083" t="s">
        <v>17210</v>
      </c>
      <c r="B2083" s="4" t="str">
        <f t="shared" si="64"/>
        <v>Trademarks</v>
      </c>
      <c r="C2083" s="4" t="str">
        <f t="shared" si="65"/>
        <v>Trademarks - StatusCode</v>
      </c>
      <c r="D2083" t="s">
        <v>3261</v>
      </c>
      <c r="E2083" t="s">
        <v>17221</v>
      </c>
      <c r="F2083" t="s">
        <v>3261</v>
      </c>
    </row>
    <row r="2084" spans="1:6" x14ac:dyDescent="0.25">
      <c r="A2084" t="s">
        <v>17210</v>
      </c>
      <c r="B2084" s="4" t="str">
        <f t="shared" si="64"/>
        <v>Trademarks</v>
      </c>
      <c r="C2084" s="4" t="str">
        <f t="shared" si="65"/>
        <v>Trademarks - StatusDesc</v>
      </c>
      <c r="D2084" t="s">
        <v>3271</v>
      </c>
      <c r="E2084" t="s">
        <v>17222</v>
      </c>
      <c r="F2084" t="s">
        <v>3271</v>
      </c>
    </row>
    <row r="2085" spans="1:6" x14ac:dyDescent="0.25">
      <c r="A2085" t="s">
        <v>17210</v>
      </c>
      <c r="B2085" s="4" t="str">
        <f t="shared" si="64"/>
        <v>Trademarks</v>
      </c>
      <c r="C2085" s="4" t="str">
        <f t="shared" si="65"/>
        <v>Trademarks - StatusDate</v>
      </c>
      <c r="D2085" t="s">
        <v>3263</v>
      </c>
      <c r="E2085" t="s">
        <v>17217</v>
      </c>
      <c r="F2085" t="s">
        <v>3263</v>
      </c>
    </row>
    <row r="2086" spans="1:6" x14ac:dyDescent="0.25">
      <c r="A2086" t="s">
        <v>17210</v>
      </c>
      <c r="B2086" s="4" t="str">
        <f t="shared" si="64"/>
        <v>Trademarks</v>
      </c>
      <c r="C2086" s="4" t="str">
        <f t="shared" si="65"/>
        <v>Trademarks - Markdescription</v>
      </c>
      <c r="D2086" t="s">
        <v>3247</v>
      </c>
      <c r="E2086" t="s">
        <v>17223</v>
      </c>
      <c r="F2086" t="s">
        <v>3247</v>
      </c>
    </row>
    <row r="2087" spans="1:6" x14ac:dyDescent="0.25">
      <c r="A2087" t="s">
        <v>17210</v>
      </c>
      <c r="B2087" s="4" t="str">
        <f t="shared" si="64"/>
        <v>Trademarks</v>
      </c>
      <c r="C2087" s="4" t="str">
        <f t="shared" si="65"/>
        <v>Trademarks - MarkdescriptionLanguageCode</v>
      </c>
      <c r="D2087" t="s">
        <v>3249</v>
      </c>
      <c r="E2087" t="s">
        <v>17224</v>
      </c>
      <c r="F2087" t="s">
        <v>3249</v>
      </c>
    </row>
    <row r="2088" spans="1:6" x14ac:dyDescent="0.25">
      <c r="A2088" t="s">
        <v>17210</v>
      </c>
      <c r="B2088" s="4" t="str">
        <f t="shared" si="64"/>
        <v>Trademarks</v>
      </c>
      <c r="C2088" s="4" t="str">
        <f t="shared" si="65"/>
        <v>Trademarks - FilingLanguageCode</v>
      </c>
      <c r="D2088" t="s">
        <v>3243</v>
      </c>
      <c r="E2088" t="s">
        <v>17225</v>
      </c>
      <c r="F2088" t="s">
        <v>3243</v>
      </c>
    </row>
    <row r="2089" spans="1:6" x14ac:dyDescent="0.25">
      <c r="A2089" t="s">
        <v>17226</v>
      </c>
      <c r="B2089" s="4" t="str">
        <f t="shared" si="64"/>
        <v>Beneficially_held_subsidiary</v>
      </c>
      <c r="C2089" s="4" t="str">
        <f t="shared" si="65"/>
        <v>Beneficially_held_subsidiary - BvD_ID_number</v>
      </c>
      <c r="D2089" t="s">
        <v>5805</v>
      </c>
      <c r="E2089" t="s">
        <v>954</v>
      </c>
      <c r="F2089" t="s">
        <v>27</v>
      </c>
    </row>
    <row r="2090" spans="1:6" x14ac:dyDescent="0.25">
      <c r="A2090" t="s">
        <v>17226</v>
      </c>
      <c r="B2090" s="4" t="str">
        <f t="shared" si="64"/>
        <v>Beneficially_held_subsidiary</v>
      </c>
      <c r="C2090" s="4" t="str">
        <f t="shared" si="65"/>
        <v>Beneficially_held_subsidiary - Orbis_ID_number</v>
      </c>
      <c r="D2090" t="s">
        <v>11893</v>
      </c>
      <c r="E2090" t="s">
        <v>3317</v>
      </c>
      <c r="F2090" t="s">
        <v>56</v>
      </c>
    </row>
    <row r="2091" spans="1:6" x14ac:dyDescent="0.25">
      <c r="A2091" t="s">
        <v>17226</v>
      </c>
      <c r="B2091" s="4" t="str">
        <f t="shared" si="64"/>
        <v>Beneficially_held_subsidiary</v>
      </c>
      <c r="C2091" s="4" t="str">
        <f t="shared" si="65"/>
        <v>Beneficially_held_subsidiary - Subsidiary_BvD_ID_number</v>
      </c>
      <c r="D2091" t="s">
        <v>14873</v>
      </c>
      <c r="E2091" t="s">
        <v>14871</v>
      </c>
      <c r="F2091" t="s">
        <v>179</v>
      </c>
    </row>
    <row r="2092" spans="1:6" x14ac:dyDescent="0.25">
      <c r="A2092" t="s">
        <v>17226</v>
      </c>
      <c r="B2092" s="4" t="str">
        <f t="shared" si="64"/>
        <v>Beneficially_held_subsidiary</v>
      </c>
      <c r="C2092" s="4" t="str">
        <f t="shared" si="65"/>
        <v>Beneficially_held_subsidiary - Subsidiary_Direct_pct</v>
      </c>
      <c r="D2092" t="s">
        <v>17227</v>
      </c>
      <c r="E2092" t="s">
        <v>14891</v>
      </c>
      <c r="F2092" t="s">
        <v>927</v>
      </c>
    </row>
    <row r="2093" spans="1:6" x14ac:dyDescent="0.25">
      <c r="A2093" t="s">
        <v>17226</v>
      </c>
      <c r="B2093" s="4" t="str">
        <f t="shared" si="64"/>
        <v>Beneficially_held_subsidiary</v>
      </c>
      <c r="C2093" s="4" t="str">
        <f t="shared" si="65"/>
        <v>Beneficially_held_subsidiary - Subsidiary_Total_pct</v>
      </c>
      <c r="D2093" t="s">
        <v>17228</v>
      </c>
      <c r="E2093" t="s">
        <v>15096</v>
      </c>
      <c r="F2093" t="s">
        <v>929</v>
      </c>
    </row>
    <row r="2094" spans="1:6" x14ac:dyDescent="0.25">
      <c r="A2094" t="s">
        <v>17226</v>
      </c>
      <c r="B2094" s="4" t="str">
        <f t="shared" si="64"/>
        <v>Beneficially_held_subsidiary</v>
      </c>
      <c r="C2094" s="4" t="str">
        <f t="shared" si="65"/>
        <v>Beneficially_held_subsidiary - Subsidiary_Beneficially_held_indicator</v>
      </c>
      <c r="D2094" t="s">
        <v>17229</v>
      </c>
      <c r="E2094" t="s">
        <v>14869</v>
      </c>
      <c r="F2094" t="s">
        <v>925</v>
      </c>
    </row>
    <row r="2095" spans="1:6" x14ac:dyDescent="0.25">
      <c r="A2095" t="s">
        <v>17230</v>
      </c>
      <c r="B2095" s="4" t="str">
        <f t="shared" si="64"/>
        <v>Beneficially_held_shareholder</v>
      </c>
      <c r="C2095" s="4" t="str">
        <f t="shared" si="65"/>
        <v>Beneficially_held_shareholder - BvD_ID_number</v>
      </c>
      <c r="D2095" t="s">
        <v>5805</v>
      </c>
      <c r="E2095" t="s">
        <v>954</v>
      </c>
      <c r="F2095" t="s">
        <v>27</v>
      </c>
    </row>
    <row r="2096" spans="1:6" x14ac:dyDescent="0.25">
      <c r="A2096" t="s">
        <v>17230</v>
      </c>
      <c r="B2096" s="4" t="str">
        <f t="shared" si="64"/>
        <v>Beneficially_held_shareholder</v>
      </c>
      <c r="C2096" s="4" t="str">
        <f t="shared" si="65"/>
        <v>Beneficially_held_shareholder - Orbis_ID_number</v>
      </c>
      <c r="D2096" t="s">
        <v>11893</v>
      </c>
      <c r="E2096" t="s">
        <v>3317</v>
      </c>
      <c r="F2096" t="s">
        <v>56</v>
      </c>
    </row>
    <row r="2097" spans="1:6" x14ac:dyDescent="0.25">
      <c r="A2097" t="s">
        <v>17230</v>
      </c>
      <c r="B2097" s="4" t="str">
        <f t="shared" si="64"/>
        <v>Beneficially_held_shareholder</v>
      </c>
      <c r="C2097" s="4" t="str">
        <f t="shared" si="65"/>
        <v>Beneficially_held_shareholder - Shareholder_BvD_ID_number</v>
      </c>
      <c r="D2097" t="s">
        <v>14337</v>
      </c>
      <c r="E2097" t="s">
        <v>14335</v>
      </c>
      <c r="F2097" t="s">
        <v>140</v>
      </c>
    </row>
    <row r="2098" spans="1:6" x14ac:dyDescent="0.25">
      <c r="A2098" t="s">
        <v>17230</v>
      </c>
      <c r="B2098" s="4" t="str">
        <f t="shared" si="64"/>
        <v>Beneficially_held_shareholder</v>
      </c>
      <c r="C2098" s="4" t="str">
        <f t="shared" si="65"/>
        <v>Beneficially_held_shareholder - Shareholder_Direct_pct</v>
      </c>
      <c r="D2098" t="s">
        <v>17231</v>
      </c>
      <c r="E2098" t="s">
        <v>14359</v>
      </c>
      <c r="F2098" t="s">
        <v>920</v>
      </c>
    </row>
    <row r="2099" spans="1:6" x14ac:dyDescent="0.25">
      <c r="A2099" t="s">
        <v>17230</v>
      </c>
      <c r="B2099" s="4" t="str">
        <f t="shared" si="64"/>
        <v>Beneficially_held_shareholder</v>
      </c>
      <c r="C2099" s="4" t="str">
        <f t="shared" si="65"/>
        <v>Beneficially_held_shareholder - Shareholder_Total_pct</v>
      </c>
      <c r="D2099" t="s">
        <v>17232</v>
      </c>
      <c r="E2099" t="s">
        <v>14568</v>
      </c>
      <c r="F2099" t="s">
        <v>922</v>
      </c>
    </row>
    <row r="2100" spans="1:6" x14ac:dyDescent="0.25">
      <c r="A2100" t="s">
        <v>17230</v>
      </c>
      <c r="B2100" s="4" t="str">
        <f t="shared" si="64"/>
        <v>Beneficially_held_shareholder</v>
      </c>
      <c r="C2100" s="4" t="str">
        <f t="shared" si="65"/>
        <v>Beneficially_held_shareholder - Shareholder_Beneficially_held_indicator</v>
      </c>
      <c r="D2100" t="s">
        <v>17233</v>
      </c>
      <c r="E2100" t="s">
        <v>14332</v>
      </c>
      <c r="F2100" t="s">
        <v>918</v>
      </c>
    </row>
    <row r="2101" spans="1:6" x14ac:dyDescent="0.25">
      <c r="A2101" t="s">
        <v>17253</v>
      </c>
      <c r="B2101" s="4" t="str">
        <f t="shared" si="64"/>
        <v>PIE_Public_Interest_Entities</v>
      </c>
      <c r="C2101" s="4" t="str">
        <f t="shared" si="65"/>
        <v>PIE_Public_Interest_Entities - BvD_ID_number</v>
      </c>
      <c r="D2101" t="s">
        <v>5805</v>
      </c>
      <c r="E2101" t="s">
        <v>954</v>
      </c>
      <c r="F2101" t="s">
        <v>27</v>
      </c>
    </row>
    <row r="2102" spans="1:6" x14ac:dyDescent="0.25">
      <c r="A2102" t="s">
        <v>17253</v>
      </c>
      <c r="B2102" s="4" t="str">
        <f t="shared" si="64"/>
        <v>PIE_Public_Interest_Entities</v>
      </c>
      <c r="C2102" s="4" t="str">
        <f t="shared" si="65"/>
        <v>PIE_Public_Interest_Entities - Orbis_ID_number</v>
      </c>
      <c r="D2102" t="s">
        <v>11893</v>
      </c>
      <c r="E2102" t="s">
        <v>3317</v>
      </c>
      <c r="F2102" t="s">
        <v>56</v>
      </c>
    </row>
    <row r="2103" spans="1:6" x14ac:dyDescent="0.25">
      <c r="A2103" t="s">
        <v>17253</v>
      </c>
      <c r="B2103" s="4" t="str">
        <f t="shared" si="64"/>
        <v>PIE_Public_Interest_Entities</v>
      </c>
      <c r="C2103" s="4" t="str">
        <f t="shared" si="65"/>
        <v>PIE_Public_Interest_Entities - PIE_Type</v>
      </c>
      <c r="D2103" t="s">
        <v>12189</v>
      </c>
      <c r="E2103" t="s">
        <v>12187</v>
      </c>
      <c r="F2103" t="s">
        <v>2971</v>
      </c>
    </row>
    <row r="2104" spans="1:6" x14ac:dyDescent="0.25">
      <c r="A2104" t="s">
        <v>17253</v>
      </c>
      <c r="B2104" s="4" t="str">
        <f t="shared" si="64"/>
        <v>PIE_Public_Interest_Entities</v>
      </c>
      <c r="C2104" s="4" t="str">
        <f t="shared" si="65"/>
        <v>PIE_Public_Interest_Entities - PIE_Date</v>
      </c>
      <c r="D2104" t="s">
        <v>12178</v>
      </c>
      <c r="E2104" t="s">
        <v>12176</v>
      </c>
      <c r="F2104" t="s">
        <v>2961</v>
      </c>
    </row>
    <row r="2105" spans="1:6" x14ac:dyDescent="0.25">
      <c r="A2105" t="s">
        <v>17253</v>
      </c>
      <c r="B2105" s="4" t="str">
        <f t="shared" si="64"/>
        <v>PIE_Public_Interest_Entities</v>
      </c>
      <c r="C2105" s="4" t="str">
        <f t="shared" si="65"/>
        <v>PIE_Public_Interest_Entities - PIE_Source</v>
      </c>
      <c r="D2105" t="s">
        <v>12184</v>
      </c>
      <c r="E2105" t="s">
        <v>12182</v>
      </c>
      <c r="F2105" t="s">
        <v>2969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52225-6FAF-4F8E-84E7-2DBE0078BF03}">
  <dimension ref="A1:P4546"/>
  <sheetViews>
    <sheetView workbookViewId="0">
      <pane ySplit="1" topLeftCell="A1488" activePane="bottomLeft" state="frozen"/>
      <selection pane="bottomLeft" activeCell="E1515" sqref="E1515"/>
    </sheetView>
  </sheetViews>
  <sheetFormatPr defaultRowHeight="15" x14ac:dyDescent="0.25"/>
  <cols>
    <col min="2" max="2" width="40.7109375" customWidth="1"/>
    <col min="3" max="4" width="30.7109375" customWidth="1"/>
    <col min="5" max="5" width="255.7109375" bestFit="1" customWidth="1"/>
    <col min="6" max="6" width="119" bestFit="1" customWidth="1"/>
  </cols>
  <sheetData>
    <row r="1" spans="1:16" x14ac:dyDescent="0.25">
      <c r="A1" s="2" t="s">
        <v>3318</v>
      </c>
      <c r="B1" s="2" t="s">
        <v>3319</v>
      </c>
      <c r="C1" s="2" t="s">
        <v>3320</v>
      </c>
      <c r="D1" s="2" t="s">
        <v>1778</v>
      </c>
      <c r="E1" s="2" t="s">
        <v>3321</v>
      </c>
      <c r="F1" s="2" t="s">
        <v>3322</v>
      </c>
      <c r="G1" s="2" t="s">
        <v>3323</v>
      </c>
      <c r="H1" s="2" t="s">
        <v>3324</v>
      </c>
      <c r="I1" s="2" t="s">
        <v>3325</v>
      </c>
      <c r="J1" s="2" t="s">
        <v>3326</v>
      </c>
      <c r="K1" s="2" t="s">
        <v>3327</v>
      </c>
      <c r="L1" s="2" t="s">
        <v>1837</v>
      </c>
      <c r="M1" s="2" t="s">
        <v>3338</v>
      </c>
      <c r="N1" s="2" t="s">
        <v>3339</v>
      </c>
      <c r="O1" s="2" t="s">
        <v>3340</v>
      </c>
      <c r="P1" s="2" t="s">
        <v>3341</v>
      </c>
    </row>
    <row r="2" spans="1:16" x14ac:dyDescent="0.25">
      <c r="A2" t="s">
        <v>3328</v>
      </c>
      <c r="B2" t="s">
        <v>3329</v>
      </c>
      <c r="C2" t="s">
        <v>3330</v>
      </c>
      <c r="D2" t="s">
        <v>3330</v>
      </c>
      <c r="E2" t="s">
        <v>3331</v>
      </c>
      <c r="F2" t="s">
        <v>3332</v>
      </c>
      <c r="G2" t="s">
        <v>3333</v>
      </c>
      <c r="H2" t="s">
        <v>3334</v>
      </c>
      <c r="I2" t="s">
        <v>3335</v>
      </c>
      <c r="K2" t="s">
        <v>3336</v>
      </c>
      <c r="L2" t="s">
        <v>3337</v>
      </c>
      <c r="M2" t="s">
        <v>3342</v>
      </c>
      <c r="P2" t="s">
        <v>3343</v>
      </c>
    </row>
    <row r="3" spans="1:16" x14ac:dyDescent="0.25">
      <c r="A3" t="s">
        <v>3328</v>
      </c>
      <c r="B3" t="s">
        <v>3344</v>
      </c>
      <c r="C3" t="s">
        <v>3345</v>
      </c>
      <c r="D3" t="s">
        <v>3345</v>
      </c>
      <c r="E3" t="s">
        <v>3346</v>
      </c>
      <c r="F3" t="s">
        <v>3347</v>
      </c>
      <c r="G3" t="s">
        <v>3333</v>
      </c>
      <c r="H3" t="s">
        <v>3334</v>
      </c>
      <c r="I3" t="s">
        <v>3348</v>
      </c>
      <c r="K3" t="s">
        <v>3336</v>
      </c>
      <c r="L3" t="s">
        <v>3337</v>
      </c>
      <c r="M3" t="s">
        <v>3349</v>
      </c>
      <c r="P3" t="s">
        <v>3343</v>
      </c>
    </row>
    <row r="4" spans="1:16" x14ac:dyDescent="0.25">
      <c r="A4" t="s">
        <v>3328</v>
      </c>
      <c r="C4" t="s">
        <v>3350</v>
      </c>
      <c r="D4" t="s">
        <v>3350</v>
      </c>
      <c r="E4" t="s">
        <v>3351</v>
      </c>
      <c r="F4" t="s">
        <v>3352</v>
      </c>
      <c r="G4" t="s">
        <v>3333</v>
      </c>
      <c r="H4" t="s">
        <v>3334</v>
      </c>
      <c r="K4" t="s">
        <v>3336</v>
      </c>
      <c r="L4" t="s">
        <v>3337</v>
      </c>
      <c r="M4" t="s">
        <v>3353</v>
      </c>
      <c r="P4" t="s">
        <v>3343</v>
      </c>
    </row>
    <row r="5" spans="1:16" x14ac:dyDescent="0.25">
      <c r="A5" t="s">
        <v>3328</v>
      </c>
      <c r="C5" t="s">
        <v>3354</v>
      </c>
      <c r="D5" t="s">
        <v>3354</v>
      </c>
      <c r="E5" t="s">
        <v>3355</v>
      </c>
      <c r="F5" t="s">
        <v>3356</v>
      </c>
      <c r="G5" t="s">
        <v>3333</v>
      </c>
      <c r="H5" t="s">
        <v>3334</v>
      </c>
      <c r="K5" t="s">
        <v>3336</v>
      </c>
      <c r="L5" t="s">
        <v>3337</v>
      </c>
      <c r="M5" t="s">
        <v>3357</v>
      </c>
      <c r="P5" t="s">
        <v>3343</v>
      </c>
    </row>
    <row r="6" spans="1:16" x14ac:dyDescent="0.25">
      <c r="A6" t="s">
        <v>3328</v>
      </c>
      <c r="C6" t="s">
        <v>3358</v>
      </c>
      <c r="D6" t="s">
        <v>3358</v>
      </c>
      <c r="E6" t="s">
        <v>3359</v>
      </c>
      <c r="F6" t="s">
        <v>3360</v>
      </c>
      <c r="G6" t="s">
        <v>3333</v>
      </c>
      <c r="H6" t="s">
        <v>3334</v>
      </c>
      <c r="K6" t="s">
        <v>3336</v>
      </c>
      <c r="L6" t="s">
        <v>3337</v>
      </c>
      <c r="M6" t="s">
        <v>3361</v>
      </c>
      <c r="P6" t="s">
        <v>3343</v>
      </c>
    </row>
    <row r="7" spans="1:16" x14ac:dyDescent="0.25">
      <c r="A7" t="s">
        <v>3328</v>
      </c>
      <c r="C7" t="s">
        <v>3362</v>
      </c>
      <c r="D7" t="s">
        <v>3362</v>
      </c>
      <c r="E7" t="s">
        <v>3363</v>
      </c>
      <c r="F7" t="s">
        <v>1406</v>
      </c>
      <c r="G7" t="s">
        <v>3333</v>
      </c>
      <c r="H7" t="s">
        <v>3334</v>
      </c>
      <c r="K7" t="s">
        <v>3336</v>
      </c>
      <c r="L7" t="s">
        <v>3337</v>
      </c>
      <c r="M7" t="s">
        <v>3364</v>
      </c>
      <c r="P7" t="s">
        <v>3343</v>
      </c>
    </row>
    <row r="8" spans="1:16" x14ac:dyDescent="0.25">
      <c r="A8" t="s">
        <v>3328</v>
      </c>
      <c r="B8" t="s">
        <v>3344</v>
      </c>
      <c r="C8" t="s">
        <v>3365</v>
      </c>
      <c r="D8" t="s">
        <v>3365</v>
      </c>
      <c r="E8" t="s">
        <v>3366</v>
      </c>
      <c r="F8" t="s">
        <v>1069</v>
      </c>
      <c r="G8" t="s">
        <v>3333</v>
      </c>
      <c r="H8" t="s">
        <v>3334</v>
      </c>
      <c r="K8" t="s">
        <v>3336</v>
      </c>
      <c r="L8" t="s">
        <v>3337</v>
      </c>
      <c r="M8" t="s">
        <v>3367</v>
      </c>
      <c r="P8" t="s">
        <v>3343</v>
      </c>
    </row>
    <row r="9" spans="1:16" x14ac:dyDescent="0.25">
      <c r="A9" t="s">
        <v>3328</v>
      </c>
      <c r="B9" t="s">
        <v>3329</v>
      </c>
      <c r="C9" t="s">
        <v>3368</v>
      </c>
      <c r="D9" t="s">
        <v>3368</v>
      </c>
      <c r="E9" t="s">
        <v>3369</v>
      </c>
      <c r="F9" t="s">
        <v>3370</v>
      </c>
      <c r="G9" t="s">
        <v>3333</v>
      </c>
      <c r="H9" t="s">
        <v>3334</v>
      </c>
      <c r="I9" t="s">
        <v>3348</v>
      </c>
      <c r="K9" t="s">
        <v>3336</v>
      </c>
      <c r="L9" t="s">
        <v>3337</v>
      </c>
      <c r="M9" t="s">
        <v>3371</v>
      </c>
      <c r="P9" t="s">
        <v>3343</v>
      </c>
    </row>
    <row r="10" spans="1:16" x14ac:dyDescent="0.25">
      <c r="A10" t="s">
        <v>3328</v>
      </c>
      <c r="B10" t="s">
        <v>3329</v>
      </c>
      <c r="C10" t="s">
        <v>3372</v>
      </c>
      <c r="D10" t="s">
        <v>3372</v>
      </c>
      <c r="E10" t="s">
        <v>3373</v>
      </c>
      <c r="F10" t="s">
        <v>3374</v>
      </c>
      <c r="G10" t="s">
        <v>3333</v>
      </c>
      <c r="H10" t="s">
        <v>3334</v>
      </c>
      <c r="I10" t="s">
        <v>3335</v>
      </c>
      <c r="K10" t="s">
        <v>3336</v>
      </c>
      <c r="L10" t="s">
        <v>3337</v>
      </c>
      <c r="M10" t="s">
        <v>3375</v>
      </c>
      <c r="P10" t="s">
        <v>3343</v>
      </c>
    </row>
    <row r="11" spans="1:16" x14ac:dyDescent="0.25">
      <c r="A11" t="s">
        <v>3328</v>
      </c>
      <c r="C11" t="s">
        <v>3376</v>
      </c>
      <c r="D11" t="s">
        <v>3376</v>
      </c>
      <c r="E11" t="s">
        <v>3377</v>
      </c>
      <c r="G11" t="s">
        <v>3333</v>
      </c>
      <c r="H11" t="s">
        <v>3334</v>
      </c>
      <c r="K11" t="s">
        <v>3336</v>
      </c>
      <c r="L11" t="s">
        <v>3337</v>
      </c>
      <c r="M11" t="s">
        <v>3378</v>
      </c>
      <c r="P11" t="s">
        <v>3343</v>
      </c>
    </row>
    <row r="12" spans="1:16" x14ac:dyDescent="0.25">
      <c r="A12" t="s">
        <v>3328</v>
      </c>
      <c r="B12" t="s">
        <v>3329</v>
      </c>
      <c r="C12" t="s">
        <v>3379</v>
      </c>
      <c r="D12" t="s">
        <v>3379</v>
      </c>
      <c r="E12" t="s">
        <v>3380</v>
      </c>
      <c r="F12" t="s">
        <v>3381</v>
      </c>
      <c r="G12" t="s">
        <v>3333</v>
      </c>
      <c r="H12" t="s">
        <v>3334</v>
      </c>
      <c r="I12" t="s">
        <v>3335</v>
      </c>
      <c r="K12" t="s">
        <v>3336</v>
      </c>
      <c r="L12" t="s">
        <v>3337</v>
      </c>
      <c r="M12" t="s">
        <v>3382</v>
      </c>
      <c r="P12" t="s">
        <v>3343</v>
      </c>
    </row>
    <row r="13" spans="1:16" x14ac:dyDescent="0.25">
      <c r="A13" t="s">
        <v>3328</v>
      </c>
      <c r="B13" t="s">
        <v>3383</v>
      </c>
      <c r="C13" t="s">
        <v>3384</v>
      </c>
      <c r="D13" t="s">
        <v>3384</v>
      </c>
      <c r="E13" t="s">
        <v>3385</v>
      </c>
      <c r="F13" t="s">
        <v>3386</v>
      </c>
      <c r="G13" t="s">
        <v>3333</v>
      </c>
      <c r="H13" t="s">
        <v>3334</v>
      </c>
      <c r="I13" t="s">
        <v>3348</v>
      </c>
      <c r="K13" t="s">
        <v>3336</v>
      </c>
      <c r="L13" t="s">
        <v>3337</v>
      </c>
      <c r="M13" t="s">
        <v>3387</v>
      </c>
      <c r="P13" t="s">
        <v>3343</v>
      </c>
    </row>
    <row r="14" spans="1:16" x14ac:dyDescent="0.25">
      <c r="A14" t="s">
        <v>3328</v>
      </c>
      <c r="B14" t="s">
        <v>3344</v>
      </c>
      <c r="C14" t="s">
        <v>3388</v>
      </c>
      <c r="D14" t="s">
        <v>3388</v>
      </c>
      <c r="E14" t="s">
        <v>3389</v>
      </c>
      <c r="F14" t="s">
        <v>3390</v>
      </c>
      <c r="G14" t="s">
        <v>3333</v>
      </c>
      <c r="H14" t="s">
        <v>3334</v>
      </c>
      <c r="I14" t="s">
        <v>3348</v>
      </c>
      <c r="K14" t="s">
        <v>3336</v>
      </c>
      <c r="L14" t="s">
        <v>3337</v>
      </c>
      <c r="M14" t="s">
        <v>3391</v>
      </c>
      <c r="P14" t="s">
        <v>3343</v>
      </c>
    </row>
    <row r="15" spans="1:16" x14ac:dyDescent="0.25">
      <c r="A15" t="s">
        <v>3328</v>
      </c>
      <c r="C15" t="s">
        <v>3392</v>
      </c>
      <c r="D15" t="s">
        <v>3392</v>
      </c>
      <c r="E15" t="s">
        <v>3393</v>
      </c>
      <c r="G15" t="s">
        <v>3333</v>
      </c>
      <c r="H15" t="s">
        <v>3334</v>
      </c>
      <c r="K15" t="s">
        <v>3336</v>
      </c>
      <c r="L15" t="s">
        <v>3337</v>
      </c>
      <c r="M15" t="s">
        <v>3394</v>
      </c>
      <c r="P15" t="s">
        <v>3343</v>
      </c>
    </row>
    <row r="16" spans="1:16" x14ac:dyDescent="0.25">
      <c r="A16" t="s">
        <v>3328</v>
      </c>
      <c r="B16" t="s">
        <v>3329</v>
      </c>
      <c r="C16" t="s">
        <v>3395</v>
      </c>
      <c r="D16" t="s">
        <v>3395</v>
      </c>
      <c r="E16" t="s">
        <v>3396</v>
      </c>
      <c r="F16" t="s">
        <v>3397</v>
      </c>
      <c r="G16" t="s">
        <v>3333</v>
      </c>
      <c r="H16" t="s">
        <v>3334</v>
      </c>
      <c r="I16" t="s">
        <v>3348</v>
      </c>
      <c r="K16" t="s">
        <v>3336</v>
      </c>
      <c r="L16" t="s">
        <v>3337</v>
      </c>
      <c r="M16" t="s">
        <v>3398</v>
      </c>
      <c r="P16" t="s">
        <v>3343</v>
      </c>
    </row>
    <row r="17" spans="1:16" x14ac:dyDescent="0.25">
      <c r="A17" t="s">
        <v>3328</v>
      </c>
      <c r="B17" t="s">
        <v>3329</v>
      </c>
      <c r="C17" t="s">
        <v>3399</v>
      </c>
      <c r="D17" t="s">
        <v>3399</v>
      </c>
      <c r="E17" t="s">
        <v>3400</v>
      </c>
      <c r="G17" t="s">
        <v>3333</v>
      </c>
      <c r="H17" t="s">
        <v>3334</v>
      </c>
      <c r="K17" t="s">
        <v>3336</v>
      </c>
      <c r="L17" t="s">
        <v>3337</v>
      </c>
      <c r="M17" t="s">
        <v>3401</v>
      </c>
      <c r="P17" t="s">
        <v>3343</v>
      </c>
    </row>
    <row r="18" spans="1:16" x14ac:dyDescent="0.25">
      <c r="A18" t="s">
        <v>3328</v>
      </c>
      <c r="C18" t="s">
        <v>3402</v>
      </c>
      <c r="D18" t="s">
        <v>3402</v>
      </c>
      <c r="E18" t="s">
        <v>3403</v>
      </c>
      <c r="G18" t="s">
        <v>3333</v>
      </c>
      <c r="H18" t="s">
        <v>3334</v>
      </c>
      <c r="K18" t="s">
        <v>3336</v>
      </c>
      <c r="L18" t="s">
        <v>3337</v>
      </c>
      <c r="M18" t="s">
        <v>3404</v>
      </c>
      <c r="P18" t="s">
        <v>3343</v>
      </c>
    </row>
    <row r="19" spans="1:16" x14ac:dyDescent="0.25">
      <c r="A19" t="s">
        <v>3328</v>
      </c>
      <c r="C19" t="s">
        <v>3405</v>
      </c>
      <c r="D19" t="s">
        <v>3405</v>
      </c>
      <c r="E19" t="s">
        <v>3406</v>
      </c>
      <c r="G19" t="s">
        <v>3333</v>
      </c>
      <c r="H19" t="s">
        <v>3334</v>
      </c>
      <c r="K19" t="s">
        <v>3336</v>
      </c>
      <c r="L19" t="s">
        <v>3337</v>
      </c>
      <c r="M19" t="s">
        <v>3410</v>
      </c>
      <c r="P19" t="s">
        <v>3343</v>
      </c>
    </row>
    <row r="20" spans="1:16" x14ac:dyDescent="0.25">
      <c r="A20" t="s">
        <v>3328</v>
      </c>
      <c r="B20" t="s">
        <v>3329</v>
      </c>
      <c r="C20" t="s">
        <v>3407</v>
      </c>
      <c r="D20" t="s">
        <v>3407</v>
      </c>
      <c r="E20" t="s">
        <v>3408</v>
      </c>
      <c r="F20" t="s">
        <v>3409</v>
      </c>
      <c r="G20" t="s">
        <v>3333</v>
      </c>
      <c r="H20" t="s">
        <v>3334</v>
      </c>
      <c r="I20" t="s">
        <v>3335</v>
      </c>
      <c r="K20" t="s">
        <v>3336</v>
      </c>
      <c r="L20" t="s">
        <v>3337</v>
      </c>
      <c r="M20" t="s">
        <v>3411</v>
      </c>
      <c r="P20" t="s">
        <v>3343</v>
      </c>
    </row>
    <row r="21" spans="1:16" x14ac:dyDescent="0.25">
      <c r="A21" t="s">
        <v>3328</v>
      </c>
      <c r="C21" t="s">
        <v>3412</v>
      </c>
      <c r="D21" t="s">
        <v>3412</v>
      </c>
      <c r="E21" t="s">
        <v>3413</v>
      </c>
      <c r="G21" t="s">
        <v>3333</v>
      </c>
      <c r="H21" t="s">
        <v>3334</v>
      </c>
      <c r="K21" t="s">
        <v>3336</v>
      </c>
      <c r="L21" t="s">
        <v>3337</v>
      </c>
      <c r="M21" t="s">
        <v>3414</v>
      </c>
      <c r="P21" t="s">
        <v>3343</v>
      </c>
    </row>
    <row r="22" spans="1:16" x14ac:dyDescent="0.25">
      <c r="A22" t="s">
        <v>3328</v>
      </c>
      <c r="B22" t="s">
        <v>3344</v>
      </c>
      <c r="C22" t="s">
        <v>3415</v>
      </c>
      <c r="D22" t="s">
        <v>3415</v>
      </c>
      <c r="E22" t="s">
        <v>3416</v>
      </c>
      <c r="F22" t="s">
        <v>3417</v>
      </c>
      <c r="G22" t="s">
        <v>3333</v>
      </c>
      <c r="H22" t="s">
        <v>3334</v>
      </c>
      <c r="I22" t="s">
        <v>3335</v>
      </c>
      <c r="K22" t="s">
        <v>3336</v>
      </c>
      <c r="L22" t="s">
        <v>3337</v>
      </c>
      <c r="M22" t="s">
        <v>3418</v>
      </c>
      <c r="P22" t="s">
        <v>3343</v>
      </c>
    </row>
    <row r="23" spans="1:16" x14ac:dyDescent="0.25">
      <c r="A23" t="s">
        <v>3328</v>
      </c>
      <c r="C23" t="s">
        <v>3419</v>
      </c>
      <c r="D23" t="s">
        <v>3419</v>
      </c>
      <c r="E23" t="s">
        <v>3420</v>
      </c>
      <c r="G23" t="s">
        <v>3333</v>
      </c>
      <c r="H23" t="s">
        <v>3334</v>
      </c>
      <c r="K23" t="s">
        <v>3336</v>
      </c>
      <c r="L23" t="s">
        <v>3337</v>
      </c>
      <c r="M23" t="s">
        <v>3421</v>
      </c>
      <c r="P23" t="s">
        <v>3343</v>
      </c>
    </row>
    <row r="24" spans="1:16" x14ac:dyDescent="0.25">
      <c r="A24" t="s">
        <v>3328</v>
      </c>
      <c r="C24" t="s">
        <v>3422</v>
      </c>
      <c r="D24" t="s">
        <v>3422</v>
      </c>
      <c r="E24" t="s">
        <v>3423</v>
      </c>
      <c r="F24" t="s">
        <v>3424</v>
      </c>
      <c r="G24" t="s">
        <v>3333</v>
      </c>
      <c r="H24" t="s">
        <v>3334</v>
      </c>
      <c r="K24" t="s">
        <v>3336</v>
      </c>
      <c r="L24" t="s">
        <v>3337</v>
      </c>
      <c r="M24" t="s">
        <v>3425</v>
      </c>
      <c r="P24" t="s">
        <v>3343</v>
      </c>
    </row>
    <row r="25" spans="1:16" x14ac:dyDescent="0.25">
      <c r="A25" t="s">
        <v>3328</v>
      </c>
      <c r="C25" t="s">
        <v>3426</v>
      </c>
      <c r="D25" t="s">
        <v>3426</v>
      </c>
      <c r="E25" t="s">
        <v>3427</v>
      </c>
      <c r="F25" t="s">
        <v>3428</v>
      </c>
      <c r="G25" t="s">
        <v>3333</v>
      </c>
      <c r="H25" t="s">
        <v>3334</v>
      </c>
      <c r="K25" t="s">
        <v>3336</v>
      </c>
      <c r="L25" t="s">
        <v>3337</v>
      </c>
      <c r="M25" t="s">
        <v>3429</v>
      </c>
      <c r="P25" t="s">
        <v>3343</v>
      </c>
    </row>
    <row r="26" spans="1:16" x14ac:dyDescent="0.25">
      <c r="A26" t="s">
        <v>3430</v>
      </c>
      <c r="B26" t="s">
        <v>3431</v>
      </c>
      <c r="C26" t="s">
        <v>3432</v>
      </c>
      <c r="D26" t="s">
        <v>3432</v>
      </c>
      <c r="E26" t="s">
        <v>3433</v>
      </c>
      <c r="F26" t="s">
        <v>3434</v>
      </c>
      <c r="G26" t="s">
        <v>3333</v>
      </c>
      <c r="H26" t="s">
        <v>3334</v>
      </c>
      <c r="I26" t="s">
        <v>3348</v>
      </c>
      <c r="K26" t="s">
        <v>3336</v>
      </c>
      <c r="L26" t="s">
        <v>3337</v>
      </c>
      <c r="M26" t="s">
        <v>3435</v>
      </c>
      <c r="P26" t="s">
        <v>3343</v>
      </c>
    </row>
    <row r="27" spans="1:16" x14ac:dyDescent="0.25">
      <c r="A27" t="s">
        <v>3430</v>
      </c>
      <c r="B27" t="s">
        <v>3431</v>
      </c>
      <c r="C27" t="s">
        <v>3436</v>
      </c>
      <c r="D27" t="s">
        <v>3436</v>
      </c>
      <c r="E27" t="s">
        <v>3437</v>
      </c>
      <c r="G27" t="s">
        <v>3333</v>
      </c>
      <c r="H27" t="s">
        <v>3334</v>
      </c>
      <c r="K27" t="s">
        <v>3336</v>
      </c>
      <c r="L27" t="s">
        <v>3337</v>
      </c>
      <c r="M27" t="s">
        <v>3438</v>
      </c>
      <c r="P27" t="s">
        <v>3343</v>
      </c>
    </row>
    <row r="28" spans="1:16" x14ac:dyDescent="0.25">
      <c r="A28" t="s">
        <v>3430</v>
      </c>
      <c r="B28" t="s">
        <v>3431</v>
      </c>
      <c r="C28" t="s">
        <v>3439</v>
      </c>
      <c r="D28" t="s">
        <v>3439</v>
      </c>
      <c r="E28" t="s">
        <v>3440</v>
      </c>
      <c r="F28" t="s">
        <v>3441</v>
      </c>
      <c r="G28" t="s">
        <v>3333</v>
      </c>
      <c r="H28" t="s">
        <v>3334</v>
      </c>
      <c r="I28" t="s">
        <v>3348</v>
      </c>
      <c r="K28" t="s">
        <v>3336</v>
      </c>
      <c r="L28" t="s">
        <v>3337</v>
      </c>
      <c r="M28" t="s">
        <v>3442</v>
      </c>
      <c r="P28" t="s">
        <v>3343</v>
      </c>
    </row>
    <row r="29" spans="1:16" x14ac:dyDescent="0.25">
      <c r="A29" t="s">
        <v>3430</v>
      </c>
      <c r="B29" t="s">
        <v>3443</v>
      </c>
      <c r="C29" t="s">
        <v>3444</v>
      </c>
      <c r="D29" t="s">
        <v>3444</v>
      </c>
      <c r="E29" t="s">
        <v>3445</v>
      </c>
      <c r="F29" t="s">
        <v>3446</v>
      </c>
      <c r="G29" t="s">
        <v>3333</v>
      </c>
      <c r="H29" t="s">
        <v>3334</v>
      </c>
      <c r="I29" t="s">
        <v>3335</v>
      </c>
      <c r="K29" t="s">
        <v>3336</v>
      </c>
      <c r="L29" t="s">
        <v>3337</v>
      </c>
      <c r="M29" t="s">
        <v>3447</v>
      </c>
      <c r="P29" t="s">
        <v>3343</v>
      </c>
    </row>
    <row r="30" spans="1:16" x14ac:dyDescent="0.25">
      <c r="A30" t="s">
        <v>3430</v>
      </c>
      <c r="C30" t="s">
        <v>3448</v>
      </c>
      <c r="D30" t="s">
        <v>3448</v>
      </c>
      <c r="E30" t="s">
        <v>3449</v>
      </c>
      <c r="G30" t="s">
        <v>3333</v>
      </c>
      <c r="H30" t="s">
        <v>3334</v>
      </c>
      <c r="K30" t="s">
        <v>3336</v>
      </c>
      <c r="L30" t="s">
        <v>3337</v>
      </c>
      <c r="M30" t="s">
        <v>3450</v>
      </c>
      <c r="P30" t="s">
        <v>3343</v>
      </c>
    </row>
    <row r="31" spans="1:16" x14ac:dyDescent="0.25">
      <c r="A31" t="s">
        <v>3430</v>
      </c>
      <c r="B31" t="s">
        <v>3451</v>
      </c>
      <c r="C31" t="s">
        <v>3452</v>
      </c>
      <c r="D31" t="s">
        <v>3452</v>
      </c>
      <c r="E31" t="s">
        <v>3453</v>
      </c>
      <c r="F31" t="s">
        <v>3454</v>
      </c>
      <c r="G31" t="s">
        <v>3333</v>
      </c>
      <c r="H31" t="s">
        <v>3334</v>
      </c>
      <c r="I31" t="s">
        <v>3335</v>
      </c>
      <c r="K31" t="s">
        <v>3336</v>
      </c>
      <c r="L31" t="s">
        <v>3337</v>
      </c>
      <c r="M31" t="s">
        <v>3455</v>
      </c>
      <c r="P31" t="s">
        <v>3343</v>
      </c>
    </row>
    <row r="32" spans="1:16" x14ac:dyDescent="0.25">
      <c r="A32" t="s">
        <v>3430</v>
      </c>
      <c r="C32" t="s">
        <v>3456</v>
      </c>
      <c r="D32" t="s">
        <v>3456</v>
      </c>
      <c r="E32" t="s">
        <v>3457</v>
      </c>
      <c r="F32" t="s">
        <v>1422</v>
      </c>
      <c r="G32" t="s">
        <v>3333</v>
      </c>
      <c r="H32" t="s">
        <v>3334</v>
      </c>
      <c r="K32" t="s">
        <v>3336</v>
      </c>
      <c r="L32" t="s">
        <v>3337</v>
      </c>
      <c r="M32" t="s">
        <v>3458</v>
      </c>
      <c r="P32" t="s">
        <v>3343</v>
      </c>
    </row>
    <row r="33" spans="1:16" x14ac:dyDescent="0.25">
      <c r="A33" t="s">
        <v>3430</v>
      </c>
      <c r="C33" t="s">
        <v>3459</v>
      </c>
      <c r="D33" t="s">
        <v>3459</v>
      </c>
      <c r="E33" t="s">
        <v>3460</v>
      </c>
      <c r="G33" t="s">
        <v>3333</v>
      </c>
      <c r="H33" t="s">
        <v>3334</v>
      </c>
      <c r="K33" t="s">
        <v>3336</v>
      </c>
      <c r="L33" t="s">
        <v>3337</v>
      </c>
      <c r="M33" t="s">
        <v>3461</v>
      </c>
      <c r="P33" t="s">
        <v>3343</v>
      </c>
    </row>
    <row r="34" spans="1:16" x14ac:dyDescent="0.25">
      <c r="A34" t="s">
        <v>3430</v>
      </c>
      <c r="B34" t="s">
        <v>3443</v>
      </c>
      <c r="C34" t="s">
        <v>3462</v>
      </c>
      <c r="D34" t="s">
        <v>3462</v>
      </c>
      <c r="E34" t="s">
        <v>3463</v>
      </c>
      <c r="F34" t="s">
        <v>3464</v>
      </c>
      <c r="G34" t="s">
        <v>3333</v>
      </c>
      <c r="H34" t="s">
        <v>3334</v>
      </c>
      <c r="I34" t="s">
        <v>3348</v>
      </c>
      <c r="K34" t="s">
        <v>3336</v>
      </c>
      <c r="L34" t="s">
        <v>3337</v>
      </c>
      <c r="M34" t="s">
        <v>3465</v>
      </c>
      <c r="P34" t="s">
        <v>3343</v>
      </c>
    </row>
    <row r="35" spans="1:16" x14ac:dyDescent="0.25">
      <c r="A35" t="s">
        <v>3430</v>
      </c>
      <c r="C35" t="s">
        <v>3466</v>
      </c>
      <c r="D35" t="s">
        <v>3466</v>
      </c>
      <c r="E35" t="s">
        <v>3467</v>
      </c>
      <c r="G35" t="s">
        <v>3333</v>
      </c>
      <c r="H35" t="s">
        <v>3334</v>
      </c>
      <c r="K35" t="s">
        <v>3336</v>
      </c>
      <c r="L35" t="s">
        <v>3337</v>
      </c>
      <c r="M35" t="s">
        <v>3468</v>
      </c>
      <c r="P35" t="s">
        <v>3343</v>
      </c>
    </row>
    <row r="36" spans="1:16" x14ac:dyDescent="0.25">
      <c r="A36" t="s">
        <v>3430</v>
      </c>
      <c r="C36" t="s">
        <v>3469</v>
      </c>
      <c r="D36" t="s">
        <v>3469</v>
      </c>
      <c r="E36" t="s">
        <v>3470</v>
      </c>
      <c r="G36" t="s">
        <v>3333</v>
      </c>
      <c r="H36" t="s">
        <v>3334</v>
      </c>
      <c r="K36" t="s">
        <v>3336</v>
      </c>
      <c r="L36" t="s">
        <v>3337</v>
      </c>
      <c r="M36" t="s">
        <v>3471</v>
      </c>
      <c r="P36" t="s">
        <v>3343</v>
      </c>
    </row>
    <row r="37" spans="1:16" x14ac:dyDescent="0.25">
      <c r="A37" t="s">
        <v>3430</v>
      </c>
      <c r="B37" t="s">
        <v>3472</v>
      </c>
      <c r="C37" t="s">
        <v>3473</v>
      </c>
      <c r="D37" t="s">
        <v>3473</v>
      </c>
      <c r="E37" t="s">
        <v>3474</v>
      </c>
      <c r="F37" t="s">
        <v>3475</v>
      </c>
      <c r="G37" t="s">
        <v>3333</v>
      </c>
      <c r="H37" t="s">
        <v>3334</v>
      </c>
      <c r="I37" t="s">
        <v>3348</v>
      </c>
      <c r="K37" t="s">
        <v>3336</v>
      </c>
      <c r="L37" t="s">
        <v>3337</v>
      </c>
      <c r="M37" t="s">
        <v>3476</v>
      </c>
      <c r="P37" t="s">
        <v>3343</v>
      </c>
    </row>
    <row r="38" spans="1:16" x14ac:dyDescent="0.25">
      <c r="A38" t="s">
        <v>3430</v>
      </c>
      <c r="B38" t="s">
        <v>3477</v>
      </c>
      <c r="C38" t="s">
        <v>3478</v>
      </c>
      <c r="D38" t="s">
        <v>3478</v>
      </c>
      <c r="E38" t="s">
        <v>3479</v>
      </c>
      <c r="F38" t="s">
        <v>3480</v>
      </c>
      <c r="G38" t="s">
        <v>3333</v>
      </c>
      <c r="H38" t="s">
        <v>3334</v>
      </c>
      <c r="I38" t="s">
        <v>3335</v>
      </c>
      <c r="K38" t="s">
        <v>3336</v>
      </c>
      <c r="L38" t="s">
        <v>3337</v>
      </c>
      <c r="M38" t="s">
        <v>3481</v>
      </c>
      <c r="P38" t="s">
        <v>3343</v>
      </c>
    </row>
    <row r="39" spans="1:16" x14ac:dyDescent="0.25">
      <c r="A39" t="s">
        <v>3430</v>
      </c>
      <c r="C39" t="s">
        <v>3482</v>
      </c>
      <c r="D39" t="s">
        <v>3482</v>
      </c>
      <c r="E39" t="s">
        <v>3483</v>
      </c>
      <c r="G39" t="s">
        <v>3333</v>
      </c>
      <c r="H39" t="s">
        <v>3334</v>
      </c>
      <c r="K39" t="s">
        <v>3336</v>
      </c>
      <c r="L39" t="s">
        <v>3337</v>
      </c>
      <c r="M39" t="s">
        <v>3484</v>
      </c>
      <c r="P39" t="s">
        <v>3343</v>
      </c>
    </row>
    <row r="40" spans="1:16" x14ac:dyDescent="0.25">
      <c r="A40" t="s">
        <v>3430</v>
      </c>
      <c r="B40" t="s">
        <v>3477</v>
      </c>
      <c r="C40" t="s">
        <v>3485</v>
      </c>
      <c r="D40" t="s">
        <v>3485</v>
      </c>
      <c r="E40" t="s">
        <v>3486</v>
      </c>
      <c r="G40" t="s">
        <v>3333</v>
      </c>
      <c r="H40" t="s">
        <v>3334</v>
      </c>
      <c r="K40" t="s">
        <v>3336</v>
      </c>
      <c r="L40" t="s">
        <v>3337</v>
      </c>
      <c r="M40" t="s">
        <v>3487</v>
      </c>
      <c r="P40" t="s">
        <v>3343</v>
      </c>
    </row>
    <row r="41" spans="1:16" x14ac:dyDescent="0.25">
      <c r="A41" t="s">
        <v>3430</v>
      </c>
      <c r="C41" t="s">
        <v>3488</v>
      </c>
      <c r="D41" t="s">
        <v>3488</v>
      </c>
      <c r="E41" t="s">
        <v>3489</v>
      </c>
      <c r="G41" t="s">
        <v>3333</v>
      </c>
      <c r="H41" t="s">
        <v>3334</v>
      </c>
      <c r="K41" t="s">
        <v>3336</v>
      </c>
      <c r="L41" t="s">
        <v>3337</v>
      </c>
      <c r="M41" t="s">
        <v>3490</v>
      </c>
      <c r="P41" t="s">
        <v>3343</v>
      </c>
    </row>
    <row r="42" spans="1:16" x14ac:dyDescent="0.25">
      <c r="A42" t="s">
        <v>3430</v>
      </c>
      <c r="B42" t="s">
        <v>3477</v>
      </c>
      <c r="C42" t="s">
        <v>3491</v>
      </c>
      <c r="D42" t="s">
        <v>3491</v>
      </c>
      <c r="E42" t="s">
        <v>3492</v>
      </c>
      <c r="F42" t="s">
        <v>3493</v>
      </c>
      <c r="G42" t="s">
        <v>3333</v>
      </c>
      <c r="H42" t="s">
        <v>3334</v>
      </c>
      <c r="I42" t="s">
        <v>3335</v>
      </c>
      <c r="K42" t="s">
        <v>3336</v>
      </c>
      <c r="L42" t="s">
        <v>3337</v>
      </c>
      <c r="M42" t="s">
        <v>3494</v>
      </c>
      <c r="P42" t="s">
        <v>3343</v>
      </c>
    </row>
    <row r="43" spans="1:16" x14ac:dyDescent="0.25">
      <c r="A43" t="s">
        <v>3430</v>
      </c>
      <c r="C43" t="s">
        <v>3495</v>
      </c>
      <c r="D43" t="s">
        <v>3495</v>
      </c>
      <c r="E43" t="s">
        <v>3496</v>
      </c>
      <c r="G43" t="s">
        <v>3333</v>
      </c>
      <c r="H43" t="s">
        <v>3334</v>
      </c>
      <c r="K43" t="s">
        <v>3336</v>
      </c>
      <c r="L43" t="s">
        <v>3337</v>
      </c>
      <c r="M43" t="s">
        <v>3497</v>
      </c>
      <c r="P43" t="s">
        <v>3343</v>
      </c>
    </row>
    <row r="44" spans="1:16" x14ac:dyDescent="0.25">
      <c r="A44" t="s">
        <v>3430</v>
      </c>
      <c r="B44" t="s">
        <v>3498</v>
      </c>
      <c r="C44" t="s">
        <v>3499</v>
      </c>
      <c r="D44" t="s">
        <v>3499</v>
      </c>
      <c r="E44" t="s">
        <v>3500</v>
      </c>
      <c r="F44" t="s">
        <v>3501</v>
      </c>
      <c r="G44" t="s">
        <v>3333</v>
      </c>
      <c r="H44" t="s">
        <v>3334</v>
      </c>
      <c r="I44" t="s">
        <v>3348</v>
      </c>
      <c r="K44" t="s">
        <v>3336</v>
      </c>
      <c r="L44" t="s">
        <v>3337</v>
      </c>
      <c r="M44" t="s">
        <v>3502</v>
      </c>
      <c r="P44" t="s">
        <v>3343</v>
      </c>
    </row>
    <row r="45" spans="1:16" x14ac:dyDescent="0.25">
      <c r="A45" t="s">
        <v>3430</v>
      </c>
      <c r="B45" t="s">
        <v>3498</v>
      </c>
      <c r="C45" t="s">
        <v>3503</v>
      </c>
      <c r="D45" t="s">
        <v>3503</v>
      </c>
      <c r="E45" t="s">
        <v>3504</v>
      </c>
      <c r="F45" t="s">
        <v>3505</v>
      </c>
      <c r="G45" t="s">
        <v>3333</v>
      </c>
      <c r="H45" t="s">
        <v>3334</v>
      </c>
      <c r="I45" t="s">
        <v>3335</v>
      </c>
      <c r="K45" t="s">
        <v>3336</v>
      </c>
      <c r="L45" t="s">
        <v>3337</v>
      </c>
      <c r="M45" t="s">
        <v>3506</v>
      </c>
      <c r="P45" t="s">
        <v>3343</v>
      </c>
    </row>
    <row r="46" spans="1:16" x14ac:dyDescent="0.25">
      <c r="A46" t="s">
        <v>3430</v>
      </c>
      <c r="B46" t="s">
        <v>3477</v>
      </c>
      <c r="C46" t="s">
        <v>3507</v>
      </c>
      <c r="D46" t="s">
        <v>3507</v>
      </c>
      <c r="E46" t="s">
        <v>3508</v>
      </c>
      <c r="F46" t="s">
        <v>3509</v>
      </c>
      <c r="G46" t="s">
        <v>3333</v>
      </c>
      <c r="H46" t="s">
        <v>3334</v>
      </c>
      <c r="I46" t="s">
        <v>3335</v>
      </c>
      <c r="K46" t="s">
        <v>3336</v>
      </c>
      <c r="L46" t="s">
        <v>3337</v>
      </c>
      <c r="M46" t="s">
        <v>3510</v>
      </c>
      <c r="P46" t="s">
        <v>3343</v>
      </c>
    </row>
    <row r="47" spans="1:16" x14ac:dyDescent="0.25">
      <c r="A47" t="s">
        <v>3430</v>
      </c>
      <c r="C47" t="s">
        <v>3511</v>
      </c>
      <c r="D47" t="s">
        <v>3511</v>
      </c>
      <c r="E47" t="s">
        <v>3512</v>
      </c>
      <c r="G47" t="s">
        <v>3333</v>
      </c>
      <c r="H47" t="s">
        <v>3334</v>
      </c>
      <c r="K47" t="s">
        <v>3336</v>
      </c>
      <c r="L47" t="s">
        <v>3337</v>
      </c>
      <c r="M47" t="s">
        <v>3513</v>
      </c>
      <c r="P47" t="s">
        <v>3343</v>
      </c>
    </row>
    <row r="48" spans="1:16" x14ac:dyDescent="0.25">
      <c r="A48" t="s">
        <v>3430</v>
      </c>
      <c r="C48" t="s">
        <v>3514</v>
      </c>
      <c r="D48" t="s">
        <v>3514</v>
      </c>
      <c r="E48" t="s">
        <v>3515</v>
      </c>
      <c r="G48" t="s">
        <v>3333</v>
      </c>
      <c r="H48" t="s">
        <v>3334</v>
      </c>
      <c r="K48" t="s">
        <v>3336</v>
      </c>
      <c r="L48" t="s">
        <v>3337</v>
      </c>
      <c r="M48" t="s">
        <v>3516</v>
      </c>
      <c r="P48" t="s">
        <v>3343</v>
      </c>
    </row>
    <row r="49" spans="1:16" x14ac:dyDescent="0.25">
      <c r="A49" t="s">
        <v>3430</v>
      </c>
      <c r="C49" t="s">
        <v>3517</v>
      </c>
      <c r="D49" t="s">
        <v>3517</v>
      </c>
      <c r="E49" t="s">
        <v>3518</v>
      </c>
      <c r="G49" t="s">
        <v>3333</v>
      </c>
      <c r="H49" t="s">
        <v>3334</v>
      </c>
      <c r="K49" t="s">
        <v>3336</v>
      </c>
      <c r="L49" t="s">
        <v>3337</v>
      </c>
      <c r="M49" t="s">
        <v>3519</v>
      </c>
      <c r="P49" t="s">
        <v>3343</v>
      </c>
    </row>
    <row r="50" spans="1:16" x14ac:dyDescent="0.25">
      <c r="A50" t="s">
        <v>3430</v>
      </c>
      <c r="B50" t="s">
        <v>3477</v>
      </c>
      <c r="C50" t="s">
        <v>3520</v>
      </c>
      <c r="D50" t="s">
        <v>3520</v>
      </c>
      <c r="E50" t="s">
        <v>3521</v>
      </c>
      <c r="F50" t="s">
        <v>3522</v>
      </c>
      <c r="G50" t="s">
        <v>3333</v>
      </c>
      <c r="H50" t="s">
        <v>3334</v>
      </c>
      <c r="I50" t="s">
        <v>3335</v>
      </c>
      <c r="K50" t="s">
        <v>3336</v>
      </c>
      <c r="L50" t="s">
        <v>3337</v>
      </c>
      <c r="M50" t="s">
        <v>3523</v>
      </c>
      <c r="P50" t="s">
        <v>3343</v>
      </c>
    </row>
    <row r="51" spans="1:16" x14ac:dyDescent="0.25">
      <c r="A51" t="s">
        <v>3328</v>
      </c>
      <c r="B51" t="s">
        <v>3524</v>
      </c>
      <c r="C51" t="s">
        <v>3525</v>
      </c>
      <c r="D51" t="s">
        <v>3525</v>
      </c>
      <c r="E51" t="s">
        <v>3526</v>
      </c>
      <c r="H51" t="s">
        <v>3527</v>
      </c>
      <c r="K51" t="s">
        <v>3336</v>
      </c>
      <c r="L51" t="s">
        <v>3337</v>
      </c>
      <c r="M51" t="s">
        <v>3528</v>
      </c>
      <c r="P51" t="s">
        <v>3343</v>
      </c>
    </row>
    <row r="52" spans="1:16" x14ac:dyDescent="0.25">
      <c r="A52" t="s">
        <v>3328</v>
      </c>
      <c r="B52" t="s">
        <v>3529</v>
      </c>
      <c r="C52" t="s">
        <v>3530</v>
      </c>
      <c r="D52" t="s">
        <v>3530</v>
      </c>
      <c r="E52" t="s">
        <v>3531</v>
      </c>
      <c r="F52" t="s">
        <v>3532</v>
      </c>
      <c r="G52" t="s">
        <v>3333</v>
      </c>
      <c r="H52" t="s">
        <v>3527</v>
      </c>
      <c r="I52" t="s">
        <v>3348</v>
      </c>
      <c r="K52" t="s">
        <v>3336</v>
      </c>
      <c r="L52" t="s">
        <v>3337</v>
      </c>
      <c r="M52" t="s">
        <v>3533</v>
      </c>
      <c r="P52" t="s">
        <v>3343</v>
      </c>
    </row>
    <row r="53" spans="1:16" x14ac:dyDescent="0.25">
      <c r="A53" t="s">
        <v>3328</v>
      </c>
      <c r="C53" t="s">
        <v>3534</v>
      </c>
      <c r="D53" t="s">
        <v>3534</v>
      </c>
      <c r="E53" t="s">
        <v>3535</v>
      </c>
      <c r="G53" t="s">
        <v>3333</v>
      </c>
      <c r="H53" t="s">
        <v>3527</v>
      </c>
      <c r="K53" t="s">
        <v>3336</v>
      </c>
      <c r="L53" t="s">
        <v>3337</v>
      </c>
      <c r="M53" t="s">
        <v>3536</v>
      </c>
      <c r="P53" t="s">
        <v>3343</v>
      </c>
    </row>
    <row r="54" spans="1:16" x14ac:dyDescent="0.25">
      <c r="A54" t="s">
        <v>3328</v>
      </c>
      <c r="B54" t="s">
        <v>3524</v>
      </c>
      <c r="C54" t="s">
        <v>3537</v>
      </c>
      <c r="D54" t="s">
        <v>3537</v>
      </c>
      <c r="E54" t="s">
        <v>3538</v>
      </c>
      <c r="F54" t="s">
        <v>3539</v>
      </c>
      <c r="G54" t="s">
        <v>3333</v>
      </c>
      <c r="H54" t="s">
        <v>3527</v>
      </c>
      <c r="I54" t="s">
        <v>3335</v>
      </c>
      <c r="K54" t="s">
        <v>3336</v>
      </c>
      <c r="L54" t="s">
        <v>3337</v>
      </c>
      <c r="M54" t="s">
        <v>3540</v>
      </c>
      <c r="P54" t="s">
        <v>3343</v>
      </c>
    </row>
    <row r="55" spans="1:16" x14ac:dyDescent="0.25">
      <c r="A55" t="s">
        <v>3328</v>
      </c>
      <c r="C55" t="s">
        <v>3541</v>
      </c>
      <c r="D55" t="s">
        <v>3541</v>
      </c>
      <c r="E55" t="s">
        <v>3542</v>
      </c>
      <c r="G55" t="s">
        <v>3333</v>
      </c>
      <c r="H55" t="s">
        <v>3527</v>
      </c>
      <c r="K55" t="s">
        <v>3336</v>
      </c>
      <c r="L55" t="s">
        <v>3337</v>
      </c>
      <c r="M55" t="s">
        <v>3543</v>
      </c>
      <c r="P55" t="s">
        <v>3343</v>
      </c>
    </row>
    <row r="56" spans="1:16" x14ac:dyDescent="0.25">
      <c r="A56" t="s">
        <v>3328</v>
      </c>
      <c r="C56" t="s">
        <v>3544</v>
      </c>
      <c r="D56" t="s">
        <v>3544</v>
      </c>
      <c r="E56" t="s">
        <v>3545</v>
      </c>
      <c r="G56" t="s">
        <v>3333</v>
      </c>
      <c r="H56" t="s">
        <v>3527</v>
      </c>
      <c r="K56" t="s">
        <v>3336</v>
      </c>
      <c r="L56" t="s">
        <v>3337</v>
      </c>
      <c r="M56" t="s">
        <v>3546</v>
      </c>
      <c r="P56" t="s">
        <v>3343</v>
      </c>
    </row>
    <row r="57" spans="1:16" x14ac:dyDescent="0.25">
      <c r="A57" t="s">
        <v>3328</v>
      </c>
      <c r="B57" t="s">
        <v>3524</v>
      </c>
      <c r="C57" t="s">
        <v>3547</v>
      </c>
      <c r="D57" t="s">
        <v>3547</v>
      </c>
      <c r="E57" t="s">
        <v>3548</v>
      </c>
      <c r="G57" t="s">
        <v>3333</v>
      </c>
      <c r="H57" t="s">
        <v>3527</v>
      </c>
      <c r="K57" t="s">
        <v>3336</v>
      </c>
      <c r="L57" t="s">
        <v>3337</v>
      </c>
      <c r="M57" t="s">
        <v>3549</v>
      </c>
      <c r="P57" t="s">
        <v>3343</v>
      </c>
    </row>
    <row r="58" spans="1:16" x14ac:dyDescent="0.25">
      <c r="A58" t="s">
        <v>3328</v>
      </c>
      <c r="C58" t="s">
        <v>3550</v>
      </c>
      <c r="D58" t="s">
        <v>3550</v>
      </c>
      <c r="E58" t="s">
        <v>3551</v>
      </c>
      <c r="G58" t="s">
        <v>3333</v>
      </c>
      <c r="H58" t="s">
        <v>3527</v>
      </c>
      <c r="K58" t="s">
        <v>3336</v>
      </c>
      <c r="L58" t="s">
        <v>3337</v>
      </c>
      <c r="M58" t="s">
        <v>3552</v>
      </c>
      <c r="P58" t="s">
        <v>3343</v>
      </c>
    </row>
    <row r="59" spans="1:16" x14ac:dyDescent="0.25">
      <c r="A59" t="s">
        <v>3328</v>
      </c>
      <c r="C59" t="s">
        <v>3553</v>
      </c>
      <c r="D59" t="s">
        <v>3553</v>
      </c>
      <c r="E59" t="s">
        <v>3554</v>
      </c>
      <c r="G59" t="s">
        <v>3333</v>
      </c>
      <c r="H59" t="s">
        <v>3527</v>
      </c>
      <c r="K59" t="s">
        <v>3336</v>
      </c>
      <c r="L59" t="s">
        <v>3337</v>
      </c>
      <c r="M59" t="s">
        <v>3555</v>
      </c>
      <c r="P59" t="s">
        <v>3343</v>
      </c>
    </row>
    <row r="60" spans="1:16" x14ac:dyDescent="0.25">
      <c r="A60" t="s">
        <v>3328</v>
      </c>
      <c r="B60" t="s">
        <v>3524</v>
      </c>
      <c r="C60" t="s">
        <v>3556</v>
      </c>
      <c r="D60" t="s">
        <v>3556</v>
      </c>
      <c r="E60" t="s">
        <v>3557</v>
      </c>
      <c r="G60" t="s">
        <v>3333</v>
      </c>
      <c r="H60" t="s">
        <v>3527</v>
      </c>
      <c r="K60" t="s">
        <v>3336</v>
      </c>
      <c r="L60" t="s">
        <v>3337</v>
      </c>
      <c r="M60" t="s">
        <v>3558</v>
      </c>
      <c r="P60" t="s">
        <v>3343</v>
      </c>
    </row>
    <row r="61" spans="1:16" x14ac:dyDescent="0.25">
      <c r="A61" t="s">
        <v>3328</v>
      </c>
      <c r="C61" t="s">
        <v>3559</v>
      </c>
      <c r="D61" t="s">
        <v>3559</v>
      </c>
      <c r="E61" t="s">
        <v>3560</v>
      </c>
      <c r="G61" t="s">
        <v>3333</v>
      </c>
      <c r="H61" t="s">
        <v>3527</v>
      </c>
      <c r="K61" t="s">
        <v>3336</v>
      </c>
      <c r="L61" t="s">
        <v>3337</v>
      </c>
      <c r="M61" t="s">
        <v>3561</v>
      </c>
      <c r="P61" t="s">
        <v>3343</v>
      </c>
    </row>
    <row r="62" spans="1:16" x14ac:dyDescent="0.25">
      <c r="A62" t="s">
        <v>3328</v>
      </c>
      <c r="B62" t="s">
        <v>3529</v>
      </c>
      <c r="C62" t="s">
        <v>3562</v>
      </c>
      <c r="D62" t="s">
        <v>3562</v>
      </c>
      <c r="E62" t="s">
        <v>3563</v>
      </c>
      <c r="F62" t="s">
        <v>3564</v>
      </c>
      <c r="G62" t="s">
        <v>3333</v>
      </c>
      <c r="H62" t="s">
        <v>3527</v>
      </c>
      <c r="I62" t="s">
        <v>3335</v>
      </c>
      <c r="K62" t="s">
        <v>3336</v>
      </c>
      <c r="L62" t="s">
        <v>3337</v>
      </c>
      <c r="M62" t="s">
        <v>3565</v>
      </c>
      <c r="P62" t="s">
        <v>3343</v>
      </c>
    </row>
    <row r="63" spans="1:16" x14ac:dyDescent="0.25">
      <c r="A63" t="s">
        <v>3328</v>
      </c>
      <c r="C63" t="s">
        <v>3566</v>
      </c>
      <c r="D63" t="s">
        <v>3566</v>
      </c>
      <c r="E63" t="s">
        <v>3567</v>
      </c>
      <c r="G63" t="s">
        <v>3333</v>
      </c>
      <c r="H63" t="s">
        <v>3527</v>
      </c>
      <c r="K63" t="s">
        <v>3336</v>
      </c>
      <c r="L63" t="s">
        <v>3337</v>
      </c>
      <c r="M63" t="s">
        <v>3568</v>
      </c>
      <c r="P63" t="s">
        <v>3343</v>
      </c>
    </row>
    <row r="64" spans="1:16" x14ac:dyDescent="0.25">
      <c r="A64" t="s">
        <v>3328</v>
      </c>
      <c r="B64" t="s">
        <v>3529</v>
      </c>
      <c r="C64" t="s">
        <v>3569</v>
      </c>
      <c r="D64" t="s">
        <v>3569</v>
      </c>
      <c r="E64" t="s">
        <v>3570</v>
      </c>
      <c r="F64" t="s">
        <v>3571</v>
      </c>
      <c r="G64" t="s">
        <v>3333</v>
      </c>
      <c r="H64" t="s">
        <v>3527</v>
      </c>
      <c r="I64" t="s">
        <v>3348</v>
      </c>
      <c r="K64" t="s">
        <v>3336</v>
      </c>
      <c r="L64" t="s">
        <v>3337</v>
      </c>
      <c r="M64" t="s">
        <v>3572</v>
      </c>
      <c r="P64" t="s">
        <v>3343</v>
      </c>
    </row>
    <row r="65" spans="1:16" x14ac:dyDescent="0.25">
      <c r="A65" t="s">
        <v>3328</v>
      </c>
      <c r="B65" t="s">
        <v>3524</v>
      </c>
      <c r="C65" t="s">
        <v>3573</v>
      </c>
      <c r="D65" t="s">
        <v>3573</v>
      </c>
      <c r="E65" t="s">
        <v>3574</v>
      </c>
      <c r="F65" t="s">
        <v>3575</v>
      </c>
      <c r="G65" t="s">
        <v>3333</v>
      </c>
      <c r="H65" t="s">
        <v>3527</v>
      </c>
      <c r="I65" t="s">
        <v>3335</v>
      </c>
      <c r="K65" t="s">
        <v>3336</v>
      </c>
      <c r="L65" t="s">
        <v>3337</v>
      </c>
      <c r="M65" t="s">
        <v>3576</v>
      </c>
      <c r="P65" t="s">
        <v>3343</v>
      </c>
    </row>
    <row r="66" spans="1:16" x14ac:dyDescent="0.25">
      <c r="A66" t="s">
        <v>3328</v>
      </c>
      <c r="B66" t="s">
        <v>3577</v>
      </c>
      <c r="C66" t="s">
        <v>3578</v>
      </c>
      <c r="D66" t="s">
        <v>3578</v>
      </c>
      <c r="E66" t="s">
        <v>3579</v>
      </c>
      <c r="F66" t="s">
        <v>3580</v>
      </c>
      <c r="G66" t="s">
        <v>3333</v>
      </c>
      <c r="H66" t="s">
        <v>3527</v>
      </c>
      <c r="I66" t="s">
        <v>3348</v>
      </c>
      <c r="K66" t="s">
        <v>3336</v>
      </c>
      <c r="L66" t="s">
        <v>3337</v>
      </c>
      <c r="M66" t="s">
        <v>3581</v>
      </c>
      <c r="P66" t="s">
        <v>3343</v>
      </c>
    </row>
    <row r="67" spans="1:16" x14ac:dyDescent="0.25">
      <c r="A67" t="s">
        <v>3328</v>
      </c>
      <c r="B67" t="s">
        <v>3582</v>
      </c>
      <c r="C67" t="s">
        <v>3583</v>
      </c>
      <c r="D67" t="s">
        <v>3583</v>
      </c>
      <c r="E67" t="s">
        <v>3584</v>
      </c>
      <c r="F67" t="s">
        <v>3585</v>
      </c>
      <c r="G67" t="s">
        <v>3333</v>
      </c>
      <c r="H67" t="s">
        <v>3527</v>
      </c>
      <c r="I67" t="s">
        <v>3335</v>
      </c>
      <c r="K67" t="s">
        <v>3336</v>
      </c>
      <c r="L67" t="s">
        <v>3337</v>
      </c>
      <c r="M67" t="s">
        <v>3586</v>
      </c>
      <c r="P67" t="s">
        <v>3343</v>
      </c>
    </row>
    <row r="68" spans="1:16" x14ac:dyDescent="0.25">
      <c r="A68" t="s">
        <v>3328</v>
      </c>
      <c r="B68" t="s">
        <v>3577</v>
      </c>
      <c r="C68" t="s">
        <v>3587</v>
      </c>
      <c r="D68" t="s">
        <v>3587</v>
      </c>
      <c r="E68" t="s">
        <v>3588</v>
      </c>
      <c r="F68" t="s">
        <v>3589</v>
      </c>
      <c r="G68" t="s">
        <v>3333</v>
      </c>
      <c r="H68" t="s">
        <v>3527</v>
      </c>
      <c r="I68" t="s">
        <v>3348</v>
      </c>
      <c r="K68" t="s">
        <v>3336</v>
      </c>
      <c r="L68" t="s">
        <v>3337</v>
      </c>
      <c r="M68" t="s">
        <v>3590</v>
      </c>
      <c r="P68" t="s">
        <v>3343</v>
      </c>
    </row>
    <row r="69" spans="1:16" x14ac:dyDescent="0.25">
      <c r="A69" t="s">
        <v>3328</v>
      </c>
      <c r="B69" t="s">
        <v>3577</v>
      </c>
      <c r="C69" t="s">
        <v>3591</v>
      </c>
      <c r="D69" t="s">
        <v>3591</v>
      </c>
      <c r="E69" t="s">
        <v>3592</v>
      </c>
      <c r="F69" t="s">
        <v>3593</v>
      </c>
      <c r="G69" t="s">
        <v>3333</v>
      </c>
      <c r="H69" t="s">
        <v>3527</v>
      </c>
      <c r="I69" t="s">
        <v>3335</v>
      </c>
      <c r="K69" t="s">
        <v>3336</v>
      </c>
      <c r="L69" t="s">
        <v>3337</v>
      </c>
      <c r="M69" t="s">
        <v>3594</v>
      </c>
      <c r="P69" t="s">
        <v>3343</v>
      </c>
    </row>
    <row r="70" spans="1:16" x14ac:dyDescent="0.25">
      <c r="A70" t="s">
        <v>3328</v>
      </c>
      <c r="B70" t="s">
        <v>3595</v>
      </c>
      <c r="C70" t="s">
        <v>3596</v>
      </c>
      <c r="D70" t="s">
        <v>3596</v>
      </c>
      <c r="E70" t="s">
        <v>3597</v>
      </c>
      <c r="F70" t="s">
        <v>3598</v>
      </c>
      <c r="G70" t="s">
        <v>3333</v>
      </c>
      <c r="H70" t="s">
        <v>3527</v>
      </c>
      <c r="I70" t="s">
        <v>3348</v>
      </c>
      <c r="K70" t="s">
        <v>3336</v>
      </c>
      <c r="L70" t="s">
        <v>3337</v>
      </c>
      <c r="M70" t="s">
        <v>3599</v>
      </c>
      <c r="P70" t="s">
        <v>3343</v>
      </c>
    </row>
    <row r="71" spans="1:16" x14ac:dyDescent="0.25">
      <c r="A71" t="s">
        <v>3328</v>
      </c>
      <c r="B71" t="s">
        <v>3600</v>
      </c>
      <c r="C71" t="s">
        <v>3601</v>
      </c>
      <c r="D71" t="s">
        <v>3601</v>
      </c>
      <c r="E71" t="s">
        <v>3602</v>
      </c>
      <c r="F71" t="s">
        <v>3603</v>
      </c>
      <c r="G71" t="s">
        <v>3333</v>
      </c>
      <c r="H71" t="s">
        <v>3527</v>
      </c>
      <c r="I71" t="s">
        <v>3335</v>
      </c>
      <c r="K71" t="s">
        <v>3336</v>
      </c>
      <c r="L71" t="s">
        <v>3337</v>
      </c>
      <c r="M71" t="s">
        <v>3604</v>
      </c>
      <c r="P71" t="s">
        <v>3343</v>
      </c>
    </row>
    <row r="72" spans="1:16" x14ac:dyDescent="0.25">
      <c r="A72" t="s">
        <v>3328</v>
      </c>
      <c r="C72" t="s">
        <v>3605</v>
      </c>
      <c r="D72" t="s">
        <v>3605</v>
      </c>
      <c r="E72" t="s">
        <v>3606</v>
      </c>
      <c r="G72" t="s">
        <v>3333</v>
      </c>
      <c r="H72" t="s">
        <v>3527</v>
      </c>
      <c r="K72" t="s">
        <v>3336</v>
      </c>
      <c r="L72" t="s">
        <v>3337</v>
      </c>
      <c r="M72" t="s">
        <v>3607</v>
      </c>
      <c r="P72" t="s">
        <v>3343</v>
      </c>
    </row>
    <row r="73" spans="1:16" x14ac:dyDescent="0.25">
      <c r="A73" t="s">
        <v>3328</v>
      </c>
      <c r="C73" t="s">
        <v>3608</v>
      </c>
      <c r="D73" t="s">
        <v>3608</v>
      </c>
      <c r="E73" t="s">
        <v>3609</v>
      </c>
      <c r="F73" t="s">
        <v>3610</v>
      </c>
      <c r="G73" t="s">
        <v>3333</v>
      </c>
      <c r="H73" t="s">
        <v>3527</v>
      </c>
      <c r="K73" t="s">
        <v>3336</v>
      </c>
      <c r="L73" t="s">
        <v>3337</v>
      </c>
      <c r="M73" t="s">
        <v>3611</v>
      </c>
      <c r="P73" t="s">
        <v>3343</v>
      </c>
    </row>
    <row r="74" spans="1:16" x14ac:dyDescent="0.25">
      <c r="A74" t="s">
        <v>3328</v>
      </c>
      <c r="C74" t="s">
        <v>3612</v>
      </c>
      <c r="D74" t="s">
        <v>3612</v>
      </c>
      <c r="E74" t="s">
        <v>3613</v>
      </c>
      <c r="F74" t="s">
        <v>3614</v>
      </c>
      <c r="G74" t="s">
        <v>3333</v>
      </c>
      <c r="H74" t="s">
        <v>3527</v>
      </c>
      <c r="K74" t="s">
        <v>3336</v>
      </c>
      <c r="L74" t="s">
        <v>3337</v>
      </c>
      <c r="M74" t="s">
        <v>3615</v>
      </c>
      <c r="P74" t="s">
        <v>3343</v>
      </c>
    </row>
    <row r="75" spans="1:16" x14ac:dyDescent="0.25">
      <c r="A75" t="s">
        <v>3328</v>
      </c>
      <c r="C75" t="s">
        <v>3616</v>
      </c>
      <c r="D75" t="s">
        <v>3616</v>
      </c>
      <c r="E75" t="s">
        <v>3617</v>
      </c>
      <c r="F75" t="s">
        <v>3618</v>
      </c>
      <c r="G75" t="s">
        <v>3333</v>
      </c>
      <c r="H75" t="s">
        <v>3527</v>
      </c>
      <c r="K75" t="s">
        <v>3336</v>
      </c>
      <c r="L75" t="s">
        <v>3337</v>
      </c>
      <c r="M75" t="s">
        <v>3619</v>
      </c>
      <c r="P75" t="s">
        <v>3343</v>
      </c>
    </row>
    <row r="76" spans="1:16" x14ac:dyDescent="0.25">
      <c r="A76" t="s">
        <v>3328</v>
      </c>
      <c r="C76" t="s">
        <v>3620</v>
      </c>
      <c r="D76" t="s">
        <v>3620</v>
      </c>
      <c r="E76" t="s">
        <v>3621</v>
      </c>
      <c r="F76" t="s">
        <v>3622</v>
      </c>
      <c r="G76" t="s">
        <v>3333</v>
      </c>
      <c r="H76" t="s">
        <v>3527</v>
      </c>
      <c r="K76" t="s">
        <v>3336</v>
      </c>
      <c r="L76" t="s">
        <v>3337</v>
      </c>
      <c r="M76" t="s">
        <v>3623</v>
      </c>
      <c r="P76" t="s">
        <v>3343</v>
      </c>
    </row>
    <row r="77" spans="1:16" x14ac:dyDescent="0.25">
      <c r="A77" t="s">
        <v>3328</v>
      </c>
      <c r="C77" t="s">
        <v>3624</v>
      </c>
      <c r="D77" t="s">
        <v>3624</v>
      </c>
      <c r="E77" t="s">
        <v>3625</v>
      </c>
      <c r="F77" t="s">
        <v>3626</v>
      </c>
      <c r="G77" t="s">
        <v>3333</v>
      </c>
      <c r="H77" t="s">
        <v>3527</v>
      </c>
      <c r="K77" t="s">
        <v>3336</v>
      </c>
      <c r="L77" t="s">
        <v>3337</v>
      </c>
      <c r="M77" t="s">
        <v>3627</v>
      </c>
      <c r="P77" t="s">
        <v>3343</v>
      </c>
    </row>
    <row r="78" spans="1:16" x14ac:dyDescent="0.25">
      <c r="A78" t="s">
        <v>3328</v>
      </c>
      <c r="C78" t="s">
        <v>3628</v>
      </c>
      <c r="D78" t="s">
        <v>3628</v>
      </c>
      <c r="E78" t="s">
        <v>3629</v>
      </c>
      <c r="G78" t="s">
        <v>3333</v>
      </c>
      <c r="H78" t="s">
        <v>3527</v>
      </c>
      <c r="K78" t="s">
        <v>3336</v>
      </c>
      <c r="L78" t="s">
        <v>3337</v>
      </c>
      <c r="M78" t="s">
        <v>3630</v>
      </c>
      <c r="P78" t="s">
        <v>3343</v>
      </c>
    </row>
    <row r="79" spans="1:16" x14ac:dyDescent="0.25">
      <c r="A79" t="s">
        <v>3328</v>
      </c>
      <c r="C79" t="s">
        <v>3631</v>
      </c>
      <c r="D79" t="s">
        <v>3631</v>
      </c>
      <c r="E79" t="s">
        <v>3632</v>
      </c>
      <c r="F79" t="s">
        <v>3633</v>
      </c>
      <c r="G79" t="s">
        <v>3333</v>
      </c>
      <c r="H79" t="s">
        <v>3527</v>
      </c>
      <c r="K79" t="s">
        <v>3336</v>
      </c>
      <c r="L79" t="s">
        <v>3337</v>
      </c>
      <c r="M79" t="s">
        <v>3634</v>
      </c>
      <c r="P79" t="s">
        <v>3343</v>
      </c>
    </row>
    <row r="80" spans="1:16" x14ac:dyDescent="0.25">
      <c r="A80" t="s">
        <v>3328</v>
      </c>
      <c r="B80" t="s">
        <v>3635</v>
      </c>
      <c r="C80" t="s">
        <v>3636</v>
      </c>
      <c r="D80" t="s">
        <v>3636</v>
      </c>
      <c r="E80" t="s">
        <v>3637</v>
      </c>
      <c r="F80" t="s">
        <v>3638</v>
      </c>
      <c r="G80" t="s">
        <v>3333</v>
      </c>
      <c r="H80" t="s">
        <v>3527</v>
      </c>
      <c r="I80" t="s">
        <v>3348</v>
      </c>
      <c r="K80" t="s">
        <v>3336</v>
      </c>
      <c r="L80" t="s">
        <v>3337</v>
      </c>
      <c r="M80" t="s">
        <v>3639</v>
      </c>
      <c r="P80" t="s">
        <v>3343</v>
      </c>
    </row>
    <row r="81" spans="1:16" x14ac:dyDescent="0.25">
      <c r="A81" t="s">
        <v>3328</v>
      </c>
      <c r="B81" t="s">
        <v>3635</v>
      </c>
      <c r="C81" t="s">
        <v>3640</v>
      </c>
      <c r="D81" t="s">
        <v>3640</v>
      </c>
      <c r="E81" t="s">
        <v>3641</v>
      </c>
      <c r="G81" t="s">
        <v>3333</v>
      </c>
      <c r="H81" t="s">
        <v>3527</v>
      </c>
      <c r="K81" t="s">
        <v>3336</v>
      </c>
      <c r="L81" t="s">
        <v>3337</v>
      </c>
      <c r="M81" t="s">
        <v>3642</v>
      </c>
      <c r="P81" t="s">
        <v>3343</v>
      </c>
    </row>
    <row r="82" spans="1:16" x14ac:dyDescent="0.25">
      <c r="A82" t="s">
        <v>3328</v>
      </c>
      <c r="C82" t="s">
        <v>3643</v>
      </c>
      <c r="D82" t="s">
        <v>3643</v>
      </c>
      <c r="E82" t="s">
        <v>3644</v>
      </c>
      <c r="G82" t="s">
        <v>3333</v>
      </c>
      <c r="H82" t="s">
        <v>3527</v>
      </c>
      <c r="K82" t="s">
        <v>3336</v>
      </c>
      <c r="L82" t="s">
        <v>3337</v>
      </c>
      <c r="M82" t="s">
        <v>3645</v>
      </c>
      <c r="P82" t="s">
        <v>3343</v>
      </c>
    </row>
    <row r="83" spans="1:16" x14ac:dyDescent="0.25">
      <c r="A83" t="s">
        <v>3430</v>
      </c>
      <c r="C83" t="s">
        <v>3646</v>
      </c>
      <c r="D83" t="s">
        <v>3646</v>
      </c>
      <c r="E83" t="s">
        <v>3647</v>
      </c>
      <c r="G83" t="s">
        <v>3333</v>
      </c>
      <c r="H83" t="s">
        <v>3334</v>
      </c>
      <c r="K83" t="s">
        <v>3336</v>
      </c>
      <c r="L83" t="s">
        <v>3337</v>
      </c>
      <c r="M83" t="s">
        <v>3648</v>
      </c>
      <c r="P83" t="s">
        <v>3343</v>
      </c>
    </row>
    <row r="84" spans="1:16" x14ac:dyDescent="0.25">
      <c r="A84" t="s">
        <v>3430</v>
      </c>
      <c r="C84" t="s">
        <v>3649</v>
      </c>
      <c r="D84" t="s">
        <v>3649</v>
      </c>
      <c r="E84" t="s">
        <v>3650</v>
      </c>
      <c r="G84" t="s">
        <v>3333</v>
      </c>
      <c r="H84" t="s">
        <v>3334</v>
      </c>
      <c r="K84" t="s">
        <v>3336</v>
      </c>
      <c r="L84" t="s">
        <v>3337</v>
      </c>
      <c r="M84" t="s">
        <v>3651</v>
      </c>
      <c r="P84" t="s">
        <v>3343</v>
      </c>
    </row>
    <row r="85" spans="1:16" x14ac:dyDescent="0.25">
      <c r="A85" t="s">
        <v>3430</v>
      </c>
      <c r="C85" t="s">
        <v>3652</v>
      </c>
      <c r="D85" t="s">
        <v>3652</v>
      </c>
      <c r="E85" t="s">
        <v>3653</v>
      </c>
      <c r="G85" t="s">
        <v>3333</v>
      </c>
      <c r="H85" t="s">
        <v>3334</v>
      </c>
      <c r="K85" t="s">
        <v>3336</v>
      </c>
      <c r="L85" t="s">
        <v>3337</v>
      </c>
      <c r="M85" t="s">
        <v>3654</v>
      </c>
      <c r="P85" t="s">
        <v>3343</v>
      </c>
    </row>
    <row r="86" spans="1:16" x14ac:dyDescent="0.25">
      <c r="A86" t="s">
        <v>3430</v>
      </c>
      <c r="C86" t="s">
        <v>3655</v>
      </c>
      <c r="D86" t="s">
        <v>3655</v>
      </c>
      <c r="E86" t="s">
        <v>3656</v>
      </c>
      <c r="G86" t="s">
        <v>3333</v>
      </c>
      <c r="H86" t="s">
        <v>3334</v>
      </c>
      <c r="K86" t="s">
        <v>3336</v>
      </c>
      <c r="L86" t="s">
        <v>3337</v>
      </c>
      <c r="M86" t="s">
        <v>3657</v>
      </c>
      <c r="P86" t="s">
        <v>3343</v>
      </c>
    </row>
    <row r="87" spans="1:16" x14ac:dyDescent="0.25">
      <c r="A87" t="s">
        <v>3430</v>
      </c>
      <c r="C87" t="s">
        <v>3658</v>
      </c>
      <c r="D87" t="s">
        <v>3658</v>
      </c>
      <c r="E87" t="s">
        <v>3659</v>
      </c>
      <c r="G87" t="s">
        <v>3333</v>
      </c>
      <c r="H87" t="s">
        <v>3334</v>
      </c>
      <c r="K87" t="s">
        <v>3336</v>
      </c>
      <c r="L87" t="s">
        <v>3337</v>
      </c>
      <c r="M87" t="s">
        <v>3660</v>
      </c>
      <c r="P87" t="s">
        <v>3343</v>
      </c>
    </row>
    <row r="88" spans="1:16" x14ac:dyDescent="0.25">
      <c r="A88" t="s">
        <v>3430</v>
      </c>
      <c r="C88" t="s">
        <v>3661</v>
      </c>
      <c r="D88" t="s">
        <v>3661</v>
      </c>
      <c r="E88" t="s">
        <v>3662</v>
      </c>
      <c r="G88" t="s">
        <v>3333</v>
      </c>
      <c r="H88" t="s">
        <v>3334</v>
      </c>
      <c r="K88" t="s">
        <v>3336</v>
      </c>
      <c r="L88" t="s">
        <v>3337</v>
      </c>
      <c r="M88" t="s">
        <v>3666</v>
      </c>
      <c r="P88" t="s">
        <v>3343</v>
      </c>
    </row>
    <row r="89" spans="1:16" x14ac:dyDescent="0.25">
      <c r="A89" t="s">
        <v>3430</v>
      </c>
      <c r="B89" t="s">
        <v>3431</v>
      </c>
      <c r="C89" t="s">
        <v>3663</v>
      </c>
      <c r="D89" t="s">
        <v>3663</v>
      </c>
      <c r="E89" t="s">
        <v>3664</v>
      </c>
      <c r="F89" t="s">
        <v>3665</v>
      </c>
      <c r="G89" t="s">
        <v>3333</v>
      </c>
      <c r="H89" t="s">
        <v>3334</v>
      </c>
      <c r="I89" t="s">
        <v>3335</v>
      </c>
      <c r="K89" t="s">
        <v>3336</v>
      </c>
      <c r="L89" t="s">
        <v>3337</v>
      </c>
      <c r="M89" t="s">
        <v>3667</v>
      </c>
      <c r="P89" t="s">
        <v>3343</v>
      </c>
    </row>
    <row r="90" spans="1:16" x14ac:dyDescent="0.25">
      <c r="A90" t="s">
        <v>3430</v>
      </c>
      <c r="C90" t="s">
        <v>3668</v>
      </c>
      <c r="D90" t="s">
        <v>3668</v>
      </c>
      <c r="E90" t="s">
        <v>3669</v>
      </c>
      <c r="G90" t="s">
        <v>3333</v>
      </c>
      <c r="H90" t="s">
        <v>3334</v>
      </c>
      <c r="K90" t="s">
        <v>3336</v>
      </c>
      <c r="L90" t="s">
        <v>3337</v>
      </c>
      <c r="M90" t="s">
        <v>3670</v>
      </c>
      <c r="P90" t="s">
        <v>3343</v>
      </c>
    </row>
    <row r="91" spans="1:16" x14ac:dyDescent="0.25">
      <c r="A91" t="s">
        <v>3430</v>
      </c>
      <c r="B91" t="s">
        <v>3431</v>
      </c>
      <c r="C91" t="s">
        <v>3671</v>
      </c>
      <c r="D91" t="s">
        <v>3671</v>
      </c>
      <c r="E91" t="s">
        <v>3672</v>
      </c>
      <c r="F91" t="s">
        <v>3673</v>
      </c>
      <c r="G91" t="s">
        <v>3333</v>
      </c>
      <c r="H91" t="s">
        <v>3334</v>
      </c>
      <c r="I91" t="s">
        <v>3335</v>
      </c>
      <c r="K91" t="s">
        <v>3336</v>
      </c>
      <c r="L91" t="s">
        <v>3337</v>
      </c>
      <c r="M91" t="s">
        <v>3674</v>
      </c>
      <c r="P91" t="s">
        <v>3343</v>
      </c>
    </row>
    <row r="92" spans="1:16" x14ac:dyDescent="0.25">
      <c r="A92" t="s">
        <v>3430</v>
      </c>
      <c r="C92" t="s">
        <v>3675</v>
      </c>
      <c r="D92" t="s">
        <v>3675</v>
      </c>
      <c r="E92" t="s">
        <v>3676</v>
      </c>
      <c r="G92" t="s">
        <v>3333</v>
      </c>
      <c r="H92" t="s">
        <v>3334</v>
      </c>
      <c r="K92" t="s">
        <v>3336</v>
      </c>
      <c r="L92" t="s">
        <v>3337</v>
      </c>
      <c r="M92" t="s">
        <v>3677</v>
      </c>
      <c r="P92" t="s">
        <v>3343</v>
      </c>
    </row>
    <row r="93" spans="1:16" x14ac:dyDescent="0.25">
      <c r="A93" t="s">
        <v>3430</v>
      </c>
      <c r="B93" t="s">
        <v>3431</v>
      </c>
      <c r="C93" t="s">
        <v>3678</v>
      </c>
      <c r="D93" t="s">
        <v>3678</v>
      </c>
      <c r="E93" t="s">
        <v>3679</v>
      </c>
      <c r="F93" t="s">
        <v>3680</v>
      </c>
      <c r="G93" t="s">
        <v>3333</v>
      </c>
      <c r="H93" t="s">
        <v>3334</v>
      </c>
      <c r="I93" t="s">
        <v>3348</v>
      </c>
      <c r="K93" t="s">
        <v>3336</v>
      </c>
      <c r="L93" t="s">
        <v>3337</v>
      </c>
      <c r="M93" t="s">
        <v>3681</v>
      </c>
      <c r="P93" t="s">
        <v>3343</v>
      </c>
    </row>
    <row r="94" spans="1:16" x14ac:dyDescent="0.25">
      <c r="A94" t="s">
        <v>3430</v>
      </c>
      <c r="B94" t="s">
        <v>3431</v>
      </c>
      <c r="C94" t="s">
        <v>3682</v>
      </c>
      <c r="D94" t="s">
        <v>3682</v>
      </c>
      <c r="E94" t="s">
        <v>3683</v>
      </c>
      <c r="G94" t="s">
        <v>3333</v>
      </c>
      <c r="H94" t="s">
        <v>3334</v>
      </c>
      <c r="K94" t="s">
        <v>3336</v>
      </c>
      <c r="L94" t="s">
        <v>3337</v>
      </c>
      <c r="M94" t="s">
        <v>3684</v>
      </c>
      <c r="P94" t="s">
        <v>3343</v>
      </c>
    </row>
    <row r="95" spans="1:16" x14ac:dyDescent="0.25">
      <c r="A95" t="s">
        <v>3430</v>
      </c>
      <c r="B95" t="s">
        <v>3443</v>
      </c>
      <c r="C95" t="s">
        <v>3685</v>
      </c>
      <c r="D95" t="s">
        <v>3685</v>
      </c>
      <c r="E95" t="s">
        <v>3686</v>
      </c>
      <c r="F95" t="s">
        <v>1438</v>
      </c>
      <c r="G95" t="s">
        <v>3333</v>
      </c>
      <c r="H95" t="s">
        <v>3334</v>
      </c>
      <c r="K95" t="s">
        <v>3336</v>
      </c>
      <c r="L95" t="s">
        <v>3337</v>
      </c>
      <c r="M95" t="s">
        <v>3687</v>
      </c>
      <c r="P95" t="s">
        <v>3343</v>
      </c>
    </row>
    <row r="96" spans="1:16" x14ac:dyDescent="0.25">
      <c r="A96" t="s">
        <v>3430</v>
      </c>
      <c r="B96" t="s">
        <v>3443</v>
      </c>
      <c r="C96" t="s">
        <v>3688</v>
      </c>
      <c r="D96" t="s">
        <v>3688</v>
      </c>
      <c r="E96" t="s">
        <v>3689</v>
      </c>
      <c r="F96" t="s">
        <v>3690</v>
      </c>
      <c r="G96" t="s">
        <v>3333</v>
      </c>
      <c r="H96" t="s">
        <v>3334</v>
      </c>
      <c r="I96" t="s">
        <v>3348</v>
      </c>
      <c r="K96" t="s">
        <v>3336</v>
      </c>
      <c r="L96" t="s">
        <v>3337</v>
      </c>
      <c r="M96" t="s">
        <v>3691</v>
      </c>
      <c r="P96" t="s">
        <v>3343</v>
      </c>
    </row>
    <row r="97" spans="1:16" x14ac:dyDescent="0.25">
      <c r="A97" t="s">
        <v>3430</v>
      </c>
      <c r="C97" t="s">
        <v>3692</v>
      </c>
      <c r="D97" t="s">
        <v>3692</v>
      </c>
      <c r="E97" t="s">
        <v>3693</v>
      </c>
      <c r="G97" t="s">
        <v>3333</v>
      </c>
      <c r="H97" t="s">
        <v>3334</v>
      </c>
      <c r="K97" t="s">
        <v>3336</v>
      </c>
      <c r="L97" t="s">
        <v>3337</v>
      </c>
      <c r="M97" t="s">
        <v>3694</v>
      </c>
      <c r="P97" t="s">
        <v>3343</v>
      </c>
    </row>
    <row r="98" spans="1:16" x14ac:dyDescent="0.25">
      <c r="A98" t="s">
        <v>3430</v>
      </c>
      <c r="C98" t="s">
        <v>3695</v>
      </c>
      <c r="D98" t="s">
        <v>3695</v>
      </c>
      <c r="E98" t="s">
        <v>3696</v>
      </c>
      <c r="F98" t="s">
        <v>1376</v>
      </c>
      <c r="G98" t="s">
        <v>3333</v>
      </c>
      <c r="H98" t="s">
        <v>3334</v>
      </c>
      <c r="K98" t="s">
        <v>3336</v>
      </c>
      <c r="L98" t="s">
        <v>3337</v>
      </c>
      <c r="M98" t="s">
        <v>3697</v>
      </c>
      <c r="P98" t="s">
        <v>3343</v>
      </c>
    </row>
    <row r="99" spans="1:16" x14ac:dyDescent="0.25">
      <c r="A99" t="s">
        <v>3430</v>
      </c>
      <c r="B99" t="s">
        <v>3451</v>
      </c>
      <c r="C99" t="s">
        <v>3698</v>
      </c>
      <c r="D99" t="s">
        <v>3698</v>
      </c>
      <c r="E99" t="s">
        <v>3699</v>
      </c>
      <c r="F99" t="s">
        <v>3700</v>
      </c>
      <c r="G99" t="s">
        <v>3333</v>
      </c>
      <c r="H99" t="s">
        <v>3334</v>
      </c>
      <c r="I99" t="s">
        <v>3335</v>
      </c>
      <c r="K99" t="s">
        <v>3336</v>
      </c>
      <c r="L99" t="s">
        <v>3337</v>
      </c>
      <c r="M99" t="s">
        <v>3701</v>
      </c>
      <c r="P99" t="s">
        <v>3343</v>
      </c>
    </row>
    <row r="100" spans="1:16" x14ac:dyDescent="0.25">
      <c r="A100" t="s">
        <v>3430</v>
      </c>
      <c r="B100" t="s">
        <v>3451</v>
      </c>
      <c r="C100" t="s">
        <v>3702</v>
      </c>
      <c r="D100" t="s">
        <v>3702</v>
      </c>
      <c r="E100" t="s">
        <v>3703</v>
      </c>
      <c r="F100" t="s">
        <v>3704</v>
      </c>
      <c r="G100" t="s">
        <v>3333</v>
      </c>
      <c r="H100" t="s">
        <v>3334</v>
      </c>
      <c r="I100" t="s">
        <v>3335</v>
      </c>
      <c r="K100" t="s">
        <v>3336</v>
      </c>
      <c r="L100" t="s">
        <v>3337</v>
      </c>
      <c r="M100" t="s">
        <v>3705</v>
      </c>
      <c r="P100" t="s">
        <v>3343</v>
      </c>
    </row>
    <row r="101" spans="1:16" x14ac:dyDescent="0.25">
      <c r="A101" t="s">
        <v>3430</v>
      </c>
      <c r="C101" t="s">
        <v>3706</v>
      </c>
      <c r="D101" t="s">
        <v>3706</v>
      </c>
      <c r="E101" t="s">
        <v>3707</v>
      </c>
      <c r="G101" t="s">
        <v>3333</v>
      </c>
      <c r="H101" t="s">
        <v>3334</v>
      </c>
      <c r="K101" t="s">
        <v>3336</v>
      </c>
      <c r="L101" t="s">
        <v>3337</v>
      </c>
      <c r="M101" t="s">
        <v>3708</v>
      </c>
      <c r="P101" t="s">
        <v>3343</v>
      </c>
    </row>
    <row r="102" spans="1:16" x14ac:dyDescent="0.25">
      <c r="A102" t="s">
        <v>3430</v>
      </c>
      <c r="C102" t="s">
        <v>3709</v>
      </c>
      <c r="D102" t="s">
        <v>3709</v>
      </c>
      <c r="E102" t="s">
        <v>3710</v>
      </c>
      <c r="G102" t="s">
        <v>3333</v>
      </c>
      <c r="H102" t="s">
        <v>3334</v>
      </c>
      <c r="K102" t="s">
        <v>3336</v>
      </c>
      <c r="L102" t="s">
        <v>3337</v>
      </c>
      <c r="M102" t="s">
        <v>3711</v>
      </c>
      <c r="P102" t="s">
        <v>3343</v>
      </c>
    </row>
    <row r="103" spans="1:16" x14ac:dyDescent="0.25">
      <c r="A103" t="s">
        <v>3430</v>
      </c>
      <c r="B103" t="s">
        <v>3451</v>
      </c>
      <c r="C103" t="s">
        <v>3712</v>
      </c>
      <c r="D103" t="s">
        <v>3712</v>
      </c>
      <c r="E103" t="s">
        <v>3713</v>
      </c>
      <c r="F103" t="s">
        <v>3714</v>
      </c>
      <c r="G103" t="s">
        <v>3333</v>
      </c>
      <c r="H103" t="s">
        <v>3334</v>
      </c>
      <c r="I103" t="s">
        <v>3348</v>
      </c>
      <c r="K103" t="s">
        <v>3336</v>
      </c>
      <c r="L103" t="s">
        <v>3337</v>
      </c>
      <c r="M103" t="s">
        <v>3715</v>
      </c>
      <c r="P103" t="s">
        <v>3343</v>
      </c>
    </row>
    <row r="104" spans="1:16" x14ac:dyDescent="0.25">
      <c r="A104" t="s">
        <v>3430</v>
      </c>
      <c r="C104" t="s">
        <v>3716</v>
      </c>
      <c r="D104" t="s">
        <v>3716</v>
      </c>
      <c r="E104" t="s">
        <v>3717</v>
      </c>
      <c r="G104" t="s">
        <v>3333</v>
      </c>
      <c r="H104" t="s">
        <v>3334</v>
      </c>
      <c r="K104" t="s">
        <v>3336</v>
      </c>
      <c r="L104" t="s">
        <v>3337</v>
      </c>
      <c r="M104" t="s">
        <v>3718</v>
      </c>
      <c r="P104" t="s">
        <v>3343</v>
      </c>
    </row>
    <row r="105" spans="1:16" x14ac:dyDescent="0.25">
      <c r="A105" t="s">
        <v>3430</v>
      </c>
      <c r="B105" t="s">
        <v>3431</v>
      </c>
      <c r="C105" t="s">
        <v>3719</v>
      </c>
      <c r="D105" t="s">
        <v>3719</v>
      </c>
      <c r="E105" t="s">
        <v>3720</v>
      </c>
      <c r="F105" t="s">
        <v>3721</v>
      </c>
      <c r="G105" t="s">
        <v>3333</v>
      </c>
      <c r="H105" t="s">
        <v>3334</v>
      </c>
      <c r="I105" t="s">
        <v>3348</v>
      </c>
      <c r="K105" t="s">
        <v>3336</v>
      </c>
      <c r="L105" t="s">
        <v>3337</v>
      </c>
      <c r="M105" t="s">
        <v>3722</v>
      </c>
      <c r="P105" t="s">
        <v>3343</v>
      </c>
    </row>
    <row r="106" spans="1:16" x14ac:dyDescent="0.25">
      <c r="A106" t="s">
        <v>3430</v>
      </c>
      <c r="B106" t="s">
        <v>3431</v>
      </c>
      <c r="C106" t="s">
        <v>3723</v>
      </c>
      <c r="D106" t="s">
        <v>3723</v>
      </c>
      <c r="E106" t="s">
        <v>3724</v>
      </c>
      <c r="G106" t="s">
        <v>3333</v>
      </c>
      <c r="H106" t="s">
        <v>3334</v>
      </c>
      <c r="K106" t="s">
        <v>3336</v>
      </c>
      <c r="L106" t="s">
        <v>3337</v>
      </c>
      <c r="M106" t="s">
        <v>3728</v>
      </c>
      <c r="P106" t="s">
        <v>3343</v>
      </c>
    </row>
    <row r="107" spans="1:16" x14ac:dyDescent="0.25">
      <c r="A107" t="s">
        <v>3430</v>
      </c>
      <c r="B107" t="s">
        <v>3451</v>
      </c>
      <c r="C107" t="s">
        <v>3725</v>
      </c>
      <c r="D107" t="s">
        <v>3725</v>
      </c>
      <c r="E107" t="s">
        <v>3726</v>
      </c>
      <c r="F107" t="s">
        <v>3727</v>
      </c>
      <c r="G107" t="s">
        <v>3333</v>
      </c>
      <c r="H107" t="s">
        <v>3334</v>
      </c>
      <c r="I107" t="s">
        <v>3348</v>
      </c>
      <c r="K107" t="s">
        <v>3336</v>
      </c>
      <c r="L107" t="s">
        <v>3337</v>
      </c>
      <c r="M107" t="s">
        <v>3729</v>
      </c>
      <c r="P107" t="s">
        <v>3343</v>
      </c>
    </row>
    <row r="108" spans="1:16" x14ac:dyDescent="0.25">
      <c r="A108" t="s">
        <v>3430</v>
      </c>
      <c r="B108" t="s">
        <v>3431</v>
      </c>
      <c r="C108" t="s">
        <v>3730</v>
      </c>
      <c r="D108" t="s">
        <v>3730</v>
      </c>
      <c r="E108" t="s">
        <v>3731</v>
      </c>
      <c r="F108" t="s">
        <v>3732</v>
      </c>
      <c r="G108" t="s">
        <v>3333</v>
      </c>
      <c r="H108" t="s">
        <v>3334</v>
      </c>
      <c r="I108" t="s">
        <v>3348</v>
      </c>
      <c r="K108" t="s">
        <v>3336</v>
      </c>
      <c r="L108" t="s">
        <v>3337</v>
      </c>
      <c r="M108" t="s">
        <v>3733</v>
      </c>
      <c r="P108" t="s">
        <v>3343</v>
      </c>
    </row>
    <row r="109" spans="1:16" x14ac:dyDescent="0.25">
      <c r="A109" t="s">
        <v>3430</v>
      </c>
      <c r="B109" t="s">
        <v>3443</v>
      </c>
      <c r="C109" t="s">
        <v>3734</v>
      </c>
      <c r="D109" t="s">
        <v>3734</v>
      </c>
      <c r="E109" t="s">
        <v>3735</v>
      </c>
      <c r="F109" t="s">
        <v>3736</v>
      </c>
      <c r="G109" t="s">
        <v>3333</v>
      </c>
      <c r="H109" t="s">
        <v>3334</v>
      </c>
      <c r="I109" t="s">
        <v>3335</v>
      </c>
      <c r="K109" t="s">
        <v>3336</v>
      </c>
      <c r="L109" t="s">
        <v>3337</v>
      </c>
      <c r="M109" t="s">
        <v>3737</v>
      </c>
      <c r="P109" t="s">
        <v>3343</v>
      </c>
    </row>
    <row r="110" spans="1:16" x14ac:dyDescent="0.25">
      <c r="A110" t="s">
        <v>3430</v>
      </c>
      <c r="C110" t="s">
        <v>3738</v>
      </c>
      <c r="D110" t="s">
        <v>3738</v>
      </c>
      <c r="E110" t="s">
        <v>3739</v>
      </c>
      <c r="G110" t="s">
        <v>3333</v>
      </c>
      <c r="H110" t="s">
        <v>3334</v>
      </c>
      <c r="K110" t="s">
        <v>3336</v>
      </c>
      <c r="L110" t="s">
        <v>3337</v>
      </c>
      <c r="M110" t="s">
        <v>3740</v>
      </c>
      <c r="P110" t="s">
        <v>3343</v>
      </c>
    </row>
    <row r="111" spans="1:16" x14ac:dyDescent="0.25">
      <c r="A111" t="s">
        <v>3430</v>
      </c>
      <c r="C111" t="s">
        <v>3741</v>
      </c>
      <c r="D111" t="s">
        <v>3741</v>
      </c>
      <c r="E111" t="s">
        <v>3742</v>
      </c>
      <c r="G111" t="s">
        <v>3333</v>
      </c>
      <c r="H111" t="s">
        <v>3334</v>
      </c>
      <c r="K111" t="s">
        <v>3336</v>
      </c>
      <c r="L111" t="s">
        <v>3337</v>
      </c>
      <c r="M111" t="s">
        <v>3743</v>
      </c>
      <c r="P111" t="s">
        <v>3343</v>
      </c>
    </row>
    <row r="112" spans="1:16" x14ac:dyDescent="0.25">
      <c r="A112" t="s">
        <v>3430</v>
      </c>
      <c r="C112" t="s">
        <v>3744</v>
      </c>
      <c r="D112" t="s">
        <v>3744</v>
      </c>
      <c r="E112" t="s">
        <v>3745</v>
      </c>
      <c r="G112" t="s">
        <v>3333</v>
      </c>
      <c r="H112" t="s">
        <v>3334</v>
      </c>
      <c r="K112" t="s">
        <v>3336</v>
      </c>
      <c r="L112" t="s">
        <v>3337</v>
      </c>
      <c r="M112" t="s">
        <v>3746</v>
      </c>
      <c r="P112" t="s">
        <v>3343</v>
      </c>
    </row>
    <row r="113" spans="1:16" x14ac:dyDescent="0.25">
      <c r="A113" t="s">
        <v>3430</v>
      </c>
      <c r="B113" t="s">
        <v>3431</v>
      </c>
      <c r="C113" t="s">
        <v>3747</v>
      </c>
      <c r="D113" t="s">
        <v>3747</v>
      </c>
      <c r="E113" t="s">
        <v>3748</v>
      </c>
      <c r="F113" t="s">
        <v>3749</v>
      </c>
      <c r="G113" t="s">
        <v>3333</v>
      </c>
      <c r="H113" t="s">
        <v>3334</v>
      </c>
      <c r="I113" t="s">
        <v>3335</v>
      </c>
      <c r="K113" t="s">
        <v>3336</v>
      </c>
      <c r="L113" t="s">
        <v>3337</v>
      </c>
      <c r="M113" t="s">
        <v>3750</v>
      </c>
      <c r="P113" t="s">
        <v>3343</v>
      </c>
    </row>
    <row r="114" spans="1:16" x14ac:dyDescent="0.25">
      <c r="A114" t="s">
        <v>3430</v>
      </c>
      <c r="C114" t="s">
        <v>3751</v>
      </c>
      <c r="D114" t="s">
        <v>3751</v>
      </c>
      <c r="E114" t="s">
        <v>3752</v>
      </c>
      <c r="G114" t="s">
        <v>3333</v>
      </c>
      <c r="H114" t="s">
        <v>3334</v>
      </c>
      <c r="K114" t="s">
        <v>3336</v>
      </c>
      <c r="L114" t="s">
        <v>3337</v>
      </c>
      <c r="M114" t="s">
        <v>3753</v>
      </c>
      <c r="P114" t="s">
        <v>3343</v>
      </c>
    </row>
    <row r="115" spans="1:16" x14ac:dyDescent="0.25">
      <c r="A115" t="s">
        <v>3430</v>
      </c>
      <c r="C115" t="s">
        <v>3754</v>
      </c>
      <c r="D115" t="s">
        <v>3754</v>
      </c>
      <c r="E115" t="s">
        <v>3755</v>
      </c>
      <c r="G115" t="s">
        <v>3333</v>
      </c>
      <c r="H115" t="s">
        <v>3334</v>
      </c>
      <c r="K115" t="s">
        <v>3336</v>
      </c>
      <c r="L115" t="s">
        <v>3337</v>
      </c>
      <c r="M115" t="s">
        <v>3756</v>
      </c>
      <c r="P115" t="s">
        <v>3343</v>
      </c>
    </row>
    <row r="116" spans="1:16" x14ac:dyDescent="0.25">
      <c r="A116" t="s">
        <v>3430</v>
      </c>
      <c r="B116" t="s">
        <v>3431</v>
      </c>
      <c r="C116" t="s">
        <v>3757</v>
      </c>
      <c r="D116" t="s">
        <v>3757</v>
      </c>
      <c r="E116" t="s">
        <v>3758</v>
      </c>
      <c r="F116" t="s">
        <v>1410</v>
      </c>
      <c r="G116" t="s">
        <v>3333</v>
      </c>
      <c r="H116" t="s">
        <v>3334</v>
      </c>
      <c r="I116" t="s">
        <v>3335</v>
      </c>
      <c r="K116" t="s">
        <v>3336</v>
      </c>
      <c r="L116" t="s">
        <v>3337</v>
      </c>
      <c r="M116" t="s">
        <v>3759</v>
      </c>
      <c r="P116" t="s">
        <v>3343</v>
      </c>
    </row>
    <row r="117" spans="1:16" x14ac:dyDescent="0.25">
      <c r="A117" t="s">
        <v>3430</v>
      </c>
      <c r="C117" t="s">
        <v>3760</v>
      </c>
      <c r="D117" t="s">
        <v>3760</v>
      </c>
      <c r="E117" t="s">
        <v>3761</v>
      </c>
      <c r="G117" t="s">
        <v>3333</v>
      </c>
      <c r="H117" t="s">
        <v>3334</v>
      </c>
      <c r="K117" t="s">
        <v>3336</v>
      </c>
      <c r="L117" t="s">
        <v>3337</v>
      </c>
      <c r="M117" t="s">
        <v>3762</v>
      </c>
      <c r="P117" t="s">
        <v>3343</v>
      </c>
    </row>
    <row r="118" spans="1:16" x14ac:dyDescent="0.25">
      <c r="A118" t="s">
        <v>3430</v>
      </c>
      <c r="B118" t="s">
        <v>3443</v>
      </c>
      <c r="C118" t="s">
        <v>3763</v>
      </c>
      <c r="D118" t="s">
        <v>3763</v>
      </c>
      <c r="E118" t="s">
        <v>3764</v>
      </c>
      <c r="F118" t="s">
        <v>1436</v>
      </c>
      <c r="G118" t="s">
        <v>3333</v>
      </c>
      <c r="H118" t="s">
        <v>3334</v>
      </c>
      <c r="K118" t="s">
        <v>3336</v>
      </c>
      <c r="L118" t="s">
        <v>3337</v>
      </c>
      <c r="M118" t="s">
        <v>3765</v>
      </c>
      <c r="P118" t="s">
        <v>3343</v>
      </c>
    </row>
    <row r="119" spans="1:16" x14ac:dyDescent="0.25">
      <c r="A119" t="s">
        <v>3430</v>
      </c>
      <c r="B119" t="s">
        <v>3431</v>
      </c>
      <c r="C119" t="s">
        <v>3766</v>
      </c>
      <c r="D119" t="s">
        <v>3766</v>
      </c>
      <c r="E119" t="s">
        <v>3767</v>
      </c>
      <c r="F119" t="s">
        <v>3768</v>
      </c>
      <c r="G119" t="s">
        <v>3333</v>
      </c>
      <c r="H119" t="s">
        <v>3334</v>
      </c>
      <c r="I119" t="s">
        <v>3335</v>
      </c>
      <c r="K119" t="s">
        <v>3336</v>
      </c>
      <c r="L119" t="s">
        <v>3337</v>
      </c>
      <c r="M119" t="s">
        <v>3769</v>
      </c>
      <c r="P119" t="s">
        <v>3343</v>
      </c>
    </row>
    <row r="120" spans="1:16" x14ac:dyDescent="0.25">
      <c r="A120" t="s">
        <v>3430</v>
      </c>
      <c r="C120" t="s">
        <v>3770</v>
      </c>
      <c r="D120" t="s">
        <v>3770</v>
      </c>
      <c r="E120" t="s">
        <v>3771</v>
      </c>
      <c r="G120" t="s">
        <v>3333</v>
      </c>
      <c r="H120" t="s">
        <v>3334</v>
      </c>
      <c r="K120" t="s">
        <v>3336</v>
      </c>
      <c r="L120" t="s">
        <v>3337</v>
      </c>
      <c r="M120" t="s">
        <v>3772</v>
      </c>
      <c r="P120" t="s">
        <v>3343</v>
      </c>
    </row>
    <row r="121" spans="1:16" x14ac:dyDescent="0.25">
      <c r="A121" t="s">
        <v>3430</v>
      </c>
      <c r="B121" t="s">
        <v>3431</v>
      </c>
      <c r="C121" t="s">
        <v>3773</v>
      </c>
      <c r="D121" t="s">
        <v>3773</v>
      </c>
      <c r="E121" t="s">
        <v>3774</v>
      </c>
      <c r="G121" t="s">
        <v>3333</v>
      </c>
      <c r="H121" t="s">
        <v>3334</v>
      </c>
      <c r="K121" t="s">
        <v>3336</v>
      </c>
      <c r="L121" t="s">
        <v>3337</v>
      </c>
      <c r="M121" t="s">
        <v>3775</v>
      </c>
      <c r="P121" t="s">
        <v>3343</v>
      </c>
    </row>
    <row r="122" spans="1:16" x14ac:dyDescent="0.25">
      <c r="A122" t="s">
        <v>3430</v>
      </c>
      <c r="C122" t="s">
        <v>3776</v>
      </c>
      <c r="D122" t="s">
        <v>3776</v>
      </c>
      <c r="E122" t="s">
        <v>3777</v>
      </c>
      <c r="G122" t="s">
        <v>3333</v>
      </c>
      <c r="H122" t="s">
        <v>3334</v>
      </c>
      <c r="K122" t="s">
        <v>3336</v>
      </c>
      <c r="L122" t="s">
        <v>3337</v>
      </c>
      <c r="M122" t="s">
        <v>3781</v>
      </c>
      <c r="P122" t="s">
        <v>3343</v>
      </c>
    </row>
    <row r="123" spans="1:16" x14ac:dyDescent="0.25">
      <c r="A123" t="s">
        <v>3430</v>
      </c>
      <c r="B123" t="s">
        <v>3472</v>
      </c>
      <c r="C123" t="s">
        <v>3778</v>
      </c>
      <c r="D123" t="s">
        <v>3778</v>
      </c>
      <c r="E123" t="s">
        <v>3779</v>
      </c>
      <c r="F123" t="s">
        <v>3780</v>
      </c>
      <c r="G123" t="s">
        <v>3333</v>
      </c>
      <c r="H123" t="s">
        <v>3334</v>
      </c>
      <c r="I123" t="s">
        <v>3335</v>
      </c>
      <c r="K123" t="s">
        <v>3336</v>
      </c>
      <c r="L123" t="s">
        <v>3337</v>
      </c>
      <c r="M123" t="s">
        <v>3782</v>
      </c>
      <c r="P123" t="s">
        <v>3343</v>
      </c>
    </row>
    <row r="124" spans="1:16" x14ac:dyDescent="0.25">
      <c r="A124" t="s">
        <v>3430</v>
      </c>
      <c r="B124" t="s">
        <v>3472</v>
      </c>
      <c r="C124" t="s">
        <v>3783</v>
      </c>
      <c r="D124" t="s">
        <v>3783</v>
      </c>
      <c r="E124" t="s">
        <v>3784</v>
      </c>
      <c r="F124" t="s">
        <v>583</v>
      </c>
      <c r="G124" t="s">
        <v>3333</v>
      </c>
      <c r="H124" t="s">
        <v>3334</v>
      </c>
      <c r="I124" t="s">
        <v>3348</v>
      </c>
      <c r="K124" t="s">
        <v>3336</v>
      </c>
      <c r="L124" t="s">
        <v>3337</v>
      </c>
      <c r="M124" t="s">
        <v>3785</v>
      </c>
      <c r="P124" t="s">
        <v>3343</v>
      </c>
    </row>
    <row r="125" spans="1:16" x14ac:dyDescent="0.25">
      <c r="A125" t="s">
        <v>3430</v>
      </c>
      <c r="C125" t="s">
        <v>3786</v>
      </c>
      <c r="D125" t="s">
        <v>3786</v>
      </c>
      <c r="E125" t="s">
        <v>3787</v>
      </c>
      <c r="G125" t="s">
        <v>3333</v>
      </c>
      <c r="H125" t="s">
        <v>3334</v>
      </c>
      <c r="K125" t="s">
        <v>3336</v>
      </c>
      <c r="L125" t="s">
        <v>3337</v>
      </c>
      <c r="M125" t="s">
        <v>3791</v>
      </c>
      <c r="P125" t="s">
        <v>3343</v>
      </c>
    </row>
    <row r="126" spans="1:16" x14ac:dyDescent="0.25">
      <c r="A126" t="s">
        <v>3430</v>
      </c>
      <c r="B126" t="s">
        <v>3477</v>
      </c>
      <c r="C126" t="s">
        <v>3788</v>
      </c>
      <c r="D126" t="s">
        <v>3788</v>
      </c>
      <c r="E126" t="s">
        <v>3789</v>
      </c>
      <c r="F126" t="s">
        <v>3790</v>
      </c>
      <c r="G126" t="s">
        <v>3333</v>
      </c>
      <c r="H126" t="s">
        <v>3334</v>
      </c>
      <c r="I126" t="s">
        <v>3335</v>
      </c>
      <c r="K126" t="s">
        <v>3336</v>
      </c>
      <c r="L126" t="s">
        <v>3337</v>
      </c>
      <c r="M126" t="s">
        <v>3792</v>
      </c>
      <c r="P126" t="s">
        <v>3343</v>
      </c>
    </row>
    <row r="127" spans="1:16" x14ac:dyDescent="0.25">
      <c r="A127" t="s">
        <v>3430</v>
      </c>
      <c r="B127" t="s">
        <v>3477</v>
      </c>
      <c r="C127" t="s">
        <v>3793</v>
      </c>
      <c r="D127" t="s">
        <v>3793</v>
      </c>
      <c r="E127" t="s">
        <v>3794</v>
      </c>
      <c r="F127" t="s">
        <v>3795</v>
      </c>
      <c r="G127" t="s">
        <v>3333</v>
      </c>
      <c r="H127" t="s">
        <v>3334</v>
      </c>
      <c r="I127" t="s">
        <v>3348</v>
      </c>
      <c r="K127" t="s">
        <v>3336</v>
      </c>
      <c r="L127" t="s">
        <v>3337</v>
      </c>
      <c r="M127" t="s">
        <v>3796</v>
      </c>
      <c r="P127" t="s">
        <v>3343</v>
      </c>
    </row>
    <row r="128" spans="1:16" x14ac:dyDescent="0.25">
      <c r="A128" t="s">
        <v>3430</v>
      </c>
      <c r="B128" t="s">
        <v>3498</v>
      </c>
      <c r="C128" t="s">
        <v>3797</v>
      </c>
      <c r="D128" t="s">
        <v>3797</v>
      </c>
      <c r="E128" t="s">
        <v>3798</v>
      </c>
      <c r="F128" t="s">
        <v>3799</v>
      </c>
      <c r="G128" t="s">
        <v>3333</v>
      </c>
      <c r="H128" t="s">
        <v>3334</v>
      </c>
      <c r="I128" t="s">
        <v>3348</v>
      </c>
      <c r="K128" t="s">
        <v>3336</v>
      </c>
      <c r="L128" t="s">
        <v>3337</v>
      </c>
      <c r="M128" t="s">
        <v>3800</v>
      </c>
      <c r="P128" t="s">
        <v>3343</v>
      </c>
    </row>
    <row r="129" spans="1:16" x14ac:dyDescent="0.25">
      <c r="A129" t="s">
        <v>3430</v>
      </c>
      <c r="C129" t="s">
        <v>3801</v>
      </c>
      <c r="D129" t="s">
        <v>3801</v>
      </c>
      <c r="E129" t="s">
        <v>3802</v>
      </c>
      <c r="G129" t="s">
        <v>3333</v>
      </c>
      <c r="H129" t="s">
        <v>3334</v>
      </c>
      <c r="K129" t="s">
        <v>3336</v>
      </c>
      <c r="L129" t="s">
        <v>3337</v>
      </c>
      <c r="M129" t="s">
        <v>3803</v>
      </c>
      <c r="P129" t="s">
        <v>3343</v>
      </c>
    </row>
    <row r="130" spans="1:16" x14ac:dyDescent="0.25">
      <c r="A130" t="s">
        <v>3430</v>
      </c>
      <c r="C130" t="s">
        <v>3804</v>
      </c>
      <c r="D130" t="s">
        <v>3804</v>
      </c>
      <c r="E130" t="s">
        <v>3805</v>
      </c>
      <c r="G130" t="s">
        <v>3333</v>
      </c>
      <c r="H130" t="s">
        <v>3334</v>
      </c>
      <c r="K130" t="s">
        <v>3336</v>
      </c>
      <c r="L130" t="s">
        <v>3337</v>
      </c>
      <c r="M130" t="s">
        <v>3806</v>
      </c>
      <c r="P130" t="s">
        <v>3343</v>
      </c>
    </row>
    <row r="131" spans="1:16" x14ac:dyDescent="0.25">
      <c r="A131" t="s">
        <v>3430</v>
      </c>
      <c r="C131" t="s">
        <v>3807</v>
      </c>
      <c r="D131" t="s">
        <v>3807</v>
      </c>
      <c r="E131" t="s">
        <v>3808</v>
      </c>
      <c r="G131" t="s">
        <v>3333</v>
      </c>
      <c r="H131" t="s">
        <v>3334</v>
      </c>
      <c r="K131" t="s">
        <v>3336</v>
      </c>
      <c r="L131" t="s">
        <v>3337</v>
      </c>
      <c r="M131" t="s">
        <v>3809</v>
      </c>
      <c r="P131" t="s">
        <v>3343</v>
      </c>
    </row>
    <row r="132" spans="1:16" x14ac:dyDescent="0.25">
      <c r="A132" t="s">
        <v>3430</v>
      </c>
      <c r="C132" t="s">
        <v>3810</v>
      </c>
      <c r="D132" t="s">
        <v>3810</v>
      </c>
      <c r="E132" t="s">
        <v>3811</v>
      </c>
      <c r="G132" t="s">
        <v>3333</v>
      </c>
      <c r="H132" t="s">
        <v>3334</v>
      </c>
      <c r="K132" t="s">
        <v>3336</v>
      </c>
      <c r="L132" t="s">
        <v>3337</v>
      </c>
      <c r="M132" t="s">
        <v>3812</v>
      </c>
      <c r="P132" t="s">
        <v>3343</v>
      </c>
    </row>
    <row r="133" spans="1:16" x14ac:dyDescent="0.25">
      <c r="A133" t="s">
        <v>3430</v>
      </c>
      <c r="C133" t="s">
        <v>3813</v>
      </c>
      <c r="D133" t="s">
        <v>3813</v>
      </c>
      <c r="E133" t="s">
        <v>3814</v>
      </c>
      <c r="G133" t="s">
        <v>3333</v>
      </c>
      <c r="H133" t="s">
        <v>3334</v>
      </c>
      <c r="K133" t="s">
        <v>3336</v>
      </c>
      <c r="L133" t="s">
        <v>3337</v>
      </c>
      <c r="M133" t="s">
        <v>3815</v>
      </c>
      <c r="P133" t="s">
        <v>3343</v>
      </c>
    </row>
    <row r="134" spans="1:16" x14ac:dyDescent="0.25">
      <c r="A134" t="s">
        <v>3430</v>
      </c>
      <c r="C134" t="s">
        <v>3816</v>
      </c>
      <c r="D134" t="s">
        <v>3816</v>
      </c>
      <c r="E134" t="s">
        <v>3817</v>
      </c>
      <c r="G134" t="s">
        <v>3333</v>
      </c>
      <c r="H134" t="s">
        <v>3334</v>
      </c>
      <c r="K134" t="s">
        <v>3336</v>
      </c>
      <c r="L134" t="s">
        <v>3337</v>
      </c>
      <c r="M134" t="s">
        <v>3818</v>
      </c>
      <c r="P134" t="s">
        <v>3343</v>
      </c>
    </row>
    <row r="135" spans="1:16" x14ac:dyDescent="0.25">
      <c r="A135" t="s">
        <v>3430</v>
      </c>
      <c r="C135" t="s">
        <v>3819</v>
      </c>
      <c r="D135" t="s">
        <v>3819</v>
      </c>
      <c r="E135" t="s">
        <v>3820</v>
      </c>
      <c r="G135" t="s">
        <v>3333</v>
      </c>
      <c r="H135" t="s">
        <v>3334</v>
      </c>
      <c r="K135" t="s">
        <v>3336</v>
      </c>
      <c r="L135" t="s">
        <v>3337</v>
      </c>
      <c r="M135" t="s">
        <v>3821</v>
      </c>
      <c r="P135" t="s">
        <v>3343</v>
      </c>
    </row>
    <row r="136" spans="1:16" x14ac:dyDescent="0.25">
      <c r="A136" t="s">
        <v>3430</v>
      </c>
      <c r="B136" t="s">
        <v>3477</v>
      </c>
      <c r="C136" t="s">
        <v>3822</v>
      </c>
      <c r="D136" t="s">
        <v>3822</v>
      </c>
      <c r="E136" t="s">
        <v>3823</v>
      </c>
      <c r="F136" t="s">
        <v>3824</v>
      </c>
      <c r="G136" t="s">
        <v>3333</v>
      </c>
      <c r="H136" t="s">
        <v>3334</v>
      </c>
      <c r="I136" t="s">
        <v>3335</v>
      </c>
      <c r="K136" t="s">
        <v>3336</v>
      </c>
      <c r="L136" t="s">
        <v>3337</v>
      </c>
      <c r="M136" t="s">
        <v>3825</v>
      </c>
      <c r="P136" t="s">
        <v>3343</v>
      </c>
    </row>
    <row r="137" spans="1:16" x14ac:dyDescent="0.25">
      <c r="A137" t="s">
        <v>3430</v>
      </c>
      <c r="B137" t="s">
        <v>3477</v>
      </c>
      <c r="C137" t="s">
        <v>3826</v>
      </c>
      <c r="D137" t="s">
        <v>3826</v>
      </c>
      <c r="E137" t="s">
        <v>3827</v>
      </c>
      <c r="F137" t="s">
        <v>3828</v>
      </c>
      <c r="G137" t="s">
        <v>3333</v>
      </c>
      <c r="H137" t="s">
        <v>3334</v>
      </c>
      <c r="I137" t="s">
        <v>3348</v>
      </c>
      <c r="K137" t="s">
        <v>3336</v>
      </c>
      <c r="L137" t="s">
        <v>3337</v>
      </c>
      <c r="M137" t="s">
        <v>3829</v>
      </c>
      <c r="P137" t="s">
        <v>3343</v>
      </c>
    </row>
    <row r="138" spans="1:16" x14ac:dyDescent="0.25">
      <c r="A138" t="s">
        <v>3430</v>
      </c>
      <c r="C138" t="s">
        <v>3830</v>
      </c>
      <c r="D138" t="s">
        <v>3830</v>
      </c>
      <c r="E138" t="s">
        <v>3831</v>
      </c>
      <c r="F138" t="s">
        <v>1542</v>
      </c>
      <c r="G138" t="s">
        <v>3333</v>
      </c>
      <c r="H138" t="s">
        <v>3334</v>
      </c>
      <c r="K138" t="s">
        <v>3336</v>
      </c>
      <c r="L138" t="s">
        <v>3337</v>
      </c>
      <c r="M138" t="s">
        <v>3832</v>
      </c>
      <c r="P138" t="s">
        <v>3343</v>
      </c>
    </row>
    <row r="139" spans="1:16" x14ac:dyDescent="0.25">
      <c r="A139" t="s">
        <v>3430</v>
      </c>
      <c r="C139" t="s">
        <v>3833</v>
      </c>
      <c r="D139" t="s">
        <v>3833</v>
      </c>
      <c r="E139" t="s">
        <v>3834</v>
      </c>
      <c r="H139" t="s">
        <v>3334</v>
      </c>
      <c r="K139" t="s">
        <v>3336</v>
      </c>
      <c r="L139" t="s">
        <v>3337</v>
      </c>
      <c r="M139" t="s">
        <v>3835</v>
      </c>
      <c r="P139" t="s">
        <v>3343</v>
      </c>
    </row>
    <row r="140" spans="1:16" x14ac:dyDescent="0.25">
      <c r="A140" t="s">
        <v>3430</v>
      </c>
      <c r="C140" t="s">
        <v>3836</v>
      </c>
      <c r="D140" t="s">
        <v>3836</v>
      </c>
      <c r="E140" t="s">
        <v>3837</v>
      </c>
      <c r="G140" t="s">
        <v>3333</v>
      </c>
      <c r="H140" t="s">
        <v>3334</v>
      </c>
      <c r="K140" t="s">
        <v>3336</v>
      </c>
      <c r="L140" t="s">
        <v>3337</v>
      </c>
      <c r="M140" t="s">
        <v>3838</v>
      </c>
      <c r="P140" t="s">
        <v>3343</v>
      </c>
    </row>
    <row r="141" spans="1:16" x14ac:dyDescent="0.25">
      <c r="A141" t="s">
        <v>3430</v>
      </c>
      <c r="C141" t="s">
        <v>3839</v>
      </c>
      <c r="D141" t="s">
        <v>3839</v>
      </c>
      <c r="E141" t="s">
        <v>3840</v>
      </c>
      <c r="G141" t="s">
        <v>3333</v>
      </c>
      <c r="H141" t="s">
        <v>3334</v>
      </c>
      <c r="K141" t="s">
        <v>3336</v>
      </c>
      <c r="L141" t="s">
        <v>3337</v>
      </c>
      <c r="M141" t="s">
        <v>3841</v>
      </c>
      <c r="P141" t="s">
        <v>3343</v>
      </c>
    </row>
    <row r="142" spans="1:16" x14ac:dyDescent="0.25">
      <c r="A142" t="s">
        <v>3430</v>
      </c>
      <c r="C142" t="s">
        <v>3842</v>
      </c>
      <c r="D142" t="s">
        <v>3842</v>
      </c>
      <c r="E142" t="s">
        <v>3843</v>
      </c>
      <c r="G142" t="s">
        <v>3333</v>
      </c>
      <c r="H142" t="s">
        <v>3334</v>
      </c>
      <c r="K142" t="s">
        <v>3336</v>
      </c>
      <c r="L142" t="s">
        <v>3337</v>
      </c>
      <c r="M142" t="s">
        <v>3844</v>
      </c>
      <c r="P142" t="s">
        <v>3343</v>
      </c>
    </row>
    <row r="143" spans="1:16" x14ac:dyDescent="0.25">
      <c r="A143" t="s">
        <v>3430</v>
      </c>
      <c r="C143" t="s">
        <v>3845</v>
      </c>
      <c r="D143" t="s">
        <v>3845</v>
      </c>
      <c r="E143" t="s">
        <v>3846</v>
      </c>
      <c r="G143" t="s">
        <v>3333</v>
      </c>
      <c r="H143" t="s">
        <v>3334</v>
      </c>
      <c r="K143" t="s">
        <v>3336</v>
      </c>
      <c r="L143" t="s">
        <v>3337</v>
      </c>
      <c r="M143" t="s">
        <v>3847</v>
      </c>
      <c r="P143" t="s">
        <v>3343</v>
      </c>
    </row>
    <row r="144" spans="1:16" x14ac:dyDescent="0.25">
      <c r="A144" t="s">
        <v>3430</v>
      </c>
      <c r="C144" t="s">
        <v>3848</v>
      </c>
      <c r="D144" t="s">
        <v>3848</v>
      </c>
      <c r="E144" t="s">
        <v>3849</v>
      </c>
      <c r="G144" t="s">
        <v>3333</v>
      </c>
      <c r="H144" t="s">
        <v>3334</v>
      </c>
      <c r="K144" t="s">
        <v>3336</v>
      </c>
      <c r="L144" t="s">
        <v>3337</v>
      </c>
      <c r="M144" t="s">
        <v>3850</v>
      </c>
      <c r="P144" t="s">
        <v>3343</v>
      </c>
    </row>
    <row r="145" spans="1:16" x14ac:dyDescent="0.25">
      <c r="A145" t="s">
        <v>3430</v>
      </c>
      <c r="B145" t="s">
        <v>3477</v>
      </c>
      <c r="C145" t="s">
        <v>3851</v>
      </c>
      <c r="D145" t="s">
        <v>3851</v>
      </c>
      <c r="E145" t="s">
        <v>3852</v>
      </c>
      <c r="F145" t="s">
        <v>3853</v>
      </c>
      <c r="G145" t="s">
        <v>3333</v>
      </c>
      <c r="H145" t="s">
        <v>3334</v>
      </c>
      <c r="I145" t="s">
        <v>3348</v>
      </c>
      <c r="K145" t="s">
        <v>3336</v>
      </c>
      <c r="L145" t="s">
        <v>3337</v>
      </c>
      <c r="M145" t="s">
        <v>3854</v>
      </c>
      <c r="P145" t="s">
        <v>3343</v>
      </c>
    </row>
    <row r="146" spans="1:16" x14ac:dyDescent="0.25">
      <c r="A146" t="s">
        <v>3430</v>
      </c>
      <c r="C146" t="s">
        <v>3855</v>
      </c>
      <c r="D146" t="s">
        <v>3855</v>
      </c>
      <c r="E146" t="s">
        <v>3856</v>
      </c>
      <c r="G146" t="s">
        <v>3333</v>
      </c>
      <c r="H146" t="s">
        <v>3334</v>
      </c>
      <c r="K146" t="s">
        <v>3336</v>
      </c>
      <c r="L146" t="s">
        <v>3337</v>
      </c>
      <c r="M146" t="s">
        <v>3857</v>
      </c>
      <c r="P146" t="s">
        <v>3343</v>
      </c>
    </row>
    <row r="147" spans="1:16" x14ac:dyDescent="0.25">
      <c r="A147" t="s">
        <v>3430</v>
      </c>
      <c r="B147" t="s">
        <v>3477</v>
      </c>
      <c r="C147" t="s">
        <v>3858</v>
      </c>
      <c r="D147" t="s">
        <v>3858</v>
      </c>
      <c r="E147" t="s">
        <v>3859</v>
      </c>
      <c r="F147" t="s">
        <v>3860</v>
      </c>
      <c r="G147" t="s">
        <v>3333</v>
      </c>
      <c r="H147" t="s">
        <v>3334</v>
      </c>
      <c r="I147" t="s">
        <v>3335</v>
      </c>
      <c r="K147" t="s">
        <v>3336</v>
      </c>
      <c r="L147" t="s">
        <v>3337</v>
      </c>
      <c r="M147" t="s">
        <v>3861</v>
      </c>
      <c r="P147" t="s">
        <v>3343</v>
      </c>
    </row>
    <row r="148" spans="1:16" x14ac:dyDescent="0.25">
      <c r="A148" t="s">
        <v>3328</v>
      </c>
      <c r="C148" t="s">
        <v>3862</v>
      </c>
      <c r="D148" t="s">
        <v>3862</v>
      </c>
      <c r="E148" t="s">
        <v>3863</v>
      </c>
      <c r="G148" t="s">
        <v>3333</v>
      </c>
      <c r="H148" t="s">
        <v>3334</v>
      </c>
      <c r="K148" t="s">
        <v>3336</v>
      </c>
      <c r="L148" t="s">
        <v>3337</v>
      </c>
      <c r="M148" t="s">
        <v>3864</v>
      </c>
      <c r="P148" t="s">
        <v>3343</v>
      </c>
    </row>
    <row r="149" spans="1:16" x14ac:dyDescent="0.25">
      <c r="A149" t="s">
        <v>3328</v>
      </c>
      <c r="C149" t="s">
        <v>3865</v>
      </c>
      <c r="D149" t="s">
        <v>3865</v>
      </c>
      <c r="E149" t="s">
        <v>3866</v>
      </c>
      <c r="G149" t="s">
        <v>3333</v>
      </c>
      <c r="H149" t="s">
        <v>3334</v>
      </c>
      <c r="K149" t="s">
        <v>3336</v>
      </c>
      <c r="L149" t="s">
        <v>3337</v>
      </c>
      <c r="M149" t="s">
        <v>3867</v>
      </c>
      <c r="P149" t="s">
        <v>3343</v>
      </c>
    </row>
    <row r="150" spans="1:16" x14ac:dyDescent="0.25">
      <c r="A150" t="s">
        <v>3328</v>
      </c>
      <c r="B150" t="s">
        <v>3383</v>
      </c>
      <c r="C150" t="s">
        <v>3868</v>
      </c>
      <c r="D150" t="s">
        <v>3868</v>
      </c>
      <c r="E150" t="s">
        <v>3869</v>
      </c>
      <c r="F150" t="s">
        <v>3870</v>
      </c>
      <c r="G150" t="s">
        <v>3333</v>
      </c>
      <c r="H150" t="s">
        <v>3334</v>
      </c>
      <c r="I150" t="s">
        <v>3348</v>
      </c>
      <c r="K150" t="s">
        <v>3336</v>
      </c>
      <c r="L150" t="s">
        <v>3337</v>
      </c>
      <c r="M150" t="s">
        <v>3871</v>
      </c>
      <c r="P150" t="s">
        <v>3343</v>
      </c>
    </row>
    <row r="151" spans="1:16" x14ac:dyDescent="0.25">
      <c r="A151" t="s">
        <v>3328</v>
      </c>
      <c r="C151" t="s">
        <v>3872</v>
      </c>
      <c r="D151" t="s">
        <v>3872</v>
      </c>
      <c r="E151" t="s">
        <v>3873</v>
      </c>
      <c r="G151" t="s">
        <v>3333</v>
      </c>
      <c r="H151" t="s">
        <v>3334</v>
      </c>
      <c r="K151" t="s">
        <v>3336</v>
      </c>
      <c r="L151" t="s">
        <v>3337</v>
      </c>
      <c r="M151" t="s">
        <v>3874</v>
      </c>
      <c r="P151" t="s">
        <v>3343</v>
      </c>
    </row>
    <row r="152" spans="1:16" x14ac:dyDescent="0.25">
      <c r="A152" t="s">
        <v>3328</v>
      </c>
      <c r="C152" t="s">
        <v>3875</v>
      </c>
      <c r="D152" t="s">
        <v>3875</v>
      </c>
      <c r="E152" t="s">
        <v>3876</v>
      </c>
      <c r="G152" t="s">
        <v>3333</v>
      </c>
      <c r="H152" t="s">
        <v>3334</v>
      </c>
      <c r="K152" t="s">
        <v>3336</v>
      </c>
      <c r="L152" t="s">
        <v>3337</v>
      </c>
      <c r="M152" t="s">
        <v>3877</v>
      </c>
      <c r="P152" t="s">
        <v>3343</v>
      </c>
    </row>
    <row r="153" spans="1:16" x14ac:dyDescent="0.25">
      <c r="A153" t="s">
        <v>3430</v>
      </c>
      <c r="B153" t="s">
        <v>3477</v>
      </c>
      <c r="C153" t="s">
        <v>3878</v>
      </c>
      <c r="D153" t="s">
        <v>3878</v>
      </c>
      <c r="E153" t="s">
        <v>3879</v>
      </c>
      <c r="F153" t="s">
        <v>3880</v>
      </c>
      <c r="G153" t="s">
        <v>3881</v>
      </c>
      <c r="H153" t="s">
        <v>3334</v>
      </c>
      <c r="I153" t="s">
        <v>3348</v>
      </c>
      <c r="K153" t="s">
        <v>3336</v>
      </c>
      <c r="L153" t="s">
        <v>3337</v>
      </c>
      <c r="M153" t="s">
        <v>3882</v>
      </c>
      <c r="P153" t="s">
        <v>3343</v>
      </c>
    </row>
    <row r="154" spans="1:16" x14ac:dyDescent="0.25">
      <c r="A154" t="s">
        <v>3883</v>
      </c>
      <c r="C154" t="s">
        <v>3884</v>
      </c>
      <c r="D154" t="s">
        <v>3884</v>
      </c>
      <c r="E154" t="s">
        <v>3885</v>
      </c>
      <c r="G154" t="s">
        <v>3333</v>
      </c>
      <c r="H154" t="s">
        <v>3886</v>
      </c>
      <c r="I154" t="s">
        <v>3348</v>
      </c>
      <c r="K154" t="s">
        <v>3336</v>
      </c>
      <c r="L154" t="s">
        <v>3337</v>
      </c>
      <c r="M154" t="s">
        <v>3887</v>
      </c>
      <c r="P154" t="s">
        <v>3343</v>
      </c>
    </row>
    <row r="155" spans="1:16" x14ac:dyDescent="0.25">
      <c r="A155" t="s">
        <v>3430</v>
      </c>
      <c r="C155" t="s">
        <v>3888</v>
      </c>
      <c r="D155" t="s">
        <v>3888</v>
      </c>
      <c r="E155" t="s">
        <v>3889</v>
      </c>
      <c r="F155" t="s">
        <v>3890</v>
      </c>
      <c r="G155" t="s">
        <v>3333</v>
      </c>
      <c r="H155" t="s">
        <v>3886</v>
      </c>
      <c r="I155" t="s">
        <v>3348</v>
      </c>
      <c r="K155" t="s">
        <v>3336</v>
      </c>
      <c r="L155" t="s">
        <v>3337</v>
      </c>
      <c r="M155" t="s">
        <v>3891</v>
      </c>
      <c r="P155" t="s">
        <v>3343</v>
      </c>
    </row>
    <row r="156" spans="1:16" x14ac:dyDescent="0.25">
      <c r="A156" t="s">
        <v>3883</v>
      </c>
      <c r="B156" t="s">
        <v>3892</v>
      </c>
      <c r="C156" t="s">
        <v>3893</v>
      </c>
      <c r="D156" t="s">
        <v>3893</v>
      </c>
      <c r="E156" t="s">
        <v>3894</v>
      </c>
      <c r="G156" t="s">
        <v>3333</v>
      </c>
      <c r="H156" t="s">
        <v>3886</v>
      </c>
      <c r="I156" t="s">
        <v>3348</v>
      </c>
      <c r="K156" t="s">
        <v>3336</v>
      </c>
      <c r="L156" t="s">
        <v>3337</v>
      </c>
      <c r="M156" t="s">
        <v>3895</v>
      </c>
      <c r="P156" t="s">
        <v>3343</v>
      </c>
    </row>
    <row r="157" spans="1:16" x14ac:dyDescent="0.25">
      <c r="A157" t="s">
        <v>3883</v>
      </c>
      <c r="B157" t="s">
        <v>3896</v>
      </c>
      <c r="C157" t="s">
        <v>3897</v>
      </c>
      <c r="D157" t="s">
        <v>3897</v>
      </c>
      <c r="E157" t="s">
        <v>3898</v>
      </c>
      <c r="G157" t="s">
        <v>3333</v>
      </c>
      <c r="H157" t="s">
        <v>3886</v>
      </c>
      <c r="I157" t="s">
        <v>3348</v>
      </c>
      <c r="K157" t="s">
        <v>3336</v>
      </c>
      <c r="L157" t="s">
        <v>3337</v>
      </c>
      <c r="M157" t="s">
        <v>3899</v>
      </c>
      <c r="P157" t="s">
        <v>3343</v>
      </c>
    </row>
    <row r="158" spans="1:16" x14ac:dyDescent="0.25">
      <c r="C158" t="s">
        <v>3900</v>
      </c>
      <c r="D158" t="s">
        <v>3900</v>
      </c>
      <c r="E158" t="s">
        <v>3901</v>
      </c>
      <c r="G158" t="s">
        <v>3333</v>
      </c>
      <c r="H158" t="s">
        <v>3886</v>
      </c>
      <c r="I158" t="s">
        <v>3348</v>
      </c>
      <c r="K158" t="s">
        <v>3336</v>
      </c>
      <c r="L158" t="s">
        <v>3337</v>
      </c>
      <c r="M158" t="s">
        <v>3902</v>
      </c>
      <c r="P158" t="s">
        <v>3343</v>
      </c>
    </row>
    <row r="159" spans="1:16" x14ac:dyDescent="0.25">
      <c r="C159" t="s">
        <v>3903</v>
      </c>
      <c r="D159" t="s">
        <v>3903</v>
      </c>
      <c r="E159" t="s">
        <v>3904</v>
      </c>
      <c r="G159" t="s">
        <v>3333</v>
      </c>
      <c r="H159" t="s">
        <v>3886</v>
      </c>
      <c r="I159" t="s">
        <v>3348</v>
      </c>
      <c r="K159" t="s">
        <v>3336</v>
      </c>
      <c r="L159" t="s">
        <v>3337</v>
      </c>
      <c r="M159" t="s">
        <v>3905</v>
      </c>
      <c r="P159" t="s">
        <v>3343</v>
      </c>
    </row>
    <row r="160" spans="1:16" x14ac:dyDescent="0.25">
      <c r="A160" t="s">
        <v>3883</v>
      </c>
      <c r="B160" t="s">
        <v>3906</v>
      </c>
      <c r="C160" t="s">
        <v>3907</v>
      </c>
      <c r="D160" t="s">
        <v>3907</v>
      </c>
      <c r="E160" t="s">
        <v>3908</v>
      </c>
      <c r="F160" t="s">
        <v>3909</v>
      </c>
      <c r="G160" t="s">
        <v>3333</v>
      </c>
      <c r="H160" t="s">
        <v>3886</v>
      </c>
      <c r="I160" t="s">
        <v>3348</v>
      </c>
      <c r="K160" t="s">
        <v>3336</v>
      </c>
      <c r="L160" t="s">
        <v>3337</v>
      </c>
      <c r="M160" t="s">
        <v>3910</v>
      </c>
      <c r="P160" t="s">
        <v>3343</v>
      </c>
    </row>
    <row r="161" spans="1:16" x14ac:dyDescent="0.25">
      <c r="A161" t="s">
        <v>3328</v>
      </c>
      <c r="C161" t="s">
        <v>3911</v>
      </c>
      <c r="D161" t="s">
        <v>3911</v>
      </c>
      <c r="E161" t="s">
        <v>3912</v>
      </c>
      <c r="F161" t="s">
        <v>3913</v>
      </c>
      <c r="G161" t="s">
        <v>3333</v>
      </c>
      <c r="H161" t="s">
        <v>3886</v>
      </c>
      <c r="I161" t="s">
        <v>3348</v>
      </c>
      <c r="K161" t="s">
        <v>3336</v>
      </c>
      <c r="L161" t="s">
        <v>3337</v>
      </c>
      <c r="M161" t="s">
        <v>3914</v>
      </c>
      <c r="P161" t="s">
        <v>3343</v>
      </c>
    </row>
    <row r="162" spans="1:16" x14ac:dyDescent="0.25">
      <c r="A162" t="s">
        <v>3328</v>
      </c>
      <c r="C162" t="s">
        <v>3915</v>
      </c>
      <c r="D162" t="s">
        <v>3915</v>
      </c>
      <c r="E162" t="s">
        <v>3916</v>
      </c>
      <c r="G162" t="s">
        <v>3333</v>
      </c>
      <c r="H162" t="s">
        <v>3886</v>
      </c>
      <c r="I162" t="s">
        <v>3348</v>
      </c>
      <c r="K162" t="s">
        <v>3336</v>
      </c>
      <c r="L162" t="s">
        <v>3337</v>
      </c>
      <c r="M162" t="s">
        <v>3917</v>
      </c>
      <c r="P162" t="s">
        <v>3343</v>
      </c>
    </row>
    <row r="163" spans="1:16" x14ac:dyDescent="0.25">
      <c r="B163" t="s">
        <v>3918</v>
      </c>
      <c r="C163" t="s">
        <v>3919</v>
      </c>
      <c r="D163" t="s">
        <v>3919</v>
      </c>
      <c r="E163" t="s">
        <v>3920</v>
      </c>
      <c r="G163" t="s">
        <v>3333</v>
      </c>
      <c r="H163" t="s">
        <v>3886</v>
      </c>
      <c r="I163" t="s">
        <v>3348</v>
      </c>
      <c r="K163" t="s">
        <v>3336</v>
      </c>
      <c r="L163" t="s">
        <v>3337</v>
      </c>
      <c r="M163" t="s">
        <v>3921</v>
      </c>
      <c r="P163" t="s">
        <v>3343</v>
      </c>
    </row>
    <row r="164" spans="1:16" x14ac:dyDescent="0.25">
      <c r="A164" t="s">
        <v>3328</v>
      </c>
      <c r="C164" t="s">
        <v>3922</v>
      </c>
      <c r="D164" t="s">
        <v>3922</v>
      </c>
      <c r="E164" t="s">
        <v>3923</v>
      </c>
      <c r="F164" t="s">
        <v>3924</v>
      </c>
      <c r="G164" t="s">
        <v>3333</v>
      </c>
      <c r="H164" t="s">
        <v>3886</v>
      </c>
      <c r="I164" t="s">
        <v>3348</v>
      </c>
      <c r="K164" t="s">
        <v>3336</v>
      </c>
      <c r="L164" t="s">
        <v>3337</v>
      </c>
      <c r="M164" t="s">
        <v>3925</v>
      </c>
      <c r="P164" t="s">
        <v>3343</v>
      </c>
    </row>
    <row r="165" spans="1:16" x14ac:dyDescent="0.25">
      <c r="A165" t="s">
        <v>3430</v>
      </c>
      <c r="B165" t="s">
        <v>3926</v>
      </c>
      <c r="C165" t="s">
        <v>3927</v>
      </c>
      <c r="D165" t="s">
        <v>3927</v>
      </c>
      <c r="E165" t="s">
        <v>3928</v>
      </c>
      <c r="F165" t="s">
        <v>3929</v>
      </c>
      <c r="G165" t="s">
        <v>3333</v>
      </c>
      <c r="H165" t="s">
        <v>3886</v>
      </c>
      <c r="I165" t="s">
        <v>3348</v>
      </c>
      <c r="K165" t="s">
        <v>3336</v>
      </c>
      <c r="L165" t="s">
        <v>3337</v>
      </c>
      <c r="M165" t="s">
        <v>3930</v>
      </c>
      <c r="P165" t="s">
        <v>3343</v>
      </c>
    </row>
    <row r="166" spans="1:16" x14ac:dyDescent="0.25">
      <c r="A166" t="s">
        <v>3430</v>
      </c>
      <c r="C166" t="s">
        <v>3931</v>
      </c>
      <c r="D166" t="s">
        <v>3931</v>
      </c>
      <c r="E166" t="s">
        <v>3932</v>
      </c>
      <c r="H166" t="s">
        <v>3886</v>
      </c>
      <c r="I166" t="s">
        <v>3348</v>
      </c>
      <c r="K166" t="s">
        <v>3336</v>
      </c>
      <c r="L166" t="s">
        <v>3337</v>
      </c>
      <c r="P166" t="s">
        <v>3343</v>
      </c>
    </row>
    <row r="167" spans="1:16" x14ac:dyDescent="0.25">
      <c r="A167" t="s">
        <v>3430</v>
      </c>
      <c r="B167" t="s">
        <v>3926</v>
      </c>
      <c r="C167" t="s">
        <v>3933</v>
      </c>
      <c r="D167" t="s">
        <v>3933</v>
      </c>
      <c r="E167" t="s">
        <v>3463</v>
      </c>
      <c r="H167" t="s">
        <v>3886</v>
      </c>
      <c r="I167" t="s">
        <v>3348</v>
      </c>
      <c r="K167" t="s">
        <v>3336</v>
      </c>
      <c r="L167" t="s">
        <v>3337</v>
      </c>
      <c r="P167" t="s">
        <v>3343</v>
      </c>
    </row>
    <row r="168" spans="1:16" x14ac:dyDescent="0.25">
      <c r="A168" t="s">
        <v>3430</v>
      </c>
      <c r="C168" t="s">
        <v>3934</v>
      </c>
      <c r="D168" t="s">
        <v>3934</v>
      </c>
      <c r="E168" t="s">
        <v>3935</v>
      </c>
      <c r="F168" t="s">
        <v>3936</v>
      </c>
      <c r="G168" t="s">
        <v>3333</v>
      </c>
      <c r="H168" t="s">
        <v>3886</v>
      </c>
      <c r="I168" t="s">
        <v>3348</v>
      </c>
      <c r="K168" t="s">
        <v>3336</v>
      </c>
      <c r="L168" t="s">
        <v>3337</v>
      </c>
      <c r="M168" t="s">
        <v>3937</v>
      </c>
      <c r="P168" t="s">
        <v>3343</v>
      </c>
    </row>
    <row r="169" spans="1:16" x14ac:dyDescent="0.25">
      <c r="B169" t="s">
        <v>3938</v>
      </c>
      <c r="C169" t="s">
        <v>3939</v>
      </c>
      <c r="D169" t="s">
        <v>3939</v>
      </c>
      <c r="E169" t="s">
        <v>3940</v>
      </c>
      <c r="F169" t="s">
        <v>3941</v>
      </c>
      <c r="G169" t="s">
        <v>3333</v>
      </c>
      <c r="H169" t="s">
        <v>3886</v>
      </c>
      <c r="I169" t="s">
        <v>3348</v>
      </c>
      <c r="K169" t="s">
        <v>3336</v>
      </c>
      <c r="L169" t="s">
        <v>3337</v>
      </c>
      <c r="M169" t="s">
        <v>3942</v>
      </c>
      <c r="P169" t="s">
        <v>3343</v>
      </c>
    </row>
    <row r="170" spans="1:16" x14ac:dyDescent="0.25">
      <c r="A170" t="s">
        <v>3430</v>
      </c>
      <c r="C170" t="s">
        <v>3943</v>
      </c>
      <c r="D170" t="s">
        <v>3943</v>
      </c>
      <c r="E170" t="s">
        <v>3944</v>
      </c>
      <c r="F170" t="s">
        <v>3945</v>
      </c>
      <c r="G170" t="s">
        <v>3333</v>
      </c>
      <c r="H170" t="s">
        <v>3886</v>
      </c>
      <c r="I170" t="s">
        <v>3348</v>
      </c>
      <c r="K170" t="s">
        <v>3336</v>
      </c>
      <c r="L170" t="s">
        <v>3337</v>
      </c>
      <c r="M170" t="s">
        <v>3946</v>
      </c>
      <c r="P170" t="s">
        <v>3343</v>
      </c>
    </row>
    <row r="171" spans="1:16" x14ac:dyDescent="0.25">
      <c r="A171" t="s">
        <v>3328</v>
      </c>
      <c r="B171" t="s">
        <v>3947</v>
      </c>
      <c r="C171" t="s">
        <v>3948</v>
      </c>
      <c r="D171" t="s">
        <v>3948</v>
      </c>
      <c r="E171" t="s">
        <v>3894</v>
      </c>
      <c r="F171" t="s">
        <v>3949</v>
      </c>
      <c r="G171" t="s">
        <v>3333</v>
      </c>
      <c r="H171" t="s">
        <v>3886</v>
      </c>
      <c r="I171" t="s">
        <v>3348</v>
      </c>
      <c r="K171" t="s">
        <v>3336</v>
      </c>
      <c r="L171" t="s">
        <v>3337</v>
      </c>
      <c r="M171" t="s">
        <v>3950</v>
      </c>
      <c r="P171" t="s">
        <v>3343</v>
      </c>
    </row>
    <row r="172" spans="1:16" x14ac:dyDescent="0.25">
      <c r="C172" t="s">
        <v>3951</v>
      </c>
      <c r="D172" t="s">
        <v>3951</v>
      </c>
      <c r="E172" t="s">
        <v>3952</v>
      </c>
      <c r="G172" t="s">
        <v>3333</v>
      </c>
      <c r="H172" t="s">
        <v>3886</v>
      </c>
      <c r="I172" t="s">
        <v>3348</v>
      </c>
      <c r="K172" t="s">
        <v>3336</v>
      </c>
      <c r="L172" t="s">
        <v>3337</v>
      </c>
      <c r="M172" t="s">
        <v>3953</v>
      </c>
      <c r="P172" t="s">
        <v>3343</v>
      </c>
    </row>
    <row r="173" spans="1:16" x14ac:dyDescent="0.25">
      <c r="B173" t="s">
        <v>3954</v>
      </c>
      <c r="C173" t="s">
        <v>3955</v>
      </c>
      <c r="D173" t="s">
        <v>3955</v>
      </c>
      <c r="E173" t="s">
        <v>3901</v>
      </c>
      <c r="G173" t="s">
        <v>3333</v>
      </c>
      <c r="H173" t="s">
        <v>3886</v>
      </c>
      <c r="I173" t="s">
        <v>3348</v>
      </c>
      <c r="K173" t="s">
        <v>3336</v>
      </c>
      <c r="L173" t="s">
        <v>3337</v>
      </c>
      <c r="M173" t="s">
        <v>3956</v>
      </c>
      <c r="P173" t="s">
        <v>3343</v>
      </c>
    </row>
    <row r="174" spans="1:16" x14ac:dyDescent="0.25">
      <c r="C174" t="s">
        <v>3957</v>
      </c>
      <c r="D174" t="s">
        <v>3957</v>
      </c>
      <c r="E174" t="s">
        <v>3958</v>
      </c>
      <c r="G174" t="s">
        <v>3333</v>
      </c>
      <c r="H174" t="s">
        <v>3886</v>
      </c>
      <c r="I174" t="s">
        <v>3348</v>
      </c>
      <c r="K174" t="s">
        <v>3336</v>
      </c>
      <c r="L174" t="s">
        <v>3337</v>
      </c>
      <c r="M174" t="s">
        <v>3959</v>
      </c>
      <c r="P174" t="s">
        <v>3343</v>
      </c>
    </row>
    <row r="175" spans="1:16" x14ac:dyDescent="0.25">
      <c r="A175" t="s">
        <v>3328</v>
      </c>
      <c r="B175" t="s">
        <v>3960</v>
      </c>
      <c r="C175" t="s">
        <v>3961</v>
      </c>
      <c r="D175" t="s">
        <v>3961</v>
      </c>
      <c r="E175" t="s">
        <v>3904</v>
      </c>
      <c r="H175" t="s">
        <v>3886</v>
      </c>
      <c r="I175" t="s">
        <v>3348</v>
      </c>
      <c r="K175" t="s">
        <v>3336</v>
      </c>
      <c r="L175" t="s">
        <v>3337</v>
      </c>
      <c r="P175" t="s">
        <v>3343</v>
      </c>
    </row>
    <row r="176" spans="1:16" x14ac:dyDescent="0.25">
      <c r="A176" t="s">
        <v>3328</v>
      </c>
      <c r="C176" t="s">
        <v>3962</v>
      </c>
      <c r="D176" t="s">
        <v>3962</v>
      </c>
      <c r="E176" t="s">
        <v>3963</v>
      </c>
      <c r="H176" t="s">
        <v>3886</v>
      </c>
      <c r="I176" t="s">
        <v>3348</v>
      </c>
      <c r="K176" t="s">
        <v>3336</v>
      </c>
      <c r="L176" t="s">
        <v>3337</v>
      </c>
      <c r="P176" t="s">
        <v>3343</v>
      </c>
    </row>
    <row r="177" spans="1:16" x14ac:dyDescent="0.25">
      <c r="A177" t="s">
        <v>3430</v>
      </c>
      <c r="C177" t="s">
        <v>3964</v>
      </c>
      <c r="D177" t="s">
        <v>3964</v>
      </c>
      <c r="E177" t="s">
        <v>3965</v>
      </c>
      <c r="F177" t="s">
        <v>3966</v>
      </c>
      <c r="G177" t="s">
        <v>3333</v>
      </c>
      <c r="H177" t="s">
        <v>3886</v>
      </c>
      <c r="I177" t="s">
        <v>3348</v>
      </c>
      <c r="K177" t="s">
        <v>3336</v>
      </c>
      <c r="L177" t="s">
        <v>3337</v>
      </c>
      <c r="M177" t="s">
        <v>3967</v>
      </c>
      <c r="P177" t="s">
        <v>3343</v>
      </c>
    </row>
    <row r="178" spans="1:16" x14ac:dyDescent="0.25">
      <c r="A178" t="s">
        <v>3430</v>
      </c>
      <c r="B178" t="s">
        <v>3968</v>
      </c>
      <c r="C178" t="s">
        <v>3969</v>
      </c>
      <c r="D178" t="s">
        <v>3969</v>
      </c>
      <c r="E178" t="s">
        <v>3970</v>
      </c>
      <c r="F178" t="s">
        <v>3971</v>
      </c>
      <c r="G178" t="s">
        <v>3333</v>
      </c>
      <c r="H178" t="s">
        <v>3886</v>
      </c>
      <c r="I178" t="s">
        <v>3348</v>
      </c>
      <c r="K178" t="s">
        <v>3336</v>
      </c>
      <c r="L178" t="s">
        <v>3337</v>
      </c>
      <c r="P178" t="s">
        <v>3343</v>
      </c>
    </row>
    <row r="179" spans="1:16" x14ac:dyDescent="0.25">
      <c r="C179" t="s">
        <v>3972</v>
      </c>
      <c r="D179" t="s">
        <v>3972</v>
      </c>
      <c r="E179" t="s">
        <v>3973</v>
      </c>
      <c r="G179" t="s">
        <v>3333</v>
      </c>
      <c r="H179" t="s">
        <v>3886</v>
      </c>
      <c r="I179" t="s">
        <v>3348</v>
      </c>
      <c r="K179" t="s">
        <v>3336</v>
      </c>
      <c r="L179" t="s">
        <v>3337</v>
      </c>
      <c r="M179" t="s">
        <v>3974</v>
      </c>
      <c r="P179" t="s">
        <v>3343</v>
      </c>
    </row>
    <row r="180" spans="1:16" x14ac:dyDescent="0.25">
      <c r="A180" t="s">
        <v>3430</v>
      </c>
      <c r="B180" t="s">
        <v>3968</v>
      </c>
      <c r="C180" t="s">
        <v>3975</v>
      </c>
      <c r="D180" t="s">
        <v>3975</v>
      </c>
      <c r="E180" t="s">
        <v>3976</v>
      </c>
      <c r="F180" t="s">
        <v>3977</v>
      </c>
      <c r="G180" t="s">
        <v>3333</v>
      </c>
      <c r="H180" t="s">
        <v>3886</v>
      </c>
      <c r="I180" t="s">
        <v>3348</v>
      </c>
      <c r="K180" t="s">
        <v>3336</v>
      </c>
      <c r="L180" t="s">
        <v>3337</v>
      </c>
      <c r="M180" t="s">
        <v>3978</v>
      </c>
      <c r="P180" t="s">
        <v>3343</v>
      </c>
    </row>
    <row r="181" spans="1:16" x14ac:dyDescent="0.25">
      <c r="C181" t="s">
        <v>3979</v>
      </c>
      <c r="D181" t="s">
        <v>3979</v>
      </c>
      <c r="E181" t="s">
        <v>3952</v>
      </c>
      <c r="G181" t="s">
        <v>3333</v>
      </c>
      <c r="H181" t="s">
        <v>3886</v>
      </c>
      <c r="I181" t="s">
        <v>3348</v>
      </c>
      <c r="K181" t="s">
        <v>3336</v>
      </c>
      <c r="L181" t="s">
        <v>3337</v>
      </c>
      <c r="M181" t="s">
        <v>3980</v>
      </c>
      <c r="P181" t="s">
        <v>3343</v>
      </c>
    </row>
    <row r="182" spans="1:16" x14ac:dyDescent="0.25">
      <c r="A182" t="s">
        <v>3883</v>
      </c>
      <c r="C182" t="s">
        <v>3981</v>
      </c>
      <c r="D182" t="s">
        <v>3981</v>
      </c>
      <c r="E182" t="s">
        <v>3901</v>
      </c>
      <c r="G182" t="s">
        <v>3333</v>
      </c>
      <c r="H182" t="s">
        <v>3886</v>
      </c>
      <c r="I182" t="s">
        <v>3348</v>
      </c>
      <c r="K182" t="s">
        <v>3336</v>
      </c>
      <c r="L182" t="s">
        <v>3337</v>
      </c>
      <c r="M182" t="s">
        <v>3982</v>
      </c>
      <c r="P182" t="s">
        <v>3343</v>
      </c>
    </row>
    <row r="183" spans="1:16" x14ac:dyDescent="0.25">
      <c r="C183" t="s">
        <v>3983</v>
      </c>
      <c r="D183" t="s">
        <v>3983</v>
      </c>
      <c r="E183" t="s">
        <v>3958</v>
      </c>
      <c r="H183" t="s">
        <v>3886</v>
      </c>
      <c r="I183" t="s">
        <v>3348</v>
      </c>
      <c r="K183" t="s">
        <v>3336</v>
      </c>
      <c r="L183" t="s">
        <v>3337</v>
      </c>
      <c r="P183" t="s">
        <v>3343</v>
      </c>
    </row>
    <row r="184" spans="1:16" x14ac:dyDescent="0.25">
      <c r="A184" t="s">
        <v>3883</v>
      </c>
      <c r="B184" t="s">
        <v>3984</v>
      </c>
      <c r="C184" t="s">
        <v>3985</v>
      </c>
      <c r="D184" t="s">
        <v>3985</v>
      </c>
      <c r="E184" t="s">
        <v>3904</v>
      </c>
      <c r="F184" t="s">
        <v>3986</v>
      </c>
      <c r="G184" t="s">
        <v>3333</v>
      </c>
      <c r="H184" t="s">
        <v>3886</v>
      </c>
      <c r="I184" t="s">
        <v>3348</v>
      </c>
      <c r="K184" t="s">
        <v>3336</v>
      </c>
      <c r="L184" t="s">
        <v>3337</v>
      </c>
      <c r="M184" t="s">
        <v>3987</v>
      </c>
      <c r="P184" t="s">
        <v>3343</v>
      </c>
    </row>
    <row r="185" spans="1:16" x14ac:dyDescent="0.25">
      <c r="A185" t="s">
        <v>3430</v>
      </c>
      <c r="B185" t="s">
        <v>3988</v>
      </c>
      <c r="C185" t="s">
        <v>3989</v>
      </c>
      <c r="D185" t="s">
        <v>3989</v>
      </c>
      <c r="E185" t="s">
        <v>3990</v>
      </c>
      <c r="F185" t="s">
        <v>529</v>
      </c>
      <c r="G185" t="s">
        <v>3333</v>
      </c>
      <c r="H185" t="s">
        <v>3991</v>
      </c>
      <c r="I185" t="s">
        <v>3348</v>
      </c>
      <c r="K185" t="s">
        <v>3336</v>
      </c>
      <c r="L185" t="s">
        <v>3337</v>
      </c>
      <c r="M185" t="s">
        <v>3992</v>
      </c>
      <c r="P185" t="s">
        <v>3343</v>
      </c>
    </row>
    <row r="186" spans="1:16" x14ac:dyDescent="0.25">
      <c r="A186" t="s">
        <v>3328</v>
      </c>
      <c r="C186" t="s">
        <v>3993</v>
      </c>
      <c r="D186" t="s">
        <v>3993</v>
      </c>
      <c r="E186" t="s">
        <v>3994</v>
      </c>
      <c r="H186" t="s">
        <v>3886</v>
      </c>
      <c r="I186" t="s">
        <v>3348</v>
      </c>
      <c r="K186" t="s">
        <v>3336</v>
      </c>
      <c r="L186" t="s">
        <v>3337</v>
      </c>
      <c r="M186" t="s">
        <v>3995</v>
      </c>
      <c r="P186" t="s">
        <v>3343</v>
      </c>
    </row>
    <row r="187" spans="1:16" x14ac:dyDescent="0.25">
      <c r="A187" t="s">
        <v>3328</v>
      </c>
      <c r="C187" t="s">
        <v>3996</v>
      </c>
      <c r="D187" t="s">
        <v>3996</v>
      </c>
      <c r="E187" t="s">
        <v>3997</v>
      </c>
      <c r="H187" t="s">
        <v>3886</v>
      </c>
      <c r="I187" t="s">
        <v>3348</v>
      </c>
      <c r="K187" t="s">
        <v>3336</v>
      </c>
      <c r="L187" t="s">
        <v>3337</v>
      </c>
      <c r="M187" t="s">
        <v>3998</v>
      </c>
      <c r="P187" t="s">
        <v>3343</v>
      </c>
    </row>
    <row r="188" spans="1:16" x14ac:dyDescent="0.25">
      <c r="A188" t="s">
        <v>3328</v>
      </c>
      <c r="C188" t="s">
        <v>3999</v>
      </c>
      <c r="D188" t="s">
        <v>3999</v>
      </c>
      <c r="E188" t="s">
        <v>4000</v>
      </c>
      <c r="H188" t="s">
        <v>3886</v>
      </c>
      <c r="I188" t="s">
        <v>3348</v>
      </c>
      <c r="K188" t="s">
        <v>3336</v>
      </c>
      <c r="L188" t="s">
        <v>3337</v>
      </c>
      <c r="M188" t="s">
        <v>4001</v>
      </c>
      <c r="P188" t="s">
        <v>3343</v>
      </c>
    </row>
    <row r="189" spans="1:16" x14ac:dyDescent="0.25">
      <c r="A189" t="s">
        <v>3430</v>
      </c>
      <c r="B189" t="s">
        <v>4002</v>
      </c>
      <c r="C189" t="s">
        <v>4003</v>
      </c>
      <c r="D189" t="s">
        <v>4003</v>
      </c>
      <c r="E189" t="s">
        <v>4004</v>
      </c>
      <c r="F189" t="s">
        <v>4005</v>
      </c>
      <c r="G189" t="s">
        <v>3333</v>
      </c>
      <c r="H189" t="s">
        <v>3991</v>
      </c>
      <c r="I189" t="s">
        <v>3348</v>
      </c>
      <c r="K189" t="s">
        <v>3336</v>
      </c>
      <c r="L189" t="s">
        <v>3337</v>
      </c>
      <c r="M189" t="s">
        <v>4006</v>
      </c>
      <c r="P189" t="s">
        <v>3343</v>
      </c>
    </row>
    <row r="190" spans="1:16" x14ac:dyDescent="0.25">
      <c r="A190" t="s">
        <v>3430</v>
      </c>
      <c r="C190" t="s">
        <v>4007</v>
      </c>
      <c r="D190" t="s">
        <v>4007</v>
      </c>
      <c r="E190" t="s">
        <v>4008</v>
      </c>
      <c r="F190" t="s">
        <v>4009</v>
      </c>
      <c r="G190" t="s">
        <v>3333</v>
      </c>
      <c r="H190" t="s">
        <v>3991</v>
      </c>
      <c r="K190" t="s">
        <v>3336</v>
      </c>
      <c r="L190" t="s">
        <v>3337</v>
      </c>
      <c r="M190" t="s">
        <v>4010</v>
      </c>
      <c r="P190" t="s">
        <v>3343</v>
      </c>
    </row>
    <row r="191" spans="1:16" x14ac:dyDescent="0.25">
      <c r="A191" t="s">
        <v>3430</v>
      </c>
      <c r="C191" t="s">
        <v>4011</v>
      </c>
      <c r="D191" t="s">
        <v>4011</v>
      </c>
      <c r="E191" t="s">
        <v>4012</v>
      </c>
      <c r="F191" t="s">
        <v>4013</v>
      </c>
      <c r="G191" t="s">
        <v>3333</v>
      </c>
      <c r="H191" t="s">
        <v>3991</v>
      </c>
      <c r="K191" t="s">
        <v>3336</v>
      </c>
      <c r="L191" t="s">
        <v>3337</v>
      </c>
      <c r="M191" t="s">
        <v>4014</v>
      </c>
      <c r="P191" t="s">
        <v>3343</v>
      </c>
    </row>
    <row r="192" spans="1:16" x14ac:dyDescent="0.25">
      <c r="A192" t="s">
        <v>3430</v>
      </c>
      <c r="C192" t="s">
        <v>4015</v>
      </c>
      <c r="D192" t="s">
        <v>4015</v>
      </c>
      <c r="E192" t="s">
        <v>4016</v>
      </c>
      <c r="F192" t="s">
        <v>4017</v>
      </c>
      <c r="G192" t="s">
        <v>3333</v>
      </c>
      <c r="H192" t="s">
        <v>3991</v>
      </c>
      <c r="K192" t="s">
        <v>3336</v>
      </c>
      <c r="L192" t="s">
        <v>3337</v>
      </c>
      <c r="M192" t="s">
        <v>4018</v>
      </c>
      <c r="P192" t="s">
        <v>3343</v>
      </c>
    </row>
    <row r="193" spans="1:16" x14ac:dyDescent="0.25">
      <c r="A193" t="s">
        <v>3430</v>
      </c>
      <c r="C193" t="s">
        <v>4019</v>
      </c>
      <c r="D193" t="s">
        <v>4019</v>
      </c>
      <c r="E193" t="s">
        <v>4020</v>
      </c>
      <c r="F193" t="s">
        <v>4021</v>
      </c>
      <c r="G193" t="s">
        <v>3333</v>
      </c>
      <c r="H193" t="s">
        <v>3991</v>
      </c>
      <c r="K193" t="s">
        <v>3336</v>
      </c>
      <c r="L193" t="s">
        <v>3337</v>
      </c>
      <c r="M193" t="s">
        <v>4022</v>
      </c>
      <c r="P193" t="s">
        <v>3343</v>
      </c>
    </row>
    <row r="194" spans="1:16" x14ac:dyDescent="0.25">
      <c r="A194" t="s">
        <v>3430</v>
      </c>
      <c r="C194" t="s">
        <v>4023</v>
      </c>
      <c r="D194" t="s">
        <v>4023</v>
      </c>
      <c r="E194" t="s">
        <v>4024</v>
      </c>
      <c r="F194" t="s">
        <v>4025</v>
      </c>
      <c r="G194" t="s">
        <v>3333</v>
      </c>
      <c r="H194" t="s">
        <v>3991</v>
      </c>
      <c r="K194" t="s">
        <v>3336</v>
      </c>
      <c r="L194" t="s">
        <v>3337</v>
      </c>
      <c r="M194" t="s">
        <v>4026</v>
      </c>
      <c r="P194" t="s">
        <v>3343</v>
      </c>
    </row>
    <row r="195" spans="1:16" x14ac:dyDescent="0.25">
      <c r="A195" t="s">
        <v>3430</v>
      </c>
      <c r="C195" t="s">
        <v>4027</v>
      </c>
      <c r="D195" t="s">
        <v>4027</v>
      </c>
      <c r="E195" t="s">
        <v>4028</v>
      </c>
      <c r="F195" t="s">
        <v>4029</v>
      </c>
      <c r="G195" t="s">
        <v>3333</v>
      </c>
      <c r="H195" t="s">
        <v>3991</v>
      </c>
      <c r="K195" t="s">
        <v>3336</v>
      </c>
      <c r="L195" t="s">
        <v>3337</v>
      </c>
      <c r="M195" t="s">
        <v>4030</v>
      </c>
      <c r="P195" t="s">
        <v>3343</v>
      </c>
    </row>
    <row r="196" spans="1:16" x14ac:dyDescent="0.25">
      <c r="A196" t="s">
        <v>3430</v>
      </c>
      <c r="B196" t="s">
        <v>4002</v>
      </c>
      <c r="C196" t="s">
        <v>4031</v>
      </c>
      <c r="D196" t="s">
        <v>4031</v>
      </c>
      <c r="E196" t="s">
        <v>4032</v>
      </c>
      <c r="F196" t="s">
        <v>4033</v>
      </c>
      <c r="G196" t="s">
        <v>3333</v>
      </c>
      <c r="H196" t="s">
        <v>3991</v>
      </c>
      <c r="I196" t="s">
        <v>3348</v>
      </c>
      <c r="K196" t="s">
        <v>3336</v>
      </c>
      <c r="L196" t="s">
        <v>3337</v>
      </c>
      <c r="M196" t="s">
        <v>4034</v>
      </c>
      <c r="P196" t="s">
        <v>3343</v>
      </c>
    </row>
    <row r="197" spans="1:16" x14ac:dyDescent="0.25">
      <c r="A197" t="s">
        <v>3430</v>
      </c>
      <c r="C197" t="s">
        <v>4035</v>
      </c>
      <c r="D197" t="s">
        <v>4035</v>
      </c>
      <c r="E197" t="s">
        <v>4036</v>
      </c>
      <c r="F197" t="s">
        <v>4037</v>
      </c>
      <c r="G197" t="s">
        <v>3333</v>
      </c>
      <c r="H197" t="s">
        <v>3991</v>
      </c>
      <c r="K197" t="s">
        <v>3336</v>
      </c>
      <c r="L197" t="s">
        <v>3337</v>
      </c>
      <c r="M197" t="s">
        <v>4038</v>
      </c>
      <c r="P197" t="s">
        <v>3343</v>
      </c>
    </row>
    <row r="198" spans="1:16" x14ac:dyDescent="0.25">
      <c r="A198" t="s">
        <v>3430</v>
      </c>
      <c r="B198" t="s">
        <v>3988</v>
      </c>
      <c r="C198" t="s">
        <v>4039</v>
      </c>
      <c r="D198" t="s">
        <v>4039</v>
      </c>
      <c r="E198" t="s">
        <v>4040</v>
      </c>
      <c r="G198" t="s">
        <v>3333</v>
      </c>
      <c r="H198" t="s">
        <v>3991</v>
      </c>
      <c r="K198" t="s">
        <v>3336</v>
      </c>
      <c r="L198" t="s">
        <v>3337</v>
      </c>
      <c r="M198" t="s">
        <v>4041</v>
      </c>
      <c r="P198" t="s">
        <v>3343</v>
      </c>
    </row>
    <row r="199" spans="1:16" x14ac:dyDescent="0.25">
      <c r="A199" t="s">
        <v>3430</v>
      </c>
      <c r="B199" t="s">
        <v>3988</v>
      </c>
      <c r="C199" t="s">
        <v>4042</v>
      </c>
      <c r="D199" t="s">
        <v>4042</v>
      </c>
      <c r="E199" t="s">
        <v>4043</v>
      </c>
      <c r="F199" t="s">
        <v>4044</v>
      </c>
      <c r="G199" t="s">
        <v>3333</v>
      </c>
      <c r="H199" t="s">
        <v>3991</v>
      </c>
      <c r="I199" t="s">
        <v>3335</v>
      </c>
      <c r="K199" t="s">
        <v>3336</v>
      </c>
      <c r="L199" t="s">
        <v>3337</v>
      </c>
      <c r="M199" t="s">
        <v>4045</v>
      </c>
      <c r="P199" t="s">
        <v>3343</v>
      </c>
    </row>
    <row r="200" spans="1:16" x14ac:dyDescent="0.25">
      <c r="B200" t="s">
        <v>3988</v>
      </c>
      <c r="C200" t="s">
        <v>4046</v>
      </c>
      <c r="D200" t="s">
        <v>4046</v>
      </c>
      <c r="E200" t="s">
        <v>4047</v>
      </c>
      <c r="K200" t="s">
        <v>3336</v>
      </c>
      <c r="L200" t="s">
        <v>3337</v>
      </c>
      <c r="M200" t="s">
        <v>4048</v>
      </c>
      <c r="P200" t="s">
        <v>3343</v>
      </c>
    </row>
    <row r="201" spans="1:16" x14ac:dyDescent="0.25">
      <c r="A201" t="s">
        <v>3328</v>
      </c>
      <c r="C201" t="s">
        <v>4049</v>
      </c>
      <c r="D201" t="s">
        <v>4049</v>
      </c>
      <c r="E201" t="s">
        <v>4050</v>
      </c>
      <c r="F201" t="s">
        <v>4051</v>
      </c>
      <c r="G201" t="s">
        <v>3881</v>
      </c>
      <c r="H201" t="s">
        <v>3886</v>
      </c>
      <c r="I201" t="s">
        <v>3348</v>
      </c>
      <c r="K201" t="s">
        <v>3336</v>
      </c>
      <c r="L201" t="s">
        <v>3337</v>
      </c>
      <c r="M201" t="s">
        <v>4052</v>
      </c>
      <c r="P201" t="s">
        <v>3343</v>
      </c>
    </row>
    <row r="202" spans="1:16" x14ac:dyDescent="0.25">
      <c r="A202" t="s">
        <v>3328</v>
      </c>
      <c r="B202" t="s">
        <v>4053</v>
      </c>
      <c r="C202" t="s">
        <v>4054</v>
      </c>
      <c r="D202" t="s">
        <v>4054</v>
      </c>
      <c r="E202" t="s">
        <v>4055</v>
      </c>
      <c r="F202" t="s">
        <v>4056</v>
      </c>
      <c r="G202" t="s">
        <v>3881</v>
      </c>
      <c r="H202" t="s">
        <v>3886</v>
      </c>
      <c r="I202" t="s">
        <v>3348</v>
      </c>
      <c r="K202" t="s">
        <v>3336</v>
      </c>
      <c r="L202" t="s">
        <v>3337</v>
      </c>
      <c r="M202" t="s">
        <v>4057</v>
      </c>
      <c r="P202" t="s">
        <v>3343</v>
      </c>
    </row>
    <row r="203" spans="1:16" x14ac:dyDescent="0.25">
      <c r="A203" t="s">
        <v>3328</v>
      </c>
      <c r="B203" t="s">
        <v>4058</v>
      </c>
      <c r="C203" t="s">
        <v>4059</v>
      </c>
      <c r="D203" t="s">
        <v>4059</v>
      </c>
      <c r="E203" t="s">
        <v>4060</v>
      </c>
      <c r="F203" t="s">
        <v>4061</v>
      </c>
      <c r="G203" t="s">
        <v>3881</v>
      </c>
      <c r="H203" t="s">
        <v>3886</v>
      </c>
      <c r="I203" t="s">
        <v>3348</v>
      </c>
      <c r="K203" t="s">
        <v>3336</v>
      </c>
      <c r="L203" t="s">
        <v>3337</v>
      </c>
      <c r="M203" t="s">
        <v>4062</v>
      </c>
      <c r="P203" t="s">
        <v>3343</v>
      </c>
    </row>
    <row r="204" spans="1:16" x14ac:dyDescent="0.25">
      <c r="A204" t="s">
        <v>3430</v>
      </c>
      <c r="C204" t="s">
        <v>4063</v>
      </c>
      <c r="D204" t="s">
        <v>4063</v>
      </c>
      <c r="E204" t="s">
        <v>4064</v>
      </c>
      <c r="F204" t="s">
        <v>1422</v>
      </c>
      <c r="G204" t="s">
        <v>3333</v>
      </c>
      <c r="H204" t="s">
        <v>3991</v>
      </c>
      <c r="K204" t="s">
        <v>3336</v>
      </c>
      <c r="L204" t="s">
        <v>3337</v>
      </c>
      <c r="M204" t="s">
        <v>4065</v>
      </c>
      <c r="P204" t="s">
        <v>3343</v>
      </c>
    </row>
    <row r="205" spans="1:16" x14ac:dyDescent="0.25">
      <c r="A205" t="s">
        <v>3430</v>
      </c>
      <c r="B205" t="s">
        <v>4002</v>
      </c>
      <c r="C205" t="s">
        <v>4066</v>
      </c>
      <c r="D205" t="s">
        <v>4066</v>
      </c>
      <c r="E205" t="s">
        <v>4067</v>
      </c>
      <c r="F205" t="s">
        <v>4068</v>
      </c>
      <c r="G205" t="s">
        <v>3333</v>
      </c>
      <c r="H205" t="s">
        <v>3991</v>
      </c>
      <c r="I205" t="s">
        <v>3335</v>
      </c>
      <c r="K205" t="s">
        <v>3336</v>
      </c>
      <c r="L205" t="s">
        <v>4069</v>
      </c>
      <c r="M205" t="s">
        <v>4070</v>
      </c>
      <c r="P205" t="s">
        <v>3343</v>
      </c>
    </row>
    <row r="206" spans="1:16" x14ac:dyDescent="0.25">
      <c r="A206" t="s">
        <v>3430</v>
      </c>
      <c r="B206" t="s">
        <v>4071</v>
      </c>
      <c r="C206" t="s">
        <v>4072</v>
      </c>
      <c r="D206" t="s">
        <v>4072</v>
      </c>
      <c r="E206" t="s">
        <v>4073</v>
      </c>
      <c r="F206" t="s">
        <v>3464</v>
      </c>
      <c r="G206" t="s">
        <v>3333</v>
      </c>
      <c r="H206" t="s">
        <v>3991</v>
      </c>
      <c r="I206" t="s">
        <v>3348</v>
      </c>
      <c r="K206" t="s">
        <v>3336</v>
      </c>
      <c r="L206" t="s">
        <v>3337</v>
      </c>
      <c r="M206" t="s">
        <v>4074</v>
      </c>
      <c r="P206" t="s">
        <v>3343</v>
      </c>
    </row>
    <row r="207" spans="1:16" x14ac:dyDescent="0.25">
      <c r="A207" t="s">
        <v>3430</v>
      </c>
      <c r="C207" t="s">
        <v>4075</v>
      </c>
      <c r="D207" t="s">
        <v>4075</v>
      </c>
      <c r="E207" t="s">
        <v>4076</v>
      </c>
      <c r="H207" t="s">
        <v>3991</v>
      </c>
      <c r="K207" t="s">
        <v>3336</v>
      </c>
      <c r="L207" t="s">
        <v>3337</v>
      </c>
      <c r="M207" t="s">
        <v>4077</v>
      </c>
      <c r="P207" t="s">
        <v>3343</v>
      </c>
    </row>
    <row r="208" spans="1:16" x14ac:dyDescent="0.25">
      <c r="A208" t="s">
        <v>3430</v>
      </c>
      <c r="C208" t="s">
        <v>4078</v>
      </c>
      <c r="D208" t="s">
        <v>4078</v>
      </c>
      <c r="E208" t="s">
        <v>4079</v>
      </c>
      <c r="F208" t="s">
        <v>4080</v>
      </c>
      <c r="G208" t="s">
        <v>3333</v>
      </c>
      <c r="H208" t="s">
        <v>3991</v>
      </c>
      <c r="K208" t="s">
        <v>3336</v>
      </c>
      <c r="L208" t="s">
        <v>3337</v>
      </c>
      <c r="M208" t="s">
        <v>4081</v>
      </c>
      <c r="P208" t="s">
        <v>3343</v>
      </c>
    </row>
    <row r="209" spans="1:16" x14ac:dyDescent="0.25">
      <c r="A209" t="s">
        <v>3430</v>
      </c>
      <c r="C209" t="s">
        <v>4082</v>
      </c>
      <c r="D209" t="s">
        <v>4082</v>
      </c>
      <c r="E209" t="s">
        <v>4083</v>
      </c>
      <c r="F209" t="s">
        <v>4084</v>
      </c>
      <c r="G209" t="s">
        <v>3333</v>
      </c>
      <c r="H209" t="s">
        <v>3991</v>
      </c>
      <c r="K209" t="s">
        <v>3336</v>
      </c>
      <c r="L209" t="s">
        <v>3337</v>
      </c>
      <c r="M209" t="s">
        <v>4085</v>
      </c>
      <c r="P209" t="s">
        <v>3343</v>
      </c>
    </row>
    <row r="210" spans="1:16" x14ac:dyDescent="0.25">
      <c r="A210" t="s">
        <v>3430</v>
      </c>
      <c r="B210" t="s">
        <v>4086</v>
      </c>
      <c r="C210" t="s">
        <v>4087</v>
      </c>
      <c r="D210" t="s">
        <v>4087</v>
      </c>
      <c r="E210" t="s">
        <v>4088</v>
      </c>
      <c r="F210" t="s">
        <v>4021</v>
      </c>
      <c r="G210" t="s">
        <v>3333</v>
      </c>
      <c r="H210" t="s">
        <v>3991</v>
      </c>
      <c r="I210" t="s">
        <v>3335</v>
      </c>
      <c r="K210" t="s">
        <v>3336</v>
      </c>
      <c r="L210" t="s">
        <v>4069</v>
      </c>
      <c r="M210" t="s">
        <v>4089</v>
      </c>
      <c r="P210" t="s">
        <v>3343</v>
      </c>
    </row>
    <row r="211" spans="1:16" x14ac:dyDescent="0.25">
      <c r="A211" t="s">
        <v>3430</v>
      </c>
      <c r="C211" t="s">
        <v>4090</v>
      </c>
      <c r="D211" t="s">
        <v>4090</v>
      </c>
      <c r="E211" t="s">
        <v>4091</v>
      </c>
      <c r="F211" t="s">
        <v>4092</v>
      </c>
      <c r="G211" t="s">
        <v>3333</v>
      </c>
      <c r="H211" t="s">
        <v>3991</v>
      </c>
      <c r="K211" t="s">
        <v>3336</v>
      </c>
      <c r="L211" t="s">
        <v>3337</v>
      </c>
      <c r="M211" t="s">
        <v>4093</v>
      </c>
      <c r="P211" t="s">
        <v>3343</v>
      </c>
    </row>
    <row r="212" spans="1:16" x14ac:dyDescent="0.25">
      <c r="A212" t="s">
        <v>3430</v>
      </c>
      <c r="C212" t="s">
        <v>4094</v>
      </c>
      <c r="D212" t="s">
        <v>4094</v>
      </c>
      <c r="E212" t="s">
        <v>4095</v>
      </c>
      <c r="F212" t="s">
        <v>4096</v>
      </c>
      <c r="G212" t="s">
        <v>3333</v>
      </c>
      <c r="H212" t="s">
        <v>3991</v>
      </c>
      <c r="K212" t="s">
        <v>3336</v>
      </c>
      <c r="L212" t="s">
        <v>3337</v>
      </c>
      <c r="M212" t="s">
        <v>4101</v>
      </c>
      <c r="P212" t="s">
        <v>3343</v>
      </c>
    </row>
    <row r="213" spans="1:16" x14ac:dyDescent="0.25">
      <c r="A213" t="s">
        <v>3430</v>
      </c>
      <c r="B213" t="s">
        <v>4097</v>
      </c>
      <c r="C213" t="s">
        <v>4098</v>
      </c>
      <c r="D213" t="s">
        <v>4098</v>
      </c>
      <c r="E213" t="s">
        <v>4099</v>
      </c>
      <c r="F213" t="s">
        <v>4100</v>
      </c>
      <c r="G213" t="s">
        <v>3333</v>
      </c>
      <c r="H213" t="s">
        <v>3991</v>
      </c>
      <c r="I213" t="s">
        <v>3348</v>
      </c>
      <c r="K213" t="s">
        <v>3336</v>
      </c>
      <c r="L213" t="s">
        <v>3337</v>
      </c>
      <c r="M213" t="s">
        <v>4102</v>
      </c>
      <c r="P213" t="s">
        <v>3343</v>
      </c>
    </row>
    <row r="214" spans="1:16" x14ac:dyDescent="0.25">
      <c r="A214" t="s">
        <v>3430</v>
      </c>
      <c r="B214" t="s">
        <v>4097</v>
      </c>
      <c r="C214" t="s">
        <v>4103</v>
      </c>
      <c r="D214" t="s">
        <v>4103</v>
      </c>
      <c r="E214" t="s">
        <v>4104</v>
      </c>
      <c r="F214" t="s">
        <v>4105</v>
      </c>
      <c r="G214" t="s">
        <v>3333</v>
      </c>
      <c r="H214" t="s">
        <v>3991</v>
      </c>
      <c r="K214" t="s">
        <v>3336</v>
      </c>
      <c r="L214" t="s">
        <v>3337</v>
      </c>
      <c r="M214" t="s">
        <v>4106</v>
      </c>
      <c r="P214" t="s">
        <v>3343</v>
      </c>
    </row>
    <row r="215" spans="1:16" x14ac:dyDescent="0.25">
      <c r="A215" t="s">
        <v>3430</v>
      </c>
      <c r="B215" t="s">
        <v>4107</v>
      </c>
      <c r="C215" t="s">
        <v>4108</v>
      </c>
      <c r="D215" t="s">
        <v>4108</v>
      </c>
      <c r="E215" t="s">
        <v>4109</v>
      </c>
      <c r="F215" t="s">
        <v>4110</v>
      </c>
      <c r="G215" t="s">
        <v>3333</v>
      </c>
      <c r="H215" t="s">
        <v>3991</v>
      </c>
      <c r="I215" t="s">
        <v>3348</v>
      </c>
      <c r="K215" t="s">
        <v>3336</v>
      </c>
      <c r="L215" t="s">
        <v>3337</v>
      </c>
      <c r="M215" t="s">
        <v>4111</v>
      </c>
      <c r="P215" t="s">
        <v>3343</v>
      </c>
    </row>
    <row r="216" spans="1:16" x14ac:dyDescent="0.25">
      <c r="A216" t="s">
        <v>3430</v>
      </c>
      <c r="C216" t="s">
        <v>4112</v>
      </c>
      <c r="D216" t="s">
        <v>4112</v>
      </c>
      <c r="E216" t="s">
        <v>4113</v>
      </c>
      <c r="F216" t="s">
        <v>4114</v>
      </c>
      <c r="G216" t="s">
        <v>3333</v>
      </c>
      <c r="H216" t="s">
        <v>3991</v>
      </c>
      <c r="K216" t="s">
        <v>3336</v>
      </c>
      <c r="L216" t="s">
        <v>3337</v>
      </c>
      <c r="M216" t="s">
        <v>4115</v>
      </c>
      <c r="P216" t="s">
        <v>3343</v>
      </c>
    </row>
    <row r="217" spans="1:16" x14ac:dyDescent="0.25">
      <c r="A217" t="s">
        <v>3430</v>
      </c>
      <c r="B217" t="s">
        <v>4086</v>
      </c>
      <c r="C217" t="s">
        <v>4116</v>
      </c>
      <c r="D217" t="s">
        <v>4116</v>
      </c>
      <c r="E217" t="s">
        <v>4117</v>
      </c>
      <c r="F217" t="s">
        <v>4118</v>
      </c>
      <c r="G217" t="s">
        <v>3333</v>
      </c>
      <c r="H217" t="s">
        <v>3991</v>
      </c>
      <c r="I217" t="s">
        <v>3335</v>
      </c>
      <c r="K217" t="s">
        <v>3336</v>
      </c>
      <c r="L217" t="s">
        <v>3337</v>
      </c>
      <c r="M217" t="s">
        <v>4119</v>
      </c>
      <c r="P217" t="s">
        <v>3343</v>
      </c>
    </row>
    <row r="218" spans="1:16" x14ac:dyDescent="0.25">
      <c r="A218" t="s">
        <v>3430</v>
      </c>
      <c r="C218" t="s">
        <v>4120</v>
      </c>
      <c r="D218" t="s">
        <v>4120</v>
      </c>
      <c r="E218" t="s">
        <v>4121</v>
      </c>
      <c r="H218" t="s">
        <v>3991</v>
      </c>
      <c r="K218" t="s">
        <v>3336</v>
      </c>
      <c r="L218" t="s">
        <v>3337</v>
      </c>
      <c r="M218" t="s">
        <v>4122</v>
      </c>
      <c r="P218" t="s">
        <v>3343</v>
      </c>
    </row>
    <row r="219" spans="1:16" x14ac:dyDescent="0.25">
      <c r="A219" t="s">
        <v>3430</v>
      </c>
      <c r="B219" t="s">
        <v>4086</v>
      </c>
      <c r="C219" t="s">
        <v>4123</v>
      </c>
      <c r="D219" t="s">
        <v>4123</v>
      </c>
      <c r="E219" t="s">
        <v>4124</v>
      </c>
      <c r="F219" t="s">
        <v>4125</v>
      </c>
      <c r="G219" t="s">
        <v>3333</v>
      </c>
      <c r="H219" t="s">
        <v>3991</v>
      </c>
      <c r="K219" t="s">
        <v>3336</v>
      </c>
      <c r="L219" t="s">
        <v>3337</v>
      </c>
      <c r="M219" t="s">
        <v>4126</v>
      </c>
      <c r="P219" t="s">
        <v>3343</v>
      </c>
    </row>
    <row r="220" spans="1:16" x14ac:dyDescent="0.25">
      <c r="A220" t="s">
        <v>3430</v>
      </c>
      <c r="C220" t="s">
        <v>4127</v>
      </c>
      <c r="D220" t="s">
        <v>4127</v>
      </c>
      <c r="E220" t="s">
        <v>4128</v>
      </c>
      <c r="F220" t="s">
        <v>4129</v>
      </c>
      <c r="G220" t="s">
        <v>3333</v>
      </c>
      <c r="H220" t="s">
        <v>3991</v>
      </c>
      <c r="K220" t="s">
        <v>3336</v>
      </c>
      <c r="L220" t="s">
        <v>3337</v>
      </c>
      <c r="M220" t="s">
        <v>4130</v>
      </c>
      <c r="P220" t="s">
        <v>3343</v>
      </c>
    </row>
    <row r="221" spans="1:16" x14ac:dyDescent="0.25">
      <c r="A221" t="s">
        <v>3430</v>
      </c>
      <c r="C221" t="s">
        <v>4131</v>
      </c>
      <c r="D221" t="s">
        <v>4131</v>
      </c>
      <c r="E221" t="s">
        <v>4008</v>
      </c>
      <c r="F221" t="s">
        <v>4132</v>
      </c>
      <c r="G221" t="s">
        <v>3333</v>
      </c>
      <c r="H221" t="s">
        <v>3991</v>
      </c>
      <c r="K221" t="s">
        <v>3336</v>
      </c>
      <c r="L221" t="s">
        <v>3337</v>
      </c>
      <c r="M221" t="s">
        <v>4133</v>
      </c>
      <c r="P221" t="s">
        <v>3343</v>
      </c>
    </row>
    <row r="222" spans="1:16" x14ac:dyDescent="0.25">
      <c r="A222" t="s">
        <v>3430</v>
      </c>
      <c r="B222" t="s">
        <v>4134</v>
      </c>
      <c r="C222" t="s">
        <v>4135</v>
      </c>
      <c r="D222" t="s">
        <v>4135</v>
      </c>
      <c r="E222" t="s">
        <v>4136</v>
      </c>
      <c r="F222" t="s">
        <v>4137</v>
      </c>
      <c r="G222" t="s">
        <v>3333</v>
      </c>
      <c r="H222" t="s">
        <v>3991</v>
      </c>
      <c r="I222" t="s">
        <v>3335</v>
      </c>
      <c r="K222" t="s">
        <v>3336</v>
      </c>
      <c r="L222" t="s">
        <v>3337</v>
      </c>
      <c r="M222" t="s">
        <v>4138</v>
      </c>
      <c r="P222" t="s">
        <v>3343</v>
      </c>
    </row>
    <row r="223" spans="1:16" x14ac:dyDescent="0.25">
      <c r="A223" t="s">
        <v>3430</v>
      </c>
      <c r="C223" t="s">
        <v>4139</v>
      </c>
      <c r="D223" t="s">
        <v>4139</v>
      </c>
      <c r="E223" t="s">
        <v>4140</v>
      </c>
      <c r="F223" t="s">
        <v>4141</v>
      </c>
      <c r="G223" t="s">
        <v>3333</v>
      </c>
      <c r="H223" t="s">
        <v>3991</v>
      </c>
      <c r="K223" t="s">
        <v>3336</v>
      </c>
      <c r="L223" t="s">
        <v>3337</v>
      </c>
      <c r="M223" t="s">
        <v>4142</v>
      </c>
      <c r="P223" t="s">
        <v>3343</v>
      </c>
    </row>
    <row r="224" spans="1:16" x14ac:dyDescent="0.25">
      <c r="A224" t="s">
        <v>3430</v>
      </c>
      <c r="B224" t="s">
        <v>4143</v>
      </c>
      <c r="C224" t="s">
        <v>4144</v>
      </c>
      <c r="D224" t="s">
        <v>4144</v>
      </c>
      <c r="E224" t="s">
        <v>4145</v>
      </c>
      <c r="F224" t="s">
        <v>4146</v>
      </c>
      <c r="G224" t="s">
        <v>3333</v>
      </c>
      <c r="H224" t="s">
        <v>3991</v>
      </c>
      <c r="K224" t="s">
        <v>3336</v>
      </c>
      <c r="L224" t="s">
        <v>3337</v>
      </c>
      <c r="M224" t="s">
        <v>4147</v>
      </c>
      <c r="P224" t="s">
        <v>3343</v>
      </c>
    </row>
    <row r="225" spans="1:16" x14ac:dyDescent="0.25">
      <c r="A225" t="s">
        <v>3430</v>
      </c>
      <c r="C225" t="s">
        <v>4148</v>
      </c>
      <c r="D225" t="s">
        <v>4148</v>
      </c>
      <c r="E225" t="s">
        <v>4149</v>
      </c>
      <c r="H225" t="s">
        <v>3991</v>
      </c>
      <c r="K225" t="s">
        <v>3336</v>
      </c>
      <c r="L225" t="s">
        <v>3337</v>
      </c>
      <c r="M225" t="s">
        <v>4150</v>
      </c>
      <c r="P225" t="s">
        <v>3343</v>
      </c>
    </row>
    <row r="226" spans="1:16" x14ac:dyDescent="0.25">
      <c r="A226" t="s">
        <v>3430</v>
      </c>
      <c r="B226" t="s">
        <v>4143</v>
      </c>
      <c r="C226" t="s">
        <v>4151</v>
      </c>
      <c r="D226" t="s">
        <v>4151</v>
      </c>
      <c r="E226" t="s">
        <v>4152</v>
      </c>
      <c r="F226" t="s">
        <v>4153</v>
      </c>
      <c r="G226" t="s">
        <v>3333</v>
      </c>
      <c r="H226" t="s">
        <v>3991</v>
      </c>
      <c r="I226" t="s">
        <v>3335</v>
      </c>
      <c r="K226" t="s">
        <v>3336</v>
      </c>
      <c r="L226" t="s">
        <v>3337</v>
      </c>
      <c r="M226" t="s">
        <v>4154</v>
      </c>
      <c r="P226" t="s">
        <v>3343</v>
      </c>
    </row>
    <row r="227" spans="1:16" x14ac:dyDescent="0.25">
      <c r="A227" t="s">
        <v>3328</v>
      </c>
      <c r="C227" t="s">
        <v>4155</v>
      </c>
      <c r="D227" t="s">
        <v>4155</v>
      </c>
      <c r="E227" t="s">
        <v>4156</v>
      </c>
      <c r="F227" t="s">
        <v>4157</v>
      </c>
      <c r="G227" t="s">
        <v>3333</v>
      </c>
      <c r="H227" t="s">
        <v>3991</v>
      </c>
      <c r="K227" t="s">
        <v>3336</v>
      </c>
      <c r="L227" t="s">
        <v>3337</v>
      </c>
      <c r="M227" t="s">
        <v>4158</v>
      </c>
      <c r="P227" t="s">
        <v>3343</v>
      </c>
    </row>
    <row r="228" spans="1:16" x14ac:dyDescent="0.25">
      <c r="A228" t="s">
        <v>3328</v>
      </c>
      <c r="C228" t="s">
        <v>4159</v>
      </c>
      <c r="D228" t="s">
        <v>4159</v>
      </c>
      <c r="E228" t="s">
        <v>4160</v>
      </c>
      <c r="F228" t="s">
        <v>4161</v>
      </c>
      <c r="G228" t="s">
        <v>3333</v>
      </c>
      <c r="H228" t="s">
        <v>3991</v>
      </c>
      <c r="K228" t="s">
        <v>3336</v>
      </c>
      <c r="L228" t="s">
        <v>3337</v>
      </c>
      <c r="M228" t="s">
        <v>4162</v>
      </c>
      <c r="P228" t="s">
        <v>3343</v>
      </c>
    </row>
    <row r="229" spans="1:16" x14ac:dyDescent="0.25">
      <c r="A229" t="s">
        <v>3328</v>
      </c>
      <c r="B229" t="s">
        <v>4163</v>
      </c>
      <c r="C229" t="s">
        <v>4164</v>
      </c>
      <c r="D229" t="s">
        <v>4164</v>
      </c>
      <c r="E229" t="s">
        <v>4165</v>
      </c>
      <c r="F229" t="s">
        <v>4166</v>
      </c>
      <c r="G229" t="s">
        <v>3333</v>
      </c>
      <c r="H229" t="s">
        <v>3991</v>
      </c>
      <c r="I229" t="s">
        <v>3348</v>
      </c>
      <c r="K229" t="s">
        <v>3336</v>
      </c>
      <c r="L229" t="s">
        <v>4069</v>
      </c>
      <c r="M229" t="s">
        <v>4167</v>
      </c>
      <c r="P229" t="s">
        <v>3343</v>
      </c>
    </row>
    <row r="230" spans="1:16" x14ac:dyDescent="0.25">
      <c r="A230" t="s">
        <v>3328</v>
      </c>
      <c r="C230" t="s">
        <v>4168</v>
      </c>
      <c r="D230" t="s">
        <v>4168</v>
      </c>
      <c r="E230" t="s">
        <v>4169</v>
      </c>
      <c r="G230" t="s">
        <v>3333</v>
      </c>
      <c r="H230" t="s">
        <v>3991</v>
      </c>
      <c r="K230" t="s">
        <v>3336</v>
      </c>
      <c r="L230" t="s">
        <v>3337</v>
      </c>
      <c r="M230" t="s">
        <v>4170</v>
      </c>
      <c r="P230" t="s">
        <v>3343</v>
      </c>
    </row>
    <row r="231" spans="1:16" x14ac:dyDescent="0.25">
      <c r="A231" t="s">
        <v>3328</v>
      </c>
      <c r="B231" t="s">
        <v>4163</v>
      </c>
      <c r="C231" t="s">
        <v>4171</v>
      </c>
      <c r="D231" t="s">
        <v>4171</v>
      </c>
      <c r="E231" t="s">
        <v>4172</v>
      </c>
      <c r="F231" t="s">
        <v>4173</v>
      </c>
      <c r="G231" t="s">
        <v>3333</v>
      </c>
      <c r="H231" t="s">
        <v>3991</v>
      </c>
      <c r="K231" t="s">
        <v>3336</v>
      </c>
      <c r="L231" t="s">
        <v>3337</v>
      </c>
      <c r="M231" t="s">
        <v>4174</v>
      </c>
      <c r="P231" t="s">
        <v>3343</v>
      </c>
    </row>
    <row r="232" spans="1:16" x14ac:dyDescent="0.25">
      <c r="A232" t="s">
        <v>3328</v>
      </c>
      <c r="C232" t="s">
        <v>4175</v>
      </c>
      <c r="D232" t="s">
        <v>4175</v>
      </c>
      <c r="E232" t="s">
        <v>4176</v>
      </c>
      <c r="F232" t="s">
        <v>4177</v>
      </c>
      <c r="G232" t="s">
        <v>3333</v>
      </c>
      <c r="H232" t="s">
        <v>3991</v>
      </c>
      <c r="K232" t="s">
        <v>3336</v>
      </c>
      <c r="L232" t="s">
        <v>3337</v>
      </c>
      <c r="M232" t="s">
        <v>4178</v>
      </c>
      <c r="P232" t="s">
        <v>3343</v>
      </c>
    </row>
    <row r="233" spans="1:16" x14ac:dyDescent="0.25">
      <c r="A233" t="s">
        <v>3328</v>
      </c>
      <c r="C233" t="s">
        <v>4179</v>
      </c>
      <c r="D233" t="s">
        <v>4179</v>
      </c>
      <c r="E233" t="s">
        <v>4180</v>
      </c>
      <c r="F233" t="s">
        <v>4181</v>
      </c>
      <c r="G233" t="s">
        <v>3333</v>
      </c>
      <c r="H233" t="s">
        <v>3991</v>
      </c>
      <c r="K233" t="s">
        <v>3336</v>
      </c>
      <c r="L233" t="s">
        <v>3337</v>
      </c>
      <c r="M233" t="s">
        <v>4182</v>
      </c>
      <c r="P233" t="s">
        <v>3343</v>
      </c>
    </row>
    <row r="234" spans="1:16" x14ac:dyDescent="0.25">
      <c r="A234" t="s">
        <v>3328</v>
      </c>
      <c r="B234" t="s">
        <v>4163</v>
      </c>
      <c r="C234" t="s">
        <v>4183</v>
      </c>
      <c r="D234" t="s">
        <v>4183</v>
      </c>
      <c r="E234" t="s">
        <v>4184</v>
      </c>
      <c r="F234" t="s">
        <v>4185</v>
      </c>
      <c r="G234" t="s">
        <v>3333</v>
      </c>
      <c r="H234" t="s">
        <v>3991</v>
      </c>
      <c r="I234" t="s">
        <v>3335</v>
      </c>
      <c r="K234" t="s">
        <v>3336</v>
      </c>
      <c r="L234" t="s">
        <v>3337</v>
      </c>
      <c r="M234" t="s">
        <v>4186</v>
      </c>
      <c r="P234" t="s">
        <v>3343</v>
      </c>
    </row>
    <row r="235" spans="1:16" x14ac:dyDescent="0.25">
      <c r="A235" t="s">
        <v>3328</v>
      </c>
      <c r="B235" t="s">
        <v>4187</v>
      </c>
      <c r="C235" t="s">
        <v>4188</v>
      </c>
      <c r="D235" t="s">
        <v>4188</v>
      </c>
      <c r="E235" t="s">
        <v>4189</v>
      </c>
      <c r="F235" t="s">
        <v>599</v>
      </c>
      <c r="G235" t="s">
        <v>3333</v>
      </c>
      <c r="H235" t="s">
        <v>3991</v>
      </c>
      <c r="I235" t="s">
        <v>3335</v>
      </c>
      <c r="K235" t="s">
        <v>3336</v>
      </c>
      <c r="L235" t="s">
        <v>3337</v>
      </c>
      <c r="M235" t="s">
        <v>4190</v>
      </c>
      <c r="P235" t="s">
        <v>3343</v>
      </c>
    </row>
    <row r="236" spans="1:16" x14ac:dyDescent="0.25">
      <c r="A236" t="s">
        <v>3328</v>
      </c>
      <c r="C236" t="s">
        <v>4191</v>
      </c>
      <c r="D236" t="s">
        <v>4191</v>
      </c>
      <c r="E236" t="s">
        <v>4192</v>
      </c>
      <c r="F236" t="s">
        <v>4193</v>
      </c>
      <c r="G236" t="s">
        <v>3333</v>
      </c>
      <c r="H236" t="s">
        <v>3991</v>
      </c>
      <c r="K236" t="s">
        <v>3336</v>
      </c>
      <c r="L236" t="s">
        <v>3337</v>
      </c>
      <c r="M236" t="s">
        <v>4194</v>
      </c>
      <c r="P236" t="s">
        <v>3343</v>
      </c>
    </row>
    <row r="237" spans="1:16" x14ac:dyDescent="0.25">
      <c r="A237" t="s">
        <v>3328</v>
      </c>
      <c r="C237" t="s">
        <v>4195</v>
      </c>
      <c r="D237" t="s">
        <v>4195</v>
      </c>
      <c r="E237" t="s">
        <v>4196</v>
      </c>
      <c r="F237" t="s">
        <v>583</v>
      </c>
      <c r="G237" t="s">
        <v>3333</v>
      </c>
      <c r="H237" t="s">
        <v>3991</v>
      </c>
      <c r="K237" t="s">
        <v>3336</v>
      </c>
      <c r="L237" t="s">
        <v>3337</v>
      </c>
      <c r="M237" t="s">
        <v>4197</v>
      </c>
      <c r="P237" t="s">
        <v>3343</v>
      </c>
    </row>
    <row r="238" spans="1:16" x14ac:dyDescent="0.25">
      <c r="A238" t="s">
        <v>3328</v>
      </c>
      <c r="B238" t="s">
        <v>4198</v>
      </c>
      <c r="C238" t="s">
        <v>4199</v>
      </c>
      <c r="D238" t="s">
        <v>4199</v>
      </c>
      <c r="E238" t="s">
        <v>4200</v>
      </c>
      <c r="F238" t="s">
        <v>4201</v>
      </c>
      <c r="G238" t="s">
        <v>3333</v>
      </c>
      <c r="H238" t="s">
        <v>3991</v>
      </c>
      <c r="K238" t="s">
        <v>3336</v>
      </c>
      <c r="L238" t="s">
        <v>3337</v>
      </c>
      <c r="M238" t="s">
        <v>4202</v>
      </c>
      <c r="P238" t="s">
        <v>3343</v>
      </c>
    </row>
    <row r="239" spans="1:16" x14ac:dyDescent="0.25">
      <c r="A239" t="s">
        <v>3328</v>
      </c>
      <c r="C239" t="s">
        <v>4203</v>
      </c>
      <c r="D239" t="s">
        <v>4203</v>
      </c>
      <c r="E239" t="s">
        <v>4204</v>
      </c>
      <c r="F239" t="s">
        <v>635</v>
      </c>
      <c r="G239" t="s">
        <v>3333</v>
      </c>
      <c r="H239" t="s">
        <v>3991</v>
      </c>
      <c r="K239" t="s">
        <v>3336</v>
      </c>
      <c r="L239" t="s">
        <v>3337</v>
      </c>
      <c r="M239" t="s">
        <v>4205</v>
      </c>
      <c r="P239" t="s">
        <v>3343</v>
      </c>
    </row>
    <row r="240" spans="1:16" x14ac:dyDescent="0.25">
      <c r="A240" t="s">
        <v>3328</v>
      </c>
      <c r="C240" t="s">
        <v>4206</v>
      </c>
      <c r="D240" t="s">
        <v>4206</v>
      </c>
      <c r="E240" t="s">
        <v>4207</v>
      </c>
      <c r="H240" t="s">
        <v>3991</v>
      </c>
      <c r="K240" t="s">
        <v>3336</v>
      </c>
      <c r="L240" t="s">
        <v>3337</v>
      </c>
      <c r="M240" t="s">
        <v>4208</v>
      </c>
      <c r="P240" t="s">
        <v>3343</v>
      </c>
    </row>
    <row r="241" spans="1:16" x14ac:dyDescent="0.25">
      <c r="A241" t="s">
        <v>3328</v>
      </c>
      <c r="C241" t="s">
        <v>4209</v>
      </c>
      <c r="D241" t="s">
        <v>4209</v>
      </c>
      <c r="E241" t="s">
        <v>4210</v>
      </c>
      <c r="F241" t="s">
        <v>4211</v>
      </c>
      <c r="G241" t="s">
        <v>3333</v>
      </c>
      <c r="H241" t="s">
        <v>3991</v>
      </c>
      <c r="K241" t="s">
        <v>3336</v>
      </c>
      <c r="L241" t="s">
        <v>3337</v>
      </c>
      <c r="M241" t="s">
        <v>4212</v>
      </c>
      <c r="P241" t="s">
        <v>3343</v>
      </c>
    </row>
    <row r="242" spans="1:16" x14ac:dyDescent="0.25">
      <c r="A242" t="s">
        <v>3328</v>
      </c>
      <c r="C242" t="s">
        <v>4213</v>
      </c>
      <c r="D242" t="s">
        <v>4213</v>
      </c>
      <c r="E242" t="s">
        <v>4214</v>
      </c>
      <c r="F242" t="s">
        <v>4215</v>
      </c>
      <c r="G242" t="s">
        <v>3333</v>
      </c>
      <c r="H242" t="s">
        <v>3991</v>
      </c>
      <c r="K242" t="s">
        <v>3336</v>
      </c>
      <c r="L242" t="s">
        <v>3337</v>
      </c>
      <c r="M242" t="s">
        <v>4216</v>
      </c>
      <c r="P242" t="s">
        <v>3343</v>
      </c>
    </row>
    <row r="243" spans="1:16" x14ac:dyDescent="0.25">
      <c r="A243" t="s">
        <v>3430</v>
      </c>
      <c r="C243" t="s">
        <v>4217</v>
      </c>
      <c r="D243" t="s">
        <v>4217</v>
      </c>
      <c r="E243" t="s">
        <v>4218</v>
      </c>
      <c r="F243" t="s">
        <v>4219</v>
      </c>
      <c r="G243" t="s">
        <v>3881</v>
      </c>
      <c r="H243" t="s">
        <v>3991</v>
      </c>
      <c r="K243" t="s">
        <v>3336</v>
      </c>
      <c r="L243" t="s">
        <v>3337</v>
      </c>
      <c r="M243" t="s">
        <v>4220</v>
      </c>
      <c r="P243" t="s">
        <v>3343</v>
      </c>
    </row>
    <row r="244" spans="1:16" x14ac:dyDescent="0.25">
      <c r="A244" t="s">
        <v>3430</v>
      </c>
      <c r="B244" t="s">
        <v>4221</v>
      </c>
      <c r="C244" t="s">
        <v>4222</v>
      </c>
      <c r="D244" t="s">
        <v>4222</v>
      </c>
      <c r="E244" t="s">
        <v>4223</v>
      </c>
      <c r="F244" t="s">
        <v>4224</v>
      </c>
      <c r="G244" t="s">
        <v>3881</v>
      </c>
      <c r="H244" t="s">
        <v>3991</v>
      </c>
      <c r="I244" t="s">
        <v>3335</v>
      </c>
      <c r="K244" t="s">
        <v>3336</v>
      </c>
      <c r="L244" t="s">
        <v>3337</v>
      </c>
      <c r="M244" t="s">
        <v>4225</v>
      </c>
      <c r="P244" t="s">
        <v>3343</v>
      </c>
    </row>
    <row r="245" spans="1:16" x14ac:dyDescent="0.25">
      <c r="A245" t="s">
        <v>3430</v>
      </c>
      <c r="C245" t="s">
        <v>4226</v>
      </c>
      <c r="D245" t="s">
        <v>4226</v>
      </c>
      <c r="E245" t="s">
        <v>4227</v>
      </c>
      <c r="F245" t="s">
        <v>4228</v>
      </c>
      <c r="G245" t="s">
        <v>3333</v>
      </c>
      <c r="H245" t="s">
        <v>3991</v>
      </c>
      <c r="K245" t="s">
        <v>3336</v>
      </c>
      <c r="L245" t="s">
        <v>3337</v>
      </c>
      <c r="M245" t="s">
        <v>4229</v>
      </c>
      <c r="P245" t="s">
        <v>3343</v>
      </c>
    </row>
    <row r="246" spans="1:16" x14ac:dyDescent="0.25">
      <c r="A246" t="s">
        <v>3430</v>
      </c>
      <c r="C246" t="s">
        <v>4230</v>
      </c>
      <c r="D246" t="s">
        <v>4230</v>
      </c>
      <c r="E246" t="s">
        <v>4231</v>
      </c>
      <c r="F246" t="s">
        <v>4232</v>
      </c>
      <c r="G246" t="s">
        <v>3333</v>
      </c>
      <c r="H246" t="s">
        <v>3991</v>
      </c>
      <c r="K246" t="s">
        <v>3336</v>
      </c>
      <c r="L246" t="s">
        <v>3337</v>
      </c>
      <c r="M246" t="s">
        <v>4233</v>
      </c>
      <c r="P246" t="s">
        <v>3343</v>
      </c>
    </row>
    <row r="247" spans="1:16" x14ac:dyDescent="0.25">
      <c r="A247" t="s">
        <v>3430</v>
      </c>
      <c r="C247" t="s">
        <v>4234</v>
      </c>
      <c r="D247" t="s">
        <v>4234</v>
      </c>
      <c r="E247" t="s">
        <v>4235</v>
      </c>
      <c r="F247" t="s">
        <v>4236</v>
      </c>
      <c r="G247" t="s">
        <v>3333</v>
      </c>
      <c r="H247" t="s">
        <v>3991</v>
      </c>
      <c r="K247" t="s">
        <v>3336</v>
      </c>
      <c r="L247" t="s">
        <v>3337</v>
      </c>
      <c r="M247" t="s">
        <v>4237</v>
      </c>
      <c r="P247" t="s">
        <v>3343</v>
      </c>
    </row>
    <row r="248" spans="1:16" x14ac:dyDescent="0.25">
      <c r="A248" t="s">
        <v>3328</v>
      </c>
      <c r="C248" t="s">
        <v>4238</v>
      </c>
      <c r="D248" t="s">
        <v>4238</v>
      </c>
      <c r="E248" t="s">
        <v>4239</v>
      </c>
      <c r="F248" t="s">
        <v>4240</v>
      </c>
      <c r="G248" t="s">
        <v>3881</v>
      </c>
      <c r="H248" t="s">
        <v>3991</v>
      </c>
      <c r="K248" t="s">
        <v>3336</v>
      </c>
      <c r="L248" t="s">
        <v>3337</v>
      </c>
      <c r="M248" t="s">
        <v>4241</v>
      </c>
      <c r="P248" t="s">
        <v>3343</v>
      </c>
    </row>
    <row r="249" spans="1:16" x14ac:dyDescent="0.25">
      <c r="A249" t="s">
        <v>3328</v>
      </c>
      <c r="B249" t="s">
        <v>4242</v>
      </c>
      <c r="C249" t="s">
        <v>4243</v>
      </c>
      <c r="D249" t="s">
        <v>4243</v>
      </c>
      <c r="E249" t="s">
        <v>4244</v>
      </c>
      <c r="F249" t="s">
        <v>4245</v>
      </c>
      <c r="G249" t="s">
        <v>3881</v>
      </c>
      <c r="H249" t="s">
        <v>3991</v>
      </c>
      <c r="K249" t="s">
        <v>3336</v>
      </c>
      <c r="L249" t="s">
        <v>3337</v>
      </c>
      <c r="M249" t="s">
        <v>4246</v>
      </c>
      <c r="P249" t="s">
        <v>3343</v>
      </c>
    </row>
    <row r="250" spans="1:16" x14ac:dyDescent="0.25">
      <c r="A250" t="s">
        <v>3328</v>
      </c>
      <c r="C250" t="s">
        <v>4247</v>
      </c>
      <c r="D250" t="s">
        <v>4247</v>
      </c>
      <c r="E250" t="s">
        <v>4248</v>
      </c>
      <c r="F250" t="s">
        <v>4249</v>
      </c>
      <c r="G250" t="s">
        <v>3881</v>
      </c>
      <c r="H250" t="s">
        <v>3991</v>
      </c>
      <c r="K250" t="s">
        <v>3336</v>
      </c>
      <c r="L250" t="s">
        <v>3337</v>
      </c>
      <c r="M250" t="s">
        <v>4250</v>
      </c>
      <c r="P250" t="s">
        <v>3343</v>
      </c>
    </row>
    <row r="251" spans="1:16" x14ac:dyDescent="0.25">
      <c r="A251" t="s">
        <v>3328</v>
      </c>
      <c r="C251" t="s">
        <v>4251</v>
      </c>
      <c r="D251" t="s">
        <v>4251</v>
      </c>
      <c r="E251" t="s">
        <v>4252</v>
      </c>
      <c r="F251" t="s">
        <v>4253</v>
      </c>
      <c r="G251" t="s">
        <v>3881</v>
      </c>
      <c r="H251" t="s">
        <v>3991</v>
      </c>
      <c r="K251" t="s">
        <v>3336</v>
      </c>
      <c r="L251" t="s">
        <v>3337</v>
      </c>
      <c r="M251" t="s">
        <v>4254</v>
      </c>
      <c r="P251" t="s">
        <v>3343</v>
      </c>
    </row>
    <row r="252" spans="1:16" x14ac:dyDescent="0.25">
      <c r="A252" t="s">
        <v>3328</v>
      </c>
      <c r="C252" t="s">
        <v>4255</v>
      </c>
      <c r="D252" t="s">
        <v>4255</v>
      </c>
      <c r="E252" t="s">
        <v>4256</v>
      </c>
      <c r="F252" t="s">
        <v>4257</v>
      </c>
      <c r="G252" t="s">
        <v>3881</v>
      </c>
      <c r="H252" t="s">
        <v>3991</v>
      </c>
      <c r="K252" t="s">
        <v>3336</v>
      </c>
      <c r="L252" t="s">
        <v>3337</v>
      </c>
      <c r="M252" t="s">
        <v>4258</v>
      </c>
      <c r="P252" t="s">
        <v>3343</v>
      </c>
    </row>
    <row r="253" spans="1:16" x14ac:dyDescent="0.25">
      <c r="A253" t="s">
        <v>3328</v>
      </c>
      <c r="B253" t="s">
        <v>4259</v>
      </c>
      <c r="C253" t="s">
        <v>4260</v>
      </c>
      <c r="D253" t="s">
        <v>4260</v>
      </c>
      <c r="E253" t="s">
        <v>4261</v>
      </c>
      <c r="F253" t="s">
        <v>4262</v>
      </c>
      <c r="G253" t="s">
        <v>3881</v>
      </c>
      <c r="H253" t="s">
        <v>3991</v>
      </c>
      <c r="I253" t="s">
        <v>3348</v>
      </c>
      <c r="K253" t="s">
        <v>3336</v>
      </c>
      <c r="L253" t="s">
        <v>3337</v>
      </c>
      <c r="M253" t="s">
        <v>4263</v>
      </c>
      <c r="P253" t="s">
        <v>3343</v>
      </c>
    </row>
    <row r="254" spans="1:16" x14ac:dyDescent="0.25">
      <c r="A254" t="s">
        <v>3328</v>
      </c>
      <c r="B254" t="s">
        <v>4242</v>
      </c>
      <c r="C254" t="s">
        <v>4264</v>
      </c>
      <c r="D254" t="s">
        <v>4264</v>
      </c>
      <c r="E254" t="s">
        <v>4265</v>
      </c>
      <c r="F254" t="s">
        <v>4266</v>
      </c>
      <c r="G254" t="s">
        <v>3881</v>
      </c>
      <c r="H254" t="s">
        <v>3991</v>
      </c>
      <c r="I254" t="s">
        <v>3348</v>
      </c>
      <c r="K254" t="s">
        <v>3336</v>
      </c>
      <c r="L254" t="s">
        <v>3337</v>
      </c>
      <c r="M254" t="s">
        <v>4267</v>
      </c>
      <c r="P254" t="s">
        <v>3343</v>
      </c>
    </row>
    <row r="255" spans="1:16" x14ac:dyDescent="0.25">
      <c r="A255" t="s">
        <v>3328</v>
      </c>
      <c r="C255" t="s">
        <v>4268</v>
      </c>
      <c r="D255" t="s">
        <v>4268</v>
      </c>
      <c r="E255" t="s">
        <v>4269</v>
      </c>
      <c r="F255" t="s">
        <v>4270</v>
      </c>
      <c r="G255" t="s">
        <v>3881</v>
      </c>
      <c r="H255" t="s">
        <v>3991</v>
      </c>
      <c r="K255" t="s">
        <v>3336</v>
      </c>
      <c r="L255" t="s">
        <v>3337</v>
      </c>
      <c r="M255" t="s">
        <v>4271</v>
      </c>
      <c r="P255" t="s">
        <v>3343</v>
      </c>
    </row>
    <row r="256" spans="1:16" x14ac:dyDescent="0.25">
      <c r="A256" t="s">
        <v>3328</v>
      </c>
      <c r="B256" t="s">
        <v>4272</v>
      </c>
      <c r="C256" t="s">
        <v>4273</v>
      </c>
      <c r="D256" t="s">
        <v>4273</v>
      </c>
      <c r="E256" t="s">
        <v>4274</v>
      </c>
      <c r="F256" t="s">
        <v>4275</v>
      </c>
      <c r="G256" t="s">
        <v>3881</v>
      </c>
      <c r="H256" t="s">
        <v>3991</v>
      </c>
      <c r="I256" t="s">
        <v>3335</v>
      </c>
      <c r="K256" t="s">
        <v>3336</v>
      </c>
      <c r="L256" t="s">
        <v>3337</v>
      </c>
      <c r="M256" t="s">
        <v>4276</v>
      </c>
      <c r="P256" t="s">
        <v>3343</v>
      </c>
    </row>
    <row r="257" spans="1:16" x14ac:dyDescent="0.25">
      <c r="A257" t="s">
        <v>3328</v>
      </c>
      <c r="C257" t="s">
        <v>4277</v>
      </c>
      <c r="D257" t="s">
        <v>4277</v>
      </c>
      <c r="E257" t="s">
        <v>4278</v>
      </c>
      <c r="F257" t="s">
        <v>4279</v>
      </c>
      <c r="G257" t="s">
        <v>3881</v>
      </c>
      <c r="H257" t="s">
        <v>3991</v>
      </c>
      <c r="K257" t="s">
        <v>3336</v>
      </c>
      <c r="L257" t="s">
        <v>3337</v>
      </c>
      <c r="M257" t="s">
        <v>4280</v>
      </c>
      <c r="P257" t="s">
        <v>3343</v>
      </c>
    </row>
    <row r="258" spans="1:16" x14ac:dyDescent="0.25">
      <c r="A258" t="s">
        <v>3328</v>
      </c>
      <c r="C258" t="s">
        <v>4281</v>
      </c>
      <c r="D258" t="s">
        <v>4281</v>
      </c>
      <c r="E258" t="s">
        <v>4282</v>
      </c>
      <c r="F258" t="s">
        <v>4283</v>
      </c>
      <c r="G258" t="s">
        <v>3881</v>
      </c>
      <c r="H258" t="s">
        <v>3991</v>
      </c>
      <c r="K258" t="s">
        <v>3336</v>
      </c>
      <c r="L258" t="s">
        <v>3337</v>
      </c>
      <c r="M258" t="s">
        <v>4284</v>
      </c>
      <c r="P258" t="s">
        <v>3343</v>
      </c>
    </row>
    <row r="259" spans="1:16" x14ac:dyDescent="0.25">
      <c r="A259" t="s">
        <v>3328</v>
      </c>
      <c r="B259" t="s">
        <v>4285</v>
      </c>
      <c r="C259" t="s">
        <v>4286</v>
      </c>
      <c r="D259" t="s">
        <v>4286</v>
      </c>
      <c r="E259" t="s">
        <v>4287</v>
      </c>
      <c r="F259" t="s">
        <v>4288</v>
      </c>
      <c r="G259" t="s">
        <v>3881</v>
      </c>
      <c r="H259" t="s">
        <v>3991</v>
      </c>
      <c r="I259" t="s">
        <v>3348</v>
      </c>
      <c r="K259" t="s">
        <v>3336</v>
      </c>
      <c r="L259" t="s">
        <v>3337</v>
      </c>
      <c r="M259" t="s">
        <v>4289</v>
      </c>
      <c r="P259" t="s">
        <v>3343</v>
      </c>
    </row>
    <row r="260" spans="1:16" x14ac:dyDescent="0.25">
      <c r="A260" t="s">
        <v>3328</v>
      </c>
      <c r="B260" t="s">
        <v>4285</v>
      </c>
      <c r="C260" t="s">
        <v>4290</v>
      </c>
      <c r="D260" t="s">
        <v>4290</v>
      </c>
      <c r="E260" t="s">
        <v>4291</v>
      </c>
      <c r="F260" t="s">
        <v>4292</v>
      </c>
      <c r="G260" t="s">
        <v>3881</v>
      </c>
      <c r="H260" t="s">
        <v>3991</v>
      </c>
      <c r="I260" t="s">
        <v>3335</v>
      </c>
      <c r="K260" t="s">
        <v>3336</v>
      </c>
      <c r="L260" t="s">
        <v>3337</v>
      </c>
      <c r="M260" t="s">
        <v>4293</v>
      </c>
      <c r="P260" t="s">
        <v>3343</v>
      </c>
    </row>
    <row r="261" spans="1:16" x14ac:dyDescent="0.25">
      <c r="A261" t="s">
        <v>3328</v>
      </c>
      <c r="B261" t="s">
        <v>4272</v>
      </c>
      <c r="C261" t="s">
        <v>4294</v>
      </c>
      <c r="D261" t="s">
        <v>4294</v>
      </c>
      <c r="E261" t="s">
        <v>4295</v>
      </c>
      <c r="F261" t="s">
        <v>4296</v>
      </c>
      <c r="G261" t="s">
        <v>3881</v>
      </c>
      <c r="H261" t="s">
        <v>3991</v>
      </c>
      <c r="I261" t="s">
        <v>3335</v>
      </c>
      <c r="K261" t="s">
        <v>3336</v>
      </c>
      <c r="L261" t="s">
        <v>3337</v>
      </c>
      <c r="M261" t="s">
        <v>4297</v>
      </c>
      <c r="P261" t="s">
        <v>3343</v>
      </c>
    </row>
    <row r="262" spans="1:16" x14ac:dyDescent="0.25">
      <c r="A262" t="s">
        <v>3328</v>
      </c>
      <c r="B262" t="s">
        <v>4285</v>
      </c>
      <c r="C262" t="s">
        <v>4298</v>
      </c>
      <c r="D262" t="s">
        <v>4298</v>
      </c>
      <c r="E262" t="s">
        <v>4299</v>
      </c>
      <c r="F262" t="s">
        <v>4300</v>
      </c>
      <c r="G262" t="s">
        <v>3881</v>
      </c>
      <c r="H262" t="s">
        <v>3991</v>
      </c>
      <c r="I262" t="s">
        <v>3335</v>
      </c>
      <c r="K262" t="s">
        <v>3336</v>
      </c>
      <c r="L262" t="s">
        <v>3337</v>
      </c>
      <c r="M262" t="s">
        <v>4301</v>
      </c>
      <c r="P262" t="s">
        <v>3343</v>
      </c>
    </row>
    <row r="263" spans="1:16" x14ac:dyDescent="0.25">
      <c r="A263" t="s">
        <v>3328</v>
      </c>
      <c r="B263" t="s">
        <v>4285</v>
      </c>
      <c r="C263" t="s">
        <v>4302</v>
      </c>
      <c r="D263" t="s">
        <v>4302</v>
      </c>
      <c r="E263" t="s">
        <v>4303</v>
      </c>
      <c r="F263" t="s">
        <v>4304</v>
      </c>
      <c r="G263" t="s">
        <v>3881</v>
      </c>
      <c r="H263" t="s">
        <v>3991</v>
      </c>
      <c r="I263" t="s">
        <v>3348</v>
      </c>
      <c r="K263" t="s">
        <v>3336</v>
      </c>
      <c r="L263" t="s">
        <v>3337</v>
      </c>
      <c r="M263" t="s">
        <v>4305</v>
      </c>
      <c r="P263" t="s">
        <v>3343</v>
      </c>
    </row>
    <row r="264" spans="1:16" x14ac:dyDescent="0.25">
      <c r="A264" t="s">
        <v>3328</v>
      </c>
      <c r="C264" t="s">
        <v>4306</v>
      </c>
      <c r="D264" t="s">
        <v>4306</v>
      </c>
      <c r="E264" t="s">
        <v>4307</v>
      </c>
      <c r="F264" t="s">
        <v>4308</v>
      </c>
      <c r="G264" t="s">
        <v>3881</v>
      </c>
      <c r="H264" t="s">
        <v>3991</v>
      </c>
      <c r="K264" t="s">
        <v>3336</v>
      </c>
      <c r="L264" t="s">
        <v>3337</v>
      </c>
      <c r="M264" t="s">
        <v>4309</v>
      </c>
      <c r="P264" t="s">
        <v>3343</v>
      </c>
    </row>
    <row r="265" spans="1:16" x14ac:dyDescent="0.25">
      <c r="A265" t="s">
        <v>3328</v>
      </c>
      <c r="B265" t="s">
        <v>4285</v>
      </c>
      <c r="C265" t="s">
        <v>4310</v>
      </c>
      <c r="D265" t="s">
        <v>4310</v>
      </c>
      <c r="E265" t="s">
        <v>4311</v>
      </c>
      <c r="F265" t="s">
        <v>4312</v>
      </c>
      <c r="G265" t="s">
        <v>3881</v>
      </c>
      <c r="H265" t="s">
        <v>3991</v>
      </c>
      <c r="I265" t="s">
        <v>3348</v>
      </c>
      <c r="K265" t="s">
        <v>3336</v>
      </c>
      <c r="L265" t="s">
        <v>3337</v>
      </c>
      <c r="M265" t="s">
        <v>4313</v>
      </c>
      <c r="P265" t="s">
        <v>3343</v>
      </c>
    </row>
    <row r="266" spans="1:16" x14ac:dyDescent="0.25">
      <c r="A266" t="s">
        <v>3328</v>
      </c>
      <c r="B266" t="s">
        <v>4285</v>
      </c>
      <c r="C266" t="s">
        <v>4314</v>
      </c>
      <c r="D266" t="s">
        <v>4314</v>
      </c>
      <c r="E266" t="s">
        <v>4315</v>
      </c>
      <c r="F266" t="s">
        <v>4316</v>
      </c>
      <c r="G266" t="s">
        <v>3881</v>
      </c>
      <c r="H266" t="s">
        <v>3991</v>
      </c>
      <c r="K266" t="s">
        <v>3336</v>
      </c>
      <c r="L266" t="s">
        <v>3337</v>
      </c>
      <c r="M266" t="s">
        <v>4317</v>
      </c>
      <c r="P266" t="s">
        <v>3343</v>
      </c>
    </row>
    <row r="267" spans="1:16" x14ac:dyDescent="0.25">
      <c r="A267" t="s">
        <v>3328</v>
      </c>
      <c r="B267" t="s">
        <v>4318</v>
      </c>
      <c r="C267" t="s">
        <v>4319</v>
      </c>
      <c r="D267" t="s">
        <v>4319</v>
      </c>
      <c r="E267" t="s">
        <v>4320</v>
      </c>
      <c r="F267" t="s">
        <v>4321</v>
      </c>
      <c r="G267" t="s">
        <v>3881</v>
      </c>
      <c r="H267" t="s">
        <v>3991</v>
      </c>
      <c r="I267" t="s">
        <v>3348</v>
      </c>
      <c r="K267" t="s">
        <v>3336</v>
      </c>
      <c r="L267" t="s">
        <v>3337</v>
      </c>
      <c r="M267" t="s">
        <v>4322</v>
      </c>
      <c r="P267" t="s">
        <v>3343</v>
      </c>
    </row>
    <row r="268" spans="1:16" x14ac:dyDescent="0.25">
      <c r="A268" t="s">
        <v>3328</v>
      </c>
      <c r="C268" t="s">
        <v>4323</v>
      </c>
      <c r="D268" t="s">
        <v>4323</v>
      </c>
      <c r="E268" t="s">
        <v>4324</v>
      </c>
      <c r="F268" t="s">
        <v>4325</v>
      </c>
      <c r="G268" t="s">
        <v>3881</v>
      </c>
      <c r="H268" t="s">
        <v>3991</v>
      </c>
      <c r="K268" t="s">
        <v>3336</v>
      </c>
      <c r="L268" t="s">
        <v>3337</v>
      </c>
      <c r="M268" t="s">
        <v>4326</v>
      </c>
      <c r="P268" t="s">
        <v>3343</v>
      </c>
    </row>
    <row r="269" spans="1:16" x14ac:dyDescent="0.25">
      <c r="A269" t="s">
        <v>3328</v>
      </c>
      <c r="C269" t="s">
        <v>4327</v>
      </c>
      <c r="D269" t="s">
        <v>4327</v>
      </c>
      <c r="E269" t="s">
        <v>4328</v>
      </c>
      <c r="F269" t="s">
        <v>4329</v>
      </c>
      <c r="G269" t="s">
        <v>3881</v>
      </c>
      <c r="H269" t="s">
        <v>3991</v>
      </c>
      <c r="K269" t="s">
        <v>3336</v>
      </c>
      <c r="L269" t="s">
        <v>3337</v>
      </c>
      <c r="M269" t="s">
        <v>4330</v>
      </c>
      <c r="P269" t="s">
        <v>3343</v>
      </c>
    </row>
    <row r="270" spans="1:16" x14ac:dyDescent="0.25">
      <c r="A270" t="s">
        <v>3328</v>
      </c>
      <c r="B270" t="s">
        <v>4318</v>
      </c>
      <c r="C270" t="s">
        <v>4331</v>
      </c>
      <c r="D270" t="s">
        <v>4331</v>
      </c>
      <c r="E270" t="s">
        <v>4332</v>
      </c>
      <c r="F270" t="s">
        <v>4333</v>
      </c>
      <c r="G270" t="s">
        <v>3881</v>
      </c>
      <c r="H270" t="s">
        <v>3991</v>
      </c>
      <c r="I270" t="s">
        <v>3348</v>
      </c>
      <c r="K270" t="s">
        <v>3336</v>
      </c>
      <c r="L270" t="s">
        <v>3337</v>
      </c>
      <c r="M270" t="s">
        <v>4334</v>
      </c>
      <c r="P270" t="s">
        <v>3343</v>
      </c>
    </row>
    <row r="271" spans="1:16" x14ac:dyDescent="0.25">
      <c r="A271" t="s">
        <v>3328</v>
      </c>
      <c r="C271" t="s">
        <v>4335</v>
      </c>
      <c r="D271" t="s">
        <v>4335</v>
      </c>
      <c r="E271" t="s">
        <v>4336</v>
      </c>
      <c r="F271" t="s">
        <v>4337</v>
      </c>
      <c r="G271" t="s">
        <v>3881</v>
      </c>
      <c r="H271" t="s">
        <v>3991</v>
      </c>
      <c r="K271" t="s">
        <v>3336</v>
      </c>
      <c r="L271" t="s">
        <v>3337</v>
      </c>
      <c r="M271" t="s">
        <v>4338</v>
      </c>
      <c r="P271" t="s">
        <v>3343</v>
      </c>
    </row>
    <row r="272" spans="1:16" x14ac:dyDescent="0.25">
      <c r="A272" t="s">
        <v>3328</v>
      </c>
      <c r="B272" t="s">
        <v>4318</v>
      </c>
      <c r="C272" t="s">
        <v>4339</v>
      </c>
      <c r="D272" t="s">
        <v>4339</v>
      </c>
      <c r="E272" t="s">
        <v>4340</v>
      </c>
      <c r="F272" t="s">
        <v>4341</v>
      </c>
      <c r="G272" t="s">
        <v>3881</v>
      </c>
      <c r="H272" t="s">
        <v>3991</v>
      </c>
      <c r="I272" t="s">
        <v>3348</v>
      </c>
      <c r="K272" t="s">
        <v>3336</v>
      </c>
      <c r="L272" t="s">
        <v>3337</v>
      </c>
      <c r="M272" t="s">
        <v>4342</v>
      </c>
      <c r="P272" t="s">
        <v>3343</v>
      </c>
    </row>
    <row r="273" spans="1:16" x14ac:dyDescent="0.25">
      <c r="A273" t="s">
        <v>3328</v>
      </c>
      <c r="B273" t="s">
        <v>4318</v>
      </c>
      <c r="C273" t="s">
        <v>4343</v>
      </c>
      <c r="D273" t="s">
        <v>4343</v>
      </c>
      <c r="E273" t="s">
        <v>4344</v>
      </c>
      <c r="F273" t="s">
        <v>4345</v>
      </c>
      <c r="G273" t="s">
        <v>3881</v>
      </c>
      <c r="H273" t="s">
        <v>3991</v>
      </c>
      <c r="K273" t="s">
        <v>3336</v>
      </c>
      <c r="L273" t="s">
        <v>3337</v>
      </c>
      <c r="M273" t="s">
        <v>4346</v>
      </c>
      <c r="P273" t="s">
        <v>3343</v>
      </c>
    </row>
    <row r="274" spans="1:16" x14ac:dyDescent="0.25">
      <c r="A274" t="s">
        <v>3328</v>
      </c>
      <c r="C274" t="s">
        <v>4347</v>
      </c>
      <c r="D274" t="s">
        <v>4347</v>
      </c>
      <c r="E274" t="s">
        <v>4348</v>
      </c>
      <c r="F274" t="s">
        <v>4349</v>
      </c>
      <c r="G274" t="s">
        <v>3881</v>
      </c>
      <c r="H274" t="s">
        <v>3991</v>
      </c>
      <c r="K274" t="s">
        <v>3336</v>
      </c>
      <c r="L274" t="s">
        <v>3337</v>
      </c>
      <c r="M274" t="s">
        <v>4350</v>
      </c>
      <c r="P274" t="s">
        <v>3343</v>
      </c>
    </row>
    <row r="275" spans="1:16" x14ac:dyDescent="0.25">
      <c r="A275" t="s">
        <v>3328</v>
      </c>
      <c r="C275" t="s">
        <v>4351</v>
      </c>
      <c r="D275" t="s">
        <v>4351</v>
      </c>
      <c r="E275" t="s">
        <v>4352</v>
      </c>
      <c r="F275" t="s">
        <v>4353</v>
      </c>
      <c r="G275" t="s">
        <v>3881</v>
      </c>
      <c r="H275" t="s">
        <v>3991</v>
      </c>
      <c r="K275" t="s">
        <v>3336</v>
      </c>
      <c r="L275" t="s">
        <v>3337</v>
      </c>
      <c r="M275" t="s">
        <v>4354</v>
      </c>
      <c r="P275" t="s">
        <v>3343</v>
      </c>
    </row>
    <row r="276" spans="1:16" x14ac:dyDescent="0.25">
      <c r="A276" t="s">
        <v>3328</v>
      </c>
      <c r="C276" t="s">
        <v>4355</v>
      </c>
      <c r="D276" t="s">
        <v>4355</v>
      </c>
      <c r="E276" t="s">
        <v>4356</v>
      </c>
      <c r="F276" t="s">
        <v>4357</v>
      </c>
      <c r="G276" t="s">
        <v>3881</v>
      </c>
      <c r="H276" t="s">
        <v>3991</v>
      </c>
      <c r="K276" t="s">
        <v>3336</v>
      </c>
      <c r="L276" t="s">
        <v>3337</v>
      </c>
      <c r="M276" t="s">
        <v>4358</v>
      </c>
      <c r="P276" t="s">
        <v>3343</v>
      </c>
    </row>
    <row r="277" spans="1:16" x14ac:dyDescent="0.25">
      <c r="A277" t="s">
        <v>3328</v>
      </c>
      <c r="C277" t="s">
        <v>4359</v>
      </c>
      <c r="D277" t="s">
        <v>4359</v>
      </c>
      <c r="E277" t="s">
        <v>4360</v>
      </c>
      <c r="F277" t="s">
        <v>4361</v>
      </c>
      <c r="G277" t="s">
        <v>3881</v>
      </c>
      <c r="H277" t="s">
        <v>3991</v>
      </c>
      <c r="K277" t="s">
        <v>3336</v>
      </c>
      <c r="L277" t="s">
        <v>3337</v>
      </c>
      <c r="M277" t="s">
        <v>4362</v>
      </c>
      <c r="P277" t="s">
        <v>3343</v>
      </c>
    </row>
    <row r="278" spans="1:16" x14ac:dyDescent="0.25">
      <c r="A278" t="s">
        <v>3328</v>
      </c>
      <c r="B278" t="s">
        <v>4318</v>
      </c>
      <c r="C278" t="s">
        <v>4363</v>
      </c>
      <c r="D278" t="s">
        <v>4363</v>
      </c>
      <c r="E278" t="s">
        <v>4364</v>
      </c>
      <c r="F278" t="s">
        <v>4365</v>
      </c>
      <c r="G278" t="s">
        <v>3881</v>
      </c>
      <c r="H278" t="s">
        <v>3991</v>
      </c>
      <c r="I278" t="s">
        <v>3348</v>
      </c>
      <c r="K278" t="s">
        <v>3336</v>
      </c>
      <c r="L278" t="s">
        <v>3337</v>
      </c>
      <c r="M278" t="s">
        <v>4366</v>
      </c>
      <c r="P278" t="s">
        <v>3343</v>
      </c>
    </row>
    <row r="279" spans="1:16" x14ac:dyDescent="0.25">
      <c r="A279" t="s">
        <v>3328</v>
      </c>
      <c r="B279" t="s">
        <v>4367</v>
      </c>
      <c r="C279" t="s">
        <v>4368</v>
      </c>
      <c r="D279" t="s">
        <v>4368</v>
      </c>
      <c r="E279" t="s">
        <v>4369</v>
      </c>
      <c r="F279" t="s">
        <v>4370</v>
      </c>
      <c r="G279" t="s">
        <v>3881</v>
      </c>
      <c r="H279" t="s">
        <v>3991</v>
      </c>
      <c r="I279" t="s">
        <v>3348</v>
      </c>
      <c r="K279" t="s">
        <v>3336</v>
      </c>
      <c r="L279" t="s">
        <v>3337</v>
      </c>
      <c r="M279" t="s">
        <v>4371</v>
      </c>
      <c r="P279" t="s">
        <v>3343</v>
      </c>
    </row>
    <row r="280" spans="1:16" x14ac:dyDescent="0.25">
      <c r="A280" t="s">
        <v>3328</v>
      </c>
      <c r="B280" t="s">
        <v>4372</v>
      </c>
      <c r="C280" t="s">
        <v>4373</v>
      </c>
      <c r="D280" t="s">
        <v>4373</v>
      </c>
      <c r="E280" t="s">
        <v>4374</v>
      </c>
      <c r="F280" t="s">
        <v>4375</v>
      </c>
      <c r="G280" t="s">
        <v>3881</v>
      </c>
      <c r="H280" t="s">
        <v>3991</v>
      </c>
      <c r="I280" t="s">
        <v>3335</v>
      </c>
      <c r="K280" t="s">
        <v>3336</v>
      </c>
      <c r="L280" t="s">
        <v>3337</v>
      </c>
      <c r="M280" t="s">
        <v>4376</v>
      </c>
      <c r="P280" t="s">
        <v>3343</v>
      </c>
    </row>
    <row r="281" spans="1:16" x14ac:dyDescent="0.25">
      <c r="A281" t="s">
        <v>3328</v>
      </c>
      <c r="C281" t="s">
        <v>4377</v>
      </c>
      <c r="D281" t="s">
        <v>4377</v>
      </c>
      <c r="E281" t="s">
        <v>4378</v>
      </c>
      <c r="F281" t="s">
        <v>4379</v>
      </c>
      <c r="G281" t="s">
        <v>3881</v>
      </c>
      <c r="H281" t="s">
        <v>3991</v>
      </c>
      <c r="K281" t="s">
        <v>3336</v>
      </c>
      <c r="L281" t="s">
        <v>3337</v>
      </c>
      <c r="M281" t="s">
        <v>4380</v>
      </c>
      <c r="P281" t="s">
        <v>3343</v>
      </c>
    </row>
    <row r="282" spans="1:16" x14ac:dyDescent="0.25">
      <c r="A282" t="s">
        <v>3328</v>
      </c>
      <c r="B282" t="s">
        <v>4381</v>
      </c>
      <c r="C282" t="s">
        <v>4382</v>
      </c>
      <c r="D282" t="s">
        <v>4382</v>
      </c>
      <c r="E282" t="s">
        <v>4383</v>
      </c>
      <c r="F282" t="s">
        <v>4384</v>
      </c>
      <c r="G282" t="s">
        <v>3881</v>
      </c>
      <c r="H282" t="s">
        <v>3991</v>
      </c>
      <c r="I282" t="s">
        <v>3348</v>
      </c>
      <c r="K282" t="s">
        <v>3336</v>
      </c>
      <c r="L282" t="s">
        <v>3337</v>
      </c>
      <c r="M282" t="s">
        <v>4385</v>
      </c>
      <c r="P282" t="s">
        <v>3343</v>
      </c>
    </row>
    <row r="283" spans="1:16" x14ac:dyDescent="0.25">
      <c r="A283" t="s">
        <v>3328</v>
      </c>
      <c r="C283" t="s">
        <v>4386</v>
      </c>
      <c r="D283" t="s">
        <v>4386</v>
      </c>
      <c r="E283" t="s">
        <v>4387</v>
      </c>
      <c r="F283" t="s">
        <v>4388</v>
      </c>
      <c r="G283" t="s">
        <v>3881</v>
      </c>
      <c r="H283" t="s">
        <v>3991</v>
      </c>
      <c r="K283" t="s">
        <v>3336</v>
      </c>
      <c r="L283" t="s">
        <v>3337</v>
      </c>
      <c r="M283" t="s">
        <v>4389</v>
      </c>
      <c r="P283" t="s">
        <v>3343</v>
      </c>
    </row>
    <row r="284" spans="1:16" x14ac:dyDescent="0.25">
      <c r="A284" t="s">
        <v>3328</v>
      </c>
      <c r="B284" t="s">
        <v>4372</v>
      </c>
      <c r="C284" t="s">
        <v>4390</v>
      </c>
      <c r="D284" t="s">
        <v>4390</v>
      </c>
      <c r="E284" t="s">
        <v>4391</v>
      </c>
      <c r="F284" t="s">
        <v>4392</v>
      </c>
      <c r="G284" t="s">
        <v>3881</v>
      </c>
      <c r="H284" t="s">
        <v>3991</v>
      </c>
      <c r="I284" t="s">
        <v>3335</v>
      </c>
      <c r="K284" t="s">
        <v>3336</v>
      </c>
      <c r="L284" t="s">
        <v>3337</v>
      </c>
      <c r="M284" t="s">
        <v>4393</v>
      </c>
      <c r="P284" t="s">
        <v>3343</v>
      </c>
    </row>
    <row r="285" spans="1:16" x14ac:dyDescent="0.25">
      <c r="A285" t="s">
        <v>3328</v>
      </c>
      <c r="C285" t="s">
        <v>4394</v>
      </c>
      <c r="D285" t="s">
        <v>4394</v>
      </c>
      <c r="E285" t="s">
        <v>4395</v>
      </c>
      <c r="F285" t="s">
        <v>4396</v>
      </c>
      <c r="G285" t="s">
        <v>3881</v>
      </c>
      <c r="H285" t="s">
        <v>3991</v>
      </c>
      <c r="K285" t="s">
        <v>3336</v>
      </c>
      <c r="L285" t="s">
        <v>3337</v>
      </c>
      <c r="M285" t="s">
        <v>4397</v>
      </c>
      <c r="P285" t="s">
        <v>3343</v>
      </c>
    </row>
    <row r="286" spans="1:16" x14ac:dyDescent="0.25">
      <c r="A286" t="s">
        <v>4398</v>
      </c>
      <c r="B286" t="s">
        <v>4399</v>
      </c>
      <c r="C286" t="s">
        <v>4400</v>
      </c>
      <c r="D286" t="s">
        <v>4400</v>
      </c>
      <c r="E286" t="s">
        <v>4401</v>
      </c>
      <c r="F286" t="s">
        <v>4402</v>
      </c>
      <c r="G286" t="s">
        <v>4403</v>
      </c>
      <c r="H286" t="s">
        <v>4404</v>
      </c>
      <c r="J286" t="s">
        <v>4405</v>
      </c>
      <c r="K286" t="s">
        <v>4406</v>
      </c>
      <c r="L286" t="s">
        <v>4069</v>
      </c>
      <c r="P286" t="s">
        <v>3343</v>
      </c>
    </row>
    <row r="287" spans="1:16" x14ac:dyDescent="0.25">
      <c r="A287" t="s">
        <v>4398</v>
      </c>
      <c r="B287" t="s">
        <v>4399</v>
      </c>
      <c r="C287" t="s">
        <v>4407</v>
      </c>
      <c r="D287" t="s">
        <v>4407</v>
      </c>
      <c r="E287" t="s">
        <v>4408</v>
      </c>
      <c r="F287" t="s">
        <v>4409</v>
      </c>
      <c r="G287" t="s">
        <v>4403</v>
      </c>
      <c r="H287" t="s">
        <v>4404</v>
      </c>
      <c r="J287" t="s">
        <v>4405</v>
      </c>
      <c r="K287" t="s">
        <v>4406</v>
      </c>
      <c r="L287" t="s">
        <v>3337</v>
      </c>
      <c r="P287" t="s">
        <v>3343</v>
      </c>
    </row>
    <row r="288" spans="1:16" x14ac:dyDescent="0.25">
      <c r="A288" t="s">
        <v>4410</v>
      </c>
      <c r="B288" t="s">
        <v>4411</v>
      </c>
      <c r="C288" t="s">
        <v>4412</v>
      </c>
      <c r="D288" t="s">
        <v>4412</v>
      </c>
      <c r="E288" t="s">
        <v>4413</v>
      </c>
      <c r="F288" t="s">
        <v>4414</v>
      </c>
      <c r="G288" t="s">
        <v>4403</v>
      </c>
      <c r="H288" t="s">
        <v>4415</v>
      </c>
      <c r="K288" t="s">
        <v>3336</v>
      </c>
      <c r="L288" t="s">
        <v>3337</v>
      </c>
      <c r="M288" t="s">
        <v>4416</v>
      </c>
      <c r="P288" t="s">
        <v>3343</v>
      </c>
    </row>
    <row r="289" spans="1:16" x14ac:dyDescent="0.25">
      <c r="A289" t="s">
        <v>4410</v>
      </c>
      <c r="B289" t="s">
        <v>4417</v>
      </c>
      <c r="C289" t="s">
        <v>4418</v>
      </c>
      <c r="D289" t="s">
        <v>4418</v>
      </c>
      <c r="E289" t="s">
        <v>4419</v>
      </c>
      <c r="F289" t="s">
        <v>4420</v>
      </c>
      <c r="G289" t="s">
        <v>4403</v>
      </c>
      <c r="H289" t="s">
        <v>4415</v>
      </c>
      <c r="K289" t="s">
        <v>3336</v>
      </c>
      <c r="L289" t="s">
        <v>3337</v>
      </c>
      <c r="M289" t="s">
        <v>4421</v>
      </c>
      <c r="P289" t="s">
        <v>3343</v>
      </c>
    </row>
    <row r="290" spans="1:16" x14ac:dyDescent="0.25">
      <c r="A290" t="s">
        <v>4410</v>
      </c>
      <c r="B290" t="s">
        <v>4411</v>
      </c>
      <c r="C290" t="s">
        <v>4422</v>
      </c>
      <c r="D290" t="s">
        <v>4422</v>
      </c>
      <c r="E290" t="s">
        <v>4423</v>
      </c>
      <c r="F290" t="s">
        <v>4424</v>
      </c>
      <c r="G290" t="s">
        <v>4403</v>
      </c>
      <c r="H290" t="s">
        <v>4415</v>
      </c>
      <c r="K290" t="s">
        <v>3336</v>
      </c>
      <c r="L290" t="s">
        <v>3337</v>
      </c>
      <c r="M290" t="s">
        <v>4425</v>
      </c>
      <c r="P290" t="s">
        <v>3343</v>
      </c>
    </row>
    <row r="291" spans="1:16" x14ac:dyDescent="0.25">
      <c r="A291" t="s">
        <v>4410</v>
      </c>
      <c r="B291" t="s">
        <v>4411</v>
      </c>
      <c r="C291" t="s">
        <v>4426</v>
      </c>
      <c r="D291" t="s">
        <v>4426</v>
      </c>
      <c r="E291" t="s">
        <v>4427</v>
      </c>
      <c r="F291" t="s">
        <v>4428</v>
      </c>
      <c r="G291" t="s">
        <v>4403</v>
      </c>
      <c r="H291" t="s">
        <v>4415</v>
      </c>
      <c r="K291" t="s">
        <v>3336</v>
      </c>
      <c r="L291" t="s">
        <v>3337</v>
      </c>
      <c r="M291" t="s">
        <v>4429</v>
      </c>
      <c r="P291" t="s">
        <v>3343</v>
      </c>
    </row>
    <row r="292" spans="1:16" x14ac:dyDescent="0.25">
      <c r="A292" t="s">
        <v>3328</v>
      </c>
      <c r="C292" t="s">
        <v>4430</v>
      </c>
      <c r="D292" t="s">
        <v>4430</v>
      </c>
      <c r="E292" t="s">
        <v>4431</v>
      </c>
      <c r="H292" t="s">
        <v>3334</v>
      </c>
      <c r="K292" t="s">
        <v>3336</v>
      </c>
      <c r="L292" t="s">
        <v>3337</v>
      </c>
      <c r="P292" t="s">
        <v>3343</v>
      </c>
    </row>
    <row r="293" spans="1:16" x14ac:dyDescent="0.25">
      <c r="A293" t="s">
        <v>4398</v>
      </c>
      <c r="B293" t="s">
        <v>4432</v>
      </c>
      <c r="C293" t="s">
        <v>4433</v>
      </c>
      <c r="D293" t="s">
        <v>4433</v>
      </c>
      <c r="E293" t="s">
        <v>4434</v>
      </c>
      <c r="F293" t="s">
        <v>4435</v>
      </c>
      <c r="G293" t="s">
        <v>4403</v>
      </c>
      <c r="H293" t="s">
        <v>4404</v>
      </c>
      <c r="J293" t="s">
        <v>4436</v>
      </c>
      <c r="K293" t="s">
        <v>4406</v>
      </c>
      <c r="L293" t="s">
        <v>3337</v>
      </c>
      <c r="P293" t="s">
        <v>3343</v>
      </c>
    </row>
    <row r="294" spans="1:16" x14ac:dyDescent="0.25">
      <c r="A294" t="s">
        <v>4398</v>
      </c>
      <c r="B294" t="s">
        <v>4432</v>
      </c>
      <c r="C294" t="s">
        <v>4437</v>
      </c>
      <c r="D294" t="s">
        <v>4437</v>
      </c>
      <c r="E294" t="s">
        <v>4438</v>
      </c>
      <c r="F294" t="s">
        <v>4439</v>
      </c>
      <c r="G294" t="s">
        <v>4403</v>
      </c>
      <c r="H294" t="s">
        <v>4404</v>
      </c>
      <c r="J294" t="s">
        <v>4436</v>
      </c>
      <c r="K294" t="s">
        <v>4406</v>
      </c>
      <c r="L294" t="s">
        <v>4069</v>
      </c>
      <c r="P294" t="s">
        <v>3343</v>
      </c>
    </row>
    <row r="295" spans="1:16" x14ac:dyDescent="0.25">
      <c r="A295" t="s">
        <v>4410</v>
      </c>
      <c r="C295" t="s">
        <v>4440</v>
      </c>
      <c r="D295" t="s">
        <v>4440</v>
      </c>
      <c r="E295" t="s">
        <v>4441</v>
      </c>
      <c r="F295" t="s">
        <v>4442</v>
      </c>
      <c r="G295" t="s">
        <v>4443</v>
      </c>
      <c r="H295" t="s">
        <v>4415</v>
      </c>
      <c r="K295" t="s">
        <v>3336</v>
      </c>
      <c r="L295" t="s">
        <v>3337</v>
      </c>
      <c r="M295" t="s">
        <v>4444</v>
      </c>
      <c r="P295" t="s">
        <v>3343</v>
      </c>
    </row>
    <row r="296" spans="1:16" x14ac:dyDescent="0.25">
      <c r="A296" t="s">
        <v>4398</v>
      </c>
      <c r="B296" t="s">
        <v>4445</v>
      </c>
      <c r="C296" t="s">
        <v>4446</v>
      </c>
      <c r="D296" t="s">
        <v>4446</v>
      </c>
      <c r="E296" t="s">
        <v>4447</v>
      </c>
      <c r="H296" t="s">
        <v>4415</v>
      </c>
      <c r="K296" t="s">
        <v>4448</v>
      </c>
      <c r="L296" t="s">
        <v>3337</v>
      </c>
      <c r="M296" t="s">
        <v>4449</v>
      </c>
      <c r="N296" t="s">
        <v>4450</v>
      </c>
      <c r="P296" t="s">
        <v>3343</v>
      </c>
    </row>
    <row r="297" spans="1:16" x14ac:dyDescent="0.25">
      <c r="A297" t="s">
        <v>4410</v>
      </c>
      <c r="B297" t="s">
        <v>4451</v>
      </c>
      <c r="C297" t="s">
        <v>4452</v>
      </c>
      <c r="D297" t="s">
        <v>4452</v>
      </c>
      <c r="E297" t="s">
        <v>4453</v>
      </c>
      <c r="F297" t="s">
        <v>4454</v>
      </c>
      <c r="G297" t="s">
        <v>4403</v>
      </c>
      <c r="H297" t="s">
        <v>4415</v>
      </c>
      <c r="J297" t="s">
        <v>4455</v>
      </c>
      <c r="K297" t="s">
        <v>4448</v>
      </c>
      <c r="L297" t="s">
        <v>3337</v>
      </c>
      <c r="M297" t="s">
        <v>4449</v>
      </c>
      <c r="P297" t="s">
        <v>3343</v>
      </c>
    </row>
    <row r="298" spans="1:16" x14ac:dyDescent="0.25">
      <c r="A298" t="s">
        <v>4398</v>
      </c>
      <c r="B298" t="s">
        <v>4445</v>
      </c>
      <c r="C298" t="s">
        <v>4456</v>
      </c>
      <c r="D298" t="s">
        <v>4456</v>
      </c>
      <c r="E298" t="s">
        <v>4457</v>
      </c>
      <c r="F298" t="s">
        <v>4458</v>
      </c>
      <c r="H298" t="s">
        <v>4415</v>
      </c>
      <c r="K298" t="s">
        <v>4448</v>
      </c>
      <c r="L298" t="s">
        <v>3337</v>
      </c>
      <c r="M298" t="s">
        <v>4459</v>
      </c>
      <c r="N298" t="s">
        <v>4450</v>
      </c>
      <c r="P298" t="s">
        <v>3343</v>
      </c>
    </row>
    <row r="299" spans="1:16" x14ac:dyDescent="0.25">
      <c r="A299" t="s">
        <v>4410</v>
      </c>
      <c r="B299" t="s">
        <v>4451</v>
      </c>
      <c r="C299" t="s">
        <v>4460</v>
      </c>
      <c r="D299" t="s">
        <v>4460</v>
      </c>
      <c r="E299" t="s">
        <v>4461</v>
      </c>
      <c r="F299" t="s">
        <v>4462</v>
      </c>
      <c r="G299" t="s">
        <v>4403</v>
      </c>
      <c r="H299" t="s">
        <v>4415</v>
      </c>
      <c r="J299" t="s">
        <v>4455</v>
      </c>
      <c r="K299" t="s">
        <v>4448</v>
      </c>
      <c r="L299" t="s">
        <v>4069</v>
      </c>
      <c r="M299" t="s">
        <v>4459</v>
      </c>
      <c r="P299" t="s">
        <v>3343</v>
      </c>
    </row>
    <row r="300" spans="1:16" x14ac:dyDescent="0.25">
      <c r="A300" t="s">
        <v>4398</v>
      </c>
      <c r="B300" t="s">
        <v>4445</v>
      </c>
      <c r="C300" t="s">
        <v>4463</v>
      </c>
      <c r="D300" t="s">
        <v>4463</v>
      </c>
      <c r="E300" t="s">
        <v>4464</v>
      </c>
      <c r="H300" t="s">
        <v>4415</v>
      </c>
      <c r="K300" t="s">
        <v>4448</v>
      </c>
      <c r="L300" t="s">
        <v>3337</v>
      </c>
      <c r="M300" t="s">
        <v>4465</v>
      </c>
      <c r="N300" t="s">
        <v>4450</v>
      </c>
      <c r="P300" t="s">
        <v>3343</v>
      </c>
    </row>
    <row r="301" spans="1:16" x14ac:dyDescent="0.25">
      <c r="A301" t="s">
        <v>4410</v>
      </c>
      <c r="B301" t="s">
        <v>4466</v>
      </c>
      <c r="C301" t="s">
        <v>4467</v>
      </c>
      <c r="D301" t="s">
        <v>4467</v>
      </c>
      <c r="E301" t="s">
        <v>4468</v>
      </c>
      <c r="F301" t="s">
        <v>4469</v>
      </c>
      <c r="G301" t="s">
        <v>4403</v>
      </c>
      <c r="H301" t="s">
        <v>4415</v>
      </c>
      <c r="J301" t="s">
        <v>4455</v>
      </c>
      <c r="K301" t="s">
        <v>4448</v>
      </c>
      <c r="L301" t="s">
        <v>4069</v>
      </c>
      <c r="M301" t="s">
        <v>4465</v>
      </c>
      <c r="P301" t="s">
        <v>3343</v>
      </c>
    </row>
    <row r="302" spans="1:16" x14ac:dyDescent="0.25">
      <c r="A302" t="s">
        <v>4398</v>
      </c>
      <c r="B302" t="s">
        <v>4445</v>
      </c>
      <c r="C302" t="s">
        <v>4470</v>
      </c>
      <c r="D302" t="s">
        <v>4470</v>
      </c>
      <c r="E302" t="s">
        <v>4471</v>
      </c>
      <c r="H302" t="s">
        <v>4415</v>
      </c>
      <c r="K302" t="s">
        <v>4448</v>
      </c>
      <c r="L302" t="s">
        <v>3337</v>
      </c>
      <c r="M302" t="s">
        <v>4472</v>
      </c>
      <c r="N302" t="s">
        <v>4450</v>
      </c>
      <c r="P302" t="s">
        <v>3343</v>
      </c>
    </row>
    <row r="303" spans="1:16" x14ac:dyDescent="0.25">
      <c r="A303" t="s">
        <v>4410</v>
      </c>
      <c r="B303" t="s">
        <v>4451</v>
      </c>
      <c r="C303" t="s">
        <v>4473</v>
      </c>
      <c r="D303" t="s">
        <v>4473</v>
      </c>
      <c r="E303" t="s">
        <v>4474</v>
      </c>
      <c r="F303" t="s">
        <v>4475</v>
      </c>
      <c r="G303" t="s">
        <v>4403</v>
      </c>
      <c r="H303" t="s">
        <v>4415</v>
      </c>
      <c r="J303" t="s">
        <v>4455</v>
      </c>
      <c r="K303" t="s">
        <v>4448</v>
      </c>
      <c r="L303" t="s">
        <v>3337</v>
      </c>
      <c r="M303" t="s">
        <v>4472</v>
      </c>
      <c r="P303" t="s">
        <v>3343</v>
      </c>
    </row>
    <row r="304" spans="1:16" x14ac:dyDescent="0.25">
      <c r="A304" t="s">
        <v>4398</v>
      </c>
      <c r="B304" t="s">
        <v>4445</v>
      </c>
      <c r="C304" t="s">
        <v>4476</v>
      </c>
      <c r="D304" t="s">
        <v>4476</v>
      </c>
      <c r="E304" t="s">
        <v>4477</v>
      </c>
      <c r="G304" t="s">
        <v>4403</v>
      </c>
      <c r="H304" t="s">
        <v>4415</v>
      </c>
      <c r="K304" t="s">
        <v>4448</v>
      </c>
      <c r="L304" t="s">
        <v>3337</v>
      </c>
      <c r="M304" t="s">
        <v>4478</v>
      </c>
      <c r="N304" t="s">
        <v>4450</v>
      </c>
      <c r="P304" t="s">
        <v>3343</v>
      </c>
    </row>
    <row r="305" spans="1:16" x14ac:dyDescent="0.25">
      <c r="A305" t="s">
        <v>4410</v>
      </c>
      <c r="B305" t="s">
        <v>4451</v>
      </c>
      <c r="C305" t="s">
        <v>4479</v>
      </c>
      <c r="D305" t="s">
        <v>4479</v>
      </c>
      <c r="E305" t="s">
        <v>4480</v>
      </c>
      <c r="F305" t="s">
        <v>4481</v>
      </c>
      <c r="G305" t="s">
        <v>4403</v>
      </c>
      <c r="H305" t="s">
        <v>4415</v>
      </c>
      <c r="J305" t="s">
        <v>4455</v>
      </c>
      <c r="K305" t="s">
        <v>4448</v>
      </c>
      <c r="L305" t="s">
        <v>3337</v>
      </c>
      <c r="M305" t="s">
        <v>4478</v>
      </c>
      <c r="P305" t="s">
        <v>3343</v>
      </c>
    </row>
    <row r="306" spans="1:16" x14ac:dyDescent="0.25">
      <c r="A306" t="s">
        <v>4398</v>
      </c>
      <c r="B306" t="s">
        <v>4482</v>
      </c>
      <c r="C306" t="s">
        <v>4483</v>
      </c>
      <c r="D306" t="s">
        <v>4483</v>
      </c>
      <c r="E306" t="s">
        <v>4484</v>
      </c>
      <c r="F306" t="s">
        <v>4485</v>
      </c>
      <c r="G306" t="s">
        <v>4486</v>
      </c>
      <c r="H306" t="s">
        <v>4415</v>
      </c>
      <c r="K306" t="s">
        <v>4448</v>
      </c>
      <c r="L306" t="s">
        <v>3337</v>
      </c>
      <c r="M306" t="s">
        <v>4487</v>
      </c>
      <c r="P306" t="s">
        <v>3343</v>
      </c>
    </row>
    <row r="307" spans="1:16" x14ac:dyDescent="0.25">
      <c r="A307" t="s">
        <v>4410</v>
      </c>
      <c r="B307" t="s">
        <v>4488</v>
      </c>
      <c r="C307" t="s">
        <v>4489</v>
      </c>
      <c r="D307" t="s">
        <v>4489</v>
      </c>
      <c r="E307" t="s">
        <v>4490</v>
      </c>
      <c r="G307" t="s">
        <v>4403</v>
      </c>
      <c r="H307" t="s">
        <v>4415</v>
      </c>
      <c r="J307" t="s">
        <v>4491</v>
      </c>
      <c r="K307" t="s">
        <v>4448</v>
      </c>
      <c r="L307" t="s">
        <v>3337</v>
      </c>
      <c r="M307" t="s">
        <v>4492</v>
      </c>
      <c r="N307" t="s">
        <v>4450</v>
      </c>
      <c r="P307" t="s">
        <v>3343</v>
      </c>
    </row>
    <row r="308" spans="1:16" x14ac:dyDescent="0.25">
      <c r="A308" t="s">
        <v>4410</v>
      </c>
      <c r="C308" t="s">
        <v>4493</v>
      </c>
      <c r="D308" t="s">
        <v>4493</v>
      </c>
      <c r="E308" t="s">
        <v>4494</v>
      </c>
      <c r="H308" t="s">
        <v>4404</v>
      </c>
      <c r="K308" t="s">
        <v>4495</v>
      </c>
      <c r="L308" t="s">
        <v>4069</v>
      </c>
      <c r="P308" t="s">
        <v>3343</v>
      </c>
    </row>
    <row r="309" spans="1:16" x14ac:dyDescent="0.25">
      <c r="A309" t="s">
        <v>3328</v>
      </c>
      <c r="B309" t="s">
        <v>4496</v>
      </c>
      <c r="C309" t="s">
        <v>4497</v>
      </c>
      <c r="D309" t="s">
        <v>4497</v>
      </c>
      <c r="E309" t="s">
        <v>4498</v>
      </c>
      <c r="F309" t="s">
        <v>4499</v>
      </c>
      <c r="G309" t="s">
        <v>3881</v>
      </c>
      <c r="H309" t="s">
        <v>4404</v>
      </c>
      <c r="I309" t="s">
        <v>4500</v>
      </c>
      <c r="J309" t="s">
        <v>4501</v>
      </c>
      <c r="K309" t="s">
        <v>4495</v>
      </c>
      <c r="L309" t="s">
        <v>4069</v>
      </c>
      <c r="P309" t="s">
        <v>3343</v>
      </c>
    </row>
    <row r="310" spans="1:16" x14ac:dyDescent="0.25">
      <c r="A310" t="s">
        <v>3328</v>
      </c>
      <c r="B310" t="s">
        <v>4502</v>
      </c>
      <c r="C310" t="s">
        <v>4503</v>
      </c>
      <c r="D310" t="s">
        <v>4503</v>
      </c>
      <c r="E310" t="s">
        <v>4504</v>
      </c>
      <c r="F310" t="s">
        <v>4505</v>
      </c>
      <c r="G310" t="s">
        <v>3881</v>
      </c>
      <c r="H310" t="s">
        <v>4404</v>
      </c>
      <c r="I310" t="s">
        <v>4506</v>
      </c>
      <c r="J310" t="s">
        <v>4501</v>
      </c>
      <c r="K310" t="s">
        <v>4495</v>
      </c>
      <c r="L310" t="s">
        <v>4069</v>
      </c>
      <c r="P310" t="s">
        <v>3343</v>
      </c>
    </row>
    <row r="311" spans="1:16" x14ac:dyDescent="0.25">
      <c r="A311" t="s">
        <v>3328</v>
      </c>
      <c r="B311" t="s">
        <v>4496</v>
      </c>
      <c r="C311" t="s">
        <v>4507</v>
      </c>
      <c r="D311" t="s">
        <v>4507</v>
      </c>
      <c r="E311" t="s">
        <v>4508</v>
      </c>
      <c r="F311" t="s">
        <v>4509</v>
      </c>
      <c r="H311" t="s">
        <v>4404</v>
      </c>
      <c r="J311" t="s">
        <v>4501</v>
      </c>
      <c r="K311" t="s">
        <v>4495</v>
      </c>
      <c r="L311" t="s">
        <v>4069</v>
      </c>
      <c r="P311" t="s">
        <v>3343</v>
      </c>
    </row>
    <row r="312" spans="1:16" x14ac:dyDescent="0.25">
      <c r="A312" t="s">
        <v>3328</v>
      </c>
      <c r="B312" t="s">
        <v>4502</v>
      </c>
      <c r="C312" t="s">
        <v>4510</v>
      </c>
      <c r="D312" t="s">
        <v>4510</v>
      </c>
      <c r="E312" t="s">
        <v>4511</v>
      </c>
      <c r="F312" t="s">
        <v>4512</v>
      </c>
      <c r="G312" t="s">
        <v>4513</v>
      </c>
      <c r="H312" t="s">
        <v>4404</v>
      </c>
      <c r="I312" t="s">
        <v>4514</v>
      </c>
      <c r="J312" t="s">
        <v>4501</v>
      </c>
      <c r="K312" t="s">
        <v>4495</v>
      </c>
      <c r="L312" t="s">
        <v>4069</v>
      </c>
      <c r="P312" t="s">
        <v>3343</v>
      </c>
    </row>
    <row r="313" spans="1:16" x14ac:dyDescent="0.25">
      <c r="A313" t="s">
        <v>3328</v>
      </c>
      <c r="B313" t="s">
        <v>4496</v>
      </c>
      <c r="C313" t="s">
        <v>4515</v>
      </c>
      <c r="D313" t="s">
        <v>4515</v>
      </c>
      <c r="E313" t="s">
        <v>4516</v>
      </c>
      <c r="F313" t="s">
        <v>4517</v>
      </c>
      <c r="G313" t="s">
        <v>3881</v>
      </c>
      <c r="H313" t="s">
        <v>4404</v>
      </c>
      <c r="I313" t="s">
        <v>4500</v>
      </c>
      <c r="J313" t="s">
        <v>4501</v>
      </c>
      <c r="K313" t="s">
        <v>4495</v>
      </c>
      <c r="L313" t="s">
        <v>4069</v>
      </c>
      <c r="P313" t="s">
        <v>3343</v>
      </c>
    </row>
    <row r="314" spans="1:16" x14ac:dyDescent="0.25">
      <c r="A314" t="s">
        <v>3328</v>
      </c>
      <c r="B314" t="s">
        <v>4502</v>
      </c>
      <c r="C314" t="s">
        <v>4518</v>
      </c>
      <c r="D314" t="s">
        <v>4518</v>
      </c>
      <c r="E314" t="s">
        <v>4519</v>
      </c>
      <c r="F314" t="s">
        <v>4520</v>
      </c>
      <c r="H314" t="s">
        <v>4404</v>
      </c>
      <c r="J314" t="s">
        <v>4501</v>
      </c>
      <c r="K314" t="s">
        <v>4495</v>
      </c>
      <c r="L314" t="s">
        <v>4069</v>
      </c>
      <c r="P314" t="s">
        <v>3343</v>
      </c>
    </row>
    <row r="315" spans="1:16" x14ac:dyDescent="0.25">
      <c r="A315" t="s">
        <v>3328</v>
      </c>
      <c r="B315" t="s">
        <v>4496</v>
      </c>
      <c r="C315" t="s">
        <v>4521</v>
      </c>
      <c r="D315" t="s">
        <v>4521</v>
      </c>
      <c r="E315" t="s">
        <v>4522</v>
      </c>
      <c r="F315" t="s">
        <v>4523</v>
      </c>
      <c r="G315" t="s">
        <v>4513</v>
      </c>
      <c r="H315" t="s">
        <v>4404</v>
      </c>
      <c r="I315" t="s">
        <v>4524</v>
      </c>
      <c r="J315" t="s">
        <v>4501</v>
      </c>
      <c r="K315" t="s">
        <v>4495</v>
      </c>
      <c r="L315" t="s">
        <v>4069</v>
      </c>
      <c r="P315" t="s">
        <v>3343</v>
      </c>
    </row>
    <row r="316" spans="1:16" x14ac:dyDescent="0.25">
      <c r="A316" t="s">
        <v>3328</v>
      </c>
      <c r="B316" t="s">
        <v>4502</v>
      </c>
      <c r="C316" t="s">
        <v>4525</v>
      </c>
      <c r="D316" t="s">
        <v>4525</v>
      </c>
      <c r="E316" t="s">
        <v>4526</v>
      </c>
      <c r="F316" t="s">
        <v>4527</v>
      </c>
      <c r="H316" t="s">
        <v>4404</v>
      </c>
      <c r="I316" t="s">
        <v>4506</v>
      </c>
      <c r="J316" t="s">
        <v>4501</v>
      </c>
      <c r="K316" t="s">
        <v>4495</v>
      </c>
      <c r="L316" t="s">
        <v>4069</v>
      </c>
      <c r="P316" t="s">
        <v>3343</v>
      </c>
    </row>
    <row r="317" spans="1:16" x14ac:dyDescent="0.25">
      <c r="A317" t="s">
        <v>3328</v>
      </c>
      <c r="B317" t="s">
        <v>4496</v>
      </c>
      <c r="C317" t="s">
        <v>4528</v>
      </c>
      <c r="D317" t="s">
        <v>4528</v>
      </c>
      <c r="E317" t="s">
        <v>4529</v>
      </c>
      <c r="F317" t="s">
        <v>4530</v>
      </c>
      <c r="G317" t="s">
        <v>4513</v>
      </c>
      <c r="H317" t="s">
        <v>4404</v>
      </c>
      <c r="I317" t="s">
        <v>4524</v>
      </c>
      <c r="J317" t="s">
        <v>4501</v>
      </c>
      <c r="K317" t="s">
        <v>4495</v>
      </c>
      <c r="L317" t="s">
        <v>4069</v>
      </c>
      <c r="P317" t="s">
        <v>3343</v>
      </c>
    </row>
    <row r="318" spans="1:16" x14ac:dyDescent="0.25">
      <c r="A318" t="s">
        <v>3328</v>
      </c>
      <c r="B318" t="s">
        <v>4502</v>
      </c>
      <c r="C318" t="s">
        <v>4531</v>
      </c>
      <c r="D318" t="s">
        <v>4531</v>
      </c>
      <c r="E318" t="s">
        <v>4532</v>
      </c>
      <c r="F318" t="s">
        <v>4533</v>
      </c>
      <c r="G318" t="s">
        <v>3881</v>
      </c>
      <c r="H318" t="s">
        <v>4404</v>
      </c>
      <c r="I318" t="s">
        <v>4514</v>
      </c>
      <c r="J318" t="s">
        <v>4501</v>
      </c>
      <c r="K318" t="s">
        <v>4495</v>
      </c>
      <c r="L318" t="s">
        <v>4069</v>
      </c>
      <c r="P318" t="s">
        <v>3343</v>
      </c>
    </row>
    <row r="319" spans="1:16" x14ac:dyDescent="0.25">
      <c r="A319" t="s">
        <v>3328</v>
      </c>
      <c r="B319" t="s">
        <v>4496</v>
      </c>
      <c r="C319" t="s">
        <v>4534</v>
      </c>
      <c r="D319" t="s">
        <v>4534</v>
      </c>
      <c r="E319" t="s">
        <v>4535</v>
      </c>
      <c r="F319" t="s">
        <v>4536</v>
      </c>
      <c r="G319" t="s">
        <v>3881</v>
      </c>
      <c r="H319" t="s">
        <v>4404</v>
      </c>
      <c r="I319" t="s">
        <v>4500</v>
      </c>
      <c r="J319" t="s">
        <v>4501</v>
      </c>
      <c r="K319" t="s">
        <v>4495</v>
      </c>
      <c r="L319" t="s">
        <v>4069</v>
      </c>
      <c r="P319" t="s">
        <v>3343</v>
      </c>
    </row>
    <row r="320" spans="1:16" x14ac:dyDescent="0.25">
      <c r="A320" t="s">
        <v>3328</v>
      </c>
      <c r="B320" t="s">
        <v>4502</v>
      </c>
      <c r="C320" t="s">
        <v>4537</v>
      </c>
      <c r="D320" t="s">
        <v>4537</v>
      </c>
      <c r="E320" t="s">
        <v>4538</v>
      </c>
      <c r="F320" t="s">
        <v>4539</v>
      </c>
      <c r="G320" t="s">
        <v>3881</v>
      </c>
      <c r="H320" t="s">
        <v>4404</v>
      </c>
      <c r="I320" t="s">
        <v>4506</v>
      </c>
      <c r="J320" t="s">
        <v>4501</v>
      </c>
      <c r="K320" t="s">
        <v>4495</v>
      </c>
      <c r="L320" t="s">
        <v>4069</v>
      </c>
      <c r="P320" t="s">
        <v>3343</v>
      </c>
    </row>
    <row r="321" spans="1:16" x14ac:dyDescent="0.25">
      <c r="A321" t="s">
        <v>3328</v>
      </c>
      <c r="B321" t="s">
        <v>4496</v>
      </c>
      <c r="C321" t="s">
        <v>4540</v>
      </c>
      <c r="D321" t="s">
        <v>4540</v>
      </c>
      <c r="E321" t="s">
        <v>4541</v>
      </c>
      <c r="F321" t="s">
        <v>4542</v>
      </c>
      <c r="G321" t="s">
        <v>3881</v>
      </c>
      <c r="H321" t="s">
        <v>4404</v>
      </c>
      <c r="I321" t="s">
        <v>4524</v>
      </c>
      <c r="J321" t="s">
        <v>4501</v>
      </c>
      <c r="K321" t="s">
        <v>4495</v>
      </c>
      <c r="L321" t="s">
        <v>4069</v>
      </c>
      <c r="P321" t="s">
        <v>3343</v>
      </c>
    </row>
    <row r="322" spans="1:16" x14ac:dyDescent="0.25">
      <c r="A322" t="s">
        <v>3328</v>
      </c>
      <c r="B322" t="s">
        <v>4502</v>
      </c>
      <c r="C322" t="s">
        <v>4543</v>
      </c>
      <c r="D322" t="s">
        <v>4543</v>
      </c>
      <c r="E322" t="s">
        <v>4544</v>
      </c>
      <c r="F322" t="s">
        <v>4545</v>
      </c>
      <c r="G322" t="s">
        <v>4513</v>
      </c>
      <c r="H322" t="s">
        <v>4404</v>
      </c>
      <c r="I322" t="s">
        <v>4514</v>
      </c>
      <c r="J322" t="s">
        <v>4501</v>
      </c>
      <c r="K322" t="s">
        <v>4495</v>
      </c>
      <c r="L322" t="s">
        <v>4069</v>
      </c>
      <c r="P322" t="s">
        <v>3343</v>
      </c>
    </row>
    <row r="323" spans="1:16" x14ac:dyDescent="0.25">
      <c r="A323" t="s">
        <v>3328</v>
      </c>
      <c r="B323" t="s">
        <v>4496</v>
      </c>
      <c r="C323" t="s">
        <v>4546</v>
      </c>
      <c r="D323" t="s">
        <v>4546</v>
      </c>
      <c r="E323" t="s">
        <v>4547</v>
      </c>
      <c r="F323" t="s">
        <v>4548</v>
      </c>
      <c r="H323" t="s">
        <v>4404</v>
      </c>
      <c r="J323" t="s">
        <v>4501</v>
      </c>
      <c r="K323" t="s">
        <v>4495</v>
      </c>
      <c r="L323" t="s">
        <v>4069</v>
      </c>
      <c r="P323" t="s">
        <v>3343</v>
      </c>
    </row>
    <row r="324" spans="1:16" x14ac:dyDescent="0.25">
      <c r="A324" t="s">
        <v>3328</v>
      </c>
      <c r="B324" t="s">
        <v>4502</v>
      </c>
      <c r="C324" t="s">
        <v>4549</v>
      </c>
      <c r="D324" t="s">
        <v>4549</v>
      </c>
      <c r="E324" t="s">
        <v>4550</v>
      </c>
      <c r="F324" t="s">
        <v>4551</v>
      </c>
      <c r="G324" t="s">
        <v>3881</v>
      </c>
      <c r="H324" t="s">
        <v>4404</v>
      </c>
      <c r="I324" t="s">
        <v>4514</v>
      </c>
      <c r="J324" t="s">
        <v>4501</v>
      </c>
      <c r="K324" t="s">
        <v>4495</v>
      </c>
      <c r="L324" t="s">
        <v>4069</v>
      </c>
      <c r="P324" t="s">
        <v>3343</v>
      </c>
    </row>
    <row r="325" spans="1:16" x14ac:dyDescent="0.25">
      <c r="A325" t="s">
        <v>3328</v>
      </c>
      <c r="B325" t="s">
        <v>4496</v>
      </c>
      <c r="C325" t="s">
        <v>4552</v>
      </c>
      <c r="D325" t="s">
        <v>4552</v>
      </c>
      <c r="E325" t="s">
        <v>4553</v>
      </c>
      <c r="F325" t="s">
        <v>4554</v>
      </c>
      <c r="G325" t="s">
        <v>3881</v>
      </c>
      <c r="H325" t="s">
        <v>4404</v>
      </c>
      <c r="I325" t="s">
        <v>4524</v>
      </c>
      <c r="J325" t="s">
        <v>4501</v>
      </c>
      <c r="K325" t="s">
        <v>4495</v>
      </c>
      <c r="L325" t="s">
        <v>4069</v>
      </c>
      <c r="P325" t="s">
        <v>3343</v>
      </c>
    </row>
    <row r="326" spans="1:16" x14ac:dyDescent="0.25">
      <c r="A326" t="s">
        <v>3328</v>
      </c>
      <c r="B326" t="s">
        <v>4502</v>
      </c>
      <c r="C326" t="s">
        <v>4555</v>
      </c>
      <c r="D326" t="s">
        <v>4555</v>
      </c>
      <c r="E326" t="s">
        <v>4556</v>
      </c>
      <c r="F326" t="s">
        <v>4557</v>
      </c>
      <c r="G326" t="s">
        <v>3881</v>
      </c>
      <c r="H326" t="s">
        <v>4404</v>
      </c>
      <c r="I326" t="s">
        <v>4514</v>
      </c>
      <c r="J326" t="s">
        <v>4501</v>
      </c>
      <c r="K326" t="s">
        <v>4495</v>
      </c>
      <c r="L326" t="s">
        <v>4069</v>
      </c>
      <c r="P326" t="s">
        <v>3343</v>
      </c>
    </row>
    <row r="327" spans="1:16" x14ac:dyDescent="0.25">
      <c r="A327" t="s">
        <v>3328</v>
      </c>
      <c r="B327" t="s">
        <v>4496</v>
      </c>
      <c r="C327" t="s">
        <v>4558</v>
      </c>
      <c r="D327" t="s">
        <v>4558</v>
      </c>
      <c r="E327" t="s">
        <v>4559</v>
      </c>
      <c r="F327" t="s">
        <v>4560</v>
      </c>
      <c r="G327" t="s">
        <v>3881</v>
      </c>
      <c r="H327" t="s">
        <v>4404</v>
      </c>
      <c r="I327" t="s">
        <v>4500</v>
      </c>
      <c r="J327" t="s">
        <v>4501</v>
      </c>
      <c r="K327" t="s">
        <v>4495</v>
      </c>
      <c r="L327" t="s">
        <v>4069</v>
      </c>
      <c r="P327" t="s">
        <v>3343</v>
      </c>
    </row>
    <row r="328" spans="1:16" x14ac:dyDescent="0.25">
      <c r="A328" t="s">
        <v>3328</v>
      </c>
      <c r="B328" t="s">
        <v>4502</v>
      </c>
      <c r="C328" t="s">
        <v>4561</v>
      </c>
      <c r="D328" t="s">
        <v>4561</v>
      </c>
      <c r="E328" t="s">
        <v>4562</v>
      </c>
      <c r="F328" t="s">
        <v>4563</v>
      </c>
      <c r="H328" t="s">
        <v>4404</v>
      </c>
      <c r="J328" t="s">
        <v>4501</v>
      </c>
      <c r="K328" t="s">
        <v>4495</v>
      </c>
      <c r="L328" t="s">
        <v>4069</v>
      </c>
      <c r="P328" t="s">
        <v>3343</v>
      </c>
    </row>
    <row r="329" spans="1:16" x14ac:dyDescent="0.25">
      <c r="A329" t="s">
        <v>3328</v>
      </c>
      <c r="B329" t="s">
        <v>4496</v>
      </c>
      <c r="C329" t="s">
        <v>4564</v>
      </c>
      <c r="D329" t="s">
        <v>4564</v>
      </c>
      <c r="E329" t="s">
        <v>4565</v>
      </c>
      <c r="F329" t="s">
        <v>4566</v>
      </c>
      <c r="G329" t="s">
        <v>3881</v>
      </c>
      <c r="H329" t="s">
        <v>4404</v>
      </c>
      <c r="I329" t="s">
        <v>4524</v>
      </c>
      <c r="J329" t="s">
        <v>4501</v>
      </c>
      <c r="K329" t="s">
        <v>4495</v>
      </c>
      <c r="L329" t="s">
        <v>4069</v>
      </c>
      <c r="P329" t="s">
        <v>3343</v>
      </c>
    </row>
    <row r="330" spans="1:16" x14ac:dyDescent="0.25">
      <c r="A330" t="s">
        <v>3328</v>
      </c>
      <c r="B330" t="s">
        <v>4502</v>
      </c>
      <c r="C330" t="s">
        <v>4567</v>
      </c>
      <c r="D330" t="s">
        <v>4567</v>
      </c>
      <c r="E330" t="s">
        <v>4568</v>
      </c>
      <c r="F330" t="s">
        <v>4569</v>
      </c>
      <c r="H330" t="s">
        <v>4404</v>
      </c>
      <c r="J330" t="s">
        <v>4501</v>
      </c>
      <c r="K330" t="s">
        <v>4495</v>
      </c>
      <c r="L330" t="s">
        <v>4069</v>
      </c>
      <c r="P330" t="s">
        <v>3343</v>
      </c>
    </row>
    <row r="331" spans="1:16" x14ac:dyDescent="0.25">
      <c r="A331" t="s">
        <v>4398</v>
      </c>
      <c r="B331" t="s">
        <v>4570</v>
      </c>
      <c r="C331" t="s">
        <v>4571</v>
      </c>
      <c r="D331" t="s">
        <v>4571</v>
      </c>
      <c r="E331" t="s">
        <v>4572</v>
      </c>
      <c r="F331" t="s">
        <v>4573</v>
      </c>
      <c r="G331" t="s">
        <v>4403</v>
      </c>
      <c r="H331" t="s">
        <v>4404</v>
      </c>
      <c r="J331" t="s">
        <v>4574</v>
      </c>
      <c r="K331" t="s">
        <v>4406</v>
      </c>
      <c r="L331" t="s">
        <v>4069</v>
      </c>
      <c r="P331" t="s">
        <v>3343</v>
      </c>
    </row>
    <row r="332" spans="1:16" x14ac:dyDescent="0.25">
      <c r="A332" t="s">
        <v>4410</v>
      </c>
      <c r="B332" t="s">
        <v>4575</v>
      </c>
      <c r="C332" t="s">
        <v>4576</v>
      </c>
      <c r="D332" t="s">
        <v>4576</v>
      </c>
      <c r="F332" t="s">
        <v>4577</v>
      </c>
      <c r="G332" t="s">
        <v>4486</v>
      </c>
      <c r="H332" t="s">
        <v>4404</v>
      </c>
      <c r="K332" t="s">
        <v>4495</v>
      </c>
      <c r="L332" t="s">
        <v>4069</v>
      </c>
      <c r="P332" t="s">
        <v>3343</v>
      </c>
    </row>
    <row r="333" spans="1:16" x14ac:dyDescent="0.25">
      <c r="A333" t="s">
        <v>4398</v>
      </c>
      <c r="B333" t="s">
        <v>4482</v>
      </c>
      <c r="C333" t="s">
        <v>4578</v>
      </c>
      <c r="D333" t="s">
        <v>4578</v>
      </c>
      <c r="E333" t="s">
        <v>4579</v>
      </c>
      <c r="F333" t="s">
        <v>4580</v>
      </c>
      <c r="G333" t="s">
        <v>4486</v>
      </c>
      <c r="H333" t="s">
        <v>4415</v>
      </c>
      <c r="K333" t="s">
        <v>3336</v>
      </c>
      <c r="L333" t="s">
        <v>3337</v>
      </c>
      <c r="M333" t="s">
        <v>4581</v>
      </c>
      <c r="P333" t="s">
        <v>3343</v>
      </c>
    </row>
    <row r="334" spans="1:16" x14ac:dyDescent="0.25">
      <c r="A334" t="s">
        <v>4398</v>
      </c>
      <c r="B334" t="s">
        <v>4582</v>
      </c>
      <c r="C334" t="s">
        <v>4583</v>
      </c>
      <c r="D334" t="s">
        <v>4583</v>
      </c>
      <c r="E334" t="s">
        <v>4584</v>
      </c>
      <c r="F334" t="s">
        <v>4585</v>
      </c>
      <c r="G334" t="s">
        <v>4403</v>
      </c>
      <c r="H334" t="s">
        <v>4404</v>
      </c>
      <c r="J334" t="s">
        <v>4586</v>
      </c>
      <c r="K334" t="s">
        <v>4406</v>
      </c>
      <c r="L334" t="s">
        <v>3337</v>
      </c>
      <c r="P334" t="s">
        <v>3343</v>
      </c>
    </row>
    <row r="335" spans="1:16" x14ac:dyDescent="0.25">
      <c r="A335" t="s">
        <v>4398</v>
      </c>
      <c r="B335" t="s">
        <v>4582</v>
      </c>
      <c r="C335" t="s">
        <v>4587</v>
      </c>
      <c r="D335" t="s">
        <v>4587</v>
      </c>
      <c r="E335" t="s">
        <v>4588</v>
      </c>
      <c r="F335" t="s">
        <v>4589</v>
      </c>
      <c r="G335" t="s">
        <v>4403</v>
      </c>
      <c r="H335" t="s">
        <v>4404</v>
      </c>
      <c r="J335" t="s">
        <v>4586</v>
      </c>
      <c r="K335" t="s">
        <v>4406</v>
      </c>
      <c r="L335" t="s">
        <v>3337</v>
      </c>
      <c r="P335" t="s">
        <v>3343</v>
      </c>
    </row>
    <row r="336" spans="1:16" x14ac:dyDescent="0.25">
      <c r="A336" t="s">
        <v>4398</v>
      </c>
      <c r="B336" t="s">
        <v>4582</v>
      </c>
      <c r="C336" t="s">
        <v>4590</v>
      </c>
      <c r="D336" t="s">
        <v>4590</v>
      </c>
      <c r="E336" t="s">
        <v>4591</v>
      </c>
      <c r="F336" t="s">
        <v>4592</v>
      </c>
      <c r="G336" t="s">
        <v>4403</v>
      </c>
      <c r="H336" t="s">
        <v>4404</v>
      </c>
      <c r="J336" t="s">
        <v>4586</v>
      </c>
      <c r="K336" t="s">
        <v>4593</v>
      </c>
      <c r="L336" t="s">
        <v>4069</v>
      </c>
      <c r="P336" t="s">
        <v>3343</v>
      </c>
    </row>
    <row r="337" spans="1:16" x14ac:dyDescent="0.25">
      <c r="A337" t="s">
        <v>4398</v>
      </c>
      <c r="B337" t="s">
        <v>4594</v>
      </c>
      <c r="C337" t="s">
        <v>4595</v>
      </c>
      <c r="D337" t="s">
        <v>4595</v>
      </c>
      <c r="E337" t="s">
        <v>4596</v>
      </c>
      <c r="F337" t="s">
        <v>4597</v>
      </c>
      <c r="G337" t="s">
        <v>4403</v>
      </c>
      <c r="H337" t="s">
        <v>4415</v>
      </c>
      <c r="K337" t="s">
        <v>4598</v>
      </c>
      <c r="L337" t="s">
        <v>3337</v>
      </c>
      <c r="P337" t="s">
        <v>3343</v>
      </c>
    </row>
    <row r="338" spans="1:16" x14ac:dyDescent="0.25">
      <c r="A338" t="s">
        <v>4410</v>
      </c>
      <c r="B338" t="s">
        <v>4575</v>
      </c>
      <c r="C338" t="s">
        <v>4599</v>
      </c>
      <c r="D338" t="s">
        <v>4599</v>
      </c>
      <c r="E338" t="s">
        <v>4600</v>
      </c>
      <c r="F338" t="s">
        <v>4601</v>
      </c>
      <c r="G338" t="s">
        <v>4486</v>
      </c>
      <c r="H338" t="s">
        <v>4404</v>
      </c>
      <c r="K338" t="s">
        <v>4495</v>
      </c>
      <c r="L338" t="s">
        <v>4069</v>
      </c>
      <c r="P338" t="s">
        <v>3343</v>
      </c>
    </row>
    <row r="339" spans="1:16" x14ac:dyDescent="0.25">
      <c r="A339" t="s">
        <v>4410</v>
      </c>
      <c r="C339" t="s">
        <v>4602</v>
      </c>
      <c r="D339" t="s">
        <v>4602</v>
      </c>
      <c r="E339" t="s">
        <v>4603</v>
      </c>
      <c r="I339" t="s">
        <v>4604</v>
      </c>
      <c r="K339" t="s">
        <v>4605</v>
      </c>
      <c r="L339" t="s">
        <v>3337</v>
      </c>
      <c r="P339" t="s">
        <v>3343</v>
      </c>
    </row>
    <row r="340" spans="1:16" x14ac:dyDescent="0.25">
      <c r="A340" t="s">
        <v>4410</v>
      </c>
      <c r="C340" t="s">
        <v>4606</v>
      </c>
      <c r="D340" t="s">
        <v>4606</v>
      </c>
      <c r="E340" t="s">
        <v>4607</v>
      </c>
      <c r="F340" t="s">
        <v>4608</v>
      </c>
      <c r="G340" t="s">
        <v>3333</v>
      </c>
      <c r="I340" t="s">
        <v>4604</v>
      </c>
      <c r="K340" t="s">
        <v>4605</v>
      </c>
      <c r="L340" t="s">
        <v>4069</v>
      </c>
      <c r="P340" t="s">
        <v>3343</v>
      </c>
    </row>
    <row r="341" spans="1:16" x14ac:dyDescent="0.25">
      <c r="A341" t="s">
        <v>4410</v>
      </c>
      <c r="C341" t="s">
        <v>4609</v>
      </c>
      <c r="D341" t="s">
        <v>4609</v>
      </c>
      <c r="E341" t="s">
        <v>4610</v>
      </c>
      <c r="F341" t="s">
        <v>4611</v>
      </c>
      <c r="G341" t="s">
        <v>3333</v>
      </c>
      <c r="I341" t="s">
        <v>4604</v>
      </c>
      <c r="K341" t="s">
        <v>4605</v>
      </c>
      <c r="L341" t="s">
        <v>3337</v>
      </c>
      <c r="P341" t="s">
        <v>3343</v>
      </c>
    </row>
    <row r="342" spans="1:16" x14ac:dyDescent="0.25">
      <c r="A342" t="s">
        <v>4410</v>
      </c>
      <c r="C342" t="s">
        <v>4612</v>
      </c>
      <c r="D342" t="s">
        <v>4612</v>
      </c>
      <c r="E342" t="s">
        <v>4613</v>
      </c>
      <c r="F342" t="s">
        <v>4614</v>
      </c>
      <c r="G342" t="s">
        <v>3881</v>
      </c>
      <c r="I342" t="s">
        <v>4604</v>
      </c>
      <c r="K342" t="s">
        <v>4605</v>
      </c>
      <c r="L342" t="s">
        <v>4069</v>
      </c>
      <c r="P342" t="s">
        <v>3343</v>
      </c>
    </row>
    <row r="343" spans="1:16" x14ac:dyDescent="0.25">
      <c r="A343" t="s">
        <v>4410</v>
      </c>
      <c r="C343" t="s">
        <v>4615</v>
      </c>
      <c r="D343" t="s">
        <v>4615</v>
      </c>
      <c r="E343" t="s">
        <v>4616</v>
      </c>
      <c r="F343" t="s">
        <v>4617</v>
      </c>
      <c r="G343" t="s">
        <v>3881</v>
      </c>
      <c r="I343" t="s">
        <v>4604</v>
      </c>
      <c r="K343" t="s">
        <v>4605</v>
      </c>
      <c r="L343" t="s">
        <v>3337</v>
      </c>
      <c r="P343" t="s">
        <v>3343</v>
      </c>
    </row>
    <row r="344" spans="1:16" x14ac:dyDescent="0.25">
      <c r="A344" t="s">
        <v>4410</v>
      </c>
      <c r="B344" t="s">
        <v>4618</v>
      </c>
      <c r="C344" t="s">
        <v>4619</v>
      </c>
      <c r="D344" t="s">
        <v>4619</v>
      </c>
      <c r="E344" t="s">
        <v>4620</v>
      </c>
      <c r="F344" t="s">
        <v>4621</v>
      </c>
      <c r="G344" t="s">
        <v>3881</v>
      </c>
      <c r="H344" t="s">
        <v>4415</v>
      </c>
      <c r="I344" t="s">
        <v>4604</v>
      </c>
      <c r="K344" t="s">
        <v>4605</v>
      </c>
      <c r="L344" t="s">
        <v>4069</v>
      </c>
      <c r="P344" t="s">
        <v>3343</v>
      </c>
    </row>
    <row r="345" spans="1:16" x14ac:dyDescent="0.25">
      <c r="A345" t="s">
        <v>4410</v>
      </c>
      <c r="B345" t="s">
        <v>4622</v>
      </c>
      <c r="C345" t="s">
        <v>4623</v>
      </c>
      <c r="D345" t="s">
        <v>4623</v>
      </c>
      <c r="E345" t="s">
        <v>4624</v>
      </c>
      <c r="F345" t="s">
        <v>4625</v>
      </c>
      <c r="G345" t="s">
        <v>3881</v>
      </c>
      <c r="H345" t="s">
        <v>4415</v>
      </c>
      <c r="I345" t="s">
        <v>4604</v>
      </c>
      <c r="K345" t="s">
        <v>4605</v>
      </c>
      <c r="L345" t="s">
        <v>4069</v>
      </c>
      <c r="P345" t="s">
        <v>3343</v>
      </c>
    </row>
    <row r="346" spans="1:16" x14ac:dyDescent="0.25">
      <c r="A346" t="s">
        <v>4410</v>
      </c>
      <c r="C346" t="s">
        <v>4626</v>
      </c>
      <c r="D346" t="s">
        <v>4626</v>
      </c>
      <c r="E346" t="s">
        <v>4627</v>
      </c>
      <c r="F346" t="s">
        <v>4628</v>
      </c>
      <c r="G346" t="s">
        <v>3881</v>
      </c>
      <c r="I346" t="s">
        <v>4604</v>
      </c>
      <c r="K346" t="s">
        <v>4605</v>
      </c>
      <c r="L346" t="s">
        <v>4069</v>
      </c>
      <c r="P346" t="s">
        <v>3343</v>
      </c>
    </row>
    <row r="347" spans="1:16" x14ac:dyDescent="0.25">
      <c r="A347" t="s">
        <v>4410</v>
      </c>
      <c r="B347" t="s">
        <v>4618</v>
      </c>
      <c r="C347" t="s">
        <v>4629</v>
      </c>
      <c r="D347" t="s">
        <v>4629</v>
      </c>
      <c r="E347" t="s">
        <v>4630</v>
      </c>
      <c r="F347" t="s">
        <v>4631</v>
      </c>
      <c r="G347" t="s">
        <v>3881</v>
      </c>
      <c r="H347" t="s">
        <v>4415</v>
      </c>
      <c r="I347" t="s">
        <v>4604</v>
      </c>
      <c r="K347" t="s">
        <v>4605</v>
      </c>
      <c r="L347" t="s">
        <v>3337</v>
      </c>
      <c r="P347" t="s">
        <v>3343</v>
      </c>
    </row>
    <row r="348" spans="1:16" x14ac:dyDescent="0.25">
      <c r="A348" t="s">
        <v>4410</v>
      </c>
      <c r="C348" t="s">
        <v>4632</v>
      </c>
      <c r="D348" t="s">
        <v>4632</v>
      </c>
      <c r="E348" t="s">
        <v>4633</v>
      </c>
      <c r="F348" t="s">
        <v>4634</v>
      </c>
      <c r="G348" t="s">
        <v>3333</v>
      </c>
      <c r="I348" t="s">
        <v>4604</v>
      </c>
      <c r="K348" t="s">
        <v>4605</v>
      </c>
      <c r="L348" t="s">
        <v>4069</v>
      </c>
      <c r="P348" t="s">
        <v>3343</v>
      </c>
    </row>
    <row r="349" spans="1:16" x14ac:dyDescent="0.25">
      <c r="A349" t="s">
        <v>4410</v>
      </c>
      <c r="C349" t="s">
        <v>4635</v>
      </c>
      <c r="D349" t="s">
        <v>4635</v>
      </c>
      <c r="E349" t="s">
        <v>4636</v>
      </c>
      <c r="F349" t="s">
        <v>4637</v>
      </c>
      <c r="I349" t="s">
        <v>4604</v>
      </c>
      <c r="K349" t="s">
        <v>4605</v>
      </c>
      <c r="L349" t="s">
        <v>4069</v>
      </c>
      <c r="P349" t="s">
        <v>3343</v>
      </c>
    </row>
    <row r="350" spans="1:16" x14ac:dyDescent="0.25">
      <c r="A350" t="s">
        <v>4410</v>
      </c>
      <c r="B350" t="s">
        <v>4638</v>
      </c>
      <c r="C350" t="s">
        <v>4639</v>
      </c>
      <c r="D350" t="s">
        <v>4639</v>
      </c>
      <c r="E350" t="s">
        <v>4640</v>
      </c>
      <c r="F350" t="s">
        <v>4641</v>
      </c>
      <c r="G350" t="s">
        <v>3881</v>
      </c>
      <c r="H350" t="s">
        <v>4404</v>
      </c>
      <c r="I350" t="s">
        <v>4604</v>
      </c>
      <c r="K350" t="s">
        <v>4605</v>
      </c>
      <c r="L350" t="s">
        <v>3337</v>
      </c>
      <c r="P350" t="s">
        <v>3343</v>
      </c>
    </row>
    <row r="351" spans="1:16" x14ac:dyDescent="0.25">
      <c r="A351" t="s">
        <v>4410</v>
      </c>
      <c r="B351" t="s">
        <v>4622</v>
      </c>
      <c r="C351" t="s">
        <v>4642</v>
      </c>
      <c r="D351" t="s">
        <v>4642</v>
      </c>
      <c r="E351" t="s">
        <v>4643</v>
      </c>
      <c r="F351" t="s">
        <v>4644</v>
      </c>
      <c r="G351" t="s">
        <v>3881</v>
      </c>
      <c r="H351" t="s">
        <v>4404</v>
      </c>
      <c r="I351" t="s">
        <v>4604</v>
      </c>
      <c r="K351" t="s">
        <v>4605</v>
      </c>
      <c r="L351" t="s">
        <v>3337</v>
      </c>
      <c r="P351" t="s">
        <v>3343</v>
      </c>
    </row>
    <row r="352" spans="1:16" x14ac:dyDescent="0.25">
      <c r="A352" t="s">
        <v>4410</v>
      </c>
      <c r="C352" t="s">
        <v>4645</v>
      </c>
      <c r="D352" t="s">
        <v>4645</v>
      </c>
      <c r="E352" t="s">
        <v>4646</v>
      </c>
      <c r="F352" t="s">
        <v>4647</v>
      </c>
      <c r="G352" t="s">
        <v>3881</v>
      </c>
      <c r="I352" t="s">
        <v>4604</v>
      </c>
      <c r="K352" t="s">
        <v>4605</v>
      </c>
      <c r="L352" t="s">
        <v>4069</v>
      </c>
      <c r="P352" t="s">
        <v>3343</v>
      </c>
    </row>
    <row r="353" spans="1:16" x14ac:dyDescent="0.25">
      <c r="A353" t="s">
        <v>4410</v>
      </c>
      <c r="C353" t="s">
        <v>4648</v>
      </c>
      <c r="D353" t="s">
        <v>4648</v>
      </c>
      <c r="E353" t="s">
        <v>4649</v>
      </c>
      <c r="F353" t="s">
        <v>4650</v>
      </c>
      <c r="G353" t="s">
        <v>3881</v>
      </c>
      <c r="I353" t="s">
        <v>4604</v>
      </c>
      <c r="K353" t="s">
        <v>4605</v>
      </c>
      <c r="L353" t="s">
        <v>3337</v>
      </c>
      <c r="P353" t="s">
        <v>3343</v>
      </c>
    </row>
    <row r="354" spans="1:16" x14ac:dyDescent="0.25">
      <c r="A354" t="s">
        <v>4410</v>
      </c>
      <c r="C354" t="s">
        <v>4651</v>
      </c>
      <c r="D354" t="s">
        <v>4651</v>
      </c>
      <c r="E354" t="s">
        <v>4652</v>
      </c>
      <c r="F354" t="s">
        <v>4653</v>
      </c>
      <c r="G354" t="s">
        <v>3881</v>
      </c>
      <c r="I354" t="s">
        <v>4604</v>
      </c>
      <c r="K354" t="s">
        <v>4605</v>
      </c>
      <c r="L354" t="s">
        <v>3337</v>
      </c>
      <c r="P354" t="s">
        <v>3343</v>
      </c>
    </row>
    <row r="355" spans="1:16" x14ac:dyDescent="0.25">
      <c r="A355" t="s">
        <v>4410</v>
      </c>
      <c r="B355" t="s">
        <v>4654</v>
      </c>
      <c r="C355" t="s">
        <v>4655</v>
      </c>
      <c r="D355" t="s">
        <v>4655</v>
      </c>
      <c r="E355" t="s">
        <v>4656</v>
      </c>
      <c r="F355" t="s">
        <v>4657</v>
      </c>
      <c r="G355" t="s">
        <v>3333</v>
      </c>
      <c r="I355" t="s">
        <v>4604</v>
      </c>
      <c r="K355" t="s">
        <v>4605</v>
      </c>
      <c r="L355" t="s">
        <v>3337</v>
      </c>
      <c r="P355" t="s">
        <v>3343</v>
      </c>
    </row>
    <row r="356" spans="1:16" x14ac:dyDescent="0.25">
      <c r="A356" t="s">
        <v>4410</v>
      </c>
      <c r="B356" t="s">
        <v>4658</v>
      </c>
      <c r="C356" t="s">
        <v>4659</v>
      </c>
      <c r="D356" t="s">
        <v>4659</v>
      </c>
      <c r="E356" t="s">
        <v>4660</v>
      </c>
      <c r="F356" t="s">
        <v>4661</v>
      </c>
      <c r="G356" t="s">
        <v>3881</v>
      </c>
      <c r="H356" t="s">
        <v>4404</v>
      </c>
      <c r="I356" t="s">
        <v>4604</v>
      </c>
      <c r="K356" t="s">
        <v>4605</v>
      </c>
      <c r="L356" t="s">
        <v>4069</v>
      </c>
      <c r="P356" t="s">
        <v>3343</v>
      </c>
    </row>
    <row r="357" spans="1:16" x14ac:dyDescent="0.25">
      <c r="A357" t="s">
        <v>4410</v>
      </c>
      <c r="C357" t="s">
        <v>4662</v>
      </c>
      <c r="D357" t="s">
        <v>4662</v>
      </c>
      <c r="E357" t="s">
        <v>4663</v>
      </c>
      <c r="F357" t="s">
        <v>4664</v>
      </c>
      <c r="G357" t="s">
        <v>3333</v>
      </c>
      <c r="I357" t="s">
        <v>4604</v>
      </c>
      <c r="K357" t="s">
        <v>4605</v>
      </c>
      <c r="L357" t="s">
        <v>3337</v>
      </c>
      <c r="P357" t="s">
        <v>3343</v>
      </c>
    </row>
    <row r="358" spans="1:16" x14ac:dyDescent="0.25">
      <c r="A358" t="s">
        <v>4410</v>
      </c>
      <c r="B358" t="s">
        <v>4654</v>
      </c>
      <c r="C358" t="s">
        <v>4665</v>
      </c>
      <c r="D358" t="s">
        <v>4665</v>
      </c>
      <c r="E358" t="s">
        <v>4666</v>
      </c>
      <c r="F358" t="s">
        <v>4667</v>
      </c>
      <c r="G358" t="s">
        <v>3333</v>
      </c>
      <c r="H358" t="s">
        <v>4415</v>
      </c>
      <c r="I358" t="s">
        <v>4604</v>
      </c>
      <c r="K358" t="s">
        <v>4605</v>
      </c>
      <c r="L358" t="s">
        <v>4069</v>
      </c>
      <c r="P358" t="s">
        <v>3343</v>
      </c>
    </row>
    <row r="359" spans="1:16" x14ac:dyDescent="0.25">
      <c r="A359" t="s">
        <v>4410</v>
      </c>
      <c r="C359" t="s">
        <v>4668</v>
      </c>
      <c r="D359" t="s">
        <v>4668</v>
      </c>
      <c r="E359" t="s">
        <v>4669</v>
      </c>
      <c r="F359" t="s">
        <v>4670</v>
      </c>
      <c r="G359" t="s">
        <v>3881</v>
      </c>
      <c r="I359" t="s">
        <v>4604</v>
      </c>
      <c r="K359" t="s">
        <v>4605</v>
      </c>
      <c r="L359" t="s">
        <v>4069</v>
      </c>
      <c r="P359" t="s">
        <v>3343</v>
      </c>
    </row>
    <row r="360" spans="1:16" x14ac:dyDescent="0.25">
      <c r="A360" t="s">
        <v>4410</v>
      </c>
      <c r="B360" t="s">
        <v>4658</v>
      </c>
      <c r="C360" t="s">
        <v>4671</v>
      </c>
      <c r="D360" t="s">
        <v>4671</v>
      </c>
      <c r="E360" t="s">
        <v>4672</v>
      </c>
      <c r="F360" t="s">
        <v>4673</v>
      </c>
      <c r="G360" t="s">
        <v>3881</v>
      </c>
      <c r="H360" t="s">
        <v>4415</v>
      </c>
      <c r="I360" t="s">
        <v>4604</v>
      </c>
      <c r="K360" t="s">
        <v>4605</v>
      </c>
      <c r="L360" t="s">
        <v>4069</v>
      </c>
      <c r="P360" t="s">
        <v>3343</v>
      </c>
    </row>
    <row r="361" spans="1:16" x14ac:dyDescent="0.25">
      <c r="A361" t="s">
        <v>4410</v>
      </c>
      <c r="C361" t="s">
        <v>4674</v>
      </c>
      <c r="D361" t="s">
        <v>4674</v>
      </c>
      <c r="E361" t="s">
        <v>4675</v>
      </c>
      <c r="F361" t="s">
        <v>4676</v>
      </c>
      <c r="G361" t="s">
        <v>3881</v>
      </c>
      <c r="I361" t="s">
        <v>4604</v>
      </c>
      <c r="K361" t="s">
        <v>4605</v>
      </c>
      <c r="L361" t="s">
        <v>3337</v>
      </c>
      <c r="P361" t="s">
        <v>3343</v>
      </c>
    </row>
    <row r="362" spans="1:16" x14ac:dyDescent="0.25">
      <c r="A362" t="s">
        <v>4410</v>
      </c>
      <c r="C362" t="s">
        <v>4677</v>
      </c>
      <c r="D362" t="s">
        <v>4677</v>
      </c>
      <c r="E362" t="s">
        <v>4678</v>
      </c>
      <c r="F362" t="s">
        <v>4679</v>
      </c>
      <c r="G362" t="s">
        <v>3881</v>
      </c>
      <c r="I362" t="s">
        <v>4604</v>
      </c>
      <c r="K362" t="s">
        <v>4605</v>
      </c>
      <c r="L362" t="s">
        <v>4069</v>
      </c>
      <c r="P362" t="s">
        <v>3343</v>
      </c>
    </row>
    <row r="363" spans="1:16" x14ac:dyDescent="0.25">
      <c r="A363" t="s">
        <v>4410</v>
      </c>
      <c r="C363" t="s">
        <v>4680</v>
      </c>
      <c r="D363" t="s">
        <v>4680</v>
      </c>
      <c r="E363" t="s">
        <v>4681</v>
      </c>
      <c r="F363" t="s">
        <v>4682</v>
      </c>
      <c r="G363" t="s">
        <v>3881</v>
      </c>
      <c r="I363" t="s">
        <v>4604</v>
      </c>
      <c r="K363" t="s">
        <v>4605</v>
      </c>
      <c r="L363" t="s">
        <v>4069</v>
      </c>
      <c r="P363" t="s">
        <v>3343</v>
      </c>
    </row>
    <row r="364" spans="1:16" x14ac:dyDescent="0.25">
      <c r="A364" t="s">
        <v>4410</v>
      </c>
      <c r="C364" t="s">
        <v>4683</v>
      </c>
      <c r="D364" t="s">
        <v>4683</v>
      </c>
      <c r="E364" t="s">
        <v>4684</v>
      </c>
      <c r="F364" t="s">
        <v>4685</v>
      </c>
      <c r="G364" t="s">
        <v>3881</v>
      </c>
      <c r="I364" t="s">
        <v>4604</v>
      </c>
      <c r="K364" t="s">
        <v>4605</v>
      </c>
      <c r="L364" t="s">
        <v>4069</v>
      </c>
      <c r="P364" t="s">
        <v>3343</v>
      </c>
    </row>
    <row r="365" spans="1:16" x14ac:dyDescent="0.25">
      <c r="A365" t="s">
        <v>4410</v>
      </c>
      <c r="B365" t="s">
        <v>4622</v>
      </c>
      <c r="C365" t="s">
        <v>4686</v>
      </c>
      <c r="D365" t="s">
        <v>4686</v>
      </c>
      <c r="E365" t="s">
        <v>4687</v>
      </c>
      <c r="F365" t="s">
        <v>4688</v>
      </c>
      <c r="G365" t="s">
        <v>3881</v>
      </c>
      <c r="H365" t="s">
        <v>4404</v>
      </c>
      <c r="I365" t="s">
        <v>4604</v>
      </c>
      <c r="K365" t="s">
        <v>4605</v>
      </c>
      <c r="L365" t="s">
        <v>4069</v>
      </c>
      <c r="P365" t="s">
        <v>3343</v>
      </c>
    </row>
    <row r="366" spans="1:16" x14ac:dyDescent="0.25">
      <c r="A366" t="s">
        <v>4410</v>
      </c>
      <c r="B366" t="s">
        <v>4658</v>
      </c>
      <c r="C366" t="s">
        <v>4689</v>
      </c>
      <c r="D366" t="s">
        <v>4689</v>
      </c>
      <c r="E366" t="s">
        <v>4690</v>
      </c>
      <c r="F366" t="s">
        <v>4691</v>
      </c>
      <c r="I366" t="s">
        <v>4604</v>
      </c>
      <c r="K366" t="s">
        <v>4605</v>
      </c>
      <c r="L366" t="s">
        <v>3337</v>
      </c>
      <c r="P366" t="s">
        <v>3343</v>
      </c>
    </row>
    <row r="367" spans="1:16" x14ac:dyDescent="0.25">
      <c r="A367" t="s">
        <v>4410</v>
      </c>
      <c r="B367" t="s">
        <v>4622</v>
      </c>
      <c r="C367" t="s">
        <v>4692</v>
      </c>
      <c r="D367" t="s">
        <v>4692</v>
      </c>
      <c r="E367" t="s">
        <v>4693</v>
      </c>
      <c r="F367" t="s">
        <v>4694</v>
      </c>
      <c r="G367" t="s">
        <v>3881</v>
      </c>
      <c r="H367" t="s">
        <v>4404</v>
      </c>
      <c r="I367" t="s">
        <v>4604</v>
      </c>
      <c r="K367" t="s">
        <v>4605</v>
      </c>
      <c r="L367" t="s">
        <v>3337</v>
      </c>
      <c r="P367" t="s">
        <v>3343</v>
      </c>
    </row>
    <row r="368" spans="1:16" x14ac:dyDescent="0.25">
      <c r="A368" t="s">
        <v>4410</v>
      </c>
      <c r="C368" t="s">
        <v>4695</v>
      </c>
      <c r="D368" t="s">
        <v>4695</v>
      </c>
      <c r="E368" t="s">
        <v>4696</v>
      </c>
      <c r="F368" t="s">
        <v>4697</v>
      </c>
      <c r="G368" t="s">
        <v>3881</v>
      </c>
      <c r="I368" t="s">
        <v>4604</v>
      </c>
      <c r="K368" t="s">
        <v>4605</v>
      </c>
      <c r="L368" t="s">
        <v>3337</v>
      </c>
      <c r="P368" t="s">
        <v>3343</v>
      </c>
    </row>
    <row r="369" spans="1:16" x14ac:dyDescent="0.25">
      <c r="A369" t="s">
        <v>4410</v>
      </c>
      <c r="C369" t="s">
        <v>4698</v>
      </c>
      <c r="D369" t="s">
        <v>4698</v>
      </c>
      <c r="E369" t="s">
        <v>4699</v>
      </c>
      <c r="F369" t="s">
        <v>4700</v>
      </c>
      <c r="G369" t="s">
        <v>3881</v>
      </c>
      <c r="I369" t="s">
        <v>4604</v>
      </c>
      <c r="K369" t="s">
        <v>4605</v>
      </c>
      <c r="L369" t="s">
        <v>3337</v>
      </c>
      <c r="P369" t="s">
        <v>3343</v>
      </c>
    </row>
    <row r="370" spans="1:16" x14ac:dyDescent="0.25">
      <c r="A370" t="s">
        <v>4410</v>
      </c>
      <c r="B370" t="s">
        <v>4701</v>
      </c>
      <c r="C370" t="s">
        <v>4702</v>
      </c>
      <c r="D370" t="s">
        <v>4702</v>
      </c>
      <c r="E370" t="s">
        <v>4703</v>
      </c>
      <c r="F370" t="s">
        <v>4704</v>
      </c>
      <c r="G370" t="s">
        <v>3881</v>
      </c>
      <c r="H370" t="s">
        <v>4415</v>
      </c>
      <c r="I370" t="s">
        <v>4604</v>
      </c>
      <c r="K370" t="s">
        <v>4605</v>
      </c>
      <c r="L370" t="s">
        <v>4069</v>
      </c>
      <c r="P370" t="s">
        <v>3343</v>
      </c>
    </row>
    <row r="371" spans="1:16" x14ac:dyDescent="0.25">
      <c r="A371" t="s">
        <v>4410</v>
      </c>
      <c r="B371" t="s">
        <v>4654</v>
      </c>
      <c r="C371" t="s">
        <v>4705</v>
      </c>
      <c r="D371" t="s">
        <v>4705</v>
      </c>
      <c r="E371" t="s">
        <v>4706</v>
      </c>
      <c r="F371" t="s">
        <v>4707</v>
      </c>
      <c r="G371" t="s">
        <v>3333</v>
      </c>
      <c r="H371" t="s">
        <v>4415</v>
      </c>
      <c r="I371" t="s">
        <v>4604</v>
      </c>
      <c r="K371" t="s">
        <v>4605</v>
      </c>
      <c r="L371" t="s">
        <v>4069</v>
      </c>
      <c r="P371" t="s">
        <v>3343</v>
      </c>
    </row>
    <row r="372" spans="1:16" x14ac:dyDescent="0.25">
      <c r="A372" t="s">
        <v>4410</v>
      </c>
      <c r="C372" t="s">
        <v>4708</v>
      </c>
      <c r="D372" t="s">
        <v>4708</v>
      </c>
      <c r="E372" t="s">
        <v>4709</v>
      </c>
      <c r="F372" t="s">
        <v>4710</v>
      </c>
      <c r="G372" t="s">
        <v>3333</v>
      </c>
      <c r="I372" t="s">
        <v>4604</v>
      </c>
      <c r="K372" t="s">
        <v>4605</v>
      </c>
      <c r="L372" t="s">
        <v>4069</v>
      </c>
      <c r="P372" t="s">
        <v>3343</v>
      </c>
    </row>
    <row r="373" spans="1:16" x14ac:dyDescent="0.25">
      <c r="A373" t="s">
        <v>4410</v>
      </c>
      <c r="C373" t="s">
        <v>4711</v>
      </c>
      <c r="D373" t="s">
        <v>4711</v>
      </c>
      <c r="E373" t="s">
        <v>4712</v>
      </c>
      <c r="F373" t="s">
        <v>4713</v>
      </c>
      <c r="G373" t="s">
        <v>3333</v>
      </c>
      <c r="I373" t="s">
        <v>4604</v>
      </c>
      <c r="K373" t="s">
        <v>4605</v>
      </c>
      <c r="L373" t="s">
        <v>4069</v>
      </c>
      <c r="P373" t="s">
        <v>3343</v>
      </c>
    </row>
    <row r="374" spans="1:16" x14ac:dyDescent="0.25">
      <c r="A374" t="s">
        <v>4410</v>
      </c>
      <c r="C374" t="s">
        <v>4714</v>
      </c>
      <c r="D374" t="s">
        <v>4714</v>
      </c>
      <c r="E374" t="s">
        <v>4715</v>
      </c>
      <c r="F374" t="s">
        <v>4716</v>
      </c>
      <c r="G374" t="s">
        <v>3333</v>
      </c>
      <c r="I374" t="s">
        <v>4604</v>
      </c>
      <c r="K374" t="s">
        <v>4605</v>
      </c>
      <c r="L374" t="s">
        <v>3337</v>
      </c>
      <c r="P374" t="s">
        <v>3343</v>
      </c>
    </row>
    <row r="375" spans="1:16" x14ac:dyDescent="0.25">
      <c r="A375" t="s">
        <v>4410</v>
      </c>
      <c r="B375" t="s">
        <v>4654</v>
      </c>
      <c r="C375" t="s">
        <v>4717</v>
      </c>
      <c r="D375" t="s">
        <v>4717</v>
      </c>
      <c r="E375" t="s">
        <v>4718</v>
      </c>
      <c r="F375" t="s">
        <v>4719</v>
      </c>
      <c r="G375" t="s">
        <v>3333</v>
      </c>
      <c r="I375" t="s">
        <v>4604</v>
      </c>
      <c r="K375" t="s">
        <v>4605</v>
      </c>
      <c r="L375" t="s">
        <v>4069</v>
      </c>
      <c r="P375" t="s">
        <v>3343</v>
      </c>
    </row>
    <row r="376" spans="1:16" x14ac:dyDescent="0.25">
      <c r="A376" t="s">
        <v>4410</v>
      </c>
      <c r="B376" t="s">
        <v>4720</v>
      </c>
      <c r="C376" t="s">
        <v>4721</v>
      </c>
      <c r="D376" t="s">
        <v>4721</v>
      </c>
      <c r="E376" t="s">
        <v>4722</v>
      </c>
      <c r="F376" t="s">
        <v>4723</v>
      </c>
      <c r="G376" t="s">
        <v>3881</v>
      </c>
      <c r="H376" t="s">
        <v>4404</v>
      </c>
      <c r="I376" t="s">
        <v>4604</v>
      </c>
      <c r="K376" t="s">
        <v>4605</v>
      </c>
      <c r="L376" t="s">
        <v>4069</v>
      </c>
      <c r="P376" t="s">
        <v>3343</v>
      </c>
    </row>
    <row r="377" spans="1:16" x14ac:dyDescent="0.25">
      <c r="A377" t="s">
        <v>4410</v>
      </c>
      <c r="C377" t="s">
        <v>4724</v>
      </c>
      <c r="D377" t="s">
        <v>4724</v>
      </c>
      <c r="E377" t="s">
        <v>4725</v>
      </c>
      <c r="F377" t="s">
        <v>4726</v>
      </c>
      <c r="G377" t="s">
        <v>3881</v>
      </c>
      <c r="I377" t="s">
        <v>4604</v>
      </c>
      <c r="K377" t="s">
        <v>4605</v>
      </c>
      <c r="L377" t="s">
        <v>4069</v>
      </c>
      <c r="P377" t="s">
        <v>3343</v>
      </c>
    </row>
    <row r="378" spans="1:16" x14ac:dyDescent="0.25">
      <c r="A378" t="s">
        <v>4410</v>
      </c>
      <c r="C378" t="s">
        <v>4727</v>
      </c>
      <c r="D378" t="s">
        <v>4727</v>
      </c>
      <c r="E378" t="s">
        <v>4728</v>
      </c>
      <c r="F378" t="s">
        <v>4729</v>
      </c>
      <c r="G378" t="s">
        <v>3333</v>
      </c>
      <c r="I378" t="s">
        <v>4604</v>
      </c>
      <c r="K378" t="s">
        <v>4605</v>
      </c>
      <c r="L378" t="s">
        <v>3337</v>
      </c>
      <c r="P378" t="s">
        <v>3343</v>
      </c>
    </row>
    <row r="379" spans="1:16" x14ac:dyDescent="0.25">
      <c r="A379" t="s">
        <v>4410</v>
      </c>
      <c r="B379" t="s">
        <v>4654</v>
      </c>
      <c r="C379" t="s">
        <v>4730</v>
      </c>
      <c r="D379" t="s">
        <v>4730</v>
      </c>
      <c r="E379" t="s">
        <v>4731</v>
      </c>
      <c r="F379" t="s">
        <v>4732</v>
      </c>
      <c r="G379" t="s">
        <v>3333</v>
      </c>
      <c r="H379" t="s">
        <v>4415</v>
      </c>
      <c r="I379" t="s">
        <v>4604</v>
      </c>
      <c r="K379" t="s">
        <v>4605</v>
      </c>
      <c r="L379" t="s">
        <v>4069</v>
      </c>
      <c r="P379" t="s">
        <v>3343</v>
      </c>
    </row>
    <row r="380" spans="1:16" x14ac:dyDescent="0.25">
      <c r="A380" t="s">
        <v>4410</v>
      </c>
      <c r="B380" t="s">
        <v>4411</v>
      </c>
      <c r="C380" t="s">
        <v>4733</v>
      </c>
      <c r="D380" t="s">
        <v>4733</v>
      </c>
      <c r="E380" t="s">
        <v>4734</v>
      </c>
      <c r="F380" t="s">
        <v>4735</v>
      </c>
      <c r="G380" t="s">
        <v>4403</v>
      </c>
      <c r="H380" t="s">
        <v>4415</v>
      </c>
      <c r="I380" t="s">
        <v>3348</v>
      </c>
      <c r="K380" t="s">
        <v>3336</v>
      </c>
      <c r="L380" t="s">
        <v>3337</v>
      </c>
      <c r="M380" t="s">
        <v>4736</v>
      </c>
      <c r="P380" t="s">
        <v>3343</v>
      </c>
    </row>
    <row r="381" spans="1:16" x14ac:dyDescent="0.25">
      <c r="A381" t="s">
        <v>4398</v>
      </c>
      <c r="B381" t="s">
        <v>4594</v>
      </c>
      <c r="C381" t="s">
        <v>4737</v>
      </c>
      <c r="D381" t="s">
        <v>4737</v>
      </c>
      <c r="E381" t="s">
        <v>4738</v>
      </c>
      <c r="F381" t="s">
        <v>4739</v>
      </c>
      <c r="G381" t="s">
        <v>4403</v>
      </c>
      <c r="H381" t="s">
        <v>4415</v>
      </c>
      <c r="K381" t="s">
        <v>4598</v>
      </c>
      <c r="L381" t="s">
        <v>3337</v>
      </c>
      <c r="P381" t="s">
        <v>3343</v>
      </c>
    </row>
    <row r="382" spans="1:16" x14ac:dyDescent="0.25">
      <c r="A382" t="s">
        <v>3430</v>
      </c>
      <c r="C382" t="s">
        <v>4740</v>
      </c>
      <c r="D382" t="s">
        <v>4740</v>
      </c>
      <c r="E382" t="s">
        <v>4741</v>
      </c>
      <c r="K382" t="s">
        <v>3336</v>
      </c>
      <c r="L382" t="s">
        <v>3337</v>
      </c>
      <c r="P382" t="s">
        <v>3343</v>
      </c>
    </row>
    <row r="383" spans="1:16" x14ac:dyDescent="0.25">
      <c r="A383" t="s">
        <v>4398</v>
      </c>
      <c r="B383" t="s">
        <v>4742</v>
      </c>
      <c r="C383" t="s">
        <v>4743</v>
      </c>
      <c r="D383" t="s">
        <v>4743</v>
      </c>
      <c r="E383" t="s">
        <v>4744</v>
      </c>
      <c r="F383" t="s">
        <v>4745</v>
      </c>
      <c r="G383" t="s">
        <v>3333</v>
      </c>
      <c r="H383" t="s">
        <v>4404</v>
      </c>
      <c r="I383" t="s">
        <v>4746</v>
      </c>
      <c r="K383" t="s">
        <v>4406</v>
      </c>
      <c r="L383" t="s">
        <v>4069</v>
      </c>
      <c r="P383" t="s">
        <v>3343</v>
      </c>
    </row>
    <row r="384" spans="1:16" x14ac:dyDescent="0.25">
      <c r="A384" t="s">
        <v>4398</v>
      </c>
      <c r="B384" t="s">
        <v>4742</v>
      </c>
      <c r="C384" t="s">
        <v>4747</v>
      </c>
      <c r="D384" t="s">
        <v>4747</v>
      </c>
      <c r="E384" t="s">
        <v>4748</v>
      </c>
      <c r="F384" t="s">
        <v>4749</v>
      </c>
      <c r="G384" t="s">
        <v>3333</v>
      </c>
      <c r="H384" t="s">
        <v>4404</v>
      </c>
      <c r="I384" t="s">
        <v>4746</v>
      </c>
      <c r="K384" t="s">
        <v>4406</v>
      </c>
      <c r="L384" t="s">
        <v>4069</v>
      </c>
      <c r="P384" t="s">
        <v>3343</v>
      </c>
    </row>
    <row r="385" spans="1:16" x14ac:dyDescent="0.25">
      <c r="A385" t="s">
        <v>4398</v>
      </c>
      <c r="B385" t="s">
        <v>4742</v>
      </c>
      <c r="C385" t="s">
        <v>4750</v>
      </c>
      <c r="D385" t="s">
        <v>4750</v>
      </c>
      <c r="E385" t="s">
        <v>4751</v>
      </c>
      <c r="F385" t="s">
        <v>4752</v>
      </c>
      <c r="G385" t="s">
        <v>4403</v>
      </c>
      <c r="H385" t="s">
        <v>4404</v>
      </c>
      <c r="I385" t="s">
        <v>4746</v>
      </c>
      <c r="K385" t="s">
        <v>4406</v>
      </c>
      <c r="L385" t="s">
        <v>4069</v>
      </c>
      <c r="P385" t="s">
        <v>3343</v>
      </c>
    </row>
    <row r="386" spans="1:16" x14ac:dyDescent="0.25">
      <c r="A386" t="s">
        <v>4398</v>
      </c>
      <c r="B386" t="s">
        <v>4399</v>
      </c>
      <c r="C386" t="s">
        <v>4753</v>
      </c>
      <c r="D386" t="s">
        <v>4753</v>
      </c>
      <c r="E386" t="s">
        <v>4401</v>
      </c>
      <c r="F386" t="s">
        <v>4754</v>
      </c>
      <c r="G386" t="s">
        <v>4403</v>
      </c>
      <c r="H386" t="s">
        <v>4404</v>
      </c>
      <c r="J386" t="s">
        <v>4755</v>
      </c>
      <c r="K386" t="s">
        <v>4406</v>
      </c>
      <c r="L386" t="s">
        <v>4069</v>
      </c>
      <c r="P386" t="s">
        <v>3343</v>
      </c>
    </row>
    <row r="387" spans="1:16" x14ac:dyDescent="0.25">
      <c r="A387" t="s">
        <v>4398</v>
      </c>
      <c r="B387" t="s">
        <v>4399</v>
      </c>
      <c r="C387" t="s">
        <v>4756</v>
      </c>
      <c r="D387" t="s">
        <v>4756</v>
      </c>
      <c r="E387" t="s">
        <v>4757</v>
      </c>
      <c r="F387" t="s">
        <v>4758</v>
      </c>
      <c r="G387" t="s">
        <v>4403</v>
      </c>
      <c r="H387" t="s">
        <v>4404</v>
      </c>
      <c r="J387" t="s">
        <v>4755</v>
      </c>
      <c r="K387" t="s">
        <v>4406</v>
      </c>
      <c r="L387" t="s">
        <v>4069</v>
      </c>
      <c r="P387" t="s">
        <v>3343</v>
      </c>
    </row>
    <row r="388" spans="1:16" x14ac:dyDescent="0.25">
      <c r="A388" t="s">
        <v>4398</v>
      </c>
      <c r="B388" t="s">
        <v>4488</v>
      </c>
      <c r="C388" t="s">
        <v>4759</v>
      </c>
      <c r="D388" t="s">
        <v>4759</v>
      </c>
      <c r="E388" t="s">
        <v>4760</v>
      </c>
      <c r="F388" t="s">
        <v>4761</v>
      </c>
      <c r="G388" t="s">
        <v>4762</v>
      </c>
      <c r="H388" t="s">
        <v>4415</v>
      </c>
      <c r="K388" t="s">
        <v>4448</v>
      </c>
      <c r="L388" t="s">
        <v>3337</v>
      </c>
      <c r="M388" t="s">
        <v>4763</v>
      </c>
      <c r="P388" t="s">
        <v>3343</v>
      </c>
    </row>
    <row r="389" spans="1:16" x14ac:dyDescent="0.25">
      <c r="A389" t="s">
        <v>4764</v>
      </c>
      <c r="B389" t="s">
        <v>4765</v>
      </c>
      <c r="C389" t="s">
        <v>4766</v>
      </c>
      <c r="D389" t="s">
        <v>4766</v>
      </c>
      <c r="E389" t="s">
        <v>4767</v>
      </c>
      <c r="F389" t="s">
        <v>4768</v>
      </c>
      <c r="H389" t="s">
        <v>4404</v>
      </c>
      <c r="J389" t="s">
        <v>4769</v>
      </c>
      <c r="K389" t="s">
        <v>4495</v>
      </c>
      <c r="L389" t="s">
        <v>4069</v>
      </c>
      <c r="P389" t="s">
        <v>3343</v>
      </c>
    </row>
    <row r="390" spans="1:16" x14ac:dyDescent="0.25">
      <c r="A390" t="s">
        <v>4764</v>
      </c>
      <c r="B390" t="s">
        <v>4770</v>
      </c>
      <c r="C390" t="s">
        <v>4771</v>
      </c>
      <c r="D390" t="s">
        <v>4771</v>
      </c>
      <c r="E390" t="s">
        <v>4772</v>
      </c>
      <c r="F390" t="s">
        <v>4773</v>
      </c>
      <c r="G390" t="s">
        <v>4403</v>
      </c>
      <c r="H390" t="s">
        <v>4404</v>
      </c>
      <c r="J390" t="s">
        <v>4774</v>
      </c>
      <c r="K390" t="s">
        <v>4495</v>
      </c>
      <c r="L390" t="s">
        <v>4069</v>
      </c>
      <c r="P390" t="s">
        <v>3343</v>
      </c>
    </row>
    <row r="391" spans="1:16" x14ac:dyDescent="0.25">
      <c r="A391" t="s">
        <v>4764</v>
      </c>
      <c r="B391" t="s">
        <v>4775</v>
      </c>
      <c r="C391" t="s">
        <v>4776</v>
      </c>
      <c r="D391" t="s">
        <v>4776</v>
      </c>
      <c r="E391" t="s">
        <v>4777</v>
      </c>
      <c r="F391" t="s">
        <v>4778</v>
      </c>
      <c r="G391" t="s">
        <v>4403</v>
      </c>
      <c r="H391" t="s">
        <v>4404</v>
      </c>
      <c r="J391" t="s">
        <v>4769</v>
      </c>
      <c r="K391" t="s">
        <v>4495</v>
      </c>
      <c r="L391" t="s">
        <v>4069</v>
      </c>
      <c r="P391" t="s">
        <v>3343</v>
      </c>
    </row>
    <row r="392" spans="1:16" x14ac:dyDescent="0.25">
      <c r="A392" t="s">
        <v>4410</v>
      </c>
      <c r="B392" t="s">
        <v>4775</v>
      </c>
      <c r="C392" t="s">
        <v>4779</v>
      </c>
      <c r="D392" t="s">
        <v>4779</v>
      </c>
      <c r="E392" t="s">
        <v>4780</v>
      </c>
      <c r="F392" t="s">
        <v>4781</v>
      </c>
      <c r="G392" t="s">
        <v>4403</v>
      </c>
      <c r="H392" t="s">
        <v>4404</v>
      </c>
      <c r="J392" t="s">
        <v>4769</v>
      </c>
      <c r="K392" t="s">
        <v>4495</v>
      </c>
      <c r="L392" t="s">
        <v>4069</v>
      </c>
      <c r="P392" t="s">
        <v>3343</v>
      </c>
    </row>
    <row r="393" spans="1:16" x14ac:dyDescent="0.25">
      <c r="A393" t="s">
        <v>4764</v>
      </c>
      <c r="B393" t="s">
        <v>4782</v>
      </c>
      <c r="C393" t="s">
        <v>4783</v>
      </c>
      <c r="D393" t="s">
        <v>4783</v>
      </c>
      <c r="E393" t="s">
        <v>4784</v>
      </c>
      <c r="F393" t="s">
        <v>4785</v>
      </c>
      <c r="G393" t="s">
        <v>4403</v>
      </c>
      <c r="H393" t="s">
        <v>4404</v>
      </c>
      <c r="J393" t="s">
        <v>4769</v>
      </c>
      <c r="K393" t="s">
        <v>4495</v>
      </c>
      <c r="L393" t="s">
        <v>4069</v>
      </c>
      <c r="P393" t="s">
        <v>3343</v>
      </c>
    </row>
    <row r="394" spans="1:16" x14ac:dyDescent="0.25">
      <c r="A394" t="s">
        <v>4764</v>
      </c>
      <c r="B394" t="s">
        <v>4782</v>
      </c>
      <c r="C394" t="s">
        <v>4786</v>
      </c>
      <c r="D394" t="s">
        <v>4786</v>
      </c>
      <c r="E394" t="s">
        <v>4787</v>
      </c>
      <c r="F394" t="s">
        <v>4788</v>
      </c>
      <c r="G394" t="s">
        <v>4403</v>
      </c>
      <c r="H394" t="s">
        <v>4404</v>
      </c>
      <c r="J394" t="s">
        <v>4769</v>
      </c>
      <c r="K394" t="s">
        <v>4495</v>
      </c>
      <c r="L394" t="s">
        <v>4069</v>
      </c>
      <c r="P394" t="s">
        <v>3343</v>
      </c>
    </row>
    <row r="395" spans="1:16" x14ac:dyDescent="0.25">
      <c r="A395" t="s">
        <v>4764</v>
      </c>
      <c r="B395" t="s">
        <v>4782</v>
      </c>
      <c r="C395" t="s">
        <v>4789</v>
      </c>
      <c r="D395" t="s">
        <v>4789</v>
      </c>
      <c r="E395" t="s">
        <v>4790</v>
      </c>
      <c r="F395" t="s">
        <v>4791</v>
      </c>
      <c r="G395" t="s">
        <v>4403</v>
      </c>
      <c r="H395" t="s">
        <v>4404</v>
      </c>
      <c r="J395" t="s">
        <v>4769</v>
      </c>
      <c r="K395" t="s">
        <v>4495</v>
      </c>
      <c r="L395" t="s">
        <v>4069</v>
      </c>
      <c r="P395" t="s">
        <v>3343</v>
      </c>
    </row>
    <row r="396" spans="1:16" x14ac:dyDescent="0.25">
      <c r="A396" t="s">
        <v>4764</v>
      </c>
      <c r="B396" t="s">
        <v>4770</v>
      </c>
      <c r="C396" t="s">
        <v>4792</v>
      </c>
      <c r="D396" t="s">
        <v>4792</v>
      </c>
      <c r="E396" t="s">
        <v>4793</v>
      </c>
      <c r="F396" t="s">
        <v>4794</v>
      </c>
      <c r="G396" t="s">
        <v>4403</v>
      </c>
      <c r="H396" t="s">
        <v>4404</v>
      </c>
      <c r="J396" t="s">
        <v>4769</v>
      </c>
      <c r="K396" t="s">
        <v>4495</v>
      </c>
      <c r="L396" t="s">
        <v>4069</v>
      </c>
      <c r="P396" t="s">
        <v>3343</v>
      </c>
    </row>
    <row r="397" spans="1:16" x14ac:dyDescent="0.25">
      <c r="A397" t="s">
        <v>4764</v>
      </c>
      <c r="B397" t="s">
        <v>4795</v>
      </c>
      <c r="C397" t="s">
        <v>4796</v>
      </c>
      <c r="D397" t="s">
        <v>4796</v>
      </c>
      <c r="E397" t="s">
        <v>4797</v>
      </c>
      <c r="F397" t="s">
        <v>4798</v>
      </c>
      <c r="G397" t="s">
        <v>4799</v>
      </c>
      <c r="H397" t="s">
        <v>4404</v>
      </c>
      <c r="J397" t="s">
        <v>4774</v>
      </c>
      <c r="K397" t="s">
        <v>4495</v>
      </c>
      <c r="L397" t="s">
        <v>4069</v>
      </c>
      <c r="P397" t="s">
        <v>3343</v>
      </c>
    </row>
    <row r="398" spans="1:16" x14ac:dyDescent="0.25">
      <c r="A398" t="s">
        <v>4764</v>
      </c>
      <c r="B398" t="s">
        <v>4765</v>
      </c>
      <c r="C398" t="s">
        <v>4800</v>
      </c>
      <c r="D398" t="s">
        <v>4800</v>
      </c>
      <c r="E398" t="s">
        <v>4801</v>
      </c>
      <c r="F398" t="s">
        <v>4802</v>
      </c>
      <c r="G398" t="s">
        <v>228</v>
      </c>
      <c r="H398" t="s">
        <v>4404</v>
      </c>
      <c r="I398" t="s">
        <v>4803</v>
      </c>
      <c r="J398" t="s">
        <v>4774</v>
      </c>
      <c r="K398" t="s">
        <v>4495</v>
      </c>
      <c r="L398" t="s">
        <v>4069</v>
      </c>
      <c r="P398" t="s">
        <v>3343</v>
      </c>
    </row>
    <row r="399" spans="1:16" x14ac:dyDescent="0.25">
      <c r="A399" t="s">
        <v>4764</v>
      </c>
      <c r="B399" t="s">
        <v>4765</v>
      </c>
      <c r="C399" t="s">
        <v>4804</v>
      </c>
      <c r="D399" t="s">
        <v>4804</v>
      </c>
      <c r="E399" t="s">
        <v>4805</v>
      </c>
      <c r="F399" t="s">
        <v>4806</v>
      </c>
      <c r="G399" t="s">
        <v>4486</v>
      </c>
      <c r="H399" t="s">
        <v>4404</v>
      </c>
      <c r="J399" t="s">
        <v>4774</v>
      </c>
      <c r="K399" t="s">
        <v>4495</v>
      </c>
      <c r="L399" t="s">
        <v>4069</v>
      </c>
      <c r="P399" t="s">
        <v>3343</v>
      </c>
    </row>
    <row r="400" spans="1:16" x14ac:dyDescent="0.25">
      <c r="A400" t="s">
        <v>4764</v>
      </c>
      <c r="B400" t="s">
        <v>4765</v>
      </c>
      <c r="C400" t="s">
        <v>4807</v>
      </c>
      <c r="D400" t="s">
        <v>4807</v>
      </c>
      <c r="E400" t="s">
        <v>4808</v>
      </c>
      <c r="F400" t="s">
        <v>4809</v>
      </c>
      <c r="G400" t="s">
        <v>4486</v>
      </c>
      <c r="H400" t="s">
        <v>4404</v>
      </c>
      <c r="J400" t="s">
        <v>4774</v>
      </c>
      <c r="K400" t="s">
        <v>4495</v>
      </c>
      <c r="L400" t="s">
        <v>4069</v>
      </c>
      <c r="P400" t="s">
        <v>3343</v>
      </c>
    </row>
    <row r="401" spans="1:16" x14ac:dyDescent="0.25">
      <c r="A401" t="s">
        <v>4764</v>
      </c>
      <c r="B401" t="s">
        <v>4765</v>
      </c>
      <c r="C401" t="s">
        <v>4810</v>
      </c>
      <c r="D401" t="s">
        <v>4810</v>
      </c>
      <c r="E401" t="s">
        <v>4811</v>
      </c>
      <c r="F401" t="s">
        <v>4812</v>
      </c>
      <c r="G401" t="s">
        <v>4403</v>
      </c>
      <c r="H401" t="s">
        <v>4404</v>
      </c>
      <c r="J401" t="s">
        <v>4774</v>
      </c>
      <c r="K401" t="s">
        <v>4495</v>
      </c>
      <c r="L401" t="s">
        <v>4069</v>
      </c>
      <c r="P401" t="s">
        <v>3343</v>
      </c>
    </row>
    <row r="402" spans="1:16" x14ac:dyDescent="0.25">
      <c r="A402" t="s">
        <v>4764</v>
      </c>
      <c r="B402" t="s">
        <v>4765</v>
      </c>
      <c r="C402" t="s">
        <v>4813</v>
      </c>
      <c r="D402" t="s">
        <v>4813</v>
      </c>
      <c r="E402" t="s">
        <v>4814</v>
      </c>
      <c r="F402" t="s">
        <v>4815</v>
      </c>
      <c r="G402" t="s">
        <v>4486</v>
      </c>
      <c r="H402" t="s">
        <v>4404</v>
      </c>
      <c r="J402" t="s">
        <v>4774</v>
      </c>
      <c r="K402" t="s">
        <v>4495</v>
      </c>
      <c r="L402" t="s">
        <v>4069</v>
      </c>
      <c r="P402" t="s">
        <v>3343</v>
      </c>
    </row>
    <row r="403" spans="1:16" x14ac:dyDescent="0.25">
      <c r="A403" t="s">
        <v>4764</v>
      </c>
      <c r="B403" t="s">
        <v>4765</v>
      </c>
      <c r="C403" t="s">
        <v>4816</v>
      </c>
      <c r="D403" t="s">
        <v>4816</v>
      </c>
      <c r="E403" t="s">
        <v>4817</v>
      </c>
      <c r="F403" t="s">
        <v>4818</v>
      </c>
      <c r="G403" t="s">
        <v>4403</v>
      </c>
      <c r="H403" t="s">
        <v>4404</v>
      </c>
      <c r="J403" t="s">
        <v>4774</v>
      </c>
      <c r="K403" t="s">
        <v>4495</v>
      </c>
      <c r="L403" t="s">
        <v>4069</v>
      </c>
      <c r="P403" t="s">
        <v>3343</v>
      </c>
    </row>
    <row r="404" spans="1:16" x14ac:dyDescent="0.25">
      <c r="A404" t="s">
        <v>4764</v>
      </c>
      <c r="B404" t="s">
        <v>4765</v>
      </c>
      <c r="C404" t="s">
        <v>4819</v>
      </c>
      <c r="D404" t="s">
        <v>4819</v>
      </c>
      <c r="E404" t="s">
        <v>4820</v>
      </c>
      <c r="F404" t="s">
        <v>4821</v>
      </c>
      <c r="G404" t="s">
        <v>3333</v>
      </c>
      <c r="H404" t="s">
        <v>4404</v>
      </c>
      <c r="I404" t="s">
        <v>4803</v>
      </c>
      <c r="J404" t="s">
        <v>4774</v>
      </c>
      <c r="K404" t="s">
        <v>4495</v>
      </c>
      <c r="L404" t="s">
        <v>4069</v>
      </c>
      <c r="P404" t="s">
        <v>3343</v>
      </c>
    </row>
    <row r="405" spans="1:16" x14ac:dyDescent="0.25">
      <c r="A405" t="s">
        <v>4764</v>
      </c>
      <c r="B405" t="s">
        <v>4765</v>
      </c>
      <c r="C405" t="s">
        <v>4822</v>
      </c>
      <c r="D405" t="s">
        <v>4822</v>
      </c>
      <c r="E405" t="s">
        <v>4823</v>
      </c>
      <c r="F405" t="s">
        <v>4824</v>
      </c>
      <c r="G405" t="s">
        <v>3881</v>
      </c>
      <c r="H405" t="s">
        <v>4404</v>
      </c>
      <c r="I405" t="s">
        <v>4803</v>
      </c>
      <c r="J405" t="s">
        <v>4774</v>
      </c>
      <c r="K405" t="s">
        <v>4495</v>
      </c>
      <c r="L405" t="s">
        <v>4069</v>
      </c>
      <c r="P405" t="s">
        <v>3343</v>
      </c>
    </row>
    <row r="406" spans="1:16" x14ac:dyDescent="0.25">
      <c r="A406" t="s">
        <v>4764</v>
      </c>
      <c r="B406" t="s">
        <v>4765</v>
      </c>
      <c r="C406" t="s">
        <v>4825</v>
      </c>
      <c r="D406" t="s">
        <v>4825</v>
      </c>
      <c r="E406" t="s">
        <v>4826</v>
      </c>
      <c r="F406" t="s">
        <v>4827</v>
      </c>
      <c r="G406" t="s">
        <v>3881</v>
      </c>
      <c r="H406" t="s">
        <v>4404</v>
      </c>
      <c r="J406" t="s">
        <v>4774</v>
      </c>
      <c r="K406" t="s">
        <v>4495</v>
      </c>
      <c r="L406" t="s">
        <v>4069</v>
      </c>
      <c r="P406" t="s">
        <v>3343</v>
      </c>
    </row>
    <row r="407" spans="1:16" x14ac:dyDescent="0.25">
      <c r="A407" t="s">
        <v>4764</v>
      </c>
      <c r="B407" t="s">
        <v>4765</v>
      </c>
      <c r="C407" t="s">
        <v>4828</v>
      </c>
      <c r="D407" t="s">
        <v>4828</v>
      </c>
      <c r="E407" t="s">
        <v>4829</v>
      </c>
      <c r="F407" t="s">
        <v>4830</v>
      </c>
      <c r="G407" t="s">
        <v>4403</v>
      </c>
      <c r="H407" t="s">
        <v>4404</v>
      </c>
      <c r="J407" t="s">
        <v>4831</v>
      </c>
      <c r="K407" t="s">
        <v>4495</v>
      </c>
      <c r="L407" t="s">
        <v>4069</v>
      </c>
      <c r="P407" t="s">
        <v>3343</v>
      </c>
    </row>
    <row r="408" spans="1:16" x14ac:dyDescent="0.25">
      <c r="A408" t="s">
        <v>4764</v>
      </c>
      <c r="B408" t="s">
        <v>4765</v>
      </c>
      <c r="C408" t="s">
        <v>4832</v>
      </c>
      <c r="D408" t="s">
        <v>4832</v>
      </c>
      <c r="E408" t="s">
        <v>4833</v>
      </c>
      <c r="F408" t="s">
        <v>4834</v>
      </c>
      <c r="G408" t="s">
        <v>4403</v>
      </c>
      <c r="H408" t="s">
        <v>4404</v>
      </c>
      <c r="J408" t="s">
        <v>4774</v>
      </c>
      <c r="K408" t="s">
        <v>4495</v>
      </c>
      <c r="L408" t="s">
        <v>4069</v>
      </c>
      <c r="P408" t="s">
        <v>3343</v>
      </c>
    </row>
    <row r="409" spans="1:16" x14ac:dyDescent="0.25">
      <c r="A409" t="s">
        <v>4764</v>
      </c>
      <c r="B409" t="s">
        <v>4765</v>
      </c>
      <c r="C409" t="s">
        <v>4835</v>
      </c>
      <c r="D409" t="s">
        <v>4835</v>
      </c>
      <c r="E409" t="s">
        <v>4836</v>
      </c>
      <c r="F409" t="s">
        <v>4837</v>
      </c>
      <c r="G409" t="s">
        <v>4403</v>
      </c>
      <c r="H409" t="s">
        <v>4404</v>
      </c>
      <c r="J409" t="s">
        <v>4774</v>
      </c>
      <c r="K409" t="s">
        <v>4495</v>
      </c>
      <c r="L409" t="s">
        <v>4069</v>
      </c>
      <c r="P409" t="s">
        <v>3343</v>
      </c>
    </row>
    <row r="410" spans="1:16" x14ac:dyDescent="0.25">
      <c r="A410" t="s">
        <v>4764</v>
      </c>
      <c r="B410" t="s">
        <v>4770</v>
      </c>
      <c r="C410" t="s">
        <v>4838</v>
      </c>
      <c r="D410" t="s">
        <v>4838</v>
      </c>
      <c r="E410" t="s">
        <v>4839</v>
      </c>
      <c r="F410" t="s">
        <v>4840</v>
      </c>
      <c r="G410" t="s">
        <v>4403</v>
      </c>
      <c r="H410" t="s">
        <v>4404</v>
      </c>
      <c r="J410" t="s">
        <v>4769</v>
      </c>
      <c r="K410" t="s">
        <v>4495</v>
      </c>
      <c r="L410" t="s">
        <v>4069</v>
      </c>
      <c r="P410" t="s">
        <v>3343</v>
      </c>
    </row>
    <row r="411" spans="1:16" x14ac:dyDescent="0.25">
      <c r="A411" t="s">
        <v>4764</v>
      </c>
      <c r="B411" t="s">
        <v>4775</v>
      </c>
      <c r="C411" t="s">
        <v>4841</v>
      </c>
      <c r="D411" t="s">
        <v>4841</v>
      </c>
      <c r="E411" t="s">
        <v>4842</v>
      </c>
      <c r="F411" t="s">
        <v>4843</v>
      </c>
      <c r="G411" t="s">
        <v>4403</v>
      </c>
      <c r="H411" t="s">
        <v>4404</v>
      </c>
      <c r="J411" t="s">
        <v>4769</v>
      </c>
      <c r="K411" t="s">
        <v>4495</v>
      </c>
      <c r="L411" t="s">
        <v>4069</v>
      </c>
      <c r="P411" t="s">
        <v>3343</v>
      </c>
    </row>
    <row r="412" spans="1:16" x14ac:dyDescent="0.25">
      <c r="A412" t="s">
        <v>3328</v>
      </c>
      <c r="B412" t="s">
        <v>4844</v>
      </c>
      <c r="C412" t="s">
        <v>4845</v>
      </c>
      <c r="D412" t="s">
        <v>4845</v>
      </c>
      <c r="E412" t="s">
        <v>4846</v>
      </c>
      <c r="F412" t="s">
        <v>4847</v>
      </c>
      <c r="G412" t="s">
        <v>4403</v>
      </c>
      <c r="H412" t="s">
        <v>4404</v>
      </c>
      <c r="J412" t="s">
        <v>4848</v>
      </c>
      <c r="K412" t="s">
        <v>4495</v>
      </c>
      <c r="L412" t="s">
        <v>4069</v>
      </c>
      <c r="P412" t="s">
        <v>3343</v>
      </c>
    </row>
    <row r="413" spans="1:16" x14ac:dyDescent="0.25">
      <c r="A413" t="s">
        <v>3328</v>
      </c>
      <c r="B413" t="s">
        <v>4844</v>
      </c>
      <c r="C413" t="s">
        <v>4849</v>
      </c>
      <c r="D413" t="s">
        <v>4849</v>
      </c>
      <c r="E413" t="s">
        <v>4850</v>
      </c>
      <c r="F413" t="s">
        <v>4851</v>
      </c>
      <c r="G413" t="s">
        <v>4403</v>
      </c>
      <c r="H413" t="s">
        <v>4404</v>
      </c>
      <c r="K413" t="s">
        <v>4495</v>
      </c>
      <c r="L413" t="s">
        <v>4069</v>
      </c>
      <c r="P413" t="s">
        <v>3343</v>
      </c>
    </row>
    <row r="414" spans="1:16" x14ac:dyDescent="0.25">
      <c r="A414" t="s">
        <v>3328</v>
      </c>
      <c r="B414" t="s">
        <v>4844</v>
      </c>
      <c r="C414" t="s">
        <v>4852</v>
      </c>
      <c r="D414" t="s">
        <v>4852</v>
      </c>
      <c r="E414" t="s">
        <v>4853</v>
      </c>
      <c r="F414" t="s">
        <v>4854</v>
      </c>
      <c r="G414" t="s">
        <v>4403</v>
      </c>
      <c r="H414" t="s">
        <v>4404</v>
      </c>
      <c r="J414" t="s">
        <v>4848</v>
      </c>
      <c r="K414" t="s">
        <v>4495</v>
      </c>
      <c r="L414" t="s">
        <v>4069</v>
      </c>
      <c r="P414" t="s">
        <v>3343</v>
      </c>
    </row>
    <row r="415" spans="1:16" x14ac:dyDescent="0.25">
      <c r="A415" t="s">
        <v>3328</v>
      </c>
      <c r="B415" t="s">
        <v>4844</v>
      </c>
      <c r="C415" t="s">
        <v>4855</v>
      </c>
      <c r="D415" t="s">
        <v>4855</v>
      </c>
      <c r="E415" t="s">
        <v>4856</v>
      </c>
      <c r="F415" t="s">
        <v>4857</v>
      </c>
      <c r="G415" t="s">
        <v>4403</v>
      </c>
      <c r="H415" t="s">
        <v>4404</v>
      </c>
      <c r="K415" t="s">
        <v>4495</v>
      </c>
      <c r="L415" t="s">
        <v>4069</v>
      </c>
      <c r="P415" t="s">
        <v>3343</v>
      </c>
    </row>
    <row r="416" spans="1:16" x14ac:dyDescent="0.25">
      <c r="A416" t="s">
        <v>3328</v>
      </c>
      <c r="B416" t="s">
        <v>4844</v>
      </c>
      <c r="C416" t="s">
        <v>4858</v>
      </c>
      <c r="D416" t="s">
        <v>4858</v>
      </c>
      <c r="E416" t="s">
        <v>4859</v>
      </c>
      <c r="F416" t="s">
        <v>4860</v>
      </c>
      <c r="G416" t="s">
        <v>4403</v>
      </c>
      <c r="H416" t="s">
        <v>4404</v>
      </c>
      <c r="J416" t="s">
        <v>4774</v>
      </c>
      <c r="K416" t="s">
        <v>4495</v>
      </c>
      <c r="L416" t="s">
        <v>4069</v>
      </c>
      <c r="P416" t="s">
        <v>3343</v>
      </c>
    </row>
    <row r="417" spans="1:16" x14ac:dyDescent="0.25">
      <c r="A417" t="s">
        <v>3328</v>
      </c>
      <c r="B417" t="s">
        <v>4844</v>
      </c>
      <c r="C417" t="s">
        <v>4861</v>
      </c>
      <c r="D417" t="s">
        <v>4861</v>
      </c>
      <c r="E417" t="s">
        <v>4862</v>
      </c>
      <c r="F417" t="s">
        <v>4863</v>
      </c>
      <c r="G417" t="s">
        <v>4403</v>
      </c>
      <c r="H417" t="s">
        <v>4404</v>
      </c>
      <c r="K417" t="s">
        <v>4495</v>
      </c>
      <c r="L417" t="s">
        <v>4069</v>
      </c>
      <c r="P417" t="s">
        <v>3343</v>
      </c>
    </row>
    <row r="418" spans="1:16" x14ac:dyDescent="0.25">
      <c r="A418" t="s">
        <v>3328</v>
      </c>
      <c r="B418" t="s">
        <v>4844</v>
      </c>
      <c r="C418" t="s">
        <v>4864</v>
      </c>
      <c r="D418" t="s">
        <v>4864</v>
      </c>
      <c r="E418" t="s">
        <v>4865</v>
      </c>
      <c r="F418" t="s">
        <v>4866</v>
      </c>
      <c r="G418" t="s">
        <v>4403</v>
      </c>
      <c r="H418" t="s">
        <v>4404</v>
      </c>
      <c r="K418" t="s">
        <v>4495</v>
      </c>
      <c r="L418" t="s">
        <v>4069</v>
      </c>
      <c r="P418" t="s">
        <v>3343</v>
      </c>
    </row>
    <row r="419" spans="1:16" x14ac:dyDescent="0.25">
      <c r="A419" t="s">
        <v>4764</v>
      </c>
      <c r="B419" t="s">
        <v>4770</v>
      </c>
      <c r="C419" t="s">
        <v>4867</v>
      </c>
      <c r="D419" t="s">
        <v>4867</v>
      </c>
      <c r="E419" t="s">
        <v>4868</v>
      </c>
      <c r="F419" t="s">
        <v>4869</v>
      </c>
      <c r="G419" t="s">
        <v>4403</v>
      </c>
      <c r="H419" t="s">
        <v>4404</v>
      </c>
      <c r="J419" t="s">
        <v>4774</v>
      </c>
      <c r="K419" t="s">
        <v>4495</v>
      </c>
      <c r="L419" t="s">
        <v>4069</v>
      </c>
      <c r="P419" t="s">
        <v>3343</v>
      </c>
    </row>
    <row r="420" spans="1:16" x14ac:dyDescent="0.25">
      <c r="A420" t="s">
        <v>4764</v>
      </c>
      <c r="B420" t="s">
        <v>4770</v>
      </c>
      <c r="C420" t="s">
        <v>4870</v>
      </c>
      <c r="D420" t="s">
        <v>4870</v>
      </c>
      <c r="E420" t="s">
        <v>4871</v>
      </c>
      <c r="F420" t="s">
        <v>4872</v>
      </c>
      <c r="G420" t="s">
        <v>4403</v>
      </c>
      <c r="H420" t="s">
        <v>4404</v>
      </c>
      <c r="J420" t="s">
        <v>4774</v>
      </c>
      <c r="K420" t="s">
        <v>4495</v>
      </c>
      <c r="L420" t="s">
        <v>4069</v>
      </c>
      <c r="P420" t="s">
        <v>3343</v>
      </c>
    </row>
    <row r="421" spans="1:16" x14ac:dyDescent="0.25">
      <c r="A421" t="s">
        <v>4764</v>
      </c>
      <c r="B421" t="s">
        <v>4770</v>
      </c>
      <c r="C421" t="s">
        <v>4873</v>
      </c>
      <c r="D421" t="s">
        <v>4873</v>
      </c>
      <c r="E421" t="s">
        <v>4874</v>
      </c>
      <c r="F421" t="s">
        <v>4875</v>
      </c>
      <c r="G421" t="s">
        <v>4403</v>
      </c>
      <c r="H421" t="s">
        <v>4404</v>
      </c>
      <c r="J421" t="s">
        <v>4774</v>
      </c>
      <c r="K421" t="s">
        <v>4495</v>
      </c>
      <c r="L421" t="s">
        <v>4069</v>
      </c>
      <c r="P421" t="s">
        <v>3343</v>
      </c>
    </row>
    <row r="422" spans="1:16" x14ac:dyDescent="0.25">
      <c r="A422" t="s">
        <v>4764</v>
      </c>
      <c r="B422" t="s">
        <v>4770</v>
      </c>
      <c r="C422" t="s">
        <v>4876</v>
      </c>
      <c r="D422" t="s">
        <v>4876</v>
      </c>
      <c r="E422" t="s">
        <v>4877</v>
      </c>
      <c r="F422" t="s">
        <v>4878</v>
      </c>
      <c r="G422" t="s">
        <v>4403</v>
      </c>
      <c r="H422" t="s">
        <v>4404</v>
      </c>
      <c r="J422" t="s">
        <v>4774</v>
      </c>
      <c r="K422" t="s">
        <v>4495</v>
      </c>
      <c r="L422" t="s">
        <v>4069</v>
      </c>
      <c r="P422" t="s">
        <v>3343</v>
      </c>
    </row>
    <row r="423" spans="1:16" x14ac:dyDescent="0.25">
      <c r="A423" t="s">
        <v>3328</v>
      </c>
      <c r="B423" t="s">
        <v>4844</v>
      </c>
      <c r="C423" t="s">
        <v>4879</v>
      </c>
      <c r="D423" t="s">
        <v>4879</v>
      </c>
      <c r="E423" t="s">
        <v>4880</v>
      </c>
      <c r="F423" t="s">
        <v>4881</v>
      </c>
      <c r="G423" t="s">
        <v>4403</v>
      </c>
      <c r="H423" t="s">
        <v>4404</v>
      </c>
      <c r="K423" t="s">
        <v>4495</v>
      </c>
      <c r="L423" t="s">
        <v>4069</v>
      </c>
      <c r="P423" t="s">
        <v>3343</v>
      </c>
    </row>
    <row r="424" spans="1:16" x14ac:dyDescent="0.25">
      <c r="A424" t="s">
        <v>3328</v>
      </c>
      <c r="B424" t="s">
        <v>4844</v>
      </c>
      <c r="C424" t="s">
        <v>4882</v>
      </c>
      <c r="D424" t="s">
        <v>4882</v>
      </c>
      <c r="E424" t="s">
        <v>4883</v>
      </c>
      <c r="F424" t="s">
        <v>4884</v>
      </c>
      <c r="G424" t="s">
        <v>4403</v>
      </c>
      <c r="H424" t="s">
        <v>4404</v>
      </c>
      <c r="J424" t="s">
        <v>4774</v>
      </c>
      <c r="K424" t="s">
        <v>4495</v>
      </c>
      <c r="L424" t="s">
        <v>4069</v>
      </c>
      <c r="P424" t="s">
        <v>3343</v>
      </c>
    </row>
    <row r="425" spans="1:16" x14ac:dyDescent="0.25">
      <c r="A425" t="s">
        <v>3328</v>
      </c>
      <c r="B425" t="s">
        <v>4844</v>
      </c>
      <c r="C425" t="s">
        <v>4885</v>
      </c>
      <c r="D425" t="s">
        <v>4885</v>
      </c>
      <c r="E425" t="s">
        <v>4886</v>
      </c>
      <c r="F425" t="s">
        <v>4887</v>
      </c>
      <c r="G425" t="s">
        <v>4403</v>
      </c>
      <c r="H425" t="s">
        <v>4404</v>
      </c>
      <c r="K425" t="s">
        <v>4495</v>
      </c>
      <c r="L425" t="s">
        <v>4069</v>
      </c>
      <c r="P425" t="s">
        <v>3343</v>
      </c>
    </row>
    <row r="426" spans="1:16" x14ac:dyDescent="0.25">
      <c r="A426" t="s">
        <v>3328</v>
      </c>
      <c r="B426" t="s">
        <v>4844</v>
      </c>
      <c r="C426" t="s">
        <v>4888</v>
      </c>
      <c r="D426" t="s">
        <v>4888</v>
      </c>
      <c r="E426" t="s">
        <v>4889</v>
      </c>
      <c r="F426" t="s">
        <v>4890</v>
      </c>
      <c r="G426" t="s">
        <v>4403</v>
      </c>
      <c r="H426" t="s">
        <v>4404</v>
      </c>
      <c r="J426" t="s">
        <v>4774</v>
      </c>
      <c r="K426" t="s">
        <v>4495</v>
      </c>
      <c r="L426" t="s">
        <v>4069</v>
      </c>
      <c r="P426" t="s">
        <v>3343</v>
      </c>
    </row>
    <row r="427" spans="1:16" x14ac:dyDescent="0.25">
      <c r="A427" t="s">
        <v>4764</v>
      </c>
      <c r="B427" t="s">
        <v>4770</v>
      </c>
      <c r="C427" t="s">
        <v>4891</v>
      </c>
      <c r="D427" t="s">
        <v>4891</v>
      </c>
      <c r="E427" t="s">
        <v>4892</v>
      </c>
      <c r="F427" t="s">
        <v>4893</v>
      </c>
      <c r="G427" t="s">
        <v>4403</v>
      </c>
      <c r="H427" t="s">
        <v>4404</v>
      </c>
      <c r="J427" t="s">
        <v>4774</v>
      </c>
      <c r="K427" t="s">
        <v>4495</v>
      </c>
      <c r="L427" t="s">
        <v>4069</v>
      </c>
      <c r="P427" t="s">
        <v>3343</v>
      </c>
    </row>
    <row r="428" spans="1:16" x14ac:dyDescent="0.25">
      <c r="A428" t="s">
        <v>4764</v>
      </c>
      <c r="B428" t="s">
        <v>4894</v>
      </c>
      <c r="C428" t="s">
        <v>4895</v>
      </c>
      <c r="D428" t="s">
        <v>4895</v>
      </c>
      <c r="E428" t="s">
        <v>4896</v>
      </c>
      <c r="F428" t="s">
        <v>4897</v>
      </c>
      <c r="G428" t="s">
        <v>4403</v>
      </c>
      <c r="H428" t="s">
        <v>4404</v>
      </c>
      <c r="J428" t="s">
        <v>4774</v>
      </c>
      <c r="K428" t="s">
        <v>4495</v>
      </c>
      <c r="L428" t="s">
        <v>4069</v>
      </c>
      <c r="P428" t="s">
        <v>3343</v>
      </c>
    </row>
    <row r="429" spans="1:16" x14ac:dyDescent="0.25">
      <c r="A429" t="s">
        <v>4764</v>
      </c>
      <c r="B429" t="s">
        <v>4770</v>
      </c>
      <c r="C429" t="s">
        <v>4898</v>
      </c>
      <c r="D429" t="s">
        <v>4898</v>
      </c>
      <c r="E429" t="s">
        <v>4899</v>
      </c>
      <c r="F429" t="s">
        <v>4900</v>
      </c>
      <c r="G429" t="s">
        <v>4403</v>
      </c>
      <c r="H429" t="s">
        <v>4404</v>
      </c>
      <c r="J429" t="s">
        <v>4774</v>
      </c>
      <c r="K429" t="s">
        <v>4495</v>
      </c>
      <c r="L429" t="s">
        <v>4069</v>
      </c>
      <c r="P429" t="s">
        <v>3343</v>
      </c>
    </row>
    <row r="430" spans="1:16" x14ac:dyDescent="0.25">
      <c r="A430" t="s">
        <v>4764</v>
      </c>
      <c r="B430" t="s">
        <v>4894</v>
      </c>
      <c r="C430" t="s">
        <v>4901</v>
      </c>
      <c r="D430" t="s">
        <v>4901</v>
      </c>
      <c r="E430" t="s">
        <v>4902</v>
      </c>
      <c r="F430" t="s">
        <v>4903</v>
      </c>
      <c r="G430" t="s">
        <v>4403</v>
      </c>
      <c r="H430" t="s">
        <v>4404</v>
      </c>
      <c r="J430" t="s">
        <v>4774</v>
      </c>
      <c r="K430" t="s">
        <v>4495</v>
      </c>
      <c r="L430" t="s">
        <v>4069</v>
      </c>
      <c r="P430" t="s">
        <v>3343</v>
      </c>
    </row>
    <row r="431" spans="1:16" x14ac:dyDescent="0.25">
      <c r="A431" t="s">
        <v>4764</v>
      </c>
      <c r="B431" t="s">
        <v>4894</v>
      </c>
      <c r="C431" t="s">
        <v>4904</v>
      </c>
      <c r="D431" t="s">
        <v>4904</v>
      </c>
      <c r="E431" t="s">
        <v>4905</v>
      </c>
      <c r="F431" t="s">
        <v>4906</v>
      </c>
      <c r="G431" t="s">
        <v>4486</v>
      </c>
      <c r="H431" t="s">
        <v>4404</v>
      </c>
      <c r="J431" t="s">
        <v>4774</v>
      </c>
      <c r="K431" t="s">
        <v>4495</v>
      </c>
      <c r="L431" t="s">
        <v>4069</v>
      </c>
      <c r="P431" t="s">
        <v>3343</v>
      </c>
    </row>
    <row r="432" spans="1:16" x14ac:dyDescent="0.25">
      <c r="A432" t="s">
        <v>4764</v>
      </c>
      <c r="B432" t="s">
        <v>4894</v>
      </c>
      <c r="C432" t="s">
        <v>4907</v>
      </c>
      <c r="D432" t="s">
        <v>4907</v>
      </c>
      <c r="E432" t="s">
        <v>4908</v>
      </c>
      <c r="F432" t="s">
        <v>4909</v>
      </c>
      <c r="G432" t="s">
        <v>4486</v>
      </c>
      <c r="H432" t="s">
        <v>4404</v>
      </c>
      <c r="J432" t="s">
        <v>4774</v>
      </c>
      <c r="K432" t="s">
        <v>4495</v>
      </c>
      <c r="L432" t="s">
        <v>4069</v>
      </c>
      <c r="P432" t="s">
        <v>3343</v>
      </c>
    </row>
    <row r="433" spans="1:16" x14ac:dyDescent="0.25">
      <c r="A433" t="s">
        <v>4764</v>
      </c>
      <c r="B433" t="s">
        <v>4894</v>
      </c>
      <c r="C433" t="s">
        <v>4910</v>
      </c>
      <c r="D433" t="s">
        <v>4910</v>
      </c>
      <c r="E433" t="s">
        <v>4911</v>
      </c>
      <c r="F433" t="s">
        <v>4912</v>
      </c>
      <c r="G433" t="s">
        <v>4403</v>
      </c>
      <c r="H433" t="s">
        <v>4404</v>
      </c>
      <c r="J433" t="s">
        <v>4774</v>
      </c>
      <c r="K433" t="s">
        <v>4495</v>
      </c>
      <c r="L433" t="s">
        <v>4069</v>
      </c>
      <c r="P433" t="s">
        <v>3343</v>
      </c>
    </row>
    <row r="434" spans="1:16" x14ac:dyDescent="0.25">
      <c r="A434" t="s">
        <v>4764</v>
      </c>
      <c r="B434" t="s">
        <v>4770</v>
      </c>
      <c r="C434" t="s">
        <v>4913</v>
      </c>
      <c r="D434" t="s">
        <v>4913</v>
      </c>
      <c r="E434" t="s">
        <v>4914</v>
      </c>
      <c r="F434" t="s">
        <v>4915</v>
      </c>
      <c r="G434" t="s">
        <v>4403</v>
      </c>
      <c r="H434" t="s">
        <v>4404</v>
      </c>
      <c r="J434" t="s">
        <v>4774</v>
      </c>
      <c r="K434" t="s">
        <v>4495</v>
      </c>
      <c r="L434" t="s">
        <v>4069</v>
      </c>
      <c r="P434" t="s">
        <v>3343</v>
      </c>
    </row>
    <row r="435" spans="1:16" x14ac:dyDescent="0.25">
      <c r="A435" t="s">
        <v>4764</v>
      </c>
      <c r="B435" t="s">
        <v>4894</v>
      </c>
      <c r="C435" t="s">
        <v>4916</v>
      </c>
      <c r="D435" t="s">
        <v>4916</v>
      </c>
      <c r="E435" t="s">
        <v>4917</v>
      </c>
      <c r="F435" t="s">
        <v>4918</v>
      </c>
      <c r="G435" t="s">
        <v>4403</v>
      </c>
      <c r="H435" t="s">
        <v>4404</v>
      </c>
      <c r="J435" t="s">
        <v>4774</v>
      </c>
      <c r="K435" t="s">
        <v>4495</v>
      </c>
      <c r="L435" t="s">
        <v>4069</v>
      </c>
      <c r="P435" t="s">
        <v>3343</v>
      </c>
    </row>
    <row r="436" spans="1:16" x14ac:dyDescent="0.25">
      <c r="A436" t="s">
        <v>4764</v>
      </c>
      <c r="B436" t="s">
        <v>4894</v>
      </c>
      <c r="C436" t="s">
        <v>4919</v>
      </c>
      <c r="D436" t="s">
        <v>4919</v>
      </c>
      <c r="E436" t="s">
        <v>4920</v>
      </c>
      <c r="F436" t="s">
        <v>4921</v>
      </c>
      <c r="G436" t="s">
        <v>4403</v>
      </c>
      <c r="H436" t="s">
        <v>4404</v>
      </c>
      <c r="J436" t="s">
        <v>4774</v>
      </c>
      <c r="K436" t="s">
        <v>4495</v>
      </c>
      <c r="L436" t="s">
        <v>4069</v>
      </c>
      <c r="P436" t="s">
        <v>3343</v>
      </c>
    </row>
    <row r="437" spans="1:16" x14ac:dyDescent="0.25">
      <c r="A437" t="s">
        <v>4764</v>
      </c>
      <c r="B437" t="s">
        <v>4894</v>
      </c>
      <c r="C437" t="s">
        <v>4922</v>
      </c>
      <c r="D437" t="s">
        <v>4922</v>
      </c>
      <c r="E437" t="s">
        <v>4923</v>
      </c>
      <c r="F437" t="s">
        <v>4924</v>
      </c>
      <c r="G437" t="s">
        <v>4403</v>
      </c>
      <c r="H437" t="s">
        <v>4404</v>
      </c>
      <c r="J437" t="s">
        <v>4774</v>
      </c>
      <c r="K437" t="s">
        <v>4495</v>
      </c>
      <c r="L437" t="s">
        <v>4069</v>
      </c>
      <c r="P437" t="s">
        <v>3343</v>
      </c>
    </row>
    <row r="438" spans="1:16" x14ac:dyDescent="0.25">
      <c r="A438" t="s">
        <v>4764</v>
      </c>
      <c r="B438" t="s">
        <v>4770</v>
      </c>
      <c r="C438" t="s">
        <v>4925</v>
      </c>
      <c r="D438" t="s">
        <v>4925</v>
      </c>
      <c r="E438" t="s">
        <v>4926</v>
      </c>
      <c r="F438" t="s">
        <v>4927</v>
      </c>
      <c r="G438" t="s">
        <v>4403</v>
      </c>
      <c r="H438" t="s">
        <v>4404</v>
      </c>
      <c r="J438" t="s">
        <v>4774</v>
      </c>
      <c r="K438" t="s">
        <v>4495</v>
      </c>
      <c r="L438" t="s">
        <v>4069</v>
      </c>
      <c r="P438" t="s">
        <v>3343</v>
      </c>
    </row>
    <row r="439" spans="1:16" x14ac:dyDescent="0.25">
      <c r="A439" t="s">
        <v>4764</v>
      </c>
      <c r="B439" t="s">
        <v>4894</v>
      </c>
      <c r="C439" t="s">
        <v>4928</v>
      </c>
      <c r="D439" t="s">
        <v>4928</v>
      </c>
      <c r="E439" t="s">
        <v>4929</v>
      </c>
      <c r="F439" t="s">
        <v>4930</v>
      </c>
      <c r="G439" t="s">
        <v>4403</v>
      </c>
      <c r="H439" t="s">
        <v>4404</v>
      </c>
      <c r="J439" t="s">
        <v>4769</v>
      </c>
      <c r="K439" t="s">
        <v>4495</v>
      </c>
      <c r="L439" t="s">
        <v>4069</v>
      </c>
      <c r="P439" t="s">
        <v>3343</v>
      </c>
    </row>
    <row r="440" spans="1:16" x14ac:dyDescent="0.25">
      <c r="A440" t="s">
        <v>4764</v>
      </c>
      <c r="B440" t="s">
        <v>4782</v>
      </c>
      <c r="C440" t="s">
        <v>4931</v>
      </c>
      <c r="D440" t="s">
        <v>4931</v>
      </c>
      <c r="E440" t="s">
        <v>4932</v>
      </c>
      <c r="F440" t="s">
        <v>4933</v>
      </c>
      <c r="G440" t="s">
        <v>4403</v>
      </c>
      <c r="H440" t="s">
        <v>4404</v>
      </c>
      <c r="J440" t="s">
        <v>4769</v>
      </c>
      <c r="K440" t="s">
        <v>4495</v>
      </c>
      <c r="L440" t="s">
        <v>4069</v>
      </c>
      <c r="P440" t="s">
        <v>3343</v>
      </c>
    </row>
    <row r="441" spans="1:16" x14ac:dyDescent="0.25">
      <c r="A441" t="s">
        <v>4764</v>
      </c>
      <c r="B441" t="s">
        <v>4782</v>
      </c>
      <c r="C441" t="s">
        <v>4934</v>
      </c>
      <c r="D441" t="s">
        <v>4934</v>
      </c>
      <c r="E441" t="s">
        <v>4935</v>
      </c>
      <c r="F441" t="s">
        <v>4936</v>
      </c>
      <c r="G441" t="s">
        <v>4403</v>
      </c>
      <c r="H441" t="s">
        <v>4404</v>
      </c>
      <c r="J441" t="s">
        <v>4769</v>
      </c>
      <c r="K441" t="s">
        <v>4495</v>
      </c>
      <c r="L441" t="s">
        <v>4069</v>
      </c>
      <c r="P441" t="s">
        <v>3343</v>
      </c>
    </row>
    <row r="442" spans="1:16" x14ac:dyDescent="0.25">
      <c r="A442" t="s">
        <v>4764</v>
      </c>
      <c r="B442" t="s">
        <v>4782</v>
      </c>
      <c r="C442" t="s">
        <v>4937</v>
      </c>
      <c r="D442" t="s">
        <v>4937</v>
      </c>
      <c r="E442" t="s">
        <v>4938</v>
      </c>
      <c r="F442" t="s">
        <v>4939</v>
      </c>
      <c r="G442" t="s">
        <v>4403</v>
      </c>
      <c r="H442" t="s">
        <v>4404</v>
      </c>
      <c r="J442" t="s">
        <v>4769</v>
      </c>
      <c r="K442" t="s">
        <v>4495</v>
      </c>
      <c r="L442" t="s">
        <v>4069</v>
      </c>
      <c r="P442" t="s">
        <v>3343</v>
      </c>
    </row>
    <row r="443" spans="1:16" x14ac:dyDescent="0.25">
      <c r="A443" t="s">
        <v>4764</v>
      </c>
      <c r="B443" t="s">
        <v>4782</v>
      </c>
      <c r="C443" t="s">
        <v>4940</v>
      </c>
      <c r="D443" t="s">
        <v>4940</v>
      </c>
      <c r="E443" t="s">
        <v>4941</v>
      </c>
      <c r="F443" t="s">
        <v>4942</v>
      </c>
      <c r="G443" t="s">
        <v>4403</v>
      </c>
      <c r="H443" t="s">
        <v>4404</v>
      </c>
      <c r="J443" t="s">
        <v>4769</v>
      </c>
      <c r="K443" t="s">
        <v>4495</v>
      </c>
      <c r="L443" t="s">
        <v>4069</v>
      </c>
      <c r="P443" t="s">
        <v>3343</v>
      </c>
    </row>
    <row r="444" spans="1:16" x14ac:dyDescent="0.25">
      <c r="A444" t="s">
        <v>4764</v>
      </c>
      <c r="B444" t="s">
        <v>4782</v>
      </c>
      <c r="C444" t="s">
        <v>4943</v>
      </c>
      <c r="D444" t="s">
        <v>4943</v>
      </c>
      <c r="E444" t="s">
        <v>4944</v>
      </c>
      <c r="F444" t="s">
        <v>4945</v>
      </c>
      <c r="G444" t="s">
        <v>4403</v>
      </c>
      <c r="H444" t="s">
        <v>4404</v>
      </c>
      <c r="J444" t="s">
        <v>4769</v>
      </c>
      <c r="K444" t="s">
        <v>4495</v>
      </c>
      <c r="L444" t="s">
        <v>4069</v>
      </c>
      <c r="P444" t="s">
        <v>3343</v>
      </c>
    </row>
    <row r="445" spans="1:16" x14ac:dyDescent="0.25">
      <c r="C445" t="s">
        <v>4946</v>
      </c>
      <c r="D445" t="s">
        <v>4946</v>
      </c>
      <c r="E445" t="s">
        <v>4947</v>
      </c>
      <c r="F445" t="s">
        <v>4948</v>
      </c>
      <c r="G445" t="s">
        <v>4403</v>
      </c>
      <c r="H445" t="s">
        <v>4404</v>
      </c>
      <c r="J445" t="s">
        <v>4769</v>
      </c>
      <c r="K445" t="s">
        <v>4495</v>
      </c>
      <c r="L445" t="s">
        <v>4069</v>
      </c>
      <c r="P445" t="s">
        <v>3343</v>
      </c>
    </row>
    <row r="446" spans="1:16" x14ac:dyDescent="0.25">
      <c r="A446" t="s">
        <v>4410</v>
      </c>
      <c r="B446" t="s">
        <v>4775</v>
      </c>
      <c r="C446" t="s">
        <v>4949</v>
      </c>
      <c r="D446" t="s">
        <v>4949</v>
      </c>
      <c r="E446" t="s">
        <v>4950</v>
      </c>
      <c r="F446" t="s">
        <v>4951</v>
      </c>
      <c r="G446" t="s">
        <v>4403</v>
      </c>
      <c r="H446" t="s">
        <v>4404</v>
      </c>
      <c r="J446" t="s">
        <v>4769</v>
      </c>
      <c r="K446" t="s">
        <v>4495</v>
      </c>
      <c r="L446" t="s">
        <v>4069</v>
      </c>
      <c r="P446" t="s">
        <v>3343</v>
      </c>
    </row>
    <row r="447" spans="1:16" x14ac:dyDescent="0.25">
      <c r="A447" t="s">
        <v>4764</v>
      </c>
      <c r="B447" t="s">
        <v>4782</v>
      </c>
      <c r="C447" t="s">
        <v>4952</v>
      </c>
      <c r="D447" t="s">
        <v>4952</v>
      </c>
      <c r="E447" t="s">
        <v>4953</v>
      </c>
      <c r="F447" t="s">
        <v>4954</v>
      </c>
      <c r="G447" t="s">
        <v>4403</v>
      </c>
      <c r="H447" t="s">
        <v>4404</v>
      </c>
      <c r="J447" t="s">
        <v>4769</v>
      </c>
      <c r="K447" t="s">
        <v>4495</v>
      </c>
      <c r="L447" t="s">
        <v>4069</v>
      </c>
      <c r="P447" t="s">
        <v>3343</v>
      </c>
    </row>
    <row r="448" spans="1:16" x14ac:dyDescent="0.25">
      <c r="A448" t="s">
        <v>4764</v>
      </c>
      <c r="B448" t="s">
        <v>4770</v>
      </c>
      <c r="C448" t="s">
        <v>4955</v>
      </c>
      <c r="D448" t="s">
        <v>4955</v>
      </c>
      <c r="E448" t="s">
        <v>4956</v>
      </c>
      <c r="F448" t="s">
        <v>4957</v>
      </c>
      <c r="G448" t="s">
        <v>4403</v>
      </c>
      <c r="H448" t="s">
        <v>4404</v>
      </c>
      <c r="J448" t="s">
        <v>4769</v>
      </c>
      <c r="K448" t="s">
        <v>4495</v>
      </c>
      <c r="L448" t="s">
        <v>4069</v>
      </c>
      <c r="P448" t="s">
        <v>3343</v>
      </c>
    </row>
    <row r="449" spans="1:16" x14ac:dyDescent="0.25">
      <c r="A449" t="s">
        <v>4764</v>
      </c>
      <c r="B449" t="s">
        <v>4782</v>
      </c>
      <c r="C449" t="s">
        <v>4958</v>
      </c>
      <c r="D449" t="s">
        <v>4958</v>
      </c>
      <c r="E449" t="s">
        <v>4959</v>
      </c>
      <c r="F449" t="s">
        <v>4960</v>
      </c>
      <c r="G449" t="s">
        <v>4403</v>
      </c>
      <c r="H449" t="s">
        <v>4404</v>
      </c>
      <c r="J449" t="s">
        <v>4769</v>
      </c>
      <c r="K449" t="s">
        <v>4495</v>
      </c>
      <c r="L449" t="s">
        <v>4069</v>
      </c>
      <c r="P449" t="s">
        <v>3343</v>
      </c>
    </row>
    <row r="450" spans="1:16" x14ac:dyDescent="0.25">
      <c r="A450" t="s">
        <v>4764</v>
      </c>
      <c r="B450" t="s">
        <v>4782</v>
      </c>
      <c r="C450" t="s">
        <v>4961</v>
      </c>
      <c r="D450" t="s">
        <v>4961</v>
      </c>
      <c r="E450" t="s">
        <v>4962</v>
      </c>
      <c r="F450" t="s">
        <v>4963</v>
      </c>
      <c r="G450" t="s">
        <v>4403</v>
      </c>
      <c r="H450" t="s">
        <v>4404</v>
      </c>
      <c r="J450" t="s">
        <v>4769</v>
      </c>
      <c r="K450" t="s">
        <v>4495</v>
      </c>
      <c r="L450" t="s">
        <v>4069</v>
      </c>
      <c r="P450" t="s">
        <v>3343</v>
      </c>
    </row>
    <row r="451" spans="1:16" x14ac:dyDescent="0.25">
      <c r="A451" t="s">
        <v>4764</v>
      </c>
      <c r="B451" t="s">
        <v>4782</v>
      </c>
      <c r="C451" t="s">
        <v>4964</v>
      </c>
      <c r="D451" t="s">
        <v>4964</v>
      </c>
      <c r="E451" t="s">
        <v>4965</v>
      </c>
      <c r="F451" t="s">
        <v>4966</v>
      </c>
      <c r="G451" t="s">
        <v>4403</v>
      </c>
      <c r="H451" t="s">
        <v>4404</v>
      </c>
      <c r="J451" t="s">
        <v>4769</v>
      </c>
      <c r="K451" t="s">
        <v>4495</v>
      </c>
      <c r="L451" t="s">
        <v>4069</v>
      </c>
      <c r="P451" t="s">
        <v>3343</v>
      </c>
    </row>
    <row r="452" spans="1:16" x14ac:dyDescent="0.25">
      <c r="A452" t="s">
        <v>4764</v>
      </c>
      <c r="B452" t="s">
        <v>4782</v>
      </c>
      <c r="C452" t="s">
        <v>4967</v>
      </c>
      <c r="D452" t="s">
        <v>4967</v>
      </c>
      <c r="E452" t="s">
        <v>4968</v>
      </c>
      <c r="F452" t="s">
        <v>4969</v>
      </c>
      <c r="G452" t="s">
        <v>4403</v>
      </c>
      <c r="H452" t="s">
        <v>4404</v>
      </c>
      <c r="J452" t="s">
        <v>4769</v>
      </c>
      <c r="K452" t="s">
        <v>4495</v>
      </c>
      <c r="L452" t="s">
        <v>4069</v>
      </c>
      <c r="P452" t="s">
        <v>3343</v>
      </c>
    </row>
    <row r="453" spans="1:16" x14ac:dyDescent="0.25">
      <c r="A453" t="s">
        <v>4764</v>
      </c>
      <c r="B453" t="s">
        <v>4782</v>
      </c>
      <c r="C453" t="s">
        <v>4970</v>
      </c>
      <c r="D453" t="s">
        <v>4970</v>
      </c>
      <c r="E453" t="s">
        <v>4971</v>
      </c>
      <c r="F453" t="s">
        <v>4972</v>
      </c>
      <c r="G453" t="s">
        <v>4403</v>
      </c>
      <c r="H453" t="s">
        <v>4404</v>
      </c>
      <c r="J453" t="s">
        <v>4769</v>
      </c>
      <c r="K453" t="s">
        <v>4495</v>
      </c>
      <c r="L453" t="s">
        <v>4069</v>
      </c>
      <c r="P453" t="s">
        <v>3343</v>
      </c>
    </row>
    <row r="454" spans="1:16" x14ac:dyDescent="0.25">
      <c r="A454" t="s">
        <v>4764</v>
      </c>
      <c r="B454" t="s">
        <v>4782</v>
      </c>
      <c r="C454" t="s">
        <v>4973</v>
      </c>
      <c r="D454" t="s">
        <v>4973</v>
      </c>
      <c r="E454" t="s">
        <v>4974</v>
      </c>
      <c r="F454" t="s">
        <v>4975</v>
      </c>
      <c r="G454" t="s">
        <v>4403</v>
      </c>
      <c r="H454" t="s">
        <v>4404</v>
      </c>
      <c r="J454" t="s">
        <v>4769</v>
      </c>
      <c r="K454" t="s">
        <v>4495</v>
      </c>
      <c r="L454" t="s">
        <v>4069</v>
      </c>
      <c r="P454" t="s">
        <v>3343</v>
      </c>
    </row>
    <row r="455" spans="1:16" x14ac:dyDescent="0.25">
      <c r="A455" t="s">
        <v>4764</v>
      </c>
      <c r="B455" t="s">
        <v>4782</v>
      </c>
      <c r="C455" t="s">
        <v>4976</v>
      </c>
      <c r="D455" t="s">
        <v>4976</v>
      </c>
      <c r="E455" t="s">
        <v>4977</v>
      </c>
      <c r="F455" t="s">
        <v>4978</v>
      </c>
      <c r="G455" t="s">
        <v>4403</v>
      </c>
      <c r="H455" t="s">
        <v>4404</v>
      </c>
      <c r="J455" t="s">
        <v>4769</v>
      </c>
      <c r="K455" t="s">
        <v>4495</v>
      </c>
      <c r="L455" t="s">
        <v>4069</v>
      </c>
      <c r="P455" t="s">
        <v>3343</v>
      </c>
    </row>
    <row r="456" spans="1:16" x14ac:dyDescent="0.25">
      <c r="A456" t="s">
        <v>4764</v>
      </c>
      <c r="B456" t="s">
        <v>4782</v>
      </c>
      <c r="C456" t="s">
        <v>4979</v>
      </c>
      <c r="D456" t="s">
        <v>4979</v>
      </c>
      <c r="E456" t="s">
        <v>4980</v>
      </c>
      <c r="F456" t="s">
        <v>4981</v>
      </c>
      <c r="G456" t="s">
        <v>4403</v>
      </c>
      <c r="H456" t="s">
        <v>4404</v>
      </c>
      <c r="J456" t="s">
        <v>4769</v>
      </c>
      <c r="K456" t="s">
        <v>4495</v>
      </c>
      <c r="L456" t="s">
        <v>4069</v>
      </c>
      <c r="P456" t="s">
        <v>3343</v>
      </c>
    </row>
    <row r="457" spans="1:16" x14ac:dyDescent="0.25">
      <c r="A457" t="s">
        <v>4764</v>
      </c>
      <c r="B457" t="s">
        <v>4782</v>
      </c>
      <c r="C457" t="s">
        <v>4982</v>
      </c>
      <c r="D457" t="s">
        <v>4982</v>
      </c>
      <c r="E457" t="s">
        <v>4983</v>
      </c>
      <c r="F457" t="s">
        <v>4984</v>
      </c>
      <c r="G457" t="s">
        <v>4403</v>
      </c>
      <c r="H457" t="s">
        <v>4404</v>
      </c>
      <c r="J457" t="s">
        <v>4769</v>
      </c>
      <c r="K457" t="s">
        <v>4495</v>
      </c>
      <c r="L457" t="s">
        <v>4069</v>
      </c>
      <c r="P457" t="s">
        <v>3343</v>
      </c>
    </row>
    <row r="458" spans="1:16" x14ac:dyDescent="0.25">
      <c r="A458" t="s">
        <v>4764</v>
      </c>
      <c r="B458" t="s">
        <v>4770</v>
      </c>
      <c r="C458" t="s">
        <v>4985</v>
      </c>
      <c r="D458" t="s">
        <v>4985</v>
      </c>
      <c r="E458" t="s">
        <v>4986</v>
      </c>
      <c r="F458" t="s">
        <v>4987</v>
      </c>
      <c r="G458" t="s">
        <v>4403</v>
      </c>
      <c r="H458" t="s">
        <v>4404</v>
      </c>
      <c r="J458" t="s">
        <v>4769</v>
      </c>
      <c r="K458" t="s">
        <v>4495</v>
      </c>
      <c r="L458" t="s">
        <v>4069</v>
      </c>
      <c r="P458" t="s">
        <v>3343</v>
      </c>
    </row>
    <row r="459" spans="1:16" x14ac:dyDescent="0.25">
      <c r="A459" t="s">
        <v>4764</v>
      </c>
      <c r="B459" t="s">
        <v>4782</v>
      </c>
      <c r="C459" t="s">
        <v>4988</v>
      </c>
      <c r="D459" t="s">
        <v>4988</v>
      </c>
      <c r="E459" t="s">
        <v>4989</v>
      </c>
      <c r="F459" t="s">
        <v>4990</v>
      </c>
      <c r="G459" t="s">
        <v>4403</v>
      </c>
      <c r="H459" t="s">
        <v>4404</v>
      </c>
      <c r="J459" t="s">
        <v>4769</v>
      </c>
      <c r="K459" t="s">
        <v>4495</v>
      </c>
      <c r="L459" t="s">
        <v>4069</v>
      </c>
      <c r="P459" t="s">
        <v>3343</v>
      </c>
    </row>
    <row r="460" spans="1:16" x14ac:dyDescent="0.25">
      <c r="A460" t="s">
        <v>4764</v>
      </c>
      <c r="B460" t="s">
        <v>4782</v>
      </c>
      <c r="C460" t="s">
        <v>4991</v>
      </c>
      <c r="D460" t="s">
        <v>4991</v>
      </c>
      <c r="E460" t="s">
        <v>4992</v>
      </c>
      <c r="F460" t="s">
        <v>4993</v>
      </c>
      <c r="G460" t="s">
        <v>4403</v>
      </c>
      <c r="H460" t="s">
        <v>4404</v>
      </c>
      <c r="J460" t="s">
        <v>4769</v>
      </c>
      <c r="K460" t="s">
        <v>4495</v>
      </c>
      <c r="L460" t="s">
        <v>4069</v>
      </c>
      <c r="P460" t="s">
        <v>3343</v>
      </c>
    </row>
    <row r="461" spans="1:16" x14ac:dyDescent="0.25">
      <c r="A461" t="s">
        <v>4764</v>
      </c>
      <c r="B461" t="s">
        <v>4782</v>
      </c>
      <c r="C461" t="s">
        <v>4994</v>
      </c>
      <c r="D461" t="s">
        <v>4994</v>
      </c>
      <c r="E461" t="s">
        <v>4995</v>
      </c>
      <c r="F461" t="s">
        <v>4996</v>
      </c>
      <c r="G461" t="s">
        <v>4403</v>
      </c>
      <c r="H461" t="s">
        <v>4404</v>
      </c>
      <c r="J461" t="s">
        <v>4769</v>
      </c>
      <c r="K461" t="s">
        <v>4495</v>
      </c>
      <c r="L461" t="s">
        <v>4069</v>
      </c>
      <c r="P461" t="s">
        <v>3343</v>
      </c>
    </row>
    <row r="462" spans="1:16" x14ac:dyDescent="0.25">
      <c r="A462" t="s">
        <v>4764</v>
      </c>
      <c r="B462" t="s">
        <v>4782</v>
      </c>
      <c r="C462" t="s">
        <v>4997</v>
      </c>
      <c r="D462" t="s">
        <v>4997</v>
      </c>
      <c r="E462" t="s">
        <v>4998</v>
      </c>
      <c r="F462" t="s">
        <v>4999</v>
      </c>
      <c r="G462" t="s">
        <v>4403</v>
      </c>
      <c r="H462" t="s">
        <v>4404</v>
      </c>
      <c r="J462" t="s">
        <v>4769</v>
      </c>
      <c r="K462" t="s">
        <v>4495</v>
      </c>
      <c r="L462" t="s">
        <v>4069</v>
      </c>
      <c r="P462" t="s">
        <v>3343</v>
      </c>
    </row>
    <row r="463" spans="1:16" x14ac:dyDescent="0.25">
      <c r="A463" t="s">
        <v>4764</v>
      </c>
      <c r="B463" t="s">
        <v>4782</v>
      </c>
      <c r="C463" t="s">
        <v>5000</v>
      </c>
      <c r="D463" t="s">
        <v>5000</v>
      </c>
      <c r="E463" t="s">
        <v>5001</v>
      </c>
      <c r="F463" t="s">
        <v>5002</v>
      </c>
      <c r="G463" t="s">
        <v>4403</v>
      </c>
      <c r="H463" t="s">
        <v>4404</v>
      </c>
      <c r="J463" t="s">
        <v>4774</v>
      </c>
      <c r="K463" t="s">
        <v>4495</v>
      </c>
      <c r="L463" t="s">
        <v>4069</v>
      </c>
      <c r="P463" t="s">
        <v>3343</v>
      </c>
    </row>
    <row r="464" spans="1:16" x14ac:dyDescent="0.25">
      <c r="A464" t="s">
        <v>4764</v>
      </c>
      <c r="B464" t="s">
        <v>4782</v>
      </c>
      <c r="C464" t="s">
        <v>5003</v>
      </c>
      <c r="D464" t="s">
        <v>5003</v>
      </c>
      <c r="E464" t="s">
        <v>5004</v>
      </c>
      <c r="F464" t="s">
        <v>5005</v>
      </c>
      <c r="G464" t="s">
        <v>4403</v>
      </c>
      <c r="H464" t="s">
        <v>4404</v>
      </c>
      <c r="J464" t="s">
        <v>4774</v>
      </c>
      <c r="K464" t="s">
        <v>4495</v>
      </c>
      <c r="L464" t="s">
        <v>4069</v>
      </c>
      <c r="P464" t="s">
        <v>3343</v>
      </c>
    </row>
    <row r="465" spans="1:16" x14ac:dyDescent="0.25">
      <c r="A465" t="s">
        <v>4764</v>
      </c>
      <c r="B465" t="s">
        <v>4770</v>
      </c>
      <c r="C465" t="s">
        <v>5006</v>
      </c>
      <c r="D465" t="s">
        <v>5006</v>
      </c>
      <c r="E465" t="s">
        <v>5007</v>
      </c>
      <c r="F465" t="s">
        <v>5008</v>
      </c>
      <c r="G465" t="s">
        <v>4403</v>
      </c>
      <c r="H465" t="s">
        <v>4404</v>
      </c>
      <c r="J465" t="s">
        <v>4769</v>
      </c>
      <c r="K465" t="s">
        <v>4495</v>
      </c>
      <c r="L465" t="s">
        <v>4069</v>
      </c>
      <c r="P465" t="s">
        <v>3343</v>
      </c>
    </row>
    <row r="466" spans="1:16" x14ac:dyDescent="0.25">
      <c r="A466" t="s">
        <v>4764</v>
      </c>
      <c r="B466" t="s">
        <v>5009</v>
      </c>
      <c r="C466" t="s">
        <v>5010</v>
      </c>
      <c r="D466" t="s">
        <v>5010</v>
      </c>
      <c r="E466" t="s">
        <v>5011</v>
      </c>
      <c r="F466" t="s">
        <v>5012</v>
      </c>
      <c r="G466" t="s">
        <v>3881</v>
      </c>
      <c r="K466" t="s">
        <v>4605</v>
      </c>
      <c r="L466" t="s">
        <v>3337</v>
      </c>
      <c r="P466" t="s">
        <v>3343</v>
      </c>
    </row>
    <row r="467" spans="1:16" x14ac:dyDescent="0.25">
      <c r="A467" t="s">
        <v>4764</v>
      </c>
      <c r="B467" t="s">
        <v>5013</v>
      </c>
      <c r="C467" t="s">
        <v>5014</v>
      </c>
      <c r="D467" t="s">
        <v>5014</v>
      </c>
      <c r="E467" t="s">
        <v>5015</v>
      </c>
      <c r="F467" t="s">
        <v>5016</v>
      </c>
      <c r="G467" t="s">
        <v>3881</v>
      </c>
      <c r="H467" t="s">
        <v>4404</v>
      </c>
      <c r="K467" t="s">
        <v>4605</v>
      </c>
      <c r="L467" t="s">
        <v>3337</v>
      </c>
      <c r="P467" t="s">
        <v>3343</v>
      </c>
    </row>
    <row r="468" spans="1:16" x14ac:dyDescent="0.25">
      <c r="A468" t="s">
        <v>4764</v>
      </c>
      <c r="C468" t="s">
        <v>5017</v>
      </c>
      <c r="D468" t="s">
        <v>5017</v>
      </c>
      <c r="E468" t="s">
        <v>5018</v>
      </c>
      <c r="F468" t="s">
        <v>5019</v>
      </c>
      <c r="G468" t="s">
        <v>3881</v>
      </c>
      <c r="K468" t="s">
        <v>4605</v>
      </c>
      <c r="L468" t="s">
        <v>3337</v>
      </c>
      <c r="P468" t="s">
        <v>3343</v>
      </c>
    </row>
    <row r="469" spans="1:16" x14ac:dyDescent="0.25">
      <c r="A469" t="s">
        <v>4764</v>
      </c>
      <c r="B469" t="s">
        <v>5020</v>
      </c>
      <c r="C469" t="s">
        <v>5021</v>
      </c>
      <c r="D469" t="s">
        <v>5021</v>
      </c>
      <c r="E469" t="s">
        <v>5022</v>
      </c>
      <c r="F469" t="s">
        <v>5023</v>
      </c>
      <c r="G469" t="s">
        <v>3881</v>
      </c>
      <c r="H469" t="s">
        <v>4404</v>
      </c>
      <c r="K469" t="s">
        <v>4605</v>
      </c>
      <c r="L469" t="s">
        <v>3337</v>
      </c>
      <c r="P469" t="s">
        <v>3343</v>
      </c>
    </row>
    <row r="470" spans="1:16" x14ac:dyDescent="0.25">
      <c r="A470" t="s">
        <v>4764</v>
      </c>
      <c r="B470" t="s">
        <v>5020</v>
      </c>
      <c r="C470" t="s">
        <v>5024</v>
      </c>
      <c r="D470" t="s">
        <v>5024</v>
      </c>
      <c r="E470" t="s">
        <v>5025</v>
      </c>
      <c r="F470" t="s">
        <v>5026</v>
      </c>
      <c r="G470" t="s">
        <v>3881</v>
      </c>
      <c r="K470" t="s">
        <v>4605</v>
      </c>
      <c r="L470" t="s">
        <v>3337</v>
      </c>
      <c r="P470" t="s">
        <v>3343</v>
      </c>
    </row>
    <row r="471" spans="1:16" x14ac:dyDescent="0.25">
      <c r="A471" t="s">
        <v>4764</v>
      </c>
      <c r="C471" t="s">
        <v>5027</v>
      </c>
      <c r="D471" t="s">
        <v>5027</v>
      </c>
      <c r="E471" t="s">
        <v>5028</v>
      </c>
      <c r="F471" t="s">
        <v>5029</v>
      </c>
      <c r="G471" t="s">
        <v>3881</v>
      </c>
      <c r="K471" t="s">
        <v>4605</v>
      </c>
      <c r="L471" t="s">
        <v>3337</v>
      </c>
      <c r="P471" t="s">
        <v>3343</v>
      </c>
    </row>
    <row r="472" spans="1:16" x14ac:dyDescent="0.25">
      <c r="A472" t="s">
        <v>4764</v>
      </c>
      <c r="C472" t="s">
        <v>5030</v>
      </c>
      <c r="D472" t="s">
        <v>5030</v>
      </c>
      <c r="E472" t="s">
        <v>5031</v>
      </c>
      <c r="F472" t="s">
        <v>5032</v>
      </c>
      <c r="G472" t="s">
        <v>3881</v>
      </c>
      <c r="K472" t="s">
        <v>4605</v>
      </c>
      <c r="L472" t="s">
        <v>3337</v>
      </c>
      <c r="P472" t="s">
        <v>3343</v>
      </c>
    </row>
    <row r="473" spans="1:16" x14ac:dyDescent="0.25">
      <c r="A473" t="s">
        <v>4764</v>
      </c>
      <c r="B473" t="s">
        <v>5033</v>
      </c>
      <c r="C473" t="s">
        <v>5034</v>
      </c>
      <c r="D473" t="s">
        <v>5034</v>
      </c>
      <c r="E473" t="s">
        <v>5035</v>
      </c>
      <c r="F473" t="s">
        <v>5036</v>
      </c>
      <c r="G473" t="s">
        <v>3881</v>
      </c>
      <c r="H473" t="s">
        <v>4415</v>
      </c>
      <c r="K473" t="s">
        <v>4605</v>
      </c>
      <c r="L473" t="s">
        <v>3337</v>
      </c>
      <c r="P473" t="s">
        <v>3343</v>
      </c>
    </row>
    <row r="474" spans="1:16" x14ac:dyDescent="0.25">
      <c r="A474" t="s">
        <v>4764</v>
      </c>
      <c r="B474" t="s">
        <v>5013</v>
      </c>
      <c r="C474" t="s">
        <v>5037</v>
      </c>
      <c r="D474" t="s">
        <v>5037</v>
      </c>
      <c r="E474" t="s">
        <v>5038</v>
      </c>
      <c r="F474" t="s">
        <v>5039</v>
      </c>
      <c r="G474" t="s">
        <v>3881</v>
      </c>
      <c r="H474" t="s">
        <v>4415</v>
      </c>
      <c r="K474" t="s">
        <v>4605</v>
      </c>
      <c r="L474" t="s">
        <v>3337</v>
      </c>
      <c r="P474" t="s">
        <v>3343</v>
      </c>
    </row>
    <row r="475" spans="1:16" x14ac:dyDescent="0.25">
      <c r="A475" t="s">
        <v>4764</v>
      </c>
      <c r="B475" t="s">
        <v>5033</v>
      </c>
      <c r="C475" t="s">
        <v>5040</v>
      </c>
      <c r="D475" t="s">
        <v>5040</v>
      </c>
      <c r="E475" t="s">
        <v>5041</v>
      </c>
      <c r="F475" t="s">
        <v>5042</v>
      </c>
      <c r="G475" t="s">
        <v>3881</v>
      </c>
      <c r="H475" t="s">
        <v>4415</v>
      </c>
      <c r="K475" t="s">
        <v>4605</v>
      </c>
      <c r="L475" t="s">
        <v>3337</v>
      </c>
      <c r="P475" t="s">
        <v>3343</v>
      </c>
    </row>
    <row r="476" spans="1:16" x14ac:dyDescent="0.25">
      <c r="A476" t="s">
        <v>4764</v>
      </c>
      <c r="B476" t="s">
        <v>5033</v>
      </c>
      <c r="C476" t="s">
        <v>5043</v>
      </c>
      <c r="D476" t="s">
        <v>5043</v>
      </c>
      <c r="E476" t="s">
        <v>5011</v>
      </c>
      <c r="F476" t="s">
        <v>5044</v>
      </c>
      <c r="G476" t="s">
        <v>3881</v>
      </c>
      <c r="H476" t="s">
        <v>4404</v>
      </c>
      <c r="K476" t="s">
        <v>4605</v>
      </c>
      <c r="L476" t="s">
        <v>3337</v>
      </c>
      <c r="P476" t="s">
        <v>3343</v>
      </c>
    </row>
    <row r="477" spans="1:16" x14ac:dyDescent="0.25">
      <c r="A477" t="s">
        <v>4764</v>
      </c>
      <c r="B477" t="s">
        <v>5045</v>
      </c>
      <c r="C477" t="s">
        <v>5046</v>
      </c>
      <c r="D477" t="s">
        <v>5046</v>
      </c>
      <c r="E477" t="s">
        <v>5015</v>
      </c>
      <c r="F477" t="s">
        <v>5047</v>
      </c>
      <c r="G477" t="s">
        <v>3881</v>
      </c>
      <c r="H477" t="s">
        <v>4415</v>
      </c>
      <c r="K477" t="s">
        <v>4605</v>
      </c>
      <c r="L477" t="s">
        <v>3337</v>
      </c>
      <c r="P477" t="s">
        <v>3343</v>
      </c>
    </row>
    <row r="478" spans="1:16" x14ac:dyDescent="0.25">
      <c r="A478" t="s">
        <v>4764</v>
      </c>
      <c r="B478" t="s">
        <v>5013</v>
      </c>
      <c r="C478" t="s">
        <v>5048</v>
      </c>
      <c r="D478" t="s">
        <v>5048</v>
      </c>
      <c r="E478" t="s">
        <v>5018</v>
      </c>
      <c r="F478" t="s">
        <v>5049</v>
      </c>
      <c r="G478" t="s">
        <v>3881</v>
      </c>
      <c r="H478" t="s">
        <v>4415</v>
      </c>
      <c r="K478" t="s">
        <v>4605</v>
      </c>
      <c r="L478" t="s">
        <v>3337</v>
      </c>
      <c r="P478" t="s">
        <v>3343</v>
      </c>
    </row>
    <row r="479" spans="1:16" x14ac:dyDescent="0.25">
      <c r="A479" t="s">
        <v>4764</v>
      </c>
      <c r="B479" t="s">
        <v>5020</v>
      </c>
      <c r="C479" t="s">
        <v>5050</v>
      </c>
      <c r="D479" t="s">
        <v>5050</v>
      </c>
      <c r="E479" t="s">
        <v>5022</v>
      </c>
      <c r="F479" t="s">
        <v>5051</v>
      </c>
      <c r="G479" t="s">
        <v>3881</v>
      </c>
      <c r="H479" t="s">
        <v>4404</v>
      </c>
      <c r="K479" t="s">
        <v>4605</v>
      </c>
      <c r="L479" t="s">
        <v>3337</v>
      </c>
      <c r="P479" t="s">
        <v>3343</v>
      </c>
    </row>
    <row r="480" spans="1:16" x14ac:dyDescent="0.25">
      <c r="A480" t="s">
        <v>4764</v>
      </c>
      <c r="B480" t="s">
        <v>5033</v>
      </c>
      <c r="C480" t="s">
        <v>5052</v>
      </c>
      <c r="D480" t="s">
        <v>5052</v>
      </c>
      <c r="E480" t="s">
        <v>5025</v>
      </c>
      <c r="F480" t="s">
        <v>5053</v>
      </c>
      <c r="G480" t="s">
        <v>3881</v>
      </c>
      <c r="K480" t="s">
        <v>4605</v>
      </c>
      <c r="L480" t="s">
        <v>3337</v>
      </c>
      <c r="P480" t="s">
        <v>3343</v>
      </c>
    </row>
    <row r="481" spans="1:16" x14ac:dyDescent="0.25">
      <c r="A481" t="s">
        <v>4764</v>
      </c>
      <c r="B481" t="s">
        <v>5013</v>
      </c>
      <c r="C481" t="s">
        <v>5054</v>
      </c>
      <c r="D481" t="s">
        <v>5054</v>
      </c>
      <c r="E481" t="s">
        <v>5028</v>
      </c>
      <c r="F481" t="s">
        <v>5055</v>
      </c>
      <c r="G481" t="s">
        <v>3881</v>
      </c>
      <c r="H481" t="s">
        <v>4415</v>
      </c>
      <c r="K481" t="s">
        <v>4605</v>
      </c>
      <c r="L481" t="s">
        <v>3337</v>
      </c>
      <c r="P481" t="s">
        <v>3343</v>
      </c>
    </row>
    <row r="482" spans="1:16" x14ac:dyDescent="0.25">
      <c r="A482" t="s">
        <v>4764</v>
      </c>
      <c r="B482" t="s">
        <v>5045</v>
      </c>
      <c r="C482" t="s">
        <v>5056</v>
      </c>
      <c r="D482" t="s">
        <v>5056</v>
      </c>
      <c r="E482" t="s">
        <v>5031</v>
      </c>
      <c r="F482" t="s">
        <v>5057</v>
      </c>
      <c r="G482" t="s">
        <v>3881</v>
      </c>
      <c r="H482" t="s">
        <v>4404</v>
      </c>
      <c r="K482" t="s">
        <v>4605</v>
      </c>
      <c r="L482" t="s">
        <v>3337</v>
      </c>
      <c r="P482" t="s">
        <v>3343</v>
      </c>
    </row>
    <row r="483" spans="1:16" x14ac:dyDescent="0.25">
      <c r="A483" t="s">
        <v>4764</v>
      </c>
      <c r="C483" t="s">
        <v>5058</v>
      </c>
      <c r="D483" t="s">
        <v>5058</v>
      </c>
      <c r="E483" t="s">
        <v>5035</v>
      </c>
      <c r="F483" t="s">
        <v>5059</v>
      </c>
      <c r="G483" t="s">
        <v>3881</v>
      </c>
      <c r="K483" t="s">
        <v>4605</v>
      </c>
      <c r="L483" t="s">
        <v>3337</v>
      </c>
      <c r="P483" t="s">
        <v>3343</v>
      </c>
    </row>
    <row r="484" spans="1:16" x14ac:dyDescent="0.25">
      <c r="A484" t="s">
        <v>4764</v>
      </c>
      <c r="C484" t="s">
        <v>5060</v>
      </c>
      <c r="D484" t="s">
        <v>5060</v>
      </c>
      <c r="E484" t="s">
        <v>5038</v>
      </c>
      <c r="F484" t="s">
        <v>5061</v>
      </c>
      <c r="G484" t="s">
        <v>3881</v>
      </c>
      <c r="K484" t="s">
        <v>4605</v>
      </c>
      <c r="L484" t="s">
        <v>3337</v>
      </c>
      <c r="P484" t="s">
        <v>3343</v>
      </c>
    </row>
    <row r="485" spans="1:16" x14ac:dyDescent="0.25">
      <c r="A485" t="s">
        <v>4764</v>
      </c>
      <c r="C485" t="s">
        <v>5062</v>
      </c>
      <c r="D485" t="s">
        <v>5062</v>
      </c>
      <c r="E485" t="s">
        <v>5041</v>
      </c>
      <c r="F485" t="s">
        <v>5063</v>
      </c>
      <c r="G485" t="s">
        <v>3881</v>
      </c>
      <c r="K485" t="s">
        <v>4605</v>
      </c>
      <c r="L485" t="s">
        <v>3337</v>
      </c>
      <c r="P485" t="s">
        <v>3343</v>
      </c>
    </row>
    <row r="486" spans="1:16" x14ac:dyDescent="0.25">
      <c r="A486" t="s">
        <v>4764</v>
      </c>
      <c r="B486" t="s">
        <v>5009</v>
      </c>
      <c r="C486" t="s">
        <v>5064</v>
      </c>
      <c r="D486" t="s">
        <v>5064</v>
      </c>
      <c r="E486" t="s">
        <v>5065</v>
      </c>
      <c r="F486" t="s">
        <v>5066</v>
      </c>
      <c r="G486" t="s">
        <v>3881</v>
      </c>
      <c r="K486" t="s">
        <v>4605</v>
      </c>
      <c r="L486" t="s">
        <v>3337</v>
      </c>
      <c r="P486" t="s">
        <v>3343</v>
      </c>
    </row>
    <row r="487" spans="1:16" x14ac:dyDescent="0.25">
      <c r="A487" t="s">
        <v>4764</v>
      </c>
      <c r="B487" t="s">
        <v>5009</v>
      </c>
      <c r="C487" t="s">
        <v>5067</v>
      </c>
      <c r="D487" t="s">
        <v>5067</v>
      </c>
      <c r="E487" t="s">
        <v>5068</v>
      </c>
      <c r="F487" t="s">
        <v>5069</v>
      </c>
      <c r="G487" t="s">
        <v>3881</v>
      </c>
      <c r="K487" t="s">
        <v>4605</v>
      </c>
      <c r="L487" t="s">
        <v>3337</v>
      </c>
      <c r="P487" t="s">
        <v>3343</v>
      </c>
    </row>
    <row r="488" spans="1:16" x14ac:dyDescent="0.25">
      <c r="A488" t="s">
        <v>4764</v>
      </c>
      <c r="C488" t="s">
        <v>5070</v>
      </c>
      <c r="D488" t="s">
        <v>5070</v>
      </c>
      <c r="E488" t="s">
        <v>5071</v>
      </c>
      <c r="F488" t="s">
        <v>5072</v>
      </c>
      <c r="G488" t="s">
        <v>3881</v>
      </c>
      <c r="K488" t="s">
        <v>4605</v>
      </c>
      <c r="L488" t="s">
        <v>3337</v>
      </c>
      <c r="P488" t="s">
        <v>3343</v>
      </c>
    </row>
    <row r="489" spans="1:16" x14ac:dyDescent="0.25">
      <c r="A489" t="s">
        <v>4764</v>
      </c>
      <c r="B489" t="s">
        <v>5033</v>
      </c>
      <c r="C489" t="s">
        <v>5073</v>
      </c>
      <c r="D489" t="s">
        <v>5073</v>
      </c>
      <c r="E489" t="s">
        <v>5022</v>
      </c>
      <c r="F489" t="s">
        <v>5074</v>
      </c>
      <c r="G489" t="s">
        <v>3881</v>
      </c>
      <c r="H489" t="s">
        <v>4415</v>
      </c>
      <c r="K489" t="s">
        <v>4605</v>
      </c>
      <c r="L489" t="s">
        <v>3337</v>
      </c>
      <c r="P489" t="s">
        <v>3343</v>
      </c>
    </row>
    <row r="490" spans="1:16" x14ac:dyDescent="0.25">
      <c r="A490" t="s">
        <v>4764</v>
      </c>
      <c r="C490" t="s">
        <v>5075</v>
      </c>
      <c r="D490" t="s">
        <v>5075</v>
      </c>
      <c r="E490" t="s">
        <v>5025</v>
      </c>
      <c r="F490" t="s">
        <v>5076</v>
      </c>
      <c r="G490" t="s">
        <v>3881</v>
      </c>
      <c r="K490" t="s">
        <v>4605</v>
      </c>
      <c r="L490" t="s">
        <v>3337</v>
      </c>
      <c r="P490" t="s">
        <v>3343</v>
      </c>
    </row>
    <row r="491" spans="1:16" x14ac:dyDescent="0.25">
      <c r="A491" t="s">
        <v>4764</v>
      </c>
      <c r="B491" t="s">
        <v>5033</v>
      </c>
      <c r="C491" t="s">
        <v>5077</v>
      </c>
      <c r="D491" t="s">
        <v>5077</v>
      </c>
      <c r="E491" t="s">
        <v>5028</v>
      </c>
      <c r="F491" t="s">
        <v>5078</v>
      </c>
      <c r="G491" t="s">
        <v>3881</v>
      </c>
      <c r="H491" t="s">
        <v>4415</v>
      </c>
      <c r="K491" t="s">
        <v>4605</v>
      </c>
      <c r="L491" t="s">
        <v>3337</v>
      </c>
      <c r="P491" t="s">
        <v>3343</v>
      </c>
    </row>
    <row r="492" spans="1:16" x14ac:dyDescent="0.25">
      <c r="A492" t="s">
        <v>4764</v>
      </c>
      <c r="B492" t="s">
        <v>5033</v>
      </c>
      <c r="C492" t="s">
        <v>5079</v>
      </c>
      <c r="D492" t="s">
        <v>5079</v>
      </c>
      <c r="E492" t="s">
        <v>5031</v>
      </c>
      <c r="F492" t="s">
        <v>5080</v>
      </c>
      <c r="G492" t="s">
        <v>3881</v>
      </c>
      <c r="H492" t="s">
        <v>4415</v>
      </c>
      <c r="K492" t="s">
        <v>4605</v>
      </c>
      <c r="L492" t="s">
        <v>3337</v>
      </c>
      <c r="P492" t="s">
        <v>3343</v>
      </c>
    </row>
    <row r="493" spans="1:16" x14ac:dyDescent="0.25">
      <c r="A493" t="s">
        <v>4764</v>
      </c>
      <c r="C493" t="s">
        <v>5081</v>
      </c>
      <c r="D493" t="s">
        <v>5081</v>
      </c>
      <c r="E493" t="s">
        <v>5035</v>
      </c>
      <c r="F493" t="s">
        <v>5082</v>
      </c>
      <c r="G493" t="s">
        <v>3881</v>
      </c>
      <c r="K493" t="s">
        <v>4605</v>
      </c>
      <c r="L493" t="s">
        <v>3337</v>
      </c>
      <c r="P493" t="s">
        <v>3343</v>
      </c>
    </row>
    <row r="494" spans="1:16" x14ac:dyDescent="0.25">
      <c r="A494" t="s">
        <v>4764</v>
      </c>
      <c r="C494" t="s">
        <v>5083</v>
      </c>
      <c r="D494" t="s">
        <v>5083</v>
      </c>
      <c r="E494" t="s">
        <v>5038</v>
      </c>
      <c r="F494" t="s">
        <v>5084</v>
      </c>
      <c r="G494" t="s">
        <v>3881</v>
      </c>
      <c r="K494" t="s">
        <v>4605</v>
      </c>
      <c r="L494" t="s">
        <v>3337</v>
      </c>
      <c r="P494" t="s">
        <v>3343</v>
      </c>
    </row>
    <row r="495" spans="1:16" x14ac:dyDescent="0.25">
      <c r="A495" t="s">
        <v>4764</v>
      </c>
      <c r="C495" t="s">
        <v>5085</v>
      </c>
      <c r="D495" t="s">
        <v>5085</v>
      </c>
      <c r="E495" t="s">
        <v>5041</v>
      </c>
      <c r="F495" t="s">
        <v>5086</v>
      </c>
      <c r="G495" t="s">
        <v>3881</v>
      </c>
      <c r="K495" t="s">
        <v>4605</v>
      </c>
      <c r="L495" t="s">
        <v>3337</v>
      </c>
      <c r="P495" t="s">
        <v>3343</v>
      </c>
    </row>
    <row r="496" spans="1:16" x14ac:dyDescent="0.25">
      <c r="A496" t="s">
        <v>4764</v>
      </c>
      <c r="B496" t="s">
        <v>5009</v>
      </c>
      <c r="C496" t="s">
        <v>5087</v>
      </c>
      <c r="D496" t="s">
        <v>5087</v>
      </c>
      <c r="E496" t="s">
        <v>5011</v>
      </c>
      <c r="F496" t="s">
        <v>5088</v>
      </c>
      <c r="G496" t="s">
        <v>3881</v>
      </c>
      <c r="H496" t="s">
        <v>4404</v>
      </c>
      <c r="K496" t="s">
        <v>4605</v>
      </c>
      <c r="L496" t="s">
        <v>3337</v>
      </c>
      <c r="P496" t="s">
        <v>3343</v>
      </c>
    </row>
    <row r="497" spans="1:16" x14ac:dyDescent="0.25">
      <c r="A497" t="s">
        <v>4764</v>
      </c>
      <c r="B497" t="s">
        <v>5009</v>
      </c>
      <c r="C497" t="s">
        <v>5089</v>
      </c>
      <c r="D497" t="s">
        <v>5089</v>
      </c>
      <c r="E497" t="s">
        <v>5015</v>
      </c>
      <c r="F497" t="s">
        <v>5090</v>
      </c>
      <c r="G497" t="s">
        <v>3881</v>
      </c>
      <c r="H497" t="s">
        <v>4404</v>
      </c>
      <c r="K497" t="s">
        <v>4605</v>
      </c>
      <c r="L497" t="s">
        <v>3337</v>
      </c>
      <c r="P497" t="s">
        <v>3343</v>
      </c>
    </row>
    <row r="498" spans="1:16" x14ac:dyDescent="0.25">
      <c r="A498" t="s">
        <v>4764</v>
      </c>
      <c r="B498" t="s">
        <v>5020</v>
      </c>
      <c r="C498" t="s">
        <v>5091</v>
      </c>
      <c r="D498" t="s">
        <v>5091</v>
      </c>
      <c r="E498" t="s">
        <v>5018</v>
      </c>
      <c r="F498" t="s">
        <v>5092</v>
      </c>
      <c r="G498" t="s">
        <v>3881</v>
      </c>
      <c r="K498" t="s">
        <v>4605</v>
      </c>
      <c r="L498" t="s">
        <v>3337</v>
      </c>
      <c r="P498" t="s">
        <v>3343</v>
      </c>
    </row>
    <row r="499" spans="1:16" x14ac:dyDescent="0.25">
      <c r="A499" t="s">
        <v>4764</v>
      </c>
      <c r="B499" t="s">
        <v>5013</v>
      </c>
      <c r="C499" t="s">
        <v>5093</v>
      </c>
      <c r="D499" t="s">
        <v>5093</v>
      </c>
      <c r="E499" t="s">
        <v>5022</v>
      </c>
      <c r="F499" t="s">
        <v>5094</v>
      </c>
      <c r="G499" t="s">
        <v>3881</v>
      </c>
      <c r="H499" t="s">
        <v>4415</v>
      </c>
      <c r="K499" t="s">
        <v>4605</v>
      </c>
      <c r="L499" t="s">
        <v>3337</v>
      </c>
      <c r="P499" t="s">
        <v>3343</v>
      </c>
    </row>
    <row r="500" spans="1:16" x14ac:dyDescent="0.25">
      <c r="A500" t="s">
        <v>4764</v>
      </c>
      <c r="C500" t="s">
        <v>5095</v>
      </c>
      <c r="D500" t="s">
        <v>5095</v>
      </c>
      <c r="E500" t="s">
        <v>5025</v>
      </c>
      <c r="F500" t="s">
        <v>5096</v>
      </c>
      <c r="G500" t="s">
        <v>3881</v>
      </c>
      <c r="K500" t="s">
        <v>4605</v>
      </c>
      <c r="L500" t="s">
        <v>3337</v>
      </c>
      <c r="P500" t="s">
        <v>3343</v>
      </c>
    </row>
    <row r="501" spans="1:16" x14ac:dyDescent="0.25">
      <c r="A501" t="s">
        <v>4764</v>
      </c>
      <c r="C501" t="s">
        <v>5097</v>
      </c>
      <c r="D501" t="s">
        <v>5097</v>
      </c>
      <c r="E501" t="s">
        <v>5028</v>
      </c>
      <c r="F501" t="s">
        <v>5098</v>
      </c>
      <c r="G501" t="s">
        <v>3881</v>
      </c>
      <c r="K501" t="s">
        <v>4605</v>
      </c>
      <c r="L501" t="s">
        <v>3337</v>
      </c>
      <c r="P501" t="s">
        <v>3343</v>
      </c>
    </row>
    <row r="502" spans="1:16" x14ac:dyDescent="0.25">
      <c r="A502" t="s">
        <v>4764</v>
      </c>
      <c r="B502" t="s">
        <v>5013</v>
      </c>
      <c r="C502" t="s">
        <v>5099</v>
      </c>
      <c r="D502" t="s">
        <v>5099</v>
      </c>
      <c r="E502" t="s">
        <v>5031</v>
      </c>
      <c r="F502" t="s">
        <v>5100</v>
      </c>
      <c r="G502" t="s">
        <v>3881</v>
      </c>
      <c r="K502" t="s">
        <v>4605</v>
      </c>
      <c r="L502" t="s">
        <v>3337</v>
      </c>
      <c r="P502" t="s">
        <v>3343</v>
      </c>
    </row>
    <row r="503" spans="1:16" x14ac:dyDescent="0.25">
      <c r="A503" t="s">
        <v>4764</v>
      </c>
      <c r="B503" t="s">
        <v>5020</v>
      </c>
      <c r="C503" t="s">
        <v>5101</v>
      </c>
      <c r="D503" t="s">
        <v>5101</v>
      </c>
      <c r="E503" t="s">
        <v>5035</v>
      </c>
      <c r="F503" t="s">
        <v>5102</v>
      </c>
      <c r="G503" t="s">
        <v>3881</v>
      </c>
      <c r="H503" t="s">
        <v>4415</v>
      </c>
      <c r="K503" t="s">
        <v>4605</v>
      </c>
      <c r="L503" t="s">
        <v>3337</v>
      </c>
      <c r="P503" t="s">
        <v>3343</v>
      </c>
    </row>
    <row r="504" spans="1:16" x14ac:dyDescent="0.25">
      <c r="A504" t="s">
        <v>4764</v>
      </c>
      <c r="C504" t="s">
        <v>5103</v>
      </c>
      <c r="D504" t="s">
        <v>5103</v>
      </c>
      <c r="E504" t="s">
        <v>5038</v>
      </c>
      <c r="F504" t="s">
        <v>5104</v>
      </c>
      <c r="G504" t="s">
        <v>3881</v>
      </c>
      <c r="K504" t="s">
        <v>4605</v>
      </c>
      <c r="L504" t="s">
        <v>3337</v>
      </c>
      <c r="P504" t="s">
        <v>3343</v>
      </c>
    </row>
    <row r="505" spans="1:16" x14ac:dyDescent="0.25">
      <c r="A505" t="s">
        <v>4764</v>
      </c>
      <c r="B505" t="s">
        <v>5033</v>
      </c>
      <c r="C505" t="s">
        <v>5105</v>
      </c>
      <c r="D505" t="s">
        <v>5105</v>
      </c>
      <c r="E505" t="s">
        <v>5041</v>
      </c>
      <c r="F505" t="s">
        <v>5106</v>
      </c>
      <c r="G505" t="s">
        <v>3881</v>
      </c>
      <c r="H505" t="s">
        <v>4415</v>
      </c>
      <c r="K505" t="s">
        <v>4605</v>
      </c>
      <c r="L505" t="s">
        <v>3337</v>
      </c>
      <c r="P505" t="s">
        <v>3343</v>
      </c>
    </row>
    <row r="506" spans="1:16" x14ac:dyDescent="0.25">
      <c r="A506" t="s">
        <v>4764</v>
      </c>
      <c r="C506" t="s">
        <v>5107</v>
      </c>
      <c r="D506" t="s">
        <v>5107</v>
      </c>
      <c r="E506" t="s">
        <v>5011</v>
      </c>
      <c r="F506" t="s">
        <v>5108</v>
      </c>
      <c r="G506" t="s">
        <v>3881</v>
      </c>
      <c r="K506" t="s">
        <v>4605</v>
      </c>
      <c r="L506" t="s">
        <v>3337</v>
      </c>
      <c r="P506" t="s">
        <v>3343</v>
      </c>
    </row>
    <row r="507" spans="1:16" x14ac:dyDescent="0.25">
      <c r="A507" t="s">
        <v>4764</v>
      </c>
      <c r="B507" t="s">
        <v>5033</v>
      </c>
      <c r="C507" t="s">
        <v>5109</v>
      </c>
      <c r="D507" t="s">
        <v>5109</v>
      </c>
      <c r="E507" t="s">
        <v>5015</v>
      </c>
      <c r="F507" t="s">
        <v>5110</v>
      </c>
      <c r="G507" t="s">
        <v>3881</v>
      </c>
      <c r="K507" t="s">
        <v>4605</v>
      </c>
      <c r="L507" t="s">
        <v>3337</v>
      </c>
      <c r="P507" t="s">
        <v>3343</v>
      </c>
    </row>
    <row r="508" spans="1:16" x14ac:dyDescent="0.25">
      <c r="A508" t="s">
        <v>4764</v>
      </c>
      <c r="C508" t="s">
        <v>5111</v>
      </c>
      <c r="D508" t="s">
        <v>5111</v>
      </c>
      <c r="E508" t="s">
        <v>5018</v>
      </c>
      <c r="F508" t="s">
        <v>5112</v>
      </c>
      <c r="G508" t="s">
        <v>3881</v>
      </c>
      <c r="K508" t="s">
        <v>4605</v>
      </c>
      <c r="L508" t="s">
        <v>3337</v>
      </c>
      <c r="P508" t="s">
        <v>3343</v>
      </c>
    </row>
    <row r="509" spans="1:16" x14ac:dyDescent="0.25">
      <c r="A509" t="s">
        <v>4764</v>
      </c>
      <c r="B509" t="s">
        <v>5033</v>
      </c>
      <c r="C509" t="s">
        <v>5113</v>
      </c>
      <c r="D509" t="s">
        <v>5113</v>
      </c>
      <c r="E509" t="s">
        <v>5022</v>
      </c>
      <c r="F509" t="s">
        <v>5114</v>
      </c>
      <c r="G509" t="s">
        <v>3881</v>
      </c>
      <c r="K509" t="s">
        <v>4605</v>
      </c>
      <c r="L509" t="s">
        <v>3337</v>
      </c>
      <c r="P509" t="s">
        <v>3343</v>
      </c>
    </row>
    <row r="510" spans="1:16" x14ac:dyDescent="0.25">
      <c r="A510" t="s">
        <v>4764</v>
      </c>
      <c r="B510" t="s">
        <v>5013</v>
      </c>
      <c r="C510" t="s">
        <v>5115</v>
      </c>
      <c r="D510" t="s">
        <v>5115</v>
      </c>
      <c r="E510" t="s">
        <v>5025</v>
      </c>
      <c r="F510" t="s">
        <v>5116</v>
      </c>
      <c r="G510" t="s">
        <v>3881</v>
      </c>
      <c r="H510" t="s">
        <v>4404</v>
      </c>
      <c r="K510" t="s">
        <v>4605</v>
      </c>
      <c r="L510" t="s">
        <v>3337</v>
      </c>
      <c r="P510" t="s">
        <v>3343</v>
      </c>
    </row>
    <row r="511" spans="1:16" x14ac:dyDescent="0.25">
      <c r="A511" t="s">
        <v>4764</v>
      </c>
      <c r="B511" t="s">
        <v>5020</v>
      </c>
      <c r="C511" t="s">
        <v>5117</v>
      </c>
      <c r="D511" t="s">
        <v>5117</v>
      </c>
      <c r="E511" t="s">
        <v>5028</v>
      </c>
      <c r="F511" t="s">
        <v>5118</v>
      </c>
      <c r="G511" t="s">
        <v>3881</v>
      </c>
      <c r="H511" t="s">
        <v>4415</v>
      </c>
      <c r="K511" t="s">
        <v>4605</v>
      </c>
      <c r="L511" t="s">
        <v>3337</v>
      </c>
      <c r="P511" t="s">
        <v>3343</v>
      </c>
    </row>
    <row r="512" spans="1:16" x14ac:dyDescent="0.25">
      <c r="A512" t="s">
        <v>4764</v>
      </c>
      <c r="B512" t="s">
        <v>5013</v>
      </c>
      <c r="C512" t="s">
        <v>5119</v>
      </c>
      <c r="D512" t="s">
        <v>5119</v>
      </c>
      <c r="E512" t="s">
        <v>5031</v>
      </c>
      <c r="F512" t="s">
        <v>5120</v>
      </c>
      <c r="G512" t="s">
        <v>3881</v>
      </c>
      <c r="K512" t="s">
        <v>4605</v>
      </c>
      <c r="L512" t="s">
        <v>3337</v>
      </c>
      <c r="P512" t="s">
        <v>3343</v>
      </c>
    </row>
    <row r="513" spans="1:16" x14ac:dyDescent="0.25">
      <c r="A513" t="s">
        <v>4764</v>
      </c>
      <c r="C513" t="s">
        <v>5121</v>
      </c>
      <c r="D513" t="s">
        <v>5121</v>
      </c>
      <c r="E513" t="s">
        <v>5035</v>
      </c>
      <c r="F513" t="s">
        <v>5122</v>
      </c>
      <c r="G513" t="s">
        <v>3881</v>
      </c>
      <c r="K513" t="s">
        <v>4605</v>
      </c>
      <c r="L513" t="s">
        <v>3337</v>
      </c>
      <c r="P513" t="s">
        <v>3343</v>
      </c>
    </row>
    <row r="514" spans="1:16" x14ac:dyDescent="0.25">
      <c r="A514" t="s">
        <v>4764</v>
      </c>
      <c r="B514" t="s">
        <v>5033</v>
      </c>
      <c r="C514" t="s">
        <v>5123</v>
      </c>
      <c r="D514" t="s">
        <v>5123</v>
      </c>
      <c r="E514" t="s">
        <v>5038</v>
      </c>
      <c r="F514" t="s">
        <v>5124</v>
      </c>
      <c r="G514" t="s">
        <v>3881</v>
      </c>
      <c r="H514" t="s">
        <v>4404</v>
      </c>
      <c r="K514" t="s">
        <v>4605</v>
      </c>
      <c r="L514" t="s">
        <v>3337</v>
      </c>
      <c r="P514" t="s">
        <v>3343</v>
      </c>
    </row>
    <row r="515" spans="1:16" x14ac:dyDescent="0.25">
      <c r="A515" t="s">
        <v>4764</v>
      </c>
      <c r="C515" t="s">
        <v>5125</v>
      </c>
      <c r="D515" t="s">
        <v>5125</v>
      </c>
      <c r="E515" t="s">
        <v>5041</v>
      </c>
      <c r="F515" t="s">
        <v>5126</v>
      </c>
      <c r="G515" t="s">
        <v>3881</v>
      </c>
      <c r="K515" t="s">
        <v>4605</v>
      </c>
      <c r="L515" t="s">
        <v>3337</v>
      </c>
      <c r="P515" t="s">
        <v>3343</v>
      </c>
    </row>
    <row r="516" spans="1:16" x14ac:dyDescent="0.25">
      <c r="A516" t="s">
        <v>4764</v>
      </c>
      <c r="C516" t="s">
        <v>5127</v>
      </c>
      <c r="D516" t="s">
        <v>5127</v>
      </c>
      <c r="E516" t="s">
        <v>5128</v>
      </c>
      <c r="F516" t="s">
        <v>5129</v>
      </c>
      <c r="G516" t="s">
        <v>4403</v>
      </c>
      <c r="J516" t="s">
        <v>5130</v>
      </c>
      <c r="K516" t="s">
        <v>4593</v>
      </c>
      <c r="L516" t="s">
        <v>3337</v>
      </c>
      <c r="M516" t="s">
        <v>5131</v>
      </c>
      <c r="P516" t="s">
        <v>3343</v>
      </c>
    </row>
    <row r="517" spans="1:16" x14ac:dyDescent="0.25">
      <c r="A517" t="s">
        <v>4764</v>
      </c>
      <c r="C517" t="s">
        <v>5132</v>
      </c>
      <c r="D517" t="s">
        <v>5132</v>
      </c>
      <c r="E517" t="s">
        <v>5133</v>
      </c>
      <c r="F517" t="s">
        <v>5134</v>
      </c>
      <c r="G517" t="s">
        <v>4486</v>
      </c>
      <c r="J517" t="s">
        <v>5130</v>
      </c>
      <c r="K517" t="s">
        <v>4593</v>
      </c>
      <c r="L517" t="s">
        <v>3337</v>
      </c>
      <c r="M517" t="s">
        <v>5135</v>
      </c>
      <c r="P517" t="s">
        <v>3343</v>
      </c>
    </row>
    <row r="518" spans="1:16" x14ac:dyDescent="0.25">
      <c r="A518" t="s">
        <v>4764</v>
      </c>
      <c r="B518" t="s">
        <v>5136</v>
      </c>
      <c r="C518" t="s">
        <v>5137</v>
      </c>
      <c r="D518" t="s">
        <v>5137</v>
      </c>
      <c r="E518" t="s">
        <v>5138</v>
      </c>
      <c r="F518" t="s">
        <v>5139</v>
      </c>
      <c r="G518" t="s">
        <v>4403</v>
      </c>
      <c r="H518" t="s">
        <v>4404</v>
      </c>
      <c r="J518" t="s">
        <v>5130</v>
      </c>
      <c r="K518" t="s">
        <v>4593</v>
      </c>
      <c r="L518" t="s">
        <v>3337</v>
      </c>
      <c r="M518" t="s">
        <v>5140</v>
      </c>
      <c r="P518" t="s">
        <v>3343</v>
      </c>
    </row>
    <row r="519" spans="1:16" x14ac:dyDescent="0.25">
      <c r="A519" t="s">
        <v>4764</v>
      </c>
      <c r="C519" t="s">
        <v>5141</v>
      </c>
      <c r="D519" t="s">
        <v>5141</v>
      </c>
      <c r="E519" t="s">
        <v>5142</v>
      </c>
      <c r="F519" t="s">
        <v>5143</v>
      </c>
      <c r="G519" t="s">
        <v>4403</v>
      </c>
      <c r="J519" t="s">
        <v>5130</v>
      </c>
      <c r="K519" t="s">
        <v>4593</v>
      </c>
      <c r="L519" t="s">
        <v>3337</v>
      </c>
      <c r="M519" t="s">
        <v>5144</v>
      </c>
      <c r="P519" t="s">
        <v>3343</v>
      </c>
    </row>
    <row r="520" spans="1:16" x14ac:dyDescent="0.25">
      <c r="A520" t="s">
        <v>4764</v>
      </c>
      <c r="C520" t="s">
        <v>5145</v>
      </c>
      <c r="D520" t="s">
        <v>5145</v>
      </c>
      <c r="E520" t="s">
        <v>5146</v>
      </c>
      <c r="F520" t="s">
        <v>5147</v>
      </c>
      <c r="G520" t="s">
        <v>4403</v>
      </c>
      <c r="J520" t="s">
        <v>5130</v>
      </c>
      <c r="K520" t="s">
        <v>4593</v>
      </c>
      <c r="L520" t="s">
        <v>3337</v>
      </c>
      <c r="M520" t="s">
        <v>5148</v>
      </c>
      <c r="P520" t="s">
        <v>3343</v>
      </c>
    </row>
    <row r="521" spans="1:16" x14ac:dyDescent="0.25">
      <c r="A521" t="s">
        <v>4764</v>
      </c>
      <c r="C521" t="s">
        <v>5149</v>
      </c>
      <c r="D521" t="s">
        <v>5149</v>
      </c>
      <c r="E521" t="s">
        <v>5150</v>
      </c>
      <c r="F521" t="s">
        <v>5151</v>
      </c>
      <c r="G521" t="s">
        <v>4403</v>
      </c>
      <c r="J521" t="s">
        <v>5130</v>
      </c>
      <c r="K521" t="s">
        <v>4593</v>
      </c>
      <c r="L521" t="s">
        <v>3337</v>
      </c>
      <c r="M521" t="s">
        <v>5152</v>
      </c>
      <c r="P521" t="s">
        <v>3343</v>
      </c>
    </row>
    <row r="522" spans="1:16" x14ac:dyDescent="0.25">
      <c r="A522" t="s">
        <v>4764</v>
      </c>
      <c r="C522" t="s">
        <v>5153</v>
      </c>
      <c r="D522" t="s">
        <v>5153</v>
      </c>
      <c r="E522" t="s">
        <v>5154</v>
      </c>
      <c r="F522" t="s">
        <v>5155</v>
      </c>
      <c r="G522" t="s">
        <v>4799</v>
      </c>
      <c r="K522" t="s">
        <v>4593</v>
      </c>
      <c r="L522" t="s">
        <v>3337</v>
      </c>
      <c r="M522" t="s">
        <v>5156</v>
      </c>
      <c r="P522" t="s">
        <v>3343</v>
      </c>
    </row>
    <row r="523" spans="1:16" x14ac:dyDescent="0.25">
      <c r="A523" t="s">
        <v>4764</v>
      </c>
      <c r="B523" t="s">
        <v>5157</v>
      </c>
      <c r="C523" t="s">
        <v>5158</v>
      </c>
      <c r="D523" t="s">
        <v>5158</v>
      </c>
      <c r="E523" t="s">
        <v>5159</v>
      </c>
      <c r="F523" t="s">
        <v>5160</v>
      </c>
      <c r="G523" t="s">
        <v>4799</v>
      </c>
      <c r="H523" t="s">
        <v>4415</v>
      </c>
      <c r="K523" t="s">
        <v>4593</v>
      </c>
      <c r="L523" t="s">
        <v>3337</v>
      </c>
      <c r="M523" t="s">
        <v>5156</v>
      </c>
      <c r="P523" t="s">
        <v>3343</v>
      </c>
    </row>
    <row r="524" spans="1:16" x14ac:dyDescent="0.25">
      <c r="A524" t="s">
        <v>4764</v>
      </c>
      <c r="C524" t="s">
        <v>5161</v>
      </c>
      <c r="D524" t="s">
        <v>5161</v>
      </c>
      <c r="E524" t="s">
        <v>5162</v>
      </c>
      <c r="F524" t="s">
        <v>5163</v>
      </c>
      <c r="G524" t="s">
        <v>4799</v>
      </c>
      <c r="K524" t="s">
        <v>4593</v>
      </c>
      <c r="L524" t="s">
        <v>4069</v>
      </c>
      <c r="M524" t="s">
        <v>5156</v>
      </c>
      <c r="P524" t="s">
        <v>3343</v>
      </c>
    </row>
    <row r="525" spans="1:16" x14ac:dyDescent="0.25">
      <c r="A525" t="s">
        <v>4764</v>
      </c>
      <c r="B525" t="s">
        <v>5136</v>
      </c>
      <c r="C525" t="s">
        <v>5164</v>
      </c>
      <c r="D525" t="s">
        <v>5164</v>
      </c>
      <c r="E525" t="s">
        <v>5165</v>
      </c>
      <c r="F525" t="s">
        <v>5166</v>
      </c>
      <c r="G525" t="s">
        <v>5167</v>
      </c>
      <c r="H525" t="s">
        <v>4415</v>
      </c>
      <c r="J525" t="s">
        <v>5130</v>
      </c>
      <c r="K525" t="s">
        <v>4593</v>
      </c>
      <c r="L525" t="s">
        <v>3337</v>
      </c>
      <c r="M525" t="s">
        <v>5168</v>
      </c>
      <c r="P525" t="s">
        <v>3343</v>
      </c>
    </row>
    <row r="526" spans="1:16" x14ac:dyDescent="0.25">
      <c r="A526" t="s">
        <v>4764</v>
      </c>
      <c r="C526" t="s">
        <v>5169</v>
      </c>
      <c r="D526" t="s">
        <v>5169</v>
      </c>
      <c r="E526" t="s">
        <v>5170</v>
      </c>
      <c r="F526" t="s">
        <v>5171</v>
      </c>
      <c r="G526" t="s">
        <v>4403</v>
      </c>
      <c r="J526" t="s">
        <v>5130</v>
      </c>
      <c r="K526" t="s">
        <v>4593</v>
      </c>
      <c r="L526" t="s">
        <v>3337</v>
      </c>
      <c r="M526" t="s">
        <v>5176</v>
      </c>
      <c r="P526" t="s">
        <v>3343</v>
      </c>
    </row>
    <row r="527" spans="1:16" x14ac:dyDescent="0.25">
      <c r="A527" t="s">
        <v>4764</v>
      </c>
      <c r="B527" t="s">
        <v>5172</v>
      </c>
      <c r="C527" t="s">
        <v>5173</v>
      </c>
      <c r="D527" t="s">
        <v>5173</v>
      </c>
      <c r="E527" t="s">
        <v>5174</v>
      </c>
      <c r="F527" t="s">
        <v>5175</v>
      </c>
      <c r="G527" t="s">
        <v>4403</v>
      </c>
      <c r="H527" t="s">
        <v>4404</v>
      </c>
      <c r="J527" t="s">
        <v>5130</v>
      </c>
      <c r="K527" t="s">
        <v>4593</v>
      </c>
      <c r="L527" t="s">
        <v>3337</v>
      </c>
      <c r="M527" t="s">
        <v>5177</v>
      </c>
      <c r="P527" t="s">
        <v>3343</v>
      </c>
    </row>
    <row r="528" spans="1:16" x14ac:dyDescent="0.25">
      <c r="A528" t="s">
        <v>4764</v>
      </c>
      <c r="B528" t="s">
        <v>5172</v>
      </c>
      <c r="C528" t="s">
        <v>5178</v>
      </c>
      <c r="D528" t="s">
        <v>5178</v>
      </c>
      <c r="E528" t="s">
        <v>5179</v>
      </c>
      <c r="F528" t="s">
        <v>5180</v>
      </c>
      <c r="G528" t="s">
        <v>4403</v>
      </c>
      <c r="J528" t="s">
        <v>5130</v>
      </c>
      <c r="K528" t="s">
        <v>4593</v>
      </c>
      <c r="L528" t="s">
        <v>3337</v>
      </c>
      <c r="M528" t="s">
        <v>5181</v>
      </c>
      <c r="P528" t="s">
        <v>3343</v>
      </c>
    </row>
    <row r="529" spans="1:16" x14ac:dyDescent="0.25">
      <c r="A529" t="s">
        <v>4764</v>
      </c>
      <c r="C529" t="s">
        <v>5182</v>
      </c>
      <c r="D529" t="s">
        <v>5182</v>
      </c>
      <c r="E529" t="s">
        <v>5128</v>
      </c>
      <c r="F529" t="s">
        <v>5183</v>
      </c>
      <c r="G529" t="s">
        <v>4403</v>
      </c>
      <c r="K529" t="s">
        <v>4593</v>
      </c>
      <c r="L529" t="s">
        <v>3337</v>
      </c>
      <c r="M529" t="s">
        <v>5131</v>
      </c>
      <c r="P529" t="s">
        <v>3343</v>
      </c>
    </row>
    <row r="530" spans="1:16" x14ac:dyDescent="0.25">
      <c r="A530" t="s">
        <v>4764</v>
      </c>
      <c r="C530" t="s">
        <v>5184</v>
      </c>
      <c r="D530" t="s">
        <v>5184</v>
      </c>
      <c r="E530" t="s">
        <v>5185</v>
      </c>
      <c r="F530" t="s">
        <v>5186</v>
      </c>
      <c r="G530" t="s">
        <v>4403</v>
      </c>
      <c r="K530" t="s">
        <v>4593</v>
      </c>
      <c r="L530" t="s">
        <v>3337</v>
      </c>
      <c r="M530" t="s">
        <v>5140</v>
      </c>
      <c r="P530" t="s">
        <v>3343</v>
      </c>
    </row>
    <row r="531" spans="1:16" x14ac:dyDescent="0.25">
      <c r="A531" t="s">
        <v>4764</v>
      </c>
      <c r="B531" t="s">
        <v>5187</v>
      </c>
      <c r="C531" t="s">
        <v>5188</v>
      </c>
      <c r="D531" t="s">
        <v>5188</v>
      </c>
      <c r="E531" t="s">
        <v>5142</v>
      </c>
      <c r="F531" t="s">
        <v>5189</v>
      </c>
      <c r="G531" t="s">
        <v>4403</v>
      </c>
      <c r="K531" t="s">
        <v>4593</v>
      </c>
      <c r="L531" t="s">
        <v>3337</v>
      </c>
      <c r="M531" t="s">
        <v>5144</v>
      </c>
      <c r="P531" t="s">
        <v>3343</v>
      </c>
    </row>
    <row r="532" spans="1:16" x14ac:dyDescent="0.25">
      <c r="A532" t="s">
        <v>4764</v>
      </c>
      <c r="C532" t="s">
        <v>5190</v>
      </c>
      <c r="D532" t="s">
        <v>5190</v>
      </c>
      <c r="F532" t="s">
        <v>5191</v>
      </c>
      <c r="G532" t="s">
        <v>4799</v>
      </c>
      <c r="J532" t="s">
        <v>5130</v>
      </c>
      <c r="K532" t="s">
        <v>4593</v>
      </c>
      <c r="L532" t="s">
        <v>3337</v>
      </c>
      <c r="M532" t="s">
        <v>5156</v>
      </c>
      <c r="P532" t="s">
        <v>3343</v>
      </c>
    </row>
    <row r="533" spans="1:16" x14ac:dyDescent="0.25">
      <c r="A533" t="s">
        <v>4764</v>
      </c>
      <c r="C533" t="s">
        <v>5192</v>
      </c>
      <c r="D533" t="s">
        <v>5192</v>
      </c>
      <c r="E533" t="s">
        <v>5146</v>
      </c>
      <c r="F533" t="s">
        <v>5193</v>
      </c>
      <c r="G533" t="s">
        <v>4403</v>
      </c>
      <c r="K533" t="s">
        <v>4593</v>
      </c>
      <c r="L533" t="s">
        <v>3337</v>
      </c>
      <c r="M533" t="s">
        <v>5148</v>
      </c>
      <c r="P533" t="s">
        <v>3343</v>
      </c>
    </row>
    <row r="534" spans="1:16" x14ac:dyDescent="0.25">
      <c r="A534" t="s">
        <v>4764</v>
      </c>
      <c r="C534" t="s">
        <v>5194</v>
      </c>
      <c r="D534" t="s">
        <v>5194</v>
      </c>
      <c r="F534" t="s">
        <v>5195</v>
      </c>
      <c r="G534" t="s">
        <v>4403</v>
      </c>
      <c r="K534" t="s">
        <v>4593</v>
      </c>
      <c r="L534" t="s">
        <v>3337</v>
      </c>
      <c r="M534" t="s">
        <v>5196</v>
      </c>
      <c r="P534" t="s">
        <v>3343</v>
      </c>
    </row>
    <row r="535" spans="1:16" x14ac:dyDescent="0.25">
      <c r="A535" t="s">
        <v>4764</v>
      </c>
      <c r="C535" t="s">
        <v>5197</v>
      </c>
      <c r="D535" t="s">
        <v>5197</v>
      </c>
      <c r="E535" t="s">
        <v>5165</v>
      </c>
      <c r="F535" t="s">
        <v>5198</v>
      </c>
      <c r="G535" t="s">
        <v>5167</v>
      </c>
      <c r="K535" t="s">
        <v>4593</v>
      </c>
      <c r="L535" t="s">
        <v>3337</v>
      </c>
      <c r="M535" t="s">
        <v>5168</v>
      </c>
      <c r="P535" t="s">
        <v>3343</v>
      </c>
    </row>
    <row r="536" spans="1:16" x14ac:dyDescent="0.25">
      <c r="A536" t="s">
        <v>4764</v>
      </c>
      <c r="C536" t="s">
        <v>5199</v>
      </c>
      <c r="D536" t="s">
        <v>5199</v>
      </c>
      <c r="E536" t="s">
        <v>5170</v>
      </c>
      <c r="F536" t="s">
        <v>5200</v>
      </c>
      <c r="G536" t="s">
        <v>4403</v>
      </c>
      <c r="K536" t="s">
        <v>4593</v>
      </c>
      <c r="L536" t="s">
        <v>3337</v>
      </c>
      <c r="M536" t="s">
        <v>5176</v>
      </c>
      <c r="P536" t="s">
        <v>3343</v>
      </c>
    </row>
    <row r="537" spans="1:16" x14ac:dyDescent="0.25">
      <c r="A537" t="s">
        <v>4764</v>
      </c>
      <c r="B537" t="s">
        <v>5201</v>
      </c>
      <c r="C537" t="s">
        <v>5202</v>
      </c>
      <c r="D537" t="s">
        <v>5202</v>
      </c>
      <c r="E537" t="s">
        <v>5203</v>
      </c>
      <c r="F537" t="s">
        <v>5204</v>
      </c>
      <c r="G537" t="s">
        <v>4403</v>
      </c>
      <c r="H537" t="s">
        <v>4415</v>
      </c>
      <c r="J537" t="s">
        <v>5190</v>
      </c>
      <c r="K537" t="s">
        <v>4593</v>
      </c>
      <c r="L537" t="s">
        <v>3337</v>
      </c>
      <c r="M537" t="s">
        <v>5205</v>
      </c>
      <c r="P537" t="s">
        <v>3343</v>
      </c>
    </row>
    <row r="538" spans="1:16" x14ac:dyDescent="0.25">
      <c r="A538" t="s">
        <v>4764</v>
      </c>
      <c r="B538" t="s">
        <v>5187</v>
      </c>
      <c r="C538" t="s">
        <v>5206</v>
      </c>
      <c r="D538" t="s">
        <v>5206</v>
      </c>
      <c r="E538" t="s">
        <v>5174</v>
      </c>
      <c r="F538" t="s">
        <v>5207</v>
      </c>
      <c r="G538" t="s">
        <v>4403</v>
      </c>
      <c r="K538" t="s">
        <v>4593</v>
      </c>
      <c r="L538" t="s">
        <v>3337</v>
      </c>
      <c r="M538" t="s">
        <v>5177</v>
      </c>
      <c r="P538" t="s">
        <v>3343</v>
      </c>
    </row>
    <row r="539" spans="1:16" x14ac:dyDescent="0.25">
      <c r="A539" t="s">
        <v>4764</v>
      </c>
      <c r="B539" t="s">
        <v>5187</v>
      </c>
      <c r="C539" t="s">
        <v>5208</v>
      </c>
      <c r="D539" t="s">
        <v>5208</v>
      </c>
      <c r="E539" t="s">
        <v>5209</v>
      </c>
      <c r="F539" t="s">
        <v>5210</v>
      </c>
      <c r="G539" t="s">
        <v>4486</v>
      </c>
      <c r="H539" t="s">
        <v>4415</v>
      </c>
      <c r="J539" t="s">
        <v>5190</v>
      </c>
      <c r="K539" t="s">
        <v>4593</v>
      </c>
      <c r="L539" t="s">
        <v>3337</v>
      </c>
      <c r="M539" t="s">
        <v>5211</v>
      </c>
      <c r="P539" t="s">
        <v>3343</v>
      </c>
    </row>
    <row r="540" spans="1:16" x14ac:dyDescent="0.25">
      <c r="A540" t="s">
        <v>4764</v>
      </c>
      <c r="C540" t="s">
        <v>5212</v>
      </c>
      <c r="D540" t="s">
        <v>5212</v>
      </c>
      <c r="E540" t="s">
        <v>5213</v>
      </c>
      <c r="F540" t="s">
        <v>5214</v>
      </c>
      <c r="G540" t="s">
        <v>4403</v>
      </c>
      <c r="K540" t="s">
        <v>4593</v>
      </c>
      <c r="L540" t="s">
        <v>3337</v>
      </c>
      <c r="M540" t="s">
        <v>5215</v>
      </c>
      <c r="P540" t="s">
        <v>3343</v>
      </c>
    </row>
    <row r="541" spans="1:16" x14ac:dyDescent="0.25">
      <c r="A541" t="s">
        <v>4764</v>
      </c>
      <c r="B541" t="s">
        <v>5187</v>
      </c>
      <c r="C541" t="s">
        <v>5216</v>
      </c>
      <c r="D541" t="s">
        <v>5216</v>
      </c>
      <c r="E541" t="s">
        <v>5217</v>
      </c>
      <c r="F541" t="s">
        <v>5218</v>
      </c>
      <c r="G541" t="s">
        <v>4403</v>
      </c>
      <c r="H541" t="s">
        <v>4404</v>
      </c>
      <c r="J541" t="s">
        <v>5130</v>
      </c>
      <c r="K541" t="s">
        <v>4593</v>
      </c>
      <c r="L541" t="s">
        <v>3337</v>
      </c>
      <c r="M541" t="s">
        <v>5219</v>
      </c>
      <c r="P541" t="s">
        <v>3343</v>
      </c>
    </row>
    <row r="542" spans="1:16" x14ac:dyDescent="0.25">
      <c r="A542" t="s">
        <v>4764</v>
      </c>
      <c r="B542" t="s">
        <v>5187</v>
      </c>
      <c r="C542" t="s">
        <v>5220</v>
      </c>
      <c r="D542" t="s">
        <v>5220</v>
      </c>
      <c r="E542" t="s">
        <v>5221</v>
      </c>
      <c r="F542" t="s">
        <v>5222</v>
      </c>
      <c r="G542" t="s">
        <v>4403</v>
      </c>
      <c r="H542" t="s">
        <v>4415</v>
      </c>
      <c r="J542" t="s">
        <v>5190</v>
      </c>
      <c r="K542" t="s">
        <v>4593</v>
      </c>
      <c r="L542" t="s">
        <v>3337</v>
      </c>
      <c r="M542" t="s">
        <v>5223</v>
      </c>
      <c r="P542" t="s">
        <v>3343</v>
      </c>
    </row>
    <row r="543" spans="1:16" x14ac:dyDescent="0.25">
      <c r="A543" t="s">
        <v>4764</v>
      </c>
      <c r="C543" t="s">
        <v>5224</v>
      </c>
      <c r="D543" t="s">
        <v>5224</v>
      </c>
      <c r="E543" t="s">
        <v>5225</v>
      </c>
      <c r="F543" t="s">
        <v>5226</v>
      </c>
      <c r="G543" t="s">
        <v>4403</v>
      </c>
      <c r="K543" t="s">
        <v>4593</v>
      </c>
      <c r="L543" t="s">
        <v>3337</v>
      </c>
      <c r="M543" t="s">
        <v>5227</v>
      </c>
      <c r="P543" t="s">
        <v>3343</v>
      </c>
    </row>
    <row r="544" spans="1:16" x14ac:dyDescent="0.25">
      <c r="A544" t="s">
        <v>4764</v>
      </c>
      <c r="B544" t="s">
        <v>5187</v>
      </c>
      <c r="C544" t="s">
        <v>5228</v>
      </c>
      <c r="D544" t="s">
        <v>5228</v>
      </c>
      <c r="E544" t="s">
        <v>5229</v>
      </c>
      <c r="F544" t="s">
        <v>5230</v>
      </c>
      <c r="G544" t="s">
        <v>4403</v>
      </c>
      <c r="H544" t="s">
        <v>4415</v>
      </c>
      <c r="J544" t="s">
        <v>5130</v>
      </c>
      <c r="K544" t="s">
        <v>4593</v>
      </c>
      <c r="L544" t="s">
        <v>3337</v>
      </c>
      <c r="M544" t="s">
        <v>5231</v>
      </c>
      <c r="P544" t="s">
        <v>3343</v>
      </c>
    </row>
    <row r="545" spans="1:16" x14ac:dyDescent="0.25">
      <c r="A545" t="s">
        <v>4764</v>
      </c>
      <c r="C545" t="s">
        <v>5232</v>
      </c>
      <c r="D545" t="s">
        <v>5232</v>
      </c>
      <c r="E545" t="s">
        <v>5233</v>
      </c>
      <c r="F545" t="s">
        <v>5234</v>
      </c>
      <c r="G545" t="s">
        <v>4403</v>
      </c>
      <c r="K545" t="s">
        <v>4593</v>
      </c>
      <c r="L545" t="s">
        <v>3337</v>
      </c>
      <c r="M545" t="s">
        <v>5235</v>
      </c>
      <c r="P545" t="s">
        <v>3343</v>
      </c>
    </row>
    <row r="546" spans="1:16" x14ac:dyDescent="0.25">
      <c r="A546" t="s">
        <v>4764</v>
      </c>
      <c r="C546" t="s">
        <v>5236</v>
      </c>
      <c r="D546" t="s">
        <v>5236</v>
      </c>
      <c r="E546" t="s">
        <v>5237</v>
      </c>
      <c r="F546" t="s">
        <v>5238</v>
      </c>
      <c r="G546" t="s">
        <v>4403</v>
      </c>
      <c r="K546" t="s">
        <v>4593</v>
      </c>
      <c r="L546" t="s">
        <v>5239</v>
      </c>
      <c r="M546" t="s">
        <v>5240</v>
      </c>
      <c r="P546" t="s">
        <v>3343</v>
      </c>
    </row>
    <row r="547" spans="1:16" x14ac:dyDescent="0.25">
      <c r="A547" t="s">
        <v>4764</v>
      </c>
      <c r="C547" t="s">
        <v>5241</v>
      </c>
      <c r="D547" t="s">
        <v>5241</v>
      </c>
      <c r="E547" t="s">
        <v>5242</v>
      </c>
      <c r="F547" t="s">
        <v>5243</v>
      </c>
      <c r="G547" t="s">
        <v>4403</v>
      </c>
      <c r="K547" t="s">
        <v>4593</v>
      </c>
      <c r="L547" t="s">
        <v>3337</v>
      </c>
      <c r="M547" t="s">
        <v>5244</v>
      </c>
      <c r="P547" t="s">
        <v>3343</v>
      </c>
    </row>
    <row r="548" spans="1:16" x14ac:dyDescent="0.25">
      <c r="A548" t="s">
        <v>4764</v>
      </c>
      <c r="C548" t="s">
        <v>5245</v>
      </c>
      <c r="D548" t="s">
        <v>5245</v>
      </c>
      <c r="E548" t="s">
        <v>5246</v>
      </c>
      <c r="F548" t="s">
        <v>5247</v>
      </c>
      <c r="G548" t="s">
        <v>4403</v>
      </c>
      <c r="K548" t="s">
        <v>4593</v>
      </c>
      <c r="L548" t="s">
        <v>3337</v>
      </c>
      <c r="M548" t="s">
        <v>5248</v>
      </c>
      <c r="P548" t="s">
        <v>3343</v>
      </c>
    </row>
    <row r="549" spans="1:16" x14ac:dyDescent="0.25">
      <c r="A549" t="s">
        <v>4764</v>
      </c>
      <c r="C549" t="s">
        <v>5249</v>
      </c>
      <c r="D549" t="s">
        <v>5249</v>
      </c>
      <c r="F549" t="s">
        <v>5250</v>
      </c>
      <c r="G549" t="s">
        <v>4403</v>
      </c>
      <c r="K549" t="s">
        <v>4593</v>
      </c>
      <c r="L549" t="s">
        <v>3337</v>
      </c>
      <c r="M549" t="s">
        <v>5251</v>
      </c>
      <c r="P549" t="s">
        <v>3343</v>
      </c>
    </row>
    <row r="550" spans="1:16" x14ac:dyDescent="0.25">
      <c r="A550" t="s">
        <v>4764</v>
      </c>
      <c r="C550" t="s">
        <v>5252</v>
      </c>
      <c r="D550" t="s">
        <v>5252</v>
      </c>
      <c r="E550" t="s">
        <v>5253</v>
      </c>
      <c r="F550" t="s">
        <v>5254</v>
      </c>
      <c r="G550" t="s">
        <v>4403</v>
      </c>
      <c r="K550" t="s">
        <v>4593</v>
      </c>
      <c r="L550" t="s">
        <v>3337</v>
      </c>
      <c r="M550" t="s">
        <v>5255</v>
      </c>
      <c r="P550" t="s">
        <v>3343</v>
      </c>
    </row>
    <row r="551" spans="1:16" x14ac:dyDescent="0.25">
      <c r="A551" t="s">
        <v>4764</v>
      </c>
      <c r="C551" t="s">
        <v>5256</v>
      </c>
      <c r="D551" t="s">
        <v>5256</v>
      </c>
      <c r="E551" t="s">
        <v>5257</v>
      </c>
      <c r="F551" t="s">
        <v>5258</v>
      </c>
      <c r="G551" t="s">
        <v>5259</v>
      </c>
      <c r="K551" t="s">
        <v>4593</v>
      </c>
      <c r="L551" t="s">
        <v>3337</v>
      </c>
      <c r="M551" t="s">
        <v>5260</v>
      </c>
      <c r="P551" t="s">
        <v>3343</v>
      </c>
    </row>
    <row r="552" spans="1:16" x14ac:dyDescent="0.25">
      <c r="A552" t="s">
        <v>3328</v>
      </c>
      <c r="B552" t="s">
        <v>5261</v>
      </c>
      <c r="C552" t="s">
        <v>5262</v>
      </c>
      <c r="D552" t="s">
        <v>5262</v>
      </c>
      <c r="E552" t="s">
        <v>5263</v>
      </c>
      <c r="F552" t="s">
        <v>5264</v>
      </c>
      <c r="G552" t="s">
        <v>4443</v>
      </c>
      <c r="H552" t="s">
        <v>4415</v>
      </c>
      <c r="J552" t="s">
        <v>5190</v>
      </c>
      <c r="K552" t="s">
        <v>5265</v>
      </c>
      <c r="L552" t="s">
        <v>3337</v>
      </c>
      <c r="M552" t="s">
        <v>5269</v>
      </c>
      <c r="P552" t="s">
        <v>3343</v>
      </c>
    </row>
    <row r="553" spans="1:16" x14ac:dyDescent="0.25">
      <c r="A553" t="s">
        <v>3328</v>
      </c>
      <c r="B553" t="s">
        <v>5261</v>
      </c>
      <c r="C553" t="s">
        <v>5266</v>
      </c>
      <c r="D553" t="s">
        <v>5266</v>
      </c>
      <c r="E553" t="s">
        <v>5267</v>
      </c>
      <c r="F553" t="s">
        <v>5268</v>
      </c>
      <c r="G553" t="s">
        <v>4443</v>
      </c>
      <c r="H553" t="s">
        <v>4415</v>
      </c>
      <c r="J553" t="s">
        <v>5130</v>
      </c>
      <c r="K553" t="s">
        <v>5265</v>
      </c>
      <c r="L553" t="s">
        <v>4069</v>
      </c>
      <c r="M553" t="s">
        <v>5270</v>
      </c>
      <c r="P553" t="s">
        <v>3343</v>
      </c>
    </row>
    <row r="554" spans="1:16" x14ac:dyDescent="0.25">
      <c r="A554" t="s">
        <v>3328</v>
      </c>
      <c r="B554" t="s">
        <v>5261</v>
      </c>
      <c r="C554" t="s">
        <v>5271</v>
      </c>
      <c r="D554" t="s">
        <v>5271</v>
      </c>
      <c r="E554" t="s">
        <v>5272</v>
      </c>
      <c r="F554" t="s">
        <v>5273</v>
      </c>
      <c r="G554" t="s">
        <v>4443</v>
      </c>
      <c r="H554" t="s">
        <v>4415</v>
      </c>
      <c r="J554" t="s">
        <v>5130</v>
      </c>
      <c r="K554" t="s">
        <v>5265</v>
      </c>
      <c r="L554" t="s">
        <v>3337</v>
      </c>
      <c r="M554" t="s">
        <v>5277</v>
      </c>
      <c r="P554" t="s">
        <v>3343</v>
      </c>
    </row>
    <row r="555" spans="1:16" x14ac:dyDescent="0.25">
      <c r="A555" t="s">
        <v>3328</v>
      </c>
      <c r="B555" t="s">
        <v>5261</v>
      </c>
      <c r="C555" t="s">
        <v>5274</v>
      </c>
      <c r="D555" t="s">
        <v>5274</v>
      </c>
      <c r="E555" t="s">
        <v>5275</v>
      </c>
      <c r="F555" t="s">
        <v>5276</v>
      </c>
      <c r="G555" t="s">
        <v>4443</v>
      </c>
      <c r="H555" t="s">
        <v>4415</v>
      </c>
      <c r="J555" t="s">
        <v>5190</v>
      </c>
      <c r="K555" t="s">
        <v>5265</v>
      </c>
      <c r="L555" t="s">
        <v>3337</v>
      </c>
      <c r="M555" t="s">
        <v>5278</v>
      </c>
      <c r="P555" t="s">
        <v>3343</v>
      </c>
    </row>
    <row r="556" spans="1:16" x14ac:dyDescent="0.25">
      <c r="B556" t="s">
        <v>5279</v>
      </c>
      <c r="C556" t="s">
        <v>5280</v>
      </c>
      <c r="D556" t="s">
        <v>5280</v>
      </c>
      <c r="E556" t="s">
        <v>5281</v>
      </c>
      <c r="G556" t="s">
        <v>4443</v>
      </c>
      <c r="K556" t="s">
        <v>5265</v>
      </c>
      <c r="L556" t="s">
        <v>4069</v>
      </c>
      <c r="M556" t="s">
        <v>5285</v>
      </c>
      <c r="P556" t="s">
        <v>3343</v>
      </c>
    </row>
    <row r="557" spans="1:16" x14ac:dyDescent="0.25">
      <c r="A557" t="s">
        <v>3328</v>
      </c>
      <c r="B557" t="s">
        <v>5261</v>
      </c>
      <c r="C557" t="s">
        <v>5282</v>
      </c>
      <c r="D557" t="s">
        <v>5282</v>
      </c>
      <c r="E557" t="s">
        <v>5283</v>
      </c>
      <c r="F557" t="s">
        <v>5284</v>
      </c>
      <c r="G557" t="s">
        <v>4443</v>
      </c>
      <c r="H557" t="s">
        <v>4415</v>
      </c>
      <c r="J557" t="s">
        <v>5190</v>
      </c>
      <c r="K557" t="s">
        <v>5265</v>
      </c>
      <c r="L557" t="s">
        <v>4069</v>
      </c>
      <c r="M557" t="s">
        <v>5286</v>
      </c>
      <c r="P557" t="s">
        <v>3343</v>
      </c>
    </row>
    <row r="558" spans="1:16" x14ac:dyDescent="0.25">
      <c r="A558" t="s">
        <v>3328</v>
      </c>
      <c r="B558" t="s">
        <v>5261</v>
      </c>
      <c r="C558" t="s">
        <v>5287</v>
      </c>
      <c r="D558" t="s">
        <v>5287</v>
      </c>
      <c r="E558" t="s">
        <v>5288</v>
      </c>
      <c r="F558" t="s">
        <v>5289</v>
      </c>
      <c r="G558" t="s">
        <v>4443</v>
      </c>
      <c r="H558" t="s">
        <v>4415</v>
      </c>
      <c r="J558" t="s">
        <v>5130</v>
      </c>
      <c r="K558" t="s">
        <v>5265</v>
      </c>
      <c r="L558" t="s">
        <v>3337</v>
      </c>
      <c r="M558" t="s">
        <v>5293</v>
      </c>
      <c r="P558" t="s">
        <v>3343</v>
      </c>
    </row>
    <row r="559" spans="1:16" x14ac:dyDescent="0.25">
      <c r="A559" t="s">
        <v>3328</v>
      </c>
      <c r="B559" t="s">
        <v>5261</v>
      </c>
      <c r="C559" t="s">
        <v>5290</v>
      </c>
      <c r="D559" t="s">
        <v>5290</v>
      </c>
      <c r="E559" t="s">
        <v>5291</v>
      </c>
      <c r="F559" t="s">
        <v>5292</v>
      </c>
      <c r="G559" t="s">
        <v>4443</v>
      </c>
      <c r="H559" t="s">
        <v>4415</v>
      </c>
      <c r="J559" t="s">
        <v>5190</v>
      </c>
      <c r="K559" t="s">
        <v>5265</v>
      </c>
      <c r="L559" t="s">
        <v>4069</v>
      </c>
      <c r="M559" t="s">
        <v>5294</v>
      </c>
      <c r="P559" t="s">
        <v>3343</v>
      </c>
    </row>
    <row r="560" spans="1:16" x14ac:dyDescent="0.25">
      <c r="A560" t="s">
        <v>3328</v>
      </c>
      <c r="B560" t="s">
        <v>5261</v>
      </c>
      <c r="C560" t="s">
        <v>5295</v>
      </c>
      <c r="D560" t="s">
        <v>5295</v>
      </c>
      <c r="E560" t="s">
        <v>5296</v>
      </c>
      <c r="F560" t="s">
        <v>5297</v>
      </c>
      <c r="G560" t="s">
        <v>4403</v>
      </c>
      <c r="H560" t="s">
        <v>4415</v>
      </c>
      <c r="J560" t="s">
        <v>5190</v>
      </c>
      <c r="K560" t="s">
        <v>5265</v>
      </c>
      <c r="L560" t="s">
        <v>3337</v>
      </c>
      <c r="M560" t="s">
        <v>5298</v>
      </c>
      <c r="P560" t="s">
        <v>3343</v>
      </c>
    </row>
    <row r="561" spans="1:16" x14ac:dyDescent="0.25">
      <c r="A561" t="s">
        <v>4764</v>
      </c>
      <c r="B561" t="s">
        <v>5172</v>
      </c>
      <c r="C561" t="s">
        <v>5299</v>
      </c>
      <c r="D561" t="s">
        <v>5299</v>
      </c>
      <c r="E561" t="s">
        <v>5217</v>
      </c>
      <c r="F561" t="s">
        <v>5300</v>
      </c>
      <c r="G561" t="s">
        <v>4403</v>
      </c>
      <c r="J561" t="s">
        <v>5130</v>
      </c>
      <c r="K561" t="s">
        <v>4593</v>
      </c>
      <c r="L561" t="s">
        <v>3337</v>
      </c>
      <c r="M561" t="s">
        <v>5219</v>
      </c>
      <c r="P561" t="s">
        <v>3343</v>
      </c>
    </row>
    <row r="562" spans="1:16" x14ac:dyDescent="0.25">
      <c r="A562" t="s">
        <v>4764</v>
      </c>
      <c r="C562" t="s">
        <v>5301</v>
      </c>
      <c r="D562" t="s">
        <v>5301</v>
      </c>
      <c r="E562" t="s">
        <v>5225</v>
      </c>
      <c r="F562" t="s">
        <v>5302</v>
      </c>
      <c r="G562" t="s">
        <v>4403</v>
      </c>
      <c r="J562" t="s">
        <v>5130</v>
      </c>
      <c r="K562" t="s">
        <v>4593</v>
      </c>
      <c r="L562" t="s">
        <v>3337</v>
      </c>
      <c r="M562" t="s">
        <v>5227</v>
      </c>
      <c r="P562" t="s">
        <v>3343</v>
      </c>
    </row>
    <row r="563" spans="1:16" x14ac:dyDescent="0.25">
      <c r="A563" t="s">
        <v>4410</v>
      </c>
      <c r="B563" t="s">
        <v>5303</v>
      </c>
      <c r="C563" t="s">
        <v>5304</v>
      </c>
      <c r="D563" t="s">
        <v>5304</v>
      </c>
      <c r="E563" t="s">
        <v>5305</v>
      </c>
      <c r="F563" t="s">
        <v>5306</v>
      </c>
      <c r="G563" t="s">
        <v>3333</v>
      </c>
      <c r="H563" t="s">
        <v>4415</v>
      </c>
      <c r="J563" t="s">
        <v>5307</v>
      </c>
      <c r="K563" t="s">
        <v>4605</v>
      </c>
      <c r="L563" t="s">
        <v>4069</v>
      </c>
      <c r="P563" t="s">
        <v>3343</v>
      </c>
    </row>
    <row r="564" spans="1:16" x14ac:dyDescent="0.25">
      <c r="A564" t="s">
        <v>4410</v>
      </c>
      <c r="B564" t="s">
        <v>5303</v>
      </c>
      <c r="C564" t="s">
        <v>5308</v>
      </c>
      <c r="D564" t="s">
        <v>5308</v>
      </c>
      <c r="E564" t="s">
        <v>5309</v>
      </c>
      <c r="F564" t="s">
        <v>5310</v>
      </c>
      <c r="G564" t="s">
        <v>3333</v>
      </c>
      <c r="H564" t="s">
        <v>4415</v>
      </c>
      <c r="J564" t="s">
        <v>5307</v>
      </c>
      <c r="K564" t="s">
        <v>4605</v>
      </c>
      <c r="L564" t="s">
        <v>4069</v>
      </c>
      <c r="P564" t="s">
        <v>3343</v>
      </c>
    </row>
    <row r="565" spans="1:16" x14ac:dyDescent="0.25">
      <c r="A565" t="s">
        <v>4410</v>
      </c>
      <c r="B565" t="s">
        <v>5303</v>
      </c>
      <c r="C565" t="s">
        <v>5311</v>
      </c>
      <c r="D565" t="s">
        <v>5311</v>
      </c>
      <c r="E565" t="s">
        <v>5312</v>
      </c>
      <c r="F565" t="s">
        <v>5313</v>
      </c>
      <c r="G565" t="s">
        <v>3333</v>
      </c>
      <c r="H565" t="s">
        <v>4415</v>
      </c>
      <c r="J565" t="s">
        <v>5307</v>
      </c>
      <c r="K565" t="s">
        <v>4605</v>
      </c>
      <c r="L565" t="s">
        <v>4069</v>
      </c>
      <c r="P565" t="s">
        <v>3343</v>
      </c>
    </row>
    <row r="566" spans="1:16" x14ac:dyDescent="0.25">
      <c r="A566" t="s">
        <v>4410</v>
      </c>
      <c r="B566" t="s">
        <v>5303</v>
      </c>
      <c r="C566" t="s">
        <v>5314</v>
      </c>
      <c r="D566" t="s">
        <v>5314</v>
      </c>
      <c r="E566" t="s">
        <v>5315</v>
      </c>
      <c r="F566" t="s">
        <v>5316</v>
      </c>
      <c r="G566" t="s">
        <v>3333</v>
      </c>
      <c r="H566" t="s">
        <v>4415</v>
      </c>
      <c r="J566" t="s">
        <v>5307</v>
      </c>
      <c r="K566" t="s">
        <v>4605</v>
      </c>
      <c r="L566" t="s">
        <v>4069</v>
      </c>
      <c r="P566" t="s">
        <v>3343</v>
      </c>
    </row>
    <row r="567" spans="1:16" x14ac:dyDescent="0.25">
      <c r="A567" t="s">
        <v>4410</v>
      </c>
      <c r="B567" t="s">
        <v>5303</v>
      </c>
      <c r="C567" t="s">
        <v>5317</v>
      </c>
      <c r="D567" t="s">
        <v>5317</v>
      </c>
      <c r="E567" t="s">
        <v>5318</v>
      </c>
      <c r="F567" t="s">
        <v>5319</v>
      </c>
      <c r="G567" t="s">
        <v>3333</v>
      </c>
      <c r="H567" t="s">
        <v>4415</v>
      </c>
      <c r="J567" t="s">
        <v>5307</v>
      </c>
      <c r="K567" t="s">
        <v>4605</v>
      </c>
      <c r="L567" t="s">
        <v>4069</v>
      </c>
      <c r="P567" t="s">
        <v>3343</v>
      </c>
    </row>
    <row r="568" spans="1:16" x14ac:dyDescent="0.25">
      <c r="A568" t="s">
        <v>4410</v>
      </c>
      <c r="B568" t="s">
        <v>5303</v>
      </c>
      <c r="C568" t="s">
        <v>5320</v>
      </c>
      <c r="D568" t="s">
        <v>5320</v>
      </c>
      <c r="E568" t="s">
        <v>5321</v>
      </c>
      <c r="F568" t="s">
        <v>5322</v>
      </c>
      <c r="G568" t="s">
        <v>3333</v>
      </c>
      <c r="H568" t="s">
        <v>4415</v>
      </c>
      <c r="J568" t="s">
        <v>5307</v>
      </c>
      <c r="K568" t="s">
        <v>4605</v>
      </c>
      <c r="L568" t="s">
        <v>3337</v>
      </c>
      <c r="P568" t="s">
        <v>3343</v>
      </c>
    </row>
    <row r="569" spans="1:16" x14ac:dyDescent="0.25">
      <c r="A569" t="s">
        <v>4410</v>
      </c>
      <c r="B569" t="s">
        <v>5303</v>
      </c>
      <c r="C569" t="s">
        <v>5323</v>
      </c>
      <c r="D569" t="s">
        <v>5323</v>
      </c>
      <c r="E569" t="s">
        <v>5324</v>
      </c>
      <c r="F569" t="s">
        <v>5325</v>
      </c>
      <c r="G569" t="s">
        <v>3333</v>
      </c>
      <c r="H569" t="s">
        <v>4415</v>
      </c>
      <c r="J569" t="s">
        <v>5307</v>
      </c>
      <c r="K569" t="s">
        <v>4605</v>
      </c>
      <c r="L569" t="s">
        <v>3337</v>
      </c>
      <c r="P569" t="s">
        <v>3343</v>
      </c>
    </row>
    <row r="570" spans="1:16" x14ac:dyDescent="0.25">
      <c r="A570" t="s">
        <v>4410</v>
      </c>
      <c r="B570" t="s">
        <v>5303</v>
      </c>
      <c r="C570" t="s">
        <v>5326</v>
      </c>
      <c r="D570" t="s">
        <v>5326</v>
      </c>
      <c r="E570" t="s">
        <v>5327</v>
      </c>
      <c r="F570" t="s">
        <v>5328</v>
      </c>
      <c r="G570" t="s">
        <v>4403</v>
      </c>
      <c r="H570" t="s">
        <v>4415</v>
      </c>
      <c r="J570" t="s">
        <v>5307</v>
      </c>
      <c r="K570" t="s">
        <v>4605</v>
      </c>
      <c r="L570" t="s">
        <v>3337</v>
      </c>
      <c r="P570" t="s">
        <v>3343</v>
      </c>
    </row>
    <row r="571" spans="1:16" x14ac:dyDescent="0.25">
      <c r="A571" t="s">
        <v>4764</v>
      </c>
      <c r="B571" t="s">
        <v>5329</v>
      </c>
      <c r="C571" t="s">
        <v>5330</v>
      </c>
      <c r="D571" t="s">
        <v>5330</v>
      </c>
      <c r="E571" t="s">
        <v>5233</v>
      </c>
      <c r="F571" t="s">
        <v>5331</v>
      </c>
      <c r="G571" t="s">
        <v>4403</v>
      </c>
      <c r="H571" t="s">
        <v>4404</v>
      </c>
      <c r="J571" t="s">
        <v>5130</v>
      </c>
      <c r="K571" t="s">
        <v>4593</v>
      </c>
      <c r="L571" t="s">
        <v>3337</v>
      </c>
      <c r="M571" t="s">
        <v>5235</v>
      </c>
      <c r="P571" t="s">
        <v>3343</v>
      </c>
    </row>
    <row r="572" spans="1:16" x14ac:dyDescent="0.25">
      <c r="A572" t="s">
        <v>4764</v>
      </c>
      <c r="C572" t="s">
        <v>5332</v>
      </c>
      <c r="D572" t="s">
        <v>5332</v>
      </c>
      <c r="E572" t="s">
        <v>5333</v>
      </c>
      <c r="F572" t="s">
        <v>5334</v>
      </c>
      <c r="G572" t="s">
        <v>4403</v>
      </c>
      <c r="J572" t="s">
        <v>5130</v>
      </c>
      <c r="K572" t="s">
        <v>4593</v>
      </c>
      <c r="L572" t="s">
        <v>5239</v>
      </c>
      <c r="M572" t="s">
        <v>5240</v>
      </c>
      <c r="P572" t="s">
        <v>3343</v>
      </c>
    </row>
    <row r="573" spans="1:16" x14ac:dyDescent="0.25">
      <c r="A573" t="s">
        <v>4764</v>
      </c>
      <c r="C573" t="s">
        <v>5335</v>
      </c>
      <c r="D573" t="s">
        <v>5335</v>
      </c>
      <c r="E573" t="s">
        <v>5242</v>
      </c>
      <c r="F573" t="s">
        <v>5336</v>
      </c>
      <c r="G573" t="s">
        <v>4403</v>
      </c>
      <c r="J573" t="s">
        <v>5130</v>
      </c>
      <c r="K573" t="s">
        <v>4593</v>
      </c>
      <c r="L573" t="s">
        <v>3337</v>
      </c>
      <c r="M573" t="s">
        <v>5244</v>
      </c>
      <c r="P573" t="s">
        <v>3343</v>
      </c>
    </row>
    <row r="574" spans="1:16" x14ac:dyDescent="0.25">
      <c r="A574" t="s">
        <v>4764</v>
      </c>
      <c r="C574" t="s">
        <v>5337</v>
      </c>
      <c r="D574" t="s">
        <v>5337</v>
      </c>
      <c r="E574" t="s">
        <v>5138</v>
      </c>
      <c r="F574" t="s">
        <v>5338</v>
      </c>
      <c r="G574" t="s">
        <v>4403</v>
      </c>
      <c r="J574" t="s">
        <v>5339</v>
      </c>
      <c r="K574" t="s">
        <v>4593</v>
      </c>
      <c r="L574" t="s">
        <v>3337</v>
      </c>
      <c r="M574" t="s">
        <v>5140</v>
      </c>
      <c r="P574" t="s">
        <v>3343</v>
      </c>
    </row>
    <row r="575" spans="1:16" x14ac:dyDescent="0.25">
      <c r="A575" t="s">
        <v>4764</v>
      </c>
      <c r="C575" t="s">
        <v>5340</v>
      </c>
      <c r="D575" t="s">
        <v>5340</v>
      </c>
      <c r="E575" t="s">
        <v>5146</v>
      </c>
      <c r="F575" t="s">
        <v>5341</v>
      </c>
      <c r="G575" t="s">
        <v>4403</v>
      </c>
      <c r="J575" t="s">
        <v>5339</v>
      </c>
      <c r="K575" t="s">
        <v>4593</v>
      </c>
      <c r="L575" t="s">
        <v>3337</v>
      </c>
      <c r="M575" t="s">
        <v>5148</v>
      </c>
      <c r="P575" t="s">
        <v>3343</v>
      </c>
    </row>
    <row r="576" spans="1:16" x14ac:dyDescent="0.25">
      <c r="A576" t="s">
        <v>4764</v>
      </c>
      <c r="B576" t="s">
        <v>5342</v>
      </c>
      <c r="C576" t="s">
        <v>5343</v>
      </c>
      <c r="D576" t="s">
        <v>5343</v>
      </c>
      <c r="E576" t="s">
        <v>5344</v>
      </c>
      <c r="F576" t="s">
        <v>5345</v>
      </c>
      <c r="G576" t="s">
        <v>4403</v>
      </c>
      <c r="J576" t="s">
        <v>5339</v>
      </c>
      <c r="K576" t="s">
        <v>4593</v>
      </c>
      <c r="L576" t="s">
        <v>3337</v>
      </c>
      <c r="M576" t="s">
        <v>5176</v>
      </c>
      <c r="P576" t="s">
        <v>3343</v>
      </c>
    </row>
    <row r="577" spans="1:16" x14ac:dyDescent="0.25">
      <c r="A577" t="s">
        <v>4764</v>
      </c>
      <c r="C577" t="s">
        <v>5346</v>
      </c>
      <c r="D577" t="s">
        <v>5346</v>
      </c>
      <c r="E577" t="s">
        <v>5209</v>
      </c>
      <c r="F577" t="s">
        <v>5347</v>
      </c>
      <c r="G577" t="s">
        <v>4486</v>
      </c>
      <c r="J577" t="s">
        <v>5339</v>
      </c>
      <c r="K577" t="s">
        <v>4593</v>
      </c>
      <c r="L577" t="s">
        <v>3337</v>
      </c>
      <c r="M577" t="s">
        <v>5211</v>
      </c>
      <c r="P577" t="s">
        <v>3343</v>
      </c>
    </row>
    <row r="578" spans="1:16" x14ac:dyDescent="0.25">
      <c r="A578" t="s">
        <v>4764</v>
      </c>
      <c r="B578" t="s">
        <v>5348</v>
      </c>
      <c r="C578" t="s">
        <v>5349</v>
      </c>
      <c r="D578" t="s">
        <v>5349</v>
      </c>
      <c r="E578" t="s">
        <v>5213</v>
      </c>
      <c r="F578" t="s">
        <v>5350</v>
      </c>
      <c r="G578" t="s">
        <v>4403</v>
      </c>
      <c r="H578" t="s">
        <v>4404</v>
      </c>
      <c r="J578" t="s">
        <v>5339</v>
      </c>
      <c r="K578" t="s">
        <v>4593</v>
      </c>
      <c r="L578" t="s">
        <v>3337</v>
      </c>
      <c r="M578" t="s">
        <v>5215</v>
      </c>
      <c r="P578" t="s">
        <v>3343</v>
      </c>
    </row>
    <row r="579" spans="1:16" x14ac:dyDescent="0.25">
      <c r="A579" t="s">
        <v>4764</v>
      </c>
      <c r="B579" t="s">
        <v>5348</v>
      </c>
      <c r="C579" t="s">
        <v>5351</v>
      </c>
      <c r="D579" t="s">
        <v>5351</v>
      </c>
      <c r="E579" t="s">
        <v>5225</v>
      </c>
      <c r="F579" t="s">
        <v>5352</v>
      </c>
      <c r="G579" t="s">
        <v>4403</v>
      </c>
      <c r="H579" t="s">
        <v>4415</v>
      </c>
      <c r="J579" t="s">
        <v>5339</v>
      </c>
      <c r="K579" t="s">
        <v>4593</v>
      </c>
      <c r="L579" t="s">
        <v>3337</v>
      </c>
      <c r="M579" t="s">
        <v>5227</v>
      </c>
      <c r="P579" t="s">
        <v>3343</v>
      </c>
    </row>
    <row r="580" spans="1:16" x14ac:dyDescent="0.25">
      <c r="A580" t="s">
        <v>4764</v>
      </c>
      <c r="C580" t="s">
        <v>5353</v>
      </c>
      <c r="D580" t="s">
        <v>5353</v>
      </c>
      <c r="E580" t="s">
        <v>5354</v>
      </c>
      <c r="F580" t="s">
        <v>5355</v>
      </c>
      <c r="G580" t="s">
        <v>4403</v>
      </c>
      <c r="J580" t="s">
        <v>5339</v>
      </c>
      <c r="K580" t="s">
        <v>4593</v>
      </c>
      <c r="L580" t="s">
        <v>3337</v>
      </c>
      <c r="M580" t="s">
        <v>5240</v>
      </c>
      <c r="P580" t="s">
        <v>3343</v>
      </c>
    </row>
    <row r="581" spans="1:16" x14ac:dyDescent="0.25">
      <c r="A581" t="s">
        <v>4764</v>
      </c>
      <c r="B581" t="s">
        <v>5348</v>
      </c>
      <c r="C581" t="s">
        <v>5356</v>
      </c>
      <c r="D581" t="s">
        <v>5356</v>
      </c>
      <c r="F581" t="s">
        <v>5357</v>
      </c>
      <c r="G581" t="s">
        <v>4403</v>
      </c>
      <c r="H581" t="s">
        <v>4415</v>
      </c>
      <c r="J581" t="s">
        <v>5339</v>
      </c>
      <c r="K581" t="s">
        <v>4593</v>
      </c>
      <c r="L581" t="s">
        <v>4069</v>
      </c>
      <c r="M581" t="s">
        <v>5255</v>
      </c>
      <c r="P581" t="s">
        <v>3343</v>
      </c>
    </row>
    <row r="582" spans="1:16" x14ac:dyDescent="0.25">
      <c r="A582" t="s">
        <v>4764</v>
      </c>
      <c r="B582" t="s">
        <v>5172</v>
      </c>
      <c r="C582" t="s">
        <v>5358</v>
      </c>
      <c r="D582" t="s">
        <v>5358</v>
      </c>
      <c r="E582" t="s">
        <v>5246</v>
      </c>
      <c r="F582" t="s">
        <v>5359</v>
      </c>
      <c r="G582" t="s">
        <v>4403</v>
      </c>
      <c r="H582" t="s">
        <v>4404</v>
      </c>
      <c r="J582" t="s">
        <v>5130</v>
      </c>
      <c r="K582" t="s">
        <v>4593</v>
      </c>
      <c r="L582" t="s">
        <v>3337</v>
      </c>
      <c r="M582" t="s">
        <v>5248</v>
      </c>
      <c r="P582" t="s">
        <v>3343</v>
      </c>
    </row>
    <row r="583" spans="1:16" x14ac:dyDescent="0.25">
      <c r="A583" t="s">
        <v>4764</v>
      </c>
      <c r="B583" t="s">
        <v>5157</v>
      </c>
      <c r="C583" t="s">
        <v>5360</v>
      </c>
      <c r="D583" t="s">
        <v>5360</v>
      </c>
      <c r="E583" t="s">
        <v>5354</v>
      </c>
      <c r="F583" t="s">
        <v>5361</v>
      </c>
      <c r="G583" t="s">
        <v>4403</v>
      </c>
      <c r="H583" t="s">
        <v>4404</v>
      </c>
      <c r="K583" t="s">
        <v>4593</v>
      </c>
      <c r="L583" t="s">
        <v>5239</v>
      </c>
      <c r="M583" t="s">
        <v>5362</v>
      </c>
      <c r="P583" t="s">
        <v>3343</v>
      </c>
    </row>
    <row r="584" spans="1:16" x14ac:dyDescent="0.25">
      <c r="A584" t="s">
        <v>4764</v>
      </c>
      <c r="C584" t="s">
        <v>5363</v>
      </c>
      <c r="D584" t="s">
        <v>5363</v>
      </c>
      <c r="E584" t="s">
        <v>5253</v>
      </c>
      <c r="F584" t="s">
        <v>5364</v>
      </c>
      <c r="G584" t="s">
        <v>4403</v>
      </c>
      <c r="J584" t="s">
        <v>5130</v>
      </c>
      <c r="K584" t="s">
        <v>4593</v>
      </c>
      <c r="L584" t="s">
        <v>3337</v>
      </c>
      <c r="M584" t="s">
        <v>5255</v>
      </c>
      <c r="P584" t="s">
        <v>3343</v>
      </c>
    </row>
    <row r="585" spans="1:16" x14ac:dyDescent="0.25">
      <c r="A585" t="s">
        <v>3328</v>
      </c>
      <c r="B585" t="s">
        <v>5365</v>
      </c>
      <c r="C585" t="s">
        <v>5366</v>
      </c>
      <c r="D585" t="s">
        <v>5366</v>
      </c>
      <c r="E585" t="s">
        <v>5367</v>
      </c>
      <c r="F585" t="s">
        <v>5264</v>
      </c>
      <c r="G585" t="s">
        <v>4443</v>
      </c>
      <c r="H585" t="s">
        <v>4415</v>
      </c>
      <c r="J585" t="s">
        <v>5130</v>
      </c>
      <c r="K585" t="s">
        <v>5265</v>
      </c>
      <c r="L585" t="s">
        <v>4069</v>
      </c>
      <c r="M585" t="s">
        <v>5269</v>
      </c>
      <c r="P585" t="s">
        <v>3343</v>
      </c>
    </row>
    <row r="586" spans="1:16" x14ac:dyDescent="0.25">
      <c r="A586" t="s">
        <v>3328</v>
      </c>
      <c r="B586" t="s">
        <v>5365</v>
      </c>
      <c r="C586" t="s">
        <v>5368</v>
      </c>
      <c r="D586" t="s">
        <v>5368</v>
      </c>
      <c r="E586" t="s">
        <v>5369</v>
      </c>
      <c r="F586" t="s">
        <v>5268</v>
      </c>
      <c r="G586" t="s">
        <v>4443</v>
      </c>
      <c r="H586" t="s">
        <v>4415</v>
      </c>
      <c r="J586" t="s">
        <v>5130</v>
      </c>
      <c r="K586" t="s">
        <v>5265</v>
      </c>
      <c r="L586" t="s">
        <v>3337</v>
      </c>
      <c r="M586" t="s">
        <v>5270</v>
      </c>
      <c r="P586" t="s">
        <v>3343</v>
      </c>
    </row>
    <row r="587" spans="1:16" x14ac:dyDescent="0.25">
      <c r="A587" t="s">
        <v>3328</v>
      </c>
      <c r="B587" t="s">
        <v>5365</v>
      </c>
      <c r="C587" t="s">
        <v>5370</v>
      </c>
      <c r="D587" t="s">
        <v>5370</v>
      </c>
      <c r="E587" t="s">
        <v>5371</v>
      </c>
      <c r="F587" t="s">
        <v>5273</v>
      </c>
      <c r="G587" t="s">
        <v>4443</v>
      </c>
      <c r="H587" t="s">
        <v>4415</v>
      </c>
      <c r="J587" t="s">
        <v>5130</v>
      </c>
      <c r="K587" t="s">
        <v>5265</v>
      </c>
      <c r="L587" t="s">
        <v>3337</v>
      </c>
      <c r="M587" t="s">
        <v>5277</v>
      </c>
      <c r="P587" t="s">
        <v>3343</v>
      </c>
    </row>
    <row r="588" spans="1:16" x14ac:dyDescent="0.25">
      <c r="A588" t="s">
        <v>3328</v>
      </c>
      <c r="B588" t="s">
        <v>5365</v>
      </c>
      <c r="C588" t="s">
        <v>5372</v>
      </c>
      <c r="D588" t="s">
        <v>5372</v>
      </c>
      <c r="E588" t="s">
        <v>5373</v>
      </c>
      <c r="F588" t="s">
        <v>5276</v>
      </c>
      <c r="G588" t="s">
        <v>4443</v>
      </c>
      <c r="H588" t="s">
        <v>4415</v>
      </c>
      <c r="J588" t="s">
        <v>5130</v>
      </c>
      <c r="K588" t="s">
        <v>5265</v>
      </c>
      <c r="L588" t="s">
        <v>3337</v>
      </c>
      <c r="M588" t="s">
        <v>5278</v>
      </c>
      <c r="P588" t="s">
        <v>3343</v>
      </c>
    </row>
    <row r="589" spans="1:16" x14ac:dyDescent="0.25">
      <c r="B589" t="s">
        <v>5329</v>
      </c>
      <c r="C589" t="s">
        <v>5374</v>
      </c>
      <c r="D589" t="s">
        <v>5374</v>
      </c>
      <c r="E589" t="s">
        <v>5375</v>
      </c>
      <c r="G589" t="s">
        <v>4443</v>
      </c>
      <c r="J589" t="s">
        <v>5130</v>
      </c>
      <c r="K589" t="s">
        <v>5265</v>
      </c>
      <c r="L589" t="s">
        <v>3337</v>
      </c>
      <c r="M589" t="s">
        <v>5285</v>
      </c>
      <c r="P589" t="s">
        <v>3343</v>
      </c>
    </row>
    <row r="590" spans="1:16" x14ac:dyDescent="0.25">
      <c r="A590" t="s">
        <v>3328</v>
      </c>
      <c r="B590" t="s">
        <v>5365</v>
      </c>
      <c r="C590" t="s">
        <v>5376</v>
      </c>
      <c r="D590" t="s">
        <v>5376</v>
      </c>
      <c r="E590" t="s">
        <v>5377</v>
      </c>
      <c r="F590" t="s">
        <v>5292</v>
      </c>
      <c r="G590" t="s">
        <v>4443</v>
      </c>
      <c r="H590" t="s">
        <v>4415</v>
      </c>
      <c r="J590" t="s">
        <v>5130</v>
      </c>
      <c r="K590" t="s">
        <v>5265</v>
      </c>
      <c r="L590" t="s">
        <v>3337</v>
      </c>
      <c r="M590" t="s">
        <v>5294</v>
      </c>
      <c r="P590" t="s">
        <v>3343</v>
      </c>
    </row>
    <row r="591" spans="1:16" x14ac:dyDescent="0.25">
      <c r="A591" t="s">
        <v>3430</v>
      </c>
      <c r="B591" t="s">
        <v>5378</v>
      </c>
      <c r="C591" t="s">
        <v>5379</v>
      </c>
      <c r="D591" t="s">
        <v>5379</v>
      </c>
      <c r="E591" t="s">
        <v>5380</v>
      </c>
      <c r="F591" t="s">
        <v>5381</v>
      </c>
      <c r="G591" t="s">
        <v>4403</v>
      </c>
      <c r="H591" t="s">
        <v>4415</v>
      </c>
      <c r="J591" t="s">
        <v>5382</v>
      </c>
      <c r="K591" t="s">
        <v>4593</v>
      </c>
      <c r="L591" t="s">
        <v>4069</v>
      </c>
      <c r="M591" t="s">
        <v>5231</v>
      </c>
      <c r="P591" t="s">
        <v>3343</v>
      </c>
    </row>
    <row r="592" spans="1:16" x14ac:dyDescent="0.25">
      <c r="A592" t="s">
        <v>3430</v>
      </c>
      <c r="B592" t="s">
        <v>5378</v>
      </c>
      <c r="C592" t="s">
        <v>5383</v>
      </c>
      <c r="D592" t="s">
        <v>5383</v>
      </c>
      <c r="E592" t="s">
        <v>5384</v>
      </c>
      <c r="F592" t="s">
        <v>5385</v>
      </c>
      <c r="G592" t="s">
        <v>4403</v>
      </c>
      <c r="H592" t="s">
        <v>4415</v>
      </c>
      <c r="J592" t="s">
        <v>5382</v>
      </c>
      <c r="K592" t="s">
        <v>4593</v>
      </c>
      <c r="L592" t="s">
        <v>3337</v>
      </c>
      <c r="M592" t="s">
        <v>5231</v>
      </c>
      <c r="P592" t="s">
        <v>3343</v>
      </c>
    </row>
    <row r="593" spans="1:16" x14ac:dyDescent="0.25">
      <c r="A593" t="s">
        <v>3430</v>
      </c>
      <c r="B593" t="s">
        <v>5386</v>
      </c>
      <c r="C593" t="s">
        <v>5387</v>
      </c>
      <c r="D593" t="s">
        <v>5387</v>
      </c>
      <c r="E593" t="s">
        <v>5388</v>
      </c>
      <c r="F593" t="s">
        <v>5389</v>
      </c>
      <c r="G593" t="s">
        <v>4403</v>
      </c>
      <c r="H593" t="s">
        <v>4415</v>
      </c>
      <c r="J593" t="s">
        <v>5382</v>
      </c>
      <c r="K593" t="s">
        <v>4593</v>
      </c>
      <c r="L593" t="s">
        <v>4069</v>
      </c>
      <c r="M593" t="s">
        <v>5231</v>
      </c>
      <c r="P593" t="s">
        <v>3343</v>
      </c>
    </row>
    <row r="594" spans="1:16" x14ac:dyDescent="0.25">
      <c r="A594" t="s">
        <v>3430</v>
      </c>
      <c r="B594" t="s">
        <v>5378</v>
      </c>
      <c r="C594" t="s">
        <v>5390</v>
      </c>
      <c r="D594" t="s">
        <v>5390</v>
      </c>
      <c r="E594" t="s">
        <v>5391</v>
      </c>
      <c r="F594" t="s">
        <v>5392</v>
      </c>
      <c r="G594" t="s">
        <v>4403</v>
      </c>
      <c r="H594" t="s">
        <v>4415</v>
      </c>
      <c r="J594" t="s">
        <v>5382</v>
      </c>
      <c r="K594" t="s">
        <v>4593</v>
      </c>
      <c r="L594" t="s">
        <v>4069</v>
      </c>
      <c r="M594" t="s">
        <v>5231</v>
      </c>
      <c r="P594" t="s">
        <v>3343</v>
      </c>
    </row>
    <row r="595" spans="1:16" x14ac:dyDescent="0.25">
      <c r="A595" t="s">
        <v>3430</v>
      </c>
      <c r="C595" t="s">
        <v>5393</v>
      </c>
      <c r="D595" t="s">
        <v>5393</v>
      </c>
      <c r="E595" t="s">
        <v>5394</v>
      </c>
      <c r="G595" t="s">
        <v>4403</v>
      </c>
      <c r="H595" t="s">
        <v>4415</v>
      </c>
      <c r="J595" t="s">
        <v>5382</v>
      </c>
      <c r="K595" t="s">
        <v>4593</v>
      </c>
      <c r="L595" t="s">
        <v>3337</v>
      </c>
      <c r="M595" t="s">
        <v>5395</v>
      </c>
      <c r="P595" t="s">
        <v>3343</v>
      </c>
    </row>
    <row r="596" spans="1:16" x14ac:dyDescent="0.25">
      <c r="A596" t="s">
        <v>3883</v>
      </c>
      <c r="C596" t="s">
        <v>5396</v>
      </c>
      <c r="D596" t="s">
        <v>5396</v>
      </c>
      <c r="E596" t="s">
        <v>5397</v>
      </c>
      <c r="F596" t="s">
        <v>5398</v>
      </c>
      <c r="G596" t="s">
        <v>4486</v>
      </c>
      <c r="H596" t="s">
        <v>4415</v>
      </c>
      <c r="J596" t="s">
        <v>5382</v>
      </c>
      <c r="K596" t="s">
        <v>3336</v>
      </c>
      <c r="L596" t="s">
        <v>4069</v>
      </c>
      <c r="M596" t="s">
        <v>5231</v>
      </c>
      <c r="P596" t="s">
        <v>3343</v>
      </c>
    </row>
    <row r="597" spans="1:16" x14ac:dyDescent="0.25">
      <c r="A597" t="s">
        <v>3883</v>
      </c>
      <c r="B597" t="s">
        <v>5399</v>
      </c>
      <c r="C597" t="s">
        <v>5400</v>
      </c>
      <c r="D597" t="s">
        <v>5400</v>
      </c>
      <c r="E597" t="s">
        <v>5401</v>
      </c>
      <c r="F597" t="s">
        <v>5402</v>
      </c>
      <c r="G597" t="s">
        <v>4403</v>
      </c>
      <c r="H597" t="s">
        <v>4415</v>
      </c>
      <c r="J597" t="s">
        <v>5382</v>
      </c>
      <c r="K597" t="s">
        <v>3336</v>
      </c>
      <c r="L597" t="s">
        <v>3337</v>
      </c>
      <c r="M597" t="s">
        <v>5231</v>
      </c>
      <c r="P597" t="s">
        <v>3343</v>
      </c>
    </row>
    <row r="598" spans="1:16" x14ac:dyDescent="0.25">
      <c r="A598" t="s">
        <v>4764</v>
      </c>
      <c r="B598" t="s">
        <v>5403</v>
      </c>
      <c r="C598" t="s">
        <v>5404</v>
      </c>
      <c r="D598" t="s">
        <v>5404</v>
      </c>
      <c r="E598" t="s">
        <v>5138</v>
      </c>
      <c r="F598" t="s">
        <v>5405</v>
      </c>
      <c r="G598" t="s">
        <v>4403</v>
      </c>
      <c r="H598" t="s">
        <v>4415</v>
      </c>
      <c r="J598" t="s">
        <v>5382</v>
      </c>
      <c r="K598" t="s">
        <v>4593</v>
      </c>
      <c r="L598" t="s">
        <v>4069</v>
      </c>
      <c r="M598" t="s">
        <v>5406</v>
      </c>
      <c r="N598" t="s">
        <v>4450</v>
      </c>
      <c r="P598" t="s">
        <v>3343</v>
      </c>
    </row>
    <row r="599" spans="1:16" x14ac:dyDescent="0.25">
      <c r="A599" t="s">
        <v>4764</v>
      </c>
      <c r="B599" t="s">
        <v>5403</v>
      </c>
      <c r="C599" t="s">
        <v>5407</v>
      </c>
      <c r="D599" t="s">
        <v>5407</v>
      </c>
      <c r="E599" t="s">
        <v>5142</v>
      </c>
      <c r="F599" t="s">
        <v>5408</v>
      </c>
      <c r="G599" t="s">
        <v>4403</v>
      </c>
      <c r="H599" t="s">
        <v>4415</v>
      </c>
      <c r="J599" t="s">
        <v>5382</v>
      </c>
      <c r="K599" t="s">
        <v>4593</v>
      </c>
      <c r="L599" t="s">
        <v>4069</v>
      </c>
      <c r="M599" t="s">
        <v>5409</v>
      </c>
      <c r="N599" t="s">
        <v>4450</v>
      </c>
      <c r="P599" t="s">
        <v>3343</v>
      </c>
    </row>
    <row r="600" spans="1:16" x14ac:dyDescent="0.25">
      <c r="A600" t="s">
        <v>4764</v>
      </c>
      <c r="C600" t="s">
        <v>5382</v>
      </c>
      <c r="D600" t="s">
        <v>5382</v>
      </c>
      <c r="E600" t="s">
        <v>5410</v>
      </c>
      <c r="F600" t="s">
        <v>5411</v>
      </c>
      <c r="G600" t="s">
        <v>4799</v>
      </c>
      <c r="H600" t="s">
        <v>4415</v>
      </c>
      <c r="K600" t="s">
        <v>4593</v>
      </c>
      <c r="L600" t="s">
        <v>4069</v>
      </c>
      <c r="M600" t="s">
        <v>5412</v>
      </c>
      <c r="P600" t="s">
        <v>3343</v>
      </c>
    </row>
    <row r="601" spans="1:16" x14ac:dyDescent="0.25">
      <c r="A601" t="s">
        <v>4764</v>
      </c>
      <c r="C601" t="s">
        <v>5413</v>
      </c>
      <c r="D601" t="s">
        <v>5413</v>
      </c>
      <c r="E601" t="s">
        <v>5146</v>
      </c>
      <c r="F601" t="s">
        <v>5414</v>
      </c>
      <c r="G601" t="s">
        <v>4403</v>
      </c>
      <c r="H601" t="s">
        <v>4415</v>
      </c>
      <c r="J601" t="s">
        <v>5382</v>
      </c>
      <c r="K601" t="s">
        <v>4593</v>
      </c>
      <c r="L601" t="s">
        <v>3337</v>
      </c>
      <c r="M601" t="s">
        <v>5415</v>
      </c>
      <c r="N601" t="s">
        <v>4450</v>
      </c>
      <c r="P601" t="s">
        <v>3343</v>
      </c>
    </row>
    <row r="602" spans="1:16" x14ac:dyDescent="0.25">
      <c r="A602" t="s">
        <v>3883</v>
      </c>
      <c r="C602" t="s">
        <v>5416</v>
      </c>
      <c r="D602" t="s">
        <v>5416</v>
      </c>
      <c r="E602" t="s">
        <v>5417</v>
      </c>
      <c r="F602" t="s">
        <v>5418</v>
      </c>
      <c r="G602" t="s">
        <v>3881</v>
      </c>
      <c r="H602" t="s">
        <v>4415</v>
      </c>
      <c r="J602" t="s">
        <v>5382</v>
      </c>
      <c r="K602" t="s">
        <v>3336</v>
      </c>
      <c r="L602" t="s">
        <v>4069</v>
      </c>
      <c r="M602" t="s">
        <v>5231</v>
      </c>
      <c r="P602" t="s">
        <v>3343</v>
      </c>
    </row>
    <row r="603" spans="1:16" x14ac:dyDescent="0.25">
      <c r="A603" t="s">
        <v>3883</v>
      </c>
      <c r="C603" t="s">
        <v>5419</v>
      </c>
      <c r="D603" t="s">
        <v>5419</v>
      </c>
      <c r="E603" t="s">
        <v>5420</v>
      </c>
      <c r="F603" t="s">
        <v>5421</v>
      </c>
      <c r="G603" t="s">
        <v>4486</v>
      </c>
      <c r="H603" t="s">
        <v>4415</v>
      </c>
      <c r="J603" t="s">
        <v>5382</v>
      </c>
      <c r="K603" t="s">
        <v>3336</v>
      </c>
      <c r="L603" t="s">
        <v>3337</v>
      </c>
      <c r="M603" t="s">
        <v>5231</v>
      </c>
      <c r="P603" t="s">
        <v>3343</v>
      </c>
    </row>
    <row r="604" spans="1:16" x14ac:dyDescent="0.25">
      <c r="A604" t="s">
        <v>4764</v>
      </c>
      <c r="C604" t="s">
        <v>5422</v>
      </c>
      <c r="D604" t="s">
        <v>5422</v>
      </c>
      <c r="E604" t="s">
        <v>5423</v>
      </c>
      <c r="F604" t="s">
        <v>5424</v>
      </c>
      <c r="G604" t="s">
        <v>3881</v>
      </c>
      <c r="H604" t="s">
        <v>4415</v>
      </c>
      <c r="J604" t="s">
        <v>5382</v>
      </c>
      <c r="K604" t="s">
        <v>4593</v>
      </c>
      <c r="L604" t="s">
        <v>4069</v>
      </c>
      <c r="M604" t="s">
        <v>5425</v>
      </c>
      <c r="N604" t="s">
        <v>4450</v>
      </c>
      <c r="P604" t="s">
        <v>3343</v>
      </c>
    </row>
    <row r="605" spans="1:16" x14ac:dyDescent="0.25">
      <c r="A605" t="s">
        <v>3883</v>
      </c>
      <c r="C605" t="s">
        <v>5426</v>
      </c>
      <c r="D605" t="s">
        <v>5426</v>
      </c>
      <c r="F605" t="s">
        <v>4486</v>
      </c>
      <c r="H605" t="s">
        <v>4415</v>
      </c>
      <c r="J605" t="s">
        <v>5382</v>
      </c>
      <c r="K605" t="s">
        <v>4593</v>
      </c>
      <c r="L605" t="s">
        <v>4069</v>
      </c>
      <c r="M605" t="s">
        <v>5231</v>
      </c>
      <c r="P605" t="s">
        <v>3343</v>
      </c>
    </row>
    <row r="606" spans="1:16" x14ac:dyDescent="0.25">
      <c r="A606" t="s">
        <v>3883</v>
      </c>
      <c r="B606" t="s">
        <v>5427</v>
      </c>
      <c r="C606" t="s">
        <v>5428</v>
      </c>
      <c r="D606" t="s">
        <v>5428</v>
      </c>
      <c r="F606" t="s">
        <v>5429</v>
      </c>
      <c r="G606" t="s">
        <v>4799</v>
      </c>
      <c r="H606" t="s">
        <v>4415</v>
      </c>
      <c r="J606" t="s">
        <v>5382</v>
      </c>
      <c r="K606" t="s">
        <v>4593</v>
      </c>
      <c r="L606" t="s">
        <v>4069</v>
      </c>
      <c r="M606" t="s">
        <v>5231</v>
      </c>
      <c r="P606" t="s">
        <v>3343</v>
      </c>
    </row>
    <row r="607" spans="1:16" x14ac:dyDescent="0.25">
      <c r="A607" t="s">
        <v>3883</v>
      </c>
      <c r="C607" t="s">
        <v>5430</v>
      </c>
      <c r="D607" t="s">
        <v>5430</v>
      </c>
      <c r="F607" t="s">
        <v>5431</v>
      </c>
      <c r="H607" t="s">
        <v>4415</v>
      </c>
      <c r="J607" t="s">
        <v>5382</v>
      </c>
      <c r="K607" t="s">
        <v>4593</v>
      </c>
      <c r="L607" t="s">
        <v>4069</v>
      </c>
      <c r="M607" t="s">
        <v>5231</v>
      </c>
      <c r="P607" t="s">
        <v>3343</v>
      </c>
    </row>
    <row r="608" spans="1:16" x14ac:dyDescent="0.25">
      <c r="A608" t="s">
        <v>3883</v>
      </c>
      <c r="B608" t="s">
        <v>5432</v>
      </c>
      <c r="C608" t="s">
        <v>5433</v>
      </c>
      <c r="D608" t="s">
        <v>5433</v>
      </c>
      <c r="F608" t="s">
        <v>5434</v>
      </c>
      <c r="G608" t="s">
        <v>4799</v>
      </c>
      <c r="H608" t="s">
        <v>4415</v>
      </c>
      <c r="J608" t="s">
        <v>5382</v>
      </c>
      <c r="K608" t="s">
        <v>4593</v>
      </c>
      <c r="L608" t="s">
        <v>4069</v>
      </c>
      <c r="M608" t="s">
        <v>5231</v>
      </c>
      <c r="P608" t="s">
        <v>3343</v>
      </c>
    </row>
    <row r="609" spans="1:16" x14ac:dyDescent="0.25">
      <c r="A609" t="s">
        <v>3883</v>
      </c>
      <c r="B609" t="s">
        <v>5432</v>
      </c>
      <c r="C609" t="s">
        <v>5435</v>
      </c>
      <c r="D609" t="s">
        <v>5435</v>
      </c>
      <c r="F609" t="s">
        <v>5436</v>
      </c>
      <c r="G609" t="s">
        <v>4486</v>
      </c>
      <c r="H609" t="s">
        <v>4415</v>
      </c>
      <c r="J609" t="s">
        <v>5382</v>
      </c>
      <c r="K609" t="s">
        <v>4593</v>
      </c>
      <c r="L609" t="s">
        <v>4069</v>
      </c>
      <c r="M609" t="s">
        <v>5231</v>
      </c>
      <c r="P609" t="s">
        <v>3343</v>
      </c>
    </row>
    <row r="610" spans="1:16" x14ac:dyDescent="0.25">
      <c r="A610" t="s">
        <v>3883</v>
      </c>
      <c r="C610" t="s">
        <v>5437</v>
      </c>
      <c r="D610" t="s">
        <v>5437</v>
      </c>
      <c r="F610" t="s">
        <v>5438</v>
      </c>
      <c r="H610" t="s">
        <v>4415</v>
      </c>
      <c r="J610" t="s">
        <v>5382</v>
      </c>
      <c r="K610" t="s">
        <v>4593</v>
      </c>
      <c r="L610" t="s">
        <v>4069</v>
      </c>
      <c r="M610" t="s">
        <v>5231</v>
      </c>
      <c r="P610" t="s">
        <v>3343</v>
      </c>
    </row>
    <row r="611" spans="1:16" x14ac:dyDescent="0.25">
      <c r="A611" t="s">
        <v>3883</v>
      </c>
      <c r="C611" t="s">
        <v>5439</v>
      </c>
      <c r="D611" t="s">
        <v>5439</v>
      </c>
      <c r="E611" t="s">
        <v>5440</v>
      </c>
      <c r="F611" t="s">
        <v>5441</v>
      </c>
      <c r="G611" t="s">
        <v>3333</v>
      </c>
      <c r="H611" t="s">
        <v>4415</v>
      </c>
      <c r="J611" t="s">
        <v>5382</v>
      </c>
      <c r="K611" t="s">
        <v>3336</v>
      </c>
      <c r="L611" t="s">
        <v>4069</v>
      </c>
      <c r="M611" t="s">
        <v>5231</v>
      </c>
      <c r="P611" t="s">
        <v>3343</v>
      </c>
    </row>
    <row r="612" spans="1:16" x14ac:dyDescent="0.25">
      <c r="A612" t="s">
        <v>3883</v>
      </c>
      <c r="C612" t="s">
        <v>5442</v>
      </c>
      <c r="D612" t="s">
        <v>5442</v>
      </c>
      <c r="E612" t="s">
        <v>5443</v>
      </c>
      <c r="F612" t="s">
        <v>5444</v>
      </c>
      <c r="G612" t="s">
        <v>4403</v>
      </c>
      <c r="H612" t="s">
        <v>4415</v>
      </c>
      <c r="J612" t="s">
        <v>5382</v>
      </c>
      <c r="K612" t="s">
        <v>3336</v>
      </c>
      <c r="L612" t="s">
        <v>4069</v>
      </c>
      <c r="M612" t="s">
        <v>5231</v>
      </c>
      <c r="P612" t="s">
        <v>3343</v>
      </c>
    </row>
    <row r="613" spans="1:16" x14ac:dyDescent="0.25">
      <c r="A613" t="s">
        <v>3883</v>
      </c>
      <c r="B613" t="s">
        <v>5445</v>
      </c>
      <c r="C613" t="s">
        <v>5446</v>
      </c>
      <c r="D613" t="s">
        <v>5446</v>
      </c>
      <c r="F613" t="s">
        <v>5447</v>
      </c>
      <c r="G613" t="s">
        <v>3881</v>
      </c>
      <c r="H613" t="s">
        <v>4415</v>
      </c>
      <c r="J613" t="s">
        <v>5382</v>
      </c>
      <c r="K613" t="s">
        <v>4593</v>
      </c>
      <c r="L613" t="s">
        <v>4069</v>
      </c>
      <c r="P613" t="s">
        <v>3343</v>
      </c>
    </row>
    <row r="614" spans="1:16" x14ac:dyDescent="0.25">
      <c r="A614" t="s">
        <v>3883</v>
      </c>
      <c r="C614" t="s">
        <v>5448</v>
      </c>
      <c r="D614" t="s">
        <v>5448</v>
      </c>
      <c r="E614" t="s">
        <v>5449</v>
      </c>
      <c r="F614" t="s">
        <v>5450</v>
      </c>
      <c r="G614" t="s">
        <v>4486</v>
      </c>
      <c r="H614" t="s">
        <v>4415</v>
      </c>
      <c r="J614" t="s">
        <v>5382</v>
      </c>
      <c r="K614" t="s">
        <v>3336</v>
      </c>
      <c r="L614" t="s">
        <v>3337</v>
      </c>
      <c r="M614" t="s">
        <v>5231</v>
      </c>
      <c r="P614" t="s">
        <v>3343</v>
      </c>
    </row>
    <row r="615" spans="1:16" x14ac:dyDescent="0.25">
      <c r="A615" t="s">
        <v>3430</v>
      </c>
      <c r="B615" t="s">
        <v>5386</v>
      </c>
      <c r="C615" t="s">
        <v>5451</v>
      </c>
      <c r="D615" t="s">
        <v>5451</v>
      </c>
      <c r="E615" t="s">
        <v>5203</v>
      </c>
      <c r="F615" t="s">
        <v>5452</v>
      </c>
      <c r="G615" t="s">
        <v>4403</v>
      </c>
      <c r="H615" t="s">
        <v>4415</v>
      </c>
      <c r="J615" t="s">
        <v>5382</v>
      </c>
      <c r="K615" t="s">
        <v>4593</v>
      </c>
      <c r="L615" t="s">
        <v>3337</v>
      </c>
      <c r="M615" t="s">
        <v>5231</v>
      </c>
      <c r="P615" t="s">
        <v>3343</v>
      </c>
    </row>
    <row r="616" spans="1:16" x14ac:dyDescent="0.25">
      <c r="A616" t="s">
        <v>3883</v>
      </c>
      <c r="B616" t="s">
        <v>5453</v>
      </c>
      <c r="C616" t="s">
        <v>5454</v>
      </c>
      <c r="D616" t="s">
        <v>5454</v>
      </c>
      <c r="E616" t="s">
        <v>5455</v>
      </c>
      <c r="F616" t="s">
        <v>5456</v>
      </c>
      <c r="G616" t="s">
        <v>4403</v>
      </c>
      <c r="H616" t="s">
        <v>4415</v>
      </c>
      <c r="J616" t="s">
        <v>5382</v>
      </c>
      <c r="K616" t="s">
        <v>5457</v>
      </c>
      <c r="L616" t="s">
        <v>3337</v>
      </c>
      <c r="M616" t="s">
        <v>5231</v>
      </c>
      <c r="P616" t="s">
        <v>3343</v>
      </c>
    </row>
    <row r="617" spans="1:16" x14ac:dyDescent="0.25">
      <c r="A617" t="s">
        <v>3883</v>
      </c>
      <c r="C617" t="s">
        <v>5458</v>
      </c>
      <c r="D617" t="s">
        <v>5458</v>
      </c>
      <c r="E617" t="s">
        <v>5459</v>
      </c>
      <c r="F617" t="s">
        <v>5460</v>
      </c>
      <c r="G617" t="s">
        <v>4403</v>
      </c>
      <c r="H617" t="s">
        <v>4415</v>
      </c>
      <c r="J617" t="s">
        <v>5382</v>
      </c>
      <c r="K617" t="s">
        <v>5457</v>
      </c>
      <c r="L617" t="s">
        <v>4069</v>
      </c>
      <c r="M617" t="s">
        <v>5231</v>
      </c>
      <c r="P617" t="s">
        <v>3343</v>
      </c>
    </row>
    <row r="618" spans="1:16" x14ac:dyDescent="0.25">
      <c r="A618" t="s">
        <v>3883</v>
      </c>
      <c r="B618" t="s">
        <v>5453</v>
      </c>
      <c r="C618" t="s">
        <v>5461</v>
      </c>
      <c r="D618" t="s">
        <v>5461</v>
      </c>
      <c r="E618" t="s">
        <v>5462</v>
      </c>
      <c r="F618" t="s">
        <v>5463</v>
      </c>
      <c r="G618" t="s">
        <v>4403</v>
      </c>
      <c r="H618" t="s">
        <v>4415</v>
      </c>
      <c r="J618" t="s">
        <v>5382</v>
      </c>
      <c r="K618" t="s">
        <v>5457</v>
      </c>
      <c r="L618" t="s">
        <v>3337</v>
      </c>
      <c r="M618" t="s">
        <v>5231</v>
      </c>
      <c r="P618" t="s">
        <v>3343</v>
      </c>
    </row>
    <row r="619" spans="1:16" x14ac:dyDescent="0.25">
      <c r="A619" t="s">
        <v>3883</v>
      </c>
      <c r="B619" t="s">
        <v>5464</v>
      </c>
      <c r="C619" t="s">
        <v>5465</v>
      </c>
      <c r="D619" t="s">
        <v>5465</v>
      </c>
      <c r="E619" t="s">
        <v>5466</v>
      </c>
      <c r="F619" t="s">
        <v>5467</v>
      </c>
      <c r="G619" t="s">
        <v>4403</v>
      </c>
      <c r="H619" t="s">
        <v>4415</v>
      </c>
      <c r="J619" t="s">
        <v>5382</v>
      </c>
      <c r="K619" t="s">
        <v>5457</v>
      </c>
      <c r="L619" t="s">
        <v>3337</v>
      </c>
      <c r="M619" t="s">
        <v>5231</v>
      </c>
      <c r="P619" t="s">
        <v>3343</v>
      </c>
    </row>
    <row r="620" spans="1:16" x14ac:dyDescent="0.25">
      <c r="A620" t="s">
        <v>3883</v>
      </c>
      <c r="C620" t="s">
        <v>5468</v>
      </c>
      <c r="D620" t="s">
        <v>5468</v>
      </c>
      <c r="E620" t="s">
        <v>5469</v>
      </c>
      <c r="F620" t="s">
        <v>5470</v>
      </c>
      <c r="G620" t="s">
        <v>4403</v>
      </c>
      <c r="H620" t="s">
        <v>4415</v>
      </c>
      <c r="J620" t="s">
        <v>5382</v>
      </c>
      <c r="K620" t="s">
        <v>5457</v>
      </c>
      <c r="L620" t="s">
        <v>3337</v>
      </c>
      <c r="M620" t="s">
        <v>5231</v>
      </c>
      <c r="P620" t="s">
        <v>3343</v>
      </c>
    </row>
    <row r="621" spans="1:16" x14ac:dyDescent="0.25">
      <c r="A621" t="s">
        <v>3883</v>
      </c>
      <c r="B621" t="s">
        <v>5464</v>
      </c>
      <c r="C621" t="s">
        <v>5471</v>
      </c>
      <c r="D621" t="s">
        <v>5471</v>
      </c>
      <c r="E621" t="s">
        <v>5472</v>
      </c>
      <c r="F621" t="s">
        <v>5473</v>
      </c>
      <c r="G621" t="s">
        <v>4403</v>
      </c>
      <c r="H621" t="s">
        <v>4415</v>
      </c>
      <c r="J621" t="s">
        <v>5382</v>
      </c>
      <c r="K621" t="s">
        <v>5457</v>
      </c>
      <c r="L621" t="s">
        <v>3337</v>
      </c>
      <c r="M621" t="s">
        <v>5231</v>
      </c>
      <c r="P621" t="s">
        <v>3343</v>
      </c>
    </row>
    <row r="622" spans="1:16" x14ac:dyDescent="0.25">
      <c r="A622" t="s">
        <v>3883</v>
      </c>
      <c r="C622" t="s">
        <v>5474</v>
      </c>
      <c r="D622" t="s">
        <v>5474</v>
      </c>
      <c r="E622" t="s">
        <v>5475</v>
      </c>
      <c r="F622" t="s">
        <v>5476</v>
      </c>
      <c r="G622" t="s">
        <v>4403</v>
      </c>
      <c r="H622" t="s">
        <v>4415</v>
      </c>
      <c r="J622" t="s">
        <v>5382</v>
      </c>
      <c r="K622" t="s">
        <v>5457</v>
      </c>
      <c r="L622" t="s">
        <v>4069</v>
      </c>
      <c r="M622" t="s">
        <v>5231</v>
      </c>
      <c r="P622" t="s">
        <v>3343</v>
      </c>
    </row>
    <row r="623" spans="1:16" x14ac:dyDescent="0.25">
      <c r="A623" t="s">
        <v>3883</v>
      </c>
      <c r="C623" t="s">
        <v>5477</v>
      </c>
      <c r="D623" t="s">
        <v>5477</v>
      </c>
      <c r="E623" t="s">
        <v>5478</v>
      </c>
      <c r="F623" t="s">
        <v>5479</v>
      </c>
      <c r="G623" t="s">
        <v>4403</v>
      </c>
      <c r="H623" t="s">
        <v>4415</v>
      </c>
      <c r="J623" t="s">
        <v>5382</v>
      </c>
      <c r="K623" t="s">
        <v>5457</v>
      </c>
      <c r="L623" t="s">
        <v>3337</v>
      </c>
      <c r="M623" t="s">
        <v>5231</v>
      </c>
      <c r="P623" t="s">
        <v>3343</v>
      </c>
    </row>
    <row r="624" spans="1:16" x14ac:dyDescent="0.25">
      <c r="A624" t="s">
        <v>3883</v>
      </c>
      <c r="C624" t="s">
        <v>5480</v>
      </c>
      <c r="D624" t="s">
        <v>5480</v>
      </c>
      <c r="E624" t="s">
        <v>5481</v>
      </c>
      <c r="F624" t="s">
        <v>5482</v>
      </c>
      <c r="G624" t="s">
        <v>4486</v>
      </c>
      <c r="H624" t="s">
        <v>4415</v>
      </c>
      <c r="J624" t="s">
        <v>5382</v>
      </c>
      <c r="K624" t="s">
        <v>3336</v>
      </c>
      <c r="L624" t="s">
        <v>3337</v>
      </c>
      <c r="M624" t="s">
        <v>5231</v>
      </c>
      <c r="P624" t="s">
        <v>3343</v>
      </c>
    </row>
    <row r="625" spans="1:16" x14ac:dyDescent="0.25">
      <c r="A625" t="s">
        <v>3883</v>
      </c>
      <c r="C625" t="s">
        <v>5483</v>
      </c>
      <c r="D625" t="s">
        <v>5483</v>
      </c>
      <c r="E625" t="s">
        <v>5484</v>
      </c>
      <c r="F625" t="s">
        <v>5485</v>
      </c>
      <c r="G625" t="s">
        <v>3881</v>
      </c>
      <c r="H625" t="s">
        <v>4415</v>
      </c>
      <c r="J625" t="s">
        <v>5382</v>
      </c>
      <c r="K625" t="s">
        <v>3336</v>
      </c>
      <c r="L625" t="s">
        <v>3337</v>
      </c>
      <c r="M625" t="s">
        <v>5231</v>
      </c>
      <c r="P625" t="s">
        <v>3343</v>
      </c>
    </row>
    <row r="626" spans="1:16" x14ac:dyDescent="0.25">
      <c r="A626" t="s">
        <v>4398</v>
      </c>
      <c r="B626" t="s">
        <v>5486</v>
      </c>
      <c r="C626" t="s">
        <v>5487</v>
      </c>
      <c r="D626" t="s">
        <v>5487</v>
      </c>
      <c r="E626" t="s">
        <v>5488</v>
      </c>
      <c r="F626" t="s">
        <v>5489</v>
      </c>
      <c r="G626" t="s">
        <v>4443</v>
      </c>
      <c r="H626" t="s">
        <v>4415</v>
      </c>
      <c r="L626" t="s">
        <v>4069</v>
      </c>
      <c r="M626" t="s">
        <v>5490</v>
      </c>
      <c r="N626" t="s">
        <v>4450</v>
      </c>
      <c r="P626" t="s">
        <v>3343</v>
      </c>
    </row>
    <row r="627" spans="1:16" x14ac:dyDescent="0.25">
      <c r="A627" t="s">
        <v>3883</v>
      </c>
      <c r="B627" t="s">
        <v>5491</v>
      </c>
      <c r="C627" t="s">
        <v>5492</v>
      </c>
      <c r="D627" t="s">
        <v>5492</v>
      </c>
      <c r="E627" t="s">
        <v>5493</v>
      </c>
      <c r="F627" t="s">
        <v>5494</v>
      </c>
      <c r="G627" t="s">
        <v>4403</v>
      </c>
      <c r="H627" t="s">
        <v>4415</v>
      </c>
      <c r="J627" t="s">
        <v>5382</v>
      </c>
      <c r="K627" t="s">
        <v>5457</v>
      </c>
      <c r="L627" t="s">
        <v>3337</v>
      </c>
      <c r="M627" t="s">
        <v>5231</v>
      </c>
      <c r="P627" t="s">
        <v>3343</v>
      </c>
    </row>
    <row r="628" spans="1:16" x14ac:dyDescent="0.25">
      <c r="A628" t="s">
        <v>3883</v>
      </c>
      <c r="B628" t="s">
        <v>5491</v>
      </c>
      <c r="C628" t="s">
        <v>5495</v>
      </c>
      <c r="D628" t="s">
        <v>5495</v>
      </c>
      <c r="E628" t="s">
        <v>5496</v>
      </c>
      <c r="F628" t="s">
        <v>5460</v>
      </c>
      <c r="G628" t="s">
        <v>4403</v>
      </c>
      <c r="H628" t="s">
        <v>4415</v>
      </c>
      <c r="J628" t="s">
        <v>5382</v>
      </c>
      <c r="K628" t="s">
        <v>5457</v>
      </c>
      <c r="L628" t="s">
        <v>4069</v>
      </c>
      <c r="M628" t="s">
        <v>5231</v>
      </c>
      <c r="P628" t="s">
        <v>3343</v>
      </c>
    </row>
    <row r="629" spans="1:16" x14ac:dyDescent="0.25">
      <c r="A629" t="s">
        <v>3883</v>
      </c>
      <c r="C629" t="s">
        <v>5497</v>
      </c>
      <c r="D629" t="s">
        <v>5497</v>
      </c>
      <c r="E629" t="s">
        <v>5498</v>
      </c>
      <c r="F629" t="s">
        <v>5499</v>
      </c>
      <c r="G629" t="s">
        <v>4403</v>
      </c>
      <c r="H629" t="s">
        <v>4415</v>
      </c>
      <c r="J629" t="s">
        <v>5382</v>
      </c>
      <c r="K629" t="s">
        <v>5457</v>
      </c>
      <c r="L629" t="s">
        <v>3337</v>
      </c>
      <c r="M629" t="s">
        <v>5231</v>
      </c>
      <c r="P629" t="s">
        <v>3343</v>
      </c>
    </row>
    <row r="630" spans="1:16" x14ac:dyDescent="0.25">
      <c r="A630" t="s">
        <v>3883</v>
      </c>
      <c r="C630" t="s">
        <v>5500</v>
      </c>
      <c r="D630" t="s">
        <v>5500</v>
      </c>
      <c r="E630" t="s">
        <v>5501</v>
      </c>
      <c r="F630" t="s">
        <v>5502</v>
      </c>
      <c r="G630" t="s">
        <v>3881</v>
      </c>
      <c r="H630" t="s">
        <v>4415</v>
      </c>
      <c r="J630" t="s">
        <v>5382</v>
      </c>
      <c r="K630" t="s">
        <v>3336</v>
      </c>
      <c r="L630" t="s">
        <v>4069</v>
      </c>
      <c r="M630" t="s">
        <v>5231</v>
      </c>
      <c r="P630" t="s">
        <v>3343</v>
      </c>
    </row>
    <row r="631" spans="1:16" x14ac:dyDescent="0.25">
      <c r="A631" t="s">
        <v>3883</v>
      </c>
      <c r="B631" t="s">
        <v>5503</v>
      </c>
      <c r="C631" t="s">
        <v>5504</v>
      </c>
      <c r="D631" t="s">
        <v>5504</v>
      </c>
      <c r="E631" t="s">
        <v>5505</v>
      </c>
      <c r="F631" t="s">
        <v>5506</v>
      </c>
      <c r="G631" t="s">
        <v>3333</v>
      </c>
      <c r="H631" t="s">
        <v>4415</v>
      </c>
      <c r="J631" t="s">
        <v>5382</v>
      </c>
      <c r="K631" t="s">
        <v>4593</v>
      </c>
      <c r="L631" t="s">
        <v>4069</v>
      </c>
      <c r="M631" t="s">
        <v>5231</v>
      </c>
      <c r="P631" t="s">
        <v>3343</v>
      </c>
    </row>
    <row r="632" spans="1:16" x14ac:dyDescent="0.25">
      <c r="A632" t="s">
        <v>3883</v>
      </c>
      <c r="B632" t="s">
        <v>5503</v>
      </c>
      <c r="C632" t="s">
        <v>5507</v>
      </c>
      <c r="D632" t="s">
        <v>5507</v>
      </c>
      <c r="F632" t="s">
        <v>5447</v>
      </c>
      <c r="G632" t="s">
        <v>3881</v>
      </c>
      <c r="H632" t="s">
        <v>4415</v>
      </c>
      <c r="J632" t="s">
        <v>5382</v>
      </c>
      <c r="K632" t="s">
        <v>4593</v>
      </c>
      <c r="L632" t="s">
        <v>4069</v>
      </c>
      <c r="P632" t="s">
        <v>3343</v>
      </c>
    </row>
    <row r="633" spans="1:16" x14ac:dyDescent="0.25">
      <c r="A633" t="s">
        <v>3883</v>
      </c>
      <c r="C633" t="s">
        <v>5508</v>
      </c>
      <c r="D633" t="s">
        <v>5508</v>
      </c>
      <c r="E633" t="s">
        <v>5509</v>
      </c>
      <c r="F633" t="s">
        <v>5510</v>
      </c>
      <c r="G633" t="s">
        <v>4403</v>
      </c>
      <c r="H633" t="s">
        <v>4415</v>
      </c>
      <c r="J633" t="s">
        <v>5382</v>
      </c>
      <c r="K633" t="s">
        <v>3336</v>
      </c>
      <c r="L633" t="s">
        <v>4069</v>
      </c>
      <c r="M633" t="s">
        <v>5231</v>
      </c>
      <c r="P633" t="s">
        <v>3343</v>
      </c>
    </row>
    <row r="634" spans="1:16" x14ac:dyDescent="0.25">
      <c r="A634" t="s">
        <v>3883</v>
      </c>
      <c r="C634" t="s">
        <v>5511</v>
      </c>
      <c r="D634" t="s">
        <v>5511</v>
      </c>
      <c r="E634" t="s">
        <v>5512</v>
      </c>
      <c r="F634" t="s">
        <v>5513</v>
      </c>
      <c r="G634" t="s">
        <v>4486</v>
      </c>
      <c r="H634" t="s">
        <v>4415</v>
      </c>
      <c r="J634" t="s">
        <v>5382</v>
      </c>
      <c r="K634" t="s">
        <v>3336</v>
      </c>
      <c r="L634" t="s">
        <v>4069</v>
      </c>
      <c r="M634" t="s">
        <v>5231</v>
      </c>
      <c r="P634" t="s">
        <v>3343</v>
      </c>
    </row>
    <row r="635" spans="1:16" x14ac:dyDescent="0.25">
      <c r="A635" t="s">
        <v>4764</v>
      </c>
      <c r="B635" t="s">
        <v>5514</v>
      </c>
      <c r="C635" t="s">
        <v>5515</v>
      </c>
      <c r="D635" t="s">
        <v>5515</v>
      </c>
      <c r="E635" t="s">
        <v>5516</v>
      </c>
      <c r="F635" t="s">
        <v>5517</v>
      </c>
      <c r="G635" t="s">
        <v>4403</v>
      </c>
      <c r="H635" t="s">
        <v>4415</v>
      </c>
      <c r="J635" t="s">
        <v>5382</v>
      </c>
      <c r="K635" t="s">
        <v>4593</v>
      </c>
      <c r="L635" t="s">
        <v>3337</v>
      </c>
      <c r="M635" t="s">
        <v>5518</v>
      </c>
      <c r="N635" t="s">
        <v>4450</v>
      </c>
      <c r="P635" t="s">
        <v>3343</v>
      </c>
    </row>
    <row r="636" spans="1:16" x14ac:dyDescent="0.25">
      <c r="A636" t="s">
        <v>4764</v>
      </c>
      <c r="C636" t="s">
        <v>5519</v>
      </c>
      <c r="D636" t="s">
        <v>5519</v>
      </c>
      <c r="E636" t="s">
        <v>5520</v>
      </c>
      <c r="F636" t="s">
        <v>5521</v>
      </c>
      <c r="G636" t="s">
        <v>4403</v>
      </c>
      <c r="H636" t="s">
        <v>4415</v>
      </c>
      <c r="J636" t="s">
        <v>5382</v>
      </c>
      <c r="K636" t="s">
        <v>4593</v>
      </c>
      <c r="L636" t="s">
        <v>4069</v>
      </c>
      <c r="M636" t="s">
        <v>5522</v>
      </c>
      <c r="N636" t="s">
        <v>4450</v>
      </c>
      <c r="P636" t="s">
        <v>3343</v>
      </c>
    </row>
    <row r="637" spans="1:16" x14ac:dyDescent="0.25">
      <c r="A637" t="s">
        <v>4764</v>
      </c>
      <c r="B637" t="s">
        <v>5514</v>
      </c>
      <c r="C637" t="s">
        <v>5523</v>
      </c>
      <c r="D637" t="s">
        <v>5523</v>
      </c>
      <c r="E637" t="s">
        <v>5524</v>
      </c>
      <c r="F637" t="s">
        <v>5525</v>
      </c>
      <c r="G637" t="s">
        <v>4403</v>
      </c>
      <c r="H637" t="s">
        <v>4415</v>
      </c>
      <c r="J637" t="s">
        <v>5382</v>
      </c>
      <c r="K637" t="s">
        <v>4593</v>
      </c>
      <c r="L637" t="s">
        <v>3337</v>
      </c>
      <c r="M637" t="s">
        <v>5526</v>
      </c>
      <c r="N637" t="s">
        <v>4450</v>
      </c>
      <c r="P637" t="s">
        <v>3343</v>
      </c>
    </row>
    <row r="638" spans="1:16" x14ac:dyDescent="0.25">
      <c r="A638" t="s">
        <v>4764</v>
      </c>
      <c r="C638" t="s">
        <v>5527</v>
      </c>
      <c r="D638" t="s">
        <v>5527</v>
      </c>
      <c r="E638" t="s">
        <v>5528</v>
      </c>
      <c r="F638" t="s">
        <v>5529</v>
      </c>
      <c r="G638" t="s">
        <v>4403</v>
      </c>
      <c r="H638" t="s">
        <v>4415</v>
      </c>
      <c r="J638" t="s">
        <v>5382</v>
      </c>
      <c r="K638" t="s">
        <v>4593</v>
      </c>
      <c r="L638" t="s">
        <v>4069</v>
      </c>
      <c r="M638" t="s">
        <v>5530</v>
      </c>
      <c r="N638" t="s">
        <v>4450</v>
      </c>
      <c r="P638" t="s">
        <v>3343</v>
      </c>
    </row>
    <row r="639" spans="1:16" x14ac:dyDescent="0.25">
      <c r="A639" t="s">
        <v>4764</v>
      </c>
      <c r="C639" t="s">
        <v>5531</v>
      </c>
      <c r="D639" t="s">
        <v>5531</v>
      </c>
      <c r="E639" t="s">
        <v>5225</v>
      </c>
      <c r="F639" t="s">
        <v>5532</v>
      </c>
      <c r="G639" t="s">
        <v>4403</v>
      </c>
      <c r="H639" t="s">
        <v>4415</v>
      </c>
      <c r="J639" t="s">
        <v>5382</v>
      </c>
      <c r="K639" t="s">
        <v>4593</v>
      </c>
      <c r="L639" t="s">
        <v>4069</v>
      </c>
      <c r="M639" t="s">
        <v>5533</v>
      </c>
      <c r="N639" t="s">
        <v>4450</v>
      </c>
      <c r="P639" t="s">
        <v>3343</v>
      </c>
    </row>
    <row r="640" spans="1:16" x14ac:dyDescent="0.25">
      <c r="A640" t="s">
        <v>3430</v>
      </c>
      <c r="C640" t="s">
        <v>5534</v>
      </c>
      <c r="D640" t="s">
        <v>5534</v>
      </c>
      <c r="E640" t="s">
        <v>5535</v>
      </c>
      <c r="F640" t="s">
        <v>5536</v>
      </c>
      <c r="G640" t="s">
        <v>4403</v>
      </c>
      <c r="H640" t="s">
        <v>4415</v>
      </c>
      <c r="J640" t="s">
        <v>5382</v>
      </c>
      <c r="K640" t="s">
        <v>4593</v>
      </c>
      <c r="L640" t="s">
        <v>3337</v>
      </c>
      <c r="M640" t="s">
        <v>5231</v>
      </c>
      <c r="P640" t="s">
        <v>3343</v>
      </c>
    </row>
    <row r="641" spans="1:16" x14ac:dyDescent="0.25">
      <c r="A641" t="s">
        <v>3883</v>
      </c>
      <c r="C641" t="s">
        <v>5537</v>
      </c>
      <c r="D641" t="s">
        <v>5537</v>
      </c>
      <c r="E641" t="s">
        <v>5538</v>
      </c>
      <c r="F641" t="s">
        <v>5539</v>
      </c>
      <c r="G641" t="s">
        <v>4403</v>
      </c>
      <c r="H641" t="s">
        <v>4415</v>
      </c>
      <c r="J641" t="s">
        <v>5382</v>
      </c>
      <c r="K641" t="s">
        <v>3336</v>
      </c>
      <c r="L641" t="s">
        <v>3337</v>
      </c>
      <c r="M641" t="s">
        <v>5231</v>
      </c>
      <c r="P641" t="s">
        <v>3343</v>
      </c>
    </row>
    <row r="642" spans="1:16" x14ac:dyDescent="0.25">
      <c r="A642" t="s">
        <v>3883</v>
      </c>
      <c r="C642" t="s">
        <v>5540</v>
      </c>
      <c r="D642" t="s">
        <v>5540</v>
      </c>
      <c r="E642" t="s">
        <v>5541</v>
      </c>
      <c r="F642" t="s">
        <v>5542</v>
      </c>
      <c r="G642" t="s">
        <v>4403</v>
      </c>
      <c r="H642" t="s">
        <v>4415</v>
      </c>
      <c r="J642" t="s">
        <v>5382</v>
      </c>
      <c r="K642" t="s">
        <v>3336</v>
      </c>
      <c r="L642" t="s">
        <v>3337</v>
      </c>
      <c r="M642" t="s">
        <v>5231</v>
      </c>
      <c r="P642" t="s">
        <v>3343</v>
      </c>
    </row>
    <row r="643" spans="1:16" x14ac:dyDescent="0.25">
      <c r="A643" t="s">
        <v>3883</v>
      </c>
      <c r="C643" t="s">
        <v>5543</v>
      </c>
      <c r="D643" t="s">
        <v>5543</v>
      </c>
      <c r="E643" t="s">
        <v>5544</v>
      </c>
      <c r="F643" t="s">
        <v>5545</v>
      </c>
      <c r="G643" t="s">
        <v>4403</v>
      </c>
      <c r="H643" t="s">
        <v>4415</v>
      </c>
      <c r="J643" t="s">
        <v>5382</v>
      </c>
      <c r="K643" t="s">
        <v>3336</v>
      </c>
      <c r="L643" t="s">
        <v>3337</v>
      </c>
      <c r="M643" t="s">
        <v>5231</v>
      </c>
      <c r="P643" t="s">
        <v>3343</v>
      </c>
    </row>
    <row r="644" spans="1:16" x14ac:dyDescent="0.25">
      <c r="A644" t="s">
        <v>3883</v>
      </c>
      <c r="B644" t="s">
        <v>5546</v>
      </c>
      <c r="C644" t="s">
        <v>5547</v>
      </c>
      <c r="D644" t="s">
        <v>5547</v>
      </c>
      <c r="E644" t="s">
        <v>5548</v>
      </c>
      <c r="F644" t="s">
        <v>5549</v>
      </c>
      <c r="G644" t="s">
        <v>4403</v>
      </c>
      <c r="H644" t="s">
        <v>4415</v>
      </c>
      <c r="J644" t="s">
        <v>5382</v>
      </c>
      <c r="K644" t="s">
        <v>3336</v>
      </c>
      <c r="L644" t="s">
        <v>3337</v>
      </c>
      <c r="M644" t="s">
        <v>5231</v>
      </c>
      <c r="P644" t="s">
        <v>3343</v>
      </c>
    </row>
    <row r="645" spans="1:16" x14ac:dyDescent="0.25">
      <c r="A645" t="s">
        <v>3883</v>
      </c>
      <c r="C645" t="s">
        <v>5550</v>
      </c>
      <c r="D645" t="s">
        <v>5550</v>
      </c>
      <c r="E645" t="s">
        <v>5551</v>
      </c>
      <c r="F645" t="s">
        <v>5552</v>
      </c>
      <c r="G645" t="s">
        <v>4403</v>
      </c>
      <c r="H645" t="s">
        <v>4415</v>
      </c>
      <c r="J645" t="s">
        <v>5382</v>
      </c>
      <c r="K645" t="s">
        <v>3336</v>
      </c>
      <c r="L645" t="s">
        <v>3337</v>
      </c>
      <c r="M645" t="s">
        <v>5231</v>
      </c>
      <c r="P645" t="s">
        <v>3343</v>
      </c>
    </row>
    <row r="646" spans="1:16" x14ac:dyDescent="0.25">
      <c r="A646" t="s">
        <v>3883</v>
      </c>
      <c r="B646" t="s">
        <v>5553</v>
      </c>
      <c r="C646" t="s">
        <v>5554</v>
      </c>
      <c r="D646" t="s">
        <v>5554</v>
      </c>
      <c r="E646" t="s">
        <v>5555</v>
      </c>
      <c r="F646" t="s">
        <v>5556</v>
      </c>
      <c r="G646" t="s">
        <v>4403</v>
      </c>
      <c r="H646" t="s">
        <v>4415</v>
      </c>
      <c r="J646" t="s">
        <v>5382</v>
      </c>
      <c r="K646" t="s">
        <v>3336</v>
      </c>
      <c r="L646" t="s">
        <v>3337</v>
      </c>
      <c r="M646" t="s">
        <v>5231</v>
      </c>
      <c r="P646" t="s">
        <v>3343</v>
      </c>
    </row>
    <row r="647" spans="1:16" x14ac:dyDescent="0.25">
      <c r="A647" t="s">
        <v>3883</v>
      </c>
      <c r="B647" t="s">
        <v>5546</v>
      </c>
      <c r="C647" t="s">
        <v>5557</v>
      </c>
      <c r="D647" t="s">
        <v>5557</v>
      </c>
      <c r="E647" t="s">
        <v>5558</v>
      </c>
      <c r="F647" t="s">
        <v>5559</v>
      </c>
      <c r="G647" t="s">
        <v>4403</v>
      </c>
      <c r="H647" t="s">
        <v>4415</v>
      </c>
      <c r="J647" t="s">
        <v>5382</v>
      </c>
      <c r="K647" t="s">
        <v>3336</v>
      </c>
      <c r="L647" t="s">
        <v>3337</v>
      </c>
      <c r="M647" t="s">
        <v>5231</v>
      </c>
      <c r="P647" t="s">
        <v>3343</v>
      </c>
    </row>
    <row r="648" spans="1:16" x14ac:dyDescent="0.25">
      <c r="A648" t="s">
        <v>3883</v>
      </c>
      <c r="C648" t="s">
        <v>5560</v>
      </c>
      <c r="D648" t="s">
        <v>5560</v>
      </c>
      <c r="E648" t="s">
        <v>5561</v>
      </c>
      <c r="F648" t="s">
        <v>5562</v>
      </c>
      <c r="G648" t="s">
        <v>4403</v>
      </c>
      <c r="H648" t="s">
        <v>4415</v>
      </c>
      <c r="J648" t="s">
        <v>5382</v>
      </c>
      <c r="K648" t="s">
        <v>3336</v>
      </c>
      <c r="L648" t="s">
        <v>3337</v>
      </c>
      <c r="M648" t="s">
        <v>5231</v>
      </c>
      <c r="P648" t="s">
        <v>3343</v>
      </c>
    </row>
    <row r="649" spans="1:16" x14ac:dyDescent="0.25">
      <c r="A649" t="s">
        <v>3883</v>
      </c>
      <c r="C649" t="s">
        <v>5563</v>
      </c>
      <c r="D649" t="s">
        <v>5563</v>
      </c>
      <c r="E649" t="s">
        <v>5564</v>
      </c>
      <c r="F649" t="s">
        <v>5565</v>
      </c>
      <c r="G649" t="s">
        <v>4403</v>
      </c>
      <c r="H649" t="s">
        <v>4415</v>
      </c>
      <c r="J649" t="s">
        <v>5382</v>
      </c>
      <c r="K649" t="s">
        <v>3336</v>
      </c>
      <c r="L649" t="s">
        <v>3337</v>
      </c>
      <c r="M649" t="s">
        <v>5231</v>
      </c>
      <c r="P649" t="s">
        <v>3343</v>
      </c>
    </row>
    <row r="650" spans="1:16" x14ac:dyDescent="0.25">
      <c r="A650" t="s">
        <v>4764</v>
      </c>
      <c r="C650" t="s">
        <v>5566</v>
      </c>
      <c r="D650" t="s">
        <v>5566</v>
      </c>
      <c r="E650" t="s">
        <v>5567</v>
      </c>
      <c r="F650" t="s">
        <v>5568</v>
      </c>
      <c r="G650" t="s">
        <v>3333</v>
      </c>
      <c r="H650" t="s">
        <v>4415</v>
      </c>
      <c r="J650" t="s">
        <v>5382</v>
      </c>
      <c r="K650" t="s">
        <v>4593</v>
      </c>
      <c r="L650" t="s">
        <v>4069</v>
      </c>
      <c r="M650" t="s">
        <v>5569</v>
      </c>
      <c r="N650" t="s">
        <v>4450</v>
      </c>
      <c r="P650" t="s">
        <v>3343</v>
      </c>
    </row>
    <row r="651" spans="1:16" x14ac:dyDescent="0.25">
      <c r="A651" t="s">
        <v>4764</v>
      </c>
      <c r="B651" t="s">
        <v>5403</v>
      </c>
      <c r="C651" t="s">
        <v>5570</v>
      </c>
      <c r="D651" t="s">
        <v>5570</v>
      </c>
      <c r="E651" t="s">
        <v>5571</v>
      </c>
      <c r="F651" t="s">
        <v>5572</v>
      </c>
      <c r="G651" t="s">
        <v>4403</v>
      </c>
      <c r="H651" t="s">
        <v>4415</v>
      </c>
      <c r="J651" t="s">
        <v>5382</v>
      </c>
      <c r="K651" t="s">
        <v>4593</v>
      </c>
      <c r="L651" t="s">
        <v>3337</v>
      </c>
      <c r="M651" t="s">
        <v>5231</v>
      </c>
      <c r="N651" t="s">
        <v>4450</v>
      </c>
      <c r="P651" t="s">
        <v>3343</v>
      </c>
    </row>
    <row r="652" spans="1:16" x14ac:dyDescent="0.25">
      <c r="A652" t="s">
        <v>3430</v>
      </c>
      <c r="B652" t="s">
        <v>5386</v>
      </c>
      <c r="C652" t="s">
        <v>5573</v>
      </c>
      <c r="D652" t="s">
        <v>5573</v>
      </c>
      <c r="E652" t="s">
        <v>5233</v>
      </c>
      <c r="F652" t="s">
        <v>5574</v>
      </c>
      <c r="G652" t="s">
        <v>4403</v>
      </c>
      <c r="H652" t="s">
        <v>4415</v>
      </c>
      <c r="J652" t="s">
        <v>5382</v>
      </c>
      <c r="K652" t="s">
        <v>4448</v>
      </c>
      <c r="L652" t="s">
        <v>3337</v>
      </c>
      <c r="M652" t="s">
        <v>5231</v>
      </c>
      <c r="P652" t="s">
        <v>3343</v>
      </c>
    </row>
    <row r="653" spans="1:16" x14ac:dyDescent="0.25">
      <c r="A653" t="s">
        <v>3430</v>
      </c>
      <c r="B653" t="s">
        <v>5575</v>
      </c>
      <c r="C653" t="s">
        <v>5576</v>
      </c>
      <c r="D653" t="s">
        <v>5576</v>
      </c>
      <c r="E653" t="s">
        <v>5577</v>
      </c>
      <c r="F653" t="s">
        <v>5578</v>
      </c>
      <c r="G653" t="s">
        <v>3333</v>
      </c>
      <c r="H653" t="s">
        <v>4415</v>
      </c>
      <c r="J653" t="s">
        <v>5382</v>
      </c>
      <c r="K653" t="s">
        <v>4593</v>
      </c>
      <c r="L653" t="s">
        <v>4069</v>
      </c>
      <c r="M653" t="s">
        <v>5231</v>
      </c>
      <c r="P653" t="s">
        <v>3343</v>
      </c>
    </row>
    <row r="654" spans="1:16" x14ac:dyDescent="0.25">
      <c r="A654" t="s">
        <v>3430</v>
      </c>
      <c r="C654" t="s">
        <v>5579</v>
      </c>
      <c r="D654" t="s">
        <v>5579</v>
      </c>
      <c r="E654" t="s">
        <v>5580</v>
      </c>
      <c r="F654" t="s">
        <v>5581</v>
      </c>
      <c r="G654" t="s">
        <v>3333</v>
      </c>
      <c r="H654" t="s">
        <v>4415</v>
      </c>
      <c r="J654" t="s">
        <v>5382</v>
      </c>
      <c r="K654" t="s">
        <v>4593</v>
      </c>
      <c r="L654" t="s">
        <v>3337</v>
      </c>
      <c r="M654" t="s">
        <v>5231</v>
      </c>
      <c r="P654" t="s">
        <v>3343</v>
      </c>
    </row>
    <row r="655" spans="1:16" x14ac:dyDescent="0.25">
      <c r="A655" t="s">
        <v>3430</v>
      </c>
      <c r="B655" t="s">
        <v>5386</v>
      </c>
      <c r="C655" t="s">
        <v>5582</v>
      </c>
      <c r="D655" t="s">
        <v>5582</v>
      </c>
      <c r="E655" t="s">
        <v>5242</v>
      </c>
      <c r="F655" t="s">
        <v>5583</v>
      </c>
      <c r="G655" t="s">
        <v>4403</v>
      </c>
      <c r="H655" t="s">
        <v>4415</v>
      </c>
      <c r="J655" t="s">
        <v>5382</v>
      </c>
      <c r="K655" t="s">
        <v>4593</v>
      </c>
      <c r="L655" t="s">
        <v>3337</v>
      </c>
      <c r="M655" t="s">
        <v>5231</v>
      </c>
      <c r="P655" t="s">
        <v>3343</v>
      </c>
    </row>
    <row r="656" spans="1:16" x14ac:dyDescent="0.25">
      <c r="A656" t="s">
        <v>3430</v>
      </c>
      <c r="C656" t="s">
        <v>5584</v>
      </c>
      <c r="D656" t="s">
        <v>5584</v>
      </c>
      <c r="E656" t="s">
        <v>5585</v>
      </c>
      <c r="F656" t="s">
        <v>5586</v>
      </c>
      <c r="G656" t="s">
        <v>4403</v>
      </c>
      <c r="H656" t="s">
        <v>4415</v>
      </c>
      <c r="J656" t="s">
        <v>5382</v>
      </c>
      <c r="K656" t="s">
        <v>4593</v>
      </c>
      <c r="L656" t="s">
        <v>3337</v>
      </c>
      <c r="M656" t="s">
        <v>5587</v>
      </c>
      <c r="P656" t="s">
        <v>3343</v>
      </c>
    </row>
    <row r="657" spans="1:16" x14ac:dyDescent="0.25">
      <c r="A657" t="s">
        <v>3883</v>
      </c>
      <c r="C657" t="s">
        <v>5588</v>
      </c>
      <c r="D657" t="s">
        <v>5588</v>
      </c>
      <c r="E657" t="s">
        <v>5589</v>
      </c>
      <c r="F657" t="s">
        <v>5590</v>
      </c>
      <c r="G657" t="s">
        <v>4403</v>
      </c>
      <c r="H657" t="s">
        <v>4415</v>
      </c>
      <c r="J657" t="s">
        <v>5382</v>
      </c>
      <c r="K657" t="s">
        <v>3336</v>
      </c>
      <c r="L657" t="s">
        <v>3337</v>
      </c>
      <c r="M657" t="s">
        <v>5231</v>
      </c>
      <c r="P657" t="s">
        <v>3343</v>
      </c>
    </row>
    <row r="658" spans="1:16" x14ac:dyDescent="0.25">
      <c r="A658" t="s">
        <v>3883</v>
      </c>
      <c r="C658" t="s">
        <v>5591</v>
      </c>
      <c r="D658" t="s">
        <v>5591</v>
      </c>
      <c r="E658" t="s">
        <v>5592</v>
      </c>
      <c r="F658" t="s">
        <v>5593</v>
      </c>
      <c r="G658" t="s">
        <v>3881</v>
      </c>
      <c r="H658" t="s">
        <v>4415</v>
      </c>
      <c r="J658" t="s">
        <v>5382</v>
      </c>
      <c r="K658" t="s">
        <v>3336</v>
      </c>
      <c r="L658" t="s">
        <v>3337</v>
      </c>
      <c r="M658" t="s">
        <v>5231</v>
      </c>
      <c r="P658" t="s">
        <v>3343</v>
      </c>
    </row>
    <row r="659" spans="1:16" x14ac:dyDescent="0.25">
      <c r="A659" t="s">
        <v>3883</v>
      </c>
      <c r="B659" t="s">
        <v>5594</v>
      </c>
      <c r="C659" t="s">
        <v>5595</v>
      </c>
      <c r="D659" t="s">
        <v>5595</v>
      </c>
      <c r="E659" t="s">
        <v>5596</v>
      </c>
      <c r="F659" t="s">
        <v>5441</v>
      </c>
      <c r="G659" t="s">
        <v>3333</v>
      </c>
      <c r="H659" t="s">
        <v>4415</v>
      </c>
      <c r="J659" t="s">
        <v>5382</v>
      </c>
      <c r="K659" t="s">
        <v>3336</v>
      </c>
      <c r="L659" t="s">
        <v>4069</v>
      </c>
      <c r="M659" t="s">
        <v>5231</v>
      </c>
      <c r="P659" t="s">
        <v>3343</v>
      </c>
    </row>
    <row r="660" spans="1:16" x14ac:dyDescent="0.25">
      <c r="A660" t="s">
        <v>3883</v>
      </c>
      <c r="C660" t="s">
        <v>5597</v>
      </c>
      <c r="D660" t="s">
        <v>5597</v>
      </c>
      <c r="E660" t="s">
        <v>5598</v>
      </c>
      <c r="F660" t="s">
        <v>5599</v>
      </c>
      <c r="G660" t="s">
        <v>4486</v>
      </c>
      <c r="H660" t="s">
        <v>4415</v>
      </c>
      <c r="J660" t="s">
        <v>5382</v>
      </c>
      <c r="K660" t="s">
        <v>3336</v>
      </c>
      <c r="L660" t="s">
        <v>4069</v>
      </c>
      <c r="M660" t="s">
        <v>5231</v>
      </c>
      <c r="P660" t="s">
        <v>3343</v>
      </c>
    </row>
    <row r="661" spans="1:16" x14ac:dyDescent="0.25">
      <c r="A661" t="s">
        <v>3883</v>
      </c>
      <c r="C661" t="s">
        <v>5600</v>
      </c>
      <c r="D661" t="s">
        <v>5600</v>
      </c>
      <c r="E661" t="s">
        <v>5354</v>
      </c>
      <c r="F661" t="s">
        <v>5601</v>
      </c>
      <c r="G661" t="s">
        <v>3881</v>
      </c>
      <c r="H661" t="s">
        <v>4415</v>
      </c>
      <c r="J661" t="s">
        <v>5382</v>
      </c>
      <c r="L661" t="s">
        <v>3337</v>
      </c>
      <c r="M661" t="s">
        <v>5231</v>
      </c>
      <c r="P661" t="s">
        <v>3343</v>
      </c>
    </row>
    <row r="662" spans="1:16" x14ac:dyDescent="0.25">
      <c r="A662" t="s">
        <v>3883</v>
      </c>
      <c r="C662" t="s">
        <v>5602</v>
      </c>
      <c r="D662" t="s">
        <v>5602</v>
      </c>
      <c r="E662" t="s">
        <v>5603</v>
      </c>
      <c r="F662" t="s">
        <v>5604</v>
      </c>
      <c r="G662" t="s">
        <v>3333</v>
      </c>
      <c r="H662" t="s">
        <v>4415</v>
      </c>
      <c r="J662" t="s">
        <v>5382</v>
      </c>
      <c r="K662" t="s">
        <v>3336</v>
      </c>
      <c r="L662" t="s">
        <v>3337</v>
      </c>
      <c r="M662" t="s">
        <v>5231</v>
      </c>
      <c r="P662" t="s">
        <v>3343</v>
      </c>
    </row>
    <row r="663" spans="1:16" x14ac:dyDescent="0.25">
      <c r="A663" t="s">
        <v>3883</v>
      </c>
      <c r="B663" t="s">
        <v>5605</v>
      </c>
      <c r="C663" t="s">
        <v>5606</v>
      </c>
      <c r="D663" t="s">
        <v>5606</v>
      </c>
      <c r="E663" t="s">
        <v>5607</v>
      </c>
      <c r="F663" t="s">
        <v>5608</v>
      </c>
      <c r="G663" t="s">
        <v>4486</v>
      </c>
      <c r="H663" t="s">
        <v>4415</v>
      </c>
      <c r="J663" t="s">
        <v>5382</v>
      </c>
      <c r="K663" t="s">
        <v>4593</v>
      </c>
      <c r="L663" t="s">
        <v>3337</v>
      </c>
      <c r="M663" t="s">
        <v>5231</v>
      </c>
      <c r="P663" t="s">
        <v>3343</v>
      </c>
    </row>
    <row r="664" spans="1:16" x14ac:dyDescent="0.25">
      <c r="A664" t="s">
        <v>3883</v>
      </c>
      <c r="B664" t="s">
        <v>5605</v>
      </c>
      <c r="C664" t="s">
        <v>5609</v>
      </c>
      <c r="D664" t="s">
        <v>5609</v>
      </c>
      <c r="F664" t="s">
        <v>5610</v>
      </c>
      <c r="G664" t="s">
        <v>3881</v>
      </c>
      <c r="H664" t="s">
        <v>4415</v>
      </c>
      <c r="J664" t="s">
        <v>5382</v>
      </c>
      <c r="K664" t="s">
        <v>4593</v>
      </c>
      <c r="L664" t="s">
        <v>4069</v>
      </c>
      <c r="P664" t="s">
        <v>3343</v>
      </c>
    </row>
    <row r="665" spans="1:16" x14ac:dyDescent="0.25">
      <c r="A665" t="s">
        <v>3883</v>
      </c>
      <c r="B665" t="s">
        <v>5611</v>
      </c>
      <c r="C665" t="s">
        <v>5612</v>
      </c>
      <c r="D665" t="s">
        <v>5612</v>
      </c>
      <c r="E665" t="s">
        <v>5613</v>
      </c>
      <c r="F665" t="s">
        <v>5614</v>
      </c>
      <c r="G665" t="s">
        <v>4403</v>
      </c>
      <c r="H665" t="s">
        <v>4415</v>
      </c>
      <c r="J665" t="s">
        <v>5382</v>
      </c>
      <c r="K665" t="s">
        <v>3336</v>
      </c>
      <c r="L665" t="s">
        <v>3337</v>
      </c>
      <c r="M665" t="s">
        <v>5231</v>
      </c>
      <c r="P665" t="s">
        <v>3343</v>
      </c>
    </row>
    <row r="666" spans="1:16" x14ac:dyDescent="0.25">
      <c r="A666" t="s">
        <v>3883</v>
      </c>
      <c r="C666" t="s">
        <v>5615</v>
      </c>
      <c r="D666" t="s">
        <v>5615</v>
      </c>
      <c r="E666" t="s">
        <v>5616</v>
      </c>
      <c r="F666" t="s">
        <v>5617</v>
      </c>
      <c r="G666" t="s">
        <v>3881</v>
      </c>
      <c r="H666" t="s">
        <v>4415</v>
      </c>
      <c r="J666" t="s">
        <v>5382</v>
      </c>
      <c r="K666" t="s">
        <v>3336</v>
      </c>
      <c r="L666" t="s">
        <v>3337</v>
      </c>
      <c r="M666" t="s">
        <v>5231</v>
      </c>
      <c r="P666" t="s">
        <v>3343</v>
      </c>
    </row>
    <row r="667" spans="1:16" x14ac:dyDescent="0.25">
      <c r="A667" t="s">
        <v>3883</v>
      </c>
      <c r="B667" t="s">
        <v>5618</v>
      </c>
      <c r="C667" t="s">
        <v>5619</v>
      </c>
      <c r="D667" t="s">
        <v>5619</v>
      </c>
      <c r="E667" t="s">
        <v>5620</v>
      </c>
      <c r="F667" t="s">
        <v>5621</v>
      </c>
      <c r="G667" t="s">
        <v>4486</v>
      </c>
      <c r="H667" t="s">
        <v>4415</v>
      </c>
      <c r="J667" t="s">
        <v>5382</v>
      </c>
      <c r="K667" t="s">
        <v>3336</v>
      </c>
      <c r="L667" t="s">
        <v>3337</v>
      </c>
      <c r="M667" t="s">
        <v>5231</v>
      </c>
      <c r="P667" t="s">
        <v>3343</v>
      </c>
    </row>
    <row r="668" spans="1:16" x14ac:dyDescent="0.25">
      <c r="A668" t="s">
        <v>3883</v>
      </c>
      <c r="B668" t="s">
        <v>5622</v>
      </c>
      <c r="C668" t="s">
        <v>5623</v>
      </c>
      <c r="D668" t="s">
        <v>5623</v>
      </c>
      <c r="E668" t="s">
        <v>5624</v>
      </c>
      <c r="F668" t="s">
        <v>5625</v>
      </c>
      <c r="G668" t="s">
        <v>4403</v>
      </c>
      <c r="H668" t="s">
        <v>4415</v>
      </c>
      <c r="J668" t="s">
        <v>5382</v>
      </c>
      <c r="K668" t="s">
        <v>3336</v>
      </c>
      <c r="L668" t="s">
        <v>3337</v>
      </c>
      <c r="M668" t="s">
        <v>5231</v>
      </c>
      <c r="P668" t="s">
        <v>3343</v>
      </c>
    </row>
    <row r="669" spans="1:16" x14ac:dyDescent="0.25">
      <c r="A669" t="s">
        <v>3883</v>
      </c>
      <c r="B669" t="s">
        <v>5618</v>
      </c>
      <c r="C669" t="s">
        <v>5626</v>
      </c>
      <c r="D669" t="s">
        <v>5626</v>
      </c>
      <c r="E669" t="s">
        <v>5627</v>
      </c>
      <c r="F669" t="s">
        <v>5628</v>
      </c>
      <c r="G669" t="s">
        <v>4486</v>
      </c>
      <c r="H669" t="s">
        <v>4415</v>
      </c>
      <c r="J669" t="s">
        <v>5382</v>
      </c>
      <c r="K669" t="s">
        <v>3336</v>
      </c>
      <c r="L669" t="s">
        <v>3337</v>
      </c>
      <c r="M669" t="s">
        <v>5231</v>
      </c>
      <c r="P669" t="s">
        <v>3343</v>
      </c>
    </row>
    <row r="670" spans="1:16" x14ac:dyDescent="0.25">
      <c r="A670" t="s">
        <v>3430</v>
      </c>
      <c r="C670" t="s">
        <v>5629</v>
      </c>
      <c r="D670" t="s">
        <v>5629</v>
      </c>
      <c r="E670" t="s">
        <v>5630</v>
      </c>
      <c r="F670" t="s">
        <v>5631</v>
      </c>
      <c r="G670" t="s">
        <v>3333</v>
      </c>
      <c r="H670" t="s">
        <v>4415</v>
      </c>
      <c r="J670" t="s">
        <v>5382</v>
      </c>
      <c r="K670" t="s">
        <v>4593</v>
      </c>
      <c r="L670" t="s">
        <v>3337</v>
      </c>
      <c r="M670" t="s">
        <v>5231</v>
      </c>
      <c r="P670" t="s">
        <v>3343</v>
      </c>
    </row>
    <row r="671" spans="1:16" x14ac:dyDescent="0.25">
      <c r="A671" t="s">
        <v>3883</v>
      </c>
      <c r="C671" t="s">
        <v>5632</v>
      </c>
      <c r="D671" t="s">
        <v>5632</v>
      </c>
      <c r="E671" t="s">
        <v>5633</v>
      </c>
      <c r="F671" t="s">
        <v>5634</v>
      </c>
      <c r="G671" t="s">
        <v>4403</v>
      </c>
      <c r="H671" t="s">
        <v>4415</v>
      </c>
      <c r="J671" t="s">
        <v>5382</v>
      </c>
      <c r="K671" t="s">
        <v>5457</v>
      </c>
      <c r="L671" t="s">
        <v>4069</v>
      </c>
      <c r="M671" t="s">
        <v>5231</v>
      </c>
      <c r="P671" t="s">
        <v>3343</v>
      </c>
    </row>
    <row r="672" spans="1:16" x14ac:dyDescent="0.25">
      <c r="A672" t="s">
        <v>3883</v>
      </c>
      <c r="C672" t="s">
        <v>5635</v>
      </c>
      <c r="D672" t="s">
        <v>5635</v>
      </c>
      <c r="E672" t="s">
        <v>5636</v>
      </c>
      <c r="F672" t="s">
        <v>5637</v>
      </c>
      <c r="G672" t="s">
        <v>4403</v>
      </c>
      <c r="H672" t="s">
        <v>4415</v>
      </c>
      <c r="J672" t="s">
        <v>5382</v>
      </c>
      <c r="K672" t="s">
        <v>5457</v>
      </c>
      <c r="L672" t="s">
        <v>3337</v>
      </c>
      <c r="M672" t="s">
        <v>5231</v>
      </c>
      <c r="P672" t="s">
        <v>3343</v>
      </c>
    </row>
    <row r="673" spans="1:16" x14ac:dyDescent="0.25">
      <c r="A673" t="s">
        <v>3883</v>
      </c>
      <c r="C673" t="s">
        <v>5638</v>
      </c>
      <c r="D673" t="s">
        <v>5638</v>
      </c>
      <c r="E673" t="s">
        <v>5639</v>
      </c>
      <c r="F673" t="s">
        <v>5640</v>
      </c>
      <c r="G673" t="s">
        <v>4403</v>
      </c>
      <c r="H673" t="s">
        <v>4415</v>
      </c>
      <c r="J673" t="s">
        <v>5382</v>
      </c>
      <c r="K673" t="s">
        <v>5457</v>
      </c>
      <c r="L673" t="s">
        <v>4069</v>
      </c>
      <c r="M673" t="s">
        <v>5231</v>
      </c>
      <c r="P673" t="s">
        <v>3343</v>
      </c>
    </row>
    <row r="674" spans="1:16" x14ac:dyDescent="0.25">
      <c r="A674" t="s">
        <v>3883</v>
      </c>
      <c r="C674" t="s">
        <v>5641</v>
      </c>
      <c r="D674" t="s">
        <v>5641</v>
      </c>
      <c r="E674" t="s">
        <v>5642</v>
      </c>
      <c r="F674" t="s">
        <v>5643</v>
      </c>
      <c r="G674" t="s">
        <v>4403</v>
      </c>
      <c r="H674" t="s">
        <v>4415</v>
      </c>
      <c r="J674" t="s">
        <v>5382</v>
      </c>
      <c r="K674" t="s">
        <v>5457</v>
      </c>
      <c r="L674" t="s">
        <v>4069</v>
      </c>
      <c r="M674" t="s">
        <v>5231</v>
      </c>
      <c r="P674" t="s">
        <v>3343</v>
      </c>
    </row>
    <row r="675" spans="1:16" x14ac:dyDescent="0.25">
      <c r="A675" t="s">
        <v>3883</v>
      </c>
      <c r="C675" t="s">
        <v>5644</v>
      </c>
      <c r="D675" t="s">
        <v>5644</v>
      </c>
      <c r="E675" t="s">
        <v>5645</v>
      </c>
      <c r="F675" t="s">
        <v>5646</v>
      </c>
      <c r="G675" t="s">
        <v>4403</v>
      </c>
      <c r="H675" t="s">
        <v>4415</v>
      </c>
      <c r="J675" t="s">
        <v>5382</v>
      </c>
      <c r="K675" t="s">
        <v>5457</v>
      </c>
      <c r="L675" t="s">
        <v>4069</v>
      </c>
      <c r="M675" t="s">
        <v>5231</v>
      </c>
      <c r="P675" t="s">
        <v>3343</v>
      </c>
    </row>
    <row r="676" spans="1:16" x14ac:dyDescent="0.25">
      <c r="A676" t="s">
        <v>3883</v>
      </c>
      <c r="B676" t="s">
        <v>5647</v>
      </c>
      <c r="C676" t="s">
        <v>5648</v>
      </c>
      <c r="D676" t="s">
        <v>5648</v>
      </c>
      <c r="E676" t="s">
        <v>5649</v>
      </c>
      <c r="F676" t="s">
        <v>5650</v>
      </c>
      <c r="G676" t="s">
        <v>4403</v>
      </c>
      <c r="H676" t="s">
        <v>4415</v>
      </c>
      <c r="J676" t="s">
        <v>5382</v>
      </c>
      <c r="K676" t="s">
        <v>5457</v>
      </c>
      <c r="L676" t="s">
        <v>4069</v>
      </c>
      <c r="M676" t="s">
        <v>5231</v>
      </c>
      <c r="P676" t="s">
        <v>3343</v>
      </c>
    </row>
    <row r="677" spans="1:16" x14ac:dyDescent="0.25">
      <c r="A677" t="s">
        <v>4764</v>
      </c>
      <c r="B677" t="s">
        <v>5403</v>
      </c>
      <c r="C677" t="s">
        <v>5651</v>
      </c>
      <c r="D677" t="s">
        <v>5651</v>
      </c>
      <c r="E677" t="s">
        <v>5652</v>
      </c>
      <c r="F677" t="s">
        <v>5653</v>
      </c>
      <c r="G677" t="s">
        <v>4403</v>
      </c>
      <c r="H677" t="s">
        <v>4415</v>
      </c>
      <c r="J677" t="s">
        <v>5382</v>
      </c>
      <c r="K677" t="s">
        <v>4593</v>
      </c>
      <c r="L677" t="s">
        <v>3337</v>
      </c>
      <c r="M677" t="s">
        <v>5654</v>
      </c>
      <c r="N677" t="s">
        <v>4450</v>
      </c>
      <c r="P677" t="s">
        <v>3343</v>
      </c>
    </row>
    <row r="678" spans="1:16" x14ac:dyDescent="0.25">
      <c r="A678" t="s">
        <v>3430</v>
      </c>
      <c r="C678" t="s">
        <v>5655</v>
      </c>
      <c r="D678" t="s">
        <v>5655</v>
      </c>
      <c r="E678" t="s">
        <v>5656</v>
      </c>
      <c r="F678" t="s">
        <v>5657</v>
      </c>
      <c r="G678" t="s">
        <v>4403</v>
      </c>
      <c r="H678" t="s">
        <v>4415</v>
      </c>
      <c r="J678" t="s">
        <v>5382</v>
      </c>
      <c r="L678" t="s">
        <v>3337</v>
      </c>
      <c r="M678" t="s">
        <v>5231</v>
      </c>
      <c r="P678" t="s">
        <v>3343</v>
      </c>
    </row>
    <row r="679" spans="1:16" x14ac:dyDescent="0.25">
      <c r="A679" t="s">
        <v>4764</v>
      </c>
      <c r="C679" t="s">
        <v>5658</v>
      </c>
      <c r="D679" t="s">
        <v>5658</v>
      </c>
      <c r="E679" t="s">
        <v>5659</v>
      </c>
      <c r="F679" t="s">
        <v>5660</v>
      </c>
      <c r="G679" t="s">
        <v>3333</v>
      </c>
      <c r="H679" t="s">
        <v>4415</v>
      </c>
      <c r="J679" t="s">
        <v>5382</v>
      </c>
      <c r="K679" t="s">
        <v>4593</v>
      </c>
      <c r="L679" t="s">
        <v>3337</v>
      </c>
      <c r="M679" t="s">
        <v>5661</v>
      </c>
      <c r="N679" t="s">
        <v>4450</v>
      </c>
      <c r="P679" t="s">
        <v>3343</v>
      </c>
    </row>
    <row r="680" spans="1:16" x14ac:dyDescent="0.25">
      <c r="A680" t="s">
        <v>3883</v>
      </c>
      <c r="C680" t="s">
        <v>5662</v>
      </c>
      <c r="D680" t="s">
        <v>5662</v>
      </c>
      <c r="E680" t="s">
        <v>5663</v>
      </c>
      <c r="F680" t="s">
        <v>5664</v>
      </c>
      <c r="G680" t="s">
        <v>3881</v>
      </c>
      <c r="H680" t="s">
        <v>4415</v>
      </c>
      <c r="J680" t="s">
        <v>5382</v>
      </c>
      <c r="K680" t="s">
        <v>3336</v>
      </c>
      <c r="L680" t="s">
        <v>4069</v>
      </c>
      <c r="M680" t="s">
        <v>5665</v>
      </c>
      <c r="P680" t="s">
        <v>3343</v>
      </c>
    </row>
    <row r="681" spans="1:16" x14ac:dyDescent="0.25">
      <c r="A681" t="s">
        <v>3883</v>
      </c>
      <c r="B681" t="s">
        <v>5666</v>
      </c>
      <c r="C681" t="s">
        <v>5667</v>
      </c>
      <c r="D681" t="s">
        <v>5667</v>
      </c>
      <c r="E681" t="s">
        <v>5668</v>
      </c>
      <c r="F681" t="s">
        <v>5502</v>
      </c>
      <c r="G681" t="s">
        <v>3881</v>
      </c>
      <c r="H681" t="s">
        <v>4415</v>
      </c>
      <c r="J681" t="s">
        <v>5382</v>
      </c>
      <c r="K681" t="s">
        <v>3336</v>
      </c>
      <c r="L681" t="s">
        <v>3337</v>
      </c>
      <c r="M681" t="s">
        <v>5231</v>
      </c>
      <c r="P681" t="s">
        <v>3343</v>
      </c>
    </row>
    <row r="682" spans="1:16" x14ac:dyDescent="0.25">
      <c r="A682" t="s">
        <v>3883</v>
      </c>
      <c r="B682" t="s">
        <v>5666</v>
      </c>
      <c r="C682" t="s">
        <v>5669</v>
      </c>
      <c r="D682" t="s">
        <v>5669</v>
      </c>
      <c r="E682" t="s">
        <v>5670</v>
      </c>
      <c r="F682" t="s">
        <v>5671</v>
      </c>
      <c r="G682" t="s">
        <v>4486</v>
      </c>
      <c r="H682" t="s">
        <v>4415</v>
      </c>
      <c r="J682" t="s">
        <v>5382</v>
      </c>
      <c r="K682" t="s">
        <v>3336</v>
      </c>
      <c r="L682" t="s">
        <v>3337</v>
      </c>
      <c r="M682" t="s">
        <v>5231</v>
      </c>
      <c r="P682" t="s">
        <v>3343</v>
      </c>
    </row>
    <row r="683" spans="1:16" x14ac:dyDescent="0.25">
      <c r="A683" t="s">
        <v>4764</v>
      </c>
      <c r="B683" t="s">
        <v>5403</v>
      </c>
      <c r="C683" t="s">
        <v>5672</v>
      </c>
      <c r="D683" t="s">
        <v>5672</v>
      </c>
      <c r="E683" t="s">
        <v>5673</v>
      </c>
      <c r="F683" t="s">
        <v>5674</v>
      </c>
      <c r="G683" t="s">
        <v>4403</v>
      </c>
      <c r="H683" t="s">
        <v>4415</v>
      </c>
      <c r="J683" t="s">
        <v>5382</v>
      </c>
      <c r="K683" t="s">
        <v>4593</v>
      </c>
      <c r="L683" t="s">
        <v>3337</v>
      </c>
      <c r="M683" t="s">
        <v>5675</v>
      </c>
      <c r="N683" t="s">
        <v>4450</v>
      </c>
      <c r="P683" t="s">
        <v>3343</v>
      </c>
    </row>
    <row r="684" spans="1:16" x14ac:dyDescent="0.25">
      <c r="A684" t="s">
        <v>4764</v>
      </c>
      <c r="B684" t="s">
        <v>5403</v>
      </c>
      <c r="C684" t="s">
        <v>5676</v>
      </c>
      <c r="D684" t="s">
        <v>5676</v>
      </c>
      <c r="E684" t="s">
        <v>5677</v>
      </c>
      <c r="F684" t="s">
        <v>5678</v>
      </c>
      <c r="G684" t="s">
        <v>4403</v>
      </c>
      <c r="H684" t="s">
        <v>4415</v>
      </c>
      <c r="J684" t="s">
        <v>5382</v>
      </c>
      <c r="K684" t="s">
        <v>4593</v>
      </c>
      <c r="L684" t="s">
        <v>4069</v>
      </c>
      <c r="M684" t="s">
        <v>5679</v>
      </c>
      <c r="N684" t="s">
        <v>4450</v>
      </c>
      <c r="P684" t="s">
        <v>3343</v>
      </c>
    </row>
    <row r="685" spans="1:16" x14ac:dyDescent="0.25">
      <c r="A685" t="s">
        <v>3883</v>
      </c>
      <c r="B685" t="s">
        <v>5680</v>
      </c>
      <c r="C685" t="s">
        <v>5681</v>
      </c>
      <c r="D685" t="s">
        <v>5681</v>
      </c>
      <c r="E685" t="s">
        <v>5682</v>
      </c>
      <c r="F685" t="s">
        <v>5683</v>
      </c>
      <c r="G685" t="s">
        <v>4403</v>
      </c>
      <c r="H685" t="s">
        <v>4415</v>
      </c>
      <c r="J685" t="s">
        <v>5382</v>
      </c>
      <c r="K685" t="s">
        <v>3336</v>
      </c>
      <c r="L685" t="s">
        <v>3337</v>
      </c>
      <c r="M685" t="s">
        <v>5231</v>
      </c>
      <c r="P685" t="s">
        <v>3343</v>
      </c>
    </row>
    <row r="686" spans="1:16" x14ac:dyDescent="0.25">
      <c r="A686" t="s">
        <v>3883</v>
      </c>
      <c r="C686" t="s">
        <v>5684</v>
      </c>
      <c r="D686" t="s">
        <v>5684</v>
      </c>
      <c r="E686" t="s">
        <v>5685</v>
      </c>
      <c r="F686" t="s">
        <v>5686</v>
      </c>
      <c r="G686" t="s">
        <v>4403</v>
      </c>
      <c r="H686" t="s">
        <v>4415</v>
      </c>
      <c r="J686" t="s">
        <v>5382</v>
      </c>
      <c r="K686" t="s">
        <v>3336</v>
      </c>
      <c r="L686" t="s">
        <v>3337</v>
      </c>
      <c r="M686" t="s">
        <v>5687</v>
      </c>
      <c r="P686" t="s">
        <v>3343</v>
      </c>
    </row>
    <row r="687" spans="1:16" x14ac:dyDescent="0.25">
      <c r="A687" t="s">
        <v>3883</v>
      </c>
      <c r="B687" t="s">
        <v>5688</v>
      </c>
      <c r="C687" t="s">
        <v>5689</v>
      </c>
      <c r="D687" t="s">
        <v>5689</v>
      </c>
      <c r="E687" t="s">
        <v>5690</v>
      </c>
      <c r="F687" t="s">
        <v>5691</v>
      </c>
      <c r="G687" t="s">
        <v>4486</v>
      </c>
      <c r="H687" t="s">
        <v>4415</v>
      </c>
      <c r="J687" t="s">
        <v>5382</v>
      </c>
      <c r="K687" t="s">
        <v>3336</v>
      </c>
      <c r="L687" t="s">
        <v>3337</v>
      </c>
      <c r="M687" t="s">
        <v>5692</v>
      </c>
      <c r="P687" t="s">
        <v>3343</v>
      </c>
    </row>
    <row r="688" spans="1:16" x14ac:dyDescent="0.25">
      <c r="A688" t="s">
        <v>3430</v>
      </c>
      <c r="C688" t="s">
        <v>5693</v>
      </c>
      <c r="D688" t="s">
        <v>5693</v>
      </c>
      <c r="E688" t="s">
        <v>5694</v>
      </c>
      <c r="F688" t="s">
        <v>5695</v>
      </c>
      <c r="G688" t="s">
        <v>5259</v>
      </c>
      <c r="H688" t="s">
        <v>4415</v>
      </c>
      <c r="J688" t="s">
        <v>5382</v>
      </c>
      <c r="L688" t="s">
        <v>4069</v>
      </c>
      <c r="M688" t="s">
        <v>5231</v>
      </c>
      <c r="P688" t="s">
        <v>3343</v>
      </c>
    </row>
    <row r="689" spans="1:16" x14ac:dyDescent="0.25">
      <c r="A689" t="s">
        <v>3883</v>
      </c>
      <c r="B689" t="s">
        <v>5696</v>
      </c>
      <c r="C689" t="s">
        <v>5697</v>
      </c>
      <c r="D689" t="s">
        <v>5697</v>
      </c>
      <c r="E689" t="s">
        <v>5698</v>
      </c>
      <c r="F689" t="s">
        <v>5699</v>
      </c>
      <c r="G689" t="s">
        <v>4403</v>
      </c>
      <c r="H689" t="s">
        <v>4415</v>
      </c>
      <c r="J689" t="s">
        <v>5382</v>
      </c>
      <c r="K689" t="s">
        <v>3336</v>
      </c>
      <c r="L689" t="s">
        <v>3337</v>
      </c>
      <c r="M689" t="s">
        <v>5231</v>
      </c>
      <c r="P689" t="s">
        <v>3343</v>
      </c>
    </row>
    <row r="690" spans="1:16" x14ac:dyDescent="0.25">
      <c r="A690" t="s">
        <v>3883</v>
      </c>
      <c r="C690" t="s">
        <v>5700</v>
      </c>
      <c r="D690" t="s">
        <v>5700</v>
      </c>
      <c r="E690" t="s">
        <v>5701</v>
      </c>
      <c r="F690" t="s">
        <v>5702</v>
      </c>
      <c r="G690" t="s">
        <v>4486</v>
      </c>
      <c r="H690" t="s">
        <v>4415</v>
      </c>
      <c r="J690" t="s">
        <v>5382</v>
      </c>
      <c r="K690" t="s">
        <v>3336</v>
      </c>
      <c r="L690" t="s">
        <v>4069</v>
      </c>
      <c r="M690" t="s">
        <v>5231</v>
      </c>
      <c r="P690" t="s">
        <v>3343</v>
      </c>
    </row>
    <row r="691" spans="1:16" x14ac:dyDescent="0.25">
      <c r="A691" t="s">
        <v>4764</v>
      </c>
      <c r="B691" t="s">
        <v>5045</v>
      </c>
      <c r="C691" t="s">
        <v>5703</v>
      </c>
      <c r="D691" t="s">
        <v>5703</v>
      </c>
      <c r="E691" t="s">
        <v>5704</v>
      </c>
      <c r="G691" t="s">
        <v>4403</v>
      </c>
      <c r="K691" t="s">
        <v>4605</v>
      </c>
      <c r="L691" t="s">
        <v>4069</v>
      </c>
      <c r="P691" t="s">
        <v>3343</v>
      </c>
    </row>
    <row r="692" spans="1:16" x14ac:dyDescent="0.25">
      <c r="A692" t="s">
        <v>4764</v>
      </c>
      <c r="B692" t="s">
        <v>5013</v>
      </c>
      <c r="C692" t="s">
        <v>5705</v>
      </c>
      <c r="D692" t="s">
        <v>5705</v>
      </c>
      <c r="E692" t="s">
        <v>5706</v>
      </c>
      <c r="F692" t="s">
        <v>5707</v>
      </c>
      <c r="G692" t="s">
        <v>4403</v>
      </c>
      <c r="H692" t="s">
        <v>4404</v>
      </c>
      <c r="K692" t="s">
        <v>4605</v>
      </c>
      <c r="L692" t="s">
        <v>4069</v>
      </c>
      <c r="P692" t="s">
        <v>3343</v>
      </c>
    </row>
    <row r="693" spans="1:16" x14ac:dyDescent="0.25">
      <c r="A693" t="s">
        <v>4764</v>
      </c>
      <c r="B693" t="s">
        <v>5009</v>
      </c>
      <c r="C693" t="s">
        <v>5708</v>
      </c>
      <c r="D693" t="s">
        <v>5708</v>
      </c>
      <c r="E693" t="s">
        <v>5709</v>
      </c>
      <c r="F693" t="s">
        <v>5710</v>
      </c>
      <c r="G693" t="s">
        <v>4403</v>
      </c>
      <c r="H693" t="s">
        <v>4415</v>
      </c>
      <c r="K693" t="s">
        <v>4605</v>
      </c>
      <c r="L693" t="s">
        <v>4069</v>
      </c>
      <c r="P693" t="s">
        <v>3343</v>
      </c>
    </row>
    <row r="694" spans="1:16" x14ac:dyDescent="0.25">
      <c r="A694" t="s">
        <v>4764</v>
      </c>
      <c r="C694" t="s">
        <v>5711</v>
      </c>
      <c r="D694" t="s">
        <v>5711</v>
      </c>
      <c r="E694" t="s">
        <v>5712</v>
      </c>
      <c r="G694" t="s">
        <v>4403</v>
      </c>
      <c r="K694" t="s">
        <v>4605</v>
      </c>
      <c r="L694" t="s">
        <v>4069</v>
      </c>
      <c r="P694" t="s">
        <v>3343</v>
      </c>
    </row>
    <row r="695" spans="1:16" x14ac:dyDescent="0.25">
      <c r="A695" t="s">
        <v>4764</v>
      </c>
      <c r="B695" t="s">
        <v>5013</v>
      </c>
      <c r="C695" t="s">
        <v>5713</v>
      </c>
      <c r="D695" t="s">
        <v>5713</v>
      </c>
      <c r="E695" t="s">
        <v>5714</v>
      </c>
      <c r="F695" t="s">
        <v>5715</v>
      </c>
      <c r="G695" t="s">
        <v>4403</v>
      </c>
      <c r="H695" t="s">
        <v>4404</v>
      </c>
      <c r="K695" t="s">
        <v>4605</v>
      </c>
      <c r="L695" t="s">
        <v>4069</v>
      </c>
      <c r="P695" t="s">
        <v>3343</v>
      </c>
    </row>
    <row r="696" spans="1:16" x14ac:dyDescent="0.25">
      <c r="A696" t="s">
        <v>4410</v>
      </c>
      <c r="B696" t="s">
        <v>5716</v>
      </c>
      <c r="C696" t="s">
        <v>5717</v>
      </c>
      <c r="D696" t="s">
        <v>5717</v>
      </c>
      <c r="E696" t="s">
        <v>5718</v>
      </c>
      <c r="F696" t="s">
        <v>5719</v>
      </c>
      <c r="H696" t="s">
        <v>4415</v>
      </c>
      <c r="K696" t="s">
        <v>4448</v>
      </c>
      <c r="L696" t="s">
        <v>3337</v>
      </c>
      <c r="P696" t="s">
        <v>3343</v>
      </c>
    </row>
    <row r="697" spans="1:16" x14ac:dyDescent="0.25">
      <c r="A697" t="s">
        <v>4764</v>
      </c>
      <c r="C697" t="s">
        <v>5720</v>
      </c>
      <c r="D697" t="s">
        <v>5720</v>
      </c>
      <c r="E697" t="s">
        <v>5721</v>
      </c>
      <c r="F697" t="s">
        <v>5719</v>
      </c>
      <c r="G697" t="s">
        <v>4403</v>
      </c>
      <c r="H697" t="s">
        <v>4415</v>
      </c>
      <c r="I697" t="s">
        <v>4455</v>
      </c>
      <c r="J697" t="s">
        <v>4455</v>
      </c>
      <c r="K697" t="s">
        <v>4448</v>
      </c>
      <c r="L697" t="s">
        <v>3337</v>
      </c>
      <c r="M697" t="s">
        <v>5728</v>
      </c>
      <c r="N697" t="s">
        <v>4450</v>
      </c>
      <c r="P697" t="s">
        <v>3343</v>
      </c>
    </row>
    <row r="698" spans="1:16" x14ac:dyDescent="0.25">
      <c r="A698" t="s">
        <v>4410</v>
      </c>
      <c r="B698" t="s">
        <v>5722</v>
      </c>
      <c r="C698" t="s">
        <v>5723</v>
      </c>
      <c r="D698" t="s">
        <v>5723</v>
      </c>
      <c r="E698" t="s">
        <v>5724</v>
      </c>
      <c r="F698" t="s">
        <v>5725</v>
      </c>
      <c r="G698" t="s">
        <v>3333</v>
      </c>
      <c r="H698" t="s">
        <v>4415</v>
      </c>
      <c r="I698" t="s">
        <v>5726</v>
      </c>
      <c r="J698" t="s">
        <v>5727</v>
      </c>
      <c r="K698" t="s">
        <v>3336</v>
      </c>
      <c r="L698" t="s">
        <v>3337</v>
      </c>
      <c r="M698" t="s">
        <v>5729</v>
      </c>
      <c r="P698" t="s">
        <v>3343</v>
      </c>
    </row>
    <row r="699" spans="1:16" x14ac:dyDescent="0.25">
      <c r="A699" t="s">
        <v>4410</v>
      </c>
      <c r="B699" t="s">
        <v>5722</v>
      </c>
      <c r="C699" t="s">
        <v>5730</v>
      </c>
      <c r="D699" t="s">
        <v>5730</v>
      </c>
      <c r="E699" t="s">
        <v>5731</v>
      </c>
      <c r="F699" t="s">
        <v>5732</v>
      </c>
      <c r="G699" t="s">
        <v>228</v>
      </c>
      <c r="H699" t="s">
        <v>4415</v>
      </c>
      <c r="I699" t="s">
        <v>5726</v>
      </c>
      <c r="J699" t="s">
        <v>5727</v>
      </c>
      <c r="K699" t="s">
        <v>3336</v>
      </c>
      <c r="L699" t="s">
        <v>3337</v>
      </c>
      <c r="M699" t="s">
        <v>5733</v>
      </c>
      <c r="P699" t="s">
        <v>3343</v>
      </c>
    </row>
    <row r="700" spans="1:16" x14ac:dyDescent="0.25">
      <c r="A700" t="s">
        <v>4410</v>
      </c>
      <c r="B700" t="s">
        <v>5722</v>
      </c>
      <c r="C700" t="s">
        <v>5734</v>
      </c>
      <c r="D700" t="s">
        <v>5734</v>
      </c>
      <c r="E700" t="s">
        <v>5735</v>
      </c>
      <c r="F700" t="s">
        <v>4486</v>
      </c>
      <c r="G700" t="s">
        <v>4486</v>
      </c>
      <c r="H700" t="s">
        <v>4415</v>
      </c>
      <c r="I700" t="s">
        <v>5726</v>
      </c>
      <c r="J700" t="s">
        <v>5727</v>
      </c>
      <c r="K700" t="s">
        <v>3336</v>
      </c>
      <c r="L700" t="s">
        <v>3337</v>
      </c>
      <c r="M700" t="s">
        <v>5736</v>
      </c>
      <c r="P700" t="s">
        <v>3343</v>
      </c>
    </row>
    <row r="701" spans="1:16" x14ac:dyDescent="0.25">
      <c r="A701" t="s">
        <v>4410</v>
      </c>
      <c r="B701" t="s">
        <v>5722</v>
      </c>
      <c r="C701" t="s">
        <v>5737</v>
      </c>
      <c r="D701" t="s">
        <v>5737</v>
      </c>
      <c r="E701" t="s">
        <v>5738</v>
      </c>
      <c r="F701" t="s">
        <v>1069</v>
      </c>
      <c r="G701" t="s">
        <v>3333</v>
      </c>
      <c r="H701" t="s">
        <v>4415</v>
      </c>
      <c r="I701" t="s">
        <v>5726</v>
      </c>
      <c r="J701" t="s">
        <v>5727</v>
      </c>
      <c r="K701" t="s">
        <v>3336</v>
      </c>
      <c r="L701" t="s">
        <v>3337</v>
      </c>
      <c r="M701" t="s">
        <v>5739</v>
      </c>
      <c r="P701" t="s">
        <v>3343</v>
      </c>
    </row>
    <row r="702" spans="1:16" x14ac:dyDescent="0.25">
      <c r="A702" t="s">
        <v>4410</v>
      </c>
      <c r="B702" t="s">
        <v>5722</v>
      </c>
      <c r="C702" t="s">
        <v>5740</v>
      </c>
      <c r="D702" t="s">
        <v>5740</v>
      </c>
      <c r="E702" t="s">
        <v>5741</v>
      </c>
      <c r="F702" t="s">
        <v>5742</v>
      </c>
      <c r="G702" t="s">
        <v>4403</v>
      </c>
      <c r="H702" t="s">
        <v>4415</v>
      </c>
      <c r="I702" t="s">
        <v>5726</v>
      </c>
      <c r="J702" t="s">
        <v>5727</v>
      </c>
      <c r="K702" t="s">
        <v>3336</v>
      </c>
      <c r="L702" t="s">
        <v>3337</v>
      </c>
      <c r="M702" t="s">
        <v>5743</v>
      </c>
      <c r="P702" t="s">
        <v>3343</v>
      </c>
    </row>
    <row r="703" spans="1:16" x14ac:dyDescent="0.25">
      <c r="A703" t="s">
        <v>4410</v>
      </c>
      <c r="B703" t="s">
        <v>5722</v>
      </c>
      <c r="C703" t="s">
        <v>5744</v>
      </c>
      <c r="D703" t="s">
        <v>5744</v>
      </c>
      <c r="E703" t="s">
        <v>5745</v>
      </c>
      <c r="F703" t="s">
        <v>5746</v>
      </c>
      <c r="G703" t="s">
        <v>4403</v>
      </c>
      <c r="H703" t="s">
        <v>4415</v>
      </c>
      <c r="I703" t="s">
        <v>5726</v>
      </c>
      <c r="J703" t="s">
        <v>5727</v>
      </c>
      <c r="K703" t="s">
        <v>3336</v>
      </c>
      <c r="L703" t="s">
        <v>3337</v>
      </c>
      <c r="M703" t="s">
        <v>5747</v>
      </c>
      <c r="P703" t="s">
        <v>3343</v>
      </c>
    </row>
    <row r="704" spans="1:16" x14ac:dyDescent="0.25">
      <c r="A704" t="s">
        <v>4410</v>
      </c>
      <c r="B704" t="s">
        <v>5722</v>
      </c>
      <c r="C704" t="s">
        <v>5748</v>
      </c>
      <c r="D704" t="s">
        <v>5748</v>
      </c>
      <c r="E704" t="s">
        <v>5749</v>
      </c>
      <c r="F704" t="s">
        <v>5750</v>
      </c>
      <c r="G704" t="s">
        <v>4403</v>
      </c>
      <c r="H704" t="s">
        <v>4415</v>
      </c>
      <c r="I704" t="s">
        <v>5726</v>
      </c>
      <c r="J704" t="s">
        <v>5727</v>
      </c>
      <c r="K704" t="s">
        <v>3336</v>
      </c>
      <c r="L704" t="s">
        <v>3337</v>
      </c>
      <c r="M704" t="s">
        <v>5751</v>
      </c>
      <c r="P704" t="s">
        <v>3343</v>
      </c>
    </row>
    <row r="705" spans="1:16" x14ac:dyDescent="0.25">
      <c r="A705" t="s">
        <v>4410</v>
      </c>
      <c r="B705" t="s">
        <v>5722</v>
      </c>
      <c r="C705" t="s">
        <v>5752</v>
      </c>
      <c r="D705" t="s">
        <v>5752</v>
      </c>
      <c r="E705" t="s">
        <v>5753</v>
      </c>
      <c r="F705" t="s">
        <v>5754</v>
      </c>
      <c r="G705" t="s">
        <v>4403</v>
      </c>
      <c r="H705" t="s">
        <v>4415</v>
      </c>
      <c r="I705" t="s">
        <v>5726</v>
      </c>
      <c r="J705" t="s">
        <v>5727</v>
      </c>
      <c r="K705" t="s">
        <v>3336</v>
      </c>
      <c r="L705" t="s">
        <v>3337</v>
      </c>
      <c r="M705" t="s">
        <v>5755</v>
      </c>
      <c r="P705" t="s">
        <v>3343</v>
      </c>
    </row>
    <row r="706" spans="1:16" x14ac:dyDescent="0.25">
      <c r="A706" t="s">
        <v>4410</v>
      </c>
      <c r="B706" t="s">
        <v>5722</v>
      </c>
      <c r="C706" t="s">
        <v>5756</v>
      </c>
      <c r="D706" t="s">
        <v>5756</v>
      </c>
      <c r="E706" t="s">
        <v>5757</v>
      </c>
      <c r="F706" t="s">
        <v>5758</v>
      </c>
      <c r="G706" t="s">
        <v>4403</v>
      </c>
      <c r="H706" t="s">
        <v>4415</v>
      </c>
      <c r="I706" t="s">
        <v>5726</v>
      </c>
      <c r="J706" t="s">
        <v>5727</v>
      </c>
      <c r="K706" t="s">
        <v>3336</v>
      </c>
      <c r="L706" t="s">
        <v>3337</v>
      </c>
      <c r="M706" t="s">
        <v>5759</v>
      </c>
      <c r="P706" t="s">
        <v>3343</v>
      </c>
    </row>
    <row r="707" spans="1:16" x14ac:dyDescent="0.25">
      <c r="A707" t="s">
        <v>4410</v>
      </c>
      <c r="B707" t="s">
        <v>5722</v>
      </c>
      <c r="C707" t="s">
        <v>5760</v>
      </c>
      <c r="D707" t="s">
        <v>5760</v>
      </c>
      <c r="E707" t="s">
        <v>5761</v>
      </c>
      <c r="F707" t="s">
        <v>5762</v>
      </c>
      <c r="G707" t="s">
        <v>4403</v>
      </c>
      <c r="H707" t="s">
        <v>4415</v>
      </c>
      <c r="I707" t="s">
        <v>5726</v>
      </c>
      <c r="J707" t="s">
        <v>5727</v>
      </c>
      <c r="K707" t="s">
        <v>3336</v>
      </c>
      <c r="L707" t="s">
        <v>3337</v>
      </c>
      <c r="M707" t="s">
        <v>5763</v>
      </c>
      <c r="P707" t="s">
        <v>3343</v>
      </c>
    </row>
    <row r="708" spans="1:16" x14ac:dyDescent="0.25">
      <c r="A708" t="s">
        <v>4410</v>
      </c>
      <c r="B708" t="s">
        <v>5722</v>
      </c>
      <c r="C708" t="s">
        <v>5764</v>
      </c>
      <c r="D708" t="s">
        <v>5764</v>
      </c>
      <c r="E708" t="s">
        <v>5765</v>
      </c>
      <c r="F708" t="s">
        <v>5766</v>
      </c>
      <c r="G708" t="s">
        <v>4403</v>
      </c>
      <c r="H708" t="s">
        <v>4415</v>
      </c>
      <c r="I708" t="s">
        <v>5726</v>
      </c>
      <c r="J708" t="s">
        <v>5727</v>
      </c>
      <c r="K708" t="s">
        <v>3336</v>
      </c>
      <c r="L708" t="s">
        <v>3337</v>
      </c>
      <c r="M708" t="s">
        <v>5767</v>
      </c>
      <c r="P708" t="s">
        <v>3343</v>
      </c>
    </row>
    <row r="709" spans="1:16" x14ac:dyDescent="0.25">
      <c r="A709" t="s">
        <v>4410</v>
      </c>
      <c r="B709" t="s">
        <v>5722</v>
      </c>
      <c r="C709" t="s">
        <v>5768</v>
      </c>
      <c r="D709" t="s">
        <v>5768</v>
      </c>
      <c r="E709" t="s">
        <v>5769</v>
      </c>
      <c r="F709" t="s">
        <v>5770</v>
      </c>
      <c r="G709" t="s">
        <v>4403</v>
      </c>
      <c r="H709" t="s">
        <v>4415</v>
      </c>
      <c r="I709" t="s">
        <v>5726</v>
      </c>
      <c r="J709" t="s">
        <v>5727</v>
      </c>
      <c r="K709" t="s">
        <v>3336</v>
      </c>
      <c r="L709" t="s">
        <v>3337</v>
      </c>
      <c r="M709" t="s">
        <v>5771</v>
      </c>
      <c r="P709" t="s">
        <v>3343</v>
      </c>
    </row>
    <row r="710" spans="1:16" x14ac:dyDescent="0.25">
      <c r="A710" t="s">
        <v>4410</v>
      </c>
      <c r="B710" t="s">
        <v>5722</v>
      </c>
      <c r="C710" t="s">
        <v>5772</v>
      </c>
      <c r="D710" t="s">
        <v>5772</v>
      </c>
      <c r="E710" t="s">
        <v>5773</v>
      </c>
      <c r="F710" t="s">
        <v>5774</v>
      </c>
      <c r="G710" t="s">
        <v>3333</v>
      </c>
      <c r="H710" t="s">
        <v>4415</v>
      </c>
      <c r="I710" t="s">
        <v>5726</v>
      </c>
      <c r="J710" t="s">
        <v>5727</v>
      </c>
      <c r="K710" t="s">
        <v>3336</v>
      </c>
      <c r="L710" t="s">
        <v>3337</v>
      </c>
      <c r="M710" t="s">
        <v>5775</v>
      </c>
      <c r="P710" t="s">
        <v>3343</v>
      </c>
    </row>
    <row r="711" spans="1:16" x14ac:dyDescent="0.25">
      <c r="A711" t="s">
        <v>4410</v>
      </c>
      <c r="B711" t="s">
        <v>5722</v>
      </c>
      <c r="C711" t="s">
        <v>5776</v>
      </c>
      <c r="D711" t="s">
        <v>5776</v>
      </c>
      <c r="E711" t="s">
        <v>5777</v>
      </c>
      <c r="F711" t="s">
        <v>5778</v>
      </c>
      <c r="G711" t="s">
        <v>3333</v>
      </c>
      <c r="H711" t="s">
        <v>4415</v>
      </c>
      <c r="I711" t="s">
        <v>5726</v>
      </c>
      <c r="J711" t="s">
        <v>5727</v>
      </c>
      <c r="K711" t="s">
        <v>3336</v>
      </c>
      <c r="L711" t="s">
        <v>3337</v>
      </c>
      <c r="M711" t="s">
        <v>5782</v>
      </c>
      <c r="P711" t="s">
        <v>3343</v>
      </c>
    </row>
    <row r="712" spans="1:16" x14ac:dyDescent="0.25">
      <c r="A712" t="s">
        <v>4410</v>
      </c>
      <c r="B712" t="s">
        <v>5722</v>
      </c>
      <c r="C712" t="s">
        <v>5779</v>
      </c>
      <c r="D712" t="s">
        <v>5779</v>
      </c>
      <c r="E712" t="s">
        <v>5780</v>
      </c>
      <c r="F712" t="s">
        <v>5781</v>
      </c>
      <c r="G712" t="s">
        <v>3333</v>
      </c>
      <c r="H712" t="s">
        <v>4415</v>
      </c>
      <c r="I712" t="s">
        <v>5726</v>
      </c>
      <c r="J712" t="s">
        <v>5727</v>
      </c>
      <c r="K712" t="s">
        <v>3336</v>
      </c>
      <c r="L712" t="s">
        <v>3337</v>
      </c>
      <c r="M712" t="s">
        <v>5783</v>
      </c>
      <c r="P712" t="s">
        <v>3343</v>
      </c>
    </row>
    <row r="713" spans="1:16" x14ac:dyDescent="0.25">
      <c r="A713" t="s">
        <v>4410</v>
      </c>
      <c r="B713" t="s">
        <v>5722</v>
      </c>
      <c r="C713" t="s">
        <v>5784</v>
      </c>
      <c r="D713" t="s">
        <v>5784</v>
      </c>
      <c r="E713" t="s">
        <v>5785</v>
      </c>
      <c r="F713" t="s">
        <v>5786</v>
      </c>
      <c r="G713" t="s">
        <v>3333</v>
      </c>
      <c r="H713" t="s">
        <v>4415</v>
      </c>
      <c r="I713" t="s">
        <v>5726</v>
      </c>
      <c r="J713" t="s">
        <v>5727</v>
      </c>
      <c r="K713" t="s">
        <v>3336</v>
      </c>
      <c r="L713" t="s">
        <v>3337</v>
      </c>
      <c r="M713" t="s">
        <v>5787</v>
      </c>
      <c r="P713" t="s">
        <v>3343</v>
      </c>
    </row>
    <row r="714" spans="1:16" x14ac:dyDescent="0.25">
      <c r="A714" t="s">
        <v>4410</v>
      </c>
      <c r="B714" t="s">
        <v>5722</v>
      </c>
      <c r="C714" t="s">
        <v>5788</v>
      </c>
      <c r="D714" t="s">
        <v>5788</v>
      </c>
      <c r="E714" t="s">
        <v>5789</v>
      </c>
      <c r="F714" t="s">
        <v>2259</v>
      </c>
      <c r="G714" t="s">
        <v>3333</v>
      </c>
      <c r="H714" t="s">
        <v>4415</v>
      </c>
      <c r="I714" t="s">
        <v>5726</v>
      </c>
      <c r="J714" t="s">
        <v>5727</v>
      </c>
      <c r="K714" t="s">
        <v>3336</v>
      </c>
      <c r="L714" t="s">
        <v>3337</v>
      </c>
      <c r="M714" t="s">
        <v>5790</v>
      </c>
      <c r="P714" t="s">
        <v>3343</v>
      </c>
    </row>
    <row r="715" spans="1:16" x14ac:dyDescent="0.25">
      <c r="A715" t="s">
        <v>4410</v>
      </c>
      <c r="B715" t="s">
        <v>5722</v>
      </c>
      <c r="C715" t="s">
        <v>5791</v>
      </c>
      <c r="D715" t="s">
        <v>5791</v>
      </c>
      <c r="E715" t="s">
        <v>5792</v>
      </c>
      <c r="F715" t="s">
        <v>5793</v>
      </c>
      <c r="G715" t="s">
        <v>4799</v>
      </c>
      <c r="H715" t="s">
        <v>4415</v>
      </c>
      <c r="I715" t="s">
        <v>5726</v>
      </c>
      <c r="J715" t="s">
        <v>5727</v>
      </c>
      <c r="K715" t="s">
        <v>3336</v>
      </c>
      <c r="L715" t="s">
        <v>3337</v>
      </c>
      <c r="M715" t="s">
        <v>5794</v>
      </c>
      <c r="P715" t="s">
        <v>3343</v>
      </c>
    </row>
    <row r="716" spans="1:16" x14ac:dyDescent="0.25">
      <c r="A716" t="s">
        <v>4398</v>
      </c>
      <c r="B716" t="s">
        <v>5795</v>
      </c>
      <c r="C716" t="s">
        <v>5796</v>
      </c>
      <c r="D716" t="s">
        <v>5796</v>
      </c>
      <c r="E716" t="s">
        <v>5797</v>
      </c>
      <c r="F716" t="s">
        <v>5798</v>
      </c>
      <c r="G716" t="s">
        <v>4403</v>
      </c>
      <c r="H716" t="s">
        <v>4415</v>
      </c>
      <c r="K716" t="s">
        <v>5799</v>
      </c>
      <c r="L716" t="s">
        <v>3337</v>
      </c>
      <c r="M716" t="s">
        <v>5800</v>
      </c>
      <c r="N716" t="s">
        <v>4450</v>
      </c>
      <c r="P716" t="s">
        <v>3343</v>
      </c>
    </row>
    <row r="717" spans="1:16" x14ac:dyDescent="0.25">
      <c r="A717" t="s">
        <v>4398</v>
      </c>
      <c r="B717" t="s">
        <v>4582</v>
      </c>
      <c r="C717" t="s">
        <v>5801</v>
      </c>
      <c r="D717" t="s">
        <v>5801</v>
      </c>
      <c r="E717" t="s">
        <v>5802</v>
      </c>
      <c r="F717" t="s">
        <v>5803</v>
      </c>
      <c r="G717" t="s">
        <v>4403</v>
      </c>
      <c r="H717" t="s">
        <v>4404</v>
      </c>
      <c r="J717" t="s">
        <v>4586</v>
      </c>
      <c r="K717" t="s">
        <v>4406</v>
      </c>
      <c r="L717" t="s">
        <v>3337</v>
      </c>
      <c r="P717" t="s">
        <v>3343</v>
      </c>
    </row>
    <row r="718" spans="1:16" x14ac:dyDescent="0.25">
      <c r="A718" t="s">
        <v>4398</v>
      </c>
      <c r="B718" t="s">
        <v>5795</v>
      </c>
      <c r="C718" t="s">
        <v>954</v>
      </c>
      <c r="D718" t="s">
        <v>954</v>
      </c>
      <c r="E718" t="s">
        <v>5804</v>
      </c>
      <c r="F718" t="s">
        <v>5805</v>
      </c>
      <c r="G718" t="s">
        <v>4403</v>
      </c>
      <c r="H718" t="s">
        <v>4415</v>
      </c>
      <c r="K718" t="s">
        <v>5799</v>
      </c>
      <c r="L718" t="s">
        <v>3337</v>
      </c>
      <c r="M718" t="s">
        <v>5806</v>
      </c>
      <c r="N718" t="s">
        <v>4450</v>
      </c>
      <c r="P718" t="s">
        <v>3343</v>
      </c>
    </row>
    <row r="719" spans="1:16" x14ac:dyDescent="0.25">
      <c r="A719" t="s">
        <v>4398</v>
      </c>
      <c r="B719" t="s">
        <v>4482</v>
      </c>
      <c r="C719" t="s">
        <v>5807</v>
      </c>
      <c r="D719" t="s">
        <v>5807</v>
      </c>
      <c r="E719" t="s">
        <v>5808</v>
      </c>
      <c r="F719" t="s">
        <v>5809</v>
      </c>
      <c r="G719" t="s">
        <v>4486</v>
      </c>
      <c r="H719" t="s">
        <v>4415</v>
      </c>
      <c r="K719" t="s">
        <v>4593</v>
      </c>
      <c r="L719" t="s">
        <v>3337</v>
      </c>
      <c r="M719" t="s">
        <v>5810</v>
      </c>
      <c r="P719" t="s">
        <v>3343</v>
      </c>
    </row>
    <row r="720" spans="1:16" x14ac:dyDescent="0.25">
      <c r="C720" t="s">
        <v>5811</v>
      </c>
      <c r="D720" t="s">
        <v>5811</v>
      </c>
      <c r="E720" t="s">
        <v>4787</v>
      </c>
      <c r="F720" t="s">
        <v>5812</v>
      </c>
      <c r="G720" t="s">
        <v>4403</v>
      </c>
      <c r="J720" t="s">
        <v>5813</v>
      </c>
      <c r="K720" t="s">
        <v>5814</v>
      </c>
      <c r="L720" t="s">
        <v>4069</v>
      </c>
      <c r="P720" t="s">
        <v>3343</v>
      </c>
    </row>
    <row r="721" spans="1:16" x14ac:dyDescent="0.25">
      <c r="A721" t="s">
        <v>4398</v>
      </c>
      <c r="B721" t="s">
        <v>5815</v>
      </c>
      <c r="C721" t="s">
        <v>5816</v>
      </c>
      <c r="D721" t="s">
        <v>5816</v>
      </c>
      <c r="E721" t="s">
        <v>5817</v>
      </c>
      <c r="F721" t="s">
        <v>5818</v>
      </c>
      <c r="G721" t="s">
        <v>4403</v>
      </c>
      <c r="H721" t="s">
        <v>4415</v>
      </c>
      <c r="K721" t="s">
        <v>5814</v>
      </c>
      <c r="L721" t="s">
        <v>3337</v>
      </c>
      <c r="M721" t="s">
        <v>5819</v>
      </c>
      <c r="N721" t="s">
        <v>4450</v>
      </c>
      <c r="P721" t="s">
        <v>3343</v>
      </c>
    </row>
    <row r="722" spans="1:16" x14ac:dyDescent="0.25">
      <c r="C722" t="s">
        <v>5820</v>
      </c>
      <c r="D722" t="s">
        <v>5820</v>
      </c>
      <c r="E722" t="s">
        <v>5821</v>
      </c>
      <c r="K722" t="s">
        <v>3336</v>
      </c>
      <c r="L722" t="s">
        <v>3337</v>
      </c>
      <c r="P722" t="s">
        <v>3343</v>
      </c>
    </row>
    <row r="723" spans="1:16" x14ac:dyDescent="0.25">
      <c r="C723" t="s">
        <v>5822</v>
      </c>
      <c r="D723" t="s">
        <v>5822</v>
      </c>
      <c r="E723" t="s">
        <v>5823</v>
      </c>
      <c r="K723" t="s">
        <v>3336</v>
      </c>
      <c r="L723" t="s">
        <v>3337</v>
      </c>
      <c r="P723" t="s">
        <v>3343</v>
      </c>
    </row>
    <row r="724" spans="1:16" x14ac:dyDescent="0.25">
      <c r="A724" t="s">
        <v>4410</v>
      </c>
      <c r="B724" t="s">
        <v>5824</v>
      </c>
      <c r="C724" t="s">
        <v>5825</v>
      </c>
      <c r="D724" t="s">
        <v>5825</v>
      </c>
      <c r="E724" t="s">
        <v>5735</v>
      </c>
      <c r="F724" t="s">
        <v>4486</v>
      </c>
      <c r="G724" t="s">
        <v>4486</v>
      </c>
      <c r="H724" t="s">
        <v>4415</v>
      </c>
      <c r="I724" t="s">
        <v>3335</v>
      </c>
      <c r="K724" t="s">
        <v>4605</v>
      </c>
      <c r="L724" t="s">
        <v>3337</v>
      </c>
      <c r="M724" t="s">
        <v>5829</v>
      </c>
      <c r="P724" t="s">
        <v>3343</v>
      </c>
    </row>
    <row r="725" spans="1:16" x14ac:dyDescent="0.25">
      <c r="A725" t="s">
        <v>4764</v>
      </c>
      <c r="B725" t="s">
        <v>5826</v>
      </c>
      <c r="C725" t="s">
        <v>5827</v>
      </c>
      <c r="D725" t="s">
        <v>5827</v>
      </c>
      <c r="E725" t="s">
        <v>5828</v>
      </c>
      <c r="F725" t="s">
        <v>4486</v>
      </c>
      <c r="G725" t="s">
        <v>4486</v>
      </c>
      <c r="H725" t="s">
        <v>4415</v>
      </c>
      <c r="K725" t="s">
        <v>4605</v>
      </c>
      <c r="L725" t="s">
        <v>4069</v>
      </c>
      <c r="M725" t="s">
        <v>5830</v>
      </c>
      <c r="P725" t="s">
        <v>3343</v>
      </c>
    </row>
    <row r="726" spans="1:16" x14ac:dyDescent="0.25">
      <c r="A726" t="s">
        <v>4410</v>
      </c>
      <c r="B726" t="s">
        <v>5824</v>
      </c>
      <c r="C726" t="s">
        <v>5831</v>
      </c>
      <c r="D726" t="s">
        <v>5831</v>
      </c>
      <c r="E726" t="s">
        <v>5832</v>
      </c>
      <c r="F726" t="s">
        <v>5833</v>
      </c>
      <c r="G726" t="s">
        <v>4403</v>
      </c>
      <c r="H726" t="s">
        <v>4415</v>
      </c>
      <c r="I726" t="s">
        <v>3348</v>
      </c>
      <c r="K726" t="s">
        <v>4605</v>
      </c>
      <c r="L726" t="s">
        <v>3337</v>
      </c>
      <c r="M726" t="s">
        <v>5834</v>
      </c>
      <c r="P726" t="s">
        <v>3343</v>
      </c>
    </row>
    <row r="727" spans="1:16" x14ac:dyDescent="0.25">
      <c r="A727" t="s">
        <v>4764</v>
      </c>
      <c r="B727" t="s">
        <v>5826</v>
      </c>
      <c r="C727" t="s">
        <v>5835</v>
      </c>
      <c r="D727" t="s">
        <v>5835</v>
      </c>
      <c r="E727" t="s">
        <v>5836</v>
      </c>
      <c r="F727" t="s">
        <v>5833</v>
      </c>
      <c r="G727" t="s">
        <v>4403</v>
      </c>
      <c r="H727" t="s">
        <v>4415</v>
      </c>
      <c r="K727" t="s">
        <v>4605</v>
      </c>
      <c r="L727" t="s">
        <v>4069</v>
      </c>
      <c r="M727" t="s">
        <v>5834</v>
      </c>
      <c r="P727" t="s">
        <v>3343</v>
      </c>
    </row>
    <row r="728" spans="1:16" x14ac:dyDescent="0.25">
      <c r="A728" t="s">
        <v>4410</v>
      </c>
      <c r="B728" t="s">
        <v>5824</v>
      </c>
      <c r="C728" t="s">
        <v>5837</v>
      </c>
      <c r="D728" t="s">
        <v>5837</v>
      </c>
      <c r="E728" t="s">
        <v>5838</v>
      </c>
      <c r="F728" t="s">
        <v>5839</v>
      </c>
      <c r="G728" t="s">
        <v>4403</v>
      </c>
      <c r="H728" t="s">
        <v>4415</v>
      </c>
      <c r="I728" t="s">
        <v>3335</v>
      </c>
      <c r="K728" t="s">
        <v>4605</v>
      </c>
      <c r="L728" t="s">
        <v>4069</v>
      </c>
      <c r="M728" t="s">
        <v>5840</v>
      </c>
      <c r="P728" t="s">
        <v>3343</v>
      </c>
    </row>
    <row r="729" spans="1:16" x14ac:dyDescent="0.25">
      <c r="A729" t="s">
        <v>4764</v>
      </c>
      <c r="B729" t="s">
        <v>5841</v>
      </c>
      <c r="C729" t="s">
        <v>5842</v>
      </c>
      <c r="D729" t="s">
        <v>5842</v>
      </c>
      <c r="E729" t="s">
        <v>5843</v>
      </c>
      <c r="F729" t="s">
        <v>5839</v>
      </c>
      <c r="G729" t="s">
        <v>4403</v>
      </c>
      <c r="H729" t="s">
        <v>4415</v>
      </c>
      <c r="K729" t="s">
        <v>4605</v>
      </c>
      <c r="L729" t="s">
        <v>4069</v>
      </c>
      <c r="M729" t="s">
        <v>5840</v>
      </c>
      <c r="P729" t="s">
        <v>3343</v>
      </c>
    </row>
    <row r="730" spans="1:16" x14ac:dyDescent="0.25">
      <c r="A730" t="s">
        <v>4410</v>
      </c>
      <c r="B730" t="s">
        <v>5824</v>
      </c>
      <c r="C730" t="s">
        <v>5844</v>
      </c>
      <c r="D730" t="s">
        <v>5844</v>
      </c>
      <c r="E730" t="s">
        <v>5845</v>
      </c>
      <c r="F730" t="s">
        <v>5846</v>
      </c>
      <c r="G730" t="s">
        <v>3881</v>
      </c>
      <c r="H730" t="s">
        <v>4415</v>
      </c>
      <c r="I730" t="s">
        <v>3335</v>
      </c>
      <c r="K730" t="s">
        <v>4605</v>
      </c>
      <c r="L730" t="s">
        <v>3337</v>
      </c>
      <c r="M730" t="s">
        <v>5849</v>
      </c>
      <c r="P730" t="s">
        <v>3343</v>
      </c>
    </row>
    <row r="731" spans="1:16" x14ac:dyDescent="0.25">
      <c r="A731" t="s">
        <v>4764</v>
      </c>
      <c r="B731" t="s">
        <v>5826</v>
      </c>
      <c r="C731" t="s">
        <v>5847</v>
      </c>
      <c r="D731" t="s">
        <v>5847</v>
      </c>
      <c r="E731" t="s">
        <v>5848</v>
      </c>
      <c r="F731" t="s">
        <v>5846</v>
      </c>
      <c r="G731" t="s">
        <v>3881</v>
      </c>
      <c r="H731" t="s">
        <v>4415</v>
      </c>
      <c r="K731" t="s">
        <v>4605</v>
      </c>
      <c r="L731" t="s">
        <v>4069</v>
      </c>
      <c r="M731" t="s">
        <v>5849</v>
      </c>
      <c r="P731" t="s">
        <v>3343</v>
      </c>
    </row>
    <row r="732" spans="1:16" x14ac:dyDescent="0.25">
      <c r="A732" t="s">
        <v>4410</v>
      </c>
      <c r="B732" t="s">
        <v>5850</v>
      </c>
      <c r="C732" t="s">
        <v>5851</v>
      </c>
      <c r="D732" t="s">
        <v>5851</v>
      </c>
      <c r="E732" t="s">
        <v>5852</v>
      </c>
      <c r="F732" t="s">
        <v>5853</v>
      </c>
      <c r="G732" t="s">
        <v>3881</v>
      </c>
      <c r="H732" t="s">
        <v>4415</v>
      </c>
      <c r="I732" t="s">
        <v>3348</v>
      </c>
      <c r="K732" t="s">
        <v>4605</v>
      </c>
      <c r="L732" t="s">
        <v>3337</v>
      </c>
      <c r="M732" t="s">
        <v>5856</v>
      </c>
      <c r="P732" t="s">
        <v>3343</v>
      </c>
    </row>
    <row r="733" spans="1:16" x14ac:dyDescent="0.25">
      <c r="A733" t="s">
        <v>4764</v>
      </c>
      <c r="B733" t="s">
        <v>5826</v>
      </c>
      <c r="C733" t="s">
        <v>5854</v>
      </c>
      <c r="D733" t="s">
        <v>5854</v>
      </c>
      <c r="E733" t="s">
        <v>5855</v>
      </c>
      <c r="F733" t="s">
        <v>5853</v>
      </c>
      <c r="G733" t="s">
        <v>3881</v>
      </c>
      <c r="H733" t="s">
        <v>4415</v>
      </c>
      <c r="K733" t="s">
        <v>4605</v>
      </c>
      <c r="L733" t="s">
        <v>4069</v>
      </c>
      <c r="M733" t="s">
        <v>5856</v>
      </c>
      <c r="P733" t="s">
        <v>3343</v>
      </c>
    </row>
    <row r="734" spans="1:16" x14ac:dyDescent="0.25">
      <c r="C734" t="s">
        <v>5857</v>
      </c>
      <c r="D734" t="s">
        <v>5857</v>
      </c>
      <c r="E734" t="s">
        <v>5858</v>
      </c>
      <c r="F734" t="s">
        <v>5859</v>
      </c>
      <c r="K734" t="s">
        <v>3336</v>
      </c>
      <c r="L734" t="s">
        <v>3337</v>
      </c>
      <c r="N734" t="s">
        <v>4450</v>
      </c>
      <c r="P734" t="s">
        <v>3343</v>
      </c>
    </row>
    <row r="735" spans="1:16" x14ac:dyDescent="0.25">
      <c r="A735" t="s">
        <v>3328</v>
      </c>
      <c r="C735" t="s">
        <v>5860</v>
      </c>
      <c r="D735" t="s">
        <v>5860</v>
      </c>
      <c r="E735" t="s">
        <v>5861</v>
      </c>
      <c r="H735" t="s">
        <v>3334</v>
      </c>
      <c r="K735" t="s">
        <v>3336</v>
      </c>
      <c r="L735" t="s">
        <v>3337</v>
      </c>
      <c r="P735" t="s">
        <v>3343</v>
      </c>
    </row>
    <row r="736" spans="1:16" x14ac:dyDescent="0.25">
      <c r="A736" t="s">
        <v>4410</v>
      </c>
      <c r="B736" t="s">
        <v>5862</v>
      </c>
      <c r="C736" t="s">
        <v>3307</v>
      </c>
      <c r="D736" t="s">
        <v>3307</v>
      </c>
      <c r="E736" t="s">
        <v>5863</v>
      </c>
      <c r="F736" t="s">
        <v>5864</v>
      </c>
      <c r="G736" t="s">
        <v>4403</v>
      </c>
      <c r="H736" t="s">
        <v>4415</v>
      </c>
      <c r="J736" t="s">
        <v>5865</v>
      </c>
      <c r="K736" t="s">
        <v>4448</v>
      </c>
      <c r="L736" t="s">
        <v>4069</v>
      </c>
      <c r="M736" t="s">
        <v>5866</v>
      </c>
      <c r="P736" t="s">
        <v>3343</v>
      </c>
    </row>
    <row r="737" spans="1:16" x14ac:dyDescent="0.25">
      <c r="A737" t="s">
        <v>4410</v>
      </c>
      <c r="B737" t="s">
        <v>5862</v>
      </c>
      <c r="C737" t="s">
        <v>3315</v>
      </c>
      <c r="D737" t="s">
        <v>3315</v>
      </c>
      <c r="E737" t="s">
        <v>5867</v>
      </c>
      <c r="F737" t="s">
        <v>5868</v>
      </c>
      <c r="G737" t="s">
        <v>4486</v>
      </c>
      <c r="H737" t="s">
        <v>4415</v>
      </c>
      <c r="K737" t="s">
        <v>4448</v>
      </c>
      <c r="L737" t="s">
        <v>4069</v>
      </c>
      <c r="M737" t="s">
        <v>5871</v>
      </c>
      <c r="P737" t="s">
        <v>3343</v>
      </c>
    </row>
    <row r="738" spans="1:16" x14ac:dyDescent="0.25">
      <c r="A738" t="s">
        <v>4410</v>
      </c>
      <c r="B738" t="s">
        <v>5862</v>
      </c>
      <c r="C738" t="s">
        <v>3316</v>
      </c>
      <c r="D738" t="s">
        <v>3316</v>
      </c>
      <c r="E738" t="s">
        <v>5869</v>
      </c>
      <c r="F738" t="s">
        <v>5870</v>
      </c>
      <c r="G738" t="s">
        <v>4486</v>
      </c>
      <c r="H738" t="s">
        <v>4415</v>
      </c>
      <c r="K738" t="s">
        <v>4448</v>
      </c>
      <c r="L738" t="s">
        <v>4069</v>
      </c>
      <c r="M738" t="s">
        <v>5872</v>
      </c>
      <c r="P738" t="s">
        <v>3343</v>
      </c>
    </row>
    <row r="739" spans="1:16" x14ac:dyDescent="0.25">
      <c r="A739" t="s">
        <v>4410</v>
      </c>
      <c r="B739" t="s">
        <v>5862</v>
      </c>
      <c r="C739" t="s">
        <v>3314</v>
      </c>
      <c r="D739" t="s">
        <v>3314</v>
      </c>
      <c r="E739" t="s">
        <v>5873</v>
      </c>
      <c r="F739" t="s">
        <v>5874</v>
      </c>
      <c r="G739" t="s">
        <v>4403</v>
      </c>
      <c r="H739" t="s">
        <v>4415</v>
      </c>
      <c r="K739" t="s">
        <v>4448</v>
      </c>
      <c r="L739" t="s">
        <v>4069</v>
      </c>
      <c r="M739" t="s">
        <v>5875</v>
      </c>
      <c r="P739" t="s">
        <v>3343</v>
      </c>
    </row>
    <row r="740" spans="1:16" x14ac:dyDescent="0.25">
      <c r="A740" t="s">
        <v>4410</v>
      </c>
      <c r="B740" t="s">
        <v>5862</v>
      </c>
      <c r="C740" t="s">
        <v>3309</v>
      </c>
      <c r="D740" t="s">
        <v>3309</v>
      </c>
      <c r="E740" t="s">
        <v>5876</v>
      </c>
      <c r="F740" t="s">
        <v>5877</v>
      </c>
      <c r="G740" t="s">
        <v>4403</v>
      </c>
      <c r="H740" t="s">
        <v>4415</v>
      </c>
      <c r="J740" t="s">
        <v>5878</v>
      </c>
      <c r="K740" t="s">
        <v>4448</v>
      </c>
      <c r="L740" t="s">
        <v>4069</v>
      </c>
      <c r="M740" t="s">
        <v>5879</v>
      </c>
      <c r="P740" t="s">
        <v>3343</v>
      </c>
    </row>
    <row r="741" spans="1:16" x14ac:dyDescent="0.25">
      <c r="A741" t="s">
        <v>4410</v>
      </c>
      <c r="B741" t="s">
        <v>5862</v>
      </c>
      <c r="C741" t="s">
        <v>3310</v>
      </c>
      <c r="D741" t="s">
        <v>3310</v>
      </c>
      <c r="E741" t="s">
        <v>5880</v>
      </c>
      <c r="F741" t="s">
        <v>5881</v>
      </c>
      <c r="G741" t="s">
        <v>4403</v>
      </c>
      <c r="H741" t="s">
        <v>4415</v>
      </c>
      <c r="K741" t="s">
        <v>4448</v>
      </c>
      <c r="L741" t="s">
        <v>4069</v>
      </c>
      <c r="M741" t="s">
        <v>5884</v>
      </c>
      <c r="P741" t="s">
        <v>3343</v>
      </c>
    </row>
    <row r="742" spans="1:16" x14ac:dyDescent="0.25">
      <c r="A742" t="s">
        <v>4410</v>
      </c>
      <c r="B742" t="s">
        <v>5862</v>
      </c>
      <c r="C742" t="s">
        <v>3311</v>
      </c>
      <c r="D742" t="s">
        <v>3311</v>
      </c>
      <c r="E742" t="s">
        <v>5882</v>
      </c>
      <c r="F742" t="s">
        <v>5883</v>
      </c>
      <c r="G742" t="s">
        <v>4486</v>
      </c>
      <c r="H742" t="s">
        <v>4415</v>
      </c>
      <c r="K742" t="s">
        <v>4448</v>
      </c>
      <c r="L742" t="s">
        <v>4069</v>
      </c>
      <c r="M742" t="s">
        <v>5885</v>
      </c>
      <c r="P742" t="s">
        <v>3343</v>
      </c>
    </row>
    <row r="743" spans="1:16" x14ac:dyDescent="0.25">
      <c r="A743" t="s">
        <v>4410</v>
      </c>
      <c r="B743" t="s">
        <v>5862</v>
      </c>
      <c r="C743" t="s">
        <v>3312</v>
      </c>
      <c r="D743" t="s">
        <v>3312</v>
      </c>
      <c r="E743" t="s">
        <v>5886</v>
      </c>
      <c r="F743" t="s">
        <v>5887</v>
      </c>
      <c r="G743" t="s">
        <v>4403</v>
      </c>
      <c r="H743" t="s">
        <v>4415</v>
      </c>
      <c r="K743" t="s">
        <v>4448</v>
      </c>
      <c r="L743" t="s">
        <v>4069</v>
      </c>
      <c r="M743" t="s">
        <v>5888</v>
      </c>
      <c r="P743" t="s">
        <v>3343</v>
      </c>
    </row>
    <row r="744" spans="1:16" x14ac:dyDescent="0.25">
      <c r="A744" t="s">
        <v>4410</v>
      </c>
      <c r="B744" t="s">
        <v>5862</v>
      </c>
      <c r="C744" t="s">
        <v>3313</v>
      </c>
      <c r="D744" t="s">
        <v>3313</v>
      </c>
      <c r="E744" t="s">
        <v>5889</v>
      </c>
      <c r="F744" t="s">
        <v>75</v>
      </c>
      <c r="G744" t="s">
        <v>4403</v>
      </c>
      <c r="H744" t="s">
        <v>4415</v>
      </c>
      <c r="K744" t="s">
        <v>4448</v>
      </c>
      <c r="L744" t="s">
        <v>4069</v>
      </c>
      <c r="M744" t="s">
        <v>5893</v>
      </c>
      <c r="P744" t="s">
        <v>3343</v>
      </c>
    </row>
    <row r="745" spans="1:16" x14ac:dyDescent="0.25">
      <c r="A745" t="s">
        <v>4410</v>
      </c>
      <c r="B745" t="s">
        <v>5862</v>
      </c>
      <c r="C745" t="s">
        <v>3308</v>
      </c>
      <c r="D745" t="s">
        <v>3308</v>
      </c>
      <c r="E745" t="s">
        <v>5890</v>
      </c>
      <c r="F745" t="s">
        <v>5891</v>
      </c>
      <c r="G745" t="s">
        <v>4403</v>
      </c>
      <c r="H745" t="s">
        <v>4415</v>
      </c>
      <c r="J745" t="s">
        <v>5892</v>
      </c>
      <c r="K745" t="s">
        <v>4448</v>
      </c>
      <c r="L745" t="s">
        <v>4069</v>
      </c>
      <c r="M745" t="s">
        <v>5894</v>
      </c>
      <c r="P745" t="s">
        <v>3343</v>
      </c>
    </row>
    <row r="746" spans="1:16" x14ac:dyDescent="0.25">
      <c r="A746" t="s">
        <v>4398</v>
      </c>
      <c r="B746" t="s">
        <v>5895</v>
      </c>
      <c r="C746" t="s">
        <v>5896</v>
      </c>
      <c r="D746" t="s">
        <v>5896</v>
      </c>
      <c r="E746" t="s">
        <v>5897</v>
      </c>
      <c r="F746" t="s">
        <v>5898</v>
      </c>
      <c r="G746" t="s">
        <v>4403</v>
      </c>
      <c r="H746" t="s">
        <v>4404</v>
      </c>
      <c r="J746" t="s">
        <v>5899</v>
      </c>
      <c r="K746" t="s">
        <v>4406</v>
      </c>
      <c r="L746" t="s">
        <v>4069</v>
      </c>
      <c r="P746" t="s">
        <v>3343</v>
      </c>
    </row>
    <row r="747" spans="1:16" x14ac:dyDescent="0.25">
      <c r="A747" t="s">
        <v>4398</v>
      </c>
      <c r="B747" t="s">
        <v>5895</v>
      </c>
      <c r="C747" t="s">
        <v>5900</v>
      </c>
      <c r="D747" t="s">
        <v>5900</v>
      </c>
      <c r="E747" t="s">
        <v>5901</v>
      </c>
      <c r="F747" t="s">
        <v>5902</v>
      </c>
      <c r="G747" t="s">
        <v>4403</v>
      </c>
      <c r="H747" t="s">
        <v>4404</v>
      </c>
      <c r="J747" t="s">
        <v>5903</v>
      </c>
      <c r="K747" t="s">
        <v>4406</v>
      </c>
      <c r="L747" t="s">
        <v>3337</v>
      </c>
      <c r="P747" t="s">
        <v>3343</v>
      </c>
    </row>
    <row r="748" spans="1:16" x14ac:dyDescent="0.25">
      <c r="A748" t="s">
        <v>4398</v>
      </c>
      <c r="B748" t="s">
        <v>4445</v>
      </c>
      <c r="C748" t="s">
        <v>5904</v>
      </c>
      <c r="D748" t="s">
        <v>5904</v>
      </c>
      <c r="E748" t="s">
        <v>5905</v>
      </c>
      <c r="H748" t="s">
        <v>4415</v>
      </c>
      <c r="K748" t="s">
        <v>4448</v>
      </c>
      <c r="L748" t="s">
        <v>3337</v>
      </c>
      <c r="N748" t="s">
        <v>4450</v>
      </c>
      <c r="P748" t="s">
        <v>3343</v>
      </c>
    </row>
    <row r="749" spans="1:16" x14ac:dyDescent="0.25">
      <c r="A749" t="s">
        <v>4410</v>
      </c>
      <c r="C749" t="s">
        <v>5906</v>
      </c>
      <c r="D749" t="s">
        <v>5906</v>
      </c>
      <c r="E749" t="s">
        <v>5907</v>
      </c>
      <c r="G749" t="s">
        <v>4403</v>
      </c>
      <c r="H749" t="s">
        <v>4415</v>
      </c>
      <c r="J749" t="s">
        <v>4455</v>
      </c>
      <c r="K749" t="s">
        <v>4448</v>
      </c>
      <c r="L749" t="s">
        <v>4069</v>
      </c>
      <c r="M749" t="s">
        <v>5908</v>
      </c>
      <c r="P749" t="s">
        <v>3343</v>
      </c>
    </row>
    <row r="750" spans="1:16" x14ac:dyDescent="0.25">
      <c r="A750" t="s">
        <v>4398</v>
      </c>
      <c r="B750" t="s">
        <v>4445</v>
      </c>
      <c r="C750" t="s">
        <v>5909</v>
      </c>
      <c r="D750" t="s">
        <v>5909</v>
      </c>
      <c r="E750" t="s">
        <v>5910</v>
      </c>
      <c r="F750" t="s">
        <v>5911</v>
      </c>
      <c r="G750" t="s">
        <v>4403</v>
      </c>
      <c r="H750" t="s">
        <v>4415</v>
      </c>
      <c r="K750" t="s">
        <v>4448</v>
      </c>
      <c r="L750" t="s">
        <v>3337</v>
      </c>
      <c r="M750" t="s">
        <v>5912</v>
      </c>
      <c r="N750" t="s">
        <v>4450</v>
      </c>
      <c r="P750" t="s">
        <v>3343</v>
      </c>
    </row>
    <row r="751" spans="1:16" x14ac:dyDescent="0.25">
      <c r="A751" t="s">
        <v>4410</v>
      </c>
      <c r="C751" t="s">
        <v>5913</v>
      </c>
      <c r="D751" t="s">
        <v>5913</v>
      </c>
      <c r="E751" t="s">
        <v>5914</v>
      </c>
      <c r="F751" t="s">
        <v>5915</v>
      </c>
      <c r="G751" t="s">
        <v>4403</v>
      </c>
      <c r="H751" t="s">
        <v>4415</v>
      </c>
      <c r="I751" t="s">
        <v>4455</v>
      </c>
      <c r="J751" t="s">
        <v>4455</v>
      </c>
      <c r="K751" t="s">
        <v>4448</v>
      </c>
      <c r="L751" t="s">
        <v>3337</v>
      </c>
      <c r="M751" t="s">
        <v>5912</v>
      </c>
      <c r="P751" t="s">
        <v>3343</v>
      </c>
    </row>
    <row r="752" spans="1:16" x14ac:dyDescent="0.25">
      <c r="A752" t="s">
        <v>4398</v>
      </c>
      <c r="B752" t="s">
        <v>4399</v>
      </c>
      <c r="C752" t="s">
        <v>5916</v>
      </c>
      <c r="D752" t="s">
        <v>5916</v>
      </c>
      <c r="E752" t="s">
        <v>4401</v>
      </c>
      <c r="F752" t="s">
        <v>5917</v>
      </c>
      <c r="G752" t="s">
        <v>4403</v>
      </c>
      <c r="H752" t="s">
        <v>4404</v>
      </c>
      <c r="J752" t="s">
        <v>5918</v>
      </c>
      <c r="K752" t="s">
        <v>4406</v>
      </c>
      <c r="L752" t="s">
        <v>4069</v>
      </c>
      <c r="P752" t="s">
        <v>3343</v>
      </c>
    </row>
    <row r="753" spans="1:16" x14ac:dyDescent="0.25">
      <c r="A753" t="s">
        <v>4398</v>
      </c>
      <c r="B753" t="s">
        <v>4399</v>
      </c>
      <c r="C753" t="s">
        <v>5919</v>
      </c>
      <c r="D753" t="s">
        <v>5919</v>
      </c>
      <c r="E753" t="s">
        <v>5920</v>
      </c>
      <c r="F753" t="s">
        <v>5921</v>
      </c>
      <c r="G753" t="s">
        <v>4403</v>
      </c>
      <c r="H753" t="s">
        <v>4404</v>
      </c>
      <c r="J753" t="s">
        <v>5918</v>
      </c>
      <c r="K753" t="s">
        <v>4406</v>
      </c>
      <c r="L753" t="s">
        <v>3337</v>
      </c>
      <c r="P753" t="s">
        <v>3343</v>
      </c>
    </row>
    <row r="754" spans="1:16" x14ac:dyDescent="0.25">
      <c r="A754" t="s">
        <v>3328</v>
      </c>
      <c r="B754" t="s">
        <v>5922</v>
      </c>
      <c r="C754" t="s">
        <v>5923</v>
      </c>
      <c r="D754" t="s">
        <v>5923</v>
      </c>
      <c r="F754" t="s">
        <v>5924</v>
      </c>
      <c r="G754" t="s">
        <v>4799</v>
      </c>
      <c r="H754" t="s">
        <v>4415</v>
      </c>
      <c r="I754" t="s">
        <v>5925</v>
      </c>
      <c r="K754" t="s">
        <v>5926</v>
      </c>
      <c r="L754" t="s">
        <v>4069</v>
      </c>
      <c r="M754" t="s">
        <v>5927</v>
      </c>
      <c r="P754" t="s">
        <v>3343</v>
      </c>
    </row>
    <row r="755" spans="1:16" x14ac:dyDescent="0.25">
      <c r="A755" t="s">
        <v>3328</v>
      </c>
      <c r="B755" t="s">
        <v>5928</v>
      </c>
      <c r="C755" t="s">
        <v>5929</v>
      </c>
      <c r="D755" t="s">
        <v>5929</v>
      </c>
      <c r="F755" t="s">
        <v>5930</v>
      </c>
      <c r="G755" t="s">
        <v>4799</v>
      </c>
      <c r="H755" t="s">
        <v>4415</v>
      </c>
      <c r="I755" t="s">
        <v>5925</v>
      </c>
      <c r="K755" t="s">
        <v>5926</v>
      </c>
      <c r="L755" t="s">
        <v>4069</v>
      </c>
      <c r="M755" t="s">
        <v>5931</v>
      </c>
      <c r="P755" t="s">
        <v>3343</v>
      </c>
    </row>
    <row r="756" spans="1:16" x14ac:dyDescent="0.25">
      <c r="A756" t="s">
        <v>3328</v>
      </c>
      <c r="B756" t="s">
        <v>5922</v>
      </c>
      <c r="C756" t="s">
        <v>5932</v>
      </c>
      <c r="D756" t="s">
        <v>5932</v>
      </c>
      <c r="F756" t="s">
        <v>5933</v>
      </c>
      <c r="G756" t="s">
        <v>4799</v>
      </c>
      <c r="H756" t="s">
        <v>4415</v>
      </c>
      <c r="I756" t="s">
        <v>5925</v>
      </c>
      <c r="K756" t="s">
        <v>5926</v>
      </c>
      <c r="L756" t="s">
        <v>4069</v>
      </c>
      <c r="M756" t="s">
        <v>5934</v>
      </c>
      <c r="P756" t="s">
        <v>3343</v>
      </c>
    </row>
    <row r="757" spans="1:16" x14ac:dyDescent="0.25">
      <c r="A757" t="s">
        <v>3328</v>
      </c>
      <c r="B757" t="s">
        <v>5922</v>
      </c>
      <c r="C757" t="s">
        <v>5935</v>
      </c>
      <c r="D757" t="s">
        <v>5935</v>
      </c>
      <c r="F757" t="s">
        <v>5936</v>
      </c>
      <c r="G757" t="s">
        <v>4799</v>
      </c>
      <c r="H757" t="s">
        <v>4415</v>
      </c>
      <c r="I757" t="s">
        <v>5925</v>
      </c>
      <c r="K757" t="s">
        <v>5926</v>
      </c>
      <c r="L757" t="s">
        <v>4069</v>
      </c>
      <c r="M757" t="s">
        <v>5937</v>
      </c>
      <c r="P757" t="s">
        <v>3343</v>
      </c>
    </row>
    <row r="758" spans="1:16" x14ac:dyDescent="0.25">
      <c r="A758" t="s">
        <v>3328</v>
      </c>
      <c r="C758" t="s">
        <v>5938</v>
      </c>
      <c r="D758" t="s">
        <v>5938</v>
      </c>
      <c r="F758" t="s">
        <v>5939</v>
      </c>
      <c r="G758" t="s">
        <v>4799</v>
      </c>
      <c r="H758" t="s">
        <v>4415</v>
      </c>
      <c r="I758" t="s">
        <v>5925</v>
      </c>
      <c r="K758" t="s">
        <v>5926</v>
      </c>
      <c r="L758" t="s">
        <v>4069</v>
      </c>
      <c r="M758" t="s">
        <v>5943</v>
      </c>
      <c r="P758" t="s">
        <v>3343</v>
      </c>
    </row>
    <row r="759" spans="1:16" x14ac:dyDescent="0.25">
      <c r="A759" t="s">
        <v>4410</v>
      </c>
      <c r="B759" t="s">
        <v>4411</v>
      </c>
      <c r="C759" t="s">
        <v>5940</v>
      </c>
      <c r="D759" t="s">
        <v>5940</v>
      </c>
      <c r="E759" t="s">
        <v>5941</v>
      </c>
      <c r="F759" t="s">
        <v>5942</v>
      </c>
      <c r="G759" t="s">
        <v>4486</v>
      </c>
      <c r="H759" t="s">
        <v>4415</v>
      </c>
      <c r="I759" t="s">
        <v>3335</v>
      </c>
      <c r="K759" t="s">
        <v>3336</v>
      </c>
      <c r="L759" t="s">
        <v>3337</v>
      </c>
      <c r="M759" t="s">
        <v>5829</v>
      </c>
      <c r="P759" t="s">
        <v>3343</v>
      </c>
    </row>
    <row r="760" spans="1:16" x14ac:dyDescent="0.25">
      <c r="A760" t="s">
        <v>4398</v>
      </c>
      <c r="B760" t="s">
        <v>4417</v>
      </c>
      <c r="C760" t="s">
        <v>5944</v>
      </c>
      <c r="D760" t="s">
        <v>5944</v>
      </c>
      <c r="E760" t="s">
        <v>5945</v>
      </c>
      <c r="F760" t="s">
        <v>5946</v>
      </c>
      <c r="G760" t="s">
        <v>4486</v>
      </c>
      <c r="H760" t="s">
        <v>4415</v>
      </c>
      <c r="K760" t="s">
        <v>3336</v>
      </c>
      <c r="L760" t="s">
        <v>3337</v>
      </c>
      <c r="M760" t="s">
        <v>5947</v>
      </c>
      <c r="P760" t="s">
        <v>3343</v>
      </c>
    </row>
    <row r="761" spans="1:16" x14ac:dyDescent="0.25">
      <c r="A761" t="s">
        <v>4410</v>
      </c>
      <c r="B761" t="s">
        <v>4417</v>
      </c>
      <c r="C761" t="s">
        <v>5948</v>
      </c>
      <c r="D761" t="s">
        <v>5948</v>
      </c>
      <c r="E761" t="s">
        <v>5949</v>
      </c>
      <c r="F761" t="s">
        <v>5950</v>
      </c>
      <c r="G761" t="s">
        <v>4486</v>
      </c>
      <c r="H761" t="s">
        <v>4415</v>
      </c>
      <c r="K761" t="s">
        <v>3336</v>
      </c>
      <c r="L761" t="s">
        <v>3337</v>
      </c>
      <c r="M761" t="s">
        <v>5951</v>
      </c>
      <c r="P761" t="s">
        <v>3343</v>
      </c>
    </row>
    <row r="762" spans="1:16" x14ac:dyDescent="0.25">
      <c r="A762" t="s">
        <v>3328</v>
      </c>
      <c r="C762" t="s">
        <v>5952</v>
      </c>
      <c r="D762" t="s">
        <v>5952</v>
      </c>
      <c r="E762" t="s">
        <v>5953</v>
      </c>
      <c r="H762" t="s">
        <v>3334</v>
      </c>
      <c r="K762" t="s">
        <v>3336</v>
      </c>
      <c r="L762" t="s">
        <v>3337</v>
      </c>
      <c r="P762" t="s">
        <v>3343</v>
      </c>
    </row>
    <row r="763" spans="1:16" x14ac:dyDescent="0.25">
      <c r="A763" t="s">
        <v>4398</v>
      </c>
      <c r="B763" t="s">
        <v>5486</v>
      </c>
      <c r="C763" t="s">
        <v>5954</v>
      </c>
      <c r="D763" t="s">
        <v>5954</v>
      </c>
      <c r="E763" t="s">
        <v>5955</v>
      </c>
      <c r="F763" t="s">
        <v>5956</v>
      </c>
      <c r="G763" t="s">
        <v>4403</v>
      </c>
      <c r="H763" t="s">
        <v>4415</v>
      </c>
      <c r="K763" t="s">
        <v>4448</v>
      </c>
      <c r="L763" t="s">
        <v>3337</v>
      </c>
      <c r="M763" t="s">
        <v>5957</v>
      </c>
      <c r="N763" t="s">
        <v>4450</v>
      </c>
      <c r="P763" t="s">
        <v>3343</v>
      </c>
    </row>
    <row r="764" spans="1:16" x14ac:dyDescent="0.25">
      <c r="A764" t="s">
        <v>4398</v>
      </c>
      <c r="B764" t="s">
        <v>4482</v>
      </c>
      <c r="C764" t="s">
        <v>5958</v>
      </c>
      <c r="D764" t="s">
        <v>5958</v>
      </c>
      <c r="E764" t="s">
        <v>5959</v>
      </c>
      <c r="F764" t="s">
        <v>5960</v>
      </c>
      <c r="G764" t="s">
        <v>4486</v>
      </c>
      <c r="H764" t="s">
        <v>4415</v>
      </c>
      <c r="K764" t="s">
        <v>5961</v>
      </c>
      <c r="L764" t="s">
        <v>4069</v>
      </c>
      <c r="M764" t="s">
        <v>5962</v>
      </c>
      <c r="P764" t="s">
        <v>3343</v>
      </c>
    </row>
    <row r="765" spans="1:16" x14ac:dyDescent="0.25">
      <c r="A765" t="s">
        <v>4398</v>
      </c>
      <c r="B765" t="s">
        <v>5795</v>
      </c>
      <c r="C765" t="s">
        <v>5963</v>
      </c>
      <c r="D765" t="s">
        <v>5963</v>
      </c>
      <c r="E765" t="s">
        <v>5964</v>
      </c>
      <c r="F765" t="s">
        <v>5965</v>
      </c>
      <c r="G765" t="s">
        <v>4403</v>
      </c>
      <c r="H765" t="s">
        <v>4415</v>
      </c>
      <c r="J765" t="s">
        <v>5966</v>
      </c>
      <c r="K765" t="s">
        <v>5799</v>
      </c>
      <c r="L765" t="s">
        <v>3337</v>
      </c>
      <c r="M765" t="s">
        <v>5967</v>
      </c>
      <c r="N765" t="s">
        <v>4450</v>
      </c>
      <c r="P765" t="s">
        <v>3343</v>
      </c>
    </row>
    <row r="766" spans="1:16" x14ac:dyDescent="0.25">
      <c r="A766" t="s">
        <v>4410</v>
      </c>
      <c r="B766" t="s">
        <v>5968</v>
      </c>
      <c r="C766" t="s">
        <v>5969</v>
      </c>
      <c r="D766" t="s">
        <v>5969</v>
      </c>
      <c r="E766" t="s">
        <v>5970</v>
      </c>
      <c r="F766" t="s">
        <v>5971</v>
      </c>
      <c r="G766" t="s">
        <v>3333</v>
      </c>
      <c r="H766" t="s">
        <v>4404</v>
      </c>
      <c r="J766" t="s">
        <v>5972</v>
      </c>
      <c r="K766" t="s">
        <v>5973</v>
      </c>
      <c r="L766" t="s">
        <v>3337</v>
      </c>
      <c r="P766" t="s">
        <v>3343</v>
      </c>
    </row>
    <row r="767" spans="1:16" x14ac:dyDescent="0.25">
      <c r="A767" t="s">
        <v>4410</v>
      </c>
      <c r="B767" t="s">
        <v>5968</v>
      </c>
      <c r="C767" t="s">
        <v>5974</v>
      </c>
      <c r="D767" t="s">
        <v>5974</v>
      </c>
      <c r="E767" t="s">
        <v>5975</v>
      </c>
      <c r="F767" t="s">
        <v>4486</v>
      </c>
      <c r="G767" t="s">
        <v>4486</v>
      </c>
      <c r="H767" t="s">
        <v>4404</v>
      </c>
      <c r="J767" t="s">
        <v>5972</v>
      </c>
      <c r="K767" t="s">
        <v>5973</v>
      </c>
      <c r="L767" t="s">
        <v>3337</v>
      </c>
      <c r="P767" t="s">
        <v>3343</v>
      </c>
    </row>
    <row r="768" spans="1:16" x14ac:dyDescent="0.25">
      <c r="A768" t="s">
        <v>4410</v>
      </c>
      <c r="B768" t="s">
        <v>5968</v>
      </c>
      <c r="C768" t="s">
        <v>5976</v>
      </c>
      <c r="D768" t="s">
        <v>5976</v>
      </c>
      <c r="E768" t="s">
        <v>5977</v>
      </c>
      <c r="F768" t="s">
        <v>5978</v>
      </c>
      <c r="G768" t="s">
        <v>3333</v>
      </c>
      <c r="H768" t="s">
        <v>4404</v>
      </c>
      <c r="J768" t="s">
        <v>5972</v>
      </c>
      <c r="K768" t="s">
        <v>5973</v>
      </c>
      <c r="L768" t="s">
        <v>3337</v>
      </c>
      <c r="P768" t="s">
        <v>3343</v>
      </c>
    </row>
    <row r="769" spans="1:16" x14ac:dyDescent="0.25">
      <c r="A769" t="s">
        <v>4410</v>
      </c>
      <c r="B769" t="s">
        <v>5968</v>
      </c>
      <c r="C769" t="s">
        <v>5979</v>
      </c>
      <c r="D769" t="s">
        <v>5979</v>
      </c>
      <c r="E769" t="s">
        <v>5980</v>
      </c>
      <c r="F769" t="s">
        <v>5981</v>
      </c>
      <c r="G769" t="s">
        <v>3333</v>
      </c>
      <c r="H769" t="s">
        <v>4404</v>
      </c>
      <c r="J769" t="s">
        <v>5972</v>
      </c>
      <c r="K769" t="s">
        <v>5973</v>
      </c>
      <c r="L769" t="s">
        <v>4069</v>
      </c>
      <c r="P769" t="s">
        <v>3343</v>
      </c>
    </row>
    <row r="770" spans="1:16" x14ac:dyDescent="0.25">
      <c r="A770" t="s">
        <v>4410</v>
      </c>
      <c r="C770" t="s">
        <v>5982</v>
      </c>
      <c r="D770" t="s">
        <v>5982</v>
      </c>
      <c r="E770" t="s">
        <v>5983</v>
      </c>
      <c r="F770" t="s">
        <v>5984</v>
      </c>
      <c r="G770" t="s">
        <v>3333</v>
      </c>
      <c r="H770" t="s">
        <v>4404</v>
      </c>
      <c r="J770" t="s">
        <v>5972</v>
      </c>
      <c r="K770" t="s">
        <v>5973</v>
      </c>
      <c r="L770" t="s">
        <v>3337</v>
      </c>
      <c r="P770" t="s">
        <v>3343</v>
      </c>
    </row>
    <row r="771" spans="1:16" x14ac:dyDescent="0.25">
      <c r="A771" t="s">
        <v>4410</v>
      </c>
      <c r="B771" t="s">
        <v>5968</v>
      </c>
      <c r="C771" t="s">
        <v>5985</v>
      </c>
      <c r="D771" t="s">
        <v>5985</v>
      </c>
      <c r="E771" t="s">
        <v>5986</v>
      </c>
      <c r="F771" t="s">
        <v>5987</v>
      </c>
      <c r="G771" t="s">
        <v>3333</v>
      </c>
      <c r="H771" t="s">
        <v>4404</v>
      </c>
      <c r="J771" t="s">
        <v>5972</v>
      </c>
      <c r="K771" t="s">
        <v>5973</v>
      </c>
      <c r="L771" t="s">
        <v>4069</v>
      </c>
      <c r="P771" t="s">
        <v>3343</v>
      </c>
    </row>
    <row r="772" spans="1:16" x14ac:dyDescent="0.25">
      <c r="A772" t="s">
        <v>4410</v>
      </c>
      <c r="B772" t="s">
        <v>5968</v>
      </c>
      <c r="C772" t="s">
        <v>5988</v>
      </c>
      <c r="D772" t="s">
        <v>5988</v>
      </c>
      <c r="E772" t="s">
        <v>5989</v>
      </c>
      <c r="F772" t="s">
        <v>5990</v>
      </c>
      <c r="G772" t="s">
        <v>3333</v>
      </c>
      <c r="H772" t="s">
        <v>4404</v>
      </c>
      <c r="J772" t="s">
        <v>5972</v>
      </c>
      <c r="K772" t="s">
        <v>5973</v>
      </c>
      <c r="L772" t="s">
        <v>3337</v>
      </c>
      <c r="P772" t="s">
        <v>3343</v>
      </c>
    </row>
    <row r="773" spans="1:16" x14ac:dyDescent="0.25">
      <c r="A773" t="s">
        <v>4410</v>
      </c>
      <c r="B773" t="s">
        <v>5968</v>
      </c>
      <c r="C773" t="s">
        <v>5991</v>
      </c>
      <c r="D773" t="s">
        <v>5991</v>
      </c>
      <c r="E773" t="s">
        <v>5992</v>
      </c>
      <c r="F773" t="s">
        <v>5993</v>
      </c>
      <c r="G773" t="s">
        <v>3333</v>
      </c>
      <c r="H773" t="s">
        <v>4404</v>
      </c>
      <c r="J773" t="s">
        <v>5972</v>
      </c>
      <c r="K773" t="s">
        <v>5973</v>
      </c>
      <c r="L773" t="s">
        <v>3337</v>
      </c>
      <c r="P773" t="s">
        <v>3343</v>
      </c>
    </row>
    <row r="774" spans="1:16" x14ac:dyDescent="0.25">
      <c r="A774" t="s">
        <v>4410</v>
      </c>
      <c r="B774" t="s">
        <v>4575</v>
      </c>
      <c r="C774" t="s">
        <v>5994</v>
      </c>
      <c r="D774" t="s">
        <v>5994</v>
      </c>
      <c r="E774" t="s">
        <v>5995</v>
      </c>
      <c r="F774" t="s">
        <v>5996</v>
      </c>
      <c r="G774" t="s">
        <v>4486</v>
      </c>
      <c r="H774" t="s">
        <v>4404</v>
      </c>
      <c r="K774" t="s">
        <v>4495</v>
      </c>
      <c r="L774" t="s">
        <v>4069</v>
      </c>
      <c r="P774" t="s">
        <v>3343</v>
      </c>
    </row>
    <row r="775" spans="1:16" x14ac:dyDescent="0.25">
      <c r="A775" t="s">
        <v>4410</v>
      </c>
      <c r="B775" t="s">
        <v>5997</v>
      </c>
      <c r="C775" t="s">
        <v>5998</v>
      </c>
      <c r="D775" t="s">
        <v>5998</v>
      </c>
      <c r="E775" t="s">
        <v>5999</v>
      </c>
      <c r="F775" t="s">
        <v>6000</v>
      </c>
      <c r="G775" t="s">
        <v>4403</v>
      </c>
      <c r="H775" t="s">
        <v>4415</v>
      </c>
      <c r="K775" t="s">
        <v>3336</v>
      </c>
      <c r="L775" t="s">
        <v>3337</v>
      </c>
      <c r="M775" t="s">
        <v>6001</v>
      </c>
      <c r="P775" t="s">
        <v>3343</v>
      </c>
    </row>
    <row r="776" spans="1:16" x14ac:dyDescent="0.25">
      <c r="A776" t="s">
        <v>4410</v>
      </c>
      <c r="B776" t="s">
        <v>6002</v>
      </c>
      <c r="C776" t="s">
        <v>6003</v>
      </c>
      <c r="D776" t="s">
        <v>6003</v>
      </c>
      <c r="E776" t="s">
        <v>6004</v>
      </c>
      <c r="F776" t="s">
        <v>6005</v>
      </c>
      <c r="G776" t="s">
        <v>4799</v>
      </c>
      <c r="H776" t="s">
        <v>4404</v>
      </c>
      <c r="K776" t="s">
        <v>5973</v>
      </c>
      <c r="L776" t="s">
        <v>4069</v>
      </c>
      <c r="P776" t="s">
        <v>3343</v>
      </c>
    </row>
    <row r="777" spans="1:16" x14ac:dyDescent="0.25">
      <c r="A777" t="s">
        <v>4410</v>
      </c>
      <c r="C777" t="s">
        <v>6006</v>
      </c>
      <c r="D777" t="s">
        <v>6006</v>
      </c>
      <c r="E777" t="s">
        <v>6007</v>
      </c>
      <c r="G777" t="s">
        <v>4799</v>
      </c>
      <c r="H777" t="s">
        <v>4404</v>
      </c>
      <c r="K777" t="s">
        <v>5973</v>
      </c>
      <c r="L777" t="s">
        <v>3337</v>
      </c>
      <c r="P777" t="s">
        <v>3343</v>
      </c>
    </row>
    <row r="778" spans="1:16" x14ac:dyDescent="0.25">
      <c r="A778" t="s">
        <v>4398</v>
      </c>
      <c r="B778" t="s">
        <v>6008</v>
      </c>
      <c r="C778" t="s">
        <v>6009</v>
      </c>
      <c r="D778" t="s">
        <v>6009</v>
      </c>
      <c r="E778" t="s">
        <v>6010</v>
      </c>
      <c r="F778" t="s">
        <v>1628</v>
      </c>
      <c r="G778" t="s">
        <v>4403</v>
      </c>
      <c r="H778" t="s">
        <v>4404</v>
      </c>
      <c r="K778" t="s">
        <v>5973</v>
      </c>
      <c r="L778" t="s">
        <v>3337</v>
      </c>
      <c r="P778" t="s">
        <v>3343</v>
      </c>
    </row>
    <row r="779" spans="1:16" x14ac:dyDescent="0.25">
      <c r="A779" t="s">
        <v>4398</v>
      </c>
      <c r="B779" t="s">
        <v>6008</v>
      </c>
      <c r="C779" t="s">
        <v>6011</v>
      </c>
      <c r="D779" t="s">
        <v>6011</v>
      </c>
      <c r="E779" t="s">
        <v>6012</v>
      </c>
      <c r="G779" t="s">
        <v>4403</v>
      </c>
      <c r="H779" t="s">
        <v>4404</v>
      </c>
      <c r="K779" t="s">
        <v>5973</v>
      </c>
      <c r="L779" t="s">
        <v>3337</v>
      </c>
      <c r="P779" t="s">
        <v>3343</v>
      </c>
    </row>
    <row r="780" spans="1:16" x14ac:dyDescent="0.25">
      <c r="A780" t="s">
        <v>4398</v>
      </c>
      <c r="B780" t="s">
        <v>6008</v>
      </c>
      <c r="C780" t="s">
        <v>6013</v>
      </c>
      <c r="D780" t="s">
        <v>6013</v>
      </c>
      <c r="E780" t="s">
        <v>6014</v>
      </c>
      <c r="F780" t="s">
        <v>6015</v>
      </c>
      <c r="G780" t="s">
        <v>4403</v>
      </c>
      <c r="K780" t="s">
        <v>5973</v>
      </c>
      <c r="L780" t="s">
        <v>3337</v>
      </c>
      <c r="P780" t="s">
        <v>3343</v>
      </c>
    </row>
    <row r="781" spans="1:16" x14ac:dyDescent="0.25">
      <c r="A781" t="s">
        <v>4398</v>
      </c>
      <c r="B781" t="s">
        <v>6008</v>
      </c>
      <c r="C781" t="s">
        <v>6016</v>
      </c>
      <c r="D781" t="s">
        <v>6016</v>
      </c>
      <c r="E781" t="s">
        <v>6017</v>
      </c>
      <c r="F781" t="s">
        <v>1642</v>
      </c>
      <c r="G781" t="s">
        <v>4403</v>
      </c>
      <c r="H781" t="s">
        <v>4404</v>
      </c>
      <c r="K781" t="s">
        <v>5973</v>
      </c>
      <c r="L781" t="s">
        <v>4069</v>
      </c>
      <c r="P781" t="s">
        <v>3343</v>
      </c>
    </row>
    <row r="782" spans="1:16" x14ac:dyDescent="0.25">
      <c r="A782" t="s">
        <v>4398</v>
      </c>
      <c r="B782" t="s">
        <v>6008</v>
      </c>
      <c r="C782" t="s">
        <v>6018</v>
      </c>
      <c r="D782" t="s">
        <v>6018</v>
      </c>
      <c r="E782" t="s">
        <v>6019</v>
      </c>
      <c r="F782" t="s">
        <v>6020</v>
      </c>
      <c r="G782" t="s">
        <v>4486</v>
      </c>
      <c r="H782" t="s">
        <v>4404</v>
      </c>
      <c r="K782" t="s">
        <v>5973</v>
      </c>
      <c r="L782" t="s">
        <v>4069</v>
      </c>
      <c r="P782" t="s">
        <v>3343</v>
      </c>
    </row>
    <row r="783" spans="1:16" x14ac:dyDescent="0.25">
      <c r="A783" t="s">
        <v>4398</v>
      </c>
      <c r="B783" t="s">
        <v>6008</v>
      </c>
      <c r="C783" t="s">
        <v>6021</v>
      </c>
      <c r="D783" t="s">
        <v>6021</v>
      </c>
      <c r="E783" t="s">
        <v>6022</v>
      </c>
      <c r="F783" t="s">
        <v>6023</v>
      </c>
      <c r="G783" t="s">
        <v>4403</v>
      </c>
      <c r="H783" t="s">
        <v>4404</v>
      </c>
      <c r="K783" t="s">
        <v>5973</v>
      </c>
      <c r="L783" t="s">
        <v>4069</v>
      </c>
      <c r="P783" t="s">
        <v>3343</v>
      </c>
    </row>
    <row r="784" spans="1:16" x14ac:dyDescent="0.25">
      <c r="A784" t="s">
        <v>4410</v>
      </c>
      <c r="B784" t="s">
        <v>6024</v>
      </c>
      <c r="C784" t="s">
        <v>6025</v>
      </c>
      <c r="D784" t="s">
        <v>6025</v>
      </c>
      <c r="E784" t="s">
        <v>6026</v>
      </c>
      <c r="F784" t="s">
        <v>1646</v>
      </c>
      <c r="G784" t="s">
        <v>4403</v>
      </c>
      <c r="H784" t="s">
        <v>4404</v>
      </c>
      <c r="J784" t="s">
        <v>6027</v>
      </c>
      <c r="K784" t="s">
        <v>5973</v>
      </c>
      <c r="L784" t="s">
        <v>3337</v>
      </c>
      <c r="P784" t="s">
        <v>3343</v>
      </c>
    </row>
    <row r="785" spans="1:16" x14ac:dyDescent="0.25">
      <c r="A785" t="s">
        <v>4410</v>
      </c>
      <c r="B785" t="s">
        <v>6024</v>
      </c>
      <c r="C785" t="s">
        <v>6028</v>
      </c>
      <c r="D785" t="s">
        <v>6028</v>
      </c>
      <c r="E785" t="s">
        <v>6029</v>
      </c>
      <c r="F785" t="s">
        <v>6030</v>
      </c>
      <c r="G785" t="s">
        <v>4403</v>
      </c>
      <c r="H785" t="s">
        <v>4404</v>
      </c>
      <c r="J785" t="s">
        <v>6027</v>
      </c>
      <c r="K785" t="s">
        <v>5973</v>
      </c>
      <c r="L785" t="s">
        <v>3337</v>
      </c>
      <c r="P785" t="s">
        <v>3343</v>
      </c>
    </row>
    <row r="786" spans="1:16" x14ac:dyDescent="0.25">
      <c r="A786" t="s">
        <v>4410</v>
      </c>
      <c r="B786" t="s">
        <v>6031</v>
      </c>
      <c r="C786" t="s">
        <v>6032</v>
      </c>
      <c r="D786" t="s">
        <v>6032</v>
      </c>
      <c r="E786" t="s">
        <v>6033</v>
      </c>
      <c r="F786" t="s">
        <v>6034</v>
      </c>
      <c r="G786" t="s">
        <v>4486</v>
      </c>
      <c r="H786" t="s">
        <v>4404</v>
      </c>
      <c r="J786" t="s">
        <v>6035</v>
      </c>
      <c r="K786" t="s">
        <v>5973</v>
      </c>
      <c r="L786" t="s">
        <v>3337</v>
      </c>
      <c r="P786" t="s">
        <v>3343</v>
      </c>
    </row>
    <row r="787" spans="1:16" x14ac:dyDescent="0.25">
      <c r="A787" t="s">
        <v>4410</v>
      </c>
      <c r="C787" t="s">
        <v>6036</v>
      </c>
      <c r="D787" t="s">
        <v>6036</v>
      </c>
      <c r="E787" t="s">
        <v>6037</v>
      </c>
      <c r="F787" t="s">
        <v>6038</v>
      </c>
      <c r="G787" t="s">
        <v>4799</v>
      </c>
      <c r="H787" t="s">
        <v>4404</v>
      </c>
      <c r="K787" t="s">
        <v>5973</v>
      </c>
      <c r="L787" t="s">
        <v>3337</v>
      </c>
      <c r="P787" t="s">
        <v>3343</v>
      </c>
    </row>
    <row r="788" spans="1:16" x14ac:dyDescent="0.25">
      <c r="A788" t="s">
        <v>4410</v>
      </c>
      <c r="C788" t="s">
        <v>6039</v>
      </c>
      <c r="D788" t="s">
        <v>6039</v>
      </c>
      <c r="E788" t="s">
        <v>6040</v>
      </c>
      <c r="F788" t="s">
        <v>6041</v>
      </c>
      <c r="G788" t="s">
        <v>4403</v>
      </c>
      <c r="H788" t="s">
        <v>4404</v>
      </c>
      <c r="J788" t="s">
        <v>6035</v>
      </c>
      <c r="K788" t="s">
        <v>5973</v>
      </c>
      <c r="L788" t="s">
        <v>3337</v>
      </c>
      <c r="P788" t="s">
        <v>3343</v>
      </c>
    </row>
    <row r="789" spans="1:16" x14ac:dyDescent="0.25">
      <c r="A789" t="s">
        <v>4410</v>
      </c>
      <c r="C789" t="s">
        <v>6042</v>
      </c>
      <c r="D789" t="s">
        <v>6042</v>
      </c>
      <c r="E789" t="s">
        <v>6043</v>
      </c>
      <c r="F789" t="s">
        <v>6044</v>
      </c>
      <c r="G789" t="s">
        <v>4486</v>
      </c>
      <c r="H789" t="s">
        <v>4404</v>
      </c>
      <c r="J789" t="s">
        <v>6035</v>
      </c>
      <c r="K789" t="s">
        <v>5973</v>
      </c>
      <c r="L789" t="s">
        <v>3337</v>
      </c>
      <c r="P789" t="s">
        <v>3343</v>
      </c>
    </row>
    <row r="790" spans="1:16" x14ac:dyDescent="0.25">
      <c r="A790" t="s">
        <v>4398</v>
      </c>
      <c r="B790" t="s">
        <v>6008</v>
      </c>
      <c r="C790" t="s">
        <v>6045</v>
      </c>
      <c r="D790" t="s">
        <v>6045</v>
      </c>
      <c r="E790" t="s">
        <v>6046</v>
      </c>
      <c r="F790" t="s">
        <v>6047</v>
      </c>
      <c r="G790" t="s">
        <v>4403</v>
      </c>
      <c r="K790" t="s">
        <v>5973</v>
      </c>
      <c r="L790" t="s">
        <v>3337</v>
      </c>
      <c r="P790" t="s">
        <v>3343</v>
      </c>
    </row>
    <row r="791" spans="1:16" x14ac:dyDescent="0.25">
      <c r="A791" t="s">
        <v>4398</v>
      </c>
      <c r="B791" t="s">
        <v>6008</v>
      </c>
      <c r="C791" t="s">
        <v>6048</v>
      </c>
      <c r="D791" t="s">
        <v>6048</v>
      </c>
      <c r="E791" t="s">
        <v>6049</v>
      </c>
      <c r="F791" t="s">
        <v>6050</v>
      </c>
      <c r="G791" t="s">
        <v>4403</v>
      </c>
      <c r="K791" t="s">
        <v>5973</v>
      </c>
      <c r="L791" t="s">
        <v>3337</v>
      </c>
      <c r="P791" t="s">
        <v>3343</v>
      </c>
    </row>
    <row r="792" spans="1:16" x14ac:dyDescent="0.25">
      <c r="A792" t="s">
        <v>4398</v>
      </c>
      <c r="B792" t="s">
        <v>6051</v>
      </c>
      <c r="C792" t="s">
        <v>6052</v>
      </c>
      <c r="D792" t="s">
        <v>6052</v>
      </c>
      <c r="E792" t="s">
        <v>6053</v>
      </c>
      <c r="F792" t="s">
        <v>6054</v>
      </c>
      <c r="G792" t="s">
        <v>4403</v>
      </c>
      <c r="H792" t="s">
        <v>4404</v>
      </c>
      <c r="J792" t="s">
        <v>5972</v>
      </c>
      <c r="K792" t="s">
        <v>5973</v>
      </c>
      <c r="L792" t="s">
        <v>3337</v>
      </c>
      <c r="P792" t="s">
        <v>3343</v>
      </c>
    </row>
    <row r="793" spans="1:16" x14ac:dyDescent="0.25">
      <c r="A793" t="s">
        <v>4398</v>
      </c>
      <c r="B793" t="s">
        <v>6008</v>
      </c>
      <c r="C793" t="s">
        <v>6055</v>
      </c>
      <c r="D793" t="s">
        <v>6055</v>
      </c>
      <c r="E793" t="s">
        <v>6056</v>
      </c>
      <c r="F793" t="s">
        <v>1713</v>
      </c>
      <c r="G793" t="s">
        <v>4403</v>
      </c>
      <c r="H793" t="s">
        <v>4404</v>
      </c>
      <c r="K793" t="s">
        <v>5973</v>
      </c>
      <c r="L793" t="s">
        <v>3337</v>
      </c>
      <c r="P793" t="s">
        <v>3343</v>
      </c>
    </row>
    <row r="794" spans="1:16" x14ac:dyDescent="0.25">
      <c r="A794" t="s">
        <v>4410</v>
      </c>
      <c r="C794" t="s">
        <v>6057</v>
      </c>
      <c r="D794" t="s">
        <v>6057</v>
      </c>
      <c r="E794" t="s">
        <v>6058</v>
      </c>
      <c r="F794" t="s">
        <v>6059</v>
      </c>
      <c r="G794" t="s">
        <v>4486</v>
      </c>
      <c r="H794" t="s">
        <v>4404</v>
      </c>
      <c r="J794" t="s">
        <v>6027</v>
      </c>
      <c r="K794" t="s">
        <v>5973</v>
      </c>
      <c r="L794" t="s">
        <v>3337</v>
      </c>
      <c r="P794" t="s">
        <v>3343</v>
      </c>
    </row>
    <row r="795" spans="1:16" x14ac:dyDescent="0.25">
      <c r="A795" t="s">
        <v>4398</v>
      </c>
      <c r="B795" t="s">
        <v>6060</v>
      </c>
      <c r="C795" t="s">
        <v>6061</v>
      </c>
      <c r="D795" t="s">
        <v>6061</v>
      </c>
      <c r="E795" t="s">
        <v>6062</v>
      </c>
      <c r="F795" t="s">
        <v>4454</v>
      </c>
      <c r="G795" t="s">
        <v>4403</v>
      </c>
      <c r="H795" t="s">
        <v>4404</v>
      </c>
      <c r="K795" t="s">
        <v>5973</v>
      </c>
      <c r="L795" t="s">
        <v>4069</v>
      </c>
      <c r="P795" t="s">
        <v>3343</v>
      </c>
    </row>
    <row r="796" spans="1:16" x14ac:dyDescent="0.25">
      <c r="A796" t="s">
        <v>4398</v>
      </c>
      <c r="B796" t="s">
        <v>6060</v>
      </c>
      <c r="C796" t="s">
        <v>6063</v>
      </c>
      <c r="D796" t="s">
        <v>6063</v>
      </c>
      <c r="E796" t="s">
        <v>6064</v>
      </c>
      <c r="F796" t="s">
        <v>4462</v>
      </c>
      <c r="G796" t="s">
        <v>4403</v>
      </c>
      <c r="H796" t="s">
        <v>4404</v>
      </c>
      <c r="K796" t="s">
        <v>5973</v>
      </c>
      <c r="L796" t="s">
        <v>3337</v>
      </c>
      <c r="P796" t="s">
        <v>3343</v>
      </c>
    </row>
    <row r="797" spans="1:16" x14ac:dyDescent="0.25">
      <c r="A797" t="s">
        <v>4398</v>
      </c>
      <c r="B797" t="s">
        <v>6060</v>
      </c>
      <c r="C797" t="s">
        <v>6065</v>
      </c>
      <c r="D797" t="s">
        <v>6065</v>
      </c>
      <c r="E797" t="s">
        <v>6066</v>
      </c>
      <c r="F797" t="s">
        <v>4469</v>
      </c>
      <c r="G797" t="s">
        <v>4403</v>
      </c>
      <c r="H797" t="s">
        <v>4404</v>
      </c>
      <c r="K797" t="s">
        <v>5973</v>
      </c>
      <c r="L797" t="s">
        <v>3337</v>
      </c>
      <c r="P797" t="s">
        <v>3343</v>
      </c>
    </row>
    <row r="798" spans="1:16" x14ac:dyDescent="0.25">
      <c r="A798" t="s">
        <v>4398</v>
      </c>
      <c r="B798" t="s">
        <v>6060</v>
      </c>
      <c r="C798" t="s">
        <v>6067</v>
      </c>
      <c r="D798" t="s">
        <v>6067</v>
      </c>
      <c r="E798" t="s">
        <v>6068</v>
      </c>
      <c r="F798" t="s">
        <v>4475</v>
      </c>
      <c r="G798" t="s">
        <v>4403</v>
      </c>
      <c r="H798" t="s">
        <v>4404</v>
      </c>
      <c r="K798" t="s">
        <v>5973</v>
      </c>
      <c r="L798" t="s">
        <v>3337</v>
      </c>
      <c r="P798" t="s">
        <v>3343</v>
      </c>
    </row>
    <row r="799" spans="1:16" x14ac:dyDescent="0.25">
      <c r="A799" t="s">
        <v>4398</v>
      </c>
      <c r="B799" t="s">
        <v>6060</v>
      </c>
      <c r="C799" t="s">
        <v>6069</v>
      </c>
      <c r="D799" t="s">
        <v>6069</v>
      </c>
      <c r="E799" t="s">
        <v>6070</v>
      </c>
      <c r="F799" t="s">
        <v>6071</v>
      </c>
      <c r="G799" t="s">
        <v>4403</v>
      </c>
      <c r="H799" t="s">
        <v>4404</v>
      </c>
      <c r="K799" t="s">
        <v>5973</v>
      </c>
      <c r="L799" t="s">
        <v>4069</v>
      </c>
      <c r="P799" t="s">
        <v>3343</v>
      </c>
    </row>
    <row r="800" spans="1:16" x14ac:dyDescent="0.25">
      <c r="A800" t="s">
        <v>4398</v>
      </c>
      <c r="B800" t="s">
        <v>6060</v>
      </c>
      <c r="C800" t="s">
        <v>6072</v>
      </c>
      <c r="D800" t="s">
        <v>6072</v>
      </c>
      <c r="E800" t="s">
        <v>6073</v>
      </c>
      <c r="F800" t="s">
        <v>103</v>
      </c>
      <c r="G800" t="s">
        <v>4403</v>
      </c>
      <c r="H800" t="s">
        <v>4404</v>
      </c>
      <c r="K800" t="s">
        <v>5973</v>
      </c>
      <c r="L800" t="s">
        <v>4069</v>
      </c>
      <c r="P800" t="s">
        <v>3343</v>
      </c>
    </row>
    <row r="801" spans="1:16" x14ac:dyDescent="0.25">
      <c r="A801" t="s">
        <v>4398</v>
      </c>
      <c r="C801" t="s">
        <v>6074</v>
      </c>
      <c r="D801" t="s">
        <v>6074</v>
      </c>
      <c r="E801" t="s">
        <v>6075</v>
      </c>
      <c r="G801" t="s">
        <v>4403</v>
      </c>
      <c r="H801" t="s">
        <v>4404</v>
      </c>
      <c r="K801" t="s">
        <v>5973</v>
      </c>
      <c r="L801" t="s">
        <v>4069</v>
      </c>
      <c r="P801" t="s">
        <v>3343</v>
      </c>
    </row>
    <row r="802" spans="1:16" x14ac:dyDescent="0.25">
      <c r="A802" t="s">
        <v>4398</v>
      </c>
      <c r="C802" t="s">
        <v>6076</v>
      </c>
      <c r="D802" t="s">
        <v>6076</v>
      </c>
      <c r="E802" t="s">
        <v>6077</v>
      </c>
      <c r="G802" t="s">
        <v>5167</v>
      </c>
      <c r="H802" t="s">
        <v>4404</v>
      </c>
      <c r="K802" t="s">
        <v>5973</v>
      </c>
      <c r="L802" t="s">
        <v>4069</v>
      </c>
      <c r="P802" t="s">
        <v>3343</v>
      </c>
    </row>
    <row r="803" spans="1:16" x14ac:dyDescent="0.25">
      <c r="A803" t="s">
        <v>4398</v>
      </c>
      <c r="B803" t="s">
        <v>6060</v>
      </c>
      <c r="C803" t="s">
        <v>6078</v>
      </c>
      <c r="D803" t="s">
        <v>6078</v>
      </c>
      <c r="E803" t="s">
        <v>6079</v>
      </c>
      <c r="F803" t="s">
        <v>6080</v>
      </c>
      <c r="G803" t="s">
        <v>4403</v>
      </c>
      <c r="H803" t="s">
        <v>4404</v>
      </c>
      <c r="K803" t="s">
        <v>5973</v>
      </c>
      <c r="L803" t="s">
        <v>3337</v>
      </c>
      <c r="P803" t="s">
        <v>3343</v>
      </c>
    </row>
    <row r="804" spans="1:16" x14ac:dyDescent="0.25">
      <c r="A804" t="s">
        <v>4398</v>
      </c>
      <c r="B804" t="s">
        <v>6060</v>
      </c>
      <c r="C804" t="s">
        <v>6081</v>
      </c>
      <c r="D804" t="s">
        <v>6081</v>
      </c>
      <c r="E804" t="s">
        <v>6082</v>
      </c>
      <c r="F804" t="s">
        <v>5574</v>
      </c>
      <c r="G804" t="s">
        <v>4403</v>
      </c>
      <c r="H804" t="s">
        <v>4404</v>
      </c>
      <c r="K804" t="s">
        <v>5973</v>
      </c>
      <c r="L804" t="s">
        <v>3337</v>
      </c>
      <c r="P804" t="s">
        <v>3343</v>
      </c>
    </row>
    <row r="805" spans="1:16" x14ac:dyDescent="0.25">
      <c r="A805" t="s">
        <v>4398</v>
      </c>
      <c r="B805" t="s">
        <v>6060</v>
      </c>
      <c r="C805" t="s">
        <v>6083</v>
      </c>
      <c r="D805" t="s">
        <v>6083</v>
      </c>
      <c r="E805" t="s">
        <v>6084</v>
      </c>
      <c r="F805" t="s">
        <v>113</v>
      </c>
      <c r="G805" t="s">
        <v>4403</v>
      </c>
      <c r="H805" t="s">
        <v>4404</v>
      </c>
      <c r="K805" t="s">
        <v>5973</v>
      </c>
      <c r="L805" t="s">
        <v>3337</v>
      </c>
      <c r="P805" t="s">
        <v>3343</v>
      </c>
    </row>
    <row r="806" spans="1:16" x14ac:dyDescent="0.25">
      <c r="A806" t="s">
        <v>4398</v>
      </c>
      <c r="B806" t="s">
        <v>6060</v>
      </c>
      <c r="C806" t="s">
        <v>6085</v>
      </c>
      <c r="D806" t="s">
        <v>6085</v>
      </c>
      <c r="E806" t="s">
        <v>6086</v>
      </c>
      <c r="F806" t="s">
        <v>6087</v>
      </c>
      <c r="G806" t="s">
        <v>4403</v>
      </c>
      <c r="H806" t="s">
        <v>4404</v>
      </c>
      <c r="K806" t="s">
        <v>5973</v>
      </c>
      <c r="L806" t="s">
        <v>4069</v>
      </c>
      <c r="P806" t="s">
        <v>3343</v>
      </c>
    </row>
    <row r="807" spans="1:16" x14ac:dyDescent="0.25">
      <c r="A807" t="s">
        <v>4398</v>
      </c>
      <c r="B807" t="s">
        <v>6008</v>
      </c>
      <c r="C807" t="s">
        <v>6088</v>
      </c>
      <c r="D807" t="s">
        <v>6088</v>
      </c>
      <c r="E807" t="s">
        <v>6089</v>
      </c>
      <c r="F807" t="s">
        <v>6090</v>
      </c>
      <c r="G807" t="s">
        <v>4403</v>
      </c>
      <c r="K807" t="s">
        <v>5973</v>
      </c>
      <c r="L807" t="s">
        <v>4069</v>
      </c>
      <c r="P807" t="s">
        <v>3343</v>
      </c>
    </row>
    <row r="808" spans="1:16" x14ac:dyDescent="0.25">
      <c r="A808" t="s">
        <v>4410</v>
      </c>
      <c r="B808" t="s">
        <v>6091</v>
      </c>
      <c r="C808" t="s">
        <v>6092</v>
      </c>
      <c r="D808" t="s">
        <v>6092</v>
      </c>
      <c r="E808" t="s">
        <v>6093</v>
      </c>
      <c r="F808" t="s">
        <v>5292</v>
      </c>
      <c r="G808" t="s">
        <v>4403</v>
      </c>
      <c r="H808" t="s">
        <v>4404</v>
      </c>
      <c r="K808" t="s">
        <v>5265</v>
      </c>
      <c r="L808" t="s">
        <v>3337</v>
      </c>
      <c r="P808" t="s">
        <v>3343</v>
      </c>
    </row>
    <row r="809" spans="1:16" x14ac:dyDescent="0.25">
      <c r="A809" t="s">
        <v>4410</v>
      </c>
      <c r="B809" t="s">
        <v>6091</v>
      </c>
      <c r="C809" t="s">
        <v>6094</v>
      </c>
      <c r="D809" t="s">
        <v>6094</v>
      </c>
      <c r="E809" t="s">
        <v>6095</v>
      </c>
      <c r="F809" t="s">
        <v>5276</v>
      </c>
      <c r="G809" t="s">
        <v>4403</v>
      </c>
      <c r="H809" t="s">
        <v>4404</v>
      </c>
      <c r="K809" t="s">
        <v>5265</v>
      </c>
      <c r="L809" t="s">
        <v>4069</v>
      </c>
      <c r="P809" t="s">
        <v>3343</v>
      </c>
    </row>
    <row r="810" spans="1:16" x14ac:dyDescent="0.25">
      <c r="A810" t="s">
        <v>4410</v>
      </c>
      <c r="B810" t="s">
        <v>6091</v>
      </c>
      <c r="C810" t="s">
        <v>6096</v>
      </c>
      <c r="D810" t="s">
        <v>6096</v>
      </c>
      <c r="E810" t="s">
        <v>6097</v>
      </c>
      <c r="F810" t="s">
        <v>5273</v>
      </c>
      <c r="G810" t="s">
        <v>4403</v>
      </c>
      <c r="H810" t="s">
        <v>4404</v>
      </c>
      <c r="K810" t="s">
        <v>5265</v>
      </c>
      <c r="L810" t="s">
        <v>3337</v>
      </c>
      <c r="P810" t="s">
        <v>3343</v>
      </c>
    </row>
    <row r="811" spans="1:16" x14ac:dyDescent="0.25">
      <c r="A811" t="s">
        <v>4398</v>
      </c>
      <c r="B811" t="s">
        <v>6008</v>
      </c>
      <c r="C811" t="s">
        <v>6098</v>
      </c>
      <c r="D811" t="s">
        <v>6098</v>
      </c>
      <c r="E811" t="s">
        <v>6099</v>
      </c>
      <c r="F811" t="s">
        <v>6100</v>
      </c>
      <c r="G811" t="s">
        <v>4403</v>
      </c>
      <c r="K811" t="s">
        <v>5973</v>
      </c>
      <c r="L811" t="s">
        <v>4069</v>
      </c>
      <c r="P811" t="s">
        <v>3343</v>
      </c>
    </row>
    <row r="812" spans="1:16" x14ac:dyDescent="0.25">
      <c r="A812" t="s">
        <v>4410</v>
      </c>
      <c r="C812" t="s">
        <v>6101</v>
      </c>
      <c r="D812" t="s">
        <v>6101</v>
      </c>
      <c r="E812" t="s">
        <v>6102</v>
      </c>
      <c r="F812" t="s">
        <v>1729</v>
      </c>
      <c r="G812" t="s">
        <v>4403</v>
      </c>
      <c r="H812" t="s">
        <v>4404</v>
      </c>
      <c r="J812" t="s">
        <v>6027</v>
      </c>
      <c r="K812" t="s">
        <v>5973</v>
      </c>
      <c r="L812" t="s">
        <v>3337</v>
      </c>
      <c r="P812" t="s">
        <v>3343</v>
      </c>
    </row>
    <row r="813" spans="1:16" x14ac:dyDescent="0.25">
      <c r="A813" t="s">
        <v>4398</v>
      </c>
      <c r="B813" t="s">
        <v>6008</v>
      </c>
      <c r="C813" t="s">
        <v>6103</v>
      </c>
      <c r="D813" t="s">
        <v>6103</v>
      </c>
      <c r="E813" t="s">
        <v>6104</v>
      </c>
      <c r="F813" t="s">
        <v>6105</v>
      </c>
      <c r="G813" t="s">
        <v>4403</v>
      </c>
      <c r="H813" t="s">
        <v>4404</v>
      </c>
      <c r="K813" t="s">
        <v>5973</v>
      </c>
      <c r="L813" t="s">
        <v>4069</v>
      </c>
      <c r="P813" t="s">
        <v>3343</v>
      </c>
    </row>
    <row r="814" spans="1:16" x14ac:dyDescent="0.25">
      <c r="A814" t="s">
        <v>4398</v>
      </c>
      <c r="B814" t="s">
        <v>6008</v>
      </c>
      <c r="C814" t="s">
        <v>6106</v>
      </c>
      <c r="D814" t="s">
        <v>6106</v>
      </c>
      <c r="E814" t="s">
        <v>6107</v>
      </c>
      <c r="G814" t="s">
        <v>4403</v>
      </c>
      <c r="H814" t="s">
        <v>4404</v>
      </c>
      <c r="K814" t="s">
        <v>5973</v>
      </c>
      <c r="L814" t="s">
        <v>3337</v>
      </c>
      <c r="P814" t="s">
        <v>3343</v>
      </c>
    </row>
    <row r="815" spans="1:16" x14ac:dyDescent="0.25">
      <c r="A815" t="s">
        <v>4410</v>
      </c>
      <c r="C815" t="s">
        <v>6108</v>
      </c>
      <c r="D815" t="s">
        <v>6108</v>
      </c>
      <c r="E815" t="s">
        <v>6109</v>
      </c>
      <c r="F815" t="s">
        <v>6110</v>
      </c>
      <c r="G815" t="s">
        <v>4799</v>
      </c>
      <c r="H815" t="s">
        <v>4404</v>
      </c>
      <c r="K815" t="s">
        <v>5973</v>
      </c>
      <c r="L815" t="s">
        <v>3337</v>
      </c>
      <c r="P815" t="s">
        <v>3343</v>
      </c>
    </row>
    <row r="816" spans="1:16" x14ac:dyDescent="0.25">
      <c r="A816" t="s">
        <v>4410</v>
      </c>
      <c r="C816" t="s">
        <v>6111</v>
      </c>
      <c r="D816" t="s">
        <v>6111</v>
      </c>
      <c r="E816" t="s">
        <v>6112</v>
      </c>
      <c r="F816" t="s">
        <v>6113</v>
      </c>
      <c r="G816" t="s">
        <v>4799</v>
      </c>
      <c r="H816" t="s">
        <v>4404</v>
      </c>
      <c r="K816" t="s">
        <v>5973</v>
      </c>
      <c r="L816" t="s">
        <v>4069</v>
      </c>
      <c r="P816" t="s">
        <v>3343</v>
      </c>
    </row>
    <row r="817" spans="1:16" x14ac:dyDescent="0.25">
      <c r="A817" t="s">
        <v>4410</v>
      </c>
      <c r="B817" t="s">
        <v>6114</v>
      </c>
      <c r="C817" t="s">
        <v>6115</v>
      </c>
      <c r="D817" t="s">
        <v>6115</v>
      </c>
      <c r="E817" t="s">
        <v>6116</v>
      </c>
      <c r="F817" t="s">
        <v>6117</v>
      </c>
      <c r="G817" t="s">
        <v>4799</v>
      </c>
      <c r="H817" t="s">
        <v>4404</v>
      </c>
      <c r="K817" t="s">
        <v>5973</v>
      </c>
      <c r="L817" t="s">
        <v>3337</v>
      </c>
      <c r="P817" t="s">
        <v>3343</v>
      </c>
    </row>
    <row r="818" spans="1:16" x14ac:dyDescent="0.25">
      <c r="A818" t="s">
        <v>4410</v>
      </c>
      <c r="C818" t="s">
        <v>6118</v>
      </c>
      <c r="D818" t="s">
        <v>6118</v>
      </c>
      <c r="E818" t="s">
        <v>6119</v>
      </c>
      <c r="F818" t="s">
        <v>6120</v>
      </c>
      <c r="G818" t="s">
        <v>4799</v>
      </c>
      <c r="H818" t="s">
        <v>4404</v>
      </c>
      <c r="K818" t="s">
        <v>5973</v>
      </c>
      <c r="L818" t="s">
        <v>3337</v>
      </c>
      <c r="P818" t="s">
        <v>3343</v>
      </c>
    </row>
    <row r="819" spans="1:16" x14ac:dyDescent="0.25">
      <c r="A819" t="s">
        <v>4410</v>
      </c>
      <c r="C819" t="s">
        <v>6121</v>
      </c>
      <c r="D819" t="s">
        <v>6121</v>
      </c>
      <c r="E819" t="s">
        <v>6122</v>
      </c>
      <c r="F819" t="s">
        <v>6123</v>
      </c>
      <c r="G819" t="s">
        <v>4799</v>
      </c>
      <c r="H819" t="s">
        <v>4404</v>
      </c>
      <c r="K819" t="s">
        <v>5973</v>
      </c>
      <c r="L819" t="s">
        <v>3337</v>
      </c>
      <c r="P819" t="s">
        <v>3343</v>
      </c>
    </row>
    <row r="820" spans="1:16" x14ac:dyDescent="0.25">
      <c r="A820" t="s">
        <v>4410</v>
      </c>
      <c r="B820" t="s">
        <v>6114</v>
      </c>
      <c r="C820" t="s">
        <v>6124</v>
      </c>
      <c r="D820" t="s">
        <v>6124</v>
      </c>
      <c r="E820" t="s">
        <v>6125</v>
      </c>
      <c r="F820" t="s">
        <v>6126</v>
      </c>
      <c r="G820" t="s">
        <v>4799</v>
      </c>
      <c r="H820" t="s">
        <v>4404</v>
      </c>
      <c r="K820" t="s">
        <v>5973</v>
      </c>
      <c r="L820" t="s">
        <v>4069</v>
      </c>
      <c r="P820" t="s">
        <v>3343</v>
      </c>
    </row>
    <row r="821" spans="1:16" x14ac:dyDescent="0.25">
      <c r="A821" t="s">
        <v>4398</v>
      </c>
      <c r="B821" t="s">
        <v>6008</v>
      </c>
      <c r="C821" t="s">
        <v>6127</v>
      </c>
      <c r="D821" t="s">
        <v>6127</v>
      </c>
      <c r="E821" t="s">
        <v>6128</v>
      </c>
      <c r="F821" t="s">
        <v>6129</v>
      </c>
      <c r="G821" t="s">
        <v>4403</v>
      </c>
      <c r="H821" t="s">
        <v>4404</v>
      </c>
      <c r="K821" t="s">
        <v>5973</v>
      </c>
      <c r="L821" t="s">
        <v>4069</v>
      </c>
      <c r="P821" t="s">
        <v>3343</v>
      </c>
    </row>
    <row r="822" spans="1:16" x14ac:dyDescent="0.25">
      <c r="A822" t="s">
        <v>4398</v>
      </c>
      <c r="B822" t="s">
        <v>6008</v>
      </c>
      <c r="C822" t="s">
        <v>6130</v>
      </c>
      <c r="D822" t="s">
        <v>6130</v>
      </c>
      <c r="E822" t="s">
        <v>6131</v>
      </c>
      <c r="F822" t="s">
        <v>6132</v>
      </c>
      <c r="G822" t="s">
        <v>4403</v>
      </c>
      <c r="H822" t="s">
        <v>4404</v>
      </c>
      <c r="K822" t="s">
        <v>5973</v>
      </c>
      <c r="L822" t="s">
        <v>4069</v>
      </c>
      <c r="P822" t="s">
        <v>3343</v>
      </c>
    </row>
    <row r="823" spans="1:16" x14ac:dyDescent="0.25">
      <c r="A823" t="s">
        <v>4410</v>
      </c>
      <c r="B823" t="s">
        <v>6133</v>
      </c>
      <c r="C823" t="s">
        <v>6134</v>
      </c>
      <c r="D823" t="s">
        <v>6134</v>
      </c>
      <c r="E823" t="s">
        <v>6135</v>
      </c>
      <c r="F823" t="s">
        <v>6136</v>
      </c>
      <c r="G823" t="s">
        <v>3881</v>
      </c>
      <c r="H823" t="s">
        <v>4404</v>
      </c>
      <c r="J823" t="s">
        <v>5972</v>
      </c>
      <c r="K823" t="s">
        <v>5973</v>
      </c>
      <c r="L823" t="s">
        <v>4069</v>
      </c>
      <c r="P823" t="s">
        <v>3343</v>
      </c>
    </row>
    <row r="824" spans="1:16" x14ac:dyDescent="0.25">
      <c r="A824" t="s">
        <v>4410</v>
      </c>
      <c r="B824" t="s">
        <v>6133</v>
      </c>
      <c r="C824" t="s">
        <v>6137</v>
      </c>
      <c r="D824" t="s">
        <v>6137</v>
      </c>
      <c r="E824" t="s">
        <v>6138</v>
      </c>
      <c r="F824" t="s">
        <v>6139</v>
      </c>
      <c r="G824" t="s">
        <v>3333</v>
      </c>
      <c r="H824" t="s">
        <v>4404</v>
      </c>
      <c r="J824" t="s">
        <v>5972</v>
      </c>
      <c r="K824" t="s">
        <v>5973</v>
      </c>
      <c r="L824" t="s">
        <v>4069</v>
      </c>
      <c r="P824" t="s">
        <v>3343</v>
      </c>
    </row>
    <row r="825" spans="1:16" x14ac:dyDescent="0.25">
      <c r="A825" t="s">
        <v>4410</v>
      </c>
      <c r="B825" t="s">
        <v>6133</v>
      </c>
      <c r="C825" t="s">
        <v>6140</v>
      </c>
      <c r="D825" t="s">
        <v>6140</v>
      </c>
      <c r="E825" t="s">
        <v>6141</v>
      </c>
      <c r="F825" t="s">
        <v>6142</v>
      </c>
      <c r="G825" t="s">
        <v>3881</v>
      </c>
      <c r="H825" t="s">
        <v>4404</v>
      </c>
      <c r="J825" t="s">
        <v>5972</v>
      </c>
      <c r="K825" t="s">
        <v>5973</v>
      </c>
      <c r="L825" t="s">
        <v>3337</v>
      </c>
      <c r="P825" t="s">
        <v>3343</v>
      </c>
    </row>
    <row r="826" spans="1:16" x14ac:dyDescent="0.25">
      <c r="A826" t="s">
        <v>4410</v>
      </c>
      <c r="C826" t="s">
        <v>6143</v>
      </c>
      <c r="D826" t="s">
        <v>6143</v>
      </c>
      <c r="E826" t="s">
        <v>6144</v>
      </c>
      <c r="F826" t="s">
        <v>6145</v>
      </c>
      <c r="G826" t="s">
        <v>3333</v>
      </c>
      <c r="H826" t="s">
        <v>4404</v>
      </c>
      <c r="J826" t="s">
        <v>5972</v>
      </c>
      <c r="K826" t="s">
        <v>5973</v>
      </c>
      <c r="L826" t="s">
        <v>3337</v>
      </c>
      <c r="P826" t="s">
        <v>3343</v>
      </c>
    </row>
    <row r="827" spans="1:16" x14ac:dyDescent="0.25">
      <c r="A827" t="s">
        <v>4410</v>
      </c>
      <c r="B827" t="s">
        <v>6133</v>
      </c>
      <c r="C827" t="s">
        <v>6146</v>
      </c>
      <c r="D827" t="s">
        <v>6146</v>
      </c>
      <c r="E827" t="s">
        <v>6147</v>
      </c>
      <c r="F827" t="s">
        <v>6148</v>
      </c>
      <c r="G827" t="s">
        <v>3881</v>
      </c>
      <c r="H827" t="s">
        <v>4404</v>
      </c>
      <c r="J827" t="s">
        <v>5972</v>
      </c>
      <c r="K827" t="s">
        <v>5973</v>
      </c>
      <c r="L827" t="s">
        <v>3337</v>
      </c>
      <c r="P827" t="s">
        <v>3343</v>
      </c>
    </row>
    <row r="828" spans="1:16" x14ac:dyDescent="0.25">
      <c r="A828" t="s">
        <v>4410</v>
      </c>
      <c r="B828" t="s">
        <v>6133</v>
      </c>
      <c r="C828" t="s">
        <v>6149</v>
      </c>
      <c r="D828" t="s">
        <v>6149</v>
      </c>
      <c r="E828" t="s">
        <v>6150</v>
      </c>
      <c r="F828" t="s">
        <v>6151</v>
      </c>
      <c r="G828" t="s">
        <v>3333</v>
      </c>
      <c r="H828" t="s">
        <v>4404</v>
      </c>
      <c r="J828" t="s">
        <v>5972</v>
      </c>
      <c r="K828" t="s">
        <v>5973</v>
      </c>
      <c r="L828" t="s">
        <v>3337</v>
      </c>
      <c r="P828" t="s">
        <v>3343</v>
      </c>
    </row>
    <row r="829" spans="1:16" x14ac:dyDescent="0.25">
      <c r="A829" t="s">
        <v>4398</v>
      </c>
      <c r="B829" t="s">
        <v>6008</v>
      </c>
      <c r="C829" t="s">
        <v>6152</v>
      </c>
      <c r="D829" t="s">
        <v>6152</v>
      </c>
      <c r="E829" t="s">
        <v>6153</v>
      </c>
      <c r="F829" t="s">
        <v>6154</v>
      </c>
      <c r="G829" t="s">
        <v>4403</v>
      </c>
      <c r="H829" t="s">
        <v>4404</v>
      </c>
      <c r="K829" t="s">
        <v>5973</v>
      </c>
      <c r="L829" t="s">
        <v>3337</v>
      </c>
      <c r="P829" t="s">
        <v>3343</v>
      </c>
    </row>
    <row r="830" spans="1:16" x14ac:dyDescent="0.25">
      <c r="A830" t="s">
        <v>4398</v>
      </c>
      <c r="B830" t="s">
        <v>6008</v>
      </c>
      <c r="C830" t="s">
        <v>6155</v>
      </c>
      <c r="D830" t="s">
        <v>6155</v>
      </c>
      <c r="E830" t="s">
        <v>6156</v>
      </c>
      <c r="F830" t="s">
        <v>6157</v>
      </c>
      <c r="G830" t="s">
        <v>4403</v>
      </c>
      <c r="H830" t="s">
        <v>4404</v>
      </c>
      <c r="K830" t="s">
        <v>5973</v>
      </c>
      <c r="L830" t="s">
        <v>3337</v>
      </c>
      <c r="P830" t="s">
        <v>3343</v>
      </c>
    </row>
    <row r="831" spans="1:16" x14ac:dyDescent="0.25">
      <c r="C831" t="s">
        <v>6158</v>
      </c>
      <c r="D831" t="s">
        <v>6158</v>
      </c>
      <c r="E831" t="s">
        <v>6159</v>
      </c>
      <c r="F831" t="s">
        <v>6160</v>
      </c>
      <c r="G831" t="s">
        <v>4403</v>
      </c>
      <c r="H831" t="s">
        <v>4404</v>
      </c>
      <c r="K831" t="s">
        <v>5265</v>
      </c>
      <c r="L831" t="s">
        <v>4069</v>
      </c>
      <c r="P831" t="s">
        <v>3343</v>
      </c>
    </row>
    <row r="832" spans="1:16" x14ac:dyDescent="0.25">
      <c r="A832" t="s">
        <v>4398</v>
      </c>
      <c r="B832" t="s">
        <v>6008</v>
      </c>
      <c r="C832" t="s">
        <v>6161</v>
      </c>
      <c r="D832" t="s">
        <v>6161</v>
      </c>
      <c r="E832" t="s">
        <v>6162</v>
      </c>
      <c r="F832" t="s">
        <v>1755</v>
      </c>
      <c r="G832" t="s">
        <v>4403</v>
      </c>
      <c r="K832" t="s">
        <v>5973</v>
      </c>
      <c r="L832" t="s">
        <v>3337</v>
      </c>
      <c r="P832" t="s">
        <v>3343</v>
      </c>
    </row>
    <row r="833" spans="1:16" x14ac:dyDescent="0.25">
      <c r="A833" t="s">
        <v>4398</v>
      </c>
      <c r="B833" t="s">
        <v>6008</v>
      </c>
      <c r="C833" t="s">
        <v>6163</v>
      </c>
      <c r="D833" t="s">
        <v>6163</v>
      </c>
      <c r="E833" t="s">
        <v>6164</v>
      </c>
      <c r="F833" t="s">
        <v>1757</v>
      </c>
      <c r="G833" t="s">
        <v>4403</v>
      </c>
      <c r="H833" t="s">
        <v>6165</v>
      </c>
      <c r="K833" t="s">
        <v>5973</v>
      </c>
      <c r="L833" t="s">
        <v>4069</v>
      </c>
      <c r="P833" t="s">
        <v>3343</v>
      </c>
    </row>
    <row r="834" spans="1:16" x14ac:dyDescent="0.25">
      <c r="A834" t="s">
        <v>4398</v>
      </c>
      <c r="B834" t="s">
        <v>6166</v>
      </c>
      <c r="C834" t="s">
        <v>6167</v>
      </c>
      <c r="D834" t="s">
        <v>6167</v>
      </c>
      <c r="E834" t="s">
        <v>6168</v>
      </c>
      <c r="F834" t="s">
        <v>6169</v>
      </c>
      <c r="G834" t="s">
        <v>4486</v>
      </c>
      <c r="H834" t="s">
        <v>4404</v>
      </c>
      <c r="J834" t="s">
        <v>5972</v>
      </c>
      <c r="K834" t="s">
        <v>5973</v>
      </c>
      <c r="L834" t="s">
        <v>3337</v>
      </c>
      <c r="P834" t="s">
        <v>3343</v>
      </c>
    </row>
    <row r="835" spans="1:16" x14ac:dyDescent="0.25">
      <c r="A835" t="s">
        <v>4410</v>
      </c>
      <c r="B835" t="s">
        <v>6170</v>
      </c>
      <c r="C835" t="s">
        <v>6171</v>
      </c>
      <c r="D835" t="s">
        <v>6171</v>
      </c>
      <c r="E835" t="s">
        <v>6172</v>
      </c>
      <c r="F835" t="s">
        <v>107</v>
      </c>
      <c r="G835" t="s">
        <v>4403</v>
      </c>
      <c r="H835" t="s">
        <v>4404</v>
      </c>
      <c r="J835" t="s">
        <v>5972</v>
      </c>
      <c r="K835" t="s">
        <v>5973</v>
      </c>
      <c r="L835" t="s">
        <v>3337</v>
      </c>
      <c r="P835" t="s">
        <v>3343</v>
      </c>
    </row>
    <row r="836" spans="1:16" x14ac:dyDescent="0.25">
      <c r="A836" t="s">
        <v>4398</v>
      </c>
      <c r="C836" t="s">
        <v>6173</v>
      </c>
      <c r="D836" t="s">
        <v>6173</v>
      </c>
      <c r="E836" t="s">
        <v>6174</v>
      </c>
      <c r="F836" t="s">
        <v>6175</v>
      </c>
      <c r="G836" t="s">
        <v>4403</v>
      </c>
      <c r="H836" t="s">
        <v>4404</v>
      </c>
      <c r="J836" t="s">
        <v>5972</v>
      </c>
      <c r="K836" t="s">
        <v>5973</v>
      </c>
      <c r="L836" t="s">
        <v>3337</v>
      </c>
      <c r="P836" t="s">
        <v>3343</v>
      </c>
    </row>
    <row r="837" spans="1:16" x14ac:dyDescent="0.25">
      <c r="A837" t="s">
        <v>4410</v>
      </c>
      <c r="B837" t="s">
        <v>6176</v>
      </c>
      <c r="C837" t="s">
        <v>6177</v>
      </c>
      <c r="D837" t="s">
        <v>6177</v>
      </c>
      <c r="E837" t="s">
        <v>6178</v>
      </c>
      <c r="F837" t="s">
        <v>6179</v>
      </c>
      <c r="G837" t="s">
        <v>4486</v>
      </c>
      <c r="H837" t="s">
        <v>4404</v>
      </c>
      <c r="J837" t="s">
        <v>5972</v>
      </c>
      <c r="K837" t="s">
        <v>5973</v>
      </c>
      <c r="L837" t="s">
        <v>4069</v>
      </c>
      <c r="P837" t="s">
        <v>3343</v>
      </c>
    </row>
    <row r="838" spans="1:16" x14ac:dyDescent="0.25">
      <c r="A838" t="s">
        <v>4398</v>
      </c>
      <c r="B838" t="s">
        <v>6051</v>
      </c>
      <c r="C838" t="s">
        <v>6180</v>
      </c>
      <c r="D838" t="s">
        <v>6180</v>
      </c>
      <c r="E838" t="s">
        <v>6181</v>
      </c>
      <c r="F838" t="s">
        <v>6182</v>
      </c>
      <c r="G838" t="s">
        <v>4403</v>
      </c>
      <c r="H838" t="s">
        <v>4404</v>
      </c>
      <c r="J838" t="s">
        <v>5972</v>
      </c>
      <c r="K838" t="s">
        <v>5973</v>
      </c>
      <c r="L838" t="s">
        <v>4069</v>
      </c>
      <c r="P838" t="s">
        <v>3343</v>
      </c>
    </row>
    <row r="839" spans="1:16" x14ac:dyDescent="0.25">
      <c r="A839" t="s">
        <v>4410</v>
      </c>
      <c r="B839" t="s">
        <v>6183</v>
      </c>
      <c r="C839" t="s">
        <v>6184</v>
      </c>
      <c r="D839" t="s">
        <v>6184</v>
      </c>
      <c r="E839" t="s">
        <v>6185</v>
      </c>
      <c r="F839" t="s">
        <v>6186</v>
      </c>
      <c r="G839" t="s">
        <v>5167</v>
      </c>
      <c r="H839" t="s">
        <v>4404</v>
      </c>
      <c r="J839" t="s">
        <v>5972</v>
      </c>
      <c r="K839" t="s">
        <v>5973</v>
      </c>
      <c r="L839" t="s">
        <v>4069</v>
      </c>
      <c r="P839" t="s">
        <v>3343</v>
      </c>
    </row>
    <row r="840" spans="1:16" x14ac:dyDescent="0.25">
      <c r="A840" t="s">
        <v>4410</v>
      </c>
      <c r="B840" t="s">
        <v>6183</v>
      </c>
      <c r="C840" t="s">
        <v>6187</v>
      </c>
      <c r="D840" t="s">
        <v>6187</v>
      </c>
      <c r="E840" t="s">
        <v>6188</v>
      </c>
      <c r="F840" t="s">
        <v>6189</v>
      </c>
      <c r="G840" t="s">
        <v>3881</v>
      </c>
      <c r="H840" t="s">
        <v>4404</v>
      </c>
      <c r="J840" t="s">
        <v>5972</v>
      </c>
      <c r="K840" t="s">
        <v>5973</v>
      </c>
      <c r="L840" t="s">
        <v>3337</v>
      </c>
      <c r="P840" t="s">
        <v>3343</v>
      </c>
    </row>
    <row r="841" spans="1:16" x14ac:dyDescent="0.25">
      <c r="A841" t="s">
        <v>4398</v>
      </c>
      <c r="B841" t="s">
        <v>6166</v>
      </c>
      <c r="C841" t="s">
        <v>6190</v>
      </c>
      <c r="D841" t="s">
        <v>6190</v>
      </c>
      <c r="E841" t="s">
        <v>6191</v>
      </c>
      <c r="F841" t="s">
        <v>6192</v>
      </c>
      <c r="G841" t="s">
        <v>4486</v>
      </c>
      <c r="H841" t="s">
        <v>4404</v>
      </c>
      <c r="J841" t="s">
        <v>5972</v>
      </c>
      <c r="K841" t="s">
        <v>5973</v>
      </c>
      <c r="L841" t="s">
        <v>4069</v>
      </c>
      <c r="P841" t="s">
        <v>3343</v>
      </c>
    </row>
    <row r="842" spans="1:16" x14ac:dyDescent="0.25">
      <c r="A842" t="s">
        <v>4410</v>
      </c>
      <c r="B842" t="s">
        <v>6193</v>
      </c>
      <c r="C842" t="s">
        <v>6194</v>
      </c>
      <c r="D842" t="s">
        <v>6194</v>
      </c>
      <c r="E842" t="s">
        <v>6195</v>
      </c>
      <c r="F842" t="s">
        <v>6196</v>
      </c>
      <c r="G842" t="s">
        <v>4486</v>
      </c>
      <c r="H842" t="s">
        <v>4404</v>
      </c>
      <c r="J842" t="s">
        <v>5972</v>
      </c>
      <c r="K842" t="s">
        <v>5973</v>
      </c>
      <c r="L842" t="s">
        <v>3337</v>
      </c>
      <c r="P842" t="s">
        <v>3343</v>
      </c>
    </row>
    <row r="843" spans="1:16" x14ac:dyDescent="0.25">
      <c r="A843" t="s">
        <v>4410</v>
      </c>
      <c r="C843" t="s">
        <v>6197</v>
      </c>
      <c r="D843" t="s">
        <v>6197</v>
      </c>
      <c r="E843" t="s">
        <v>6198</v>
      </c>
      <c r="F843" t="s">
        <v>6199</v>
      </c>
      <c r="G843" t="s">
        <v>4486</v>
      </c>
      <c r="H843" t="s">
        <v>4404</v>
      </c>
      <c r="J843" t="s">
        <v>5972</v>
      </c>
      <c r="K843" t="s">
        <v>5973</v>
      </c>
      <c r="L843" t="s">
        <v>4069</v>
      </c>
      <c r="P843" t="s">
        <v>3343</v>
      </c>
    </row>
    <row r="844" spans="1:16" x14ac:dyDescent="0.25">
      <c r="A844" t="s">
        <v>4410</v>
      </c>
      <c r="C844" t="s">
        <v>6200</v>
      </c>
      <c r="D844" t="s">
        <v>6200</v>
      </c>
      <c r="E844" t="s">
        <v>6201</v>
      </c>
      <c r="F844" t="s">
        <v>5452</v>
      </c>
      <c r="G844" t="s">
        <v>4403</v>
      </c>
      <c r="H844" t="s">
        <v>4404</v>
      </c>
      <c r="J844" t="s">
        <v>5972</v>
      </c>
      <c r="K844" t="s">
        <v>5973</v>
      </c>
      <c r="L844" t="s">
        <v>4069</v>
      </c>
      <c r="P844" t="s">
        <v>3343</v>
      </c>
    </row>
    <row r="845" spans="1:16" x14ac:dyDescent="0.25">
      <c r="A845" t="s">
        <v>4410</v>
      </c>
      <c r="B845" t="s">
        <v>6202</v>
      </c>
      <c r="C845" t="s">
        <v>6203</v>
      </c>
      <c r="D845" t="s">
        <v>6203</v>
      </c>
      <c r="E845" t="s">
        <v>6204</v>
      </c>
      <c r="F845" t="s">
        <v>1626</v>
      </c>
      <c r="G845" t="s">
        <v>4403</v>
      </c>
      <c r="H845" t="s">
        <v>4404</v>
      </c>
      <c r="J845" t="s">
        <v>5972</v>
      </c>
      <c r="K845" t="s">
        <v>5973</v>
      </c>
      <c r="L845" t="s">
        <v>3337</v>
      </c>
      <c r="P845" t="s">
        <v>3343</v>
      </c>
    </row>
    <row r="846" spans="1:16" x14ac:dyDescent="0.25">
      <c r="A846" t="s">
        <v>4398</v>
      </c>
      <c r="C846" t="s">
        <v>6205</v>
      </c>
      <c r="D846" t="s">
        <v>6205</v>
      </c>
      <c r="E846" t="s">
        <v>6206</v>
      </c>
      <c r="G846" t="s">
        <v>4403</v>
      </c>
      <c r="H846" t="s">
        <v>4404</v>
      </c>
      <c r="J846" t="s">
        <v>5972</v>
      </c>
      <c r="K846" t="s">
        <v>5973</v>
      </c>
      <c r="L846" t="s">
        <v>4069</v>
      </c>
      <c r="P846" t="s">
        <v>3343</v>
      </c>
    </row>
    <row r="847" spans="1:16" x14ac:dyDescent="0.25">
      <c r="A847" t="s">
        <v>4398</v>
      </c>
      <c r="B847" t="s">
        <v>6051</v>
      </c>
      <c r="C847" t="s">
        <v>6207</v>
      </c>
      <c r="D847" t="s">
        <v>6207</v>
      </c>
      <c r="E847" t="s">
        <v>6208</v>
      </c>
      <c r="F847" t="s">
        <v>6209</v>
      </c>
      <c r="G847" t="s">
        <v>4403</v>
      </c>
      <c r="H847" t="s">
        <v>4404</v>
      </c>
      <c r="J847" t="s">
        <v>5972</v>
      </c>
      <c r="K847" t="s">
        <v>5973</v>
      </c>
      <c r="L847" t="s">
        <v>4069</v>
      </c>
      <c r="P847" t="s">
        <v>3343</v>
      </c>
    </row>
    <row r="848" spans="1:16" x14ac:dyDescent="0.25">
      <c r="A848" t="s">
        <v>4398</v>
      </c>
      <c r="B848" t="s">
        <v>6051</v>
      </c>
      <c r="C848" t="s">
        <v>6210</v>
      </c>
      <c r="D848" t="s">
        <v>6210</v>
      </c>
      <c r="E848" t="s">
        <v>6211</v>
      </c>
      <c r="F848" t="s">
        <v>6212</v>
      </c>
      <c r="G848" t="s">
        <v>4403</v>
      </c>
      <c r="H848" t="s">
        <v>4404</v>
      </c>
      <c r="J848" t="s">
        <v>5972</v>
      </c>
      <c r="K848" t="s">
        <v>5973</v>
      </c>
      <c r="L848" t="s">
        <v>3337</v>
      </c>
      <c r="P848" t="s">
        <v>3343</v>
      </c>
    </row>
    <row r="849" spans="1:16" x14ac:dyDescent="0.25">
      <c r="A849" t="s">
        <v>4398</v>
      </c>
      <c r="C849" t="s">
        <v>6213</v>
      </c>
      <c r="D849" t="s">
        <v>6213</v>
      </c>
      <c r="E849" t="s">
        <v>6214</v>
      </c>
      <c r="F849" t="s">
        <v>5805</v>
      </c>
      <c r="G849" t="s">
        <v>4403</v>
      </c>
      <c r="H849" t="s">
        <v>4404</v>
      </c>
      <c r="J849" t="s">
        <v>5972</v>
      </c>
      <c r="K849" t="s">
        <v>5973</v>
      </c>
      <c r="L849" t="s">
        <v>3337</v>
      </c>
      <c r="P849" t="s">
        <v>3343</v>
      </c>
    </row>
    <row r="850" spans="1:16" x14ac:dyDescent="0.25">
      <c r="A850" t="s">
        <v>4398</v>
      </c>
      <c r="B850" t="s">
        <v>6166</v>
      </c>
      <c r="C850" t="s">
        <v>6215</v>
      </c>
      <c r="D850" t="s">
        <v>6215</v>
      </c>
      <c r="E850" t="s">
        <v>6216</v>
      </c>
      <c r="F850" t="s">
        <v>6217</v>
      </c>
      <c r="G850" t="s">
        <v>4403</v>
      </c>
      <c r="H850" t="s">
        <v>4404</v>
      </c>
      <c r="J850" t="s">
        <v>5972</v>
      </c>
      <c r="K850" t="s">
        <v>5973</v>
      </c>
      <c r="L850" t="s">
        <v>4069</v>
      </c>
      <c r="P850" t="s">
        <v>3343</v>
      </c>
    </row>
    <row r="851" spans="1:16" x14ac:dyDescent="0.25">
      <c r="A851" t="s">
        <v>4398</v>
      </c>
      <c r="B851" t="s">
        <v>6051</v>
      </c>
      <c r="C851" t="s">
        <v>6218</v>
      </c>
      <c r="D851" t="s">
        <v>6218</v>
      </c>
      <c r="E851" t="s">
        <v>6219</v>
      </c>
      <c r="F851" t="s">
        <v>6220</v>
      </c>
      <c r="G851" t="s">
        <v>4403</v>
      </c>
      <c r="H851" t="s">
        <v>4404</v>
      </c>
      <c r="J851" t="s">
        <v>5972</v>
      </c>
      <c r="K851" t="s">
        <v>5973</v>
      </c>
      <c r="L851" t="s">
        <v>3337</v>
      </c>
      <c r="P851" t="s">
        <v>3343</v>
      </c>
    </row>
    <row r="852" spans="1:16" x14ac:dyDescent="0.25">
      <c r="A852" t="s">
        <v>4398</v>
      </c>
      <c r="B852" t="s">
        <v>6051</v>
      </c>
      <c r="C852" t="s">
        <v>6221</v>
      </c>
      <c r="D852" t="s">
        <v>6221</v>
      </c>
      <c r="E852" t="s">
        <v>6222</v>
      </c>
      <c r="F852" t="s">
        <v>6223</v>
      </c>
      <c r="G852" t="s">
        <v>4403</v>
      </c>
      <c r="H852" t="s">
        <v>4404</v>
      </c>
      <c r="J852" t="s">
        <v>5972</v>
      </c>
      <c r="K852" t="s">
        <v>5973</v>
      </c>
      <c r="L852" t="s">
        <v>4069</v>
      </c>
      <c r="P852" t="s">
        <v>3343</v>
      </c>
    </row>
    <row r="853" spans="1:16" x14ac:dyDescent="0.25">
      <c r="A853" t="s">
        <v>4410</v>
      </c>
      <c r="B853" t="s">
        <v>6224</v>
      </c>
      <c r="C853" t="s">
        <v>6225</v>
      </c>
      <c r="D853" t="s">
        <v>6225</v>
      </c>
      <c r="E853" t="s">
        <v>6226</v>
      </c>
      <c r="F853" t="s">
        <v>6227</v>
      </c>
      <c r="G853" t="s">
        <v>4486</v>
      </c>
      <c r="H853" t="s">
        <v>4404</v>
      </c>
      <c r="J853" t="s">
        <v>5972</v>
      </c>
      <c r="K853" t="s">
        <v>5973</v>
      </c>
      <c r="L853" t="s">
        <v>3337</v>
      </c>
      <c r="P853" t="s">
        <v>3343</v>
      </c>
    </row>
    <row r="854" spans="1:16" x14ac:dyDescent="0.25">
      <c r="A854" t="s">
        <v>4398</v>
      </c>
      <c r="B854" t="s">
        <v>6051</v>
      </c>
      <c r="C854" t="s">
        <v>6228</v>
      </c>
      <c r="D854" t="s">
        <v>6228</v>
      </c>
      <c r="E854" t="s">
        <v>6229</v>
      </c>
      <c r="F854" t="s">
        <v>6230</v>
      </c>
      <c r="G854" t="s">
        <v>4403</v>
      </c>
      <c r="H854" t="s">
        <v>4404</v>
      </c>
      <c r="J854" t="s">
        <v>5972</v>
      </c>
      <c r="K854" t="s">
        <v>5973</v>
      </c>
      <c r="L854" t="s">
        <v>4069</v>
      </c>
      <c r="P854" t="s">
        <v>3343</v>
      </c>
    </row>
    <row r="855" spans="1:16" x14ac:dyDescent="0.25">
      <c r="A855" t="s">
        <v>4398</v>
      </c>
      <c r="B855" t="s">
        <v>6008</v>
      </c>
      <c r="C855" t="s">
        <v>6231</v>
      </c>
      <c r="D855" t="s">
        <v>6231</v>
      </c>
      <c r="E855" t="s">
        <v>6232</v>
      </c>
      <c r="F855" t="s">
        <v>6233</v>
      </c>
      <c r="G855" t="s">
        <v>4403</v>
      </c>
      <c r="H855" t="s">
        <v>4404</v>
      </c>
      <c r="K855" t="s">
        <v>5973</v>
      </c>
      <c r="L855" t="s">
        <v>3337</v>
      </c>
      <c r="P855" t="s">
        <v>3343</v>
      </c>
    </row>
    <row r="856" spans="1:16" x14ac:dyDescent="0.25">
      <c r="A856" t="s">
        <v>4410</v>
      </c>
      <c r="B856" t="s">
        <v>6183</v>
      </c>
      <c r="C856" t="s">
        <v>6234</v>
      </c>
      <c r="D856" t="s">
        <v>6234</v>
      </c>
      <c r="E856" t="s">
        <v>6235</v>
      </c>
      <c r="F856" t="s">
        <v>6236</v>
      </c>
      <c r="G856" t="s">
        <v>4403</v>
      </c>
      <c r="H856" t="s">
        <v>4404</v>
      </c>
      <c r="J856" t="s">
        <v>5972</v>
      </c>
      <c r="K856" t="s">
        <v>5973</v>
      </c>
      <c r="L856" t="s">
        <v>4069</v>
      </c>
      <c r="P856" t="s">
        <v>3343</v>
      </c>
    </row>
    <row r="857" spans="1:16" x14ac:dyDescent="0.25">
      <c r="A857" t="s">
        <v>4410</v>
      </c>
      <c r="C857" t="s">
        <v>6237</v>
      </c>
      <c r="D857" t="s">
        <v>6237</v>
      </c>
      <c r="E857" t="s">
        <v>6238</v>
      </c>
      <c r="F857" t="s">
        <v>6239</v>
      </c>
      <c r="G857" t="s">
        <v>4403</v>
      </c>
      <c r="H857" t="s">
        <v>4404</v>
      </c>
      <c r="J857" t="s">
        <v>5972</v>
      </c>
      <c r="K857" t="s">
        <v>5973</v>
      </c>
      <c r="L857" t="s">
        <v>4069</v>
      </c>
      <c r="P857" t="s">
        <v>3343</v>
      </c>
    </row>
    <row r="858" spans="1:16" x14ac:dyDescent="0.25">
      <c r="A858" t="s">
        <v>4410</v>
      </c>
      <c r="C858" t="s">
        <v>6240</v>
      </c>
      <c r="D858" t="s">
        <v>6240</v>
      </c>
      <c r="E858" t="s">
        <v>6241</v>
      </c>
      <c r="F858" t="s">
        <v>6242</v>
      </c>
      <c r="G858" t="s">
        <v>4403</v>
      </c>
      <c r="H858" t="s">
        <v>4404</v>
      </c>
      <c r="J858" t="s">
        <v>5972</v>
      </c>
      <c r="K858" t="s">
        <v>5973</v>
      </c>
      <c r="L858" t="s">
        <v>3337</v>
      </c>
      <c r="P858" t="s">
        <v>3343</v>
      </c>
    </row>
    <row r="859" spans="1:16" x14ac:dyDescent="0.25">
      <c r="A859" t="s">
        <v>4410</v>
      </c>
      <c r="B859" t="s">
        <v>6183</v>
      </c>
      <c r="C859" t="s">
        <v>6243</v>
      </c>
      <c r="D859" t="s">
        <v>6243</v>
      </c>
      <c r="E859" t="s">
        <v>6244</v>
      </c>
      <c r="F859" t="s">
        <v>6245</v>
      </c>
      <c r="G859" t="s">
        <v>4403</v>
      </c>
      <c r="H859" t="s">
        <v>4404</v>
      </c>
      <c r="J859" t="s">
        <v>5972</v>
      </c>
      <c r="K859" t="s">
        <v>5973</v>
      </c>
      <c r="L859" t="s">
        <v>4069</v>
      </c>
      <c r="P859" t="s">
        <v>3343</v>
      </c>
    </row>
    <row r="860" spans="1:16" x14ac:dyDescent="0.25">
      <c r="A860" t="s">
        <v>4398</v>
      </c>
      <c r="C860" t="s">
        <v>6246</v>
      </c>
      <c r="D860" t="s">
        <v>6246</v>
      </c>
      <c r="E860" t="s">
        <v>6247</v>
      </c>
      <c r="F860" t="s">
        <v>6248</v>
      </c>
      <c r="G860" t="s">
        <v>4403</v>
      </c>
      <c r="H860" t="s">
        <v>4404</v>
      </c>
      <c r="J860" t="s">
        <v>5972</v>
      </c>
      <c r="K860" t="s">
        <v>5973</v>
      </c>
      <c r="L860" t="s">
        <v>3337</v>
      </c>
      <c r="P860" t="s">
        <v>3343</v>
      </c>
    </row>
    <row r="861" spans="1:16" x14ac:dyDescent="0.25">
      <c r="A861" t="s">
        <v>4410</v>
      </c>
      <c r="B861" t="s">
        <v>6183</v>
      </c>
      <c r="C861" t="s">
        <v>6249</v>
      </c>
      <c r="D861" t="s">
        <v>6249</v>
      </c>
      <c r="E861" t="s">
        <v>6250</v>
      </c>
      <c r="F861" t="s">
        <v>5574</v>
      </c>
      <c r="G861" t="s">
        <v>4403</v>
      </c>
      <c r="H861" t="s">
        <v>4404</v>
      </c>
      <c r="J861" t="s">
        <v>5972</v>
      </c>
      <c r="K861" t="s">
        <v>5973</v>
      </c>
      <c r="L861" t="s">
        <v>4069</v>
      </c>
      <c r="P861" t="s">
        <v>3343</v>
      </c>
    </row>
    <row r="862" spans="1:16" x14ac:dyDescent="0.25">
      <c r="A862" t="s">
        <v>4410</v>
      </c>
      <c r="B862" t="s">
        <v>6170</v>
      </c>
      <c r="C862" t="s">
        <v>6251</v>
      </c>
      <c r="D862" t="s">
        <v>6251</v>
      </c>
      <c r="E862" t="s">
        <v>6252</v>
      </c>
      <c r="G862" t="s">
        <v>4403</v>
      </c>
      <c r="H862" t="s">
        <v>4404</v>
      </c>
      <c r="J862" t="s">
        <v>5972</v>
      </c>
      <c r="K862" t="s">
        <v>5973</v>
      </c>
      <c r="L862" t="s">
        <v>4069</v>
      </c>
      <c r="P862" t="s">
        <v>3343</v>
      </c>
    </row>
    <row r="863" spans="1:16" x14ac:dyDescent="0.25">
      <c r="A863" t="s">
        <v>4410</v>
      </c>
      <c r="C863" t="s">
        <v>6253</v>
      </c>
      <c r="D863" t="s">
        <v>6253</v>
      </c>
      <c r="E863" t="s">
        <v>6254</v>
      </c>
      <c r="F863" t="s">
        <v>6255</v>
      </c>
      <c r="G863" t="s">
        <v>4486</v>
      </c>
      <c r="H863" t="s">
        <v>4404</v>
      </c>
      <c r="J863" t="s">
        <v>5972</v>
      </c>
      <c r="K863" t="s">
        <v>5973</v>
      </c>
      <c r="L863" t="s">
        <v>3337</v>
      </c>
      <c r="P863" t="s">
        <v>3343</v>
      </c>
    </row>
    <row r="864" spans="1:16" x14ac:dyDescent="0.25">
      <c r="A864" t="s">
        <v>4410</v>
      </c>
      <c r="C864" t="s">
        <v>6256</v>
      </c>
      <c r="D864" t="s">
        <v>6256</v>
      </c>
      <c r="E864" t="s">
        <v>6257</v>
      </c>
      <c r="F864" t="s">
        <v>6258</v>
      </c>
      <c r="G864" t="s">
        <v>4403</v>
      </c>
      <c r="H864" t="s">
        <v>4404</v>
      </c>
      <c r="J864" t="s">
        <v>5972</v>
      </c>
      <c r="K864" t="s">
        <v>5973</v>
      </c>
      <c r="L864" t="s">
        <v>4069</v>
      </c>
      <c r="P864" t="s">
        <v>3343</v>
      </c>
    </row>
    <row r="865" spans="1:16" x14ac:dyDescent="0.25">
      <c r="A865" t="s">
        <v>4398</v>
      </c>
      <c r="B865" t="s">
        <v>6051</v>
      </c>
      <c r="C865" t="s">
        <v>6259</v>
      </c>
      <c r="D865" t="s">
        <v>6259</v>
      </c>
      <c r="E865" t="s">
        <v>6260</v>
      </c>
      <c r="F865" t="s">
        <v>6261</v>
      </c>
      <c r="G865" t="s">
        <v>4403</v>
      </c>
      <c r="H865" t="s">
        <v>4404</v>
      </c>
      <c r="J865" t="s">
        <v>5972</v>
      </c>
      <c r="K865" t="s">
        <v>5973</v>
      </c>
      <c r="L865" t="s">
        <v>4069</v>
      </c>
      <c r="P865" t="s">
        <v>3343</v>
      </c>
    </row>
    <row r="866" spans="1:16" x14ac:dyDescent="0.25">
      <c r="A866" t="s">
        <v>4410</v>
      </c>
      <c r="B866" t="s">
        <v>6224</v>
      </c>
      <c r="C866" t="s">
        <v>6262</v>
      </c>
      <c r="D866" t="s">
        <v>6262</v>
      </c>
      <c r="E866" t="s">
        <v>6263</v>
      </c>
      <c r="F866" t="s">
        <v>6264</v>
      </c>
      <c r="G866" t="s">
        <v>4403</v>
      </c>
      <c r="H866" t="s">
        <v>4404</v>
      </c>
      <c r="J866" t="s">
        <v>5972</v>
      </c>
      <c r="K866" t="s">
        <v>5973</v>
      </c>
      <c r="L866" t="s">
        <v>3337</v>
      </c>
      <c r="P866" t="s">
        <v>3343</v>
      </c>
    </row>
    <row r="867" spans="1:16" x14ac:dyDescent="0.25">
      <c r="A867" t="s">
        <v>4410</v>
      </c>
      <c r="B867" t="s">
        <v>6265</v>
      </c>
      <c r="C867" t="s">
        <v>6266</v>
      </c>
      <c r="D867" t="s">
        <v>6266</v>
      </c>
      <c r="E867" t="s">
        <v>6267</v>
      </c>
      <c r="F867" t="s">
        <v>1837</v>
      </c>
      <c r="G867" t="s">
        <v>4403</v>
      </c>
      <c r="H867" t="s">
        <v>4404</v>
      </c>
      <c r="J867" t="s">
        <v>5972</v>
      </c>
      <c r="K867" t="s">
        <v>5973</v>
      </c>
      <c r="L867" t="s">
        <v>4069</v>
      </c>
      <c r="P867" t="s">
        <v>3343</v>
      </c>
    </row>
    <row r="868" spans="1:16" x14ac:dyDescent="0.25">
      <c r="A868" t="s">
        <v>4410</v>
      </c>
      <c r="B868" t="s">
        <v>6183</v>
      </c>
      <c r="C868" t="s">
        <v>6268</v>
      </c>
      <c r="D868" t="s">
        <v>6268</v>
      </c>
      <c r="E868" t="s">
        <v>6269</v>
      </c>
      <c r="G868" t="s">
        <v>3333</v>
      </c>
      <c r="H868" t="s">
        <v>4404</v>
      </c>
      <c r="J868" t="s">
        <v>5972</v>
      </c>
      <c r="K868" t="s">
        <v>5973</v>
      </c>
      <c r="L868" t="s">
        <v>4069</v>
      </c>
      <c r="P868" t="s">
        <v>3343</v>
      </c>
    </row>
    <row r="869" spans="1:16" x14ac:dyDescent="0.25">
      <c r="A869" t="s">
        <v>4410</v>
      </c>
      <c r="B869" t="s">
        <v>6202</v>
      </c>
      <c r="C869" t="s">
        <v>6270</v>
      </c>
      <c r="D869" t="s">
        <v>6270</v>
      </c>
      <c r="E869" t="s">
        <v>6271</v>
      </c>
      <c r="F869" t="s">
        <v>6272</v>
      </c>
      <c r="G869" t="s">
        <v>4403</v>
      </c>
      <c r="H869" t="s">
        <v>4404</v>
      </c>
      <c r="J869" t="s">
        <v>5972</v>
      </c>
      <c r="K869" t="s">
        <v>5973</v>
      </c>
      <c r="L869" t="s">
        <v>3337</v>
      </c>
      <c r="P869" t="s">
        <v>3343</v>
      </c>
    </row>
    <row r="870" spans="1:16" x14ac:dyDescent="0.25">
      <c r="A870" t="s">
        <v>4410</v>
      </c>
      <c r="B870" t="s">
        <v>6202</v>
      </c>
      <c r="C870" t="s">
        <v>6273</v>
      </c>
      <c r="D870" t="s">
        <v>6273</v>
      </c>
      <c r="E870" t="s">
        <v>6274</v>
      </c>
      <c r="F870" t="s">
        <v>6275</v>
      </c>
      <c r="G870" t="s">
        <v>4403</v>
      </c>
      <c r="H870" t="s">
        <v>4404</v>
      </c>
      <c r="J870" t="s">
        <v>5972</v>
      </c>
      <c r="K870" t="s">
        <v>5973</v>
      </c>
      <c r="L870" t="s">
        <v>3337</v>
      </c>
      <c r="P870" t="s">
        <v>3343</v>
      </c>
    </row>
    <row r="871" spans="1:16" x14ac:dyDescent="0.25">
      <c r="A871" t="s">
        <v>4410</v>
      </c>
      <c r="C871" t="s">
        <v>6276</v>
      </c>
      <c r="D871" t="s">
        <v>6276</v>
      </c>
      <c r="E871" t="s">
        <v>6277</v>
      </c>
      <c r="F871" t="s">
        <v>5695</v>
      </c>
      <c r="G871" t="s">
        <v>5259</v>
      </c>
      <c r="H871" t="s">
        <v>4404</v>
      </c>
      <c r="J871" t="s">
        <v>5972</v>
      </c>
      <c r="K871" t="s">
        <v>5973</v>
      </c>
      <c r="L871" t="s">
        <v>4069</v>
      </c>
      <c r="P871" t="s">
        <v>3343</v>
      </c>
    </row>
    <row r="872" spans="1:16" x14ac:dyDescent="0.25">
      <c r="A872" t="s">
        <v>4410</v>
      </c>
      <c r="B872" t="s">
        <v>6278</v>
      </c>
      <c r="C872" t="s">
        <v>6279</v>
      </c>
      <c r="D872" t="s">
        <v>6279</v>
      </c>
      <c r="E872" t="s">
        <v>6280</v>
      </c>
      <c r="F872" t="s">
        <v>4454</v>
      </c>
      <c r="G872" t="s">
        <v>4403</v>
      </c>
      <c r="H872" t="s">
        <v>4404</v>
      </c>
      <c r="J872" t="s">
        <v>5972</v>
      </c>
      <c r="K872" t="s">
        <v>5973</v>
      </c>
      <c r="L872" t="s">
        <v>4069</v>
      </c>
      <c r="P872" t="s">
        <v>3343</v>
      </c>
    </row>
    <row r="873" spans="1:16" x14ac:dyDescent="0.25">
      <c r="A873" t="s">
        <v>4410</v>
      </c>
      <c r="B873" t="s">
        <v>6278</v>
      </c>
      <c r="C873" t="s">
        <v>6281</v>
      </c>
      <c r="D873" t="s">
        <v>6281</v>
      </c>
      <c r="E873" t="s">
        <v>6282</v>
      </c>
      <c r="F873" t="s">
        <v>4462</v>
      </c>
      <c r="G873" t="s">
        <v>4403</v>
      </c>
      <c r="H873" t="s">
        <v>4404</v>
      </c>
      <c r="J873" t="s">
        <v>5972</v>
      </c>
      <c r="K873" t="s">
        <v>5973</v>
      </c>
      <c r="L873" t="s">
        <v>4069</v>
      </c>
      <c r="P873" t="s">
        <v>3343</v>
      </c>
    </row>
    <row r="874" spans="1:16" x14ac:dyDescent="0.25">
      <c r="A874" t="s">
        <v>4410</v>
      </c>
      <c r="B874" t="s">
        <v>6278</v>
      </c>
      <c r="C874" t="s">
        <v>6283</v>
      </c>
      <c r="D874" t="s">
        <v>6283</v>
      </c>
      <c r="E874" t="s">
        <v>6284</v>
      </c>
      <c r="F874" t="s">
        <v>4469</v>
      </c>
      <c r="G874" t="s">
        <v>4403</v>
      </c>
      <c r="H874" t="s">
        <v>4404</v>
      </c>
      <c r="J874" t="s">
        <v>5972</v>
      </c>
      <c r="K874" t="s">
        <v>5973</v>
      </c>
      <c r="L874" t="s">
        <v>3337</v>
      </c>
      <c r="P874" t="s">
        <v>3343</v>
      </c>
    </row>
    <row r="875" spans="1:16" x14ac:dyDescent="0.25">
      <c r="A875" t="s">
        <v>4410</v>
      </c>
      <c r="C875" t="s">
        <v>6285</v>
      </c>
      <c r="D875" t="s">
        <v>6285</v>
      </c>
      <c r="E875" t="s">
        <v>6286</v>
      </c>
      <c r="F875" t="s">
        <v>4475</v>
      </c>
      <c r="G875" t="s">
        <v>4403</v>
      </c>
      <c r="H875" t="s">
        <v>4404</v>
      </c>
      <c r="J875" t="s">
        <v>5972</v>
      </c>
      <c r="K875" t="s">
        <v>5973</v>
      </c>
      <c r="L875" t="s">
        <v>4069</v>
      </c>
      <c r="P875" t="s">
        <v>3343</v>
      </c>
    </row>
    <row r="876" spans="1:16" x14ac:dyDescent="0.25">
      <c r="A876" t="s">
        <v>4410</v>
      </c>
      <c r="C876" t="s">
        <v>6287</v>
      </c>
      <c r="D876" t="s">
        <v>6287</v>
      </c>
      <c r="E876" t="s">
        <v>6288</v>
      </c>
      <c r="F876" t="s">
        <v>6071</v>
      </c>
      <c r="G876" t="s">
        <v>4403</v>
      </c>
      <c r="H876" t="s">
        <v>4404</v>
      </c>
      <c r="J876" t="s">
        <v>5972</v>
      </c>
      <c r="K876" t="s">
        <v>5973</v>
      </c>
      <c r="L876" t="s">
        <v>3337</v>
      </c>
      <c r="P876" t="s">
        <v>3343</v>
      </c>
    </row>
    <row r="877" spans="1:16" x14ac:dyDescent="0.25">
      <c r="A877" t="s">
        <v>4410</v>
      </c>
      <c r="C877" t="s">
        <v>6289</v>
      </c>
      <c r="D877" t="s">
        <v>6289</v>
      </c>
      <c r="E877" t="s">
        <v>6290</v>
      </c>
      <c r="F877" t="s">
        <v>103</v>
      </c>
      <c r="G877" t="s">
        <v>4403</v>
      </c>
      <c r="H877" t="s">
        <v>4404</v>
      </c>
      <c r="J877" t="s">
        <v>5972</v>
      </c>
      <c r="K877" t="s">
        <v>5973</v>
      </c>
      <c r="L877" t="s">
        <v>4069</v>
      </c>
      <c r="P877" t="s">
        <v>3343</v>
      </c>
    </row>
    <row r="878" spans="1:16" x14ac:dyDescent="0.25">
      <c r="A878" t="s">
        <v>4410</v>
      </c>
      <c r="C878" t="s">
        <v>6291</v>
      </c>
      <c r="D878" t="s">
        <v>6291</v>
      </c>
      <c r="E878" t="s">
        <v>6292</v>
      </c>
      <c r="F878" t="s">
        <v>107</v>
      </c>
      <c r="G878" t="s">
        <v>4403</v>
      </c>
      <c r="H878" t="s">
        <v>4404</v>
      </c>
      <c r="J878" t="s">
        <v>5972</v>
      </c>
      <c r="K878" t="s">
        <v>5973</v>
      </c>
      <c r="L878" t="s">
        <v>4069</v>
      </c>
      <c r="P878" t="s">
        <v>3343</v>
      </c>
    </row>
    <row r="879" spans="1:16" x14ac:dyDescent="0.25">
      <c r="A879" t="s">
        <v>4410</v>
      </c>
      <c r="B879" t="s">
        <v>6278</v>
      </c>
      <c r="C879" t="s">
        <v>6293</v>
      </c>
      <c r="D879" t="s">
        <v>6293</v>
      </c>
      <c r="E879" t="s">
        <v>6294</v>
      </c>
      <c r="F879" t="s">
        <v>6186</v>
      </c>
      <c r="G879" t="s">
        <v>5167</v>
      </c>
      <c r="H879" t="s">
        <v>4404</v>
      </c>
      <c r="J879" t="s">
        <v>5972</v>
      </c>
      <c r="K879" t="s">
        <v>5973</v>
      </c>
      <c r="L879" t="s">
        <v>4069</v>
      </c>
      <c r="P879" t="s">
        <v>3343</v>
      </c>
    </row>
    <row r="880" spans="1:16" x14ac:dyDescent="0.25">
      <c r="A880" t="s">
        <v>4410</v>
      </c>
      <c r="B880" t="s">
        <v>6278</v>
      </c>
      <c r="C880" t="s">
        <v>6295</v>
      </c>
      <c r="D880" t="s">
        <v>6295</v>
      </c>
      <c r="E880" t="s">
        <v>6250</v>
      </c>
      <c r="F880" t="s">
        <v>5574</v>
      </c>
      <c r="G880" t="s">
        <v>4403</v>
      </c>
      <c r="H880" t="s">
        <v>4404</v>
      </c>
      <c r="J880" t="s">
        <v>5972</v>
      </c>
      <c r="K880" t="s">
        <v>5973</v>
      </c>
      <c r="L880" t="s">
        <v>3337</v>
      </c>
      <c r="P880" t="s">
        <v>3343</v>
      </c>
    </row>
    <row r="881" spans="1:16" x14ac:dyDescent="0.25">
      <c r="A881" t="s">
        <v>4410</v>
      </c>
      <c r="B881" t="s">
        <v>6278</v>
      </c>
      <c r="C881" t="s">
        <v>6296</v>
      </c>
      <c r="D881" t="s">
        <v>6296</v>
      </c>
      <c r="E881" t="s">
        <v>6297</v>
      </c>
      <c r="F881" t="s">
        <v>113</v>
      </c>
      <c r="G881" t="s">
        <v>4403</v>
      </c>
      <c r="H881" t="s">
        <v>4404</v>
      </c>
      <c r="J881" t="s">
        <v>5972</v>
      </c>
      <c r="K881" t="s">
        <v>5973</v>
      </c>
      <c r="L881" t="s">
        <v>3337</v>
      </c>
      <c r="P881" t="s">
        <v>3343</v>
      </c>
    </row>
    <row r="882" spans="1:16" x14ac:dyDescent="0.25">
      <c r="A882" t="s">
        <v>4410</v>
      </c>
      <c r="B882" t="s">
        <v>6298</v>
      </c>
      <c r="C882" t="s">
        <v>6299</v>
      </c>
      <c r="D882" t="s">
        <v>6299</v>
      </c>
      <c r="E882" t="s">
        <v>6252</v>
      </c>
      <c r="F882" t="s">
        <v>6087</v>
      </c>
      <c r="G882" t="s">
        <v>4403</v>
      </c>
      <c r="H882" t="s">
        <v>4404</v>
      </c>
      <c r="J882" t="s">
        <v>5972</v>
      </c>
      <c r="K882" t="s">
        <v>5973</v>
      </c>
      <c r="L882" t="s">
        <v>3337</v>
      </c>
      <c r="P882" t="s">
        <v>3343</v>
      </c>
    </row>
    <row r="883" spans="1:16" x14ac:dyDescent="0.25">
      <c r="A883" t="s">
        <v>3328</v>
      </c>
      <c r="C883" t="s">
        <v>6300</v>
      </c>
      <c r="D883" t="s">
        <v>6300</v>
      </c>
      <c r="E883" t="s">
        <v>5354</v>
      </c>
      <c r="F883" t="s">
        <v>6301</v>
      </c>
      <c r="G883" t="s">
        <v>4403</v>
      </c>
      <c r="H883" t="s">
        <v>4415</v>
      </c>
      <c r="J883" t="s">
        <v>6302</v>
      </c>
      <c r="K883" t="s">
        <v>4593</v>
      </c>
      <c r="L883" t="s">
        <v>5239</v>
      </c>
      <c r="M883" t="s">
        <v>6306</v>
      </c>
      <c r="P883" t="s">
        <v>3343</v>
      </c>
    </row>
    <row r="884" spans="1:16" x14ac:dyDescent="0.25">
      <c r="A884" t="s">
        <v>3328</v>
      </c>
      <c r="B884" t="s">
        <v>6303</v>
      </c>
      <c r="C884" t="s">
        <v>6304</v>
      </c>
      <c r="D884" t="s">
        <v>6304</v>
      </c>
      <c r="E884" t="s">
        <v>5146</v>
      </c>
      <c r="F884" t="s">
        <v>6305</v>
      </c>
      <c r="G884" t="s">
        <v>4403</v>
      </c>
      <c r="H884" t="s">
        <v>4415</v>
      </c>
      <c r="J884" t="s">
        <v>6302</v>
      </c>
      <c r="K884" t="s">
        <v>4593</v>
      </c>
      <c r="L884" t="s">
        <v>3337</v>
      </c>
      <c r="M884" t="s">
        <v>6307</v>
      </c>
      <c r="P884" t="s">
        <v>3343</v>
      </c>
    </row>
    <row r="885" spans="1:16" x14ac:dyDescent="0.25">
      <c r="A885" t="s">
        <v>3328</v>
      </c>
      <c r="B885" t="s">
        <v>6308</v>
      </c>
      <c r="C885" t="s">
        <v>6309</v>
      </c>
      <c r="D885" t="s">
        <v>6309</v>
      </c>
      <c r="E885" t="s">
        <v>6310</v>
      </c>
      <c r="F885" t="s">
        <v>6311</v>
      </c>
      <c r="G885" t="s">
        <v>4403</v>
      </c>
      <c r="H885" t="s">
        <v>4415</v>
      </c>
      <c r="J885" t="s">
        <v>6302</v>
      </c>
      <c r="K885" t="s">
        <v>4593</v>
      </c>
      <c r="L885" t="s">
        <v>3337</v>
      </c>
      <c r="M885" t="s">
        <v>6312</v>
      </c>
      <c r="P885" t="s">
        <v>3343</v>
      </c>
    </row>
    <row r="886" spans="1:16" x14ac:dyDescent="0.25">
      <c r="A886" t="s">
        <v>3328</v>
      </c>
      <c r="C886" t="s">
        <v>6313</v>
      </c>
      <c r="D886" t="s">
        <v>6313</v>
      </c>
      <c r="E886" t="s">
        <v>6314</v>
      </c>
      <c r="F886" t="s">
        <v>6315</v>
      </c>
      <c r="G886" t="s">
        <v>4403</v>
      </c>
      <c r="H886" t="s">
        <v>4415</v>
      </c>
      <c r="J886" t="s">
        <v>6302</v>
      </c>
      <c r="K886" t="s">
        <v>4593</v>
      </c>
      <c r="L886" t="s">
        <v>3337</v>
      </c>
      <c r="M886" t="s">
        <v>6316</v>
      </c>
      <c r="P886" t="s">
        <v>3343</v>
      </c>
    </row>
    <row r="887" spans="1:16" x14ac:dyDescent="0.25">
      <c r="A887" t="s">
        <v>3328</v>
      </c>
      <c r="C887" t="s">
        <v>6317</v>
      </c>
      <c r="D887" t="s">
        <v>6317</v>
      </c>
      <c r="E887" t="s">
        <v>6318</v>
      </c>
      <c r="F887" t="s">
        <v>6319</v>
      </c>
      <c r="G887" t="s">
        <v>4403</v>
      </c>
      <c r="H887" t="s">
        <v>4415</v>
      </c>
      <c r="J887" t="s">
        <v>6302</v>
      </c>
      <c r="K887" t="s">
        <v>4593</v>
      </c>
      <c r="L887" t="s">
        <v>4069</v>
      </c>
      <c r="M887" t="s">
        <v>6320</v>
      </c>
      <c r="P887" t="s">
        <v>3343</v>
      </c>
    </row>
    <row r="888" spans="1:16" x14ac:dyDescent="0.25">
      <c r="A888" t="s">
        <v>3328</v>
      </c>
      <c r="B888" t="s">
        <v>6303</v>
      </c>
      <c r="C888" t="s">
        <v>6321</v>
      </c>
      <c r="D888" t="s">
        <v>6321</v>
      </c>
      <c r="E888" t="s">
        <v>5354</v>
      </c>
      <c r="F888" t="s">
        <v>6322</v>
      </c>
      <c r="G888" t="s">
        <v>4403</v>
      </c>
      <c r="H888" t="s">
        <v>4415</v>
      </c>
      <c r="J888" t="s">
        <v>6302</v>
      </c>
      <c r="K888" t="s">
        <v>4593</v>
      </c>
      <c r="L888" t="s">
        <v>5239</v>
      </c>
      <c r="M888" t="s">
        <v>6323</v>
      </c>
      <c r="P888" t="s">
        <v>3343</v>
      </c>
    </row>
    <row r="889" spans="1:16" x14ac:dyDescent="0.25">
      <c r="A889" t="s">
        <v>3328</v>
      </c>
      <c r="B889" t="s">
        <v>6303</v>
      </c>
      <c r="C889" t="s">
        <v>6324</v>
      </c>
      <c r="D889" t="s">
        <v>6324</v>
      </c>
      <c r="E889" t="s">
        <v>5354</v>
      </c>
      <c r="F889" t="s">
        <v>6325</v>
      </c>
      <c r="G889" t="s">
        <v>4403</v>
      </c>
      <c r="H889" t="s">
        <v>4415</v>
      </c>
      <c r="J889" t="s">
        <v>6302</v>
      </c>
      <c r="K889" t="s">
        <v>4593</v>
      </c>
      <c r="L889" t="s">
        <v>5239</v>
      </c>
      <c r="M889" t="s">
        <v>6326</v>
      </c>
      <c r="P889" t="s">
        <v>3343</v>
      </c>
    </row>
    <row r="890" spans="1:16" x14ac:dyDescent="0.25">
      <c r="A890" t="s">
        <v>3328</v>
      </c>
      <c r="B890" t="s">
        <v>6303</v>
      </c>
      <c r="C890" t="s">
        <v>6327</v>
      </c>
      <c r="D890" t="s">
        <v>6327</v>
      </c>
      <c r="E890" t="s">
        <v>5354</v>
      </c>
      <c r="F890" t="s">
        <v>6328</v>
      </c>
      <c r="G890" t="s">
        <v>4403</v>
      </c>
      <c r="H890" t="s">
        <v>4415</v>
      </c>
      <c r="J890" t="s">
        <v>6302</v>
      </c>
      <c r="K890" t="s">
        <v>4593</v>
      </c>
      <c r="L890" t="s">
        <v>5239</v>
      </c>
      <c r="M890" t="s">
        <v>6329</v>
      </c>
      <c r="P890" t="s">
        <v>3343</v>
      </c>
    </row>
    <row r="891" spans="1:16" x14ac:dyDescent="0.25">
      <c r="A891" t="s">
        <v>3328</v>
      </c>
      <c r="B891" t="s">
        <v>6303</v>
      </c>
      <c r="C891" t="s">
        <v>6330</v>
      </c>
      <c r="D891" t="s">
        <v>6330</v>
      </c>
      <c r="E891" t="s">
        <v>6331</v>
      </c>
      <c r="F891" t="s">
        <v>6332</v>
      </c>
      <c r="G891" t="s">
        <v>4403</v>
      </c>
      <c r="H891" t="s">
        <v>4415</v>
      </c>
      <c r="J891" t="s">
        <v>6302</v>
      </c>
      <c r="K891" t="s">
        <v>4593</v>
      </c>
      <c r="L891" t="s">
        <v>5239</v>
      </c>
      <c r="M891" t="s">
        <v>6336</v>
      </c>
      <c r="P891" t="s">
        <v>3343</v>
      </c>
    </row>
    <row r="892" spans="1:16" x14ac:dyDescent="0.25">
      <c r="A892" t="s">
        <v>3328</v>
      </c>
      <c r="B892" t="s">
        <v>6303</v>
      </c>
      <c r="C892" t="s">
        <v>6333</v>
      </c>
      <c r="D892" t="s">
        <v>6333</v>
      </c>
      <c r="E892" t="s">
        <v>6334</v>
      </c>
      <c r="F892" t="s">
        <v>6335</v>
      </c>
      <c r="G892" t="s">
        <v>4403</v>
      </c>
      <c r="H892" t="s">
        <v>4415</v>
      </c>
      <c r="J892" t="s">
        <v>6302</v>
      </c>
      <c r="K892" t="s">
        <v>4593</v>
      </c>
      <c r="L892" t="s">
        <v>5239</v>
      </c>
      <c r="M892" t="s">
        <v>6337</v>
      </c>
      <c r="P892" t="s">
        <v>3343</v>
      </c>
    </row>
    <row r="893" spans="1:16" x14ac:dyDescent="0.25">
      <c r="A893" t="s">
        <v>4398</v>
      </c>
      <c r="B893" t="s">
        <v>4582</v>
      </c>
      <c r="C893" t="s">
        <v>6338</v>
      </c>
      <c r="D893" t="s">
        <v>6338</v>
      </c>
      <c r="E893" t="s">
        <v>6339</v>
      </c>
      <c r="F893" t="s">
        <v>6340</v>
      </c>
      <c r="G893" t="s">
        <v>4403</v>
      </c>
      <c r="H893" t="s">
        <v>4404</v>
      </c>
      <c r="J893" t="s">
        <v>4586</v>
      </c>
      <c r="K893" t="s">
        <v>4406</v>
      </c>
      <c r="L893" t="s">
        <v>3337</v>
      </c>
      <c r="P893" t="s">
        <v>3343</v>
      </c>
    </row>
    <row r="894" spans="1:16" x14ac:dyDescent="0.25">
      <c r="A894" t="s">
        <v>4398</v>
      </c>
      <c r="B894" t="s">
        <v>4582</v>
      </c>
      <c r="C894" t="s">
        <v>6341</v>
      </c>
      <c r="D894" t="s">
        <v>6341</v>
      </c>
      <c r="E894" t="s">
        <v>6342</v>
      </c>
      <c r="F894" t="s">
        <v>6343</v>
      </c>
      <c r="G894" t="s">
        <v>4403</v>
      </c>
      <c r="H894" t="s">
        <v>4404</v>
      </c>
      <c r="J894" t="s">
        <v>6344</v>
      </c>
      <c r="K894" t="s">
        <v>4406</v>
      </c>
      <c r="L894" t="s">
        <v>4069</v>
      </c>
      <c r="P894" t="s">
        <v>3343</v>
      </c>
    </row>
    <row r="895" spans="1:16" x14ac:dyDescent="0.25">
      <c r="A895" t="s">
        <v>4398</v>
      </c>
      <c r="B895" t="s">
        <v>4582</v>
      </c>
      <c r="C895" t="s">
        <v>6345</v>
      </c>
      <c r="D895" t="s">
        <v>6345</v>
      </c>
      <c r="E895" t="s">
        <v>6346</v>
      </c>
      <c r="F895" t="s">
        <v>6347</v>
      </c>
      <c r="G895" t="s">
        <v>4403</v>
      </c>
      <c r="H895" t="s">
        <v>4404</v>
      </c>
      <c r="J895" t="s">
        <v>6344</v>
      </c>
      <c r="K895" t="s">
        <v>4406</v>
      </c>
      <c r="L895" t="s">
        <v>4069</v>
      </c>
      <c r="P895" t="s">
        <v>3343</v>
      </c>
    </row>
    <row r="896" spans="1:16" x14ac:dyDescent="0.25">
      <c r="A896" t="s">
        <v>4398</v>
      </c>
      <c r="B896" t="s">
        <v>6348</v>
      </c>
      <c r="C896" t="s">
        <v>6349</v>
      </c>
      <c r="D896" t="s">
        <v>6349</v>
      </c>
      <c r="E896" t="s">
        <v>6350</v>
      </c>
      <c r="F896" t="s">
        <v>6351</v>
      </c>
      <c r="G896" t="s">
        <v>4403</v>
      </c>
      <c r="H896" t="s">
        <v>4404</v>
      </c>
      <c r="J896" t="s">
        <v>6352</v>
      </c>
      <c r="K896" t="s">
        <v>4406</v>
      </c>
      <c r="L896" t="s">
        <v>4069</v>
      </c>
      <c r="P896" t="s">
        <v>3343</v>
      </c>
    </row>
    <row r="897" spans="1:16" x14ac:dyDescent="0.25">
      <c r="A897" t="s">
        <v>4398</v>
      </c>
      <c r="B897" t="s">
        <v>6348</v>
      </c>
      <c r="C897" t="s">
        <v>6353</v>
      </c>
      <c r="D897" t="s">
        <v>6353</v>
      </c>
      <c r="E897" t="s">
        <v>6354</v>
      </c>
      <c r="G897" t="s">
        <v>4403</v>
      </c>
      <c r="H897" t="s">
        <v>4404</v>
      </c>
      <c r="J897" t="s">
        <v>6352</v>
      </c>
      <c r="K897" t="s">
        <v>4406</v>
      </c>
      <c r="L897" t="s">
        <v>3337</v>
      </c>
      <c r="P897" t="s">
        <v>3343</v>
      </c>
    </row>
    <row r="898" spans="1:16" x14ac:dyDescent="0.25">
      <c r="A898" t="s">
        <v>4398</v>
      </c>
      <c r="B898" t="s">
        <v>6355</v>
      </c>
      <c r="C898" t="s">
        <v>6356</v>
      </c>
      <c r="D898" t="s">
        <v>6356</v>
      </c>
      <c r="E898" t="s">
        <v>6357</v>
      </c>
      <c r="F898" t="s">
        <v>6358</v>
      </c>
      <c r="G898" t="s">
        <v>4403</v>
      </c>
      <c r="K898" t="s">
        <v>4593</v>
      </c>
      <c r="L898" t="s">
        <v>4069</v>
      </c>
      <c r="M898" t="s">
        <v>6359</v>
      </c>
      <c r="P898" t="s">
        <v>3343</v>
      </c>
    </row>
    <row r="899" spans="1:16" x14ac:dyDescent="0.25">
      <c r="C899" t="s">
        <v>6360</v>
      </c>
      <c r="D899" t="s">
        <v>6360</v>
      </c>
      <c r="E899" t="s">
        <v>6361</v>
      </c>
      <c r="K899" t="s">
        <v>3336</v>
      </c>
      <c r="L899" t="s">
        <v>3337</v>
      </c>
      <c r="P899" t="s">
        <v>3343</v>
      </c>
    </row>
    <row r="900" spans="1:16" x14ac:dyDescent="0.25">
      <c r="A900" t="s">
        <v>4398</v>
      </c>
      <c r="B900" t="s">
        <v>6362</v>
      </c>
      <c r="C900" t="s">
        <v>6363</v>
      </c>
      <c r="D900" t="s">
        <v>6363</v>
      </c>
      <c r="E900" t="s">
        <v>6364</v>
      </c>
      <c r="F900" t="s">
        <v>6365</v>
      </c>
      <c r="G900" t="s">
        <v>6366</v>
      </c>
      <c r="H900" t="s">
        <v>6366</v>
      </c>
      <c r="I900" t="s">
        <v>6367</v>
      </c>
      <c r="J900" t="s">
        <v>6368</v>
      </c>
      <c r="K900" t="s">
        <v>4406</v>
      </c>
      <c r="L900" t="s">
        <v>3337</v>
      </c>
      <c r="M900" t="s">
        <v>6369</v>
      </c>
      <c r="P900" t="s">
        <v>3343</v>
      </c>
    </row>
    <row r="901" spans="1:16" x14ac:dyDescent="0.25">
      <c r="A901" t="s">
        <v>4398</v>
      </c>
      <c r="B901" t="s">
        <v>5895</v>
      </c>
      <c r="C901" t="s">
        <v>6370</v>
      </c>
      <c r="D901" t="s">
        <v>6370</v>
      </c>
      <c r="E901" t="s">
        <v>6371</v>
      </c>
      <c r="F901" t="s">
        <v>6372</v>
      </c>
      <c r="G901" t="s">
        <v>4799</v>
      </c>
      <c r="H901" t="s">
        <v>4404</v>
      </c>
      <c r="K901" t="s">
        <v>4406</v>
      </c>
      <c r="L901" t="s">
        <v>3337</v>
      </c>
      <c r="P901" t="s">
        <v>3343</v>
      </c>
    </row>
    <row r="902" spans="1:16" x14ac:dyDescent="0.25">
      <c r="A902" t="s">
        <v>4398</v>
      </c>
      <c r="B902" t="s">
        <v>5895</v>
      </c>
      <c r="C902" t="s">
        <v>6373</v>
      </c>
      <c r="D902" t="s">
        <v>6373</v>
      </c>
      <c r="E902" t="s">
        <v>6374</v>
      </c>
      <c r="F902" t="s">
        <v>6375</v>
      </c>
      <c r="G902" t="s">
        <v>4799</v>
      </c>
      <c r="H902" t="s">
        <v>4404</v>
      </c>
      <c r="K902" t="s">
        <v>4406</v>
      </c>
      <c r="L902" t="s">
        <v>3337</v>
      </c>
      <c r="P902" t="s">
        <v>3343</v>
      </c>
    </row>
    <row r="903" spans="1:16" x14ac:dyDescent="0.25">
      <c r="A903" t="s">
        <v>4398</v>
      </c>
      <c r="B903" t="s">
        <v>4570</v>
      </c>
      <c r="C903" t="s">
        <v>6376</v>
      </c>
      <c r="D903" t="s">
        <v>6376</v>
      </c>
      <c r="E903" t="s">
        <v>6377</v>
      </c>
      <c r="F903" t="s">
        <v>6378</v>
      </c>
      <c r="G903" t="s">
        <v>4799</v>
      </c>
      <c r="H903" t="s">
        <v>4404</v>
      </c>
      <c r="K903" t="s">
        <v>4406</v>
      </c>
      <c r="L903" t="s">
        <v>4069</v>
      </c>
      <c r="P903" t="s">
        <v>3343</v>
      </c>
    </row>
    <row r="904" spans="1:16" x14ac:dyDescent="0.25">
      <c r="A904" t="s">
        <v>4410</v>
      </c>
      <c r="B904" t="s">
        <v>6362</v>
      </c>
      <c r="C904" t="s">
        <v>6379</v>
      </c>
      <c r="D904" t="s">
        <v>6379</v>
      </c>
      <c r="E904" t="s">
        <v>6380</v>
      </c>
      <c r="F904" t="s">
        <v>6381</v>
      </c>
      <c r="G904" t="s">
        <v>4799</v>
      </c>
      <c r="H904" t="s">
        <v>4415</v>
      </c>
      <c r="J904" t="s">
        <v>6382</v>
      </c>
      <c r="K904" t="s">
        <v>4406</v>
      </c>
      <c r="L904" t="s">
        <v>3337</v>
      </c>
      <c r="M904" t="s">
        <v>6383</v>
      </c>
      <c r="P904" t="s">
        <v>3343</v>
      </c>
    </row>
    <row r="905" spans="1:16" x14ac:dyDescent="0.25">
      <c r="A905" t="s">
        <v>4398</v>
      </c>
      <c r="B905" t="s">
        <v>4742</v>
      </c>
      <c r="C905" t="s">
        <v>107</v>
      </c>
      <c r="D905" t="s">
        <v>107</v>
      </c>
      <c r="E905" t="s">
        <v>6384</v>
      </c>
      <c r="F905" t="s">
        <v>6385</v>
      </c>
      <c r="G905" t="s">
        <v>4403</v>
      </c>
      <c r="H905" t="s">
        <v>4404</v>
      </c>
      <c r="I905" t="s">
        <v>4746</v>
      </c>
      <c r="K905" t="s">
        <v>4406</v>
      </c>
      <c r="L905" t="s">
        <v>4069</v>
      </c>
      <c r="P905" t="s">
        <v>3343</v>
      </c>
    </row>
    <row r="906" spans="1:16" x14ac:dyDescent="0.25">
      <c r="A906" t="s">
        <v>4398</v>
      </c>
      <c r="C906" t="s">
        <v>6386</v>
      </c>
      <c r="D906" t="s">
        <v>6386</v>
      </c>
      <c r="E906" t="s">
        <v>6387</v>
      </c>
      <c r="H906" t="s">
        <v>4415</v>
      </c>
      <c r="J906" t="s">
        <v>6388</v>
      </c>
      <c r="K906" t="s">
        <v>5973</v>
      </c>
      <c r="L906" t="s">
        <v>3337</v>
      </c>
      <c r="N906" t="s">
        <v>4450</v>
      </c>
      <c r="P906" t="s">
        <v>3343</v>
      </c>
    </row>
    <row r="907" spans="1:16" x14ac:dyDescent="0.25">
      <c r="A907" t="s">
        <v>4410</v>
      </c>
      <c r="C907" t="s">
        <v>6389</v>
      </c>
      <c r="D907" t="s">
        <v>6389</v>
      </c>
      <c r="E907" t="s">
        <v>6390</v>
      </c>
      <c r="G907" t="s">
        <v>4403</v>
      </c>
      <c r="H907" t="s">
        <v>4415</v>
      </c>
      <c r="J907" t="s">
        <v>4455</v>
      </c>
      <c r="K907" t="s">
        <v>4448</v>
      </c>
      <c r="L907" t="s">
        <v>3337</v>
      </c>
      <c r="M907" t="s">
        <v>6391</v>
      </c>
      <c r="P907" t="s">
        <v>3343</v>
      </c>
    </row>
    <row r="908" spans="1:16" x14ac:dyDescent="0.25">
      <c r="A908" t="s">
        <v>4398</v>
      </c>
      <c r="B908" t="s">
        <v>4445</v>
      </c>
      <c r="C908" t="s">
        <v>6392</v>
      </c>
      <c r="D908" t="s">
        <v>6392</v>
      </c>
      <c r="E908" t="s">
        <v>6393</v>
      </c>
      <c r="F908" t="s">
        <v>6394</v>
      </c>
      <c r="G908" t="s">
        <v>4403</v>
      </c>
      <c r="H908" t="s">
        <v>4415</v>
      </c>
      <c r="K908" t="s">
        <v>4448</v>
      </c>
      <c r="L908" t="s">
        <v>3337</v>
      </c>
      <c r="M908" t="s">
        <v>6395</v>
      </c>
      <c r="N908" t="s">
        <v>4450</v>
      </c>
      <c r="P908" t="s">
        <v>3343</v>
      </c>
    </row>
    <row r="909" spans="1:16" x14ac:dyDescent="0.25">
      <c r="A909" t="s">
        <v>4410</v>
      </c>
      <c r="C909" t="s">
        <v>6396</v>
      </c>
      <c r="D909" t="s">
        <v>6396</v>
      </c>
      <c r="E909" t="s">
        <v>6393</v>
      </c>
      <c r="G909" t="s">
        <v>4403</v>
      </c>
      <c r="H909" t="s">
        <v>4415</v>
      </c>
      <c r="J909" t="s">
        <v>4455</v>
      </c>
      <c r="K909" t="s">
        <v>4448</v>
      </c>
      <c r="L909" t="s">
        <v>3337</v>
      </c>
      <c r="M909" t="s">
        <v>6397</v>
      </c>
      <c r="P909" t="s">
        <v>3343</v>
      </c>
    </row>
    <row r="910" spans="1:16" x14ac:dyDescent="0.25">
      <c r="A910" t="s">
        <v>4398</v>
      </c>
      <c r="B910" t="s">
        <v>4445</v>
      </c>
      <c r="C910" t="s">
        <v>6398</v>
      </c>
      <c r="D910" t="s">
        <v>6398</v>
      </c>
      <c r="E910" t="s">
        <v>6399</v>
      </c>
      <c r="G910" t="s">
        <v>4403</v>
      </c>
      <c r="H910" t="s">
        <v>4415</v>
      </c>
      <c r="J910" t="s">
        <v>6400</v>
      </c>
      <c r="K910" t="s">
        <v>4448</v>
      </c>
      <c r="L910" t="s">
        <v>3337</v>
      </c>
      <c r="M910" t="s">
        <v>6401</v>
      </c>
      <c r="N910" t="s">
        <v>4450</v>
      </c>
      <c r="P910" t="s">
        <v>3343</v>
      </c>
    </row>
    <row r="911" spans="1:16" x14ac:dyDescent="0.25">
      <c r="A911" t="s">
        <v>4410</v>
      </c>
      <c r="C911" t="s">
        <v>6402</v>
      </c>
      <c r="D911" t="s">
        <v>6402</v>
      </c>
      <c r="E911" t="s">
        <v>6403</v>
      </c>
      <c r="G911" t="s">
        <v>4403</v>
      </c>
      <c r="H911" t="s">
        <v>4415</v>
      </c>
      <c r="K911" t="s">
        <v>4448</v>
      </c>
      <c r="L911" t="s">
        <v>3337</v>
      </c>
      <c r="M911" t="s">
        <v>6404</v>
      </c>
      <c r="P911" t="s">
        <v>3343</v>
      </c>
    </row>
    <row r="912" spans="1:16" x14ac:dyDescent="0.25">
      <c r="A912" t="s">
        <v>4398</v>
      </c>
      <c r="B912" t="s">
        <v>4445</v>
      </c>
      <c r="C912" t="s">
        <v>6405</v>
      </c>
      <c r="D912" t="s">
        <v>6405</v>
      </c>
      <c r="E912" t="s">
        <v>6406</v>
      </c>
      <c r="G912" t="s">
        <v>4403</v>
      </c>
      <c r="H912" t="s">
        <v>4415</v>
      </c>
      <c r="J912" t="s">
        <v>6400</v>
      </c>
      <c r="K912" t="s">
        <v>4448</v>
      </c>
      <c r="L912" t="s">
        <v>3337</v>
      </c>
      <c r="M912" t="s">
        <v>6407</v>
      </c>
      <c r="N912" t="s">
        <v>4450</v>
      </c>
      <c r="P912" t="s">
        <v>3343</v>
      </c>
    </row>
    <row r="913" spans="1:16" x14ac:dyDescent="0.25">
      <c r="A913" t="s">
        <v>4410</v>
      </c>
      <c r="C913" t="s">
        <v>6408</v>
      </c>
      <c r="D913" t="s">
        <v>6408</v>
      </c>
      <c r="E913" t="s">
        <v>6409</v>
      </c>
      <c r="G913" t="s">
        <v>4403</v>
      </c>
      <c r="H913" t="s">
        <v>4415</v>
      </c>
      <c r="K913" t="s">
        <v>4448</v>
      </c>
      <c r="L913" t="s">
        <v>3337</v>
      </c>
      <c r="M913" t="s">
        <v>6410</v>
      </c>
      <c r="P913" t="s">
        <v>3343</v>
      </c>
    </row>
    <row r="914" spans="1:16" x14ac:dyDescent="0.25">
      <c r="A914" t="s">
        <v>4398</v>
      </c>
      <c r="B914" t="s">
        <v>4445</v>
      </c>
      <c r="C914" t="s">
        <v>6411</v>
      </c>
      <c r="D914" t="s">
        <v>6411</v>
      </c>
      <c r="E914" t="s">
        <v>6412</v>
      </c>
      <c r="H914" t="s">
        <v>4415</v>
      </c>
      <c r="K914" t="s">
        <v>4448</v>
      </c>
      <c r="L914" t="s">
        <v>6413</v>
      </c>
      <c r="M914" t="s">
        <v>6414</v>
      </c>
      <c r="N914" t="s">
        <v>4450</v>
      </c>
      <c r="P914" t="s">
        <v>3343</v>
      </c>
    </row>
    <row r="915" spans="1:16" x14ac:dyDescent="0.25">
      <c r="A915" t="s">
        <v>4410</v>
      </c>
      <c r="B915" t="s">
        <v>6415</v>
      </c>
      <c r="C915" t="s">
        <v>6416</v>
      </c>
      <c r="D915" t="s">
        <v>6416</v>
      </c>
      <c r="E915" t="s">
        <v>6417</v>
      </c>
      <c r="F915" t="s">
        <v>6418</v>
      </c>
      <c r="G915" t="s">
        <v>4799</v>
      </c>
      <c r="H915" t="s">
        <v>4415</v>
      </c>
      <c r="J915" t="s">
        <v>6419</v>
      </c>
      <c r="K915" t="s">
        <v>5973</v>
      </c>
      <c r="L915" t="s">
        <v>3337</v>
      </c>
      <c r="P915" t="s">
        <v>3343</v>
      </c>
    </row>
    <row r="916" spans="1:16" x14ac:dyDescent="0.25">
      <c r="A916" t="s">
        <v>4410</v>
      </c>
      <c r="B916" t="s">
        <v>6420</v>
      </c>
      <c r="C916" t="s">
        <v>6421</v>
      </c>
      <c r="D916" t="s">
        <v>6421</v>
      </c>
      <c r="E916" t="s">
        <v>6422</v>
      </c>
      <c r="F916" t="s">
        <v>1628</v>
      </c>
      <c r="J916" t="s">
        <v>6419</v>
      </c>
      <c r="K916" t="s">
        <v>5973</v>
      </c>
      <c r="L916" t="s">
        <v>3337</v>
      </c>
      <c r="P916" t="s">
        <v>3343</v>
      </c>
    </row>
    <row r="917" spans="1:16" x14ac:dyDescent="0.25">
      <c r="A917" t="s">
        <v>4410</v>
      </c>
      <c r="B917" t="s">
        <v>6423</v>
      </c>
      <c r="C917" t="s">
        <v>6424</v>
      </c>
      <c r="D917" t="s">
        <v>6424</v>
      </c>
      <c r="E917" t="s">
        <v>6425</v>
      </c>
      <c r="F917" t="s">
        <v>6426</v>
      </c>
      <c r="G917" t="s">
        <v>4403</v>
      </c>
      <c r="H917" t="s">
        <v>4415</v>
      </c>
      <c r="J917" t="s">
        <v>6419</v>
      </c>
      <c r="K917" t="s">
        <v>5973</v>
      </c>
      <c r="L917" t="s">
        <v>3337</v>
      </c>
      <c r="P917" t="s">
        <v>3343</v>
      </c>
    </row>
    <row r="918" spans="1:16" x14ac:dyDescent="0.25">
      <c r="A918" t="s">
        <v>4410</v>
      </c>
      <c r="C918" t="s">
        <v>6427</v>
      </c>
      <c r="D918" t="s">
        <v>6427</v>
      </c>
      <c r="E918" t="s">
        <v>6428</v>
      </c>
      <c r="F918" t="s">
        <v>6426</v>
      </c>
      <c r="G918" t="s">
        <v>4403</v>
      </c>
      <c r="H918" t="s">
        <v>4415</v>
      </c>
      <c r="J918" t="s">
        <v>6419</v>
      </c>
      <c r="K918" t="s">
        <v>5973</v>
      </c>
      <c r="L918" t="s">
        <v>3337</v>
      </c>
      <c r="P918" t="s">
        <v>3343</v>
      </c>
    </row>
    <row r="919" spans="1:16" x14ac:dyDescent="0.25">
      <c r="A919" t="s">
        <v>4410</v>
      </c>
      <c r="C919" t="s">
        <v>6429</v>
      </c>
      <c r="D919" t="s">
        <v>6429</v>
      </c>
      <c r="E919" t="s">
        <v>6430</v>
      </c>
      <c r="F919" t="s">
        <v>1628</v>
      </c>
      <c r="G919" t="s">
        <v>4403</v>
      </c>
      <c r="H919" t="s">
        <v>4415</v>
      </c>
      <c r="J919" t="s">
        <v>6419</v>
      </c>
      <c r="K919" t="s">
        <v>5973</v>
      </c>
      <c r="L919" t="s">
        <v>3337</v>
      </c>
      <c r="P919" t="s">
        <v>3343</v>
      </c>
    </row>
    <row r="920" spans="1:16" x14ac:dyDescent="0.25">
      <c r="A920" t="s">
        <v>4410</v>
      </c>
      <c r="B920" t="s">
        <v>6423</v>
      </c>
      <c r="C920" t="s">
        <v>6431</v>
      </c>
      <c r="D920" t="s">
        <v>6431</v>
      </c>
      <c r="E920" t="s">
        <v>6432</v>
      </c>
      <c r="F920" t="s">
        <v>6015</v>
      </c>
      <c r="G920" t="s">
        <v>4403</v>
      </c>
      <c r="H920" t="s">
        <v>4404</v>
      </c>
      <c r="J920" t="s">
        <v>6419</v>
      </c>
      <c r="K920" t="s">
        <v>5973</v>
      </c>
      <c r="L920" t="s">
        <v>3337</v>
      </c>
      <c r="P920" t="s">
        <v>3343</v>
      </c>
    </row>
    <row r="921" spans="1:16" x14ac:dyDescent="0.25">
      <c r="A921" t="s">
        <v>4410</v>
      </c>
      <c r="C921" t="s">
        <v>6433</v>
      </c>
      <c r="D921" t="s">
        <v>6433</v>
      </c>
      <c r="E921" t="s">
        <v>6434</v>
      </c>
      <c r="F921" t="s">
        <v>1642</v>
      </c>
      <c r="J921" t="s">
        <v>6419</v>
      </c>
      <c r="K921" t="s">
        <v>5973</v>
      </c>
      <c r="L921" t="s">
        <v>3337</v>
      </c>
      <c r="P921" t="s">
        <v>3343</v>
      </c>
    </row>
    <row r="922" spans="1:16" x14ac:dyDescent="0.25">
      <c r="A922" t="s">
        <v>4410</v>
      </c>
      <c r="C922" t="s">
        <v>6435</v>
      </c>
      <c r="D922" t="s">
        <v>6435</v>
      </c>
      <c r="E922" t="s">
        <v>6436</v>
      </c>
      <c r="J922" t="s">
        <v>6419</v>
      </c>
      <c r="K922" t="s">
        <v>5973</v>
      </c>
      <c r="L922" t="s">
        <v>3337</v>
      </c>
      <c r="P922" t="s">
        <v>3343</v>
      </c>
    </row>
    <row r="923" spans="1:16" x14ac:dyDescent="0.25">
      <c r="A923" t="s">
        <v>4410</v>
      </c>
      <c r="C923" t="s">
        <v>6437</v>
      </c>
      <c r="D923" t="s">
        <v>6437</v>
      </c>
      <c r="E923" t="s">
        <v>6438</v>
      </c>
      <c r="G923" t="s">
        <v>4486</v>
      </c>
      <c r="H923" t="s">
        <v>4415</v>
      </c>
      <c r="J923" t="s">
        <v>6419</v>
      </c>
      <c r="K923" t="s">
        <v>5973</v>
      </c>
      <c r="L923" t="s">
        <v>3337</v>
      </c>
      <c r="P923" t="s">
        <v>3343</v>
      </c>
    </row>
    <row r="924" spans="1:16" x14ac:dyDescent="0.25">
      <c r="A924" t="s">
        <v>4398</v>
      </c>
      <c r="C924" t="s">
        <v>6439</v>
      </c>
      <c r="D924" t="s">
        <v>6439</v>
      </c>
      <c r="E924" t="s">
        <v>6440</v>
      </c>
      <c r="F924" t="s">
        <v>6023</v>
      </c>
      <c r="G924" t="s">
        <v>4403</v>
      </c>
      <c r="H924" t="s">
        <v>4415</v>
      </c>
      <c r="J924" t="s">
        <v>6419</v>
      </c>
      <c r="K924" t="s">
        <v>5973</v>
      </c>
      <c r="L924" t="s">
        <v>3337</v>
      </c>
      <c r="P924" t="s">
        <v>3343</v>
      </c>
    </row>
    <row r="925" spans="1:16" x14ac:dyDescent="0.25">
      <c r="A925" t="s">
        <v>4410</v>
      </c>
      <c r="C925" t="s">
        <v>6441</v>
      </c>
      <c r="D925" t="s">
        <v>6441</v>
      </c>
      <c r="E925" t="s">
        <v>6442</v>
      </c>
      <c r="F925" t="s">
        <v>1646</v>
      </c>
      <c r="H925" t="s">
        <v>4415</v>
      </c>
      <c r="K925" t="s">
        <v>5973</v>
      </c>
      <c r="L925" t="s">
        <v>3337</v>
      </c>
      <c r="P925" t="s">
        <v>3343</v>
      </c>
    </row>
    <row r="926" spans="1:16" x14ac:dyDescent="0.25">
      <c r="A926" t="s">
        <v>4410</v>
      </c>
      <c r="B926" t="s">
        <v>6423</v>
      </c>
      <c r="C926" t="s">
        <v>6443</v>
      </c>
      <c r="D926" t="s">
        <v>6443</v>
      </c>
      <c r="E926" t="s">
        <v>6444</v>
      </c>
      <c r="F926" t="s">
        <v>107</v>
      </c>
      <c r="H926" t="s">
        <v>4415</v>
      </c>
      <c r="J926" t="s">
        <v>6419</v>
      </c>
      <c r="K926" t="s">
        <v>5973</v>
      </c>
      <c r="L926" t="s">
        <v>3337</v>
      </c>
      <c r="P926" t="s">
        <v>3343</v>
      </c>
    </row>
    <row r="927" spans="1:16" x14ac:dyDescent="0.25">
      <c r="A927" t="s">
        <v>4410</v>
      </c>
      <c r="C927" t="s">
        <v>6445</v>
      </c>
      <c r="D927" t="s">
        <v>6445</v>
      </c>
      <c r="E927" t="s">
        <v>6446</v>
      </c>
      <c r="F927" t="s">
        <v>107</v>
      </c>
      <c r="G927" t="s">
        <v>4403</v>
      </c>
      <c r="H927" t="s">
        <v>4415</v>
      </c>
      <c r="J927" t="s">
        <v>6419</v>
      </c>
      <c r="K927" t="s">
        <v>5973</v>
      </c>
      <c r="L927" t="s">
        <v>3337</v>
      </c>
      <c r="P927" t="s">
        <v>3343</v>
      </c>
    </row>
    <row r="928" spans="1:16" x14ac:dyDescent="0.25">
      <c r="A928" t="s">
        <v>4410</v>
      </c>
      <c r="C928" t="s">
        <v>6447</v>
      </c>
      <c r="D928" t="s">
        <v>6447</v>
      </c>
      <c r="E928" t="s">
        <v>6448</v>
      </c>
      <c r="F928" t="s">
        <v>6030</v>
      </c>
      <c r="G928" t="s">
        <v>4403</v>
      </c>
      <c r="H928" t="s">
        <v>4415</v>
      </c>
      <c r="K928" t="s">
        <v>5973</v>
      </c>
      <c r="L928" t="s">
        <v>3337</v>
      </c>
      <c r="P928" t="s">
        <v>3343</v>
      </c>
    </row>
    <row r="929" spans="1:16" x14ac:dyDescent="0.25">
      <c r="A929" t="s">
        <v>4410</v>
      </c>
      <c r="B929" t="s">
        <v>6423</v>
      </c>
      <c r="C929" t="s">
        <v>6449</v>
      </c>
      <c r="D929" t="s">
        <v>6449</v>
      </c>
      <c r="E929" t="s">
        <v>6450</v>
      </c>
      <c r="H929" t="s">
        <v>4415</v>
      </c>
      <c r="J929" t="s">
        <v>6419</v>
      </c>
      <c r="K929" t="s">
        <v>5973</v>
      </c>
      <c r="L929" t="s">
        <v>3337</v>
      </c>
      <c r="P929" t="s">
        <v>3343</v>
      </c>
    </row>
    <row r="930" spans="1:16" x14ac:dyDescent="0.25">
      <c r="A930" t="s">
        <v>4410</v>
      </c>
      <c r="C930" t="s">
        <v>6451</v>
      </c>
      <c r="D930" t="s">
        <v>6451</v>
      </c>
      <c r="E930" t="s">
        <v>6452</v>
      </c>
      <c r="F930" t="s">
        <v>6047</v>
      </c>
      <c r="H930" t="s">
        <v>4415</v>
      </c>
      <c r="J930" t="s">
        <v>6419</v>
      </c>
      <c r="K930" t="s">
        <v>5973</v>
      </c>
      <c r="L930" t="s">
        <v>3337</v>
      </c>
      <c r="P930" t="s">
        <v>3343</v>
      </c>
    </row>
    <row r="931" spans="1:16" x14ac:dyDescent="0.25">
      <c r="A931" t="s">
        <v>4410</v>
      </c>
      <c r="C931" t="s">
        <v>6453</v>
      </c>
      <c r="D931" t="s">
        <v>6453</v>
      </c>
      <c r="E931" t="s">
        <v>6454</v>
      </c>
      <c r="F931" t="s">
        <v>6047</v>
      </c>
      <c r="G931" t="s">
        <v>4403</v>
      </c>
      <c r="H931" t="s">
        <v>4415</v>
      </c>
      <c r="J931" t="s">
        <v>6419</v>
      </c>
      <c r="K931" t="s">
        <v>5973</v>
      </c>
      <c r="L931" t="s">
        <v>3337</v>
      </c>
      <c r="P931" t="s">
        <v>3343</v>
      </c>
    </row>
    <row r="932" spans="1:16" x14ac:dyDescent="0.25">
      <c r="A932" t="s">
        <v>4398</v>
      </c>
      <c r="C932" t="s">
        <v>6455</v>
      </c>
      <c r="D932" t="s">
        <v>6455</v>
      </c>
      <c r="E932" t="s">
        <v>6456</v>
      </c>
      <c r="H932" t="s">
        <v>4415</v>
      </c>
      <c r="J932" t="s">
        <v>6419</v>
      </c>
      <c r="K932" t="s">
        <v>5973</v>
      </c>
      <c r="L932" t="s">
        <v>3337</v>
      </c>
      <c r="P932" t="s">
        <v>3343</v>
      </c>
    </row>
    <row r="933" spans="1:16" x14ac:dyDescent="0.25">
      <c r="A933" t="s">
        <v>4398</v>
      </c>
      <c r="B933" t="s">
        <v>6457</v>
      </c>
      <c r="C933" t="s">
        <v>6458</v>
      </c>
      <c r="D933" t="s">
        <v>6458</v>
      </c>
      <c r="E933" t="s">
        <v>6459</v>
      </c>
      <c r="F933" t="s">
        <v>6460</v>
      </c>
      <c r="G933" t="s">
        <v>4403</v>
      </c>
      <c r="H933" t="s">
        <v>4415</v>
      </c>
      <c r="J933" t="s">
        <v>6419</v>
      </c>
      <c r="K933" t="s">
        <v>5973</v>
      </c>
      <c r="L933" t="s">
        <v>3337</v>
      </c>
      <c r="P933" t="s">
        <v>3343</v>
      </c>
    </row>
    <row r="934" spans="1:16" x14ac:dyDescent="0.25">
      <c r="A934" t="s">
        <v>4410</v>
      </c>
      <c r="C934" t="s">
        <v>6461</v>
      </c>
      <c r="D934" t="s">
        <v>6461</v>
      </c>
      <c r="E934" t="s">
        <v>6462</v>
      </c>
      <c r="F934" t="s">
        <v>1713</v>
      </c>
      <c r="J934" t="s">
        <v>6419</v>
      </c>
      <c r="K934" t="s">
        <v>5973</v>
      </c>
      <c r="L934" t="s">
        <v>3337</v>
      </c>
      <c r="P934" t="s">
        <v>3343</v>
      </c>
    </row>
    <row r="935" spans="1:16" x14ac:dyDescent="0.25">
      <c r="A935" t="s">
        <v>4410</v>
      </c>
      <c r="C935" t="s">
        <v>6463</v>
      </c>
      <c r="D935" t="s">
        <v>6463</v>
      </c>
      <c r="E935" t="s">
        <v>6464</v>
      </c>
      <c r="F935" t="s">
        <v>1713</v>
      </c>
      <c r="G935" t="s">
        <v>4403</v>
      </c>
      <c r="H935" t="s">
        <v>4415</v>
      </c>
      <c r="J935" t="s">
        <v>6419</v>
      </c>
      <c r="K935" t="s">
        <v>5973</v>
      </c>
      <c r="L935" t="s">
        <v>3337</v>
      </c>
      <c r="P935" t="s">
        <v>3343</v>
      </c>
    </row>
    <row r="936" spans="1:16" x14ac:dyDescent="0.25">
      <c r="A936" t="s">
        <v>4410</v>
      </c>
      <c r="C936" t="s">
        <v>6465</v>
      </c>
      <c r="D936" t="s">
        <v>6465</v>
      </c>
      <c r="E936" t="s">
        <v>6466</v>
      </c>
      <c r="F936" t="s">
        <v>6059</v>
      </c>
      <c r="H936" t="s">
        <v>4415</v>
      </c>
      <c r="K936" t="s">
        <v>5973</v>
      </c>
      <c r="L936" t="s">
        <v>3337</v>
      </c>
      <c r="P936" t="s">
        <v>3343</v>
      </c>
    </row>
    <row r="937" spans="1:16" x14ac:dyDescent="0.25">
      <c r="C937" t="s">
        <v>6467</v>
      </c>
      <c r="D937" t="s">
        <v>6467</v>
      </c>
      <c r="E937" t="s">
        <v>6468</v>
      </c>
      <c r="J937" t="s">
        <v>6419</v>
      </c>
      <c r="K937" t="s">
        <v>5973</v>
      </c>
      <c r="L937" t="s">
        <v>3337</v>
      </c>
      <c r="P937" t="s">
        <v>3343</v>
      </c>
    </row>
    <row r="938" spans="1:16" x14ac:dyDescent="0.25">
      <c r="A938" t="s">
        <v>4410</v>
      </c>
      <c r="C938" t="s">
        <v>6469</v>
      </c>
      <c r="D938" t="s">
        <v>6469</v>
      </c>
      <c r="E938" t="s">
        <v>6093</v>
      </c>
      <c r="F938" t="s">
        <v>5292</v>
      </c>
      <c r="G938" t="s">
        <v>4403</v>
      </c>
      <c r="H938" t="s">
        <v>4415</v>
      </c>
      <c r="J938" t="s">
        <v>6419</v>
      </c>
      <c r="K938" t="s">
        <v>5265</v>
      </c>
      <c r="L938" t="s">
        <v>4069</v>
      </c>
      <c r="P938" t="s">
        <v>3343</v>
      </c>
    </row>
    <row r="939" spans="1:16" x14ac:dyDescent="0.25">
      <c r="A939" t="s">
        <v>4410</v>
      </c>
      <c r="B939" t="s">
        <v>6470</v>
      </c>
      <c r="C939" t="s">
        <v>6471</v>
      </c>
      <c r="D939" t="s">
        <v>6471</v>
      </c>
      <c r="E939" t="s">
        <v>6095</v>
      </c>
      <c r="F939" t="s">
        <v>5276</v>
      </c>
      <c r="G939" t="s">
        <v>4403</v>
      </c>
      <c r="H939" t="s">
        <v>4415</v>
      </c>
      <c r="J939" t="s">
        <v>6419</v>
      </c>
      <c r="K939" t="s">
        <v>5265</v>
      </c>
      <c r="L939" t="s">
        <v>4069</v>
      </c>
      <c r="P939" t="s">
        <v>3343</v>
      </c>
    </row>
    <row r="940" spans="1:16" x14ac:dyDescent="0.25">
      <c r="A940" t="s">
        <v>4410</v>
      </c>
      <c r="B940" t="s">
        <v>6470</v>
      </c>
      <c r="C940" t="s">
        <v>6472</v>
      </c>
      <c r="D940" t="s">
        <v>6472</v>
      </c>
      <c r="E940" t="s">
        <v>6097</v>
      </c>
      <c r="F940" t="s">
        <v>5273</v>
      </c>
      <c r="G940" t="s">
        <v>4403</v>
      </c>
      <c r="H940" t="s">
        <v>4415</v>
      </c>
      <c r="J940" t="s">
        <v>6419</v>
      </c>
      <c r="K940" t="s">
        <v>5265</v>
      </c>
      <c r="L940" t="s">
        <v>4069</v>
      </c>
      <c r="P940" t="s">
        <v>3343</v>
      </c>
    </row>
    <row r="941" spans="1:16" x14ac:dyDescent="0.25">
      <c r="A941" t="s">
        <v>4410</v>
      </c>
      <c r="C941" t="s">
        <v>6473</v>
      </c>
      <c r="D941" t="s">
        <v>6473</v>
      </c>
      <c r="E941" t="s">
        <v>6474</v>
      </c>
      <c r="F941" t="s">
        <v>5284</v>
      </c>
      <c r="G941" t="s">
        <v>4403</v>
      </c>
      <c r="H941" t="s">
        <v>4415</v>
      </c>
      <c r="J941" t="s">
        <v>6419</v>
      </c>
      <c r="K941" t="s">
        <v>5265</v>
      </c>
      <c r="L941" t="s">
        <v>3337</v>
      </c>
      <c r="P941" t="s">
        <v>3343</v>
      </c>
    </row>
    <row r="942" spans="1:16" x14ac:dyDescent="0.25">
      <c r="A942" t="s">
        <v>4410</v>
      </c>
      <c r="C942" t="s">
        <v>6475</v>
      </c>
      <c r="D942" t="s">
        <v>6475</v>
      </c>
      <c r="E942" t="s">
        <v>6476</v>
      </c>
      <c r="F942" t="s">
        <v>6477</v>
      </c>
      <c r="G942" t="s">
        <v>4403</v>
      </c>
      <c r="H942" t="s">
        <v>4415</v>
      </c>
      <c r="J942" t="s">
        <v>6419</v>
      </c>
      <c r="K942" t="s">
        <v>5265</v>
      </c>
      <c r="L942" t="s">
        <v>4069</v>
      </c>
      <c r="P942" t="s">
        <v>3343</v>
      </c>
    </row>
    <row r="943" spans="1:16" x14ac:dyDescent="0.25">
      <c r="A943" t="s">
        <v>4410</v>
      </c>
      <c r="C943" t="s">
        <v>6478</v>
      </c>
      <c r="D943" t="s">
        <v>6478</v>
      </c>
      <c r="E943" t="s">
        <v>6479</v>
      </c>
      <c r="G943" t="s">
        <v>4403</v>
      </c>
      <c r="H943" t="s">
        <v>4415</v>
      </c>
      <c r="J943" t="s">
        <v>6419</v>
      </c>
      <c r="K943" t="s">
        <v>5265</v>
      </c>
      <c r="L943" t="s">
        <v>3337</v>
      </c>
      <c r="P943" t="s">
        <v>3343</v>
      </c>
    </row>
    <row r="944" spans="1:16" x14ac:dyDescent="0.25">
      <c r="A944" t="s">
        <v>4410</v>
      </c>
      <c r="C944" t="s">
        <v>6480</v>
      </c>
      <c r="D944" t="s">
        <v>6480</v>
      </c>
      <c r="E944" t="s">
        <v>6481</v>
      </c>
      <c r="G944" t="s">
        <v>4403</v>
      </c>
      <c r="H944" t="s">
        <v>4415</v>
      </c>
      <c r="J944" t="s">
        <v>6419</v>
      </c>
      <c r="K944" t="s">
        <v>5265</v>
      </c>
      <c r="L944" t="s">
        <v>3337</v>
      </c>
      <c r="P944" t="s">
        <v>3343</v>
      </c>
    </row>
    <row r="945" spans="1:16" x14ac:dyDescent="0.25">
      <c r="A945" t="s">
        <v>4410</v>
      </c>
      <c r="B945" t="s">
        <v>6482</v>
      </c>
      <c r="C945" t="s">
        <v>6483</v>
      </c>
      <c r="D945" t="s">
        <v>6483</v>
      </c>
      <c r="E945" t="s">
        <v>6484</v>
      </c>
      <c r="F945" t="s">
        <v>5289</v>
      </c>
      <c r="G945" t="s">
        <v>4403</v>
      </c>
      <c r="H945" t="s">
        <v>4415</v>
      </c>
      <c r="J945" t="s">
        <v>6419</v>
      </c>
      <c r="K945" t="s">
        <v>5265</v>
      </c>
      <c r="L945" t="s">
        <v>4069</v>
      </c>
      <c r="P945" t="s">
        <v>3343</v>
      </c>
    </row>
    <row r="946" spans="1:16" x14ac:dyDescent="0.25">
      <c r="A946" t="s">
        <v>4410</v>
      </c>
      <c r="C946" t="s">
        <v>6485</v>
      </c>
      <c r="D946" t="s">
        <v>6485</v>
      </c>
      <c r="E946" t="s">
        <v>6486</v>
      </c>
      <c r="F946" t="s">
        <v>6100</v>
      </c>
      <c r="H946" t="s">
        <v>4415</v>
      </c>
      <c r="J946" t="s">
        <v>6419</v>
      </c>
      <c r="K946" t="s">
        <v>5973</v>
      </c>
      <c r="L946" t="s">
        <v>3337</v>
      </c>
      <c r="P946" t="s">
        <v>3343</v>
      </c>
    </row>
    <row r="947" spans="1:16" x14ac:dyDescent="0.25">
      <c r="A947" t="s">
        <v>4410</v>
      </c>
      <c r="C947" t="s">
        <v>6487</v>
      </c>
      <c r="D947" t="s">
        <v>6487</v>
      </c>
      <c r="E947" t="s">
        <v>6488</v>
      </c>
      <c r="F947" t="s">
        <v>6100</v>
      </c>
      <c r="G947" t="s">
        <v>4403</v>
      </c>
      <c r="H947" t="s">
        <v>4415</v>
      </c>
      <c r="J947" t="s">
        <v>6419</v>
      </c>
      <c r="K947" t="s">
        <v>5973</v>
      </c>
      <c r="L947" t="s">
        <v>3337</v>
      </c>
      <c r="P947" t="s">
        <v>3343</v>
      </c>
    </row>
    <row r="948" spans="1:16" x14ac:dyDescent="0.25">
      <c r="A948" t="s">
        <v>4410</v>
      </c>
      <c r="C948" t="s">
        <v>6489</v>
      </c>
      <c r="D948" t="s">
        <v>6489</v>
      </c>
      <c r="E948" t="s">
        <v>6490</v>
      </c>
      <c r="F948" t="s">
        <v>1729</v>
      </c>
      <c r="G948" t="s">
        <v>4403</v>
      </c>
      <c r="H948" t="s">
        <v>4415</v>
      </c>
      <c r="K948" t="s">
        <v>5973</v>
      </c>
      <c r="L948" t="s">
        <v>3337</v>
      </c>
      <c r="P948" t="s">
        <v>3343</v>
      </c>
    </row>
    <row r="949" spans="1:16" x14ac:dyDescent="0.25">
      <c r="A949" t="s">
        <v>4410</v>
      </c>
      <c r="B949" t="s">
        <v>6423</v>
      </c>
      <c r="C949" t="s">
        <v>6491</v>
      </c>
      <c r="D949" t="s">
        <v>6491</v>
      </c>
      <c r="E949" t="s">
        <v>6492</v>
      </c>
      <c r="F949" t="s">
        <v>6105</v>
      </c>
      <c r="G949" t="s">
        <v>4513</v>
      </c>
      <c r="H949" t="s">
        <v>4415</v>
      </c>
      <c r="J949" t="s">
        <v>6419</v>
      </c>
      <c r="K949" t="s">
        <v>5973</v>
      </c>
      <c r="L949" t="s">
        <v>3337</v>
      </c>
      <c r="P949" t="s">
        <v>3343</v>
      </c>
    </row>
    <row r="950" spans="1:16" x14ac:dyDescent="0.25">
      <c r="A950" t="s">
        <v>4410</v>
      </c>
      <c r="C950" t="s">
        <v>6493</v>
      </c>
      <c r="D950" t="s">
        <v>6493</v>
      </c>
      <c r="E950" t="s">
        <v>6494</v>
      </c>
      <c r="F950" t="s">
        <v>6105</v>
      </c>
      <c r="G950" t="s">
        <v>4403</v>
      </c>
      <c r="H950" t="s">
        <v>4415</v>
      </c>
      <c r="J950" t="s">
        <v>6419</v>
      </c>
      <c r="K950" t="s">
        <v>5973</v>
      </c>
      <c r="L950" t="s">
        <v>3337</v>
      </c>
      <c r="P950" t="s">
        <v>3343</v>
      </c>
    </row>
    <row r="951" spans="1:16" x14ac:dyDescent="0.25">
      <c r="A951" t="s">
        <v>4410</v>
      </c>
      <c r="C951" t="s">
        <v>6495</v>
      </c>
      <c r="D951" t="s">
        <v>6495</v>
      </c>
      <c r="E951" t="s">
        <v>6496</v>
      </c>
      <c r="J951" t="s">
        <v>6419</v>
      </c>
      <c r="K951" t="s">
        <v>5973</v>
      </c>
      <c r="L951" t="s">
        <v>3337</v>
      </c>
      <c r="P951" t="s">
        <v>3343</v>
      </c>
    </row>
    <row r="952" spans="1:16" x14ac:dyDescent="0.25">
      <c r="A952" t="s">
        <v>4410</v>
      </c>
      <c r="B952" t="s">
        <v>6420</v>
      </c>
      <c r="C952" t="s">
        <v>6497</v>
      </c>
      <c r="D952" t="s">
        <v>6497</v>
      </c>
      <c r="E952" t="s">
        <v>6498</v>
      </c>
      <c r="F952" t="s">
        <v>6499</v>
      </c>
      <c r="G952" t="s">
        <v>4403</v>
      </c>
      <c r="H952" t="s">
        <v>4415</v>
      </c>
      <c r="J952" t="s">
        <v>6419</v>
      </c>
      <c r="K952" t="s">
        <v>5973</v>
      </c>
      <c r="L952" t="s">
        <v>3337</v>
      </c>
      <c r="P952" t="s">
        <v>3343</v>
      </c>
    </row>
    <row r="953" spans="1:16" x14ac:dyDescent="0.25">
      <c r="A953" t="s">
        <v>4410</v>
      </c>
      <c r="B953" t="s">
        <v>6500</v>
      </c>
      <c r="C953" t="s">
        <v>6501</v>
      </c>
      <c r="D953" t="s">
        <v>6501</v>
      </c>
      <c r="E953" t="s">
        <v>6502</v>
      </c>
      <c r="F953" t="s">
        <v>6499</v>
      </c>
      <c r="G953" t="s">
        <v>4403</v>
      </c>
      <c r="H953" t="s">
        <v>4415</v>
      </c>
      <c r="J953" t="s">
        <v>6419</v>
      </c>
      <c r="K953" t="s">
        <v>5973</v>
      </c>
      <c r="L953" t="s">
        <v>3337</v>
      </c>
      <c r="P953" t="s">
        <v>3343</v>
      </c>
    </row>
    <row r="954" spans="1:16" x14ac:dyDescent="0.25">
      <c r="A954" t="s">
        <v>4410</v>
      </c>
      <c r="C954" t="s">
        <v>6503</v>
      </c>
      <c r="D954" t="s">
        <v>6503</v>
      </c>
      <c r="E954" t="s">
        <v>6504</v>
      </c>
      <c r="F954" t="s">
        <v>6505</v>
      </c>
      <c r="G954" t="s">
        <v>4799</v>
      </c>
      <c r="H954" t="s">
        <v>4415</v>
      </c>
      <c r="J954" t="s">
        <v>6419</v>
      </c>
      <c r="K954" t="s">
        <v>5973</v>
      </c>
      <c r="L954" t="s">
        <v>3337</v>
      </c>
      <c r="P954" t="s">
        <v>3343</v>
      </c>
    </row>
    <row r="955" spans="1:16" x14ac:dyDescent="0.25">
      <c r="A955" t="s">
        <v>4410</v>
      </c>
      <c r="B955" t="s">
        <v>6506</v>
      </c>
      <c r="C955" t="s">
        <v>6507</v>
      </c>
      <c r="D955" t="s">
        <v>6507</v>
      </c>
      <c r="E955" t="s">
        <v>6508</v>
      </c>
      <c r="F955" t="s">
        <v>6509</v>
      </c>
      <c r="G955" t="s">
        <v>4403</v>
      </c>
      <c r="H955" t="s">
        <v>4415</v>
      </c>
      <c r="J955" t="s">
        <v>6419</v>
      </c>
      <c r="K955" t="s">
        <v>5973</v>
      </c>
      <c r="L955" t="s">
        <v>4069</v>
      </c>
      <c r="P955" t="s">
        <v>3343</v>
      </c>
    </row>
    <row r="956" spans="1:16" x14ac:dyDescent="0.25">
      <c r="A956" t="s">
        <v>4410</v>
      </c>
      <c r="C956" t="s">
        <v>6510</v>
      </c>
      <c r="D956" t="s">
        <v>6510</v>
      </c>
      <c r="E956" t="s">
        <v>6511</v>
      </c>
      <c r="G956" t="s">
        <v>4403</v>
      </c>
      <c r="H956" t="s">
        <v>4415</v>
      </c>
      <c r="J956" t="s">
        <v>6419</v>
      </c>
      <c r="K956" t="s">
        <v>5973</v>
      </c>
      <c r="L956" t="s">
        <v>3337</v>
      </c>
      <c r="P956" t="s">
        <v>3343</v>
      </c>
    </row>
    <row r="957" spans="1:16" x14ac:dyDescent="0.25">
      <c r="B957" t="s">
        <v>6512</v>
      </c>
      <c r="C957" t="s">
        <v>6513</v>
      </c>
      <c r="D957" t="s">
        <v>6513</v>
      </c>
      <c r="E957" t="s">
        <v>6159</v>
      </c>
      <c r="J957" t="s">
        <v>6419</v>
      </c>
      <c r="K957" t="s">
        <v>5265</v>
      </c>
      <c r="L957" t="s">
        <v>4069</v>
      </c>
      <c r="P957" t="s">
        <v>3343</v>
      </c>
    </row>
    <row r="958" spans="1:16" x14ac:dyDescent="0.25">
      <c r="A958" t="s">
        <v>4410</v>
      </c>
      <c r="C958" t="s">
        <v>6514</v>
      </c>
      <c r="D958" t="s">
        <v>6514</v>
      </c>
      <c r="E958" t="s">
        <v>6515</v>
      </c>
      <c r="F958" t="s">
        <v>1755</v>
      </c>
      <c r="H958" t="s">
        <v>4415</v>
      </c>
      <c r="J958" t="s">
        <v>6419</v>
      </c>
      <c r="K958" t="s">
        <v>5973</v>
      </c>
      <c r="L958" t="s">
        <v>3337</v>
      </c>
      <c r="P958" t="s">
        <v>3343</v>
      </c>
    </row>
    <row r="959" spans="1:16" x14ac:dyDescent="0.25">
      <c r="A959" t="s">
        <v>4410</v>
      </c>
      <c r="C959" t="s">
        <v>6516</v>
      </c>
      <c r="D959" t="s">
        <v>6516</v>
      </c>
      <c r="E959" t="s">
        <v>6517</v>
      </c>
      <c r="F959" t="s">
        <v>1755</v>
      </c>
      <c r="G959" t="s">
        <v>4403</v>
      </c>
      <c r="H959" t="s">
        <v>4415</v>
      </c>
      <c r="J959" t="s">
        <v>6419</v>
      </c>
      <c r="K959" t="s">
        <v>5973</v>
      </c>
      <c r="L959" t="s">
        <v>3337</v>
      </c>
      <c r="P959" t="s">
        <v>3343</v>
      </c>
    </row>
    <row r="960" spans="1:16" x14ac:dyDescent="0.25">
      <c r="A960" t="s">
        <v>4410</v>
      </c>
      <c r="C960" t="s">
        <v>6518</v>
      </c>
      <c r="D960" t="s">
        <v>6518</v>
      </c>
      <c r="E960" t="s">
        <v>6519</v>
      </c>
      <c r="F960" t="s">
        <v>1757</v>
      </c>
      <c r="J960" t="s">
        <v>6419</v>
      </c>
      <c r="K960" t="s">
        <v>5973</v>
      </c>
      <c r="L960" t="s">
        <v>3337</v>
      </c>
      <c r="P960" t="s">
        <v>3343</v>
      </c>
    </row>
    <row r="961" spans="1:16" x14ac:dyDescent="0.25">
      <c r="C961" t="s">
        <v>6520</v>
      </c>
      <c r="D961" t="s">
        <v>6520</v>
      </c>
      <c r="E961" t="s">
        <v>6521</v>
      </c>
      <c r="F961" t="s">
        <v>6154</v>
      </c>
      <c r="J961" t="s">
        <v>6419</v>
      </c>
      <c r="K961" t="s">
        <v>5973</v>
      </c>
      <c r="L961" t="s">
        <v>3337</v>
      </c>
      <c r="P961" t="s">
        <v>3343</v>
      </c>
    </row>
    <row r="962" spans="1:16" x14ac:dyDescent="0.25">
      <c r="C962" t="s">
        <v>6522</v>
      </c>
      <c r="D962" t="s">
        <v>6522</v>
      </c>
      <c r="E962" t="s">
        <v>6523</v>
      </c>
      <c r="J962" t="s">
        <v>6419</v>
      </c>
      <c r="K962" t="s">
        <v>5973</v>
      </c>
      <c r="L962" t="s">
        <v>3337</v>
      </c>
      <c r="P962" t="s">
        <v>3343</v>
      </c>
    </row>
    <row r="963" spans="1:16" x14ac:dyDescent="0.25">
      <c r="A963" t="s">
        <v>4410</v>
      </c>
      <c r="C963" t="s">
        <v>6524</v>
      </c>
      <c r="D963" t="s">
        <v>6524</v>
      </c>
      <c r="E963" t="s">
        <v>6525</v>
      </c>
      <c r="F963" t="s">
        <v>6526</v>
      </c>
      <c r="H963" t="s">
        <v>4415</v>
      </c>
      <c r="J963" t="s">
        <v>6419</v>
      </c>
      <c r="K963" t="s">
        <v>5973</v>
      </c>
      <c r="L963" t="s">
        <v>3337</v>
      </c>
      <c r="P963" t="s">
        <v>3343</v>
      </c>
    </row>
    <row r="964" spans="1:16" x14ac:dyDescent="0.25">
      <c r="A964" t="s">
        <v>4398</v>
      </c>
      <c r="B964" t="s">
        <v>6457</v>
      </c>
      <c r="C964" t="s">
        <v>6527</v>
      </c>
      <c r="D964" t="s">
        <v>6527</v>
      </c>
      <c r="E964" t="s">
        <v>6528</v>
      </c>
      <c r="F964" t="s">
        <v>6529</v>
      </c>
      <c r="G964" t="s">
        <v>4403</v>
      </c>
      <c r="H964" t="s">
        <v>4415</v>
      </c>
      <c r="J964" t="s">
        <v>6419</v>
      </c>
      <c r="K964" t="s">
        <v>5973</v>
      </c>
      <c r="L964" t="s">
        <v>3337</v>
      </c>
      <c r="P964" t="s">
        <v>3343</v>
      </c>
    </row>
    <row r="965" spans="1:16" x14ac:dyDescent="0.25">
      <c r="A965" t="s">
        <v>4410</v>
      </c>
      <c r="C965" t="s">
        <v>6530</v>
      </c>
      <c r="D965" t="s">
        <v>6530</v>
      </c>
      <c r="E965" t="s">
        <v>6531</v>
      </c>
      <c r="F965" t="s">
        <v>6532</v>
      </c>
      <c r="G965" t="s">
        <v>4486</v>
      </c>
      <c r="H965" t="s">
        <v>4415</v>
      </c>
      <c r="J965" t="s">
        <v>6419</v>
      </c>
      <c r="K965" t="s">
        <v>5973</v>
      </c>
      <c r="L965" t="s">
        <v>3337</v>
      </c>
      <c r="P965" t="s">
        <v>3343</v>
      </c>
    </row>
    <row r="966" spans="1:16" x14ac:dyDescent="0.25">
      <c r="A966" t="s">
        <v>4410</v>
      </c>
      <c r="C966" t="s">
        <v>6533</v>
      </c>
      <c r="D966" t="s">
        <v>6533</v>
      </c>
      <c r="E966" t="s">
        <v>6534</v>
      </c>
      <c r="F966" t="s">
        <v>6535</v>
      </c>
      <c r="H966" t="s">
        <v>4415</v>
      </c>
      <c r="J966" t="s">
        <v>6419</v>
      </c>
      <c r="K966" t="s">
        <v>5973</v>
      </c>
      <c r="L966" t="s">
        <v>3337</v>
      </c>
      <c r="P966" t="s">
        <v>3343</v>
      </c>
    </row>
    <row r="967" spans="1:16" x14ac:dyDescent="0.25">
      <c r="A967" t="s">
        <v>4410</v>
      </c>
      <c r="B967" t="s">
        <v>6536</v>
      </c>
      <c r="C967" t="s">
        <v>6537</v>
      </c>
      <c r="D967" t="s">
        <v>6537</v>
      </c>
      <c r="E967" t="s">
        <v>6538</v>
      </c>
      <c r="F967" t="s">
        <v>6539</v>
      </c>
      <c r="G967" t="s">
        <v>3333</v>
      </c>
      <c r="H967" t="s">
        <v>4415</v>
      </c>
      <c r="J967" t="s">
        <v>6419</v>
      </c>
      <c r="K967" t="s">
        <v>5973</v>
      </c>
      <c r="L967" t="s">
        <v>3337</v>
      </c>
      <c r="P967" t="s">
        <v>3343</v>
      </c>
    </row>
    <row r="968" spans="1:16" x14ac:dyDescent="0.25">
      <c r="C968" t="s">
        <v>6540</v>
      </c>
      <c r="D968" t="s">
        <v>6540</v>
      </c>
      <c r="E968" t="s">
        <v>6541</v>
      </c>
      <c r="F968" t="s">
        <v>6175</v>
      </c>
      <c r="J968" t="s">
        <v>6419</v>
      </c>
      <c r="K968" t="s">
        <v>5973</v>
      </c>
      <c r="L968" t="s">
        <v>3337</v>
      </c>
      <c r="P968" t="s">
        <v>3343</v>
      </c>
    </row>
    <row r="969" spans="1:16" x14ac:dyDescent="0.25">
      <c r="A969" t="s">
        <v>4410</v>
      </c>
      <c r="B969" t="s">
        <v>6542</v>
      </c>
      <c r="C969" t="s">
        <v>6543</v>
      </c>
      <c r="D969" t="s">
        <v>6543</v>
      </c>
      <c r="E969" t="s">
        <v>6544</v>
      </c>
      <c r="F969" t="s">
        <v>6179</v>
      </c>
      <c r="G969" t="s">
        <v>4486</v>
      </c>
      <c r="H969" t="s">
        <v>4415</v>
      </c>
      <c r="J969" t="s">
        <v>6419</v>
      </c>
      <c r="K969" t="s">
        <v>5973</v>
      </c>
      <c r="L969" t="s">
        <v>3337</v>
      </c>
      <c r="P969" t="s">
        <v>3343</v>
      </c>
    </row>
    <row r="970" spans="1:16" x14ac:dyDescent="0.25">
      <c r="A970" t="s">
        <v>4410</v>
      </c>
      <c r="B970" t="s">
        <v>6542</v>
      </c>
      <c r="C970" t="s">
        <v>6545</v>
      </c>
      <c r="D970" t="s">
        <v>6545</v>
      </c>
      <c r="E970" t="s">
        <v>6546</v>
      </c>
      <c r="F970" t="s">
        <v>6547</v>
      </c>
      <c r="G970" t="s">
        <v>4403</v>
      </c>
      <c r="H970" t="s">
        <v>4415</v>
      </c>
      <c r="J970" t="s">
        <v>6419</v>
      </c>
      <c r="K970" t="s">
        <v>5973</v>
      </c>
      <c r="L970" t="s">
        <v>3337</v>
      </c>
      <c r="P970" t="s">
        <v>3343</v>
      </c>
    </row>
    <row r="971" spans="1:16" x14ac:dyDescent="0.25">
      <c r="C971" t="s">
        <v>6548</v>
      </c>
      <c r="D971" t="s">
        <v>6548</v>
      </c>
      <c r="E971" t="s">
        <v>6549</v>
      </c>
      <c r="F971" t="s">
        <v>6550</v>
      </c>
      <c r="K971" t="s">
        <v>5973</v>
      </c>
      <c r="L971" t="s">
        <v>4069</v>
      </c>
      <c r="P971" t="s">
        <v>3343</v>
      </c>
    </row>
    <row r="972" spans="1:16" x14ac:dyDescent="0.25">
      <c r="C972" t="s">
        <v>6551</v>
      </c>
      <c r="D972" t="s">
        <v>6551</v>
      </c>
      <c r="E972" t="s">
        <v>6552</v>
      </c>
      <c r="F972" t="s">
        <v>6192</v>
      </c>
      <c r="J972" t="s">
        <v>6419</v>
      </c>
      <c r="K972" t="s">
        <v>5973</v>
      </c>
      <c r="L972" t="s">
        <v>3337</v>
      </c>
      <c r="P972" t="s">
        <v>3343</v>
      </c>
    </row>
    <row r="973" spans="1:16" x14ac:dyDescent="0.25">
      <c r="A973" t="s">
        <v>4398</v>
      </c>
      <c r="C973" t="s">
        <v>6553</v>
      </c>
      <c r="D973" t="s">
        <v>6553</v>
      </c>
      <c r="E973" t="s">
        <v>6554</v>
      </c>
      <c r="H973" t="s">
        <v>4415</v>
      </c>
      <c r="J973" t="s">
        <v>6419</v>
      </c>
      <c r="K973" t="s">
        <v>5973</v>
      </c>
      <c r="L973" t="s">
        <v>3337</v>
      </c>
      <c r="P973" t="s">
        <v>3343</v>
      </c>
    </row>
    <row r="974" spans="1:16" x14ac:dyDescent="0.25">
      <c r="C974" t="s">
        <v>6555</v>
      </c>
      <c r="D974" t="s">
        <v>6555</v>
      </c>
      <c r="E974" t="s">
        <v>6556</v>
      </c>
      <c r="H974" t="s">
        <v>4415</v>
      </c>
      <c r="J974" t="s">
        <v>6419</v>
      </c>
      <c r="K974" t="s">
        <v>5973</v>
      </c>
      <c r="L974" t="s">
        <v>3337</v>
      </c>
      <c r="P974" t="s">
        <v>3343</v>
      </c>
    </row>
    <row r="975" spans="1:16" x14ac:dyDescent="0.25">
      <c r="A975" t="s">
        <v>4410</v>
      </c>
      <c r="C975" t="s">
        <v>6557</v>
      </c>
      <c r="D975" t="s">
        <v>6557</v>
      </c>
      <c r="E975" t="s">
        <v>6558</v>
      </c>
      <c r="F975" t="s">
        <v>6217</v>
      </c>
      <c r="J975" t="s">
        <v>6419</v>
      </c>
      <c r="K975" t="s">
        <v>5973</v>
      </c>
      <c r="L975" t="s">
        <v>3337</v>
      </c>
      <c r="P975" t="s">
        <v>3343</v>
      </c>
    </row>
    <row r="976" spans="1:16" x14ac:dyDescent="0.25">
      <c r="A976" t="s">
        <v>4410</v>
      </c>
      <c r="B976" t="s">
        <v>6415</v>
      </c>
      <c r="C976" t="s">
        <v>6559</v>
      </c>
      <c r="D976" t="s">
        <v>6559</v>
      </c>
      <c r="E976" t="s">
        <v>6560</v>
      </c>
      <c r="F976" t="s">
        <v>6220</v>
      </c>
      <c r="G976" t="s">
        <v>4403</v>
      </c>
      <c r="H976" t="s">
        <v>4415</v>
      </c>
      <c r="J976" t="s">
        <v>6419</v>
      </c>
      <c r="K976" t="s">
        <v>5973</v>
      </c>
      <c r="L976" t="s">
        <v>4069</v>
      </c>
      <c r="P976" t="s">
        <v>3343</v>
      </c>
    </row>
    <row r="977" spans="1:16" x14ac:dyDescent="0.25">
      <c r="A977" t="s">
        <v>4410</v>
      </c>
      <c r="B977" t="s">
        <v>6415</v>
      </c>
      <c r="C977" t="s">
        <v>6561</v>
      </c>
      <c r="D977" t="s">
        <v>6561</v>
      </c>
      <c r="E977" t="s">
        <v>6562</v>
      </c>
      <c r="F977" t="s">
        <v>6223</v>
      </c>
      <c r="G977" t="s">
        <v>4403</v>
      </c>
      <c r="H977" t="s">
        <v>4415</v>
      </c>
      <c r="J977" t="s">
        <v>6419</v>
      </c>
      <c r="K977" t="s">
        <v>5973</v>
      </c>
      <c r="L977" t="s">
        <v>4069</v>
      </c>
      <c r="P977" t="s">
        <v>3343</v>
      </c>
    </row>
    <row r="978" spans="1:16" x14ac:dyDescent="0.25">
      <c r="A978" t="s">
        <v>4410</v>
      </c>
      <c r="C978" t="s">
        <v>6563</v>
      </c>
      <c r="D978" t="s">
        <v>6563</v>
      </c>
      <c r="E978" t="s">
        <v>6226</v>
      </c>
      <c r="F978" t="s">
        <v>6227</v>
      </c>
      <c r="G978" t="s">
        <v>4486</v>
      </c>
      <c r="H978" t="s">
        <v>4415</v>
      </c>
      <c r="J978" t="s">
        <v>6419</v>
      </c>
      <c r="K978" t="s">
        <v>5973</v>
      </c>
      <c r="L978" t="s">
        <v>3337</v>
      </c>
      <c r="P978" t="s">
        <v>3343</v>
      </c>
    </row>
    <row r="979" spans="1:16" x14ac:dyDescent="0.25">
      <c r="A979" t="s">
        <v>4410</v>
      </c>
      <c r="B979" t="s">
        <v>6415</v>
      </c>
      <c r="C979" t="s">
        <v>6564</v>
      </c>
      <c r="D979" t="s">
        <v>6564</v>
      </c>
      <c r="E979" t="s">
        <v>6565</v>
      </c>
      <c r="F979" t="s">
        <v>6566</v>
      </c>
      <c r="H979" t="s">
        <v>4415</v>
      </c>
      <c r="J979" t="s">
        <v>6419</v>
      </c>
      <c r="K979" t="s">
        <v>5973</v>
      </c>
      <c r="L979" t="s">
        <v>3337</v>
      </c>
      <c r="P979" t="s">
        <v>3343</v>
      </c>
    </row>
    <row r="980" spans="1:16" x14ac:dyDescent="0.25">
      <c r="A980" t="s">
        <v>4410</v>
      </c>
      <c r="C980" t="s">
        <v>6567</v>
      </c>
      <c r="D980" t="s">
        <v>6567</v>
      </c>
      <c r="E980" t="s">
        <v>6232</v>
      </c>
      <c r="F980" t="s">
        <v>6568</v>
      </c>
      <c r="G980" t="s">
        <v>4403</v>
      </c>
      <c r="H980" t="s">
        <v>4415</v>
      </c>
      <c r="J980" t="s">
        <v>6419</v>
      </c>
      <c r="K980" t="s">
        <v>5973</v>
      </c>
      <c r="L980" t="s">
        <v>4069</v>
      </c>
      <c r="P980" t="s">
        <v>3343</v>
      </c>
    </row>
    <row r="981" spans="1:16" x14ac:dyDescent="0.25">
      <c r="A981" t="s">
        <v>4410</v>
      </c>
      <c r="C981" t="s">
        <v>6569</v>
      </c>
      <c r="D981" t="s">
        <v>6569</v>
      </c>
      <c r="E981" t="s">
        <v>6257</v>
      </c>
      <c r="G981" t="s">
        <v>4403</v>
      </c>
      <c r="H981" t="s">
        <v>4415</v>
      </c>
      <c r="J981" t="s">
        <v>6419</v>
      </c>
      <c r="K981" t="s">
        <v>5973</v>
      </c>
      <c r="L981" t="s">
        <v>3337</v>
      </c>
      <c r="P981" t="s">
        <v>3343</v>
      </c>
    </row>
    <row r="982" spans="1:16" x14ac:dyDescent="0.25">
      <c r="A982" t="s">
        <v>4410</v>
      </c>
      <c r="C982" t="s">
        <v>6570</v>
      </c>
      <c r="D982" t="s">
        <v>6570</v>
      </c>
      <c r="E982" t="s">
        <v>6263</v>
      </c>
      <c r="G982" t="s">
        <v>4403</v>
      </c>
      <c r="H982" t="s">
        <v>4415</v>
      </c>
      <c r="J982" t="s">
        <v>6419</v>
      </c>
      <c r="K982" t="s">
        <v>5973</v>
      </c>
      <c r="L982" t="s">
        <v>3337</v>
      </c>
      <c r="P982" t="s">
        <v>3343</v>
      </c>
    </row>
    <row r="983" spans="1:16" x14ac:dyDescent="0.25">
      <c r="A983" t="s">
        <v>4410</v>
      </c>
      <c r="B983" t="s">
        <v>6571</v>
      </c>
      <c r="C983" t="s">
        <v>6572</v>
      </c>
      <c r="D983" t="s">
        <v>6572</v>
      </c>
      <c r="E983" t="s">
        <v>6573</v>
      </c>
      <c r="J983" t="s">
        <v>6419</v>
      </c>
      <c r="K983" t="s">
        <v>5973</v>
      </c>
      <c r="L983" t="s">
        <v>3337</v>
      </c>
      <c r="P983" t="s">
        <v>3343</v>
      </c>
    </row>
    <row r="984" spans="1:16" x14ac:dyDescent="0.25">
      <c r="A984" t="s">
        <v>4410</v>
      </c>
      <c r="C984" t="s">
        <v>6574</v>
      </c>
      <c r="D984" t="s">
        <v>6574</v>
      </c>
      <c r="E984" t="s">
        <v>6575</v>
      </c>
      <c r="J984" t="s">
        <v>6419</v>
      </c>
      <c r="K984" t="s">
        <v>5973</v>
      </c>
      <c r="L984" t="s">
        <v>3337</v>
      </c>
      <c r="P984" t="s">
        <v>3343</v>
      </c>
    </row>
    <row r="985" spans="1:16" x14ac:dyDescent="0.25">
      <c r="A985" t="s">
        <v>4410</v>
      </c>
      <c r="C985" t="s">
        <v>6576</v>
      </c>
      <c r="D985" t="s">
        <v>6576</v>
      </c>
      <c r="E985" t="s">
        <v>6577</v>
      </c>
      <c r="F985" t="s">
        <v>1626</v>
      </c>
      <c r="G985" t="s">
        <v>4403</v>
      </c>
      <c r="H985" t="s">
        <v>4415</v>
      </c>
      <c r="J985" t="s">
        <v>6419</v>
      </c>
      <c r="K985" t="s">
        <v>5973</v>
      </c>
      <c r="L985" t="s">
        <v>3337</v>
      </c>
      <c r="P985" t="s">
        <v>3343</v>
      </c>
    </row>
    <row r="986" spans="1:16" x14ac:dyDescent="0.25">
      <c r="A986" t="s">
        <v>4410</v>
      </c>
      <c r="C986" t="s">
        <v>6578</v>
      </c>
      <c r="D986" t="s">
        <v>6578</v>
      </c>
      <c r="E986" t="s">
        <v>6579</v>
      </c>
      <c r="H986" t="s">
        <v>4415</v>
      </c>
      <c r="J986" t="s">
        <v>6419</v>
      </c>
      <c r="K986" t="s">
        <v>5973</v>
      </c>
      <c r="L986" t="s">
        <v>3337</v>
      </c>
      <c r="P986" t="s">
        <v>3343</v>
      </c>
    </row>
    <row r="987" spans="1:16" x14ac:dyDescent="0.25">
      <c r="C987" t="s">
        <v>6580</v>
      </c>
      <c r="D987" t="s">
        <v>6580</v>
      </c>
      <c r="E987" t="s">
        <v>6581</v>
      </c>
      <c r="G987" t="s">
        <v>3333</v>
      </c>
      <c r="K987" t="s">
        <v>3336</v>
      </c>
      <c r="L987" t="s">
        <v>3337</v>
      </c>
      <c r="P987" t="s">
        <v>3343</v>
      </c>
    </row>
    <row r="988" spans="1:16" x14ac:dyDescent="0.25">
      <c r="B988" t="s">
        <v>6582</v>
      </c>
      <c r="C988" t="s">
        <v>6583</v>
      </c>
      <c r="D988" t="s">
        <v>6583</v>
      </c>
      <c r="E988" t="s">
        <v>6584</v>
      </c>
      <c r="F988" t="s">
        <v>6585</v>
      </c>
      <c r="G988" t="s">
        <v>4403</v>
      </c>
      <c r="H988" t="s">
        <v>4415</v>
      </c>
      <c r="I988" t="s">
        <v>6586</v>
      </c>
      <c r="J988" t="s">
        <v>6587</v>
      </c>
      <c r="K988" t="s">
        <v>3336</v>
      </c>
      <c r="L988" t="s">
        <v>3337</v>
      </c>
      <c r="P988" t="s">
        <v>3343</v>
      </c>
    </row>
    <row r="989" spans="1:16" x14ac:dyDescent="0.25">
      <c r="A989" t="s">
        <v>3328</v>
      </c>
      <c r="B989" t="s">
        <v>6588</v>
      </c>
      <c r="C989" t="s">
        <v>6589</v>
      </c>
      <c r="D989" t="s">
        <v>6589</v>
      </c>
      <c r="E989" t="s">
        <v>6590</v>
      </c>
      <c r="F989" t="s">
        <v>6591</v>
      </c>
      <c r="G989" t="s">
        <v>4403</v>
      </c>
      <c r="H989" t="s">
        <v>4415</v>
      </c>
      <c r="I989" t="s">
        <v>6586</v>
      </c>
      <c r="K989" t="s">
        <v>3336</v>
      </c>
      <c r="L989" t="s">
        <v>3337</v>
      </c>
      <c r="P989" t="s">
        <v>3343</v>
      </c>
    </row>
    <row r="990" spans="1:16" x14ac:dyDescent="0.25">
      <c r="A990" t="s">
        <v>3430</v>
      </c>
      <c r="B990" t="s">
        <v>6592</v>
      </c>
      <c r="C990" t="s">
        <v>6593</v>
      </c>
      <c r="D990" t="s">
        <v>6593</v>
      </c>
      <c r="E990" t="s">
        <v>6594</v>
      </c>
      <c r="F990" t="s">
        <v>6591</v>
      </c>
      <c r="G990" t="s">
        <v>4403</v>
      </c>
      <c r="H990" t="s">
        <v>4415</v>
      </c>
      <c r="I990" t="s">
        <v>6586</v>
      </c>
      <c r="J990" t="s">
        <v>6595</v>
      </c>
      <c r="K990" t="s">
        <v>3336</v>
      </c>
      <c r="L990" t="s">
        <v>3337</v>
      </c>
      <c r="P990" t="s">
        <v>3343</v>
      </c>
    </row>
    <row r="991" spans="1:16" x14ac:dyDescent="0.25">
      <c r="C991" t="s">
        <v>6596</v>
      </c>
      <c r="D991" t="s">
        <v>6596</v>
      </c>
      <c r="E991" t="s">
        <v>6597</v>
      </c>
      <c r="G991" t="s">
        <v>3881</v>
      </c>
      <c r="H991" t="s">
        <v>4415</v>
      </c>
      <c r="I991" t="s">
        <v>6586</v>
      </c>
      <c r="K991" t="s">
        <v>3336</v>
      </c>
      <c r="L991" t="s">
        <v>3337</v>
      </c>
      <c r="P991" t="s">
        <v>3343</v>
      </c>
    </row>
    <row r="992" spans="1:16" x14ac:dyDescent="0.25">
      <c r="A992" t="s">
        <v>3430</v>
      </c>
      <c r="C992" t="s">
        <v>6598</v>
      </c>
      <c r="D992" t="s">
        <v>6598</v>
      </c>
      <c r="E992" t="s">
        <v>6599</v>
      </c>
      <c r="G992" t="s">
        <v>3881</v>
      </c>
      <c r="H992" t="s">
        <v>4415</v>
      </c>
      <c r="I992" t="s">
        <v>6586</v>
      </c>
      <c r="J992" t="s">
        <v>6595</v>
      </c>
      <c r="K992" t="s">
        <v>3336</v>
      </c>
      <c r="L992" t="s">
        <v>3337</v>
      </c>
      <c r="P992" t="s">
        <v>3343</v>
      </c>
    </row>
    <row r="993" spans="1:16" x14ac:dyDescent="0.25">
      <c r="A993" t="s">
        <v>3328</v>
      </c>
      <c r="B993" t="s">
        <v>6600</v>
      </c>
      <c r="C993" t="s">
        <v>6601</v>
      </c>
      <c r="D993" t="s">
        <v>6601</v>
      </c>
      <c r="E993" t="s">
        <v>6602</v>
      </c>
      <c r="F993" t="s">
        <v>6603</v>
      </c>
      <c r="G993" t="s">
        <v>4403</v>
      </c>
      <c r="H993" t="s">
        <v>4415</v>
      </c>
      <c r="I993" t="s">
        <v>6586</v>
      </c>
      <c r="K993" t="s">
        <v>3336</v>
      </c>
      <c r="L993" t="s">
        <v>4069</v>
      </c>
      <c r="P993" t="s">
        <v>3343</v>
      </c>
    </row>
    <row r="994" spans="1:16" x14ac:dyDescent="0.25">
      <c r="A994" t="s">
        <v>3430</v>
      </c>
      <c r="B994" t="s">
        <v>6604</v>
      </c>
      <c r="C994" t="s">
        <v>6605</v>
      </c>
      <c r="D994" t="s">
        <v>6605</v>
      </c>
      <c r="E994" t="s">
        <v>6606</v>
      </c>
      <c r="F994" t="s">
        <v>6607</v>
      </c>
      <c r="G994" t="s">
        <v>4403</v>
      </c>
      <c r="H994" t="s">
        <v>4415</v>
      </c>
      <c r="I994" t="s">
        <v>6586</v>
      </c>
      <c r="J994" t="s">
        <v>6595</v>
      </c>
      <c r="K994" t="s">
        <v>3336</v>
      </c>
      <c r="L994" t="s">
        <v>3337</v>
      </c>
      <c r="P994" t="s">
        <v>3343</v>
      </c>
    </row>
    <row r="995" spans="1:16" x14ac:dyDescent="0.25">
      <c r="A995" t="s">
        <v>3328</v>
      </c>
      <c r="B995" t="s">
        <v>6600</v>
      </c>
      <c r="C995" t="s">
        <v>6608</v>
      </c>
      <c r="D995" t="s">
        <v>6608</v>
      </c>
      <c r="E995" t="s">
        <v>6609</v>
      </c>
      <c r="F995" t="s">
        <v>6610</v>
      </c>
      <c r="G995" t="s">
        <v>3881</v>
      </c>
      <c r="H995" t="s">
        <v>4415</v>
      </c>
      <c r="I995" t="s">
        <v>6586</v>
      </c>
      <c r="K995" t="s">
        <v>3336</v>
      </c>
      <c r="L995" t="s">
        <v>3337</v>
      </c>
      <c r="P995" t="s">
        <v>3343</v>
      </c>
    </row>
    <row r="996" spans="1:16" x14ac:dyDescent="0.25">
      <c r="A996" t="s">
        <v>3430</v>
      </c>
      <c r="B996" t="s">
        <v>6604</v>
      </c>
      <c r="C996" t="s">
        <v>6611</v>
      </c>
      <c r="D996" t="s">
        <v>6611</v>
      </c>
      <c r="E996" t="s">
        <v>6612</v>
      </c>
      <c r="F996" t="s">
        <v>6613</v>
      </c>
      <c r="G996" t="s">
        <v>3881</v>
      </c>
      <c r="H996" t="s">
        <v>4415</v>
      </c>
      <c r="I996" t="s">
        <v>6586</v>
      </c>
      <c r="J996" t="s">
        <v>6595</v>
      </c>
      <c r="K996" t="s">
        <v>3336</v>
      </c>
      <c r="L996" t="s">
        <v>3337</v>
      </c>
      <c r="P996" t="s">
        <v>3343</v>
      </c>
    </row>
    <row r="997" spans="1:16" x14ac:dyDescent="0.25">
      <c r="C997" t="s">
        <v>6614</v>
      </c>
      <c r="D997" t="s">
        <v>6614</v>
      </c>
      <c r="E997" t="s">
        <v>6615</v>
      </c>
      <c r="G997" t="s">
        <v>3881</v>
      </c>
      <c r="H997" t="s">
        <v>4415</v>
      </c>
      <c r="I997" t="s">
        <v>6586</v>
      </c>
      <c r="K997" t="s">
        <v>3336</v>
      </c>
      <c r="L997" t="s">
        <v>3337</v>
      </c>
      <c r="P997" t="s">
        <v>3343</v>
      </c>
    </row>
    <row r="998" spans="1:16" x14ac:dyDescent="0.25">
      <c r="A998" t="s">
        <v>3430</v>
      </c>
      <c r="B998" t="s">
        <v>6604</v>
      </c>
      <c r="C998" t="s">
        <v>6616</v>
      </c>
      <c r="D998" t="s">
        <v>6616</v>
      </c>
      <c r="E998" t="s">
        <v>6617</v>
      </c>
      <c r="F998" t="s">
        <v>6618</v>
      </c>
      <c r="G998" t="s">
        <v>3881</v>
      </c>
      <c r="H998" t="s">
        <v>4415</v>
      </c>
      <c r="I998" t="s">
        <v>6586</v>
      </c>
      <c r="J998" t="s">
        <v>6595</v>
      </c>
      <c r="K998" t="s">
        <v>3336</v>
      </c>
      <c r="L998" t="s">
        <v>3337</v>
      </c>
      <c r="P998" t="s">
        <v>3343</v>
      </c>
    </row>
    <row r="999" spans="1:16" x14ac:dyDescent="0.25">
      <c r="B999" t="s">
        <v>6619</v>
      </c>
      <c r="C999" t="s">
        <v>6620</v>
      </c>
      <c r="D999" t="s">
        <v>6620</v>
      </c>
      <c r="E999" t="s">
        <v>6621</v>
      </c>
      <c r="G999" t="s">
        <v>3881</v>
      </c>
      <c r="H999" t="s">
        <v>4415</v>
      </c>
      <c r="I999" t="s">
        <v>6586</v>
      </c>
      <c r="K999" t="s">
        <v>3336</v>
      </c>
      <c r="L999" t="s">
        <v>4069</v>
      </c>
      <c r="P999" t="s">
        <v>3343</v>
      </c>
    </row>
    <row r="1000" spans="1:16" x14ac:dyDescent="0.25">
      <c r="A1000" t="s">
        <v>3430</v>
      </c>
      <c r="C1000" t="s">
        <v>6622</v>
      </c>
      <c r="D1000" t="s">
        <v>6622</v>
      </c>
      <c r="E1000" t="s">
        <v>6623</v>
      </c>
      <c r="F1000" t="s">
        <v>5510</v>
      </c>
      <c r="G1000" t="s">
        <v>3881</v>
      </c>
      <c r="H1000" t="s">
        <v>4415</v>
      </c>
      <c r="I1000" t="s">
        <v>6586</v>
      </c>
      <c r="J1000" t="s">
        <v>6595</v>
      </c>
      <c r="K1000" t="s">
        <v>3336</v>
      </c>
      <c r="L1000" t="s">
        <v>3337</v>
      </c>
      <c r="P1000" t="s">
        <v>3343</v>
      </c>
    </row>
    <row r="1001" spans="1:16" x14ac:dyDescent="0.25">
      <c r="A1001" t="s">
        <v>3328</v>
      </c>
      <c r="C1001" t="s">
        <v>6624</v>
      </c>
      <c r="D1001" t="s">
        <v>6624</v>
      </c>
      <c r="E1001" t="s">
        <v>6625</v>
      </c>
      <c r="F1001" t="s">
        <v>2002</v>
      </c>
      <c r="G1001" t="s">
        <v>4486</v>
      </c>
      <c r="H1001" t="s">
        <v>4415</v>
      </c>
      <c r="I1001" t="s">
        <v>6586</v>
      </c>
      <c r="K1001" t="s">
        <v>3336</v>
      </c>
      <c r="L1001" t="s">
        <v>3337</v>
      </c>
      <c r="P1001" t="s">
        <v>3343</v>
      </c>
    </row>
    <row r="1002" spans="1:16" x14ac:dyDescent="0.25">
      <c r="A1002" t="s">
        <v>3430</v>
      </c>
      <c r="B1002" t="s">
        <v>6592</v>
      </c>
      <c r="C1002" t="s">
        <v>6626</v>
      </c>
      <c r="D1002" t="s">
        <v>6626</v>
      </c>
      <c r="E1002" t="s">
        <v>6627</v>
      </c>
      <c r="F1002" t="s">
        <v>2002</v>
      </c>
      <c r="G1002" t="s">
        <v>4486</v>
      </c>
      <c r="H1002" t="s">
        <v>4415</v>
      </c>
      <c r="I1002" t="s">
        <v>6586</v>
      </c>
      <c r="J1002" t="s">
        <v>6595</v>
      </c>
      <c r="K1002" t="s">
        <v>3336</v>
      </c>
      <c r="L1002" t="s">
        <v>3337</v>
      </c>
      <c r="P1002" t="s">
        <v>3343</v>
      </c>
    </row>
    <row r="1003" spans="1:16" x14ac:dyDescent="0.25">
      <c r="A1003" t="s">
        <v>3328</v>
      </c>
      <c r="C1003" t="s">
        <v>6628</v>
      </c>
      <c r="D1003" t="s">
        <v>6628</v>
      </c>
      <c r="E1003" t="s">
        <v>6629</v>
      </c>
      <c r="F1003" t="s">
        <v>6630</v>
      </c>
      <c r="H1003" t="s">
        <v>3334</v>
      </c>
      <c r="K1003" t="s">
        <v>3336</v>
      </c>
      <c r="L1003" t="s">
        <v>3337</v>
      </c>
      <c r="P1003" t="s">
        <v>3343</v>
      </c>
    </row>
    <row r="1004" spans="1:16" x14ac:dyDescent="0.25">
      <c r="A1004" t="s">
        <v>3430</v>
      </c>
      <c r="C1004" t="s">
        <v>6631</v>
      </c>
      <c r="D1004" t="s">
        <v>6631</v>
      </c>
      <c r="E1004" t="s">
        <v>5380</v>
      </c>
      <c r="F1004" t="s">
        <v>5381</v>
      </c>
      <c r="G1004" t="s">
        <v>4403</v>
      </c>
      <c r="H1004" t="s">
        <v>4415</v>
      </c>
      <c r="J1004" t="s">
        <v>6632</v>
      </c>
      <c r="K1004" t="s">
        <v>4593</v>
      </c>
      <c r="L1004" t="s">
        <v>4069</v>
      </c>
      <c r="M1004" t="s">
        <v>5231</v>
      </c>
      <c r="P1004" t="s">
        <v>3343</v>
      </c>
    </row>
    <row r="1005" spans="1:16" x14ac:dyDescent="0.25">
      <c r="A1005" t="s">
        <v>3430</v>
      </c>
      <c r="C1005" t="s">
        <v>6633</v>
      </c>
      <c r="D1005" t="s">
        <v>6633</v>
      </c>
      <c r="E1005" t="s">
        <v>5384</v>
      </c>
      <c r="F1005" t="s">
        <v>5385</v>
      </c>
      <c r="G1005" t="s">
        <v>4403</v>
      </c>
      <c r="H1005" t="s">
        <v>4415</v>
      </c>
      <c r="J1005" t="s">
        <v>6632</v>
      </c>
      <c r="K1005" t="s">
        <v>4593</v>
      </c>
      <c r="L1005" t="s">
        <v>4069</v>
      </c>
      <c r="M1005" t="s">
        <v>5231</v>
      </c>
      <c r="P1005" t="s">
        <v>3343</v>
      </c>
    </row>
    <row r="1006" spans="1:16" x14ac:dyDescent="0.25">
      <c r="A1006" t="s">
        <v>3430</v>
      </c>
      <c r="C1006" t="s">
        <v>6634</v>
      </c>
      <c r="D1006" t="s">
        <v>6634</v>
      </c>
      <c r="E1006" t="s">
        <v>5388</v>
      </c>
      <c r="F1006" t="s">
        <v>5389</v>
      </c>
      <c r="G1006" t="s">
        <v>4403</v>
      </c>
      <c r="H1006" t="s">
        <v>4415</v>
      </c>
      <c r="J1006" t="s">
        <v>6632</v>
      </c>
      <c r="K1006" t="s">
        <v>4593</v>
      </c>
      <c r="L1006" t="s">
        <v>4069</v>
      </c>
      <c r="M1006" t="s">
        <v>5231</v>
      </c>
      <c r="P1006" t="s">
        <v>3343</v>
      </c>
    </row>
    <row r="1007" spans="1:16" x14ac:dyDescent="0.25">
      <c r="A1007" t="s">
        <v>3430</v>
      </c>
      <c r="C1007" t="s">
        <v>6635</v>
      </c>
      <c r="D1007" t="s">
        <v>6635</v>
      </c>
      <c r="E1007" t="s">
        <v>5391</v>
      </c>
      <c r="F1007" t="s">
        <v>5392</v>
      </c>
      <c r="G1007" t="s">
        <v>4403</v>
      </c>
      <c r="H1007" t="s">
        <v>4415</v>
      </c>
      <c r="J1007" t="s">
        <v>6632</v>
      </c>
      <c r="K1007" t="s">
        <v>4593</v>
      </c>
      <c r="L1007" t="s">
        <v>3337</v>
      </c>
      <c r="M1007" t="s">
        <v>5231</v>
      </c>
      <c r="P1007" t="s">
        <v>3343</v>
      </c>
    </row>
    <row r="1008" spans="1:16" x14ac:dyDescent="0.25">
      <c r="A1008" t="s">
        <v>3430</v>
      </c>
      <c r="C1008" t="s">
        <v>6636</v>
      </c>
      <c r="D1008" t="s">
        <v>6636</v>
      </c>
      <c r="E1008" t="s">
        <v>5394</v>
      </c>
      <c r="G1008" t="s">
        <v>4403</v>
      </c>
      <c r="H1008" t="s">
        <v>4415</v>
      </c>
      <c r="J1008" t="s">
        <v>6632</v>
      </c>
      <c r="K1008" t="s">
        <v>4593</v>
      </c>
      <c r="L1008" t="s">
        <v>4069</v>
      </c>
      <c r="M1008" t="s">
        <v>6637</v>
      </c>
      <c r="P1008" t="s">
        <v>3343</v>
      </c>
    </row>
    <row r="1009" spans="1:16" x14ac:dyDescent="0.25">
      <c r="A1009" t="s">
        <v>3883</v>
      </c>
      <c r="C1009" t="s">
        <v>6638</v>
      </c>
      <c r="D1009" t="s">
        <v>6638</v>
      </c>
      <c r="E1009" t="s">
        <v>6639</v>
      </c>
      <c r="F1009" t="s">
        <v>5398</v>
      </c>
      <c r="G1009" t="s">
        <v>4486</v>
      </c>
      <c r="H1009" t="s">
        <v>4415</v>
      </c>
      <c r="J1009" t="s">
        <v>6632</v>
      </c>
      <c r="K1009" t="s">
        <v>3336</v>
      </c>
      <c r="L1009" t="s">
        <v>4069</v>
      </c>
      <c r="M1009" t="s">
        <v>5231</v>
      </c>
      <c r="P1009" t="s">
        <v>3343</v>
      </c>
    </row>
    <row r="1010" spans="1:16" x14ac:dyDescent="0.25">
      <c r="A1010" t="s">
        <v>3883</v>
      </c>
      <c r="C1010" t="s">
        <v>6640</v>
      </c>
      <c r="D1010" t="s">
        <v>6640</v>
      </c>
      <c r="E1010" t="s">
        <v>6641</v>
      </c>
      <c r="F1010" t="s">
        <v>5402</v>
      </c>
      <c r="G1010" t="s">
        <v>4403</v>
      </c>
      <c r="H1010" t="s">
        <v>4415</v>
      </c>
      <c r="J1010" t="s">
        <v>6632</v>
      </c>
      <c r="K1010" t="s">
        <v>3336</v>
      </c>
      <c r="L1010" t="s">
        <v>3337</v>
      </c>
      <c r="M1010" t="s">
        <v>5231</v>
      </c>
      <c r="P1010" t="s">
        <v>3343</v>
      </c>
    </row>
    <row r="1011" spans="1:16" x14ac:dyDescent="0.25">
      <c r="A1011" t="s">
        <v>4764</v>
      </c>
      <c r="C1011" t="s">
        <v>6642</v>
      </c>
      <c r="D1011" t="s">
        <v>6642</v>
      </c>
      <c r="E1011" t="s">
        <v>5138</v>
      </c>
      <c r="F1011" t="s">
        <v>6643</v>
      </c>
      <c r="G1011" t="s">
        <v>4403</v>
      </c>
      <c r="J1011" t="s">
        <v>6632</v>
      </c>
      <c r="K1011" t="s">
        <v>4593</v>
      </c>
      <c r="L1011" t="s">
        <v>3337</v>
      </c>
      <c r="M1011" t="s">
        <v>6306</v>
      </c>
      <c r="P1011" t="s">
        <v>3343</v>
      </c>
    </row>
    <row r="1012" spans="1:16" x14ac:dyDescent="0.25">
      <c r="A1012" t="s">
        <v>4764</v>
      </c>
      <c r="B1012" t="s">
        <v>6644</v>
      </c>
      <c r="C1012" t="s">
        <v>6645</v>
      </c>
      <c r="D1012" t="s">
        <v>6645</v>
      </c>
      <c r="E1012" t="s">
        <v>5142</v>
      </c>
      <c r="F1012" t="s">
        <v>6646</v>
      </c>
      <c r="G1012" t="s">
        <v>4403</v>
      </c>
      <c r="J1012" t="s">
        <v>6632</v>
      </c>
      <c r="K1012" t="s">
        <v>4593</v>
      </c>
      <c r="L1012" t="s">
        <v>3337</v>
      </c>
      <c r="M1012" t="s">
        <v>6647</v>
      </c>
      <c r="P1012" t="s">
        <v>3343</v>
      </c>
    </row>
    <row r="1013" spans="1:16" x14ac:dyDescent="0.25">
      <c r="A1013" t="s">
        <v>4764</v>
      </c>
      <c r="B1013" t="s">
        <v>6648</v>
      </c>
      <c r="C1013" t="s">
        <v>6649</v>
      </c>
      <c r="D1013" t="s">
        <v>6649</v>
      </c>
      <c r="E1013" t="s">
        <v>5146</v>
      </c>
      <c r="F1013" t="s">
        <v>6650</v>
      </c>
      <c r="G1013" t="s">
        <v>4403</v>
      </c>
      <c r="H1013" t="s">
        <v>4415</v>
      </c>
      <c r="J1013" t="s">
        <v>6632</v>
      </c>
      <c r="K1013" t="s">
        <v>4593</v>
      </c>
      <c r="L1013" t="s">
        <v>3337</v>
      </c>
      <c r="M1013" t="s">
        <v>6307</v>
      </c>
      <c r="P1013" t="s">
        <v>3343</v>
      </c>
    </row>
    <row r="1014" spans="1:16" x14ac:dyDescent="0.25">
      <c r="A1014" t="s">
        <v>3883</v>
      </c>
      <c r="B1014" t="s">
        <v>6651</v>
      </c>
      <c r="C1014" t="s">
        <v>6652</v>
      </c>
      <c r="D1014" t="s">
        <v>6652</v>
      </c>
      <c r="E1014" t="s">
        <v>6653</v>
      </c>
      <c r="F1014" t="s">
        <v>5418</v>
      </c>
      <c r="G1014" t="s">
        <v>3881</v>
      </c>
      <c r="H1014" t="s">
        <v>4415</v>
      </c>
      <c r="J1014" t="s">
        <v>6632</v>
      </c>
      <c r="K1014" t="s">
        <v>3336</v>
      </c>
      <c r="L1014" t="s">
        <v>4069</v>
      </c>
      <c r="M1014" t="s">
        <v>5231</v>
      </c>
      <c r="P1014" t="s">
        <v>3343</v>
      </c>
    </row>
    <row r="1015" spans="1:16" x14ac:dyDescent="0.25">
      <c r="A1015" t="s">
        <v>3883</v>
      </c>
      <c r="C1015" t="s">
        <v>6654</v>
      </c>
      <c r="D1015" t="s">
        <v>6654</v>
      </c>
      <c r="E1015" t="s">
        <v>6655</v>
      </c>
      <c r="F1015" t="s">
        <v>5421</v>
      </c>
      <c r="G1015" t="s">
        <v>4486</v>
      </c>
      <c r="H1015" t="s">
        <v>4415</v>
      </c>
      <c r="J1015" t="s">
        <v>6632</v>
      </c>
      <c r="K1015" t="s">
        <v>3336</v>
      </c>
      <c r="L1015" t="s">
        <v>3337</v>
      </c>
      <c r="M1015" t="s">
        <v>5231</v>
      </c>
      <c r="P1015" t="s">
        <v>3343</v>
      </c>
    </row>
    <row r="1016" spans="1:16" x14ac:dyDescent="0.25">
      <c r="A1016" t="s">
        <v>4764</v>
      </c>
      <c r="C1016" t="s">
        <v>6656</v>
      </c>
      <c r="D1016" t="s">
        <v>6656</v>
      </c>
      <c r="E1016" t="s">
        <v>6657</v>
      </c>
      <c r="F1016" t="s">
        <v>6658</v>
      </c>
      <c r="G1016" t="s">
        <v>4403</v>
      </c>
      <c r="J1016" t="s">
        <v>6632</v>
      </c>
      <c r="K1016" t="s">
        <v>4593</v>
      </c>
      <c r="L1016" t="s">
        <v>3337</v>
      </c>
      <c r="M1016" t="s">
        <v>6659</v>
      </c>
      <c r="P1016" t="s">
        <v>3343</v>
      </c>
    </row>
    <row r="1017" spans="1:16" x14ac:dyDescent="0.25">
      <c r="A1017" t="s">
        <v>4764</v>
      </c>
      <c r="B1017" t="s">
        <v>6648</v>
      </c>
      <c r="C1017" t="s">
        <v>6660</v>
      </c>
      <c r="D1017" t="s">
        <v>6660</v>
      </c>
      <c r="E1017" t="s">
        <v>6661</v>
      </c>
      <c r="F1017" t="s">
        <v>6662</v>
      </c>
      <c r="G1017" t="s">
        <v>4403</v>
      </c>
      <c r="J1017" t="s">
        <v>6632</v>
      </c>
      <c r="K1017" t="s">
        <v>4593</v>
      </c>
      <c r="L1017" t="s">
        <v>3337</v>
      </c>
      <c r="M1017" t="s">
        <v>6663</v>
      </c>
      <c r="P1017" t="s">
        <v>3343</v>
      </c>
    </row>
    <row r="1018" spans="1:16" x14ac:dyDescent="0.25">
      <c r="A1018" t="s">
        <v>4764</v>
      </c>
      <c r="C1018" t="s">
        <v>6664</v>
      </c>
      <c r="D1018" t="s">
        <v>6664</v>
      </c>
      <c r="E1018" t="s">
        <v>5423</v>
      </c>
      <c r="F1018" t="s">
        <v>6665</v>
      </c>
      <c r="G1018" t="s">
        <v>3881</v>
      </c>
      <c r="J1018" t="s">
        <v>6632</v>
      </c>
      <c r="K1018" t="s">
        <v>4593</v>
      </c>
      <c r="L1018" t="s">
        <v>3337</v>
      </c>
      <c r="M1018" t="s">
        <v>6666</v>
      </c>
      <c r="P1018" t="s">
        <v>3343</v>
      </c>
    </row>
    <row r="1019" spans="1:16" x14ac:dyDescent="0.25">
      <c r="A1019" t="s">
        <v>4764</v>
      </c>
      <c r="C1019" t="s">
        <v>6667</v>
      </c>
      <c r="D1019" t="s">
        <v>6667</v>
      </c>
      <c r="E1019" t="s">
        <v>5170</v>
      </c>
      <c r="F1019" t="s">
        <v>6668</v>
      </c>
      <c r="G1019" t="s">
        <v>4403</v>
      </c>
      <c r="J1019" t="s">
        <v>6632</v>
      </c>
      <c r="K1019" t="s">
        <v>4593</v>
      </c>
      <c r="L1019" t="s">
        <v>3337</v>
      </c>
      <c r="M1019" t="s">
        <v>6669</v>
      </c>
      <c r="P1019" t="s">
        <v>3343</v>
      </c>
    </row>
    <row r="1020" spans="1:16" x14ac:dyDescent="0.25">
      <c r="A1020" t="s">
        <v>3883</v>
      </c>
      <c r="C1020" t="s">
        <v>6670</v>
      </c>
      <c r="D1020" t="s">
        <v>6670</v>
      </c>
      <c r="F1020" t="s">
        <v>4486</v>
      </c>
      <c r="H1020" t="s">
        <v>4415</v>
      </c>
      <c r="J1020" t="s">
        <v>6632</v>
      </c>
      <c r="K1020" t="s">
        <v>4593</v>
      </c>
      <c r="L1020" t="s">
        <v>4069</v>
      </c>
      <c r="M1020" t="s">
        <v>5231</v>
      </c>
      <c r="P1020" t="s">
        <v>3343</v>
      </c>
    </row>
    <row r="1021" spans="1:16" x14ac:dyDescent="0.25">
      <c r="A1021" t="s">
        <v>3883</v>
      </c>
      <c r="B1021" t="s">
        <v>6671</v>
      </c>
      <c r="C1021" t="s">
        <v>6672</v>
      </c>
      <c r="D1021" t="s">
        <v>6672</v>
      </c>
      <c r="F1021" t="s">
        <v>5429</v>
      </c>
      <c r="G1021" t="s">
        <v>4799</v>
      </c>
      <c r="H1021" t="s">
        <v>4415</v>
      </c>
      <c r="J1021" t="s">
        <v>6632</v>
      </c>
      <c r="K1021" t="s">
        <v>4593</v>
      </c>
      <c r="L1021" t="s">
        <v>4069</v>
      </c>
      <c r="M1021" t="s">
        <v>5231</v>
      </c>
      <c r="P1021" t="s">
        <v>3343</v>
      </c>
    </row>
    <row r="1022" spans="1:16" x14ac:dyDescent="0.25">
      <c r="A1022" t="s">
        <v>3883</v>
      </c>
      <c r="C1022" t="s">
        <v>6673</v>
      </c>
      <c r="D1022" t="s">
        <v>6673</v>
      </c>
      <c r="F1022" t="s">
        <v>5431</v>
      </c>
      <c r="H1022" t="s">
        <v>4415</v>
      </c>
      <c r="J1022" t="s">
        <v>6632</v>
      </c>
      <c r="K1022" t="s">
        <v>4593</v>
      </c>
      <c r="L1022" t="s">
        <v>4069</v>
      </c>
      <c r="M1022" t="s">
        <v>5231</v>
      </c>
      <c r="P1022" t="s">
        <v>3343</v>
      </c>
    </row>
    <row r="1023" spans="1:16" x14ac:dyDescent="0.25">
      <c r="A1023" t="s">
        <v>3883</v>
      </c>
      <c r="B1023" t="s">
        <v>6671</v>
      </c>
      <c r="C1023" t="s">
        <v>6674</v>
      </c>
      <c r="D1023" t="s">
        <v>6674</v>
      </c>
      <c r="F1023" t="s">
        <v>5434</v>
      </c>
      <c r="G1023" t="s">
        <v>3881</v>
      </c>
      <c r="H1023" t="s">
        <v>4415</v>
      </c>
      <c r="J1023" t="s">
        <v>6632</v>
      </c>
      <c r="K1023" t="s">
        <v>4593</v>
      </c>
      <c r="L1023" t="s">
        <v>4069</v>
      </c>
      <c r="M1023" t="s">
        <v>5231</v>
      </c>
      <c r="P1023" t="s">
        <v>3343</v>
      </c>
    </row>
    <row r="1024" spans="1:16" x14ac:dyDescent="0.25">
      <c r="A1024" t="s">
        <v>3883</v>
      </c>
      <c r="B1024" t="s">
        <v>6671</v>
      </c>
      <c r="C1024" t="s">
        <v>6675</v>
      </c>
      <c r="D1024" t="s">
        <v>6675</v>
      </c>
      <c r="F1024" t="s">
        <v>5436</v>
      </c>
      <c r="G1024" t="s">
        <v>4486</v>
      </c>
      <c r="H1024" t="s">
        <v>4415</v>
      </c>
      <c r="J1024" t="s">
        <v>6632</v>
      </c>
      <c r="K1024" t="s">
        <v>4593</v>
      </c>
      <c r="L1024" t="s">
        <v>4069</v>
      </c>
      <c r="M1024" t="s">
        <v>5231</v>
      </c>
      <c r="P1024" t="s">
        <v>3343</v>
      </c>
    </row>
    <row r="1025" spans="1:16" x14ac:dyDescent="0.25">
      <c r="A1025" t="s">
        <v>3883</v>
      </c>
      <c r="C1025" t="s">
        <v>6676</v>
      </c>
      <c r="D1025" t="s">
        <v>6676</v>
      </c>
      <c r="F1025" t="s">
        <v>5438</v>
      </c>
      <c r="H1025" t="s">
        <v>4415</v>
      </c>
      <c r="J1025" t="s">
        <v>6632</v>
      </c>
      <c r="K1025" t="s">
        <v>4593</v>
      </c>
      <c r="L1025" t="s">
        <v>4069</v>
      </c>
      <c r="M1025" t="s">
        <v>5231</v>
      </c>
      <c r="P1025" t="s">
        <v>3343</v>
      </c>
    </row>
    <row r="1026" spans="1:16" x14ac:dyDescent="0.25">
      <c r="A1026" t="s">
        <v>3883</v>
      </c>
      <c r="C1026" t="s">
        <v>6677</v>
      </c>
      <c r="D1026" t="s">
        <v>6677</v>
      </c>
      <c r="E1026" t="s">
        <v>6678</v>
      </c>
      <c r="F1026" t="s">
        <v>5441</v>
      </c>
      <c r="G1026" t="s">
        <v>3333</v>
      </c>
      <c r="H1026" t="s">
        <v>4415</v>
      </c>
      <c r="J1026" t="s">
        <v>6632</v>
      </c>
      <c r="K1026" t="s">
        <v>3336</v>
      </c>
      <c r="L1026" t="s">
        <v>3337</v>
      </c>
      <c r="M1026" t="s">
        <v>5231</v>
      </c>
      <c r="P1026" t="s">
        <v>3343</v>
      </c>
    </row>
    <row r="1027" spans="1:16" x14ac:dyDescent="0.25">
      <c r="A1027" t="s">
        <v>3883</v>
      </c>
      <c r="B1027" t="s">
        <v>6679</v>
      </c>
      <c r="C1027" t="s">
        <v>6680</v>
      </c>
      <c r="D1027" t="s">
        <v>6680</v>
      </c>
      <c r="E1027" t="s">
        <v>6681</v>
      </c>
      <c r="F1027" t="s">
        <v>5444</v>
      </c>
      <c r="G1027" t="s">
        <v>4403</v>
      </c>
      <c r="H1027" t="s">
        <v>4415</v>
      </c>
      <c r="J1027" t="s">
        <v>6632</v>
      </c>
      <c r="K1027" t="s">
        <v>3336</v>
      </c>
      <c r="L1027" t="s">
        <v>4069</v>
      </c>
      <c r="M1027" t="s">
        <v>5231</v>
      </c>
      <c r="P1027" t="s">
        <v>3343</v>
      </c>
    </row>
    <row r="1028" spans="1:16" x14ac:dyDescent="0.25">
      <c r="A1028" t="s">
        <v>3883</v>
      </c>
      <c r="B1028" t="s">
        <v>6682</v>
      </c>
      <c r="C1028" t="s">
        <v>6683</v>
      </c>
      <c r="D1028" t="s">
        <v>6683</v>
      </c>
      <c r="F1028" t="s">
        <v>5447</v>
      </c>
      <c r="G1028" t="s">
        <v>3881</v>
      </c>
      <c r="H1028" t="s">
        <v>4415</v>
      </c>
      <c r="J1028" t="s">
        <v>6632</v>
      </c>
      <c r="K1028" t="s">
        <v>4593</v>
      </c>
      <c r="L1028" t="s">
        <v>4069</v>
      </c>
      <c r="P1028" t="s">
        <v>3343</v>
      </c>
    </row>
    <row r="1029" spans="1:16" x14ac:dyDescent="0.25">
      <c r="A1029" t="s">
        <v>3883</v>
      </c>
      <c r="C1029" t="s">
        <v>6684</v>
      </c>
      <c r="D1029" t="s">
        <v>6684</v>
      </c>
      <c r="E1029" t="s">
        <v>6685</v>
      </c>
      <c r="F1029" t="s">
        <v>5450</v>
      </c>
      <c r="G1029" t="s">
        <v>4486</v>
      </c>
      <c r="H1029" t="s">
        <v>4415</v>
      </c>
      <c r="J1029" t="s">
        <v>6632</v>
      </c>
      <c r="K1029" t="s">
        <v>3336</v>
      </c>
      <c r="L1029" t="s">
        <v>4069</v>
      </c>
      <c r="M1029" t="s">
        <v>5231</v>
      </c>
      <c r="P1029" t="s">
        <v>3343</v>
      </c>
    </row>
    <row r="1030" spans="1:16" x14ac:dyDescent="0.25">
      <c r="A1030" t="s">
        <v>3430</v>
      </c>
      <c r="C1030" t="s">
        <v>6686</v>
      </c>
      <c r="D1030" t="s">
        <v>6686</v>
      </c>
      <c r="E1030" t="s">
        <v>5203</v>
      </c>
      <c r="F1030" t="s">
        <v>5452</v>
      </c>
      <c r="G1030" t="s">
        <v>4403</v>
      </c>
      <c r="H1030" t="s">
        <v>4415</v>
      </c>
      <c r="J1030" t="s">
        <v>6632</v>
      </c>
      <c r="K1030" t="s">
        <v>4593</v>
      </c>
      <c r="L1030" t="s">
        <v>3337</v>
      </c>
      <c r="M1030" t="s">
        <v>5231</v>
      </c>
      <c r="P1030" t="s">
        <v>3343</v>
      </c>
    </row>
    <row r="1031" spans="1:16" x14ac:dyDescent="0.25">
      <c r="A1031" t="s">
        <v>4764</v>
      </c>
      <c r="B1031" t="s">
        <v>6644</v>
      </c>
      <c r="C1031" t="s">
        <v>6687</v>
      </c>
      <c r="D1031" t="s">
        <v>6687</v>
      </c>
      <c r="E1031" t="s">
        <v>5174</v>
      </c>
      <c r="F1031" t="s">
        <v>6688</v>
      </c>
      <c r="G1031" t="s">
        <v>4403</v>
      </c>
      <c r="H1031" t="s">
        <v>4415</v>
      </c>
      <c r="J1031" t="s">
        <v>6632</v>
      </c>
      <c r="K1031" t="s">
        <v>4593</v>
      </c>
      <c r="L1031" t="s">
        <v>3337</v>
      </c>
      <c r="M1031" t="s">
        <v>6689</v>
      </c>
      <c r="P1031" t="s">
        <v>3343</v>
      </c>
    </row>
    <row r="1032" spans="1:16" x14ac:dyDescent="0.25">
      <c r="A1032" t="s">
        <v>3883</v>
      </c>
      <c r="B1032" t="s">
        <v>6690</v>
      </c>
      <c r="C1032" t="s">
        <v>6691</v>
      </c>
      <c r="D1032" t="s">
        <v>6691</v>
      </c>
      <c r="E1032" t="s">
        <v>6692</v>
      </c>
      <c r="F1032" t="s">
        <v>5456</v>
      </c>
      <c r="G1032" t="s">
        <v>4403</v>
      </c>
      <c r="H1032" t="s">
        <v>4415</v>
      </c>
      <c r="J1032" t="s">
        <v>6632</v>
      </c>
      <c r="K1032" t="s">
        <v>5457</v>
      </c>
      <c r="L1032" t="s">
        <v>3337</v>
      </c>
      <c r="M1032" t="s">
        <v>5231</v>
      </c>
      <c r="P1032" t="s">
        <v>3343</v>
      </c>
    </row>
    <row r="1033" spans="1:16" x14ac:dyDescent="0.25">
      <c r="A1033" t="s">
        <v>3883</v>
      </c>
      <c r="B1033" t="s">
        <v>6690</v>
      </c>
      <c r="C1033" t="s">
        <v>6693</v>
      </c>
      <c r="D1033" t="s">
        <v>6693</v>
      </c>
      <c r="E1033" t="s">
        <v>6694</v>
      </c>
      <c r="F1033" t="s">
        <v>5460</v>
      </c>
      <c r="G1033" t="s">
        <v>4403</v>
      </c>
      <c r="H1033" t="s">
        <v>4415</v>
      </c>
      <c r="J1033" t="s">
        <v>6632</v>
      </c>
      <c r="K1033" t="s">
        <v>5457</v>
      </c>
      <c r="L1033" t="s">
        <v>4069</v>
      </c>
      <c r="M1033" t="s">
        <v>5231</v>
      </c>
      <c r="P1033" t="s">
        <v>3343</v>
      </c>
    </row>
    <row r="1034" spans="1:16" x14ac:dyDescent="0.25">
      <c r="A1034" t="s">
        <v>3883</v>
      </c>
      <c r="B1034" t="s">
        <v>6690</v>
      </c>
      <c r="C1034" t="s">
        <v>6695</v>
      </c>
      <c r="D1034" t="s">
        <v>6695</v>
      </c>
      <c r="E1034" t="s">
        <v>6696</v>
      </c>
      <c r="F1034" t="s">
        <v>5463</v>
      </c>
      <c r="G1034" t="s">
        <v>4403</v>
      </c>
      <c r="H1034" t="s">
        <v>4415</v>
      </c>
      <c r="J1034" t="s">
        <v>6632</v>
      </c>
      <c r="K1034" t="s">
        <v>5457</v>
      </c>
      <c r="L1034" t="s">
        <v>3337</v>
      </c>
      <c r="M1034" t="s">
        <v>5231</v>
      </c>
      <c r="P1034" t="s">
        <v>3343</v>
      </c>
    </row>
    <row r="1035" spans="1:16" x14ac:dyDescent="0.25">
      <c r="A1035" t="s">
        <v>3883</v>
      </c>
      <c r="B1035" t="s">
        <v>6697</v>
      </c>
      <c r="C1035" t="s">
        <v>6698</v>
      </c>
      <c r="D1035" t="s">
        <v>6698</v>
      </c>
      <c r="E1035" t="s">
        <v>6699</v>
      </c>
      <c r="F1035" t="s">
        <v>5467</v>
      </c>
      <c r="G1035" t="s">
        <v>4403</v>
      </c>
      <c r="H1035" t="s">
        <v>4415</v>
      </c>
      <c r="J1035" t="s">
        <v>6632</v>
      </c>
      <c r="K1035" t="s">
        <v>5457</v>
      </c>
      <c r="L1035" t="s">
        <v>3337</v>
      </c>
      <c r="M1035" t="s">
        <v>5231</v>
      </c>
      <c r="P1035" t="s">
        <v>3343</v>
      </c>
    </row>
    <row r="1036" spans="1:16" x14ac:dyDescent="0.25">
      <c r="A1036" t="s">
        <v>3883</v>
      </c>
      <c r="B1036" t="s">
        <v>6690</v>
      </c>
      <c r="C1036" t="s">
        <v>6700</v>
      </c>
      <c r="D1036" t="s">
        <v>6700</v>
      </c>
      <c r="E1036" t="s">
        <v>6701</v>
      </c>
      <c r="F1036" t="s">
        <v>5470</v>
      </c>
      <c r="G1036" t="s">
        <v>4403</v>
      </c>
      <c r="H1036" t="s">
        <v>4415</v>
      </c>
      <c r="J1036" t="s">
        <v>6632</v>
      </c>
      <c r="K1036" t="s">
        <v>4593</v>
      </c>
      <c r="L1036" t="s">
        <v>3337</v>
      </c>
      <c r="M1036" t="s">
        <v>5231</v>
      </c>
      <c r="P1036" t="s">
        <v>3343</v>
      </c>
    </row>
    <row r="1037" spans="1:16" x14ac:dyDescent="0.25">
      <c r="A1037" t="s">
        <v>3883</v>
      </c>
      <c r="C1037" t="s">
        <v>6702</v>
      </c>
      <c r="D1037" t="s">
        <v>6702</v>
      </c>
      <c r="E1037" t="s">
        <v>6703</v>
      </c>
      <c r="F1037" t="s">
        <v>5473</v>
      </c>
      <c r="G1037" t="s">
        <v>4403</v>
      </c>
      <c r="H1037" t="s">
        <v>4415</v>
      </c>
      <c r="J1037" t="s">
        <v>6632</v>
      </c>
      <c r="L1037" t="s">
        <v>4069</v>
      </c>
      <c r="M1037" t="s">
        <v>5231</v>
      </c>
      <c r="P1037" t="s">
        <v>3343</v>
      </c>
    </row>
    <row r="1038" spans="1:16" x14ac:dyDescent="0.25">
      <c r="A1038" t="s">
        <v>3883</v>
      </c>
      <c r="C1038" t="s">
        <v>6704</v>
      </c>
      <c r="D1038" t="s">
        <v>6704</v>
      </c>
      <c r="E1038" t="s">
        <v>6705</v>
      </c>
      <c r="F1038" t="s">
        <v>5476</v>
      </c>
      <c r="G1038" t="s">
        <v>4403</v>
      </c>
      <c r="H1038" t="s">
        <v>4415</v>
      </c>
      <c r="J1038" t="s">
        <v>6632</v>
      </c>
      <c r="L1038" t="s">
        <v>3337</v>
      </c>
      <c r="M1038" t="s">
        <v>5231</v>
      </c>
      <c r="P1038" t="s">
        <v>3343</v>
      </c>
    </row>
    <row r="1039" spans="1:16" x14ac:dyDescent="0.25">
      <c r="A1039" t="s">
        <v>3883</v>
      </c>
      <c r="B1039" t="s">
        <v>6697</v>
      </c>
      <c r="C1039" t="s">
        <v>6706</v>
      </c>
      <c r="D1039" t="s">
        <v>6706</v>
      </c>
      <c r="E1039" t="s">
        <v>6707</v>
      </c>
      <c r="F1039" t="s">
        <v>5479</v>
      </c>
      <c r="G1039" t="s">
        <v>4403</v>
      </c>
      <c r="H1039" t="s">
        <v>4415</v>
      </c>
      <c r="J1039" t="s">
        <v>6632</v>
      </c>
      <c r="K1039" t="s">
        <v>4593</v>
      </c>
      <c r="L1039" t="s">
        <v>4069</v>
      </c>
      <c r="M1039" t="s">
        <v>5231</v>
      </c>
      <c r="P1039" t="s">
        <v>3343</v>
      </c>
    </row>
    <row r="1040" spans="1:16" x14ac:dyDescent="0.25">
      <c r="A1040" t="s">
        <v>3883</v>
      </c>
      <c r="B1040" t="s">
        <v>6708</v>
      </c>
      <c r="C1040" t="s">
        <v>6709</v>
      </c>
      <c r="D1040" t="s">
        <v>6709</v>
      </c>
      <c r="E1040" t="s">
        <v>6710</v>
      </c>
      <c r="F1040" t="s">
        <v>5482</v>
      </c>
      <c r="G1040" t="s">
        <v>4486</v>
      </c>
      <c r="H1040" t="s">
        <v>4415</v>
      </c>
      <c r="J1040" t="s">
        <v>6632</v>
      </c>
      <c r="K1040" t="s">
        <v>3336</v>
      </c>
      <c r="L1040" t="s">
        <v>4069</v>
      </c>
      <c r="M1040" t="s">
        <v>5231</v>
      </c>
      <c r="P1040" t="s">
        <v>3343</v>
      </c>
    </row>
    <row r="1041" spans="1:16" x14ac:dyDescent="0.25">
      <c r="A1041" t="s">
        <v>3883</v>
      </c>
      <c r="C1041" t="s">
        <v>6711</v>
      </c>
      <c r="D1041" t="s">
        <v>6711</v>
      </c>
      <c r="E1041" t="s">
        <v>6712</v>
      </c>
      <c r="F1041" t="s">
        <v>5485</v>
      </c>
      <c r="G1041" t="s">
        <v>3881</v>
      </c>
      <c r="H1041" t="s">
        <v>4415</v>
      </c>
      <c r="J1041" t="s">
        <v>6632</v>
      </c>
      <c r="K1041" t="s">
        <v>3336</v>
      </c>
      <c r="L1041" t="s">
        <v>3337</v>
      </c>
      <c r="M1041" t="s">
        <v>5231</v>
      </c>
      <c r="P1041" t="s">
        <v>3343</v>
      </c>
    </row>
    <row r="1042" spans="1:16" x14ac:dyDescent="0.25">
      <c r="A1042" t="s">
        <v>4764</v>
      </c>
      <c r="C1042" t="s">
        <v>6713</v>
      </c>
      <c r="D1042" t="s">
        <v>6713</v>
      </c>
      <c r="E1042" t="s">
        <v>6714</v>
      </c>
      <c r="F1042" t="s">
        <v>6715</v>
      </c>
      <c r="G1042" t="s">
        <v>4403</v>
      </c>
      <c r="J1042" t="s">
        <v>6632</v>
      </c>
      <c r="K1042" t="s">
        <v>4593</v>
      </c>
      <c r="L1042" t="s">
        <v>3337</v>
      </c>
      <c r="M1042" t="s">
        <v>6716</v>
      </c>
      <c r="P1042" t="s">
        <v>3343</v>
      </c>
    </row>
    <row r="1043" spans="1:16" x14ac:dyDescent="0.25">
      <c r="A1043" t="s">
        <v>4764</v>
      </c>
      <c r="C1043" t="s">
        <v>6717</v>
      </c>
      <c r="D1043" t="s">
        <v>6717</v>
      </c>
      <c r="E1043" t="s">
        <v>5213</v>
      </c>
      <c r="F1043" t="s">
        <v>6718</v>
      </c>
      <c r="G1043" t="s">
        <v>4403</v>
      </c>
      <c r="J1043" t="s">
        <v>6632</v>
      </c>
      <c r="K1043" t="s">
        <v>4593</v>
      </c>
      <c r="L1043" t="s">
        <v>3337</v>
      </c>
      <c r="M1043" t="s">
        <v>6719</v>
      </c>
      <c r="P1043" t="s">
        <v>3343</v>
      </c>
    </row>
    <row r="1044" spans="1:16" x14ac:dyDescent="0.25">
      <c r="A1044" t="s">
        <v>4764</v>
      </c>
      <c r="B1044" t="s">
        <v>6720</v>
      </c>
      <c r="C1044" t="s">
        <v>6721</v>
      </c>
      <c r="D1044" t="s">
        <v>6721</v>
      </c>
      <c r="E1044" t="s">
        <v>5217</v>
      </c>
      <c r="F1044" t="s">
        <v>6722</v>
      </c>
      <c r="G1044" t="s">
        <v>4403</v>
      </c>
      <c r="H1044" t="s">
        <v>4404</v>
      </c>
      <c r="J1044" t="s">
        <v>6632</v>
      </c>
      <c r="K1044" t="s">
        <v>4593</v>
      </c>
      <c r="L1044" t="s">
        <v>3337</v>
      </c>
      <c r="M1044" t="s">
        <v>6723</v>
      </c>
      <c r="P1044" t="s">
        <v>3343</v>
      </c>
    </row>
    <row r="1045" spans="1:16" x14ac:dyDescent="0.25">
      <c r="A1045" t="s">
        <v>4764</v>
      </c>
      <c r="B1045" t="s">
        <v>6648</v>
      </c>
      <c r="C1045" t="s">
        <v>6724</v>
      </c>
      <c r="D1045" t="s">
        <v>6724</v>
      </c>
      <c r="E1045" t="s">
        <v>6725</v>
      </c>
      <c r="F1045" t="s">
        <v>6726</v>
      </c>
      <c r="G1045" t="s">
        <v>4403</v>
      </c>
      <c r="H1045" t="s">
        <v>4415</v>
      </c>
      <c r="J1045" t="s">
        <v>6632</v>
      </c>
      <c r="K1045" t="s">
        <v>4593</v>
      </c>
      <c r="L1045" t="s">
        <v>3337</v>
      </c>
      <c r="M1045" t="s">
        <v>5231</v>
      </c>
      <c r="P1045" t="s">
        <v>3343</v>
      </c>
    </row>
    <row r="1046" spans="1:16" x14ac:dyDescent="0.25">
      <c r="A1046" t="s">
        <v>4764</v>
      </c>
      <c r="C1046" t="s">
        <v>6727</v>
      </c>
      <c r="D1046" t="s">
        <v>6727</v>
      </c>
      <c r="E1046" t="s">
        <v>6728</v>
      </c>
      <c r="F1046" t="s">
        <v>6729</v>
      </c>
      <c r="G1046" t="s">
        <v>4403</v>
      </c>
      <c r="J1046" t="s">
        <v>6632</v>
      </c>
      <c r="K1046" t="s">
        <v>4593</v>
      </c>
      <c r="L1046" t="s">
        <v>3337</v>
      </c>
      <c r="M1046" t="s">
        <v>6730</v>
      </c>
      <c r="P1046" t="s">
        <v>3343</v>
      </c>
    </row>
    <row r="1047" spans="1:16" x14ac:dyDescent="0.25">
      <c r="A1047" t="s">
        <v>3883</v>
      </c>
      <c r="B1047" t="s">
        <v>6731</v>
      </c>
      <c r="C1047" t="s">
        <v>6732</v>
      </c>
      <c r="D1047" t="s">
        <v>6732</v>
      </c>
      <c r="E1047" t="s">
        <v>6733</v>
      </c>
      <c r="F1047" t="s">
        <v>5494</v>
      </c>
      <c r="G1047" t="s">
        <v>4403</v>
      </c>
      <c r="H1047" t="s">
        <v>4415</v>
      </c>
      <c r="J1047" t="s">
        <v>6632</v>
      </c>
      <c r="K1047" t="s">
        <v>5457</v>
      </c>
      <c r="L1047" t="s">
        <v>3337</v>
      </c>
      <c r="M1047" t="s">
        <v>5231</v>
      </c>
      <c r="P1047" t="s">
        <v>3343</v>
      </c>
    </row>
    <row r="1048" spans="1:16" x14ac:dyDescent="0.25">
      <c r="A1048" t="s">
        <v>3883</v>
      </c>
      <c r="B1048" t="s">
        <v>6734</v>
      </c>
      <c r="C1048" t="s">
        <v>6735</v>
      </c>
      <c r="D1048" t="s">
        <v>6735</v>
      </c>
      <c r="E1048" t="s">
        <v>6736</v>
      </c>
      <c r="F1048" t="s">
        <v>5460</v>
      </c>
      <c r="G1048" t="s">
        <v>4403</v>
      </c>
      <c r="H1048" t="s">
        <v>4415</v>
      </c>
      <c r="J1048" t="s">
        <v>6632</v>
      </c>
      <c r="K1048" t="s">
        <v>4593</v>
      </c>
      <c r="L1048" t="s">
        <v>3337</v>
      </c>
      <c r="M1048" t="s">
        <v>5231</v>
      </c>
      <c r="P1048" t="s">
        <v>3343</v>
      </c>
    </row>
    <row r="1049" spans="1:16" x14ac:dyDescent="0.25">
      <c r="A1049" t="s">
        <v>3883</v>
      </c>
      <c r="B1049" t="s">
        <v>6734</v>
      </c>
      <c r="C1049" t="s">
        <v>6737</v>
      </c>
      <c r="D1049" t="s">
        <v>6737</v>
      </c>
      <c r="E1049" t="s">
        <v>6738</v>
      </c>
      <c r="F1049" t="s">
        <v>5499</v>
      </c>
      <c r="G1049" t="s">
        <v>4403</v>
      </c>
      <c r="H1049" t="s">
        <v>4415</v>
      </c>
      <c r="J1049" t="s">
        <v>6632</v>
      </c>
      <c r="K1049" t="s">
        <v>4593</v>
      </c>
      <c r="L1049" t="s">
        <v>3337</v>
      </c>
      <c r="M1049" t="s">
        <v>5231</v>
      </c>
      <c r="P1049" t="s">
        <v>3343</v>
      </c>
    </row>
    <row r="1050" spans="1:16" x14ac:dyDescent="0.25">
      <c r="A1050" t="s">
        <v>3883</v>
      </c>
      <c r="C1050" t="s">
        <v>6739</v>
      </c>
      <c r="D1050" t="s">
        <v>6739</v>
      </c>
      <c r="E1050" t="s">
        <v>6740</v>
      </c>
      <c r="F1050" t="s">
        <v>5502</v>
      </c>
      <c r="G1050" t="s">
        <v>3881</v>
      </c>
      <c r="H1050" t="s">
        <v>4415</v>
      </c>
      <c r="J1050" t="s">
        <v>6632</v>
      </c>
      <c r="K1050" t="s">
        <v>3336</v>
      </c>
      <c r="L1050" t="s">
        <v>4069</v>
      </c>
      <c r="M1050" t="s">
        <v>5231</v>
      </c>
      <c r="P1050" t="s">
        <v>3343</v>
      </c>
    </row>
    <row r="1051" spans="1:16" x14ac:dyDescent="0.25">
      <c r="A1051" t="s">
        <v>3883</v>
      </c>
      <c r="C1051" t="s">
        <v>6741</v>
      </c>
      <c r="D1051" t="s">
        <v>6741</v>
      </c>
      <c r="E1051" t="s">
        <v>6742</v>
      </c>
      <c r="F1051" t="s">
        <v>6743</v>
      </c>
      <c r="G1051" t="s">
        <v>3333</v>
      </c>
      <c r="H1051" t="s">
        <v>4415</v>
      </c>
      <c r="J1051" t="s">
        <v>6632</v>
      </c>
      <c r="L1051" t="s">
        <v>3337</v>
      </c>
      <c r="M1051" t="s">
        <v>5231</v>
      </c>
      <c r="P1051" t="s">
        <v>3343</v>
      </c>
    </row>
    <row r="1052" spans="1:16" x14ac:dyDescent="0.25">
      <c r="A1052" t="s">
        <v>3883</v>
      </c>
      <c r="B1052" t="s">
        <v>6744</v>
      </c>
      <c r="C1052" t="s">
        <v>6745</v>
      </c>
      <c r="D1052" t="s">
        <v>6745</v>
      </c>
      <c r="F1052" t="s">
        <v>5447</v>
      </c>
      <c r="G1052" t="s">
        <v>3881</v>
      </c>
      <c r="H1052" t="s">
        <v>4415</v>
      </c>
      <c r="J1052" t="s">
        <v>6632</v>
      </c>
      <c r="K1052" t="s">
        <v>4593</v>
      </c>
      <c r="L1052" t="s">
        <v>4069</v>
      </c>
      <c r="P1052" t="s">
        <v>3343</v>
      </c>
    </row>
    <row r="1053" spans="1:16" x14ac:dyDescent="0.25">
      <c r="A1053" t="s">
        <v>3883</v>
      </c>
      <c r="C1053" t="s">
        <v>6746</v>
      </c>
      <c r="D1053" t="s">
        <v>6746</v>
      </c>
      <c r="E1053" t="s">
        <v>6747</v>
      </c>
      <c r="F1053" t="s">
        <v>5510</v>
      </c>
      <c r="G1053" t="s">
        <v>4403</v>
      </c>
      <c r="H1053" t="s">
        <v>4415</v>
      </c>
      <c r="J1053" t="s">
        <v>6632</v>
      </c>
      <c r="K1053" t="s">
        <v>3336</v>
      </c>
      <c r="L1053" t="s">
        <v>3337</v>
      </c>
      <c r="M1053" t="s">
        <v>5231</v>
      </c>
      <c r="P1053" t="s">
        <v>3343</v>
      </c>
    </row>
    <row r="1054" spans="1:16" x14ac:dyDescent="0.25">
      <c r="A1054" t="s">
        <v>3883</v>
      </c>
      <c r="C1054" t="s">
        <v>6748</v>
      </c>
      <c r="D1054" t="s">
        <v>6748</v>
      </c>
      <c r="E1054" t="s">
        <v>6749</v>
      </c>
      <c r="F1054" t="s">
        <v>5513</v>
      </c>
      <c r="G1054" t="s">
        <v>4486</v>
      </c>
      <c r="H1054" t="s">
        <v>4415</v>
      </c>
      <c r="J1054" t="s">
        <v>6632</v>
      </c>
      <c r="K1054" t="s">
        <v>3336</v>
      </c>
      <c r="L1054" t="s">
        <v>3337</v>
      </c>
      <c r="M1054" t="s">
        <v>5231</v>
      </c>
      <c r="P1054" t="s">
        <v>3343</v>
      </c>
    </row>
    <row r="1055" spans="1:16" x14ac:dyDescent="0.25">
      <c r="A1055" t="s">
        <v>4764</v>
      </c>
      <c r="B1055" t="s">
        <v>6648</v>
      </c>
      <c r="C1055" t="s">
        <v>6750</v>
      </c>
      <c r="D1055" t="s">
        <v>6750</v>
      </c>
      <c r="E1055" t="s">
        <v>6751</v>
      </c>
      <c r="F1055" t="s">
        <v>6752</v>
      </c>
      <c r="G1055" t="s">
        <v>4403</v>
      </c>
      <c r="H1055" t="s">
        <v>4404</v>
      </c>
      <c r="J1055" t="s">
        <v>6632</v>
      </c>
      <c r="K1055" t="s">
        <v>4593</v>
      </c>
      <c r="L1055" t="s">
        <v>4069</v>
      </c>
      <c r="M1055" t="s">
        <v>6312</v>
      </c>
      <c r="P1055" t="s">
        <v>3343</v>
      </c>
    </row>
    <row r="1056" spans="1:16" x14ac:dyDescent="0.25">
      <c r="A1056" t="s">
        <v>4764</v>
      </c>
      <c r="B1056" t="s">
        <v>6720</v>
      </c>
      <c r="C1056" t="s">
        <v>6753</v>
      </c>
      <c r="D1056" t="s">
        <v>6753</v>
      </c>
      <c r="E1056" t="s">
        <v>6754</v>
      </c>
      <c r="F1056" t="s">
        <v>6755</v>
      </c>
      <c r="G1056" t="s">
        <v>4403</v>
      </c>
      <c r="H1056" t="s">
        <v>4415</v>
      </c>
      <c r="J1056" t="s">
        <v>6632</v>
      </c>
      <c r="K1056" t="s">
        <v>4593</v>
      </c>
      <c r="L1056" t="s">
        <v>3337</v>
      </c>
      <c r="M1056" t="s">
        <v>6316</v>
      </c>
      <c r="P1056" t="s">
        <v>3343</v>
      </c>
    </row>
    <row r="1057" spans="1:16" x14ac:dyDescent="0.25">
      <c r="A1057" t="s">
        <v>4764</v>
      </c>
      <c r="B1057" t="s">
        <v>6644</v>
      </c>
      <c r="C1057" t="s">
        <v>6756</v>
      </c>
      <c r="D1057" t="s">
        <v>6756</v>
      </c>
      <c r="E1057" t="s">
        <v>6757</v>
      </c>
      <c r="F1057" t="s">
        <v>6758</v>
      </c>
      <c r="G1057" t="s">
        <v>4403</v>
      </c>
      <c r="J1057" t="s">
        <v>6632</v>
      </c>
      <c r="K1057" t="s">
        <v>4593</v>
      </c>
      <c r="L1057" t="s">
        <v>3337</v>
      </c>
      <c r="M1057" t="s">
        <v>6320</v>
      </c>
      <c r="P1057" t="s">
        <v>3343</v>
      </c>
    </row>
    <row r="1058" spans="1:16" x14ac:dyDescent="0.25">
      <c r="A1058" t="s">
        <v>4764</v>
      </c>
      <c r="B1058" t="s">
        <v>6720</v>
      </c>
      <c r="C1058" t="s">
        <v>6759</v>
      </c>
      <c r="D1058" t="s">
        <v>6759</v>
      </c>
      <c r="E1058" t="s">
        <v>6760</v>
      </c>
      <c r="F1058" t="s">
        <v>6761</v>
      </c>
      <c r="G1058" t="s">
        <v>4403</v>
      </c>
      <c r="H1058" t="s">
        <v>4415</v>
      </c>
      <c r="J1058" t="s">
        <v>6632</v>
      </c>
      <c r="K1058" t="s">
        <v>4593</v>
      </c>
      <c r="L1058" t="s">
        <v>3337</v>
      </c>
      <c r="M1058" t="s">
        <v>6323</v>
      </c>
      <c r="P1058" t="s">
        <v>3343</v>
      </c>
    </row>
    <row r="1059" spans="1:16" x14ac:dyDescent="0.25">
      <c r="A1059" t="s">
        <v>4764</v>
      </c>
      <c r="C1059" t="s">
        <v>6762</v>
      </c>
      <c r="D1059" t="s">
        <v>6762</v>
      </c>
      <c r="E1059" t="s">
        <v>5225</v>
      </c>
      <c r="F1059" t="s">
        <v>6763</v>
      </c>
      <c r="G1059" t="s">
        <v>4403</v>
      </c>
      <c r="J1059" t="s">
        <v>6632</v>
      </c>
      <c r="K1059" t="s">
        <v>4593</v>
      </c>
      <c r="L1059" t="s">
        <v>3337</v>
      </c>
      <c r="M1059" t="s">
        <v>6326</v>
      </c>
      <c r="P1059" t="s">
        <v>3343</v>
      </c>
    </row>
    <row r="1060" spans="1:16" x14ac:dyDescent="0.25">
      <c r="A1060" t="s">
        <v>3430</v>
      </c>
      <c r="B1060" t="s">
        <v>6764</v>
      </c>
      <c r="C1060" t="s">
        <v>6765</v>
      </c>
      <c r="D1060" t="s">
        <v>6765</v>
      </c>
      <c r="E1060" t="s">
        <v>5535</v>
      </c>
      <c r="F1060" t="s">
        <v>5536</v>
      </c>
      <c r="G1060" t="s">
        <v>4403</v>
      </c>
      <c r="H1060" t="s">
        <v>4415</v>
      </c>
      <c r="J1060" t="s">
        <v>6632</v>
      </c>
      <c r="K1060" t="s">
        <v>4593</v>
      </c>
      <c r="L1060" t="s">
        <v>3337</v>
      </c>
      <c r="M1060" t="s">
        <v>5231</v>
      </c>
      <c r="P1060" t="s">
        <v>3343</v>
      </c>
    </row>
    <row r="1061" spans="1:16" x14ac:dyDescent="0.25">
      <c r="A1061" t="s">
        <v>3883</v>
      </c>
      <c r="B1061" t="s">
        <v>6766</v>
      </c>
      <c r="C1061" t="s">
        <v>6767</v>
      </c>
      <c r="D1061" t="s">
        <v>6767</v>
      </c>
      <c r="E1061" t="s">
        <v>6768</v>
      </c>
      <c r="F1061" t="s">
        <v>5539</v>
      </c>
      <c r="G1061" t="s">
        <v>4403</v>
      </c>
      <c r="H1061" t="s">
        <v>4415</v>
      </c>
      <c r="J1061" t="s">
        <v>6632</v>
      </c>
      <c r="K1061" t="s">
        <v>3336</v>
      </c>
      <c r="L1061" t="s">
        <v>3337</v>
      </c>
      <c r="M1061" t="s">
        <v>5231</v>
      </c>
      <c r="P1061" t="s">
        <v>3343</v>
      </c>
    </row>
    <row r="1062" spans="1:16" x14ac:dyDescent="0.25">
      <c r="A1062" t="s">
        <v>3883</v>
      </c>
      <c r="B1062" t="s">
        <v>6766</v>
      </c>
      <c r="C1062" t="s">
        <v>6769</v>
      </c>
      <c r="D1062" t="s">
        <v>6769</v>
      </c>
      <c r="E1062" t="s">
        <v>6770</v>
      </c>
      <c r="F1062" t="s">
        <v>5542</v>
      </c>
      <c r="G1062" t="s">
        <v>4403</v>
      </c>
      <c r="H1062" t="s">
        <v>4415</v>
      </c>
      <c r="J1062" t="s">
        <v>6632</v>
      </c>
      <c r="K1062" t="s">
        <v>3336</v>
      </c>
      <c r="L1062" t="s">
        <v>4069</v>
      </c>
      <c r="M1062" t="s">
        <v>5231</v>
      </c>
      <c r="P1062" t="s">
        <v>3343</v>
      </c>
    </row>
    <row r="1063" spans="1:16" x14ac:dyDescent="0.25">
      <c r="A1063" t="s">
        <v>3883</v>
      </c>
      <c r="C1063" t="s">
        <v>6771</v>
      </c>
      <c r="D1063" t="s">
        <v>6771</v>
      </c>
      <c r="E1063" t="s">
        <v>6772</v>
      </c>
      <c r="F1063" t="s">
        <v>5545</v>
      </c>
      <c r="G1063" t="s">
        <v>4403</v>
      </c>
      <c r="H1063" t="s">
        <v>4415</v>
      </c>
      <c r="J1063" t="s">
        <v>6632</v>
      </c>
      <c r="K1063" t="s">
        <v>3336</v>
      </c>
      <c r="L1063" t="s">
        <v>3337</v>
      </c>
      <c r="M1063" t="s">
        <v>5231</v>
      </c>
      <c r="P1063" t="s">
        <v>3343</v>
      </c>
    </row>
    <row r="1064" spans="1:16" x14ac:dyDescent="0.25">
      <c r="A1064" t="s">
        <v>3883</v>
      </c>
      <c r="C1064" t="s">
        <v>6773</v>
      </c>
      <c r="D1064" t="s">
        <v>6773</v>
      </c>
      <c r="E1064" t="s">
        <v>6774</v>
      </c>
      <c r="F1064" t="s">
        <v>5549</v>
      </c>
      <c r="G1064" t="s">
        <v>4403</v>
      </c>
      <c r="H1064" t="s">
        <v>4415</v>
      </c>
      <c r="J1064" t="s">
        <v>6632</v>
      </c>
      <c r="K1064" t="s">
        <v>3336</v>
      </c>
      <c r="L1064" t="s">
        <v>4069</v>
      </c>
      <c r="M1064" t="s">
        <v>5231</v>
      </c>
      <c r="P1064" t="s">
        <v>3343</v>
      </c>
    </row>
    <row r="1065" spans="1:16" x14ac:dyDescent="0.25">
      <c r="A1065" t="s">
        <v>3883</v>
      </c>
      <c r="C1065" t="s">
        <v>6775</v>
      </c>
      <c r="D1065" t="s">
        <v>6775</v>
      </c>
      <c r="E1065" t="s">
        <v>6776</v>
      </c>
      <c r="F1065" t="s">
        <v>5552</v>
      </c>
      <c r="G1065" t="s">
        <v>4403</v>
      </c>
      <c r="H1065" t="s">
        <v>4415</v>
      </c>
      <c r="J1065" t="s">
        <v>6632</v>
      </c>
      <c r="K1065" t="s">
        <v>3336</v>
      </c>
      <c r="L1065" t="s">
        <v>4069</v>
      </c>
      <c r="M1065" t="s">
        <v>5231</v>
      </c>
      <c r="P1065" t="s">
        <v>3343</v>
      </c>
    </row>
    <row r="1066" spans="1:16" x14ac:dyDescent="0.25">
      <c r="A1066" t="s">
        <v>3883</v>
      </c>
      <c r="C1066" t="s">
        <v>6777</v>
      </c>
      <c r="D1066" t="s">
        <v>6777</v>
      </c>
      <c r="E1066" t="s">
        <v>6778</v>
      </c>
      <c r="F1066" t="s">
        <v>5556</v>
      </c>
      <c r="G1066" t="s">
        <v>4403</v>
      </c>
      <c r="H1066" t="s">
        <v>4415</v>
      </c>
      <c r="J1066" t="s">
        <v>6632</v>
      </c>
      <c r="K1066" t="s">
        <v>3336</v>
      </c>
      <c r="L1066" t="s">
        <v>3337</v>
      </c>
      <c r="M1066" t="s">
        <v>5231</v>
      </c>
      <c r="P1066" t="s">
        <v>3343</v>
      </c>
    </row>
    <row r="1067" spans="1:16" x14ac:dyDescent="0.25">
      <c r="A1067" t="s">
        <v>3883</v>
      </c>
      <c r="C1067" t="s">
        <v>6779</v>
      </c>
      <c r="D1067" t="s">
        <v>6779</v>
      </c>
      <c r="E1067" t="s">
        <v>6780</v>
      </c>
      <c r="F1067" t="s">
        <v>5559</v>
      </c>
      <c r="G1067" t="s">
        <v>4403</v>
      </c>
      <c r="H1067" t="s">
        <v>4415</v>
      </c>
      <c r="J1067" t="s">
        <v>6632</v>
      </c>
      <c r="K1067" t="s">
        <v>3336</v>
      </c>
      <c r="L1067" t="s">
        <v>4069</v>
      </c>
      <c r="M1067" t="s">
        <v>5231</v>
      </c>
      <c r="P1067" t="s">
        <v>3343</v>
      </c>
    </row>
    <row r="1068" spans="1:16" x14ac:dyDescent="0.25">
      <c r="A1068" t="s">
        <v>3883</v>
      </c>
      <c r="C1068" t="s">
        <v>6781</v>
      </c>
      <c r="D1068" t="s">
        <v>6781</v>
      </c>
      <c r="E1068" t="s">
        <v>6782</v>
      </c>
      <c r="F1068" t="s">
        <v>5562</v>
      </c>
      <c r="G1068" t="s">
        <v>4403</v>
      </c>
      <c r="H1068" t="s">
        <v>4415</v>
      </c>
      <c r="J1068" t="s">
        <v>6632</v>
      </c>
      <c r="K1068" t="s">
        <v>3336</v>
      </c>
      <c r="L1068" t="s">
        <v>3337</v>
      </c>
      <c r="M1068" t="s">
        <v>5231</v>
      </c>
      <c r="P1068" t="s">
        <v>3343</v>
      </c>
    </row>
    <row r="1069" spans="1:16" x14ac:dyDescent="0.25">
      <c r="A1069" t="s">
        <v>3883</v>
      </c>
      <c r="C1069" t="s">
        <v>6783</v>
      </c>
      <c r="D1069" t="s">
        <v>6783</v>
      </c>
      <c r="E1069" t="s">
        <v>6784</v>
      </c>
      <c r="F1069" t="s">
        <v>5565</v>
      </c>
      <c r="G1069" t="s">
        <v>4403</v>
      </c>
      <c r="H1069" t="s">
        <v>4415</v>
      </c>
      <c r="J1069" t="s">
        <v>6632</v>
      </c>
      <c r="K1069" t="s">
        <v>3336</v>
      </c>
      <c r="L1069" t="s">
        <v>4069</v>
      </c>
      <c r="M1069" t="s">
        <v>5231</v>
      </c>
      <c r="P1069" t="s">
        <v>3343</v>
      </c>
    </row>
    <row r="1070" spans="1:16" x14ac:dyDescent="0.25">
      <c r="A1070" t="s">
        <v>4764</v>
      </c>
      <c r="B1070" t="s">
        <v>6644</v>
      </c>
      <c r="C1070" t="s">
        <v>6785</v>
      </c>
      <c r="D1070" t="s">
        <v>6785</v>
      </c>
      <c r="E1070" t="s">
        <v>6786</v>
      </c>
      <c r="F1070" t="s">
        <v>6787</v>
      </c>
      <c r="G1070" t="s">
        <v>3333</v>
      </c>
      <c r="H1070" t="s">
        <v>4404</v>
      </c>
      <c r="J1070" t="s">
        <v>6632</v>
      </c>
      <c r="K1070" t="s">
        <v>4593</v>
      </c>
      <c r="L1070" t="s">
        <v>4069</v>
      </c>
      <c r="M1070" t="s">
        <v>6788</v>
      </c>
      <c r="P1070" t="s">
        <v>3343</v>
      </c>
    </row>
    <row r="1071" spans="1:16" x14ac:dyDescent="0.25">
      <c r="A1071" t="s">
        <v>4764</v>
      </c>
      <c r="B1071" t="s">
        <v>6648</v>
      </c>
      <c r="C1071" t="s">
        <v>6789</v>
      </c>
      <c r="D1071" t="s">
        <v>6789</v>
      </c>
      <c r="E1071" t="s">
        <v>5571</v>
      </c>
      <c r="F1071" t="s">
        <v>6790</v>
      </c>
      <c r="G1071" t="s">
        <v>4403</v>
      </c>
      <c r="H1071" t="s">
        <v>4415</v>
      </c>
      <c r="J1071" t="s">
        <v>6632</v>
      </c>
      <c r="K1071" t="s">
        <v>4593</v>
      </c>
      <c r="L1071" t="s">
        <v>3337</v>
      </c>
      <c r="M1071" t="s">
        <v>5231</v>
      </c>
      <c r="P1071" t="s">
        <v>3343</v>
      </c>
    </row>
    <row r="1072" spans="1:16" x14ac:dyDescent="0.25">
      <c r="A1072" t="s">
        <v>3430</v>
      </c>
      <c r="C1072" t="s">
        <v>6791</v>
      </c>
      <c r="D1072" t="s">
        <v>6791</v>
      </c>
      <c r="E1072" t="s">
        <v>5233</v>
      </c>
      <c r="F1072" t="s">
        <v>5574</v>
      </c>
      <c r="G1072" t="s">
        <v>4403</v>
      </c>
      <c r="H1072" t="s">
        <v>4415</v>
      </c>
      <c r="J1072" t="s">
        <v>6632</v>
      </c>
      <c r="L1072" t="s">
        <v>3337</v>
      </c>
      <c r="M1072" t="s">
        <v>5231</v>
      </c>
      <c r="P1072" t="s">
        <v>3343</v>
      </c>
    </row>
    <row r="1073" spans="1:16" x14ac:dyDescent="0.25">
      <c r="A1073" t="s">
        <v>3430</v>
      </c>
      <c r="B1073" t="s">
        <v>6792</v>
      </c>
      <c r="C1073" t="s">
        <v>6793</v>
      </c>
      <c r="D1073" t="s">
        <v>6793</v>
      </c>
      <c r="E1073" t="s">
        <v>6794</v>
      </c>
      <c r="F1073" t="s">
        <v>6795</v>
      </c>
      <c r="G1073" t="s">
        <v>3333</v>
      </c>
      <c r="H1073" t="s">
        <v>4415</v>
      </c>
      <c r="J1073" t="s">
        <v>6632</v>
      </c>
      <c r="K1073" t="s">
        <v>4593</v>
      </c>
      <c r="L1073" t="s">
        <v>4069</v>
      </c>
      <c r="M1073" t="s">
        <v>5231</v>
      </c>
      <c r="P1073" t="s">
        <v>3343</v>
      </c>
    </row>
    <row r="1074" spans="1:16" x14ac:dyDescent="0.25">
      <c r="A1074" t="s">
        <v>3430</v>
      </c>
      <c r="C1074" t="s">
        <v>6796</v>
      </c>
      <c r="D1074" t="s">
        <v>6796</v>
      </c>
      <c r="E1074" t="s">
        <v>6797</v>
      </c>
      <c r="F1074" t="s">
        <v>6798</v>
      </c>
      <c r="G1074" t="s">
        <v>3333</v>
      </c>
      <c r="H1074" t="s">
        <v>4415</v>
      </c>
      <c r="J1074" t="s">
        <v>6632</v>
      </c>
      <c r="K1074" t="s">
        <v>4593</v>
      </c>
      <c r="L1074" t="s">
        <v>3337</v>
      </c>
      <c r="M1074" t="s">
        <v>5231</v>
      </c>
      <c r="P1074" t="s">
        <v>3343</v>
      </c>
    </row>
    <row r="1075" spans="1:16" x14ac:dyDescent="0.25">
      <c r="A1075" t="s">
        <v>4764</v>
      </c>
      <c r="B1075" t="s">
        <v>6648</v>
      </c>
      <c r="C1075" t="s">
        <v>6799</v>
      </c>
      <c r="D1075" t="s">
        <v>6799</v>
      </c>
      <c r="E1075" t="s">
        <v>6800</v>
      </c>
      <c r="F1075" t="s">
        <v>6801</v>
      </c>
      <c r="G1075" t="s">
        <v>4403</v>
      </c>
      <c r="J1075" t="s">
        <v>6632</v>
      </c>
      <c r="K1075" t="s">
        <v>4593</v>
      </c>
      <c r="L1075" t="s">
        <v>3337</v>
      </c>
      <c r="M1075" t="s">
        <v>6802</v>
      </c>
      <c r="P1075" t="s">
        <v>3343</v>
      </c>
    </row>
    <row r="1076" spans="1:16" x14ac:dyDescent="0.25">
      <c r="A1076" t="s">
        <v>3430</v>
      </c>
      <c r="B1076" t="s">
        <v>6803</v>
      </c>
      <c r="C1076" t="s">
        <v>6804</v>
      </c>
      <c r="D1076" t="s">
        <v>6804</v>
      </c>
      <c r="E1076" t="s">
        <v>5242</v>
      </c>
      <c r="F1076" t="s">
        <v>5583</v>
      </c>
      <c r="G1076" t="s">
        <v>4403</v>
      </c>
      <c r="H1076" t="s">
        <v>4415</v>
      </c>
      <c r="J1076" t="s">
        <v>6632</v>
      </c>
      <c r="K1076" t="s">
        <v>4593</v>
      </c>
      <c r="L1076" t="s">
        <v>3337</v>
      </c>
      <c r="M1076" t="s">
        <v>5231</v>
      </c>
      <c r="P1076" t="s">
        <v>3343</v>
      </c>
    </row>
    <row r="1077" spans="1:16" x14ac:dyDescent="0.25">
      <c r="A1077" t="s">
        <v>3430</v>
      </c>
      <c r="C1077" t="s">
        <v>6805</v>
      </c>
      <c r="D1077" t="s">
        <v>6805</v>
      </c>
      <c r="E1077" t="s">
        <v>6806</v>
      </c>
      <c r="F1077" t="s">
        <v>6807</v>
      </c>
      <c r="G1077" t="s">
        <v>4403</v>
      </c>
      <c r="H1077" t="s">
        <v>4415</v>
      </c>
      <c r="J1077" t="s">
        <v>6632</v>
      </c>
      <c r="K1077" t="s">
        <v>4593</v>
      </c>
      <c r="L1077" t="s">
        <v>3337</v>
      </c>
      <c r="M1077" t="s">
        <v>6808</v>
      </c>
      <c r="P1077" t="s">
        <v>3343</v>
      </c>
    </row>
    <row r="1078" spans="1:16" x14ac:dyDescent="0.25">
      <c r="A1078" t="s">
        <v>3883</v>
      </c>
      <c r="C1078" t="s">
        <v>6809</v>
      </c>
      <c r="D1078" t="s">
        <v>6809</v>
      </c>
      <c r="E1078" t="s">
        <v>6810</v>
      </c>
      <c r="F1078" t="s">
        <v>5590</v>
      </c>
      <c r="G1078" t="s">
        <v>4403</v>
      </c>
      <c r="H1078" t="s">
        <v>4415</v>
      </c>
      <c r="J1078" t="s">
        <v>6632</v>
      </c>
      <c r="K1078" t="s">
        <v>3336</v>
      </c>
      <c r="L1078" t="s">
        <v>4069</v>
      </c>
      <c r="M1078" t="s">
        <v>5231</v>
      </c>
      <c r="P1078" t="s">
        <v>3343</v>
      </c>
    </row>
    <row r="1079" spans="1:16" x14ac:dyDescent="0.25">
      <c r="A1079" t="s">
        <v>3883</v>
      </c>
      <c r="C1079" t="s">
        <v>6811</v>
      </c>
      <c r="D1079" t="s">
        <v>6811</v>
      </c>
      <c r="E1079" t="s">
        <v>6812</v>
      </c>
      <c r="F1079" t="s">
        <v>5593</v>
      </c>
      <c r="G1079" t="s">
        <v>3881</v>
      </c>
      <c r="H1079" t="s">
        <v>4415</v>
      </c>
      <c r="J1079" t="s">
        <v>6632</v>
      </c>
      <c r="K1079" t="s">
        <v>3336</v>
      </c>
      <c r="L1079" t="s">
        <v>3337</v>
      </c>
      <c r="M1079" t="s">
        <v>5231</v>
      </c>
      <c r="P1079" t="s">
        <v>3343</v>
      </c>
    </row>
    <row r="1080" spans="1:16" x14ac:dyDescent="0.25">
      <c r="A1080" t="s">
        <v>3883</v>
      </c>
      <c r="C1080" t="s">
        <v>6813</v>
      </c>
      <c r="D1080" t="s">
        <v>6813</v>
      </c>
      <c r="E1080" t="s">
        <v>6814</v>
      </c>
      <c r="F1080" t="s">
        <v>5441</v>
      </c>
      <c r="G1080" t="s">
        <v>3333</v>
      </c>
      <c r="H1080" t="s">
        <v>4415</v>
      </c>
      <c r="J1080" t="s">
        <v>6632</v>
      </c>
      <c r="K1080" t="s">
        <v>3336</v>
      </c>
      <c r="L1080" t="s">
        <v>3337</v>
      </c>
      <c r="M1080" t="s">
        <v>5231</v>
      </c>
      <c r="P1080" t="s">
        <v>3343</v>
      </c>
    </row>
    <row r="1081" spans="1:16" x14ac:dyDescent="0.25">
      <c r="A1081" t="s">
        <v>3883</v>
      </c>
      <c r="C1081" t="s">
        <v>6815</v>
      </c>
      <c r="D1081" t="s">
        <v>6815</v>
      </c>
      <c r="E1081" t="s">
        <v>6816</v>
      </c>
      <c r="F1081" t="s">
        <v>5599</v>
      </c>
      <c r="G1081" t="s">
        <v>4486</v>
      </c>
      <c r="H1081" t="s">
        <v>4415</v>
      </c>
      <c r="J1081" t="s">
        <v>6632</v>
      </c>
      <c r="K1081" t="s">
        <v>3336</v>
      </c>
      <c r="L1081" t="s">
        <v>3337</v>
      </c>
      <c r="M1081" t="s">
        <v>5231</v>
      </c>
      <c r="P1081" t="s">
        <v>3343</v>
      </c>
    </row>
    <row r="1082" spans="1:16" x14ac:dyDescent="0.25">
      <c r="A1082" t="s">
        <v>3883</v>
      </c>
      <c r="C1082" t="s">
        <v>6817</v>
      </c>
      <c r="D1082" t="s">
        <v>6817</v>
      </c>
      <c r="E1082" t="s">
        <v>5354</v>
      </c>
      <c r="F1082" t="s">
        <v>5601</v>
      </c>
      <c r="G1082" t="s">
        <v>3881</v>
      </c>
      <c r="H1082" t="s">
        <v>4415</v>
      </c>
      <c r="J1082" t="s">
        <v>6632</v>
      </c>
      <c r="L1082" t="s">
        <v>3337</v>
      </c>
      <c r="M1082" t="s">
        <v>5231</v>
      </c>
      <c r="P1082" t="s">
        <v>3343</v>
      </c>
    </row>
    <row r="1083" spans="1:16" x14ac:dyDescent="0.25">
      <c r="A1083" t="s">
        <v>3883</v>
      </c>
      <c r="C1083" t="s">
        <v>6818</v>
      </c>
      <c r="D1083" t="s">
        <v>6818</v>
      </c>
      <c r="E1083" t="s">
        <v>6819</v>
      </c>
      <c r="F1083" t="s">
        <v>5604</v>
      </c>
      <c r="G1083" t="s">
        <v>3333</v>
      </c>
      <c r="H1083" t="s">
        <v>4415</v>
      </c>
      <c r="J1083" t="s">
        <v>6632</v>
      </c>
      <c r="K1083" t="s">
        <v>3336</v>
      </c>
      <c r="L1083" t="s">
        <v>3337</v>
      </c>
      <c r="M1083" t="s">
        <v>5231</v>
      </c>
      <c r="P1083" t="s">
        <v>3343</v>
      </c>
    </row>
    <row r="1084" spans="1:16" x14ac:dyDescent="0.25">
      <c r="A1084" t="s">
        <v>3883</v>
      </c>
      <c r="B1084" t="s">
        <v>6820</v>
      </c>
      <c r="C1084" t="s">
        <v>6821</v>
      </c>
      <c r="D1084" t="s">
        <v>6821</v>
      </c>
      <c r="E1084" t="s">
        <v>6822</v>
      </c>
      <c r="F1084" t="s">
        <v>5608</v>
      </c>
      <c r="G1084" t="s">
        <v>4486</v>
      </c>
      <c r="H1084" t="s">
        <v>4415</v>
      </c>
      <c r="J1084" t="s">
        <v>6632</v>
      </c>
      <c r="K1084" t="s">
        <v>3336</v>
      </c>
      <c r="L1084" t="s">
        <v>3337</v>
      </c>
      <c r="M1084" t="s">
        <v>5231</v>
      </c>
      <c r="P1084" t="s">
        <v>3343</v>
      </c>
    </row>
    <row r="1085" spans="1:16" x14ac:dyDescent="0.25">
      <c r="A1085" t="s">
        <v>3883</v>
      </c>
      <c r="B1085" t="s">
        <v>6820</v>
      </c>
      <c r="C1085" t="s">
        <v>6823</v>
      </c>
      <c r="D1085" t="s">
        <v>6823</v>
      </c>
      <c r="F1085" t="s">
        <v>5610</v>
      </c>
      <c r="G1085" t="s">
        <v>3881</v>
      </c>
      <c r="H1085" t="s">
        <v>4415</v>
      </c>
      <c r="J1085" t="s">
        <v>6632</v>
      </c>
      <c r="K1085" t="s">
        <v>4593</v>
      </c>
      <c r="L1085" t="s">
        <v>4069</v>
      </c>
      <c r="P1085" t="s">
        <v>3343</v>
      </c>
    </row>
    <row r="1086" spans="1:16" x14ac:dyDescent="0.25">
      <c r="A1086" t="s">
        <v>3883</v>
      </c>
      <c r="C1086" t="s">
        <v>6824</v>
      </c>
      <c r="D1086" t="s">
        <v>6824</v>
      </c>
      <c r="E1086" t="s">
        <v>6825</v>
      </c>
      <c r="F1086" t="s">
        <v>5614</v>
      </c>
      <c r="G1086" t="s">
        <v>4403</v>
      </c>
      <c r="H1086" t="s">
        <v>4415</v>
      </c>
      <c r="J1086" t="s">
        <v>6632</v>
      </c>
      <c r="L1086" t="s">
        <v>3337</v>
      </c>
      <c r="M1086" t="s">
        <v>5231</v>
      </c>
      <c r="P1086" t="s">
        <v>3343</v>
      </c>
    </row>
    <row r="1087" spans="1:16" x14ac:dyDescent="0.25">
      <c r="A1087" t="s">
        <v>3883</v>
      </c>
      <c r="B1087" t="s">
        <v>6826</v>
      </c>
      <c r="C1087" t="s">
        <v>6827</v>
      </c>
      <c r="D1087" t="s">
        <v>6827</v>
      </c>
      <c r="E1087" t="s">
        <v>6828</v>
      </c>
      <c r="F1087" t="s">
        <v>5617</v>
      </c>
      <c r="G1087" t="s">
        <v>3881</v>
      </c>
      <c r="H1087" t="s">
        <v>4415</v>
      </c>
      <c r="J1087" t="s">
        <v>6632</v>
      </c>
      <c r="K1087" t="s">
        <v>3336</v>
      </c>
      <c r="L1087" t="s">
        <v>3337</v>
      </c>
      <c r="M1087" t="s">
        <v>5231</v>
      </c>
      <c r="P1087" t="s">
        <v>3343</v>
      </c>
    </row>
    <row r="1088" spans="1:16" x14ac:dyDescent="0.25">
      <c r="A1088" t="s">
        <v>3883</v>
      </c>
      <c r="B1088" t="s">
        <v>6826</v>
      </c>
      <c r="C1088" t="s">
        <v>6829</v>
      </c>
      <c r="D1088" t="s">
        <v>6829</v>
      </c>
      <c r="E1088" t="s">
        <v>6830</v>
      </c>
      <c r="F1088" t="s">
        <v>5621</v>
      </c>
      <c r="G1088" t="s">
        <v>4486</v>
      </c>
      <c r="H1088" t="s">
        <v>4415</v>
      </c>
      <c r="J1088" t="s">
        <v>6632</v>
      </c>
      <c r="K1088" t="s">
        <v>3336</v>
      </c>
      <c r="L1088" t="s">
        <v>4069</v>
      </c>
      <c r="M1088" t="s">
        <v>5231</v>
      </c>
      <c r="P1088" t="s">
        <v>3343</v>
      </c>
    </row>
    <row r="1089" spans="1:16" x14ac:dyDescent="0.25">
      <c r="A1089" t="s">
        <v>3883</v>
      </c>
      <c r="B1089" t="s">
        <v>6826</v>
      </c>
      <c r="C1089" t="s">
        <v>6831</v>
      </c>
      <c r="D1089" t="s">
        <v>6831</v>
      </c>
      <c r="E1089" t="s">
        <v>6832</v>
      </c>
      <c r="F1089" t="s">
        <v>5625</v>
      </c>
      <c r="G1089" t="s">
        <v>4403</v>
      </c>
      <c r="H1089" t="s">
        <v>4415</v>
      </c>
      <c r="J1089" t="s">
        <v>6632</v>
      </c>
      <c r="K1089" t="s">
        <v>3336</v>
      </c>
      <c r="L1089" t="s">
        <v>3337</v>
      </c>
      <c r="M1089" t="s">
        <v>5231</v>
      </c>
      <c r="P1089" t="s">
        <v>3343</v>
      </c>
    </row>
    <row r="1090" spans="1:16" x14ac:dyDescent="0.25">
      <c r="A1090" t="s">
        <v>3883</v>
      </c>
      <c r="B1090" t="s">
        <v>6826</v>
      </c>
      <c r="C1090" t="s">
        <v>6833</v>
      </c>
      <c r="D1090" t="s">
        <v>6833</v>
      </c>
      <c r="E1090" t="s">
        <v>6834</v>
      </c>
      <c r="F1090" t="s">
        <v>5628</v>
      </c>
      <c r="G1090" t="s">
        <v>4486</v>
      </c>
      <c r="H1090" t="s">
        <v>4415</v>
      </c>
      <c r="J1090" t="s">
        <v>6632</v>
      </c>
      <c r="K1090" t="s">
        <v>3336</v>
      </c>
      <c r="L1090" t="s">
        <v>3337</v>
      </c>
      <c r="M1090" t="s">
        <v>5231</v>
      </c>
      <c r="P1090" t="s">
        <v>3343</v>
      </c>
    </row>
    <row r="1091" spans="1:16" x14ac:dyDescent="0.25">
      <c r="A1091" t="s">
        <v>4764</v>
      </c>
      <c r="B1091" t="s">
        <v>6720</v>
      </c>
      <c r="C1091" t="s">
        <v>6835</v>
      </c>
      <c r="D1091" t="s">
        <v>6835</v>
      </c>
      <c r="E1091" t="s">
        <v>6836</v>
      </c>
      <c r="F1091" t="s">
        <v>6837</v>
      </c>
      <c r="G1091" t="s">
        <v>4403</v>
      </c>
      <c r="J1091" t="s">
        <v>6632</v>
      </c>
      <c r="K1091" t="s">
        <v>4593</v>
      </c>
      <c r="L1091" t="s">
        <v>3337</v>
      </c>
      <c r="M1091" t="s">
        <v>6838</v>
      </c>
      <c r="P1091" t="s">
        <v>3343</v>
      </c>
    </row>
    <row r="1092" spans="1:16" x14ac:dyDescent="0.25">
      <c r="A1092" t="s">
        <v>3430</v>
      </c>
      <c r="B1092" t="s">
        <v>6792</v>
      </c>
      <c r="C1092" t="s">
        <v>6839</v>
      </c>
      <c r="D1092" t="s">
        <v>6839</v>
      </c>
      <c r="E1092" t="s">
        <v>6840</v>
      </c>
      <c r="F1092" t="s">
        <v>6841</v>
      </c>
      <c r="G1092" t="s">
        <v>3333</v>
      </c>
      <c r="H1092" t="s">
        <v>4415</v>
      </c>
      <c r="J1092" t="s">
        <v>6632</v>
      </c>
      <c r="K1092" t="s">
        <v>4593</v>
      </c>
      <c r="L1092" t="s">
        <v>4069</v>
      </c>
      <c r="M1092" t="s">
        <v>5231</v>
      </c>
      <c r="P1092" t="s">
        <v>3343</v>
      </c>
    </row>
    <row r="1093" spans="1:16" x14ac:dyDescent="0.25">
      <c r="A1093" t="s">
        <v>3883</v>
      </c>
      <c r="C1093" t="s">
        <v>6842</v>
      </c>
      <c r="D1093" t="s">
        <v>6842</v>
      </c>
      <c r="E1093" t="s">
        <v>6843</v>
      </c>
      <c r="F1093" t="s">
        <v>5634</v>
      </c>
      <c r="G1093" t="s">
        <v>4403</v>
      </c>
      <c r="H1093" t="s">
        <v>4415</v>
      </c>
      <c r="J1093" t="s">
        <v>6632</v>
      </c>
      <c r="K1093" t="s">
        <v>5457</v>
      </c>
      <c r="L1093" t="s">
        <v>3337</v>
      </c>
      <c r="M1093" t="s">
        <v>5231</v>
      </c>
      <c r="P1093" t="s">
        <v>3343</v>
      </c>
    </row>
    <row r="1094" spans="1:16" x14ac:dyDescent="0.25">
      <c r="A1094" t="s">
        <v>3883</v>
      </c>
      <c r="C1094" t="s">
        <v>6844</v>
      </c>
      <c r="D1094" t="s">
        <v>6844</v>
      </c>
      <c r="E1094" t="s">
        <v>6845</v>
      </c>
      <c r="F1094" t="s">
        <v>5637</v>
      </c>
      <c r="G1094" t="s">
        <v>4403</v>
      </c>
      <c r="H1094" t="s">
        <v>4415</v>
      </c>
      <c r="J1094" t="s">
        <v>6632</v>
      </c>
      <c r="K1094" t="s">
        <v>5457</v>
      </c>
      <c r="L1094" t="s">
        <v>3337</v>
      </c>
      <c r="M1094" t="s">
        <v>5231</v>
      </c>
      <c r="P1094" t="s">
        <v>3343</v>
      </c>
    </row>
    <row r="1095" spans="1:16" x14ac:dyDescent="0.25">
      <c r="A1095" t="s">
        <v>3883</v>
      </c>
      <c r="C1095" t="s">
        <v>6846</v>
      </c>
      <c r="D1095" t="s">
        <v>6846</v>
      </c>
      <c r="E1095" t="s">
        <v>6847</v>
      </c>
      <c r="F1095" t="s">
        <v>5640</v>
      </c>
      <c r="G1095" t="s">
        <v>4403</v>
      </c>
      <c r="H1095" t="s">
        <v>4415</v>
      </c>
      <c r="J1095" t="s">
        <v>6632</v>
      </c>
      <c r="K1095" t="s">
        <v>5457</v>
      </c>
      <c r="L1095" t="s">
        <v>3337</v>
      </c>
      <c r="M1095" t="s">
        <v>5231</v>
      </c>
      <c r="P1095" t="s">
        <v>3343</v>
      </c>
    </row>
    <row r="1096" spans="1:16" x14ac:dyDescent="0.25">
      <c r="A1096" t="s">
        <v>3883</v>
      </c>
      <c r="C1096" t="s">
        <v>6848</v>
      </c>
      <c r="D1096" t="s">
        <v>6848</v>
      </c>
      <c r="E1096" t="s">
        <v>6849</v>
      </c>
      <c r="F1096" t="s">
        <v>5643</v>
      </c>
      <c r="G1096" t="s">
        <v>4403</v>
      </c>
      <c r="H1096" t="s">
        <v>4415</v>
      </c>
      <c r="J1096" t="s">
        <v>6632</v>
      </c>
      <c r="K1096" t="s">
        <v>5457</v>
      </c>
      <c r="L1096" t="s">
        <v>4069</v>
      </c>
      <c r="M1096" t="s">
        <v>5231</v>
      </c>
      <c r="P1096" t="s">
        <v>3343</v>
      </c>
    </row>
    <row r="1097" spans="1:16" x14ac:dyDescent="0.25">
      <c r="A1097" t="s">
        <v>3883</v>
      </c>
      <c r="C1097" t="s">
        <v>6850</v>
      </c>
      <c r="D1097" t="s">
        <v>6850</v>
      </c>
      <c r="E1097" t="s">
        <v>6851</v>
      </c>
      <c r="F1097" t="s">
        <v>5646</v>
      </c>
      <c r="G1097" t="s">
        <v>4403</v>
      </c>
      <c r="H1097" t="s">
        <v>4415</v>
      </c>
      <c r="J1097" t="s">
        <v>6632</v>
      </c>
      <c r="K1097" t="s">
        <v>5457</v>
      </c>
      <c r="L1097" t="s">
        <v>3337</v>
      </c>
      <c r="M1097" t="s">
        <v>5231</v>
      </c>
      <c r="P1097" t="s">
        <v>3343</v>
      </c>
    </row>
    <row r="1098" spans="1:16" x14ac:dyDescent="0.25">
      <c r="A1098" t="s">
        <v>3883</v>
      </c>
      <c r="C1098" t="s">
        <v>6852</v>
      </c>
      <c r="D1098" t="s">
        <v>6852</v>
      </c>
      <c r="E1098" t="s">
        <v>6853</v>
      </c>
      <c r="F1098" t="s">
        <v>5650</v>
      </c>
      <c r="G1098" t="s">
        <v>4403</v>
      </c>
      <c r="H1098" t="s">
        <v>4415</v>
      </c>
      <c r="J1098" t="s">
        <v>6632</v>
      </c>
      <c r="K1098" t="s">
        <v>5457</v>
      </c>
      <c r="L1098" t="s">
        <v>4069</v>
      </c>
      <c r="M1098" t="s">
        <v>5231</v>
      </c>
      <c r="P1098" t="s">
        <v>3343</v>
      </c>
    </row>
    <row r="1099" spans="1:16" x14ac:dyDescent="0.25">
      <c r="A1099" t="s">
        <v>4764</v>
      </c>
      <c r="B1099" t="s">
        <v>6648</v>
      </c>
      <c r="C1099" t="s">
        <v>6854</v>
      </c>
      <c r="D1099" t="s">
        <v>6854</v>
      </c>
      <c r="E1099" t="s">
        <v>6855</v>
      </c>
      <c r="F1099" t="s">
        <v>6856</v>
      </c>
      <c r="G1099" t="s">
        <v>4403</v>
      </c>
      <c r="H1099" t="s">
        <v>4415</v>
      </c>
      <c r="J1099" t="s">
        <v>6632</v>
      </c>
      <c r="K1099" t="s">
        <v>4593</v>
      </c>
      <c r="L1099" t="s">
        <v>4069</v>
      </c>
      <c r="M1099" t="s">
        <v>6329</v>
      </c>
      <c r="P1099" t="s">
        <v>3343</v>
      </c>
    </row>
    <row r="1100" spans="1:16" x14ac:dyDescent="0.25">
      <c r="A1100" t="s">
        <v>3430</v>
      </c>
      <c r="C1100" t="s">
        <v>6857</v>
      </c>
      <c r="D1100" t="s">
        <v>6857</v>
      </c>
      <c r="E1100" t="s">
        <v>6858</v>
      </c>
      <c r="F1100" t="s">
        <v>5657</v>
      </c>
      <c r="G1100" t="s">
        <v>4403</v>
      </c>
      <c r="H1100" t="s">
        <v>4415</v>
      </c>
      <c r="J1100" t="s">
        <v>6632</v>
      </c>
      <c r="L1100" t="s">
        <v>4069</v>
      </c>
      <c r="M1100" t="s">
        <v>5231</v>
      </c>
      <c r="P1100" t="s">
        <v>3343</v>
      </c>
    </row>
    <row r="1101" spans="1:16" x14ac:dyDescent="0.25">
      <c r="A1101" t="s">
        <v>4764</v>
      </c>
      <c r="C1101" t="s">
        <v>6859</v>
      </c>
      <c r="D1101" t="s">
        <v>6859</v>
      </c>
      <c r="E1101" t="s">
        <v>6860</v>
      </c>
      <c r="F1101" t="s">
        <v>6861</v>
      </c>
      <c r="G1101" t="s">
        <v>4403</v>
      </c>
      <c r="J1101" t="s">
        <v>6632</v>
      </c>
      <c r="K1101" t="s">
        <v>4593</v>
      </c>
      <c r="L1101" t="s">
        <v>4069</v>
      </c>
      <c r="M1101" t="s">
        <v>6862</v>
      </c>
      <c r="P1101" t="s">
        <v>3343</v>
      </c>
    </row>
    <row r="1102" spans="1:16" x14ac:dyDescent="0.25">
      <c r="A1102" t="s">
        <v>4764</v>
      </c>
      <c r="C1102" t="s">
        <v>6863</v>
      </c>
      <c r="D1102" t="s">
        <v>6863</v>
      </c>
      <c r="E1102" t="s">
        <v>5659</v>
      </c>
      <c r="F1102" t="s">
        <v>6864</v>
      </c>
      <c r="G1102" t="s">
        <v>3333</v>
      </c>
      <c r="J1102" t="s">
        <v>6632</v>
      </c>
      <c r="K1102" t="s">
        <v>4593</v>
      </c>
      <c r="L1102" t="s">
        <v>3337</v>
      </c>
      <c r="M1102" t="s">
        <v>6865</v>
      </c>
      <c r="P1102" t="s">
        <v>3343</v>
      </c>
    </row>
    <row r="1103" spans="1:16" x14ac:dyDescent="0.25">
      <c r="A1103" t="s">
        <v>4764</v>
      </c>
      <c r="B1103" t="s">
        <v>6866</v>
      </c>
      <c r="C1103" t="s">
        <v>6867</v>
      </c>
      <c r="D1103" t="s">
        <v>6867</v>
      </c>
      <c r="E1103" t="s">
        <v>6868</v>
      </c>
      <c r="F1103" t="s">
        <v>6869</v>
      </c>
      <c r="G1103" t="s">
        <v>4403</v>
      </c>
      <c r="J1103" t="s">
        <v>6632</v>
      </c>
      <c r="K1103" t="s">
        <v>4593</v>
      </c>
      <c r="L1103" t="s">
        <v>3337</v>
      </c>
      <c r="M1103" t="s">
        <v>6870</v>
      </c>
      <c r="P1103" t="s">
        <v>3343</v>
      </c>
    </row>
    <row r="1104" spans="1:16" x14ac:dyDescent="0.25">
      <c r="A1104" t="s">
        <v>3883</v>
      </c>
      <c r="B1104" t="s">
        <v>6871</v>
      </c>
      <c r="C1104" t="s">
        <v>6872</v>
      </c>
      <c r="D1104" t="s">
        <v>6872</v>
      </c>
      <c r="E1104" t="s">
        <v>6873</v>
      </c>
      <c r="F1104" t="s">
        <v>5664</v>
      </c>
      <c r="G1104" t="s">
        <v>3881</v>
      </c>
      <c r="H1104" t="s">
        <v>4415</v>
      </c>
      <c r="J1104" t="s">
        <v>6632</v>
      </c>
      <c r="K1104" t="s">
        <v>3336</v>
      </c>
      <c r="L1104" t="s">
        <v>3337</v>
      </c>
      <c r="M1104" t="s">
        <v>5231</v>
      </c>
      <c r="P1104" t="s">
        <v>3343</v>
      </c>
    </row>
    <row r="1105" spans="1:16" x14ac:dyDescent="0.25">
      <c r="A1105" t="s">
        <v>3883</v>
      </c>
      <c r="C1105" t="s">
        <v>6874</v>
      </c>
      <c r="D1105" t="s">
        <v>6874</v>
      </c>
      <c r="E1105" t="s">
        <v>6875</v>
      </c>
      <c r="F1105" t="s">
        <v>5502</v>
      </c>
      <c r="G1105" t="s">
        <v>3881</v>
      </c>
      <c r="H1105" t="s">
        <v>4415</v>
      </c>
      <c r="J1105" t="s">
        <v>6632</v>
      </c>
      <c r="K1105" t="s">
        <v>3336</v>
      </c>
      <c r="L1105" t="s">
        <v>4069</v>
      </c>
      <c r="M1105" t="s">
        <v>5231</v>
      </c>
      <c r="P1105" t="s">
        <v>3343</v>
      </c>
    </row>
    <row r="1106" spans="1:16" x14ac:dyDescent="0.25">
      <c r="A1106" t="s">
        <v>3883</v>
      </c>
      <c r="B1106" t="s">
        <v>6871</v>
      </c>
      <c r="C1106" t="s">
        <v>6876</v>
      </c>
      <c r="D1106" t="s">
        <v>6876</v>
      </c>
      <c r="E1106" t="s">
        <v>6877</v>
      </c>
      <c r="F1106" t="s">
        <v>5671</v>
      </c>
      <c r="G1106" t="s">
        <v>4486</v>
      </c>
      <c r="H1106" t="s">
        <v>4415</v>
      </c>
      <c r="J1106" t="s">
        <v>6632</v>
      </c>
      <c r="K1106" t="s">
        <v>3336</v>
      </c>
      <c r="L1106" t="s">
        <v>4069</v>
      </c>
      <c r="M1106" t="s">
        <v>5231</v>
      </c>
      <c r="P1106" t="s">
        <v>3343</v>
      </c>
    </row>
    <row r="1107" spans="1:16" x14ac:dyDescent="0.25">
      <c r="A1107" t="s">
        <v>4764</v>
      </c>
      <c r="B1107" t="s">
        <v>6648</v>
      </c>
      <c r="C1107" t="s">
        <v>6878</v>
      </c>
      <c r="D1107" t="s">
        <v>6878</v>
      </c>
      <c r="E1107" t="s">
        <v>5253</v>
      </c>
      <c r="F1107" t="s">
        <v>6879</v>
      </c>
      <c r="G1107" t="s">
        <v>4403</v>
      </c>
      <c r="H1107" t="s">
        <v>4415</v>
      </c>
      <c r="J1107" t="s">
        <v>6632</v>
      </c>
      <c r="K1107" t="s">
        <v>4593</v>
      </c>
      <c r="L1107" t="s">
        <v>4069</v>
      </c>
      <c r="M1107" t="s">
        <v>6880</v>
      </c>
      <c r="P1107" t="s">
        <v>3343</v>
      </c>
    </row>
    <row r="1108" spans="1:16" x14ac:dyDescent="0.25">
      <c r="A1108" t="s">
        <v>4764</v>
      </c>
      <c r="B1108" t="s">
        <v>6648</v>
      </c>
      <c r="C1108" t="s">
        <v>6881</v>
      </c>
      <c r="D1108" t="s">
        <v>6881</v>
      </c>
      <c r="E1108" t="s">
        <v>6882</v>
      </c>
      <c r="F1108" t="s">
        <v>6883</v>
      </c>
      <c r="G1108" t="s">
        <v>4403</v>
      </c>
      <c r="H1108" t="s">
        <v>4415</v>
      </c>
      <c r="J1108" t="s">
        <v>6632</v>
      </c>
      <c r="K1108" t="s">
        <v>4593</v>
      </c>
      <c r="L1108" t="s">
        <v>4069</v>
      </c>
      <c r="M1108" t="s">
        <v>6336</v>
      </c>
      <c r="P1108" t="s">
        <v>3343</v>
      </c>
    </row>
    <row r="1109" spans="1:16" x14ac:dyDescent="0.25">
      <c r="A1109" t="s">
        <v>4764</v>
      </c>
      <c r="B1109" t="s">
        <v>6648</v>
      </c>
      <c r="C1109" t="s">
        <v>6884</v>
      </c>
      <c r="D1109" t="s">
        <v>6884</v>
      </c>
      <c r="E1109" t="s">
        <v>6885</v>
      </c>
      <c r="F1109" t="s">
        <v>6886</v>
      </c>
      <c r="G1109" t="s">
        <v>4403</v>
      </c>
      <c r="H1109" t="s">
        <v>4415</v>
      </c>
      <c r="J1109" t="s">
        <v>6632</v>
      </c>
      <c r="K1109" t="s">
        <v>4593</v>
      </c>
      <c r="L1109" t="s">
        <v>3337</v>
      </c>
      <c r="M1109" t="s">
        <v>6337</v>
      </c>
      <c r="P1109" t="s">
        <v>3343</v>
      </c>
    </row>
    <row r="1110" spans="1:16" x14ac:dyDescent="0.25">
      <c r="A1110" t="s">
        <v>3883</v>
      </c>
      <c r="C1110" t="s">
        <v>6887</v>
      </c>
      <c r="D1110" t="s">
        <v>6887</v>
      </c>
      <c r="E1110" t="s">
        <v>6888</v>
      </c>
      <c r="F1110" t="s">
        <v>5683</v>
      </c>
      <c r="G1110" t="s">
        <v>4403</v>
      </c>
      <c r="H1110" t="s">
        <v>4415</v>
      </c>
      <c r="J1110" t="s">
        <v>6632</v>
      </c>
      <c r="K1110" t="s">
        <v>3336</v>
      </c>
      <c r="L1110" t="s">
        <v>4069</v>
      </c>
      <c r="M1110" t="s">
        <v>5231</v>
      </c>
      <c r="P1110" t="s">
        <v>3343</v>
      </c>
    </row>
    <row r="1111" spans="1:16" x14ac:dyDescent="0.25">
      <c r="A1111" t="s">
        <v>3883</v>
      </c>
      <c r="C1111" t="s">
        <v>6889</v>
      </c>
      <c r="D1111" t="s">
        <v>6889</v>
      </c>
      <c r="E1111" t="s">
        <v>6890</v>
      </c>
      <c r="F1111" t="s">
        <v>5686</v>
      </c>
      <c r="G1111" t="s">
        <v>4403</v>
      </c>
      <c r="H1111" t="s">
        <v>4415</v>
      </c>
      <c r="J1111" t="s">
        <v>6632</v>
      </c>
      <c r="K1111" t="s">
        <v>3336</v>
      </c>
      <c r="L1111" t="s">
        <v>3337</v>
      </c>
      <c r="M1111" t="s">
        <v>5231</v>
      </c>
      <c r="P1111" t="s">
        <v>3343</v>
      </c>
    </row>
    <row r="1112" spans="1:16" x14ac:dyDescent="0.25">
      <c r="A1112" t="s">
        <v>3883</v>
      </c>
      <c r="C1112" t="s">
        <v>6891</v>
      </c>
      <c r="D1112" t="s">
        <v>6891</v>
      </c>
      <c r="E1112" t="s">
        <v>6892</v>
      </c>
      <c r="F1112" t="s">
        <v>5691</v>
      </c>
      <c r="G1112" t="s">
        <v>4486</v>
      </c>
      <c r="H1112" t="s">
        <v>4415</v>
      </c>
      <c r="J1112" t="s">
        <v>6632</v>
      </c>
      <c r="K1112" t="s">
        <v>3336</v>
      </c>
      <c r="L1112" t="s">
        <v>3337</v>
      </c>
      <c r="M1112" t="s">
        <v>5231</v>
      </c>
      <c r="P1112" t="s">
        <v>3343</v>
      </c>
    </row>
    <row r="1113" spans="1:16" x14ac:dyDescent="0.25">
      <c r="C1113" t="s">
        <v>6893</v>
      </c>
      <c r="D1113" t="s">
        <v>6893</v>
      </c>
      <c r="E1113" t="s">
        <v>6894</v>
      </c>
      <c r="G1113" t="s">
        <v>5259</v>
      </c>
      <c r="J1113" t="s">
        <v>6632</v>
      </c>
      <c r="L1113" t="s">
        <v>3337</v>
      </c>
      <c r="M1113" t="s">
        <v>5231</v>
      </c>
      <c r="P1113" t="s">
        <v>3343</v>
      </c>
    </row>
    <row r="1114" spans="1:16" x14ac:dyDescent="0.25">
      <c r="A1114" t="s">
        <v>3328</v>
      </c>
      <c r="B1114" t="s">
        <v>6895</v>
      </c>
      <c r="C1114" t="s">
        <v>6896</v>
      </c>
      <c r="D1114" t="s">
        <v>6896</v>
      </c>
      <c r="E1114" t="s">
        <v>6897</v>
      </c>
      <c r="F1114" t="s">
        <v>5264</v>
      </c>
      <c r="G1114" t="s">
        <v>4443</v>
      </c>
      <c r="H1114" t="s">
        <v>4415</v>
      </c>
      <c r="J1114" t="s">
        <v>6632</v>
      </c>
      <c r="K1114" t="s">
        <v>5265</v>
      </c>
      <c r="L1114" t="s">
        <v>3337</v>
      </c>
      <c r="M1114" t="s">
        <v>6898</v>
      </c>
      <c r="P1114" t="s">
        <v>3343</v>
      </c>
    </row>
    <row r="1115" spans="1:16" x14ac:dyDescent="0.25">
      <c r="A1115" t="s">
        <v>3328</v>
      </c>
      <c r="B1115" t="s">
        <v>6895</v>
      </c>
      <c r="C1115" t="s">
        <v>6899</v>
      </c>
      <c r="D1115" t="s">
        <v>6899</v>
      </c>
      <c r="E1115" t="s">
        <v>6900</v>
      </c>
      <c r="F1115" t="s">
        <v>5268</v>
      </c>
      <c r="G1115" t="s">
        <v>4443</v>
      </c>
      <c r="H1115" t="s">
        <v>4415</v>
      </c>
      <c r="J1115" t="s">
        <v>6632</v>
      </c>
      <c r="K1115" t="s">
        <v>5265</v>
      </c>
      <c r="L1115" t="s">
        <v>3337</v>
      </c>
      <c r="M1115" t="s">
        <v>6901</v>
      </c>
      <c r="P1115" t="s">
        <v>3343</v>
      </c>
    </row>
    <row r="1116" spans="1:16" x14ac:dyDescent="0.25">
      <c r="A1116" t="s">
        <v>3328</v>
      </c>
      <c r="B1116" t="s">
        <v>6895</v>
      </c>
      <c r="C1116" t="s">
        <v>6902</v>
      </c>
      <c r="D1116" t="s">
        <v>6902</v>
      </c>
      <c r="E1116" t="s">
        <v>6903</v>
      </c>
      <c r="F1116" t="s">
        <v>5273</v>
      </c>
      <c r="G1116" t="s">
        <v>4443</v>
      </c>
      <c r="H1116" t="s">
        <v>4415</v>
      </c>
      <c r="J1116" t="s">
        <v>6632</v>
      </c>
      <c r="K1116" t="s">
        <v>5265</v>
      </c>
      <c r="L1116" t="s">
        <v>3337</v>
      </c>
      <c r="M1116" t="s">
        <v>6904</v>
      </c>
      <c r="P1116" t="s">
        <v>3343</v>
      </c>
    </row>
    <row r="1117" spans="1:16" x14ac:dyDescent="0.25">
      <c r="A1117" t="s">
        <v>3328</v>
      </c>
      <c r="B1117" t="s">
        <v>6895</v>
      </c>
      <c r="C1117" t="s">
        <v>6905</v>
      </c>
      <c r="D1117" t="s">
        <v>6905</v>
      </c>
      <c r="E1117" t="s">
        <v>6906</v>
      </c>
      <c r="F1117" t="s">
        <v>5276</v>
      </c>
      <c r="G1117" t="s">
        <v>4443</v>
      </c>
      <c r="H1117" t="s">
        <v>4415</v>
      </c>
      <c r="J1117" t="s">
        <v>6632</v>
      </c>
      <c r="K1117" t="s">
        <v>5265</v>
      </c>
      <c r="L1117" t="s">
        <v>4069</v>
      </c>
      <c r="M1117" t="s">
        <v>6907</v>
      </c>
      <c r="P1117" t="s">
        <v>3343</v>
      </c>
    </row>
    <row r="1118" spans="1:16" x14ac:dyDescent="0.25">
      <c r="A1118" t="s">
        <v>4764</v>
      </c>
      <c r="B1118" t="s">
        <v>6866</v>
      </c>
      <c r="C1118" t="s">
        <v>6908</v>
      </c>
      <c r="D1118" t="s">
        <v>6908</v>
      </c>
      <c r="E1118" t="s">
        <v>6909</v>
      </c>
      <c r="F1118" t="s">
        <v>6910</v>
      </c>
      <c r="G1118" t="s">
        <v>4443</v>
      </c>
      <c r="H1118" t="s">
        <v>4404</v>
      </c>
      <c r="J1118" t="s">
        <v>6632</v>
      </c>
      <c r="K1118" t="s">
        <v>5265</v>
      </c>
      <c r="L1118" t="s">
        <v>3337</v>
      </c>
      <c r="M1118" t="s">
        <v>6911</v>
      </c>
      <c r="P1118" t="s">
        <v>3343</v>
      </c>
    </row>
    <row r="1119" spans="1:16" x14ac:dyDescent="0.25">
      <c r="A1119" t="s">
        <v>3328</v>
      </c>
      <c r="B1119" t="s">
        <v>6895</v>
      </c>
      <c r="C1119" t="s">
        <v>6912</v>
      </c>
      <c r="D1119" t="s">
        <v>6912</v>
      </c>
      <c r="E1119" t="s">
        <v>6913</v>
      </c>
      <c r="F1119" t="s">
        <v>6477</v>
      </c>
      <c r="G1119" t="s">
        <v>4443</v>
      </c>
      <c r="H1119" t="s">
        <v>4415</v>
      </c>
      <c r="J1119" t="s">
        <v>6632</v>
      </c>
      <c r="K1119" t="s">
        <v>5265</v>
      </c>
      <c r="L1119" t="s">
        <v>3337</v>
      </c>
      <c r="M1119" t="s">
        <v>6914</v>
      </c>
      <c r="P1119" t="s">
        <v>3343</v>
      </c>
    </row>
    <row r="1120" spans="1:16" x14ac:dyDescent="0.25">
      <c r="A1120" t="s">
        <v>3328</v>
      </c>
      <c r="B1120" t="s">
        <v>6895</v>
      </c>
      <c r="C1120" t="s">
        <v>6915</v>
      </c>
      <c r="D1120" t="s">
        <v>6915</v>
      </c>
      <c r="E1120" t="s">
        <v>6916</v>
      </c>
      <c r="F1120" t="s">
        <v>5284</v>
      </c>
      <c r="G1120" t="s">
        <v>4443</v>
      </c>
      <c r="H1120" t="s">
        <v>4415</v>
      </c>
      <c r="J1120" t="s">
        <v>6632</v>
      </c>
      <c r="K1120" t="s">
        <v>5265</v>
      </c>
      <c r="L1120" t="s">
        <v>3337</v>
      </c>
      <c r="M1120" t="s">
        <v>6917</v>
      </c>
      <c r="P1120" t="s">
        <v>3343</v>
      </c>
    </row>
    <row r="1121" spans="1:16" x14ac:dyDescent="0.25">
      <c r="A1121" t="s">
        <v>3328</v>
      </c>
      <c r="B1121" t="s">
        <v>6895</v>
      </c>
      <c r="C1121" t="s">
        <v>6918</v>
      </c>
      <c r="D1121" t="s">
        <v>6918</v>
      </c>
      <c r="E1121" t="s">
        <v>6919</v>
      </c>
      <c r="F1121" t="s">
        <v>5289</v>
      </c>
      <c r="G1121" t="s">
        <v>4443</v>
      </c>
      <c r="H1121" t="s">
        <v>4415</v>
      </c>
      <c r="J1121" t="s">
        <v>6632</v>
      </c>
      <c r="K1121" t="s">
        <v>5265</v>
      </c>
      <c r="L1121" t="s">
        <v>4069</v>
      </c>
      <c r="M1121" t="s">
        <v>6920</v>
      </c>
      <c r="P1121" t="s">
        <v>3343</v>
      </c>
    </row>
    <row r="1122" spans="1:16" x14ac:dyDescent="0.25">
      <c r="A1122" t="s">
        <v>3328</v>
      </c>
      <c r="B1122" t="s">
        <v>6895</v>
      </c>
      <c r="C1122" t="s">
        <v>6921</v>
      </c>
      <c r="D1122" t="s">
        <v>6921</v>
      </c>
      <c r="E1122" t="s">
        <v>6922</v>
      </c>
      <c r="F1122" t="s">
        <v>5292</v>
      </c>
      <c r="G1122" t="s">
        <v>4443</v>
      </c>
      <c r="H1122" t="s">
        <v>4415</v>
      </c>
      <c r="J1122" t="s">
        <v>6632</v>
      </c>
      <c r="K1122" t="s">
        <v>5265</v>
      </c>
      <c r="L1122" t="s">
        <v>3337</v>
      </c>
      <c r="M1122" t="s">
        <v>6923</v>
      </c>
      <c r="P1122" t="s">
        <v>3343</v>
      </c>
    </row>
    <row r="1123" spans="1:16" x14ac:dyDescent="0.25">
      <c r="A1123" t="s">
        <v>3328</v>
      </c>
      <c r="B1123" t="s">
        <v>6895</v>
      </c>
      <c r="C1123" t="s">
        <v>6924</v>
      </c>
      <c r="D1123" t="s">
        <v>6924</v>
      </c>
      <c r="E1123" t="s">
        <v>6925</v>
      </c>
      <c r="F1123" t="s">
        <v>5297</v>
      </c>
      <c r="G1123" t="s">
        <v>4403</v>
      </c>
      <c r="H1123" t="s">
        <v>4415</v>
      </c>
      <c r="J1123" t="s">
        <v>6632</v>
      </c>
      <c r="K1123" t="s">
        <v>5265</v>
      </c>
      <c r="L1123" t="s">
        <v>3337</v>
      </c>
      <c r="M1123" t="s">
        <v>6926</v>
      </c>
      <c r="P1123" t="s">
        <v>3343</v>
      </c>
    </row>
    <row r="1124" spans="1:16" x14ac:dyDescent="0.25">
      <c r="A1124" t="s">
        <v>3883</v>
      </c>
      <c r="B1124" t="s">
        <v>6927</v>
      </c>
      <c r="C1124" t="s">
        <v>6928</v>
      </c>
      <c r="D1124" t="s">
        <v>6928</v>
      </c>
      <c r="E1124" t="s">
        <v>6929</v>
      </c>
      <c r="F1124" t="s">
        <v>5699</v>
      </c>
      <c r="G1124" t="s">
        <v>4403</v>
      </c>
      <c r="H1124" t="s">
        <v>4415</v>
      </c>
      <c r="J1124" t="s">
        <v>6632</v>
      </c>
      <c r="K1124" t="s">
        <v>3336</v>
      </c>
      <c r="L1124" t="s">
        <v>4069</v>
      </c>
      <c r="M1124" t="s">
        <v>5231</v>
      </c>
      <c r="P1124" t="s">
        <v>3343</v>
      </c>
    </row>
    <row r="1125" spans="1:16" x14ac:dyDescent="0.25">
      <c r="A1125" t="s">
        <v>3883</v>
      </c>
      <c r="C1125" t="s">
        <v>6930</v>
      </c>
      <c r="D1125" t="s">
        <v>6930</v>
      </c>
      <c r="E1125" t="s">
        <v>6931</v>
      </c>
      <c r="G1125" t="s">
        <v>4486</v>
      </c>
      <c r="H1125" t="s">
        <v>4415</v>
      </c>
      <c r="J1125" t="s">
        <v>6632</v>
      </c>
      <c r="K1125" t="s">
        <v>3336</v>
      </c>
      <c r="L1125" t="s">
        <v>3337</v>
      </c>
      <c r="M1125" t="s">
        <v>5231</v>
      </c>
      <c r="P1125" t="s">
        <v>3343</v>
      </c>
    </row>
    <row r="1126" spans="1:16" x14ac:dyDescent="0.25">
      <c r="A1126" t="s">
        <v>4398</v>
      </c>
      <c r="B1126" t="s">
        <v>6932</v>
      </c>
      <c r="C1126" t="s">
        <v>6933</v>
      </c>
      <c r="D1126" t="s">
        <v>6933</v>
      </c>
      <c r="E1126" t="s">
        <v>6934</v>
      </c>
      <c r="F1126" t="s">
        <v>6935</v>
      </c>
      <c r="G1126" t="s">
        <v>4486</v>
      </c>
      <c r="H1126" t="s">
        <v>4415</v>
      </c>
      <c r="I1126" t="s">
        <v>6936</v>
      </c>
      <c r="J1126" t="s">
        <v>6936</v>
      </c>
      <c r="K1126" t="s">
        <v>3336</v>
      </c>
      <c r="L1126" t="s">
        <v>3337</v>
      </c>
      <c r="M1126" t="s">
        <v>6937</v>
      </c>
      <c r="P1126" t="s">
        <v>3343</v>
      </c>
    </row>
    <row r="1127" spans="1:16" x14ac:dyDescent="0.25">
      <c r="A1127" t="s">
        <v>4398</v>
      </c>
      <c r="B1127" t="s">
        <v>6932</v>
      </c>
      <c r="C1127" t="s">
        <v>6938</v>
      </c>
      <c r="D1127" t="s">
        <v>6938</v>
      </c>
      <c r="E1127" t="s">
        <v>6939</v>
      </c>
      <c r="G1127" t="s">
        <v>4799</v>
      </c>
      <c r="H1127" t="s">
        <v>4415</v>
      </c>
      <c r="I1127" t="s">
        <v>6936</v>
      </c>
      <c r="J1127" t="s">
        <v>6936</v>
      </c>
      <c r="K1127" t="s">
        <v>3336</v>
      </c>
      <c r="L1127" t="s">
        <v>3337</v>
      </c>
      <c r="M1127" t="s">
        <v>6940</v>
      </c>
      <c r="P1127" t="s">
        <v>3343</v>
      </c>
    </row>
    <row r="1128" spans="1:16" x14ac:dyDescent="0.25">
      <c r="A1128" t="s">
        <v>4398</v>
      </c>
      <c r="B1128" t="s">
        <v>6932</v>
      </c>
      <c r="C1128" t="s">
        <v>6941</v>
      </c>
      <c r="D1128" t="s">
        <v>6941</v>
      </c>
      <c r="E1128" t="s">
        <v>6942</v>
      </c>
      <c r="G1128" t="s">
        <v>4403</v>
      </c>
      <c r="H1128" t="s">
        <v>4415</v>
      </c>
      <c r="I1128" t="s">
        <v>6936</v>
      </c>
      <c r="J1128" t="s">
        <v>6936</v>
      </c>
      <c r="K1128" t="s">
        <v>3336</v>
      </c>
      <c r="L1128" t="s">
        <v>3337</v>
      </c>
      <c r="M1128" t="s">
        <v>6943</v>
      </c>
      <c r="P1128" t="s">
        <v>3343</v>
      </c>
    </row>
    <row r="1129" spans="1:16" x14ac:dyDescent="0.25">
      <c r="A1129" t="s">
        <v>4410</v>
      </c>
      <c r="C1129" t="s">
        <v>6944</v>
      </c>
      <c r="D1129" t="s">
        <v>6944</v>
      </c>
      <c r="E1129" t="s">
        <v>6945</v>
      </c>
      <c r="F1129" t="s">
        <v>6946</v>
      </c>
      <c r="K1129" t="s">
        <v>4605</v>
      </c>
      <c r="L1129" t="s">
        <v>3337</v>
      </c>
      <c r="P1129" t="s">
        <v>3343</v>
      </c>
    </row>
    <row r="1130" spans="1:16" x14ac:dyDescent="0.25">
      <c r="A1130" t="s">
        <v>4410</v>
      </c>
      <c r="C1130" t="s">
        <v>6947</v>
      </c>
      <c r="D1130" t="s">
        <v>6947</v>
      </c>
      <c r="E1130" t="s">
        <v>6948</v>
      </c>
      <c r="F1130" t="s">
        <v>6949</v>
      </c>
      <c r="K1130" t="s">
        <v>4605</v>
      </c>
      <c r="L1130" t="s">
        <v>4069</v>
      </c>
      <c r="P1130" t="s">
        <v>3343</v>
      </c>
    </row>
    <row r="1131" spans="1:16" x14ac:dyDescent="0.25">
      <c r="A1131" t="s">
        <v>4410</v>
      </c>
      <c r="B1131" t="s">
        <v>6950</v>
      </c>
      <c r="C1131" t="s">
        <v>6951</v>
      </c>
      <c r="D1131" t="s">
        <v>6951</v>
      </c>
      <c r="E1131" t="s">
        <v>6952</v>
      </c>
      <c r="F1131" t="s">
        <v>6953</v>
      </c>
      <c r="G1131" t="s">
        <v>3881</v>
      </c>
      <c r="H1131" t="s">
        <v>4415</v>
      </c>
      <c r="K1131" t="s">
        <v>4605</v>
      </c>
      <c r="L1131" t="s">
        <v>3337</v>
      </c>
      <c r="P1131" t="s">
        <v>3343</v>
      </c>
    </row>
    <row r="1132" spans="1:16" x14ac:dyDescent="0.25">
      <c r="A1132" t="s">
        <v>4410</v>
      </c>
      <c r="C1132" t="s">
        <v>6954</v>
      </c>
      <c r="D1132" t="s">
        <v>6954</v>
      </c>
      <c r="E1132" t="s">
        <v>6955</v>
      </c>
      <c r="F1132" t="s">
        <v>4637</v>
      </c>
      <c r="G1132" t="s">
        <v>3333</v>
      </c>
      <c r="K1132" t="s">
        <v>4605</v>
      </c>
      <c r="L1132" t="s">
        <v>4069</v>
      </c>
      <c r="P1132" t="s">
        <v>3343</v>
      </c>
    </row>
    <row r="1133" spans="1:16" x14ac:dyDescent="0.25">
      <c r="A1133" t="s">
        <v>4410</v>
      </c>
      <c r="C1133" t="s">
        <v>6956</v>
      </c>
      <c r="D1133" t="s">
        <v>6956</v>
      </c>
      <c r="E1133" t="s">
        <v>6957</v>
      </c>
      <c r="K1133" t="s">
        <v>4605</v>
      </c>
      <c r="L1133" t="s">
        <v>3337</v>
      </c>
      <c r="P1133" t="s">
        <v>3343</v>
      </c>
    </row>
    <row r="1134" spans="1:16" x14ac:dyDescent="0.25">
      <c r="A1134" t="s">
        <v>4410</v>
      </c>
      <c r="C1134" t="s">
        <v>6958</v>
      </c>
      <c r="D1134" t="s">
        <v>6958</v>
      </c>
      <c r="E1134" t="s">
        <v>6959</v>
      </c>
      <c r="K1134" t="s">
        <v>4605</v>
      </c>
      <c r="L1134" t="s">
        <v>4069</v>
      </c>
      <c r="P1134" t="s">
        <v>3343</v>
      </c>
    </row>
    <row r="1135" spans="1:16" x14ac:dyDescent="0.25">
      <c r="A1135" t="s">
        <v>4410</v>
      </c>
      <c r="B1135" t="s">
        <v>6960</v>
      </c>
      <c r="C1135" t="s">
        <v>6961</v>
      </c>
      <c r="D1135" t="s">
        <v>6961</v>
      </c>
      <c r="E1135" t="s">
        <v>6962</v>
      </c>
      <c r="F1135" t="s">
        <v>6963</v>
      </c>
      <c r="G1135" t="s">
        <v>3881</v>
      </c>
      <c r="H1135" t="s">
        <v>4415</v>
      </c>
      <c r="K1135" t="s">
        <v>4605</v>
      </c>
      <c r="L1135" t="s">
        <v>3337</v>
      </c>
      <c r="P1135" t="s">
        <v>3343</v>
      </c>
    </row>
    <row r="1136" spans="1:16" x14ac:dyDescent="0.25">
      <c r="A1136" t="s">
        <v>4410</v>
      </c>
      <c r="B1136" t="s">
        <v>6964</v>
      </c>
      <c r="C1136" t="s">
        <v>6965</v>
      </c>
      <c r="D1136" t="s">
        <v>6965</v>
      </c>
      <c r="E1136" t="s">
        <v>6966</v>
      </c>
      <c r="F1136" t="s">
        <v>6967</v>
      </c>
      <c r="G1136" t="s">
        <v>4513</v>
      </c>
      <c r="H1136" t="s">
        <v>4404</v>
      </c>
      <c r="K1136" t="s">
        <v>4605</v>
      </c>
      <c r="L1136" t="s">
        <v>3337</v>
      </c>
      <c r="P1136" t="s">
        <v>3343</v>
      </c>
    </row>
    <row r="1137" spans="1:16" x14ac:dyDescent="0.25">
      <c r="A1137" t="s">
        <v>4410</v>
      </c>
      <c r="C1137" t="s">
        <v>6968</v>
      </c>
      <c r="D1137" t="s">
        <v>6968</v>
      </c>
      <c r="E1137" t="s">
        <v>6969</v>
      </c>
      <c r="F1137" t="s">
        <v>6970</v>
      </c>
      <c r="G1137" t="s">
        <v>3881</v>
      </c>
      <c r="K1137" t="s">
        <v>4605</v>
      </c>
      <c r="L1137" t="s">
        <v>3337</v>
      </c>
      <c r="P1137" t="s">
        <v>3343</v>
      </c>
    </row>
    <row r="1138" spans="1:16" x14ac:dyDescent="0.25">
      <c r="A1138" t="s">
        <v>4410</v>
      </c>
      <c r="C1138" t="s">
        <v>6971</v>
      </c>
      <c r="D1138" t="s">
        <v>6971</v>
      </c>
      <c r="E1138" t="s">
        <v>6972</v>
      </c>
      <c r="K1138" t="s">
        <v>4605</v>
      </c>
      <c r="L1138" t="s">
        <v>3337</v>
      </c>
      <c r="P1138" t="s">
        <v>3343</v>
      </c>
    </row>
    <row r="1139" spans="1:16" x14ac:dyDescent="0.25">
      <c r="A1139" t="s">
        <v>4410</v>
      </c>
      <c r="B1139" t="s">
        <v>6960</v>
      </c>
      <c r="C1139" t="s">
        <v>6973</v>
      </c>
      <c r="D1139" t="s">
        <v>6973</v>
      </c>
      <c r="E1139" t="s">
        <v>6974</v>
      </c>
      <c r="F1139" t="s">
        <v>6975</v>
      </c>
      <c r="G1139" t="s">
        <v>4513</v>
      </c>
      <c r="H1139" t="s">
        <v>4404</v>
      </c>
      <c r="K1139" t="s">
        <v>4605</v>
      </c>
      <c r="L1139" t="s">
        <v>4069</v>
      </c>
      <c r="P1139" t="s">
        <v>3343</v>
      </c>
    </row>
    <row r="1140" spans="1:16" x14ac:dyDescent="0.25">
      <c r="A1140" t="s">
        <v>4410</v>
      </c>
      <c r="C1140" t="s">
        <v>6976</v>
      </c>
      <c r="D1140" t="s">
        <v>6976</v>
      </c>
      <c r="E1140" t="s">
        <v>6977</v>
      </c>
      <c r="F1140" t="s">
        <v>6978</v>
      </c>
      <c r="K1140" t="s">
        <v>4605</v>
      </c>
      <c r="L1140" t="s">
        <v>4069</v>
      </c>
      <c r="P1140" t="s">
        <v>3343</v>
      </c>
    </row>
    <row r="1141" spans="1:16" x14ac:dyDescent="0.25">
      <c r="A1141" t="s">
        <v>3328</v>
      </c>
      <c r="C1141" t="s">
        <v>6979</v>
      </c>
      <c r="D1141" t="s">
        <v>6979</v>
      </c>
      <c r="E1141" t="s">
        <v>6980</v>
      </c>
      <c r="F1141" t="s">
        <v>6981</v>
      </c>
      <c r="G1141" t="s">
        <v>4403</v>
      </c>
      <c r="H1141" t="s">
        <v>4415</v>
      </c>
      <c r="J1141" t="s">
        <v>6982</v>
      </c>
      <c r="K1141" t="s">
        <v>5457</v>
      </c>
      <c r="L1141" t="s">
        <v>4069</v>
      </c>
      <c r="M1141" t="s">
        <v>6986</v>
      </c>
      <c r="P1141" t="s">
        <v>3343</v>
      </c>
    </row>
    <row r="1142" spans="1:16" x14ac:dyDescent="0.25">
      <c r="A1142" t="s">
        <v>3328</v>
      </c>
      <c r="B1142" t="s">
        <v>6983</v>
      </c>
      <c r="C1142" t="s">
        <v>6984</v>
      </c>
      <c r="D1142" t="s">
        <v>6984</v>
      </c>
      <c r="E1142" t="s">
        <v>6985</v>
      </c>
      <c r="G1142" t="s">
        <v>4486</v>
      </c>
      <c r="H1142" t="s">
        <v>4415</v>
      </c>
      <c r="J1142" t="s">
        <v>6982</v>
      </c>
      <c r="K1142" t="s">
        <v>5457</v>
      </c>
      <c r="L1142" t="s">
        <v>4069</v>
      </c>
      <c r="M1142" t="s">
        <v>6987</v>
      </c>
      <c r="P1142" t="s">
        <v>3343</v>
      </c>
    </row>
    <row r="1143" spans="1:16" x14ac:dyDescent="0.25">
      <c r="A1143" t="s">
        <v>3328</v>
      </c>
      <c r="B1143" t="s">
        <v>6983</v>
      </c>
      <c r="C1143" t="s">
        <v>6988</v>
      </c>
      <c r="D1143" t="s">
        <v>6988</v>
      </c>
      <c r="E1143" t="s">
        <v>6989</v>
      </c>
      <c r="F1143" t="s">
        <v>6990</v>
      </c>
      <c r="G1143" t="s">
        <v>4403</v>
      </c>
      <c r="H1143" t="s">
        <v>4415</v>
      </c>
      <c r="J1143" t="s">
        <v>6982</v>
      </c>
      <c r="K1143" t="s">
        <v>5457</v>
      </c>
      <c r="L1143" t="s">
        <v>4069</v>
      </c>
      <c r="M1143" t="s">
        <v>6991</v>
      </c>
      <c r="P1143" t="s">
        <v>3343</v>
      </c>
    </row>
    <row r="1144" spans="1:16" x14ac:dyDescent="0.25">
      <c r="A1144" t="s">
        <v>3328</v>
      </c>
      <c r="B1144" t="s">
        <v>6992</v>
      </c>
      <c r="C1144" t="s">
        <v>6993</v>
      </c>
      <c r="D1144" t="s">
        <v>6993</v>
      </c>
      <c r="E1144" t="s">
        <v>6994</v>
      </c>
      <c r="F1144" t="s">
        <v>6995</v>
      </c>
      <c r="G1144" t="s">
        <v>4403</v>
      </c>
      <c r="H1144" t="s">
        <v>4415</v>
      </c>
      <c r="J1144" t="s">
        <v>6982</v>
      </c>
      <c r="K1144" t="s">
        <v>5457</v>
      </c>
      <c r="L1144" t="s">
        <v>3337</v>
      </c>
      <c r="M1144" t="s">
        <v>6996</v>
      </c>
      <c r="P1144" t="s">
        <v>3343</v>
      </c>
    </row>
    <row r="1145" spans="1:16" x14ac:dyDescent="0.25">
      <c r="A1145" t="s">
        <v>3328</v>
      </c>
      <c r="B1145" t="s">
        <v>6983</v>
      </c>
      <c r="C1145" t="s">
        <v>6997</v>
      </c>
      <c r="D1145" t="s">
        <v>6997</v>
      </c>
      <c r="E1145" t="s">
        <v>6998</v>
      </c>
      <c r="F1145" t="s">
        <v>6999</v>
      </c>
      <c r="G1145" t="s">
        <v>4403</v>
      </c>
      <c r="H1145" t="s">
        <v>4415</v>
      </c>
      <c r="J1145" t="s">
        <v>6982</v>
      </c>
      <c r="K1145" t="s">
        <v>5457</v>
      </c>
      <c r="L1145" t="s">
        <v>4069</v>
      </c>
      <c r="M1145" t="s">
        <v>7000</v>
      </c>
      <c r="P1145" t="s">
        <v>3343</v>
      </c>
    </row>
    <row r="1146" spans="1:16" x14ac:dyDescent="0.25">
      <c r="A1146" t="s">
        <v>3328</v>
      </c>
      <c r="C1146" t="s">
        <v>7001</v>
      </c>
      <c r="D1146" t="s">
        <v>7001</v>
      </c>
      <c r="E1146" t="s">
        <v>7002</v>
      </c>
      <c r="F1146" t="s">
        <v>5463</v>
      </c>
      <c r="G1146" t="s">
        <v>4403</v>
      </c>
      <c r="H1146" t="s">
        <v>4415</v>
      </c>
      <c r="J1146" t="s">
        <v>7003</v>
      </c>
      <c r="K1146" t="s">
        <v>5457</v>
      </c>
      <c r="L1146" t="s">
        <v>3337</v>
      </c>
      <c r="M1146" t="s">
        <v>7004</v>
      </c>
      <c r="P1146" t="s">
        <v>3343</v>
      </c>
    </row>
    <row r="1147" spans="1:16" x14ac:dyDescent="0.25">
      <c r="A1147" t="s">
        <v>3328</v>
      </c>
      <c r="B1147" t="s">
        <v>7005</v>
      </c>
      <c r="C1147" t="s">
        <v>7006</v>
      </c>
      <c r="D1147" t="s">
        <v>7006</v>
      </c>
      <c r="E1147" t="s">
        <v>7007</v>
      </c>
      <c r="F1147" t="s">
        <v>7008</v>
      </c>
      <c r="G1147" t="s">
        <v>4403</v>
      </c>
      <c r="H1147" t="s">
        <v>4415</v>
      </c>
      <c r="J1147" t="s">
        <v>7003</v>
      </c>
      <c r="K1147" t="s">
        <v>5457</v>
      </c>
      <c r="L1147" t="s">
        <v>3337</v>
      </c>
      <c r="M1147" t="s">
        <v>7009</v>
      </c>
      <c r="P1147" t="s">
        <v>3343</v>
      </c>
    </row>
    <row r="1148" spans="1:16" x14ac:dyDescent="0.25">
      <c r="A1148" t="s">
        <v>3328</v>
      </c>
      <c r="C1148" t="s">
        <v>7010</v>
      </c>
      <c r="D1148" t="s">
        <v>7010</v>
      </c>
      <c r="E1148" t="s">
        <v>6985</v>
      </c>
      <c r="F1148" t="s">
        <v>7011</v>
      </c>
      <c r="G1148" t="s">
        <v>4486</v>
      </c>
      <c r="H1148" t="s">
        <v>4415</v>
      </c>
      <c r="J1148" t="s">
        <v>7003</v>
      </c>
      <c r="K1148" t="s">
        <v>5457</v>
      </c>
      <c r="L1148" t="s">
        <v>3337</v>
      </c>
      <c r="M1148" t="s">
        <v>7012</v>
      </c>
      <c r="P1148" t="s">
        <v>3343</v>
      </c>
    </row>
    <row r="1149" spans="1:16" x14ac:dyDescent="0.25">
      <c r="A1149" t="s">
        <v>3328</v>
      </c>
      <c r="C1149" t="s">
        <v>7013</v>
      </c>
      <c r="D1149" t="s">
        <v>7013</v>
      </c>
      <c r="E1149" t="s">
        <v>6994</v>
      </c>
      <c r="F1149" t="s">
        <v>7014</v>
      </c>
      <c r="G1149" t="s">
        <v>4403</v>
      </c>
      <c r="H1149" t="s">
        <v>4415</v>
      </c>
      <c r="J1149" t="s">
        <v>7003</v>
      </c>
      <c r="K1149" t="s">
        <v>5457</v>
      </c>
      <c r="L1149" t="s">
        <v>4069</v>
      </c>
      <c r="M1149" t="s">
        <v>7015</v>
      </c>
      <c r="P1149" t="s">
        <v>3343</v>
      </c>
    </row>
    <row r="1150" spans="1:16" x14ac:dyDescent="0.25">
      <c r="A1150" t="s">
        <v>3328</v>
      </c>
      <c r="C1150" t="s">
        <v>7016</v>
      </c>
      <c r="D1150" t="s">
        <v>7016</v>
      </c>
      <c r="E1150" t="s">
        <v>7017</v>
      </c>
      <c r="F1150" t="s">
        <v>7018</v>
      </c>
      <c r="G1150" t="s">
        <v>4403</v>
      </c>
      <c r="H1150" t="s">
        <v>4415</v>
      </c>
      <c r="J1150" t="s">
        <v>7003</v>
      </c>
      <c r="K1150" t="s">
        <v>5457</v>
      </c>
      <c r="L1150" t="s">
        <v>4069</v>
      </c>
      <c r="M1150" t="s">
        <v>7019</v>
      </c>
      <c r="P1150" t="s">
        <v>3343</v>
      </c>
    </row>
    <row r="1151" spans="1:16" x14ac:dyDescent="0.25">
      <c r="A1151" t="s">
        <v>3328</v>
      </c>
      <c r="C1151" t="s">
        <v>7020</v>
      </c>
      <c r="D1151" t="s">
        <v>7020</v>
      </c>
      <c r="E1151" t="s">
        <v>7021</v>
      </c>
      <c r="F1151" t="s">
        <v>5476</v>
      </c>
      <c r="G1151" t="s">
        <v>4403</v>
      </c>
      <c r="H1151" t="s">
        <v>4415</v>
      </c>
      <c r="J1151" t="s">
        <v>7022</v>
      </c>
      <c r="K1151" t="s">
        <v>5457</v>
      </c>
      <c r="L1151" t="s">
        <v>3337</v>
      </c>
      <c r="M1151" t="s">
        <v>7023</v>
      </c>
      <c r="P1151" t="s">
        <v>3343</v>
      </c>
    </row>
    <row r="1152" spans="1:16" x14ac:dyDescent="0.25">
      <c r="A1152" t="s">
        <v>3328</v>
      </c>
      <c r="C1152" t="s">
        <v>7024</v>
      </c>
      <c r="D1152" t="s">
        <v>7024</v>
      </c>
      <c r="E1152" t="s">
        <v>7025</v>
      </c>
      <c r="F1152" t="s">
        <v>7026</v>
      </c>
      <c r="G1152" t="s">
        <v>4403</v>
      </c>
      <c r="H1152" t="s">
        <v>4415</v>
      </c>
      <c r="J1152" t="s">
        <v>7022</v>
      </c>
      <c r="K1152" t="s">
        <v>5457</v>
      </c>
      <c r="L1152" t="s">
        <v>3337</v>
      </c>
      <c r="M1152" t="s">
        <v>7027</v>
      </c>
      <c r="P1152" t="s">
        <v>3343</v>
      </c>
    </row>
    <row r="1153" spans="1:16" x14ac:dyDescent="0.25">
      <c r="A1153" t="s">
        <v>3328</v>
      </c>
      <c r="C1153" t="s">
        <v>7028</v>
      </c>
      <c r="D1153" t="s">
        <v>7028</v>
      </c>
      <c r="E1153" t="s">
        <v>6985</v>
      </c>
      <c r="F1153" t="s">
        <v>7029</v>
      </c>
      <c r="G1153" t="s">
        <v>4486</v>
      </c>
      <c r="H1153" t="s">
        <v>4415</v>
      </c>
      <c r="J1153" t="s">
        <v>7022</v>
      </c>
      <c r="K1153" t="s">
        <v>5457</v>
      </c>
      <c r="L1153" t="s">
        <v>4069</v>
      </c>
      <c r="M1153" t="s">
        <v>7030</v>
      </c>
      <c r="P1153" t="s">
        <v>3343</v>
      </c>
    </row>
    <row r="1154" spans="1:16" x14ac:dyDescent="0.25">
      <c r="A1154" t="s">
        <v>3328</v>
      </c>
      <c r="B1154" t="s">
        <v>7031</v>
      </c>
      <c r="C1154" t="s">
        <v>7032</v>
      </c>
      <c r="D1154" t="s">
        <v>7032</v>
      </c>
      <c r="E1154" t="s">
        <v>6994</v>
      </c>
      <c r="F1154" t="s">
        <v>7033</v>
      </c>
      <c r="G1154" t="s">
        <v>4403</v>
      </c>
      <c r="H1154" t="s">
        <v>4415</v>
      </c>
      <c r="J1154" t="s">
        <v>7022</v>
      </c>
      <c r="K1154" t="s">
        <v>5457</v>
      </c>
      <c r="L1154" t="s">
        <v>4069</v>
      </c>
      <c r="M1154" t="s">
        <v>7034</v>
      </c>
      <c r="P1154" t="s">
        <v>3343</v>
      </c>
    </row>
    <row r="1155" spans="1:16" x14ac:dyDescent="0.25">
      <c r="A1155" t="s">
        <v>3328</v>
      </c>
      <c r="C1155" t="s">
        <v>7035</v>
      </c>
      <c r="D1155" t="s">
        <v>7035</v>
      </c>
      <c r="E1155" t="s">
        <v>7017</v>
      </c>
      <c r="F1155" t="s">
        <v>7036</v>
      </c>
      <c r="G1155" t="s">
        <v>4403</v>
      </c>
      <c r="H1155" t="s">
        <v>4415</v>
      </c>
      <c r="J1155" t="s">
        <v>7022</v>
      </c>
      <c r="K1155" t="s">
        <v>5457</v>
      </c>
      <c r="L1155" t="s">
        <v>4069</v>
      </c>
      <c r="M1155" t="s">
        <v>7037</v>
      </c>
      <c r="P1155" t="s">
        <v>3343</v>
      </c>
    </row>
    <row r="1156" spans="1:16" x14ac:dyDescent="0.25">
      <c r="A1156" t="s">
        <v>3328</v>
      </c>
      <c r="C1156" t="s">
        <v>7038</v>
      </c>
      <c r="D1156" t="s">
        <v>7038</v>
      </c>
      <c r="E1156" t="s">
        <v>7039</v>
      </c>
      <c r="F1156" t="s">
        <v>5460</v>
      </c>
      <c r="G1156" t="s">
        <v>4403</v>
      </c>
      <c r="H1156" t="s">
        <v>4415</v>
      </c>
      <c r="J1156" t="s">
        <v>7040</v>
      </c>
      <c r="K1156" t="s">
        <v>5457</v>
      </c>
      <c r="L1156" t="s">
        <v>3337</v>
      </c>
      <c r="M1156" t="s">
        <v>7041</v>
      </c>
      <c r="P1156" t="s">
        <v>3343</v>
      </c>
    </row>
    <row r="1157" spans="1:16" x14ac:dyDescent="0.25">
      <c r="A1157" t="s">
        <v>3328</v>
      </c>
      <c r="B1157" t="s">
        <v>7042</v>
      </c>
      <c r="C1157" t="s">
        <v>7043</v>
      </c>
      <c r="D1157" t="s">
        <v>7043</v>
      </c>
      <c r="E1157" t="s">
        <v>7044</v>
      </c>
      <c r="F1157" t="s">
        <v>7045</v>
      </c>
      <c r="G1157" t="s">
        <v>4403</v>
      </c>
      <c r="H1157" t="s">
        <v>4415</v>
      </c>
      <c r="J1157" t="s">
        <v>7040</v>
      </c>
      <c r="K1157" t="s">
        <v>5457</v>
      </c>
      <c r="L1157" t="s">
        <v>4069</v>
      </c>
      <c r="M1157" t="s">
        <v>7046</v>
      </c>
      <c r="P1157" t="s">
        <v>3343</v>
      </c>
    </row>
    <row r="1158" spans="1:16" x14ac:dyDescent="0.25">
      <c r="A1158" t="s">
        <v>3328</v>
      </c>
      <c r="B1158" t="s">
        <v>7047</v>
      </c>
      <c r="C1158" t="s">
        <v>7048</v>
      </c>
      <c r="D1158" t="s">
        <v>7048</v>
      </c>
      <c r="E1158" t="s">
        <v>7049</v>
      </c>
      <c r="F1158" t="s">
        <v>7050</v>
      </c>
      <c r="G1158" t="s">
        <v>4486</v>
      </c>
      <c r="H1158" t="s">
        <v>4415</v>
      </c>
      <c r="J1158" t="s">
        <v>7040</v>
      </c>
      <c r="K1158" t="s">
        <v>5457</v>
      </c>
      <c r="L1158" t="s">
        <v>3337</v>
      </c>
      <c r="M1158" t="s">
        <v>7051</v>
      </c>
      <c r="P1158" t="s">
        <v>3343</v>
      </c>
    </row>
    <row r="1159" spans="1:16" x14ac:dyDescent="0.25">
      <c r="A1159" t="s">
        <v>3328</v>
      </c>
      <c r="C1159" t="s">
        <v>7052</v>
      </c>
      <c r="D1159" t="s">
        <v>7052</v>
      </c>
      <c r="E1159" t="s">
        <v>7053</v>
      </c>
      <c r="F1159" t="s">
        <v>7054</v>
      </c>
      <c r="G1159" t="s">
        <v>4443</v>
      </c>
      <c r="H1159" t="s">
        <v>4415</v>
      </c>
      <c r="J1159" t="s">
        <v>7040</v>
      </c>
      <c r="K1159" t="s">
        <v>5457</v>
      </c>
      <c r="L1159" t="s">
        <v>3337</v>
      </c>
      <c r="M1159" t="s">
        <v>7055</v>
      </c>
      <c r="P1159" t="s">
        <v>3343</v>
      </c>
    </row>
    <row r="1160" spans="1:16" x14ac:dyDescent="0.25">
      <c r="A1160" t="s">
        <v>3328</v>
      </c>
      <c r="B1160" t="s">
        <v>7042</v>
      </c>
      <c r="C1160" t="s">
        <v>7056</v>
      </c>
      <c r="D1160" t="s">
        <v>7056</v>
      </c>
      <c r="E1160" t="s">
        <v>7057</v>
      </c>
      <c r="F1160" t="s">
        <v>7058</v>
      </c>
      <c r="G1160" t="s">
        <v>4403</v>
      </c>
      <c r="H1160" t="s">
        <v>4415</v>
      </c>
      <c r="J1160" t="s">
        <v>7040</v>
      </c>
      <c r="K1160" t="s">
        <v>5457</v>
      </c>
      <c r="L1160" t="s">
        <v>4069</v>
      </c>
      <c r="M1160" t="s">
        <v>7059</v>
      </c>
      <c r="P1160" t="s">
        <v>3343</v>
      </c>
    </row>
    <row r="1161" spans="1:16" x14ac:dyDescent="0.25">
      <c r="A1161" t="s">
        <v>3328</v>
      </c>
      <c r="B1161" t="s">
        <v>7047</v>
      </c>
      <c r="C1161" t="s">
        <v>7060</v>
      </c>
      <c r="D1161" t="s">
        <v>7060</v>
      </c>
      <c r="E1161" t="s">
        <v>7061</v>
      </c>
      <c r="F1161" t="s">
        <v>7062</v>
      </c>
      <c r="G1161" t="s">
        <v>4486</v>
      </c>
      <c r="H1161" t="s">
        <v>4415</v>
      </c>
      <c r="J1161" t="s">
        <v>7040</v>
      </c>
      <c r="K1161" t="s">
        <v>5457</v>
      </c>
      <c r="L1161" t="s">
        <v>4069</v>
      </c>
      <c r="M1161" t="s">
        <v>7063</v>
      </c>
      <c r="P1161" t="s">
        <v>3343</v>
      </c>
    </row>
    <row r="1162" spans="1:16" x14ac:dyDescent="0.25">
      <c r="A1162" t="s">
        <v>3328</v>
      </c>
      <c r="B1162" t="s">
        <v>7064</v>
      </c>
      <c r="C1162" t="s">
        <v>7065</v>
      </c>
      <c r="D1162" t="s">
        <v>7065</v>
      </c>
      <c r="E1162" t="s">
        <v>7066</v>
      </c>
      <c r="F1162" t="s">
        <v>7067</v>
      </c>
      <c r="G1162" t="s">
        <v>4403</v>
      </c>
      <c r="H1162" t="s">
        <v>4415</v>
      </c>
      <c r="J1162" t="s">
        <v>7068</v>
      </c>
      <c r="K1162" t="s">
        <v>5457</v>
      </c>
      <c r="L1162" t="s">
        <v>4069</v>
      </c>
      <c r="M1162" t="s">
        <v>7069</v>
      </c>
      <c r="P1162" t="s">
        <v>3343</v>
      </c>
    </row>
    <row r="1163" spans="1:16" x14ac:dyDescent="0.25">
      <c r="A1163" t="s">
        <v>3328</v>
      </c>
      <c r="C1163" t="s">
        <v>7070</v>
      </c>
      <c r="D1163" t="s">
        <v>7070</v>
      </c>
      <c r="E1163" t="s">
        <v>7071</v>
      </c>
      <c r="F1163" t="s">
        <v>7072</v>
      </c>
      <c r="G1163" t="s">
        <v>4403</v>
      </c>
      <c r="H1163" t="s">
        <v>4415</v>
      </c>
      <c r="J1163" t="s">
        <v>7068</v>
      </c>
      <c r="K1163" t="s">
        <v>5457</v>
      </c>
      <c r="L1163" t="s">
        <v>3337</v>
      </c>
      <c r="M1163" t="s">
        <v>7073</v>
      </c>
      <c r="P1163" t="s">
        <v>3343</v>
      </c>
    </row>
    <row r="1164" spans="1:16" x14ac:dyDescent="0.25">
      <c r="A1164" t="s">
        <v>3328</v>
      </c>
      <c r="B1164" t="s">
        <v>7074</v>
      </c>
      <c r="C1164" t="s">
        <v>7075</v>
      </c>
      <c r="D1164" t="s">
        <v>7075</v>
      </c>
      <c r="E1164" t="s">
        <v>7076</v>
      </c>
      <c r="F1164" t="s">
        <v>7077</v>
      </c>
      <c r="G1164" t="s">
        <v>4486</v>
      </c>
      <c r="H1164" t="s">
        <v>4415</v>
      </c>
      <c r="J1164" t="s">
        <v>7068</v>
      </c>
      <c r="K1164" t="s">
        <v>5457</v>
      </c>
      <c r="L1164" t="s">
        <v>4069</v>
      </c>
      <c r="M1164" t="s">
        <v>7078</v>
      </c>
      <c r="P1164" t="s">
        <v>3343</v>
      </c>
    </row>
    <row r="1165" spans="1:16" x14ac:dyDescent="0.25">
      <c r="A1165" t="s">
        <v>3328</v>
      </c>
      <c r="B1165" t="s">
        <v>7074</v>
      </c>
      <c r="C1165" t="s">
        <v>7079</v>
      </c>
      <c r="D1165" t="s">
        <v>7079</v>
      </c>
      <c r="E1165" t="s">
        <v>7053</v>
      </c>
      <c r="F1165" t="s">
        <v>7054</v>
      </c>
      <c r="G1165" t="s">
        <v>4443</v>
      </c>
      <c r="H1165" t="s">
        <v>4415</v>
      </c>
      <c r="J1165" t="s">
        <v>7068</v>
      </c>
      <c r="K1165" t="s">
        <v>5457</v>
      </c>
      <c r="L1165" t="s">
        <v>3337</v>
      </c>
      <c r="M1165" t="s">
        <v>7080</v>
      </c>
      <c r="P1165" t="s">
        <v>3343</v>
      </c>
    </row>
    <row r="1166" spans="1:16" x14ac:dyDescent="0.25">
      <c r="A1166" t="s">
        <v>3328</v>
      </c>
      <c r="B1166" t="s">
        <v>7074</v>
      </c>
      <c r="C1166" t="s">
        <v>7081</v>
      </c>
      <c r="D1166" t="s">
        <v>7081</v>
      </c>
      <c r="E1166" t="s">
        <v>7082</v>
      </c>
      <c r="F1166" t="s">
        <v>7083</v>
      </c>
      <c r="G1166" t="s">
        <v>4403</v>
      </c>
      <c r="H1166" t="s">
        <v>4415</v>
      </c>
      <c r="J1166" t="s">
        <v>7068</v>
      </c>
      <c r="K1166" t="s">
        <v>5457</v>
      </c>
      <c r="L1166" t="s">
        <v>3337</v>
      </c>
      <c r="M1166" t="s">
        <v>7084</v>
      </c>
      <c r="P1166" t="s">
        <v>3343</v>
      </c>
    </row>
    <row r="1167" spans="1:16" x14ac:dyDescent="0.25">
      <c r="A1167" t="s">
        <v>3328</v>
      </c>
      <c r="C1167" t="s">
        <v>7085</v>
      </c>
      <c r="D1167" t="s">
        <v>7085</v>
      </c>
      <c r="E1167" t="s">
        <v>7086</v>
      </c>
      <c r="F1167" t="s">
        <v>7087</v>
      </c>
      <c r="G1167" t="s">
        <v>4486</v>
      </c>
      <c r="H1167" t="s">
        <v>4415</v>
      </c>
      <c r="J1167" t="s">
        <v>7068</v>
      </c>
      <c r="K1167" t="s">
        <v>5457</v>
      </c>
      <c r="L1167" t="s">
        <v>4069</v>
      </c>
      <c r="M1167" t="s">
        <v>7088</v>
      </c>
      <c r="P1167" t="s">
        <v>3343</v>
      </c>
    </row>
    <row r="1168" spans="1:16" x14ac:dyDescent="0.25">
      <c r="A1168" t="s">
        <v>3328</v>
      </c>
      <c r="C1168" t="s">
        <v>7089</v>
      </c>
      <c r="D1168" t="s">
        <v>7089</v>
      </c>
      <c r="E1168" t="s">
        <v>7090</v>
      </c>
      <c r="F1168" t="s">
        <v>7091</v>
      </c>
      <c r="G1168" t="s">
        <v>4403</v>
      </c>
      <c r="H1168" t="s">
        <v>4415</v>
      </c>
      <c r="J1168" t="s">
        <v>7092</v>
      </c>
      <c r="K1168" t="s">
        <v>5457</v>
      </c>
      <c r="L1168" t="s">
        <v>4069</v>
      </c>
      <c r="M1168" t="s">
        <v>7093</v>
      </c>
      <c r="P1168" t="s">
        <v>3343</v>
      </c>
    </row>
    <row r="1169" spans="1:16" x14ac:dyDescent="0.25">
      <c r="A1169" t="s">
        <v>3328</v>
      </c>
      <c r="B1169" t="s">
        <v>7094</v>
      </c>
      <c r="C1169" t="s">
        <v>7095</v>
      </c>
      <c r="D1169" t="s">
        <v>7095</v>
      </c>
      <c r="E1169" t="s">
        <v>7096</v>
      </c>
      <c r="F1169" t="s">
        <v>7097</v>
      </c>
      <c r="G1169" t="s">
        <v>4403</v>
      </c>
      <c r="H1169" t="s">
        <v>4415</v>
      </c>
      <c r="J1169" t="s">
        <v>7092</v>
      </c>
      <c r="K1169" t="s">
        <v>5457</v>
      </c>
      <c r="L1169" t="s">
        <v>3337</v>
      </c>
      <c r="M1169" t="s">
        <v>7098</v>
      </c>
      <c r="P1169" t="s">
        <v>3343</v>
      </c>
    </row>
    <row r="1170" spans="1:16" x14ac:dyDescent="0.25">
      <c r="A1170" t="s">
        <v>3328</v>
      </c>
      <c r="C1170" t="s">
        <v>7099</v>
      </c>
      <c r="D1170" t="s">
        <v>7099</v>
      </c>
      <c r="E1170" t="s">
        <v>7100</v>
      </c>
      <c r="F1170" t="s">
        <v>7101</v>
      </c>
      <c r="G1170" t="s">
        <v>4486</v>
      </c>
      <c r="H1170" t="s">
        <v>4415</v>
      </c>
      <c r="J1170" t="s">
        <v>7092</v>
      </c>
      <c r="K1170" t="s">
        <v>5457</v>
      </c>
      <c r="L1170" t="s">
        <v>3337</v>
      </c>
      <c r="M1170" t="s">
        <v>7102</v>
      </c>
      <c r="P1170" t="s">
        <v>3343</v>
      </c>
    </row>
    <row r="1171" spans="1:16" x14ac:dyDescent="0.25">
      <c r="A1171" t="s">
        <v>3328</v>
      </c>
      <c r="C1171" t="s">
        <v>7103</v>
      </c>
      <c r="D1171" t="s">
        <v>7103</v>
      </c>
      <c r="E1171" t="s">
        <v>7053</v>
      </c>
      <c r="F1171" t="s">
        <v>7054</v>
      </c>
      <c r="G1171" t="s">
        <v>4443</v>
      </c>
      <c r="H1171" t="s">
        <v>4415</v>
      </c>
      <c r="J1171" t="s">
        <v>7092</v>
      </c>
      <c r="K1171" t="s">
        <v>5457</v>
      </c>
      <c r="L1171" t="s">
        <v>3337</v>
      </c>
      <c r="M1171" t="s">
        <v>7104</v>
      </c>
      <c r="P1171" t="s">
        <v>3343</v>
      </c>
    </row>
    <row r="1172" spans="1:16" x14ac:dyDescent="0.25">
      <c r="A1172" t="s">
        <v>3328</v>
      </c>
      <c r="B1172" t="s">
        <v>7094</v>
      </c>
      <c r="C1172" t="s">
        <v>7105</v>
      </c>
      <c r="D1172" t="s">
        <v>7105</v>
      </c>
      <c r="E1172" t="s">
        <v>7106</v>
      </c>
      <c r="F1172" t="s">
        <v>7107</v>
      </c>
      <c r="G1172" t="s">
        <v>4403</v>
      </c>
      <c r="H1172" t="s">
        <v>4415</v>
      </c>
      <c r="J1172" t="s">
        <v>7092</v>
      </c>
      <c r="K1172" t="s">
        <v>5457</v>
      </c>
      <c r="L1172" t="s">
        <v>3337</v>
      </c>
      <c r="M1172" t="s">
        <v>7108</v>
      </c>
      <c r="P1172" t="s">
        <v>3343</v>
      </c>
    </row>
    <row r="1173" spans="1:16" x14ac:dyDescent="0.25">
      <c r="A1173" t="s">
        <v>3328</v>
      </c>
      <c r="B1173" t="s">
        <v>7109</v>
      </c>
      <c r="C1173" t="s">
        <v>7110</v>
      </c>
      <c r="D1173" t="s">
        <v>7110</v>
      </c>
      <c r="E1173" t="s">
        <v>7111</v>
      </c>
      <c r="F1173" t="s">
        <v>7112</v>
      </c>
      <c r="G1173" t="s">
        <v>4486</v>
      </c>
      <c r="H1173" t="s">
        <v>4415</v>
      </c>
      <c r="J1173" t="s">
        <v>7092</v>
      </c>
      <c r="K1173" t="s">
        <v>5457</v>
      </c>
      <c r="L1173" t="s">
        <v>4069</v>
      </c>
      <c r="M1173" t="s">
        <v>7113</v>
      </c>
      <c r="P1173" t="s">
        <v>3343</v>
      </c>
    </row>
    <row r="1174" spans="1:16" x14ac:dyDescent="0.25">
      <c r="A1174" t="s">
        <v>3328</v>
      </c>
      <c r="C1174" t="s">
        <v>7114</v>
      </c>
      <c r="D1174" t="s">
        <v>7114</v>
      </c>
      <c r="E1174" t="s">
        <v>7115</v>
      </c>
      <c r="G1174" t="s">
        <v>4403</v>
      </c>
      <c r="H1174" t="s">
        <v>4415</v>
      </c>
      <c r="J1174" t="s">
        <v>7116</v>
      </c>
      <c r="K1174" t="s">
        <v>5457</v>
      </c>
      <c r="L1174" t="s">
        <v>4069</v>
      </c>
      <c r="M1174" t="s">
        <v>7121</v>
      </c>
      <c r="P1174" t="s">
        <v>3343</v>
      </c>
    </row>
    <row r="1175" spans="1:16" x14ac:dyDescent="0.25">
      <c r="A1175" t="s">
        <v>3328</v>
      </c>
      <c r="B1175" t="s">
        <v>7117</v>
      </c>
      <c r="C1175" t="s">
        <v>7118</v>
      </c>
      <c r="D1175" t="s">
        <v>7118</v>
      </c>
      <c r="E1175" t="s">
        <v>7119</v>
      </c>
      <c r="F1175" t="s">
        <v>7120</v>
      </c>
      <c r="G1175" t="s">
        <v>4486</v>
      </c>
      <c r="H1175" t="s">
        <v>4415</v>
      </c>
      <c r="J1175" t="s">
        <v>7116</v>
      </c>
      <c r="K1175" t="s">
        <v>5457</v>
      </c>
      <c r="L1175" t="s">
        <v>4069</v>
      </c>
      <c r="M1175" t="s">
        <v>7122</v>
      </c>
      <c r="P1175" t="s">
        <v>3343</v>
      </c>
    </row>
    <row r="1176" spans="1:16" x14ac:dyDescent="0.25">
      <c r="A1176" t="s">
        <v>3328</v>
      </c>
      <c r="C1176" t="s">
        <v>7123</v>
      </c>
      <c r="D1176" t="s">
        <v>7123</v>
      </c>
      <c r="E1176" t="s">
        <v>7124</v>
      </c>
      <c r="F1176" t="s">
        <v>7125</v>
      </c>
      <c r="G1176" t="s">
        <v>4403</v>
      </c>
      <c r="H1176" t="s">
        <v>4415</v>
      </c>
      <c r="J1176" t="s">
        <v>7116</v>
      </c>
      <c r="K1176" t="s">
        <v>5457</v>
      </c>
      <c r="L1176" t="s">
        <v>4069</v>
      </c>
      <c r="M1176" t="s">
        <v>7126</v>
      </c>
      <c r="P1176" t="s">
        <v>3343</v>
      </c>
    </row>
    <row r="1177" spans="1:16" x14ac:dyDescent="0.25">
      <c r="A1177" t="s">
        <v>3328</v>
      </c>
      <c r="C1177" t="s">
        <v>7127</v>
      </c>
      <c r="D1177" t="s">
        <v>7127</v>
      </c>
      <c r="E1177" t="s">
        <v>7128</v>
      </c>
      <c r="F1177" t="s">
        <v>7129</v>
      </c>
      <c r="G1177" t="s">
        <v>4486</v>
      </c>
      <c r="H1177" t="s">
        <v>4415</v>
      </c>
      <c r="J1177" t="s">
        <v>7116</v>
      </c>
      <c r="K1177" t="s">
        <v>5457</v>
      </c>
      <c r="L1177" t="s">
        <v>3337</v>
      </c>
      <c r="M1177" t="s">
        <v>7130</v>
      </c>
      <c r="P1177" t="s">
        <v>3343</v>
      </c>
    </row>
    <row r="1178" spans="1:16" x14ac:dyDescent="0.25">
      <c r="A1178" t="s">
        <v>3328</v>
      </c>
      <c r="C1178" t="s">
        <v>7131</v>
      </c>
      <c r="D1178" t="s">
        <v>7131</v>
      </c>
      <c r="E1178" t="s">
        <v>7132</v>
      </c>
      <c r="F1178" t="s">
        <v>7054</v>
      </c>
      <c r="G1178" t="s">
        <v>4443</v>
      </c>
      <c r="H1178" t="s">
        <v>4415</v>
      </c>
      <c r="J1178" t="s">
        <v>7116</v>
      </c>
      <c r="K1178" t="s">
        <v>5457</v>
      </c>
      <c r="L1178" t="s">
        <v>3337</v>
      </c>
      <c r="M1178" t="s">
        <v>7136</v>
      </c>
      <c r="P1178" t="s">
        <v>3343</v>
      </c>
    </row>
    <row r="1179" spans="1:16" x14ac:dyDescent="0.25">
      <c r="A1179" t="s">
        <v>3328</v>
      </c>
      <c r="B1179" t="s">
        <v>7117</v>
      </c>
      <c r="C1179" t="s">
        <v>7133</v>
      </c>
      <c r="D1179" t="s">
        <v>7133</v>
      </c>
      <c r="E1179" t="s">
        <v>7134</v>
      </c>
      <c r="F1179" t="s">
        <v>7135</v>
      </c>
      <c r="G1179" t="s">
        <v>4403</v>
      </c>
      <c r="H1179" t="s">
        <v>4415</v>
      </c>
      <c r="J1179" t="s">
        <v>7116</v>
      </c>
      <c r="K1179" t="s">
        <v>5457</v>
      </c>
      <c r="L1179" t="s">
        <v>3337</v>
      </c>
      <c r="M1179" t="s">
        <v>7137</v>
      </c>
      <c r="P1179" t="s">
        <v>3343</v>
      </c>
    </row>
    <row r="1180" spans="1:16" x14ac:dyDescent="0.25">
      <c r="A1180" t="s">
        <v>3328</v>
      </c>
      <c r="C1180" t="s">
        <v>7138</v>
      </c>
      <c r="D1180" t="s">
        <v>7138</v>
      </c>
      <c r="E1180" t="s">
        <v>7139</v>
      </c>
      <c r="F1180" t="s">
        <v>7140</v>
      </c>
      <c r="G1180" t="s">
        <v>4486</v>
      </c>
      <c r="H1180" t="s">
        <v>4415</v>
      </c>
      <c r="J1180" t="s">
        <v>7116</v>
      </c>
      <c r="K1180" t="s">
        <v>5457</v>
      </c>
      <c r="L1180" t="s">
        <v>3337</v>
      </c>
      <c r="M1180" t="s">
        <v>7141</v>
      </c>
      <c r="P1180" t="s">
        <v>3343</v>
      </c>
    </row>
    <row r="1181" spans="1:16" x14ac:dyDescent="0.25">
      <c r="A1181" t="s">
        <v>3328</v>
      </c>
      <c r="C1181" t="s">
        <v>7142</v>
      </c>
      <c r="D1181" t="s">
        <v>7142</v>
      </c>
      <c r="E1181" t="s">
        <v>7115</v>
      </c>
      <c r="F1181" t="s">
        <v>7143</v>
      </c>
      <c r="G1181" t="s">
        <v>4403</v>
      </c>
      <c r="H1181" t="s">
        <v>4415</v>
      </c>
      <c r="J1181" t="s">
        <v>7144</v>
      </c>
      <c r="K1181" t="s">
        <v>5457</v>
      </c>
      <c r="L1181" t="s">
        <v>3337</v>
      </c>
      <c r="M1181" t="s">
        <v>7145</v>
      </c>
      <c r="P1181" t="s">
        <v>3343</v>
      </c>
    </row>
    <row r="1182" spans="1:16" x14ac:dyDescent="0.25">
      <c r="A1182" t="s">
        <v>3328</v>
      </c>
      <c r="C1182" t="s">
        <v>7146</v>
      </c>
      <c r="D1182" t="s">
        <v>7146</v>
      </c>
      <c r="E1182" t="s">
        <v>7119</v>
      </c>
      <c r="F1182" t="s">
        <v>7147</v>
      </c>
      <c r="G1182" t="s">
        <v>4486</v>
      </c>
      <c r="H1182" t="s">
        <v>4415</v>
      </c>
      <c r="J1182" t="s">
        <v>7144</v>
      </c>
      <c r="K1182" t="s">
        <v>5457</v>
      </c>
      <c r="L1182" t="s">
        <v>3337</v>
      </c>
      <c r="M1182" t="s">
        <v>7148</v>
      </c>
      <c r="P1182" t="s">
        <v>3343</v>
      </c>
    </row>
    <row r="1183" spans="1:16" x14ac:dyDescent="0.25">
      <c r="A1183" t="s">
        <v>3328</v>
      </c>
      <c r="C1183" t="s">
        <v>7149</v>
      </c>
      <c r="D1183" t="s">
        <v>7149</v>
      </c>
      <c r="E1183" t="s">
        <v>7132</v>
      </c>
      <c r="F1183" t="s">
        <v>7054</v>
      </c>
      <c r="G1183" t="s">
        <v>4443</v>
      </c>
      <c r="H1183" t="s">
        <v>4415</v>
      </c>
      <c r="J1183" t="s">
        <v>7144</v>
      </c>
      <c r="K1183" t="s">
        <v>5457</v>
      </c>
      <c r="L1183" t="s">
        <v>3337</v>
      </c>
      <c r="M1183" t="s">
        <v>7150</v>
      </c>
      <c r="P1183" t="s">
        <v>3343</v>
      </c>
    </row>
    <row r="1184" spans="1:16" x14ac:dyDescent="0.25">
      <c r="A1184" t="s">
        <v>3328</v>
      </c>
      <c r="C1184" t="s">
        <v>7151</v>
      </c>
      <c r="D1184" t="s">
        <v>7151</v>
      </c>
      <c r="E1184" t="s">
        <v>7134</v>
      </c>
      <c r="F1184" t="s">
        <v>7152</v>
      </c>
      <c r="G1184" t="s">
        <v>4403</v>
      </c>
      <c r="H1184" t="s">
        <v>4415</v>
      </c>
      <c r="J1184" t="s">
        <v>7144</v>
      </c>
      <c r="K1184" t="s">
        <v>5457</v>
      </c>
      <c r="L1184" t="s">
        <v>3337</v>
      </c>
      <c r="M1184" t="s">
        <v>7153</v>
      </c>
      <c r="P1184" t="s">
        <v>3343</v>
      </c>
    </row>
    <row r="1185" spans="1:16" x14ac:dyDescent="0.25">
      <c r="A1185" t="s">
        <v>3328</v>
      </c>
      <c r="C1185" t="s">
        <v>7154</v>
      </c>
      <c r="D1185" t="s">
        <v>7154</v>
      </c>
      <c r="E1185" t="s">
        <v>7155</v>
      </c>
      <c r="F1185" t="s">
        <v>7156</v>
      </c>
      <c r="G1185" t="s">
        <v>4486</v>
      </c>
      <c r="H1185" t="s">
        <v>4415</v>
      </c>
      <c r="J1185" t="s">
        <v>7144</v>
      </c>
      <c r="K1185" t="s">
        <v>5457</v>
      </c>
      <c r="L1185" t="s">
        <v>3337</v>
      </c>
      <c r="M1185" t="s">
        <v>7157</v>
      </c>
      <c r="P1185" t="s">
        <v>3343</v>
      </c>
    </row>
    <row r="1186" spans="1:16" x14ac:dyDescent="0.25">
      <c r="A1186" t="s">
        <v>3328</v>
      </c>
      <c r="B1186" t="s">
        <v>7158</v>
      </c>
      <c r="C1186" t="s">
        <v>7159</v>
      </c>
      <c r="D1186" t="s">
        <v>7159</v>
      </c>
      <c r="E1186" t="s">
        <v>7115</v>
      </c>
      <c r="F1186" t="s">
        <v>7160</v>
      </c>
      <c r="G1186" t="s">
        <v>4403</v>
      </c>
      <c r="H1186" t="s">
        <v>4415</v>
      </c>
      <c r="J1186" t="s">
        <v>7161</v>
      </c>
      <c r="K1186" t="s">
        <v>5457</v>
      </c>
      <c r="L1186" t="s">
        <v>3337</v>
      </c>
      <c r="M1186" t="s">
        <v>7162</v>
      </c>
      <c r="P1186" t="s">
        <v>3343</v>
      </c>
    </row>
    <row r="1187" spans="1:16" x14ac:dyDescent="0.25">
      <c r="A1187" t="s">
        <v>3328</v>
      </c>
      <c r="B1187" t="s">
        <v>7158</v>
      </c>
      <c r="C1187" t="s">
        <v>7163</v>
      </c>
      <c r="D1187" t="s">
        <v>7163</v>
      </c>
      <c r="E1187" t="s">
        <v>7164</v>
      </c>
      <c r="F1187" t="s">
        <v>7165</v>
      </c>
      <c r="G1187" t="s">
        <v>4486</v>
      </c>
      <c r="H1187" t="s">
        <v>4415</v>
      </c>
      <c r="J1187" t="s">
        <v>7161</v>
      </c>
      <c r="K1187" t="s">
        <v>5457</v>
      </c>
      <c r="L1187" t="s">
        <v>4069</v>
      </c>
      <c r="M1187" t="s">
        <v>7166</v>
      </c>
      <c r="P1187" t="s">
        <v>3343</v>
      </c>
    </row>
    <row r="1188" spans="1:16" x14ac:dyDescent="0.25">
      <c r="A1188" t="s">
        <v>3328</v>
      </c>
      <c r="B1188" t="s">
        <v>7158</v>
      </c>
      <c r="C1188" t="s">
        <v>7167</v>
      </c>
      <c r="D1188" t="s">
        <v>7167</v>
      </c>
      <c r="E1188" t="s">
        <v>7124</v>
      </c>
      <c r="F1188" t="s">
        <v>7168</v>
      </c>
      <c r="G1188" t="s">
        <v>4403</v>
      </c>
      <c r="H1188" t="s">
        <v>4415</v>
      </c>
      <c r="J1188" t="s">
        <v>7161</v>
      </c>
      <c r="K1188" t="s">
        <v>5457</v>
      </c>
      <c r="L1188" t="s">
        <v>3337</v>
      </c>
      <c r="M1188" t="s">
        <v>7169</v>
      </c>
      <c r="P1188" t="s">
        <v>3343</v>
      </c>
    </row>
    <row r="1189" spans="1:16" x14ac:dyDescent="0.25">
      <c r="A1189" t="s">
        <v>3328</v>
      </c>
      <c r="B1189" t="s">
        <v>7170</v>
      </c>
      <c r="C1189" t="s">
        <v>7171</v>
      </c>
      <c r="D1189" t="s">
        <v>7171</v>
      </c>
      <c r="E1189" t="s">
        <v>7172</v>
      </c>
      <c r="F1189" t="s">
        <v>7173</v>
      </c>
      <c r="G1189" t="s">
        <v>4486</v>
      </c>
      <c r="H1189" t="s">
        <v>4415</v>
      </c>
      <c r="J1189" t="s">
        <v>7161</v>
      </c>
      <c r="K1189" t="s">
        <v>5457</v>
      </c>
      <c r="L1189" t="s">
        <v>4069</v>
      </c>
      <c r="M1189" t="s">
        <v>7174</v>
      </c>
      <c r="P1189" t="s">
        <v>3343</v>
      </c>
    </row>
    <row r="1190" spans="1:16" x14ac:dyDescent="0.25">
      <c r="A1190" t="s">
        <v>3328</v>
      </c>
      <c r="B1190" t="s">
        <v>7158</v>
      </c>
      <c r="C1190" t="s">
        <v>7175</v>
      </c>
      <c r="D1190" t="s">
        <v>7175</v>
      </c>
      <c r="E1190" t="s">
        <v>7132</v>
      </c>
      <c r="F1190" t="s">
        <v>7054</v>
      </c>
      <c r="G1190" t="s">
        <v>4443</v>
      </c>
      <c r="H1190" t="s">
        <v>4415</v>
      </c>
      <c r="J1190" t="s">
        <v>7161</v>
      </c>
      <c r="K1190" t="s">
        <v>5457</v>
      </c>
      <c r="L1190" t="s">
        <v>4069</v>
      </c>
      <c r="M1190" t="s">
        <v>7176</v>
      </c>
      <c r="P1190" t="s">
        <v>3343</v>
      </c>
    </row>
    <row r="1191" spans="1:16" x14ac:dyDescent="0.25">
      <c r="A1191" t="s">
        <v>3328</v>
      </c>
      <c r="C1191" t="s">
        <v>7177</v>
      </c>
      <c r="D1191" t="s">
        <v>7177</v>
      </c>
      <c r="E1191" t="s">
        <v>7134</v>
      </c>
      <c r="F1191" t="s">
        <v>7178</v>
      </c>
      <c r="G1191" t="s">
        <v>4403</v>
      </c>
      <c r="H1191" t="s">
        <v>4415</v>
      </c>
      <c r="J1191" t="s">
        <v>7161</v>
      </c>
      <c r="K1191" t="s">
        <v>5457</v>
      </c>
      <c r="L1191" t="s">
        <v>4069</v>
      </c>
      <c r="M1191" t="s">
        <v>7179</v>
      </c>
      <c r="P1191" t="s">
        <v>3343</v>
      </c>
    </row>
    <row r="1192" spans="1:16" x14ac:dyDescent="0.25">
      <c r="A1192" t="s">
        <v>3328</v>
      </c>
      <c r="B1192" t="s">
        <v>7158</v>
      </c>
      <c r="C1192" t="s">
        <v>7180</v>
      </c>
      <c r="D1192" t="s">
        <v>7180</v>
      </c>
      <c r="E1192" t="s">
        <v>7181</v>
      </c>
      <c r="F1192" t="s">
        <v>7182</v>
      </c>
      <c r="G1192" t="s">
        <v>4486</v>
      </c>
      <c r="H1192" t="s">
        <v>4415</v>
      </c>
      <c r="J1192" t="s">
        <v>7161</v>
      </c>
      <c r="K1192" t="s">
        <v>5457</v>
      </c>
      <c r="L1192" t="s">
        <v>3337</v>
      </c>
      <c r="M1192" t="s">
        <v>7183</v>
      </c>
      <c r="P1192" t="s">
        <v>3343</v>
      </c>
    </row>
    <row r="1193" spans="1:16" x14ac:dyDescent="0.25">
      <c r="A1193" t="s">
        <v>3328</v>
      </c>
      <c r="B1193" t="s">
        <v>7184</v>
      </c>
      <c r="C1193" t="s">
        <v>7185</v>
      </c>
      <c r="D1193" t="s">
        <v>7185</v>
      </c>
      <c r="E1193" t="s">
        <v>7115</v>
      </c>
      <c r="F1193" t="s">
        <v>7186</v>
      </c>
      <c r="G1193" t="s">
        <v>4403</v>
      </c>
      <c r="H1193" t="s">
        <v>4415</v>
      </c>
      <c r="J1193" t="s">
        <v>7187</v>
      </c>
      <c r="K1193" t="s">
        <v>5457</v>
      </c>
      <c r="L1193" t="s">
        <v>4069</v>
      </c>
      <c r="M1193" t="s">
        <v>7188</v>
      </c>
      <c r="P1193" t="s">
        <v>3343</v>
      </c>
    </row>
    <row r="1194" spans="1:16" x14ac:dyDescent="0.25">
      <c r="A1194" t="s">
        <v>3328</v>
      </c>
      <c r="B1194" t="s">
        <v>7184</v>
      </c>
      <c r="C1194" t="s">
        <v>7189</v>
      </c>
      <c r="D1194" t="s">
        <v>7189</v>
      </c>
      <c r="E1194" t="s">
        <v>7190</v>
      </c>
      <c r="F1194" t="s">
        <v>7191</v>
      </c>
      <c r="G1194" t="s">
        <v>4486</v>
      </c>
      <c r="H1194" t="s">
        <v>4415</v>
      </c>
      <c r="J1194" t="s">
        <v>7187</v>
      </c>
      <c r="K1194" t="s">
        <v>5457</v>
      </c>
      <c r="L1194" t="s">
        <v>3337</v>
      </c>
      <c r="M1194" t="s">
        <v>7192</v>
      </c>
      <c r="P1194" t="s">
        <v>3343</v>
      </c>
    </row>
    <row r="1195" spans="1:16" x14ac:dyDescent="0.25">
      <c r="A1195" t="s">
        <v>3328</v>
      </c>
      <c r="C1195" t="s">
        <v>7193</v>
      </c>
      <c r="D1195" t="s">
        <v>7193</v>
      </c>
      <c r="E1195" t="s">
        <v>7132</v>
      </c>
      <c r="F1195" t="s">
        <v>7054</v>
      </c>
      <c r="G1195" t="s">
        <v>4443</v>
      </c>
      <c r="H1195" t="s">
        <v>4415</v>
      </c>
      <c r="J1195" t="s">
        <v>7187</v>
      </c>
      <c r="K1195" t="s">
        <v>5457</v>
      </c>
      <c r="L1195" t="s">
        <v>3337</v>
      </c>
      <c r="M1195" t="s">
        <v>7194</v>
      </c>
      <c r="P1195" t="s">
        <v>3343</v>
      </c>
    </row>
    <row r="1196" spans="1:16" x14ac:dyDescent="0.25">
      <c r="A1196" t="s">
        <v>3328</v>
      </c>
      <c r="C1196" t="s">
        <v>7195</v>
      </c>
      <c r="D1196" t="s">
        <v>7195</v>
      </c>
      <c r="E1196" t="s">
        <v>7134</v>
      </c>
      <c r="F1196" t="s">
        <v>7196</v>
      </c>
      <c r="G1196" t="s">
        <v>4403</v>
      </c>
      <c r="H1196" t="s">
        <v>4415</v>
      </c>
      <c r="J1196" t="s">
        <v>7187</v>
      </c>
      <c r="K1196" t="s">
        <v>5457</v>
      </c>
      <c r="L1196" t="s">
        <v>3337</v>
      </c>
      <c r="M1196" t="s">
        <v>7197</v>
      </c>
      <c r="P1196" t="s">
        <v>3343</v>
      </c>
    </row>
    <row r="1197" spans="1:16" x14ac:dyDescent="0.25">
      <c r="A1197" t="s">
        <v>3328</v>
      </c>
      <c r="B1197" t="s">
        <v>7184</v>
      </c>
      <c r="C1197" t="s">
        <v>7198</v>
      </c>
      <c r="D1197" t="s">
        <v>7198</v>
      </c>
      <c r="E1197" t="s">
        <v>7199</v>
      </c>
      <c r="F1197" t="s">
        <v>7200</v>
      </c>
      <c r="G1197" t="s">
        <v>4486</v>
      </c>
      <c r="H1197" t="s">
        <v>4415</v>
      </c>
      <c r="J1197" t="s">
        <v>7187</v>
      </c>
      <c r="K1197" t="s">
        <v>5457</v>
      </c>
      <c r="L1197" t="s">
        <v>4069</v>
      </c>
      <c r="M1197" t="s">
        <v>7201</v>
      </c>
      <c r="P1197" t="s">
        <v>3343</v>
      </c>
    </row>
    <row r="1198" spans="1:16" x14ac:dyDescent="0.25">
      <c r="A1198" t="s">
        <v>3430</v>
      </c>
      <c r="B1198" t="s">
        <v>7202</v>
      </c>
      <c r="C1198" t="s">
        <v>7203</v>
      </c>
      <c r="D1198" t="s">
        <v>7203</v>
      </c>
      <c r="E1198" t="s">
        <v>7204</v>
      </c>
      <c r="K1198" t="s">
        <v>3336</v>
      </c>
      <c r="L1198" t="s">
        <v>3337</v>
      </c>
      <c r="P1198" t="s">
        <v>3343</v>
      </c>
    </row>
    <row r="1199" spans="1:16" x14ac:dyDescent="0.25">
      <c r="A1199" t="s">
        <v>3430</v>
      </c>
      <c r="C1199" t="s">
        <v>7205</v>
      </c>
      <c r="D1199" t="s">
        <v>7205</v>
      </c>
      <c r="E1199" t="s">
        <v>7206</v>
      </c>
      <c r="K1199" t="s">
        <v>3336</v>
      </c>
      <c r="L1199" t="s">
        <v>3337</v>
      </c>
      <c r="P1199" t="s">
        <v>3343</v>
      </c>
    </row>
    <row r="1200" spans="1:16" x14ac:dyDescent="0.25">
      <c r="A1200" t="s">
        <v>4410</v>
      </c>
      <c r="B1200" t="s">
        <v>7207</v>
      </c>
      <c r="C1200" t="s">
        <v>7208</v>
      </c>
      <c r="D1200" t="s">
        <v>7208</v>
      </c>
      <c r="E1200" t="s">
        <v>7209</v>
      </c>
      <c r="F1200" t="s">
        <v>7210</v>
      </c>
      <c r="H1200" t="s">
        <v>3334</v>
      </c>
      <c r="I1200" t="s">
        <v>7211</v>
      </c>
      <c r="K1200" t="s">
        <v>3336</v>
      </c>
      <c r="L1200" t="s">
        <v>3337</v>
      </c>
      <c r="N1200" t="s">
        <v>4450</v>
      </c>
      <c r="P1200" t="s">
        <v>3343</v>
      </c>
    </row>
    <row r="1201" spans="1:16" x14ac:dyDescent="0.25">
      <c r="A1201" t="s">
        <v>4764</v>
      </c>
      <c r="C1201" t="s">
        <v>7212</v>
      </c>
      <c r="D1201" t="s">
        <v>7212</v>
      </c>
      <c r="E1201" t="s">
        <v>5354</v>
      </c>
      <c r="F1201" t="s">
        <v>7213</v>
      </c>
      <c r="G1201" t="s">
        <v>4403</v>
      </c>
      <c r="H1201" t="s">
        <v>4415</v>
      </c>
      <c r="J1201" t="s">
        <v>7214</v>
      </c>
      <c r="K1201" t="s">
        <v>4593</v>
      </c>
      <c r="L1201" t="s">
        <v>5239</v>
      </c>
      <c r="M1201" t="s">
        <v>5406</v>
      </c>
      <c r="P1201" t="s">
        <v>3343</v>
      </c>
    </row>
    <row r="1202" spans="1:16" x14ac:dyDescent="0.25">
      <c r="A1202" t="s">
        <v>4764</v>
      </c>
      <c r="C1202" t="s">
        <v>7215</v>
      </c>
      <c r="D1202" t="s">
        <v>7215</v>
      </c>
      <c r="E1202" t="s">
        <v>5142</v>
      </c>
      <c r="F1202" t="s">
        <v>7216</v>
      </c>
      <c r="G1202" t="s">
        <v>4403</v>
      </c>
      <c r="H1202" t="s">
        <v>4415</v>
      </c>
      <c r="J1202" t="s">
        <v>7214</v>
      </c>
      <c r="K1202" t="s">
        <v>4593</v>
      </c>
      <c r="L1202" t="s">
        <v>3337</v>
      </c>
      <c r="M1202" t="s">
        <v>5409</v>
      </c>
      <c r="P1202" t="s">
        <v>3343</v>
      </c>
    </row>
    <row r="1203" spans="1:16" x14ac:dyDescent="0.25">
      <c r="A1203" t="s">
        <v>4764</v>
      </c>
      <c r="B1203" t="s">
        <v>7217</v>
      </c>
      <c r="C1203" t="s">
        <v>7218</v>
      </c>
      <c r="D1203" t="s">
        <v>7218</v>
      </c>
      <c r="E1203" t="s">
        <v>5146</v>
      </c>
      <c r="F1203" t="s">
        <v>7219</v>
      </c>
      <c r="G1203" t="s">
        <v>4403</v>
      </c>
      <c r="H1203" t="s">
        <v>4415</v>
      </c>
      <c r="J1203" t="s">
        <v>7214</v>
      </c>
      <c r="K1203" t="s">
        <v>4593</v>
      </c>
      <c r="L1203" t="s">
        <v>4069</v>
      </c>
      <c r="M1203" t="s">
        <v>5415</v>
      </c>
      <c r="P1203" t="s">
        <v>3343</v>
      </c>
    </row>
    <row r="1204" spans="1:16" x14ac:dyDescent="0.25">
      <c r="A1204" t="s">
        <v>4764</v>
      </c>
      <c r="C1204" t="s">
        <v>7220</v>
      </c>
      <c r="D1204" t="s">
        <v>7220</v>
      </c>
      <c r="E1204" t="s">
        <v>5170</v>
      </c>
      <c r="F1204" t="s">
        <v>7221</v>
      </c>
      <c r="G1204" t="s">
        <v>4403</v>
      </c>
      <c r="H1204" t="s">
        <v>4415</v>
      </c>
      <c r="J1204" t="s">
        <v>7214</v>
      </c>
      <c r="K1204" t="s">
        <v>4593</v>
      </c>
      <c r="L1204" t="s">
        <v>3337</v>
      </c>
      <c r="M1204" t="s">
        <v>7222</v>
      </c>
      <c r="P1204" t="s">
        <v>3343</v>
      </c>
    </row>
    <row r="1205" spans="1:16" x14ac:dyDescent="0.25">
      <c r="A1205" t="s">
        <v>4764</v>
      </c>
      <c r="C1205" t="s">
        <v>7223</v>
      </c>
      <c r="D1205" t="s">
        <v>7223</v>
      </c>
      <c r="E1205" t="s">
        <v>5354</v>
      </c>
      <c r="F1205" t="s">
        <v>7224</v>
      </c>
      <c r="G1205" t="s">
        <v>4486</v>
      </c>
      <c r="H1205" t="s">
        <v>4415</v>
      </c>
      <c r="J1205" t="s">
        <v>7214</v>
      </c>
      <c r="K1205" t="s">
        <v>4593</v>
      </c>
      <c r="L1205" t="s">
        <v>5239</v>
      </c>
      <c r="M1205" t="s">
        <v>7225</v>
      </c>
      <c r="P1205" t="s">
        <v>3343</v>
      </c>
    </row>
    <row r="1206" spans="1:16" x14ac:dyDescent="0.25">
      <c r="A1206" t="s">
        <v>4764</v>
      </c>
      <c r="B1206" t="s">
        <v>7226</v>
      </c>
      <c r="C1206" t="s">
        <v>7227</v>
      </c>
      <c r="D1206" t="s">
        <v>7227</v>
      </c>
      <c r="E1206" t="s">
        <v>7228</v>
      </c>
      <c r="F1206" t="s">
        <v>7229</v>
      </c>
      <c r="G1206" t="s">
        <v>4403</v>
      </c>
      <c r="H1206" t="s">
        <v>4415</v>
      </c>
      <c r="J1206" t="s">
        <v>7214</v>
      </c>
      <c r="K1206" t="s">
        <v>4593</v>
      </c>
      <c r="L1206" t="s">
        <v>3337</v>
      </c>
      <c r="M1206" t="s">
        <v>5518</v>
      </c>
      <c r="P1206" t="s">
        <v>3343</v>
      </c>
    </row>
    <row r="1207" spans="1:16" x14ac:dyDescent="0.25">
      <c r="A1207" t="s">
        <v>4764</v>
      </c>
      <c r="C1207" t="s">
        <v>7230</v>
      </c>
      <c r="D1207" t="s">
        <v>7230</v>
      </c>
      <c r="E1207" t="s">
        <v>7231</v>
      </c>
      <c r="F1207" t="s">
        <v>7232</v>
      </c>
      <c r="G1207" t="s">
        <v>4403</v>
      </c>
      <c r="H1207" t="s">
        <v>4415</v>
      </c>
      <c r="J1207" t="s">
        <v>7214</v>
      </c>
      <c r="K1207" t="s">
        <v>4593</v>
      </c>
      <c r="L1207" t="s">
        <v>4069</v>
      </c>
      <c r="M1207" t="s">
        <v>5522</v>
      </c>
      <c r="P1207" t="s">
        <v>3343</v>
      </c>
    </row>
    <row r="1208" spans="1:16" x14ac:dyDescent="0.25">
      <c r="A1208" t="s">
        <v>4764</v>
      </c>
      <c r="B1208" t="s">
        <v>7217</v>
      </c>
      <c r="C1208" t="s">
        <v>7233</v>
      </c>
      <c r="D1208" t="s">
        <v>7233</v>
      </c>
      <c r="E1208" t="s">
        <v>7234</v>
      </c>
      <c r="F1208" t="s">
        <v>7235</v>
      </c>
      <c r="G1208" t="s">
        <v>4403</v>
      </c>
      <c r="H1208" t="s">
        <v>4415</v>
      </c>
      <c r="J1208" t="s">
        <v>7214</v>
      </c>
      <c r="K1208" t="s">
        <v>4593</v>
      </c>
      <c r="L1208" t="s">
        <v>3337</v>
      </c>
      <c r="M1208" t="s">
        <v>5526</v>
      </c>
      <c r="P1208" t="s">
        <v>3343</v>
      </c>
    </row>
    <row r="1209" spans="1:16" x14ac:dyDescent="0.25">
      <c r="A1209" t="s">
        <v>4764</v>
      </c>
      <c r="C1209" t="s">
        <v>7236</v>
      </c>
      <c r="D1209" t="s">
        <v>7236</v>
      </c>
      <c r="E1209" t="s">
        <v>7237</v>
      </c>
      <c r="F1209" t="s">
        <v>7238</v>
      </c>
      <c r="G1209" t="s">
        <v>4403</v>
      </c>
      <c r="H1209" t="s">
        <v>4415</v>
      </c>
      <c r="J1209" t="s">
        <v>7214</v>
      </c>
      <c r="K1209" t="s">
        <v>4593</v>
      </c>
      <c r="L1209" t="s">
        <v>3337</v>
      </c>
      <c r="M1209" t="s">
        <v>5530</v>
      </c>
      <c r="P1209" t="s">
        <v>3343</v>
      </c>
    </row>
    <row r="1210" spans="1:16" x14ac:dyDescent="0.25">
      <c r="A1210" t="s">
        <v>4764</v>
      </c>
      <c r="C1210" t="s">
        <v>7239</v>
      </c>
      <c r="D1210" t="s">
        <v>7239</v>
      </c>
      <c r="E1210" t="s">
        <v>5354</v>
      </c>
      <c r="F1210" t="s">
        <v>7240</v>
      </c>
      <c r="G1210" t="s">
        <v>4403</v>
      </c>
      <c r="H1210" t="s">
        <v>4415</v>
      </c>
      <c r="J1210" t="s">
        <v>7214</v>
      </c>
      <c r="K1210" t="s">
        <v>4593</v>
      </c>
      <c r="L1210" t="s">
        <v>5239</v>
      </c>
      <c r="M1210" t="s">
        <v>5533</v>
      </c>
      <c r="P1210" t="s">
        <v>3343</v>
      </c>
    </row>
    <row r="1211" spans="1:16" x14ac:dyDescent="0.25">
      <c r="A1211" t="s">
        <v>4764</v>
      </c>
      <c r="B1211" t="s">
        <v>7226</v>
      </c>
      <c r="C1211" t="s">
        <v>7241</v>
      </c>
      <c r="D1211" t="s">
        <v>7241</v>
      </c>
      <c r="E1211" t="s">
        <v>5354</v>
      </c>
      <c r="F1211" t="s">
        <v>7242</v>
      </c>
      <c r="G1211" t="s">
        <v>4403</v>
      </c>
      <c r="H1211" t="s">
        <v>4415</v>
      </c>
      <c r="J1211" t="s">
        <v>7214</v>
      </c>
      <c r="K1211" t="s">
        <v>4593</v>
      </c>
      <c r="L1211" t="s">
        <v>5239</v>
      </c>
      <c r="M1211" t="s">
        <v>5654</v>
      </c>
      <c r="P1211" t="s">
        <v>3343</v>
      </c>
    </row>
    <row r="1212" spans="1:16" x14ac:dyDescent="0.25">
      <c r="A1212" t="s">
        <v>4764</v>
      </c>
      <c r="B1212" t="s">
        <v>7226</v>
      </c>
      <c r="C1212" t="s">
        <v>7243</v>
      </c>
      <c r="D1212" t="s">
        <v>7243</v>
      </c>
      <c r="E1212" t="s">
        <v>6882</v>
      </c>
      <c r="F1212" t="s">
        <v>7244</v>
      </c>
      <c r="G1212" t="s">
        <v>4403</v>
      </c>
      <c r="H1212" t="s">
        <v>4415</v>
      </c>
      <c r="J1212" t="s">
        <v>7214</v>
      </c>
      <c r="K1212" t="s">
        <v>4593</v>
      </c>
      <c r="L1212" t="s">
        <v>5239</v>
      </c>
      <c r="M1212" t="s">
        <v>5675</v>
      </c>
      <c r="P1212" t="s">
        <v>3343</v>
      </c>
    </row>
    <row r="1213" spans="1:16" x14ac:dyDescent="0.25">
      <c r="A1213" t="s">
        <v>4764</v>
      </c>
      <c r="B1213" t="s">
        <v>7226</v>
      </c>
      <c r="C1213" t="s">
        <v>7245</v>
      </c>
      <c r="D1213" t="s">
        <v>7245</v>
      </c>
      <c r="E1213" t="s">
        <v>7246</v>
      </c>
      <c r="F1213" t="s">
        <v>7247</v>
      </c>
      <c r="G1213" t="s">
        <v>4403</v>
      </c>
      <c r="H1213" t="s">
        <v>4415</v>
      </c>
      <c r="J1213" t="s">
        <v>7214</v>
      </c>
      <c r="K1213" t="s">
        <v>4593</v>
      </c>
      <c r="L1213" t="s">
        <v>5239</v>
      </c>
      <c r="M1213" t="s">
        <v>5679</v>
      </c>
      <c r="P1213" t="s">
        <v>3343</v>
      </c>
    </row>
    <row r="1214" spans="1:16" x14ac:dyDescent="0.25">
      <c r="A1214" t="s">
        <v>4410</v>
      </c>
      <c r="B1214" t="s">
        <v>7248</v>
      </c>
      <c r="C1214" t="s">
        <v>7249</v>
      </c>
      <c r="D1214" t="s">
        <v>7249</v>
      </c>
      <c r="E1214" t="s">
        <v>7250</v>
      </c>
      <c r="F1214" t="s">
        <v>7251</v>
      </c>
      <c r="G1214" t="s">
        <v>4403</v>
      </c>
      <c r="H1214" t="s">
        <v>4415</v>
      </c>
      <c r="K1214" t="s">
        <v>3336</v>
      </c>
      <c r="L1214" t="s">
        <v>4069</v>
      </c>
      <c r="P1214" t="s">
        <v>3343</v>
      </c>
    </row>
    <row r="1215" spans="1:16" x14ac:dyDescent="0.25">
      <c r="A1215" t="s">
        <v>4410</v>
      </c>
      <c r="B1215" t="s">
        <v>7248</v>
      </c>
      <c r="C1215" t="s">
        <v>7252</v>
      </c>
      <c r="D1215" t="s">
        <v>7252</v>
      </c>
      <c r="E1215" t="s">
        <v>7253</v>
      </c>
      <c r="F1215" t="s">
        <v>7254</v>
      </c>
      <c r="G1215" t="s">
        <v>4486</v>
      </c>
      <c r="H1215" t="s">
        <v>4415</v>
      </c>
      <c r="K1215" t="s">
        <v>3336</v>
      </c>
      <c r="L1215" t="s">
        <v>3337</v>
      </c>
      <c r="P1215" t="s">
        <v>3343</v>
      </c>
    </row>
    <row r="1216" spans="1:16" x14ac:dyDescent="0.25">
      <c r="A1216" t="s">
        <v>4410</v>
      </c>
      <c r="B1216" t="s">
        <v>7248</v>
      </c>
      <c r="C1216" t="s">
        <v>7255</v>
      </c>
      <c r="D1216" t="s">
        <v>7255</v>
      </c>
      <c r="E1216" t="s">
        <v>7256</v>
      </c>
      <c r="F1216" t="s">
        <v>7257</v>
      </c>
      <c r="G1216" t="s">
        <v>4403</v>
      </c>
      <c r="H1216" t="s">
        <v>4415</v>
      </c>
      <c r="K1216" t="s">
        <v>3336</v>
      </c>
      <c r="L1216" t="s">
        <v>3337</v>
      </c>
      <c r="P1216" t="s">
        <v>3343</v>
      </c>
    </row>
    <row r="1217" spans="1:16" x14ac:dyDescent="0.25">
      <c r="A1217" t="s">
        <v>4398</v>
      </c>
      <c r="B1217" t="s">
        <v>4594</v>
      </c>
      <c r="C1217" t="s">
        <v>7258</v>
      </c>
      <c r="D1217" t="s">
        <v>7258</v>
      </c>
      <c r="E1217" t="s">
        <v>7259</v>
      </c>
      <c r="F1217" t="s">
        <v>4486</v>
      </c>
      <c r="G1217" t="s">
        <v>4486</v>
      </c>
      <c r="H1217" t="s">
        <v>4415</v>
      </c>
      <c r="L1217" t="s">
        <v>4069</v>
      </c>
      <c r="P1217" t="s">
        <v>3343</v>
      </c>
    </row>
    <row r="1218" spans="1:16" x14ac:dyDescent="0.25">
      <c r="A1218" t="s">
        <v>4410</v>
      </c>
      <c r="C1218" t="s">
        <v>7260</v>
      </c>
      <c r="D1218" t="s">
        <v>7260</v>
      </c>
      <c r="E1218" t="s">
        <v>7261</v>
      </c>
      <c r="F1218" t="s">
        <v>7262</v>
      </c>
      <c r="G1218" t="s">
        <v>4486</v>
      </c>
      <c r="K1218" t="s">
        <v>4605</v>
      </c>
      <c r="L1218" t="s">
        <v>3337</v>
      </c>
      <c r="P1218" t="s">
        <v>3343</v>
      </c>
    </row>
    <row r="1219" spans="1:16" x14ac:dyDescent="0.25">
      <c r="A1219" t="s">
        <v>4410</v>
      </c>
      <c r="B1219" t="s">
        <v>7263</v>
      </c>
      <c r="C1219" t="s">
        <v>7264</v>
      </c>
      <c r="D1219" t="s">
        <v>7264</v>
      </c>
      <c r="E1219" t="s">
        <v>7265</v>
      </c>
      <c r="F1219" t="s">
        <v>7266</v>
      </c>
      <c r="G1219" t="s">
        <v>3333</v>
      </c>
      <c r="H1219" t="s">
        <v>4404</v>
      </c>
      <c r="K1219" t="s">
        <v>4495</v>
      </c>
      <c r="L1219" t="s">
        <v>4069</v>
      </c>
      <c r="P1219" t="s">
        <v>3343</v>
      </c>
    </row>
    <row r="1220" spans="1:16" x14ac:dyDescent="0.25">
      <c r="A1220" t="s">
        <v>4410</v>
      </c>
      <c r="B1220" t="s">
        <v>7263</v>
      </c>
      <c r="C1220" t="s">
        <v>7267</v>
      </c>
      <c r="D1220" t="s">
        <v>7267</v>
      </c>
      <c r="E1220" t="s">
        <v>7268</v>
      </c>
      <c r="F1220" t="s">
        <v>7269</v>
      </c>
      <c r="G1220" t="s">
        <v>3333</v>
      </c>
      <c r="H1220" t="s">
        <v>4404</v>
      </c>
      <c r="K1220" t="s">
        <v>4495</v>
      </c>
      <c r="L1220" t="s">
        <v>4069</v>
      </c>
      <c r="P1220" t="s">
        <v>3343</v>
      </c>
    </row>
    <row r="1221" spans="1:16" x14ac:dyDescent="0.25">
      <c r="A1221" t="s">
        <v>4410</v>
      </c>
      <c r="B1221" t="s">
        <v>4775</v>
      </c>
      <c r="C1221" t="s">
        <v>7270</v>
      </c>
      <c r="D1221" t="s">
        <v>7270</v>
      </c>
      <c r="E1221" t="s">
        <v>7271</v>
      </c>
      <c r="F1221" t="s">
        <v>7272</v>
      </c>
      <c r="G1221" t="s">
        <v>4403</v>
      </c>
      <c r="H1221" t="s">
        <v>4404</v>
      </c>
      <c r="K1221" t="s">
        <v>4495</v>
      </c>
      <c r="L1221" t="s">
        <v>4069</v>
      </c>
      <c r="P1221" t="s">
        <v>3343</v>
      </c>
    </row>
    <row r="1222" spans="1:16" x14ac:dyDescent="0.25">
      <c r="A1222" t="s">
        <v>4410</v>
      </c>
      <c r="B1222" t="s">
        <v>4775</v>
      </c>
      <c r="C1222" t="s">
        <v>7273</v>
      </c>
      <c r="D1222" t="s">
        <v>7273</v>
      </c>
      <c r="E1222" t="s">
        <v>7274</v>
      </c>
      <c r="F1222" t="s">
        <v>7275</v>
      </c>
      <c r="G1222" t="s">
        <v>4403</v>
      </c>
      <c r="H1222" t="s">
        <v>4404</v>
      </c>
      <c r="K1222" t="s">
        <v>4495</v>
      </c>
      <c r="L1222" t="s">
        <v>4069</v>
      </c>
      <c r="P1222" t="s">
        <v>3343</v>
      </c>
    </row>
    <row r="1223" spans="1:16" x14ac:dyDescent="0.25">
      <c r="A1223" t="s">
        <v>4410</v>
      </c>
      <c r="B1223" t="s">
        <v>4775</v>
      </c>
      <c r="C1223" t="s">
        <v>7276</v>
      </c>
      <c r="D1223" t="s">
        <v>7276</v>
      </c>
      <c r="F1223" t="s">
        <v>7277</v>
      </c>
      <c r="H1223" t="s">
        <v>4404</v>
      </c>
      <c r="J1223" t="s">
        <v>7278</v>
      </c>
      <c r="K1223" t="s">
        <v>4495</v>
      </c>
      <c r="L1223" t="s">
        <v>4069</v>
      </c>
      <c r="P1223" t="s">
        <v>3343</v>
      </c>
    </row>
    <row r="1224" spans="1:16" x14ac:dyDescent="0.25">
      <c r="C1224" t="s">
        <v>7279</v>
      </c>
      <c r="D1224" t="s">
        <v>7279</v>
      </c>
      <c r="E1224" t="s">
        <v>7280</v>
      </c>
      <c r="K1224" t="s">
        <v>3336</v>
      </c>
      <c r="L1224" t="s">
        <v>3337</v>
      </c>
      <c r="P1224" t="s">
        <v>3343</v>
      </c>
    </row>
    <row r="1225" spans="1:16" x14ac:dyDescent="0.25">
      <c r="B1225" t="s">
        <v>7281</v>
      </c>
      <c r="C1225" t="s">
        <v>7282</v>
      </c>
      <c r="D1225" t="s">
        <v>7282</v>
      </c>
      <c r="E1225" t="s">
        <v>7283</v>
      </c>
      <c r="K1225" t="s">
        <v>3336</v>
      </c>
      <c r="L1225" t="s">
        <v>3337</v>
      </c>
      <c r="P1225" t="s">
        <v>3343</v>
      </c>
    </row>
    <row r="1226" spans="1:16" x14ac:dyDescent="0.25">
      <c r="A1226" t="s">
        <v>4398</v>
      </c>
      <c r="B1226" t="s">
        <v>7284</v>
      </c>
      <c r="C1226" t="s">
        <v>7285</v>
      </c>
      <c r="D1226" t="s">
        <v>7285</v>
      </c>
      <c r="E1226" t="s">
        <v>7286</v>
      </c>
      <c r="F1226" t="s">
        <v>7287</v>
      </c>
      <c r="G1226" t="s">
        <v>4403</v>
      </c>
      <c r="H1226" t="s">
        <v>4415</v>
      </c>
      <c r="K1226" t="s">
        <v>5814</v>
      </c>
      <c r="L1226" t="s">
        <v>3337</v>
      </c>
      <c r="M1226" t="s">
        <v>7288</v>
      </c>
      <c r="N1226" t="s">
        <v>4450</v>
      </c>
      <c r="P1226" t="s">
        <v>3343</v>
      </c>
    </row>
    <row r="1227" spans="1:16" x14ac:dyDescent="0.25">
      <c r="A1227" t="s">
        <v>4398</v>
      </c>
      <c r="C1227" t="s">
        <v>7289</v>
      </c>
      <c r="D1227" t="s">
        <v>7289</v>
      </c>
      <c r="E1227" t="s">
        <v>4401</v>
      </c>
      <c r="G1227" t="s">
        <v>4403</v>
      </c>
      <c r="H1227" t="s">
        <v>4404</v>
      </c>
      <c r="J1227" t="s">
        <v>7290</v>
      </c>
      <c r="K1227" t="s">
        <v>4406</v>
      </c>
      <c r="L1227" t="s">
        <v>3337</v>
      </c>
      <c r="P1227" t="s">
        <v>3343</v>
      </c>
    </row>
    <row r="1228" spans="1:16" x14ac:dyDescent="0.25">
      <c r="A1228" t="s">
        <v>4398</v>
      </c>
      <c r="B1228" t="s">
        <v>4399</v>
      </c>
      <c r="C1228" t="s">
        <v>7291</v>
      </c>
      <c r="D1228" t="s">
        <v>7291</v>
      </c>
      <c r="E1228" t="s">
        <v>4401</v>
      </c>
      <c r="F1228" t="s">
        <v>7292</v>
      </c>
      <c r="G1228" t="s">
        <v>4403</v>
      </c>
      <c r="H1228" t="s">
        <v>4404</v>
      </c>
      <c r="J1228" t="s">
        <v>7293</v>
      </c>
      <c r="K1228" t="s">
        <v>4406</v>
      </c>
      <c r="L1228" t="s">
        <v>4069</v>
      </c>
      <c r="P1228" t="s">
        <v>3343</v>
      </c>
    </row>
    <row r="1229" spans="1:16" x14ac:dyDescent="0.25">
      <c r="A1229" t="s">
        <v>4398</v>
      </c>
      <c r="B1229" t="s">
        <v>4399</v>
      </c>
      <c r="C1229" t="s">
        <v>7294</v>
      </c>
      <c r="D1229" t="s">
        <v>7294</v>
      </c>
      <c r="E1229" t="s">
        <v>7295</v>
      </c>
      <c r="F1229" t="s">
        <v>7296</v>
      </c>
      <c r="G1229" t="s">
        <v>4403</v>
      </c>
      <c r="H1229" t="s">
        <v>4404</v>
      </c>
      <c r="J1229" t="s">
        <v>7293</v>
      </c>
      <c r="K1229" t="s">
        <v>4406</v>
      </c>
      <c r="L1229" t="s">
        <v>4069</v>
      </c>
      <c r="P1229" t="s">
        <v>3343</v>
      </c>
    </row>
    <row r="1230" spans="1:16" x14ac:dyDescent="0.25">
      <c r="A1230" t="s">
        <v>4398</v>
      </c>
      <c r="B1230" t="s">
        <v>4570</v>
      </c>
      <c r="C1230" t="s">
        <v>7297</v>
      </c>
      <c r="D1230" t="s">
        <v>7297</v>
      </c>
      <c r="E1230" t="s">
        <v>7298</v>
      </c>
      <c r="F1230" t="s">
        <v>7299</v>
      </c>
      <c r="G1230" t="s">
        <v>4403</v>
      </c>
      <c r="H1230" t="s">
        <v>4404</v>
      </c>
      <c r="J1230" t="s">
        <v>7290</v>
      </c>
      <c r="K1230" t="s">
        <v>4406</v>
      </c>
      <c r="L1230" t="s">
        <v>4069</v>
      </c>
      <c r="P1230" t="s">
        <v>3343</v>
      </c>
    </row>
    <row r="1231" spans="1:16" x14ac:dyDescent="0.25">
      <c r="A1231" t="s">
        <v>4398</v>
      </c>
      <c r="B1231" t="s">
        <v>4399</v>
      </c>
      <c r="C1231" t="s">
        <v>7300</v>
      </c>
      <c r="D1231" t="s">
        <v>7300</v>
      </c>
      <c r="E1231" t="s">
        <v>4401</v>
      </c>
      <c r="F1231" t="s">
        <v>7301</v>
      </c>
      <c r="G1231" t="s">
        <v>4403</v>
      </c>
      <c r="H1231" t="s">
        <v>4404</v>
      </c>
      <c r="J1231" t="s">
        <v>7302</v>
      </c>
      <c r="K1231" t="s">
        <v>4406</v>
      </c>
      <c r="L1231" t="s">
        <v>4069</v>
      </c>
      <c r="P1231" t="s">
        <v>3343</v>
      </c>
    </row>
    <row r="1232" spans="1:16" x14ac:dyDescent="0.25">
      <c r="A1232" t="s">
        <v>4398</v>
      </c>
      <c r="B1232" t="s">
        <v>4399</v>
      </c>
      <c r="C1232" t="s">
        <v>7303</v>
      </c>
      <c r="D1232" t="s">
        <v>7303</v>
      </c>
      <c r="E1232" t="s">
        <v>7298</v>
      </c>
      <c r="F1232" t="s">
        <v>7304</v>
      </c>
      <c r="G1232" t="s">
        <v>4403</v>
      </c>
      <c r="H1232" t="s">
        <v>4404</v>
      </c>
      <c r="J1232" t="s">
        <v>7302</v>
      </c>
      <c r="K1232" t="s">
        <v>4406</v>
      </c>
      <c r="L1232" t="s">
        <v>4069</v>
      </c>
      <c r="P1232" t="s">
        <v>3343</v>
      </c>
    </row>
    <row r="1233" spans="1:16" x14ac:dyDescent="0.25">
      <c r="A1233" t="s">
        <v>4398</v>
      </c>
      <c r="B1233" t="s">
        <v>4399</v>
      </c>
      <c r="C1233" t="s">
        <v>7305</v>
      </c>
      <c r="D1233" t="s">
        <v>7305</v>
      </c>
      <c r="E1233" t="s">
        <v>4401</v>
      </c>
      <c r="F1233" t="s">
        <v>7306</v>
      </c>
      <c r="G1233" t="s">
        <v>4403</v>
      </c>
      <c r="H1233" t="s">
        <v>4404</v>
      </c>
      <c r="J1233" t="s">
        <v>7307</v>
      </c>
      <c r="K1233" t="s">
        <v>4406</v>
      </c>
      <c r="L1233" t="s">
        <v>3337</v>
      </c>
      <c r="P1233" t="s">
        <v>3343</v>
      </c>
    </row>
    <row r="1234" spans="1:16" x14ac:dyDescent="0.25">
      <c r="A1234" t="s">
        <v>4398</v>
      </c>
      <c r="B1234" t="s">
        <v>4399</v>
      </c>
      <c r="C1234" t="s">
        <v>7308</v>
      </c>
      <c r="D1234" t="s">
        <v>7308</v>
      </c>
      <c r="E1234" t="s">
        <v>7309</v>
      </c>
      <c r="F1234" t="s">
        <v>7310</v>
      </c>
      <c r="G1234" t="s">
        <v>4403</v>
      </c>
      <c r="H1234" t="s">
        <v>4404</v>
      </c>
      <c r="J1234" t="s">
        <v>7307</v>
      </c>
      <c r="K1234" t="s">
        <v>4406</v>
      </c>
      <c r="L1234" t="s">
        <v>4069</v>
      </c>
      <c r="P1234" t="s">
        <v>3343</v>
      </c>
    </row>
    <row r="1235" spans="1:16" x14ac:dyDescent="0.25">
      <c r="A1235" t="s">
        <v>4410</v>
      </c>
      <c r="B1235" t="s">
        <v>4775</v>
      </c>
      <c r="C1235" t="s">
        <v>7311</v>
      </c>
      <c r="D1235" t="s">
        <v>7311</v>
      </c>
      <c r="E1235" t="s">
        <v>7312</v>
      </c>
      <c r="F1235" t="s">
        <v>7313</v>
      </c>
      <c r="G1235" t="s">
        <v>4403</v>
      </c>
      <c r="H1235" t="s">
        <v>4404</v>
      </c>
      <c r="K1235" t="s">
        <v>4495</v>
      </c>
      <c r="L1235" t="s">
        <v>4069</v>
      </c>
      <c r="P1235" t="s">
        <v>3343</v>
      </c>
    </row>
    <row r="1236" spans="1:16" x14ac:dyDescent="0.25">
      <c r="A1236" t="s">
        <v>4410</v>
      </c>
      <c r="B1236" t="s">
        <v>4575</v>
      </c>
      <c r="C1236" t="s">
        <v>7314</v>
      </c>
      <c r="D1236" t="s">
        <v>7314</v>
      </c>
      <c r="E1236" t="s">
        <v>7315</v>
      </c>
      <c r="F1236" t="s">
        <v>7316</v>
      </c>
      <c r="G1236" t="s">
        <v>4762</v>
      </c>
      <c r="H1236" t="s">
        <v>4404</v>
      </c>
      <c r="J1236" t="s">
        <v>7317</v>
      </c>
      <c r="K1236" t="s">
        <v>4495</v>
      </c>
      <c r="L1236" t="s">
        <v>4069</v>
      </c>
      <c r="P1236" t="s">
        <v>3343</v>
      </c>
    </row>
    <row r="1237" spans="1:16" x14ac:dyDescent="0.25">
      <c r="A1237" t="s">
        <v>4410</v>
      </c>
      <c r="B1237" t="s">
        <v>4575</v>
      </c>
      <c r="C1237" t="s">
        <v>7318</v>
      </c>
      <c r="D1237" t="s">
        <v>7318</v>
      </c>
      <c r="E1237" t="s">
        <v>7319</v>
      </c>
      <c r="F1237" t="s">
        <v>7320</v>
      </c>
      <c r="H1237" t="s">
        <v>4404</v>
      </c>
      <c r="J1237" t="s">
        <v>7317</v>
      </c>
      <c r="K1237" t="s">
        <v>4495</v>
      </c>
      <c r="L1237" t="s">
        <v>4069</v>
      </c>
      <c r="P1237" t="s">
        <v>3343</v>
      </c>
    </row>
    <row r="1238" spans="1:16" x14ac:dyDescent="0.25">
      <c r="A1238" t="s">
        <v>4398</v>
      </c>
      <c r="B1238" t="s">
        <v>4445</v>
      </c>
      <c r="C1238" t="s">
        <v>7321</v>
      </c>
      <c r="D1238" t="s">
        <v>7321</v>
      </c>
      <c r="E1238" t="s">
        <v>5354</v>
      </c>
      <c r="F1238" t="s">
        <v>1764</v>
      </c>
      <c r="G1238" t="s">
        <v>5259</v>
      </c>
      <c r="H1238" t="s">
        <v>4415</v>
      </c>
      <c r="I1238" t="s">
        <v>7322</v>
      </c>
      <c r="J1238" t="s">
        <v>7322</v>
      </c>
      <c r="K1238" t="s">
        <v>5973</v>
      </c>
      <c r="L1238" t="s">
        <v>5239</v>
      </c>
      <c r="M1238" t="s">
        <v>7323</v>
      </c>
      <c r="N1238" t="s">
        <v>4450</v>
      </c>
      <c r="P1238" t="s">
        <v>3343</v>
      </c>
    </row>
    <row r="1239" spans="1:16" x14ac:dyDescent="0.25">
      <c r="A1239" t="s">
        <v>4398</v>
      </c>
      <c r="B1239" t="s">
        <v>4482</v>
      </c>
      <c r="C1239" t="s">
        <v>7324</v>
      </c>
      <c r="D1239" t="s">
        <v>7324</v>
      </c>
      <c r="E1239" t="s">
        <v>7325</v>
      </c>
      <c r="F1239" t="s">
        <v>7326</v>
      </c>
      <c r="G1239" t="s">
        <v>4486</v>
      </c>
      <c r="H1239" t="s">
        <v>4415</v>
      </c>
      <c r="K1239" t="s">
        <v>4448</v>
      </c>
      <c r="L1239" t="s">
        <v>3337</v>
      </c>
      <c r="M1239" t="s">
        <v>7327</v>
      </c>
      <c r="P1239" t="s">
        <v>3343</v>
      </c>
    </row>
    <row r="1240" spans="1:16" x14ac:dyDescent="0.25">
      <c r="A1240" t="s">
        <v>3430</v>
      </c>
      <c r="B1240" t="s">
        <v>7328</v>
      </c>
      <c r="C1240" t="s">
        <v>7329</v>
      </c>
      <c r="D1240" t="s">
        <v>7329</v>
      </c>
      <c r="E1240" t="s">
        <v>7330</v>
      </c>
      <c r="F1240" t="s">
        <v>7331</v>
      </c>
      <c r="G1240" t="s">
        <v>4403</v>
      </c>
      <c r="H1240" t="s">
        <v>4415</v>
      </c>
      <c r="J1240" t="s">
        <v>7332</v>
      </c>
      <c r="K1240" t="s">
        <v>4593</v>
      </c>
      <c r="L1240" t="s">
        <v>3337</v>
      </c>
      <c r="M1240" t="s">
        <v>5231</v>
      </c>
      <c r="P1240" t="s">
        <v>3343</v>
      </c>
    </row>
    <row r="1241" spans="1:16" x14ac:dyDescent="0.25">
      <c r="A1241" t="s">
        <v>3430</v>
      </c>
      <c r="C1241" t="s">
        <v>7333</v>
      </c>
      <c r="D1241" t="s">
        <v>7333</v>
      </c>
      <c r="E1241" t="s">
        <v>5384</v>
      </c>
      <c r="F1241" t="s">
        <v>5385</v>
      </c>
      <c r="G1241" t="s">
        <v>4403</v>
      </c>
      <c r="H1241" t="s">
        <v>4415</v>
      </c>
      <c r="J1241" t="s">
        <v>7332</v>
      </c>
      <c r="K1241" t="s">
        <v>4593</v>
      </c>
      <c r="L1241" t="s">
        <v>3337</v>
      </c>
      <c r="M1241" t="s">
        <v>5231</v>
      </c>
      <c r="P1241" t="s">
        <v>3343</v>
      </c>
    </row>
    <row r="1242" spans="1:16" x14ac:dyDescent="0.25">
      <c r="A1242" t="s">
        <v>3430</v>
      </c>
      <c r="C1242" t="s">
        <v>7334</v>
      </c>
      <c r="D1242" t="s">
        <v>7334</v>
      </c>
      <c r="E1242" t="s">
        <v>5388</v>
      </c>
      <c r="F1242" t="s">
        <v>5389</v>
      </c>
      <c r="G1242" t="s">
        <v>4403</v>
      </c>
      <c r="H1242" t="s">
        <v>4415</v>
      </c>
      <c r="J1242" t="s">
        <v>7332</v>
      </c>
      <c r="K1242" t="s">
        <v>4593</v>
      </c>
      <c r="L1242" t="s">
        <v>3337</v>
      </c>
      <c r="M1242" t="s">
        <v>5231</v>
      </c>
      <c r="P1242" t="s">
        <v>3343</v>
      </c>
    </row>
    <row r="1243" spans="1:16" x14ac:dyDescent="0.25">
      <c r="A1243" t="s">
        <v>3430</v>
      </c>
      <c r="B1243" t="s">
        <v>7328</v>
      </c>
      <c r="C1243" t="s">
        <v>7335</v>
      </c>
      <c r="D1243" t="s">
        <v>7335</v>
      </c>
      <c r="E1243" t="s">
        <v>5391</v>
      </c>
      <c r="F1243" t="s">
        <v>5392</v>
      </c>
      <c r="G1243" t="s">
        <v>4403</v>
      </c>
      <c r="H1243" t="s">
        <v>4415</v>
      </c>
      <c r="J1243" t="s">
        <v>7332</v>
      </c>
      <c r="K1243" t="s">
        <v>4593</v>
      </c>
      <c r="L1243" t="s">
        <v>4069</v>
      </c>
      <c r="M1243" t="s">
        <v>5231</v>
      </c>
      <c r="P1243" t="s">
        <v>3343</v>
      </c>
    </row>
    <row r="1244" spans="1:16" x14ac:dyDescent="0.25">
      <c r="A1244" t="s">
        <v>3430</v>
      </c>
      <c r="B1244" t="s">
        <v>7336</v>
      </c>
      <c r="C1244" t="s">
        <v>7337</v>
      </c>
      <c r="D1244" t="s">
        <v>7337</v>
      </c>
      <c r="E1244" t="s">
        <v>4490</v>
      </c>
      <c r="F1244" t="s">
        <v>7338</v>
      </c>
      <c r="G1244" t="s">
        <v>4403</v>
      </c>
      <c r="H1244" t="s">
        <v>4415</v>
      </c>
      <c r="J1244" t="s">
        <v>7332</v>
      </c>
      <c r="K1244" t="s">
        <v>4593</v>
      </c>
      <c r="L1244" t="s">
        <v>3337</v>
      </c>
      <c r="M1244" t="s">
        <v>7339</v>
      </c>
      <c r="P1244" t="s">
        <v>3343</v>
      </c>
    </row>
    <row r="1245" spans="1:16" x14ac:dyDescent="0.25">
      <c r="A1245" t="s">
        <v>3883</v>
      </c>
      <c r="C1245" t="s">
        <v>7340</v>
      </c>
      <c r="D1245" t="s">
        <v>7340</v>
      </c>
      <c r="E1245" t="s">
        <v>7341</v>
      </c>
      <c r="F1245" t="s">
        <v>5398</v>
      </c>
      <c r="G1245" t="s">
        <v>4486</v>
      </c>
      <c r="H1245" t="s">
        <v>4415</v>
      </c>
      <c r="J1245" t="s">
        <v>7332</v>
      </c>
      <c r="K1245" t="s">
        <v>3336</v>
      </c>
      <c r="L1245" t="s">
        <v>3337</v>
      </c>
      <c r="M1245" t="s">
        <v>5231</v>
      </c>
      <c r="P1245" t="s">
        <v>3343</v>
      </c>
    </row>
    <row r="1246" spans="1:16" x14ac:dyDescent="0.25">
      <c r="A1246" t="s">
        <v>3883</v>
      </c>
      <c r="C1246" t="s">
        <v>7342</v>
      </c>
      <c r="D1246" t="s">
        <v>7342</v>
      </c>
      <c r="E1246" t="s">
        <v>7343</v>
      </c>
      <c r="F1246" t="s">
        <v>5402</v>
      </c>
      <c r="G1246" t="s">
        <v>4403</v>
      </c>
      <c r="H1246" t="s">
        <v>4415</v>
      </c>
      <c r="J1246" t="s">
        <v>7332</v>
      </c>
      <c r="K1246" t="s">
        <v>3336</v>
      </c>
      <c r="L1246" t="s">
        <v>3337</v>
      </c>
      <c r="M1246" t="s">
        <v>5231</v>
      </c>
      <c r="P1246" t="s">
        <v>3343</v>
      </c>
    </row>
    <row r="1247" spans="1:16" x14ac:dyDescent="0.25">
      <c r="A1247" t="s">
        <v>4764</v>
      </c>
      <c r="C1247" t="s">
        <v>7344</v>
      </c>
      <c r="D1247" t="s">
        <v>7344</v>
      </c>
      <c r="E1247" t="s">
        <v>7345</v>
      </c>
      <c r="G1247" t="s">
        <v>4403</v>
      </c>
      <c r="J1247" t="s">
        <v>7332</v>
      </c>
      <c r="K1247" t="s">
        <v>4593</v>
      </c>
      <c r="L1247" t="s">
        <v>3337</v>
      </c>
      <c r="M1247" t="s">
        <v>7346</v>
      </c>
      <c r="N1247" t="s">
        <v>4450</v>
      </c>
      <c r="P1247" t="s">
        <v>3343</v>
      </c>
    </row>
    <row r="1248" spans="1:16" x14ac:dyDescent="0.25">
      <c r="A1248" t="s">
        <v>4764</v>
      </c>
      <c r="C1248" t="s">
        <v>7347</v>
      </c>
      <c r="D1248" t="s">
        <v>7347</v>
      </c>
      <c r="E1248" t="s">
        <v>7348</v>
      </c>
      <c r="G1248" t="s">
        <v>4403</v>
      </c>
      <c r="J1248" t="s">
        <v>7332</v>
      </c>
      <c r="K1248" t="s">
        <v>4593</v>
      </c>
      <c r="L1248" t="s">
        <v>3337</v>
      </c>
      <c r="M1248" t="s">
        <v>7349</v>
      </c>
      <c r="N1248" t="s">
        <v>4450</v>
      </c>
      <c r="P1248" t="s">
        <v>3343</v>
      </c>
    </row>
    <row r="1249" spans="1:16" x14ac:dyDescent="0.25">
      <c r="A1249" t="s">
        <v>4764</v>
      </c>
      <c r="B1249" t="s">
        <v>7350</v>
      </c>
      <c r="C1249" t="s">
        <v>7351</v>
      </c>
      <c r="D1249" t="s">
        <v>7351</v>
      </c>
      <c r="E1249" t="s">
        <v>5146</v>
      </c>
      <c r="F1249" t="s">
        <v>7352</v>
      </c>
      <c r="G1249" t="s">
        <v>4403</v>
      </c>
      <c r="J1249" t="s">
        <v>7332</v>
      </c>
      <c r="K1249" t="s">
        <v>4593</v>
      </c>
      <c r="L1249" t="s">
        <v>3337</v>
      </c>
      <c r="M1249" t="s">
        <v>7353</v>
      </c>
      <c r="N1249" t="s">
        <v>4450</v>
      </c>
      <c r="P1249" t="s">
        <v>3343</v>
      </c>
    </row>
    <row r="1250" spans="1:16" x14ac:dyDescent="0.25">
      <c r="A1250" t="s">
        <v>3883</v>
      </c>
      <c r="C1250" t="s">
        <v>7354</v>
      </c>
      <c r="D1250" t="s">
        <v>7354</v>
      </c>
      <c r="E1250" t="s">
        <v>7355</v>
      </c>
      <c r="F1250" t="s">
        <v>5418</v>
      </c>
      <c r="G1250" t="s">
        <v>3881</v>
      </c>
      <c r="H1250" t="s">
        <v>4415</v>
      </c>
      <c r="J1250" t="s">
        <v>7332</v>
      </c>
      <c r="K1250" t="s">
        <v>3336</v>
      </c>
      <c r="L1250" t="s">
        <v>3337</v>
      </c>
      <c r="M1250" t="s">
        <v>5231</v>
      </c>
      <c r="P1250" t="s">
        <v>3343</v>
      </c>
    </row>
    <row r="1251" spans="1:16" x14ac:dyDescent="0.25">
      <c r="A1251" t="s">
        <v>3883</v>
      </c>
      <c r="B1251" t="s">
        <v>7356</v>
      </c>
      <c r="C1251" t="s">
        <v>7357</v>
      </c>
      <c r="D1251" t="s">
        <v>7357</v>
      </c>
      <c r="E1251" t="s">
        <v>7358</v>
      </c>
      <c r="F1251" t="s">
        <v>5421</v>
      </c>
      <c r="G1251" t="s">
        <v>4486</v>
      </c>
      <c r="H1251" t="s">
        <v>4415</v>
      </c>
      <c r="J1251" t="s">
        <v>7332</v>
      </c>
      <c r="K1251" t="s">
        <v>3336</v>
      </c>
      <c r="L1251" t="s">
        <v>4069</v>
      </c>
      <c r="M1251" t="s">
        <v>5231</v>
      </c>
      <c r="P1251" t="s">
        <v>3343</v>
      </c>
    </row>
    <row r="1252" spans="1:16" x14ac:dyDescent="0.25">
      <c r="A1252" t="s">
        <v>4764</v>
      </c>
      <c r="B1252" t="s">
        <v>7350</v>
      </c>
      <c r="C1252" t="s">
        <v>7359</v>
      </c>
      <c r="D1252" t="s">
        <v>7359</v>
      </c>
      <c r="E1252" t="s">
        <v>7360</v>
      </c>
      <c r="F1252" t="s">
        <v>7361</v>
      </c>
      <c r="G1252" t="s">
        <v>4403</v>
      </c>
      <c r="H1252" t="s">
        <v>4415</v>
      </c>
      <c r="J1252" t="s">
        <v>7332</v>
      </c>
      <c r="K1252" t="s">
        <v>4593</v>
      </c>
      <c r="L1252" t="s">
        <v>3337</v>
      </c>
      <c r="M1252" t="s">
        <v>7362</v>
      </c>
      <c r="N1252" t="s">
        <v>4450</v>
      </c>
      <c r="P1252" t="s">
        <v>3343</v>
      </c>
    </row>
    <row r="1253" spans="1:16" x14ac:dyDescent="0.25">
      <c r="A1253" t="s">
        <v>4764</v>
      </c>
      <c r="C1253" t="s">
        <v>7363</v>
      </c>
      <c r="D1253" t="s">
        <v>7363</v>
      </c>
      <c r="E1253" t="s">
        <v>7364</v>
      </c>
      <c r="F1253" t="s">
        <v>7365</v>
      </c>
      <c r="G1253" t="s">
        <v>4403</v>
      </c>
      <c r="J1253" t="s">
        <v>7332</v>
      </c>
      <c r="K1253" t="s">
        <v>4593</v>
      </c>
      <c r="L1253" t="s">
        <v>4069</v>
      </c>
      <c r="M1253" t="s">
        <v>7366</v>
      </c>
      <c r="N1253" t="s">
        <v>4450</v>
      </c>
      <c r="P1253" t="s">
        <v>3343</v>
      </c>
    </row>
    <row r="1254" spans="1:16" x14ac:dyDescent="0.25">
      <c r="A1254" t="s">
        <v>4764</v>
      </c>
      <c r="C1254" t="s">
        <v>7367</v>
      </c>
      <c r="D1254" t="s">
        <v>7367</v>
      </c>
      <c r="E1254" t="s">
        <v>5423</v>
      </c>
      <c r="F1254" t="s">
        <v>7368</v>
      </c>
      <c r="G1254" t="s">
        <v>3881</v>
      </c>
      <c r="J1254" t="s">
        <v>7332</v>
      </c>
      <c r="K1254" t="s">
        <v>4593</v>
      </c>
      <c r="L1254" t="s">
        <v>4069</v>
      </c>
      <c r="M1254" t="s">
        <v>7369</v>
      </c>
      <c r="N1254" t="s">
        <v>4450</v>
      </c>
      <c r="P1254" t="s">
        <v>3343</v>
      </c>
    </row>
    <row r="1255" spans="1:16" x14ac:dyDescent="0.25">
      <c r="A1255" t="s">
        <v>4764</v>
      </c>
      <c r="C1255" t="s">
        <v>7370</v>
      </c>
      <c r="D1255" t="s">
        <v>7370</v>
      </c>
      <c r="E1255" t="s">
        <v>5170</v>
      </c>
      <c r="F1255" t="s">
        <v>7371</v>
      </c>
      <c r="G1255" t="s">
        <v>4403</v>
      </c>
      <c r="J1255" t="s">
        <v>7332</v>
      </c>
      <c r="K1255" t="s">
        <v>4593</v>
      </c>
      <c r="L1255" t="s">
        <v>3337</v>
      </c>
      <c r="M1255" t="s">
        <v>7374</v>
      </c>
      <c r="N1255" t="s">
        <v>4450</v>
      </c>
      <c r="P1255" t="s">
        <v>3343</v>
      </c>
    </row>
    <row r="1256" spans="1:16" x14ac:dyDescent="0.25">
      <c r="A1256" t="s">
        <v>3883</v>
      </c>
      <c r="B1256" t="s">
        <v>7372</v>
      </c>
      <c r="C1256" t="s">
        <v>7373</v>
      </c>
      <c r="D1256" t="s">
        <v>7373</v>
      </c>
      <c r="F1256" t="s">
        <v>4486</v>
      </c>
      <c r="G1256" t="s">
        <v>4486</v>
      </c>
      <c r="H1256" t="s">
        <v>4415</v>
      </c>
      <c r="J1256" t="s">
        <v>7332</v>
      </c>
      <c r="K1256" t="s">
        <v>4593</v>
      </c>
      <c r="L1256" t="s">
        <v>4069</v>
      </c>
      <c r="M1256" t="s">
        <v>5231</v>
      </c>
      <c r="P1256" t="s">
        <v>3343</v>
      </c>
    </row>
    <row r="1257" spans="1:16" x14ac:dyDescent="0.25">
      <c r="A1257" t="s">
        <v>3883</v>
      </c>
      <c r="C1257" t="s">
        <v>7375</v>
      </c>
      <c r="D1257" t="s">
        <v>7375</v>
      </c>
      <c r="F1257" t="s">
        <v>5429</v>
      </c>
      <c r="H1257" t="s">
        <v>4415</v>
      </c>
      <c r="J1257" t="s">
        <v>7332</v>
      </c>
      <c r="K1257" t="s">
        <v>4593</v>
      </c>
      <c r="L1257" t="s">
        <v>4069</v>
      </c>
      <c r="M1257" t="s">
        <v>5231</v>
      </c>
      <c r="P1257" t="s">
        <v>3343</v>
      </c>
    </row>
    <row r="1258" spans="1:16" x14ac:dyDescent="0.25">
      <c r="A1258" t="s">
        <v>3883</v>
      </c>
      <c r="C1258" t="s">
        <v>7376</v>
      </c>
      <c r="D1258" t="s">
        <v>7376</v>
      </c>
      <c r="F1258" t="s">
        <v>5431</v>
      </c>
      <c r="H1258" t="s">
        <v>4415</v>
      </c>
      <c r="J1258" t="s">
        <v>7332</v>
      </c>
      <c r="K1258" t="s">
        <v>4593</v>
      </c>
      <c r="L1258" t="s">
        <v>4069</v>
      </c>
      <c r="M1258" t="s">
        <v>5231</v>
      </c>
      <c r="P1258" t="s">
        <v>3343</v>
      </c>
    </row>
    <row r="1259" spans="1:16" x14ac:dyDescent="0.25">
      <c r="A1259" t="s">
        <v>3883</v>
      </c>
      <c r="C1259" t="s">
        <v>7377</v>
      </c>
      <c r="D1259" t="s">
        <v>7377</v>
      </c>
      <c r="F1259" t="s">
        <v>5434</v>
      </c>
      <c r="H1259" t="s">
        <v>4415</v>
      </c>
      <c r="J1259" t="s">
        <v>7332</v>
      </c>
      <c r="K1259" t="s">
        <v>4593</v>
      </c>
      <c r="L1259" t="s">
        <v>4069</v>
      </c>
      <c r="M1259" t="s">
        <v>5231</v>
      </c>
      <c r="P1259" t="s">
        <v>3343</v>
      </c>
    </row>
    <row r="1260" spans="1:16" x14ac:dyDescent="0.25">
      <c r="A1260" t="s">
        <v>3883</v>
      </c>
      <c r="C1260" t="s">
        <v>7378</v>
      </c>
      <c r="D1260" t="s">
        <v>7378</v>
      </c>
      <c r="F1260" t="s">
        <v>5436</v>
      </c>
      <c r="H1260" t="s">
        <v>4415</v>
      </c>
      <c r="J1260" t="s">
        <v>7332</v>
      </c>
      <c r="K1260" t="s">
        <v>4593</v>
      </c>
      <c r="L1260" t="s">
        <v>4069</v>
      </c>
      <c r="M1260" t="s">
        <v>5231</v>
      </c>
      <c r="P1260" t="s">
        <v>3343</v>
      </c>
    </row>
    <row r="1261" spans="1:16" x14ac:dyDescent="0.25">
      <c r="A1261" t="s">
        <v>3883</v>
      </c>
      <c r="C1261" t="s">
        <v>7379</v>
      </c>
      <c r="D1261" t="s">
        <v>7379</v>
      </c>
      <c r="F1261" t="s">
        <v>5438</v>
      </c>
      <c r="H1261" t="s">
        <v>4415</v>
      </c>
      <c r="J1261" t="s">
        <v>7332</v>
      </c>
      <c r="K1261" t="s">
        <v>4593</v>
      </c>
      <c r="L1261" t="s">
        <v>4069</v>
      </c>
      <c r="M1261" t="s">
        <v>5231</v>
      </c>
      <c r="P1261" t="s">
        <v>3343</v>
      </c>
    </row>
    <row r="1262" spans="1:16" x14ac:dyDescent="0.25">
      <c r="A1262" t="s">
        <v>3883</v>
      </c>
      <c r="B1262" t="s">
        <v>7380</v>
      </c>
      <c r="C1262" t="s">
        <v>7381</v>
      </c>
      <c r="D1262" t="s">
        <v>7381</v>
      </c>
      <c r="E1262" t="s">
        <v>7382</v>
      </c>
      <c r="F1262" t="s">
        <v>5441</v>
      </c>
      <c r="G1262" t="s">
        <v>3333</v>
      </c>
      <c r="H1262" t="s">
        <v>4415</v>
      </c>
      <c r="J1262" t="s">
        <v>7332</v>
      </c>
      <c r="K1262" t="s">
        <v>3336</v>
      </c>
      <c r="L1262" t="s">
        <v>3337</v>
      </c>
      <c r="M1262" t="s">
        <v>5231</v>
      </c>
      <c r="P1262" t="s">
        <v>3343</v>
      </c>
    </row>
    <row r="1263" spans="1:16" x14ac:dyDescent="0.25">
      <c r="A1263" t="s">
        <v>3883</v>
      </c>
      <c r="B1263" t="s">
        <v>7383</v>
      </c>
      <c r="C1263" t="s">
        <v>7384</v>
      </c>
      <c r="D1263" t="s">
        <v>7384</v>
      </c>
      <c r="E1263" t="s">
        <v>7385</v>
      </c>
      <c r="F1263" t="s">
        <v>5444</v>
      </c>
      <c r="G1263" t="s">
        <v>4403</v>
      </c>
      <c r="H1263" t="s">
        <v>4415</v>
      </c>
      <c r="J1263" t="s">
        <v>7332</v>
      </c>
      <c r="K1263" t="s">
        <v>3336</v>
      </c>
      <c r="L1263" t="s">
        <v>4069</v>
      </c>
      <c r="M1263" t="s">
        <v>5231</v>
      </c>
      <c r="P1263" t="s">
        <v>3343</v>
      </c>
    </row>
    <row r="1264" spans="1:16" x14ac:dyDescent="0.25">
      <c r="A1264" t="s">
        <v>3883</v>
      </c>
      <c r="B1264" t="s">
        <v>7380</v>
      </c>
      <c r="C1264" t="s">
        <v>7386</v>
      </c>
      <c r="D1264" t="s">
        <v>7386</v>
      </c>
      <c r="F1264" t="s">
        <v>5447</v>
      </c>
      <c r="G1264" t="s">
        <v>3881</v>
      </c>
      <c r="H1264" t="s">
        <v>4415</v>
      </c>
      <c r="J1264" t="s">
        <v>7332</v>
      </c>
      <c r="K1264" t="s">
        <v>4593</v>
      </c>
      <c r="L1264" t="s">
        <v>4069</v>
      </c>
      <c r="P1264" t="s">
        <v>3343</v>
      </c>
    </row>
    <row r="1265" spans="1:16" x14ac:dyDescent="0.25">
      <c r="A1265" t="s">
        <v>3883</v>
      </c>
      <c r="B1265" t="s">
        <v>7380</v>
      </c>
      <c r="C1265" t="s">
        <v>7387</v>
      </c>
      <c r="D1265" t="s">
        <v>7387</v>
      </c>
      <c r="E1265" t="s">
        <v>7388</v>
      </c>
      <c r="F1265" t="s">
        <v>5450</v>
      </c>
      <c r="G1265" t="s">
        <v>4486</v>
      </c>
      <c r="H1265" t="s">
        <v>4415</v>
      </c>
      <c r="J1265" t="s">
        <v>7332</v>
      </c>
      <c r="K1265" t="s">
        <v>3336</v>
      </c>
      <c r="L1265" t="s">
        <v>3337</v>
      </c>
      <c r="M1265" t="s">
        <v>5231</v>
      </c>
      <c r="P1265" t="s">
        <v>3343</v>
      </c>
    </row>
    <row r="1266" spans="1:16" x14ac:dyDescent="0.25">
      <c r="A1266" t="s">
        <v>3430</v>
      </c>
      <c r="C1266" t="s">
        <v>7389</v>
      </c>
      <c r="D1266" t="s">
        <v>7389</v>
      </c>
      <c r="E1266" t="s">
        <v>7390</v>
      </c>
      <c r="F1266" t="s">
        <v>5452</v>
      </c>
      <c r="G1266" t="s">
        <v>4403</v>
      </c>
      <c r="H1266" t="s">
        <v>4415</v>
      </c>
      <c r="J1266" t="s">
        <v>7332</v>
      </c>
      <c r="K1266" t="s">
        <v>4593</v>
      </c>
      <c r="L1266" t="s">
        <v>3337</v>
      </c>
      <c r="M1266" t="s">
        <v>5231</v>
      </c>
      <c r="P1266" t="s">
        <v>3343</v>
      </c>
    </row>
    <row r="1267" spans="1:16" x14ac:dyDescent="0.25">
      <c r="A1267" t="s">
        <v>4764</v>
      </c>
      <c r="B1267" t="s">
        <v>7350</v>
      </c>
      <c r="C1267" t="s">
        <v>7391</v>
      </c>
      <c r="D1267" t="s">
        <v>7391</v>
      </c>
      <c r="E1267" t="s">
        <v>7392</v>
      </c>
      <c r="F1267" t="s">
        <v>7393</v>
      </c>
      <c r="G1267" t="s">
        <v>4403</v>
      </c>
      <c r="J1267" t="s">
        <v>7332</v>
      </c>
      <c r="K1267" t="s">
        <v>4593</v>
      </c>
      <c r="L1267" t="s">
        <v>3337</v>
      </c>
      <c r="M1267" t="s">
        <v>7394</v>
      </c>
      <c r="N1267" t="s">
        <v>4450</v>
      </c>
      <c r="P1267" t="s">
        <v>3343</v>
      </c>
    </row>
    <row r="1268" spans="1:16" x14ac:dyDescent="0.25">
      <c r="A1268" t="s">
        <v>3883</v>
      </c>
      <c r="C1268" t="s">
        <v>7395</v>
      </c>
      <c r="D1268" t="s">
        <v>7395</v>
      </c>
      <c r="E1268" t="s">
        <v>7396</v>
      </c>
      <c r="F1268" t="s">
        <v>5456</v>
      </c>
      <c r="G1268" t="s">
        <v>4403</v>
      </c>
      <c r="H1268" t="s">
        <v>4415</v>
      </c>
      <c r="J1268" t="s">
        <v>7332</v>
      </c>
      <c r="K1268" t="s">
        <v>5457</v>
      </c>
      <c r="L1268" t="s">
        <v>4069</v>
      </c>
      <c r="M1268" t="s">
        <v>5231</v>
      </c>
      <c r="P1268" t="s">
        <v>3343</v>
      </c>
    </row>
    <row r="1269" spans="1:16" x14ac:dyDescent="0.25">
      <c r="A1269" t="s">
        <v>3883</v>
      </c>
      <c r="C1269" t="s">
        <v>7397</v>
      </c>
      <c r="D1269" t="s">
        <v>7397</v>
      </c>
      <c r="E1269" t="s">
        <v>7398</v>
      </c>
      <c r="F1269" t="s">
        <v>5460</v>
      </c>
      <c r="G1269" t="s">
        <v>4403</v>
      </c>
      <c r="H1269" t="s">
        <v>4415</v>
      </c>
      <c r="J1269" t="s">
        <v>7332</v>
      </c>
      <c r="K1269" t="s">
        <v>5457</v>
      </c>
      <c r="L1269" t="s">
        <v>4069</v>
      </c>
      <c r="M1269" t="s">
        <v>5231</v>
      </c>
      <c r="P1269" t="s">
        <v>3343</v>
      </c>
    </row>
    <row r="1270" spans="1:16" x14ac:dyDescent="0.25">
      <c r="A1270" t="s">
        <v>3883</v>
      </c>
      <c r="C1270" t="s">
        <v>7399</v>
      </c>
      <c r="D1270" t="s">
        <v>7399</v>
      </c>
      <c r="E1270" t="s">
        <v>7400</v>
      </c>
      <c r="F1270" t="s">
        <v>5463</v>
      </c>
      <c r="G1270" t="s">
        <v>4403</v>
      </c>
      <c r="H1270" t="s">
        <v>4415</v>
      </c>
      <c r="J1270" t="s">
        <v>7332</v>
      </c>
      <c r="K1270" t="s">
        <v>5457</v>
      </c>
      <c r="L1270" t="s">
        <v>4069</v>
      </c>
      <c r="M1270" t="s">
        <v>5231</v>
      </c>
      <c r="P1270" t="s">
        <v>3343</v>
      </c>
    </row>
    <row r="1271" spans="1:16" x14ac:dyDescent="0.25">
      <c r="A1271" t="s">
        <v>3883</v>
      </c>
      <c r="C1271" t="s">
        <v>7401</v>
      </c>
      <c r="D1271" t="s">
        <v>7401</v>
      </c>
      <c r="E1271" t="s">
        <v>7402</v>
      </c>
      <c r="F1271" t="s">
        <v>5467</v>
      </c>
      <c r="G1271" t="s">
        <v>4403</v>
      </c>
      <c r="H1271" t="s">
        <v>4415</v>
      </c>
      <c r="J1271" t="s">
        <v>7332</v>
      </c>
      <c r="K1271" t="s">
        <v>5457</v>
      </c>
      <c r="L1271" t="s">
        <v>4069</v>
      </c>
      <c r="M1271" t="s">
        <v>5231</v>
      </c>
      <c r="P1271" t="s">
        <v>3343</v>
      </c>
    </row>
    <row r="1272" spans="1:16" x14ac:dyDescent="0.25">
      <c r="A1272" t="s">
        <v>3883</v>
      </c>
      <c r="C1272" t="s">
        <v>7403</v>
      </c>
      <c r="D1272" t="s">
        <v>7403</v>
      </c>
      <c r="E1272" t="s">
        <v>7404</v>
      </c>
      <c r="F1272" t="s">
        <v>5470</v>
      </c>
      <c r="G1272" t="s">
        <v>4403</v>
      </c>
      <c r="H1272" t="s">
        <v>4415</v>
      </c>
      <c r="J1272" t="s">
        <v>7332</v>
      </c>
      <c r="K1272" t="s">
        <v>5457</v>
      </c>
      <c r="L1272" t="s">
        <v>3337</v>
      </c>
      <c r="M1272" t="s">
        <v>5231</v>
      </c>
      <c r="P1272" t="s">
        <v>3343</v>
      </c>
    </row>
    <row r="1273" spans="1:16" x14ac:dyDescent="0.25">
      <c r="A1273" t="s">
        <v>3883</v>
      </c>
      <c r="C1273" t="s">
        <v>7405</v>
      </c>
      <c r="D1273" t="s">
        <v>7405</v>
      </c>
      <c r="E1273" t="s">
        <v>7406</v>
      </c>
      <c r="F1273" t="s">
        <v>5473</v>
      </c>
      <c r="G1273" t="s">
        <v>4403</v>
      </c>
      <c r="H1273" t="s">
        <v>4415</v>
      </c>
      <c r="J1273" t="s">
        <v>7332</v>
      </c>
      <c r="K1273" t="s">
        <v>5457</v>
      </c>
      <c r="L1273" t="s">
        <v>3337</v>
      </c>
      <c r="M1273" t="s">
        <v>5231</v>
      </c>
      <c r="P1273" t="s">
        <v>3343</v>
      </c>
    </row>
    <row r="1274" spans="1:16" x14ac:dyDescent="0.25">
      <c r="A1274" t="s">
        <v>3883</v>
      </c>
      <c r="B1274" t="s">
        <v>7407</v>
      </c>
      <c r="C1274" t="s">
        <v>7408</v>
      </c>
      <c r="D1274" t="s">
        <v>7408</v>
      </c>
      <c r="E1274" t="s">
        <v>7409</v>
      </c>
      <c r="F1274" t="s">
        <v>5476</v>
      </c>
      <c r="G1274" t="s">
        <v>4403</v>
      </c>
      <c r="H1274" t="s">
        <v>4415</v>
      </c>
      <c r="J1274" t="s">
        <v>7332</v>
      </c>
      <c r="K1274" t="s">
        <v>5457</v>
      </c>
      <c r="L1274" t="s">
        <v>4069</v>
      </c>
      <c r="M1274" t="s">
        <v>5231</v>
      </c>
      <c r="P1274" t="s">
        <v>3343</v>
      </c>
    </row>
    <row r="1275" spans="1:16" x14ac:dyDescent="0.25">
      <c r="A1275" t="s">
        <v>3883</v>
      </c>
      <c r="C1275" t="s">
        <v>7410</v>
      </c>
      <c r="D1275" t="s">
        <v>7410</v>
      </c>
      <c r="E1275" t="s">
        <v>7411</v>
      </c>
      <c r="F1275" t="s">
        <v>5479</v>
      </c>
      <c r="G1275" t="s">
        <v>4403</v>
      </c>
      <c r="H1275" t="s">
        <v>4415</v>
      </c>
      <c r="J1275" t="s">
        <v>7332</v>
      </c>
      <c r="K1275" t="s">
        <v>5457</v>
      </c>
      <c r="L1275" t="s">
        <v>3337</v>
      </c>
      <c r="M1275" t="s">
        <v>5231</v>
      </c>
      <c r="P1275" t="s">
        <v>3343</v>
      </c>
    </row>
    <row r="1276" spans="1:16" x14ac:dyDescent="0.25">
      <c r="A1276" t="s">
        <v>3883</v>
      </c>
      <c r="C1276" t="s">
        <v>7412</v>
      </c>
      <c r="D1276" t="s">
        <v>7412</v>
      </c>
      <c r="E1276" t="s">
        <v>7413</v>
      </c>
      <c r="F1276" t="s">
        <v>5482</v>
      </c>
      <c r="G1276" t="s">
        <v>4486</v>
      </c>
      <c r="H1276" t="s">
        <v>4415</v>
      </c>
      <c r="J1276" t="s">
        <v>7332</v>
      </c>
      <c r="K1276" t="s">
        <v>3336</v>
      </c>
      <c r="L1276" t="s">
        <v>3337</v>
      </c>
      <c r="M1276" t="s">
        <v>5231</v>
      </c>
      <c r="P1276" t="s">
        <v>3343</v>
      </c>
    </row>
    <row r="1277" spans="1:16" x14ac:dyDescent="0.25">
      <c r="A1277" t="s">
        <v>3883</v>
      </c>
      <c r="C1277" t="s">
        <v>7414</v>
      </c>
      <c r="D1277" t="s">
        <v>7414</v>
      </c>
      <c r="E1277" t="s">
        <v>7415</v>
      </c>
      <c r="F1277" t="s">
        <v>5485</v>
      </c>
      <c r="G1277" t="s">
        <v>3881</v>
      </c>
      <c r="H1277" t="s">
        <v>4415</v>
      </c>
      <c r="J1277" t="s">
        <v>7332</v>
      </c>
      <c r="K1277" t="s">
        <v>3336</v>
      </c>
      <c r="L1277" t="s">
        <v>4069</v>
      </c>
      <c r="M1277" t="s">
        <v>5231</v>
      </c>
      <c r="P1277" t="s">
        <v>3343</v>
      </c>
    </row>
    <row r="1278" spans="1:16" x14ac:dyDescent="0.25">
      <c r="A1278" t="s">
        <v>4764</v>
      </c>
      <c r="B1278" t="s">
        <v>7416</v>
      </c>
      <c r="C1278" t="s">
        <v>7417</v>
      </c>
      <c r="D1278" t="s">
        <v>7417</v>
      </c>
      <c r="E1278" t="s">
        <v>6714</v>
      </c>
      <c r="F1278" t="s">
        <v>7418</v>
      </c>
      <c r="G1278" t="s">
        <v>4403</v>
      </c>
      <c r="H1278" t="s">
        <v>4404</v>
      </c>
      <c r="J1278" t="s">
        <v>7332</v>
      </c>
      <c r="K1278" t="s">
        <v>4593</v>
      </c>
      <c r="L1278" t="s">
        <v>3337</v>
      </c>
      <c r="M1278" t="s">
        <v>7419</v>
      </c>
      <c r="N1278" t="s">
        <v>4450</v>
      </c>
      <c r="P1278" t="s">
        <v>3343</v>
      </c>
    </row>
    <row r="1279" spans="1:16" x14ac:dyDescent="0.25">
      <c r="A1279" t="s">
        <v>4764</v>
      </c>
      <c r="C1279" t="s">
        <v>7420</v>
      </c>
      <c r="D1279" t="s">
        <v>7420</v>
      </c>
      <c r="E1279" t="s">
        <v>5213</v>
      </c>
      <c r="F1279" t="s">
        <v>7421</v>
      </c>
      <c r="G1279" t="s">
        <v>4403</v>
      </c>
      <c r="J1279" t="s">
        <v>7332</v>
      </c>
      <c r="K1279" t="s">
        <v>4593</v>
      </c>
      <c r="L1279" t="s">
        <v>3337</v>
      </c>
      <c r="M1279" t="s">
        <v>7422</v>
      </c>
      <c r="N1279" t="s">
        <v>4450</v>
      </c>
      <c r="P1279" t="s">
        <v>3343</v>
      </c>
    </row>
    <row r="1280" spans="1:16" x14ac:dyDescent="0.25">
      <c r="A1280" t="s">
        <v>4764</v>
      </c>
      <c r="C1280" t="s">
        <v>7423</v>
      </c>
      <c r="D1280" t="s">
        <v>7423</v>
      </c>
      <c r="E1280" t="s">
        <v>7424</v>
      </c>
      <c r="F1280" t="s">
        <v>7425</v>
      </c>
      <c r="G1280" t="s">
        <v>4403</v>
      </c>
      <c r="J1280" t="s">
        <v>7332</v>
      </c>
      <c r="K1280" t="s">
        <v>4593</v>
      </c>
      <c r="L1280" t="s">
        <v>3337</v>
      </c>
      <c r="M1280" t="s">
        <v>7426</v>
      </c>
      <c r="N1280" t="s">
        <v>4450</v>
      </c>
      <c r="P1280" t="s">
        <v>3343</v>
      </c>
    </row>
    <row r="1281" spans="1:16" x14ac:dyDescent="0.25">
      <c r="A1281" t="s">
        <v>4764</v>
      </c>
      <c r="B1281" t="s">
        <v>7416</v>
      </c>
      <c r="C1281" t="s">
        <v>7427</v>
      </c>
      <c r="D1281" t="s">
        <v>7427</v>
      </c>
      <c r="E1281" t="s">
        <v>7428</v>
      </c>
      <c r="F1281" t="s">
        <v>7429</v>
      </c>
      <c r="G1281" t="s">
        <v>4403</v>
      </c>
      <c r="H1281" t="s">
        <v>4415</v>
      </c>
      <c r="J1281" t="s">
        <v>7332</v>
      </c>
      <c r="K1281" t="s">
        <v>4593</v>
      </c>
      <c r="L1281" t="s">
        <v>4069</v>
      </c>
      <c r="M1281" t="s">
        <v>5231</v>
      </c>
      <c r="N1281" t="s">
        <v>4450</v>
      </c>
      <c r="P1281" t="s">
        <v>3343</v>
      </c>
    </row>
    <row r="1282" spans="1:16" x14ac:dyDescent="0.25">
      <c r="A1282" t="s">
        <v>3883</v>
      </c>
      <c r="B1282" t="s">
        <v>7430</v>
      </c>
      <c r="C1282" t="s">
        <v>7431</v>
      </c>
      <c r="D1282" t="s">
        <v>7431</v>
      </c>
      <c r="E1282" t="s">
        <v>7432</v>
      </c>
      <c r="F1282" t="s">
        <v>5494</v>
      </c>
      <c r="G1282" t="s">
        <v>4403</v>
      </c>
      <c r="H1282" t="s">
        <v>4415</v>
      </c>
      <c r="J1282" t="s">
        <v>7332</v>
      </c>
      <c r="K1282" t="s">
        <v>5457</v>
      </c>
      <c r="L1282" t="s">
        <v>3337</v>
      </c>
      <c r="M1282" t="s">
        <v>5231</v>
      </c>
      <c r="P1282" t="s">
        <v>3343</v>
      </c>
    </row>
    <row r="1283" spans="1:16" x14ac:dyDescent="0.25">
      <c r="A1283" t="s">
        <v>3883</v>
      </c>
      <c r="B1283" t="s">
        <v>7433</v>
      </c>
      <c r="C1283" t="s">
        <v>7434</v>
      </c>
      <c r="D1283" t="s">
        <v>7434</v>
      </c>
      <c r="E1283" t="s">
        <v>7435</v>
      </c>
      <c r="F1283" t="s">
        <v>5460</v>
      </c>
      <c r="G1283" t="s">
        <v>4403</v>
      </c>
      <c r="H1283" t="s">
        <v>4415</v>
      </c>
      <c r="J1283" t="s">
        <v>7332</v>
      </c>
      <c r="K1283" t="s">
        <v>5457</v>
      </c>
      <c r="L1283" t="s">
        <v>3337</v>
      </c>
      <c r="M1283" t="s">
        <v>5231</v>
      </c>
      <c r="P1283" t="s">
        <v>3343</v>
      </c>
    </row>
    <row r="1284" spans="1:16" x14ac:dyDescent="0.25">
      <c r="A1284" t="s">
        <v>3883</v>
      </c>
      <c r="C1284" t="s">
        <v>7436</v>
      </c>
      <c r="D1284" t="s">
        <v>7436</v>
      </c>
      <c r="E1284" t="s">
        <v>7437</v>
      </c>
      <c r="F1284" t="s">
        <v>5499</v>
      </c>
      <c r="G1284" t="s">
        <v>4403</v>
      </c>
      <c r="H1284" t="s">
        <v>4415</v>
      </c>
      <c r="J1284" t="s">
        <v>7332</v>
      </c>
      <c r="K1284" t="s">
        <v>5457</v>
      </c>
      <c r="L1284" t="s">
        <v>3337</v>
      </c>
      <c r="M1284" t="s">
        <v>5231</v>
      </c>
      <c r="P1284" t="s">
        <v>3343</v>
      </c>
    </row>
    <row r="1285" spans="1:16" x14ac:dyDescent="0.25">
      <c r="A1285" t="s">
        <v>3883</v>
      </c>
      <c r="C1285" t="s">
        <v>7438</v>
      </c>
      <c r="D1285" t="s">
        <v>7438</v>
      </c>
      <c r="E1285" t="s">
        <v>7439</v>
      </c>
      <c r="F1285" t="s">
        <v>5502</v>
      </c>
      <c r="G1285" t="s">
        <v>3881</v>
      </c>
      <c r="H1285" t="s">
        <v>4415</v>
      </c>
      <c r="J1285" t="s">
        <v>7332</v>
      </c>
      <c r="K1285" t="s">
        <v>3336</v>
      </c>
      <c r="L1285" t="s">
        <v>4069</v>
      </c>
      <c r="M1285" t="s">
        <v>5231</v>
      </c>
      <c r="P1285" t="s">
        <v>3343</v>
      </c>
    </row>
    <row r="1286" spans="1:16" x14ac:dyDescent="0.25">
      <c r="A1286" t="s">
        <v>3883</v>
      </c>
      <c r="B1286" t="s">
        <v>7440</v>
      </c>
      <c r="C1286" t="s">
        <v>7441</v>
      </c>
      <c r="D1286" t="s">
        <v>7441</v>
      </c>
      <c r="E1286" t="s">
        <v>7442</v>
      </c>
      <c r="F1286" t="s">
        <v>7443</v>
      </c>
      <c r="G1286" t="s">
        <v>3333</v>
      </c>
      <c r="H1286" t="s">
        <v>4415</v>
      </c>
      <c r="J1286" t="s">
        <v>7332</v>
      </c>
      <c r="K1286" t="s">
        <v>3336</v>
      </c>
      <c r="L1286" t="s">
        <v>4069</v>
      </c>
      <c r="M1286" t="s">
        <v>5231</v>
      </c>
      <c r="P1286" t="s">
        <v>3343</v>
      </c>
    </row>
    <row r="1287" spans="1:16" x14ac:dyDescent="0.25">
      <c r="A1287" t="s">
        <v>3883</v>
      </c>
      <c r="B1287" t="s">
        <v>7444</v>
      </c>
      <c r="C1287" t="s">
        <v>7445</v>
      </c>
      <c r="D1287" t="s">
        <v>7445</v>
      </c>
      <c r="F1287" t="s">
        <v>5447</v>
      </c>
      <c r="G1287" t="s">
        <v>3881</v>
      </c>
      <c r="H1287" t="s">
        <v>4415</v>
      </c>
      <c r="J1287" t="s">
        <v>7332</v>
      </c>
      <c r="K1287" t="s">
        <v>4593</v>
      </c>
      <c r="L1287" t="s">
        <v>4069</v>
      </c>
      <c r="P1287" t="s">
        <v>3343</v>
      </c>
    </row>
    <row r="1288" spans="1:16" x14ac:dyDescent="0.25">
      <c r="A1288" t="s">
        <v>3883</v>
      </c>
      <c r="B1288" t="s">
        <v>7440</v>
      </c>
      <c r="C1288" t="s">
        <v>7446</v>
      </c>
      <c r="D1288" t="s">
        <v>7446</v>
      </c>
      <c r="E1288" t="s">
        <v>7447</v>
      </c>
      <c r="F1288" t="s">
        <v>5510</v>
      </c>
      <c r="G1288" t="s">
        <v>4403</v>
      </c>
      <c r="H1288" t="s">
        <v>4415</v>
      </c>
      <c r="J1288" t="s">
        <v>7332</v>
      </c>
      <c r="K1288" t="s">
        <v>3336</v>
      </c>
      <c r="L1288" t="s">
        <v>4069</v>
      </c>
      <c r="M1288" t="s">
        <v>5231</v>
      </c>
      <c r="P1288" t="s">
        <v>3343</v>
      </c>
    </row>
    <row r="1289" spans="1:16" x14ac:dyDescent="0.25">
      <c r="A1289" t="s">
        <v>3883</v>
      </c>
      <c r="B1289" t="s">
        <v>7444</v>
      </c>
      <c r="C1289" t="s">
        <v>7448</v>
      </c>
      <c r="D1289" t="s">
        <v>7448</v>
      </c>
      <c r="E1289" t="s">
        <v>7449</v>
      </c>
      <c r="F1289" t="s">
        <v>5513</v>
      </c>
      <c r="G1289" t="s">
        <v>4486</v>
      </c>
      <c r="H1289" t="s">
        <v>4415</v>
      </c>
      <c r="J1289" t="s">
        <v>7332</v>
      </c>
      <c r="K1289" t="s">
        <v>3336</v>
      </c>
      <c r="L1289" t="s">
        <v>3337</v>
      </c>
      <c r="M1289" t="s">
        <v>5231</v>
      </c>
      <c r="P1289" t="s">
        <v>3343</v>
      </c>
    </row>
    <row r="1290" spans="1:16" x14ac:dyDescent="0.25">
      <c r="A1290" t="s">
        <v>4764</v>
      </c>
      <c r="B1290" t="s">
        <v>7450</v>
      </c>
      <c r="C1290" t="s">
        <v>7451</v>
      </c>
      <c r="D1290" t="s">
        <v>7451</v>
      </c>
      <c r="E1290" t="s">
        <v>7452</v>
      </c>
      <c r="F1290" t="s">
        <v>7453</v>
      </c>
      <c r="G1290" t="s">
        <v>4403</v>
      </c>
      <c r="J1290" t="s">
        <v>7332</v>
      </c>
      <c r="K1290" t="s">
        <v>4593</v>
      </c>
      <c r="L1290" t="s">
        <v>3337</v>
      </c>
      <c r="M1290" t="s">
        <v>7454</v>
      </c>
      <c r="N1290" t="s">
        <v>4450</v>
      </c>
      <c r="P1290" t="s">
        <v>3343</v>
      </c>
    </row>
    <row r="1291" spans="1:16" x14ac:dyDescent="0.25">
      <c r="A1291" t="s">
        <v>4764</v>
      </c>
      <c r="B1291" t="s">
        <v>7450</v>
      </c>
      <c r="C1291" t="s">
        <v>7455</v>
      </c>
      <c r="D1291" t="s">
        <v>7455</v>
      </c>
      <c r="E1291" t="s">
        <v>7456</v>
      </c>
      <c r="F1291" t="s">
        <v>7457</v>
      </c>
      <c r="G1291" t="s">
        <v>4403</v>
      </c>
      <c r="J1291" t="s">
        <v>7332</v>
      </c>
      <c r="K1291" t="s">
        <v>4593</v>
      </c>
      <c r="L1291" t="s">
        <v>4069</v>
      </c>
      <c r="M1291" t="s">
        <v>7458</v>
      </c>
      <c r="N1291" t="s">
        <v>4450</v>
      </c>
      <c r="P1291" t="s">
        <v>3343</v>
      </c>
    </row>
    <row r="1292" spans="1:16" x14ac:dyDescent="0.25">
      <c r="A1292" t="s">
        <v>4764</v>
      </c>
      <c r="C1292" t="s">
        <v>7459</v>
      </c>
      <c r="D1292" t="s">
        <v>7459</v>
      </c>
      <c r="E1292" t="s">
        <v>7460</v>
      </c>
      <c r="F1292" t="s">
        <v>7461</v>
      </c>
      <c r="G1292" t="s">
        <v>4403</v>
      </c>
      <c r="J1292" t="s">
        <v>7332</v>
      </c>
      <c r="K1292" t="s">
        <v>4593</v>
      </c>
      <c r="L1292" t="s">
        <v>3337</v>
      </c>
      <c r="M1292" t="s">
        <v>7462</v>
      </c>
      <c r="N1292" t="s">
        <v>4450</v>
      </c>
      <c r="P1292" t="s">
        <v>3343</v>
      </c>
    </row>
    <row r="1293" spans="1:16" x14ac:dyDescent="0.25">
      <c r="A1293" t="s">
        <v>4764</v>
      </c>
      <c r="C1293" t="s">
        <v>7463</v>
      </c>
      <c r="D1293" t="s">
        <v>7463</v>
      </c>
      <c r="E1293" t="s">
        <v>7464</v>
      </c>
      <c r="F1293" t="s">
        <v>7465</v>
      </c>
      <c r="G1293" t="s">
        <v>4403</v>
      </c>
      <c r="J1293" t="s">
        <v>7332</v>
      </c>
      <c r="K1293" t="s">
        <v>4593</v>
      </c>
      <c r="L1293" t="s">
        <v>3337</v>
      </c>
      <c r="M1293" t="s">
        <v>7466</v>
      </c>
      <c r="N1293" t="s">
        <v>4450</v>
      </c>
      <c r="P1293" t="s">
        <v>3343</v>
      </c>
    </row>
    <row r="1294" spans="1:16" x14ac:dyDescent="0.25">
      <c r="A1294" t="s">
        <v>4764</v>
      </c>
      <c r="C1294" t="s">
        <v>7467</v>
      </c>
      <c r="D1294" t="s">
        <v>7467</v>
      </c>
      <c r="E1294" t="s">
        <v>7468</v>
      </c>
      <c r="G1294" t="s">
        <v>4403</v>
      </c>
      <c r="J1294" t="s">
        <v>7332</v>
      </c>
      <c r="K1294" t="s">
        <v>4593</v>
      </c>
      <c r="L1294" t="s">
        <v>3337</v>
      </c>
      <c r="M1294" t="s">
        <v>7470</v>
      </c>
      <c r="N1294" t="s">
        <v>4450</v>
      </c>
      <c r="P1294" t="s">
        <v>3343</v>
      </c>
    </row>
    <row r="1295" spans="1:16" x14ac:dyDescent="0.25">
      <c r="A1295" t="s">
        <v>3430</v>
      </c>
      <c r="B1295" t="s">
        <v>7336</v>
      </c>
      <c r="C1295" t="s">
        <v>7469</v>
      </c>
      <c r="D1295" t="s">
        <v>7469</v>
      </c>
      <c r="E1295" t="s">
        <v>5535</v>
      </c>
      <c r="F1295" t="s">
        <v>5536</v>
      </c>
      <c r="G1295" t="s">
        <v>4403</v>
      </c>
      <c r="H1295" t="s">
        <v>4415</v>
      </c>
      <c r="J1295" t="s">
        <v>7332</v>
      </c>
      <c r="K1295" t="s">
        <v>4593</v>
      </c>
      <c r="L1295" t="s">
        <v>3337</v>
      </c>
      <c r="M1295" t="s">
        <v>5231</v>
      </c>
      <c r="P1295" t="s">
        <v>3343</v>
      </c>
    </row>
    <row r="1296" spans="1:16" x14ac:dyDescent="0.25">
      <c r="A1296" t="s">
        <v>3883</v>
      </c>
      <c r="B1296" t="s">
        <v>7471</v>
      </c>
      <c r="C1296" t="s">
        <v>7472</v>
      </c>
      <c r="D1296" t="s">
        <v>7472</v>
      </c>
      <c r="E1296" t="s">
        <v>7473</v>
      </c>
      <c r="F1296" t="s">
        <v>5539</v>
      </c>
      <c r="G1296" t="s">
        <v>4403</v>
      </c>
      <c r="H1296" t="s">
        <v>4415</v>
      </c>
      <c r="J1296" t="s">
        <v>7332</v>
      </c>
      <c r="K1296" t="s">
        <v>3336</v>
      </c>
      <c r="L1296" t="s">
        <v>4069</v>
      </c>
      <c r="M1296" t="s">
        <v>5231</v>
      </c>
      <c r="P1296" t="s">
        <v>3343</v>
      </c>
    </row>
    <row r="1297" spans="1:16" x14ac:dyDescent="0.25">
      <c r="A1297" t="s">
        <v>3883</v>
      </c>
      <c r="C1297" t="s">
        <v>7474</v>
      </c>
      <c r="D1297" t="s">
        <v>7474</v>
      </c>
      <c r="E1297" t="s">
        <v>7475</v>
      </c>
      <c r="F1297" t="s">
        <v>5542</v>
      </c>
      <c r="G1297" t="s">
        <v>4403</v>
      </c>
      <c r="H1297" t="s">
        <v>4415</v>
      </c>
      <c r="J1297" t="s">
        <v>7332</v>
      </c>
      <c r="K1297" t="s">
        <v>3336</v>
      </c>
      <c r="L1297" t="s">
        <v>3337</v>
      </c>
      <c r="M1297" t="s">
        <v>5231</v>
      </c>
      <c r="P1297" t="s">
        <v>3343</v>
      </c>
    </row>
    <row r="1298" spans="1:16" x14ac:dyDescent="0.25">
      <c r="A1298" t="s">
        <v>3883</v>
      </c>
      <c r="C1298" t="s">
        <v>7476</v>
      </c>
      <c r="D1298" t="s">
        <v>7476</v>
      </c>
      <c r="E1298" t="s">
        <v>7477</v>
      </c>
      <c r="F1298" t="s">
        <v>5545</v>
      </c>
      <c r="G1298" t="s">
        <v>4403</v>
      </c>
      <c r="H1298" t="s">
        <v>4415</v>
      </c>
      <c r="J1298" t="s">
        <v>7332</v>
      </c>
      <c r="K1298" t="s">
        <v>3336</v>
      </c>
      <c r="L1298" t="s">
        <v>4069</v>
      </c>
      <c r="M1298" t="s">
        <v>5231</v>
      </c>
      <c r="P1298" t="s">
        <v>3343</v>
      </c>
    </row>
    <row r="1299" spans="1:16" x14ac:dyDescent="0.25">
      <c r="A1299" t="s">
        <v>3883</v>
      </c>
      <c r="C1299" t="s">
        <v>7478</v>
      </c>
      <c r="D1299" t="s">
        <v>7478</v>
      </c>
      <c r="E1299" t="s">
        <v>7479</v>
      </c>
      <c r="F1299" t="s">
        <v>5549</v>
      </c>
      <c r="G1299" t="s">
        <v>4403</v>
      </c>
      <c r="H1299" t="s">
        <v>4415</v>
      </c>
      <c r="J1299" t="s">
        <v>7332</v>
      </c>
      <c r="K1299" t="s">
        <v>3336</v>
      </c>
      <c r="L1299" t="s">
        <v>4069</v>
      </c>
      <c r="M1299" t="s">
        <v>5231</v>
      </c>
      <c r="P1299" t="s">
        <v>3343</v>
      </c>
    </row>
    <row r="1300" spans="1:16" x14ac:dyDescent="0.25">
      <c r="A1300" t="s">
        <v>3883</v>
      </c>
      <c r="C1300" t="s">
        <v>7480</v>
      </c>
      <c r="D1300" t="s">
        <v>7480</v>
      </c>
      <c r="E1300" t="s">
        <v>7481</v>
      </c>
      <c r="F1300" t="s">
        <v>5552</v>
      </c>
      <c r="G1300" t="s">
        <v>4403</v>
      </c>
      <c r="H1300" t="s">
        <v>4415</v>
      </c>
      <c r="J1300" t="s">
        <v>7332</v>
      </c>
      <c r="K1300" t="s">
        <v>3336</v>
      </c>
      <c r="L1300" t="s">
        <v>3337</v>
      </c>
      <c r="M1300" t="s">
        <v>5231</v>
      </c>
      <c r="P1300" t="s">
        <v>3343</v>
      </c>
    </row>
    <row r="1301" spans="1:16" x14ac:dyDescent="0.25">
      <c r="A1301" t="s">
        <v>3883</v>
      </c>
      <c r="B1301" t="s">
        <v>7471</v>
      </c>
      <c r="C1301" t="s">
        <v>7482</v>
      </c>
      <c r="D1301" t="s">
        <v>7482</v>
      </c>
      <c r="E1301" t="s">
        <v>7483</v>
      </c>
      <c r="F1301" t="s">
        <v>5556</v>
      </c>
      <c r="G1301" t="s">
        <v>4403</v>
      </c>
      <c r="H1301" t="s">
        <v>4415</v>
      </c>
      <c r="J1301" t="s">
        <v>7332</v>
      </c>
      <c r="K1301" t="s">
        <v>3336</v>
      </c>
      <c r="L1301" t="s">
        <v>3337</v>
      </c>
      <c r="M1301" t="s">
        <v>5231</v>
      </c>
      <c r="P1301" t="s">
        <v>3343</v>
      </c>
    </row>
    <row r="1302" spans="1:16" x14ac:dyDescent="0.25">
      <c r="A1302" t="s">
        <v>3883</v>
      </c>
      <c r="C1302" t="s">
        <v>7484</v>
      </c>
      <c r="D1302" t="s">
        <v>7484</v>
      </c>
      <c r="E1302" t="s">
        <v>7485</v>
      </c>
      <c r="F1302" t="s">
        <v>5559</v>
      </c>
      <c r="G1302" t="s">
        <v>4403</v>
      </c>
      <c r="H1302" t="s">
        <v>4415</v>
      </c>
      <c r="J1302" t="s">
        <v>7332</v>
      </c>
      <c r="K1302" t="s">
        <v>3336</v>
      </c>
      <c r="L1302" t="s">
        <v>3337</v>
      </c>
      <c r="M1302" t="s">
        <v>5231</v>
      </c>
      <c r="P1302" t="s">
        <v>3343</v>
      </c>
    </row>
    <row r="1303" spans="1:16" x14ac:dyDescent="0.25">
      <c r="A1303" t="s">
        <v>3883</v>
      </c>
      <c r="B1303" t="s">
        <v>7486</v>
      </c>
      <c r="C1303" t="s">
        <v>7487</v>
      </c>
      <c r="D1303" t="s">
        <v>7487</v>
      </c>
      <c r="E1303" t="s">
        <v>7488</v>
      </c>
      <c r="F1303" t="s">
        <v>5562</v>
      </c>
      <c r="G1303" t="s">
        <v>4403</v>
      </c>
      <c r="H1303" t="s">
        <v>4415</v>
      </c>
      <c r="J1303" t="s">
        <v>7332</v>
      </c>
      <c r="K1303" t="s">
        <v>3336</v>
      </c>
      <c r="L1303" t="s">
        <v>3337</v>
      </c>
      <c r="M1303" t="s">
        <v>5231</v>
      </c>
      <c r="P1303" t="s">
        <v>3343</v>
      </c>
    </row>
    <row r="1304" spans="1:16" x14ac:dyDescent="0.25">
      <c r="A1304" t="s">
        <v>3883</v>
      </c>
      <c r="C1304" t="s">
        <v>7489</v>
      </c>
      <c r="D1304" t="s">
        <v>7489</v>
      </c>
      <c r="E1304" t="s">
        <v>7490</v>
      </c>
      <c r="F1304" t="s">
        <v>5565</v>
      </c>
      <c r="G1304" t="s">
        <v>4403</v>
      </c>
      <c r="H1304" t="s">
        <v>4415</v>
      </c>
      <c r="J1304" t="s">
        <v>7332</v>
      </c>
      <c r="K1304" t="s">
        <v>3336</v>
      </c>
      <c r="L1304" t="s">
        <v>3337</v>
      </c>
      <c r="M1304" t="s">
        <v>5231</v>
      </c>
      <c r="P1304" t="s">
        <v>3343</v>
      </c>
    </row>
    <row r="1305" spans="1:16" x14ac:dyDescent="0.25">
      <c r="A1305" t="s">
        <v>4764</v>
      </c>
      <c r="B1305" t="s">
        <v>7416</v>
      </c>
      <c r="C1305" t="s">
        <v>7491</v>
      </c>
      <c r="D1305" t="s">
        <v>7491</v>
      </c>
      <c r="E1305" t="s">
        <v>7492</v>
      </c>
      <c r="F1305" t="s">
        <v>7493</v>
      </c>
      <c r="G1305" t="s">
        <v>3333</v>
      </c>
      <c r="J1305" t="s">
        <v>7332</v>
      </c>
      <c r="K1305" t="s">
        <v>4593</v>
      </c>
      <c r="L1305" t="s">
        <v>3337</v>
      </c>
      <c r="M1305" t="s">
        <v>7494</v>
      </c>
      <c r="N1305" t="s">
        <v>4450</v>
      </c>
      <c r="P1305" t="s">
        <v>3343</v>
      </c>
    </row>
    <row r="1306" spans="1:16" x14ac:dyDescent="0.25">
      <c r="A1306" t="s">
        <v>4764</v>
      </c>
      <c r="B1306" t="s">
        <v>7416</v>
      </c>
      <c r="C1306" t="s">
        <v>7495</v>
      </c>
      <c r="D1306" t="s">
        <v>7495</v>
      </c>
      <c r="E1306" t="s">
        <v>7496</v>
      </c>
      <c r="F1306" t="s">
        <v>7497</v>
      </c>
      <c r="G1306" t="s">
        <v>4403</v>
      </c>
      <c r="H1306" t="s">
        <v>4415</v>
      </c>
      <c r="J1306" t="s">
        <v>7332</v>
      </c>
      <c r="K1306" t="s">
        <v>4593</v>
      </c>
      <c r="L1306" t="s">
        <v>3337</v>
      </c>
      <c r="M1306" t="s">
        <v>5231</v>
      </c>
      <c r="N1306" t="s">
        <v>4450</v>
      </c>
      <c r="P1306" t="s">
        <v>3343</v>
      </c>
    </row>
    <row r="1307" spans="1:16" x14ac:dyDescent="0.25">
      <c r="A1307" t="s">
        <v>3430</v>
      </c>
      <c r="C1307" t="s">
        <v>7498</v>
      </c>
      <c r="D1307" t="s">
        <v>7498</v>
      </c>
      <c r="E1307" t="s">
        <v>7499</v>
      </c>
      <c r="F1307" t="s">
        <v>5574</v>
      </c>
      <c r="G1307" t="s">
        <v>4403</v>
      </c>
      <c r="H1307" t="s">
        <v>4415</v>
      </c>
      <c r="J1307" t="s">
        <v>7332</v>
      </c>
      <c r="L1307" t="s">
        <v>3337</v>
      </c>
      <c r="M1307" t="s">
        <v>5231</v>
      </c>
      <c r="P1307" t="s">
        <v>3343</v>
      </c>
    </row>
    <row r="1308" spans="1:16" x14ac:dyDescent="0.25">
      <c r="A1308" t="s">
        <v>3430</v>
      </c>
      <c r="B1308" t="s">
        <v>7500</v>
      </c>
      <c r="C1308" t="s">
        <v>7501</v>
      </c>
      <c r="D1308" t="s">
        <v>7501</v>
      </c>
      <c r="E1308" t="s">
        <v>7502</v>
      </c>
      <c r="F1308" t="s">
        <v>7503</v>
      </c>
      <c r="G1308" t="s">
        <v>3333</v>
      </c>
      <c r="H1308" t="s">
        <v>4415</v>
      </c>
      <c r="J1308" t="s">
        <v>7332</v>
      </c>
      <c r="K1308" t="s">
        <v>4593</v>
      </c>
      <c r="L1308" t="s">
        <v>4069</v>
      </c>
      <c r="M1308" t="s">
        <v>5231</v>
      </c>
      <c r="P1308" t="s">
        <v>3343</v>
      </c>
    </row>
    <row r="1309" spans="1:16" x14ac:dyDescent="0.25">
      <c r="A1309" t="s">
        <v>3430</v>
      </c>
      <c r="C1309" t="s">
        <v>7504</v>
      </c>
      <c r="D1309" t="s">
        <v>7504</v>
      </c>
      <c r="E1309" t="s">
        <v>7505</v>
      </c>
      <c r="F1309" t="s">
        <v>7506</v>
      </c>
      <c r="G1309" t="s">
        <v>3333</v>
      </c>
      <c r="H1309" t="s">
        <v>4415</v>
      </c>
      <c r="J1309" t="s">
        <v>7332</v>
      </c>
      <c r="K1309" t="s">
        <v>4593</v>
      </c>
      <c r="L1309" t="s">
        <v>3337</v>
      </c>
      <c r="M1309" t="s">
        <v>5231</v>
      </c>
      <c r="P1309" t="s">
        <v>3343</v>
      </c>
    </row>
    <row r="1310" spans="1:16" x14ac:dyDescent="0.25">
      <c r="A1310" t="s">
        <v>3430</v>
      </c>
      <c r="C1310" t="s">
        <v>7507</v>
      </c>
      <c r="D1310" t="s">
        <v>7507</v>
      </c>
      <c r="E1310" t="s">
        <v>7508</v>
      </c>
      <c r="G1310" t="s">
        <v>4403</v>
      </c>
      <c r="H1310" t="s">
        <v>4415</v>
      </c>
      <c r="J1310" t="s">
        <v>7332</v>
      </c>
      <c r="K1310" t="s">
        <v>4593</v>
      </c>
      <c r="L1310" t="s">
        <v>3337</v>
      </c>
      <c r="M1310" t="s">
        <v>5231</v>
      </c>
      <c r="P1310" t="s">
        <v>3343</v>
      </c>
    </row>
    <row r="1311" spans="1:16" x14ac:dyDescent="0.25">
      <c r="A1311" t="s">
        <v>3430</v>
      </c>
      <c r="C1311" t="s">
        <v>7509</v>
      </c>
      <c r="D1311" t="s">
        <v>7509</v>
      </c>
      <c r="E1311" t="s">
        <v>7510</v>
      </c>
      <c r="F1311" t="s">
        <v>6807</v>
      </c>
      <c r="G1311" t="s">
        <v>4403</v>
      </c>
      <c r="H1311" t="s">
        <v>4415</v>
      </c>
      <c r="J1311" t="s">
        <v>7332</v>
      </c>
      <c r="K1311" t="s">
        <v>4593</v>
      </c>
      <c r="L1311" t="s">
        <v>3337</v>
      </c>
      <c r="M1311" t="s">
        <v>7511</v>
      </c>
      <c r="P1311" t="s">
        <v>3343</v>
      </c>
    </row>
    <row r="1312" spans="1:16" x14ac:dyDescent="0.25">
      <c r="A1312" t="s">
        <v>3883</v>
      </c>
      <c r="C1312" t="s">
        <v>7512</v>
      </c>
      <c r="D1312" t="s">
        <v>7512</v>
      </c>
      <c r="E1312" t="s">
        <v>7513</v>
      </c>
      <c r="F1312" t="s">
        <v>5590</v>
      </c>
      <c r="G1312" t="s">
        <v>4403</v>
      </c>
      <c r="H1312" t="s">
        <v>4415</v>
      </c>
      <c r="J1312" t="s">
        <v>7332</v>
      </c>
      <c r="K1312" t="s">
        <v>3336</v>
      </c>
      <c r="L1312" t="s">
        <v>4069</v>
      </c>
      <c r="M1312" t="s">
        <v>5231</v>
      </c>
      <c r="P1312" t="s">
        <v>3343</v>
      </c>
    </row>
    <row r="1313" spans="1:16" x14ac:dyDescent="0.25">
      <c r="A1313" t="s">
        <v>3883</v>
      </c>
      <c r="C1313" t="s">
        <v>7514</v>
      </c>
      <c r="D1313" t="s">
        <v>7514</v>
      </c>
      <c r="E1313" t="s">
        <v>7515</v>
      </c>
      <c r="F1313" t="s">
        <v>5593</v>
      </c>
      <c r="G1313" t="s">
        <v>3881</v>
      </c>
      <c r="H1313" t="s">
        <v>4415</v>
      </c>
      <c r="J1313" t="s">
        <v>7332</v>
      </c>
      <c r="K1313" t="s">
        <v>3336</v>
      </c>
      <c r="L1313" t="s">
        <v>4069</v>
      </c>
      <c r="M1313" t="s">
        <v>5231</v>
      </c>
      <c r="P1313" t="s">
        <v>3343</v>
      </c>
    </row>
    <row r="1314" spans="1:16" x14ac:dyDescent="0.25">
      <c r="A1314" t="s">
        <v>3883</v>
      </c>
      <c r="B1314" t="s">
        <v>7516</v>
      </c>
      <c r="C1314" t="s">
        <v>7517</v>
      </c>
      <c r="D1314" t="s">
        <v>7517</v>
      </c>
      <c r="E1314" t="s">
        <v>7518</v>
      </c>
      <c r="F1314" t="s">
        <v>5441</v>
      </c>
      <c r="G1314" t="s">
        <v>3333</v>
      </c>
      <c r="H1314" t="s">
        <v>4415</v>
      </c>
      <c r="J1314" t="s">
        <v>7332</v>
      </c>
      <c r="K1314" t="s">
        <v>3336</v>
      </c>
      <c r="L1314" t="s">
        <v>4069</v>
      </c>
      <c r="M1314" t="s">
        <v>5231</v>
      </c>
      <c r="P1314" t="s">
        <v>3343</v>
      </c>
    </row>
    <row r="1315" spans="1:16" x14ac:dyDescent="0.25">
      <c r="A1315" t="s">
        <v>3883</v>
      </c>
      <c r="C1315" t="s">
        <v>7519</v>
      </c>
      <c r="D1315" t="s">
        <v>7519</v>
      </c>
      <c r="E1315" t="s">
        <v>7520</v>
      </c>
      <c r="F1315" t="s">
        <v>5599</v>
      </c>
      <c r="G1315" t="s">
        <v>4486</v>
      </c>
      <c r="H1315" t="s">
        <v>4415</v>
      </c>
      <c r="J1315" t="s">
        <v>7332</v>
      </c>
      <c r="K1315" t="s">
        <v>3336</v>
      </c>
      <c r="L1315" t="s">
        <v>4069</v>
      </c>
      <c r="M1315" t="s">
        <v>5231</v>
      </c>
      <c r="P1315" t="s">
        <v>3343</v>
      </c>
    </row>
    <row r="1316" spans="1:16" x14ac:dyDescent="0.25">
      <c r="A1316" t="s">
        <v>3883</v>
      </c>
      <c r="B1316" t="s">
        <v>7521</v>
      </c>
      <c r="C1316" t="s">
        <v>7522</v>
      </c>
      <c r="D1316" t="s">
        <v>7522</v>
      </c>
      <c r="E1316" t="s">
        <v>5354</v>
      </c>
      <c r="F1316" t="s">
        <v>5601</v>
      </c>
      <c r="G1316" t="s">
        <v>3881</v>
      </c>
      <c r="H1316" t="s">
        <v>4415</v>
      </c>
      <c r="J1316" t="s">
        <v>7332</v>
      </c>
      <c r="K1316" t="s">
        <v>4593</v>
      </c>
      <c r="L1316" t="s">
        <v>3337</v>
      </c>
      <c r="M1316" t="s">
        <v>5231</v>
      </c>
      <c r="P1316" t="s">
        <v>3343</v>
      </c>
    </row>
    <row r="1317" spans="1:16" x14ac:dyDescent="0.25">
      <c r="A1317" t="s">
        <v>3883</v>
      </c>
      <c r="C1317" t="s">
        <v>7523</v>
      </c>
      <c r="D1317" t="s">
        <v>7523</v>
      </c>
      <c r="E1317" t="s">
        <v>7524</v>
      </c>
      <c r="F1317" t="s">
        <v>5604</v>
      </c>
      <c r="G1317" t="s">
        <v>3333</v>
      </c>
      <c r="H1317" t="s">
        <v>4415</v>
      </c>
      <c r="J1317" t="s">
        <v>7332</v>
      </c>
      <c r="K1317" t="s">
        <v>3336</v>
      </c>
      <c r="L1317" t="s">
        <v>3337</v>
      </c>
      <c r="M1317" t="s">
        <v>5231</v>
      </c>
      <c r="P1317" t="s">
        <v>3343</v>
      </c>
    </row>
    <row r="1318" spans="1:16" x14ac:dyDescent="0.25">
      <c r="A1318" t="s">
        <v>3883</v>
      </c>
      <c r="C1318" t="s">
        <v>7525</v>
      </c>
      <c r="D1318" t="s">
        <v>7525</v>
      </c>
      <c r="E1318" t="s">
        <v>7526</v>
      </c>
      <c r="F1318" t="s">
        <v>5608</v>
      </c>
      <c r="G1318" t="s">
        <v>4486</v>
      </c>
      <c r="H1318" t="s">
        <v>4415</v>
      </c>
      <c r="J1318" t="s">
        <v>7332</v>
      </c>
      <c r="L1318" t="s">
        <v>3337</v>
      </c>
      <c r="M1318" t="s">
        <v>5231</v>
      </c>
      <c r="P1318" t="s">
        <v>3343</v>
      </c>
    </row>
    <row r="1319" spans="1:16" x14ac:dyDescent="0.25">
      <c r="A1319" t="s">
        <v>3883</v>
      </c>
      <c r="B1319" t="s">
        <v>7521</v>
      </c>
      <c r="C1319" t="s">
        <v>7527</v>
      </c>
      <c r="D1319" t="s">
        <v>7527</v>
      </c>
      <c r="F1319" t="s">
        <v>5610</v>
      </c>
      <c r="G1319" t="s">
        <v>3881</v>
      </c>
      <c r="H1319" t="s">
        <v>4415</v>
      </c>
      <c r="J1319" t="s">
        <v>7332</v>
      </c>
      <c r="K1319" t="s">
        <v>4593</v>
      </c>
      <c r="L1319" t="s">
        <v>4069</v>
      </c>
      <c r="P1319" t="s">
        <v>3343</v>
      </c>
    </row>
    <row r="1320" spans="1:16" x14ac:dyDescent="0.25">
      <c r="A1320" t="s">
        <v>3883</v>
      </c>
      <c r="B1320" t="s">
        <v>7528</v>
      </c>
      <c r="C1320" t="s">
        <v>7529</v>
      </c>
      <c r="D1320" t="s">
        <v>7529</v>
      </c>
      <c r="E1320" t="s">
        <v>7530</v>
      </c>
      <c r="F1320" t="s">
        <v>5614</v>
      </c>
      <c r="G1320" t="s">
        <v>4403</v>
      </c>
      <c r="H1320" t="s">
        <v>4415</v>
      </c>
      <c r="J1320" t="s">
        <v>7332</v>
      </c>
      <c r="K1320" t="s">
        <v>4593</v>
      </c>
      <c r="L1320" t="s">
        <v>3337</v>
      </c>
      <c r="M1320" t="s">
        <v>5231</v>
      </c>
      <c r="P1320" t="s">
        <v>3343</v>
      </c>
    </row>
    <row r="1321" spans="1:16" x14ac:dyDescent="0.25">
      <c r="A1321" t="s">
        <v>3883</v>
      </c>
      <c r="C1321" t="s">
        <v>7531</v>
      </c>
      <c r="D1321" t="s">
        <v>7531</v>
      </c>
      <c r="E1321" t="s">
        <v>7532</v>
      </c>
      <c r="F1321" t="s">
        <v>5617</v>
      </c>
      <c r="G1321" t="s">
        <v>3881</v>
      </c>
      <c r="H1321" t="s">
        <v>4415</v>
      </c>
      <c r="J1321" t="s">
        <v>7332</v>
      </c>
      <c r="K1321" t="s">
        <v>3336</v>
      </c>
      <c r="L1321" t="s">
        <v>4069</v>
      </c>
      <c r="M1321" t="s">
        <v>5231</v>
      </c>
      <c r="P1321" t="s">
        <v>3343</v>
      </c>
    </row>
    <row r="1322" spans="1:16" x14ac:dyDescent="0.25">
      <c r="A1322" t="s">
        <v>3883</v>
      </c>
      <c r="C1322" t="s">
        <v>7533</v>
      </c>
      <c r="D1322" t="s">
        <v>7533</v>
      </c>
      <c r="E1322" t="s">
        <v>7534</v>
      </c>
      <c r="F1322" t="s">
        <v>5621</v>
      </c>
      <c r="G1322" t="s">
        <v>4486</v>
      </c>
      <c r="H1322" t="s">
        <v>4415</v>
      </c>
      <c r="J1322" t="s">
        <v>7332</v>
      </c>
      <c r="K1322" t="s">
        <v>3336</v>
      </c>
      <c r="L1322" t="s">
        <v>3337</v>
      </c>
      <c r="M1322" t="s">
        <v>5231</v>
      </c>
      <c r="P1322" t="s">
        <v>3343</v>
      </c>
    </row>
    <row r="1323" spans="1:16" x14ac:dyDescent="0.25">
      <c r="A1323" t="s">
        <v>3883</v>
      </c>
      <c r="C1323" t="s">
        <v>7535</v>
      </c>
      <c r="D1323" t="s">
        <v>7535</v>
      </c>
      <c r="E1323" t="s">
        <v>7536</v>
      </c>
      <c r="F1323" t="s">
        <v>5625</v>
      </c>
      <c r="G1323" t="s">
        <v>4403</v>
      </c>
      <c r="H1323" t="s">
        <v>4415</v>
      </c>
      <c r="J1323" t="s">
        <v>7332</v>
      </c>
      <c r="K1323" t="s">
        <v>3336</v>
      </c>
      <c r="L1323" t="s">
        <v>4069</v>
      </c>
      <c r="M1323" t="s">
        <v>5231</v>
      </c>
      <c r="P1323" t="s">
        <v>3343</v>
      </c>
    </row>
    <row r="1324" spans="1:16" x14ac:dyDescent="0.25">
      <c r="A1324" t="s">
        <v>3883</v>
      </c>
      <c r="C1324" t="s">
        <v>7537</v>
      </c>
      <c r="D1324" t="s">
        <v>7537</v>
      </c>
      <c r="E1324" t="s">
        <v>7538</v>
      </c>
      <c r="F1324" t="s">
        <v>5628</v>
      </c>
      <c r="G1324" t="s">
        <v>4486</v>
      </c>
      <c r="H1324" t="s">
        <v>4415</v>
      </c>
      <c r="J1324" t="s">
        <v>7332</v>
      </c>
      <c r="K1324" t="s">
        <v>3336</v>
      </c>
      <c r="L1324" t="s">
        <v>3337</v>
      </c>
      <c r="M1324" t="s">
        <v>5231</v>
      </c>
      <c r="P1324" t="s">
        <v>3343</v>
      </c>
    </row>
    <row r="1325" spans="1:16" x14ac:dyDescent="0.25">
      <c r="A1325" t="s">
        <v>4764</v>
      </c>
      <c r="C1325" t="s">
        <v>7539</v>
      </c>
      <c r="D1325" t="s">
        <v>7539</v>
      </c>
      <c r="E1325" t="s">
        <v>7540</v>
      </c>
      <c r="F1325" t="s">
        <v>7541</v>
      </c>
      <c r="G1325" t="s">
        <v>4403</v>
      </c>
      <c r="J1325" t="s">
        <v>7332</v>
      </c>
      <c r="K1325" t="s">
        <v>4593</v>
      </c>
      <c r="L1325" t="s">
        <v>4069</v>
      </c>
      <c r="M1325" t="s">
        <v>7542</v>
      </c>
      <c r="N1325" t="s">
        <v>4450</v>
      </c>
      <c r="P1325" t="s">
        <v>3343</v>
      </c>
    </row>
    <row r="1326" spans="1:16" x14ac:dyDescent="0.25">
      <c r="A1326" t="s">
        <v>3430</v>
      </c>
      <c r="C1326" t="s">
        <v>7543</v>
      </c>
      <c r="D1326" t="s">
        <v>7543</v>
      </c>
      <c r="E1326" t="s">
        <v>7544</v>
      </c>
      <c r="F1326" t="s">
        <v>7545</v>
      </c>
      <c r="G1326" t="s">
        <v>3333</v>
      </c>
      <c r="H1326" t="s">
        <v>4415</v>
      </c>
      <c r="J1326" t="s">
        <v>7332</v>
      </c>
      <c r="K1326" t="s">
        <v>4593</v>
      </c>
      <c r="L1326" t="s">
        <v>4069</v>
      </c>
      <c r="M1326" t="s">
        <v>5231</v>
      </c>
      <c r="P1326" t="s">
        <v>3343</v>
      </c>
    </row>
    <row r="1327" spans="1:16" x14ac:dyDescent="0.25">
      <c r="A1327" t="s">
        <v>3883</v>
      </c>
      <c r="C1327" t="s">
        <v>7546</v>
      </c>
      <c r="D1327" t="s">
        <v>7546</v>
      </c>
      <c r="E1327" t="s">
        <v>7547</v>
      </c>
      <c r="F1327" t="s">
        <v>5634</v>
      </c>
      <c r="G1327" t="s">
        <v>4403</v>
      </c>
      <c r="H1327" t="s">
        <v>4415</v>
      </c>
      <c r="J1327" t="s">
        <v>7332</v>
      </c>
      <c r="K1327" t="s">
        <v>5457</v>
      </c>
      <c r="L1327" t="s">
        <v>3337</v>
      </c>
      <c r="M1327" t="s">
        <v>5231</v>
      </c>
      <c r="P1327" t="s">
        <v>3343</v>
      </c>
    </row>
    <row r="1328" spans="1:16" x14ac:dyDescent="0.25">
      <c r="A1328" t="s">
        <v>3883</v>
      </c>
      <c r="C1328" t="s">
        <v>7548</v>
      </c>
      <c r="D1328" t="s">
        <v>7548</v>
      </c>
      <c r="E1328" t="s">
        <v>7549</v>
      </c>
      <c r="F1328" t="s">
        <v>5637</v>
      </c>
      <c r="G1328" t="s">
        <v>4403</v>
      </c>
      <c r="H1328" t="s">
        <v>4415</v>
      </c>
      <c r="J1328" t="s">
        <v>7332</v>
      </c>
      <c r="K1328" t="s">
        <v>5457</v>
      </c>
      <c r="L1328" t="s">
        <v>4069</v>
      </c>
      <c r="M1328" t="s">
        <v>5231</v>
      </c>
      <c r="P1328" t="s">
        <v>3343</v>
      </c>
    </row>
    <row r="1329" spans="1:16" x14ac:dyDescent="0.25">
      <c r="A1329" t="s">
        <v>3883</v>
      </c>
      <c r="B1329" t="s">
        <v>7550</v>
      </c>
      <c r="C1329" t="s">
        <v>7551</v>
      </c>
      <c r="D1329" t="s">
        <v>7551</v>
      </c>
      <c r="E1329" t="s">
        <v>7552</v>
      </c>
      <c r="F1329" t="s">
        <v>5640</v>
      </c>
      <c r="G1329" t="s">
        <v>4403</v>
      </c>
      <c r="H1329" t="s">
        <v>4415</v>
      </c>
      <c r="J1329" t="s">
        <v>7332</v>
      </c>
      <c r="K1329" t="s">
        <v>5457</v>
      </c>
      <c r="L1329" t="s">
        <v>3337</v>
      </c>
      <c r="M1329" t="s">
        <v>5231</v>
      </c>
      <c r="P1329" t="s">
        <v>3343</v>
      </c>
    </row>
    <row r="1330" spans="1:16" x14ac:dyDescent="0.25">
      <c r="A1330" t="s">
        <v>3883</v>
      </c>
      <c r="B1330" t="s">
        <v>7553</v>
      </c>
      <c r="C1330" t="s">
        <v>7554</v>
      </c>
      <c r="D1330" t="s">
        <v>7554</v>
      </c>
      <c r="E1330" t="s">
        <v>7555</v>
      </c>
      <c r="F1330" t="s">
        <v>5643</v>
      </c>
      <c r="G1330" t="s">
        <v>4403</v>
      </c>
      <c r="H1330" t="s">
        <v>4415</v>
      </c>
      <c r="J1330" t="s">
        <v>7332</v>
      </c>
      <c r="K1330" t="s">
        <v>5457</v>
      </c>
      <c r="L1330" t="s">
        <v>3337</v>
      </c>
      <c r="M1330" t="s">
        <v>5231</v>
      </c>
      <c r="P1330" t="s">
        <v>3343</v>
      </c>
    </row>
    <row r="1331" spans="1:16" x14ac:dyDescent="0.25">
      <c r="A1331" t="s">
        <v>3883</v>
      </c>
      <c r="C1331" t="s">
        <v>7556</v>
      </c>
      <c r="D1331" t="s">
        <v>7556</v>
      </c>
      <c r="E1331" t="s">
        <v>7557</v>
      </c>
      <c r="F1331" t="s">
        <v>5646</v>
      </c>
      <c r="G1331" t="s">
        <v>4403</v>
      </c>
      <c r="H1331" t="s">
        <v>4415</v>
      </c>
      <c r="J1331" t="s">
        <v>7332</v>
      </c>
      <c r="K1331" t="s">
        <v>5457</v>
      </c>
      <c r="L1331" t="s">
        <v>3337</v>
      </c>
      <c r="M1331" t="s">
        <v>5231</v>
      </c>
      <c r="P1331" t="s">
        <v>3343</v>
      </c>
    </row>
    <row r="1332" spans="1:16" x14ac:dyDescent="0.25">
      <c r="A1332" t="s">
        <v>3883</v>
      </c>
      <c r="C1332" t="s">
        <v>7558</v>
      </c>
      <c r="D1332" t="s">
        <v>7558</v>
      </c>
      <c r="E1332" t="s">
        <v>7559</v>
      </c>
      <c r="F1332" t="s">
        <v>5650</v>
      </c>
      <c r="G1332" t="s">
        <v>4403</v>
      </c>
      <c r="H1332" t="s">
        <v>4415</v>
      </c>
      <c r="J1332" t="s">
        <v>7332</v>
      </c>
      <c r="K1332" t="s">
        <v>5457</v>
      </c>
      <c r="L1332" t="s">
        <v>3337</v>
      </c>
      <c r="M1332" t="s">
        <v>5231</v>
      </c>
      <c r="P1332" t="s">
        <v>3343</v>
      </c>
    </row>
    <row r="1333" spans="1:16" x14ac:dyDescent="0.25">
      <c r="A1333" t="s">
        <v>4764</v>
      </c>
      <c r="B1333" t="s">
        <v>7416</v>
      </c>
      <c r="C1333" t="s">
        <v>7560</v>
      </c>
      <c r="D1333" t="s">
        <v>7560</v>
      </c>
      <c r="E1333" t="s">
        <v>7561</v>
      </c>
      <c r="G1333" t="s">
        <v>4403</v>
      </c>
      <c r="H1333" t="s">
        <v>4415</v>
      </c>
      <c r="J1333" t="s">
        <v>7332</v>
      </c>
      <c r="K1333" t="s">
        <v>4593</v>
      </c>
      <c r="L1333" t="s">
        <v>4069</v>
      </c>
      <c r="M1333" t="s">
        <v>7562</v>
      </c>
      <c r="N1333" t="s">
        <v>4450</v>
      </c>
      <c r="P1333" t="s">
        <v>3343</v>
      </c>
    </row>
    <row r="1334" spans="1:16" x14ac:dyDescent="0.25">
      <c r="A1334" t="s">
        <v>3430</v>
      </c>
      <c r="C1334" t="s">
        <v>7563</v>
      </c>
      <c r="D1334" t="s">
        <v>7563</v>
      </c>
      <c r="E1334" t="s">
        <v>7564</v>
      </c>
      <c r="F1334" t="s">
        <v>5657</v>
      </c>
      <c r="G1334" t="s">
        <v>4403</v>
      </c>
      <c r="H1334" t="s">
        <v>4415</v>
      </c>
      <c r="J1334" t="s">
        <v>7332</v>
      </c>
      <c r="L1334" t="s">
        <v>3337</v>
      </c>
      <c r="M1334" t="s">
        <v>5231</v>
      </c>
      <c r="P1334" t="s">
        <v>3343</v>
      </c>
    </row>
    <row r="1335" spans="1:16" x14ac:dyDescent="0.25">
      <c r="A1335" t="s">
        <v>4764</v>
      </c>
      <c r="C1335" t="s">
        <v>7565</v>
      </c>
      <c r="D1335" t="s">
        <v>7565</v>
      </c>
      <c r="E1335" t="s">
        <v>7566</v>
      </c>
      <c r="F1335" t="s">
        <v>7567</v>
      </c>
      <c r="G1335" t="s">
        <v>4403</v>
      </c>
      <c r="J1335" t="s">
        <v>7332</v>
      </c>
      <c r="K1335" t="s">
        <v>4593</v>
      </c>
      <c r="L1335" t="s">
        <v>4069</v>
      </c>
      <c r="M1335" t="s">
        <v>7568</v>
      </c>
      <c r="N1335" t="s">
        <v>4450</v>
      </c>
      <c r="P1335" t="s">
        <v>3343</v>
      </c>
    </row>
    <row r="1336" spans="1:16" x14ac:dyDescent="0.25">
      <c r="A1336" t="s">
        <v>4764</v>
      </c>
      <c r="B1336" t="s">
        <v>7450</v>
      </c>
      <c r="C1336" t="s">
        <v>7569</v>
      </c>
      <c r="D1336" t="s">
        <v>7569</v>
      </c>
      <c r="E1336" t="s">
        <v>7570</v>
      </c>
      <c r="F1336" t="s">
        <v>7571</v>
      </c>
      <c r="G1336" t="s">
        <v>3333</v>
      </c>
      <c r="J1336" t="s">
        <v>7332</v>
      </c>
      <c r="K1336" t="s">
        <v>4593</v>
      </c>
      <c r="L1336" t="s">
        <v>3337</v>
      </c>
      <c r="M1336" t="s">
        <v>7572</v>
      </c>
      <c r="N1336" t="s">
        <v>4450</v>
      </c>
      <c r="P1336" t="s">
        <v>3343</v>
      </c>
    </row>
    <row r="1337" spans="1:16" x14ac:dyDescent="0.25">
      <c r="A1337" t="s">
        <v>4764</v>
      </c>
      <c r="C1337" t="s">
        <v>7573</v>
      </c>
      <c r="D1337" t="s">
        <v>7573</v>
      </c>
      <c r="E1337" t="s">
        <v>7574</v>
      </c>
      <c r="F1337" t="s">
        <v>7575</v>
      </c>
      <c r="G1337" t="s">
        <v>4403</v>
      </c>
      <c r="J1337" t="s">
        <v>7332</v>
      </c>
      <c r="K1337" t="s">
        <v>4593</v>
      </c>
      <c r="L1337" t="s">
        <v>3337</v>
      </c>
      <c r="M1337" t="s">
        <v>7576</v>
      </c>
      <c r="N1337" t="s">
        <v>4450</v>
      </c>
      <c r="P1337" t="s">
        <v>3343</v>
      </c>
    </row>
    <row r="1338" spans="1:16" x14ac:dyDescent="0.25">
      <c r="A1338" t="s">
        <v>3883</v>
      </c>
      <c r="C1338" t="s">
        <v>7577</v>
      </c>
      <c r="D1338" t="s">
        <v>7577</v>
      </c>
      <c r="E1338" t="s">
        <v>7578</v>
      </c>
      <c r="F1338" t="s">
        <v>5664</v>
      </c>
      <c r="G1338" t="s">
        <v>3881</v>
      </c>
      <c r="H1338" t="s">
        <v>4415</v>
      </c>
      <c r="J1338" t="s">
        <v>7332</v>
      </c>
      <c r="K1338" t="s">
        <v>3336</v>
      </c>
      <c r="L1338" t="s">
        <v>3337</v>
      </c>
      <c r="M1338" t="s">
        <v>7579</v>
      </c>
      <c r="P1338" t="s">
        <v>3343</v>
      </c>
    </row>
    <row r="1339" spans="1:16" x14ac:dyDescent="0.25">
      <c r="A1339" t="s">
        <v>3883</v>
      </c>
      <c r="B1339" t="s">
        <v>7580</v>
      </c>
      <c r="C1339" t="s">
        <v>7581</v>
      </c>
      <c r="D1339" t="s">
        <v>7581</v>
      </c>
      <c r="E1339" t="s">
        <v>7582</v>
      </c>
      <c r="F1339" t="s">
        <v>5502</v>
      </c>
      <c r="G1339" t="s">
        <v>3881</v>
      </c>
      <c r="H1339" t="s">
        <v>4415</v>
      </c>
      <c r="J1339" t="s">
        <v>7332</v>
      </c>
      <c r="K1339" t="s">
        <v>3336</v>
      </c>
      <c r="L1339" t="s">
        <v>3337</v>
      </c>
      <c r="M1339" t="s">
        <v>5231</v>
      </c>
      <c r="P1339" t="s">
        <v>3343</v>
      </c>
    </row>
    <row r="1340" spans="1:16" x14ac:dyDescent="0.25">
      <c r="A1340" t="s">
        <v>3883</v>
      </c>
      <c r="B1340" t="s">
        <v>7580</v>
      </c>
      <c r="C1340" t="s">
        <v>7583</v>
      </c>
      <c r="D1340" t="s">
        <v>7583</v>
      </c>
      <c r="E1340" t="s">
        <v>7584</v>
      </c>
      <c r="F1340" t="s">
        <v>5671</v>
      </c>
      <c r="G1340" t="s">
        <v>4486</v>
      </c>
      <c r="H1340" t="s">
        <v>4415</v>
      </c>
      <c r="J1340" t="s">
        <v>7332</v>
      </c>
      <c r="K1340" t="s">
        <v>3336</v>
      </c>
      <c r="L1340" t="s">
        <v>4069</v>
      </c>
      <c r="M1340" t="s">
        <v>5231</v>
      </c>
      <c r="P1340" t="s">
        <v>3343</v>
      </c>
    </row>
    <row r="1341" spans="1:16" x14ac:dyDescent="0.25">
      <c r="A1341" t="s">
        <v>4764</v>
      </c>
      <c r="C1341" t="s">
        <v>7585</v>
      </c>
      <c r="D1341" t="s">
        <v>7585</v>
      </c>
      <c r="E1341" t="s">
        <v>7586</v>
      </c>
      <c r="F1341" t="s">
        <v>7587</v>
      </c>
      <c r="G1341" t="s">
        <v>4403</v>
      </c>
      <c r="J1341" t="s">
        <v>7332</v>
      </c>
      <c r="K1341" t="s">
        <v>4593</v>
      </c>
      <c r="L1341" t="s">
        <v>3337</v>
      </c>
      <c r="M1341" t="s">
        <v>7591</v>
      </c>
      <c r="N1341" t="s">
        <v>4450</v>
      </c>
      <c r="P1341" t="s">
        <v>3343</v>
      </c>
    </row>
    <row r="1342" spans="1:16" x14ac:dyDescent="0.25">
      <c r="A1342" t="s">
        <v>4764</v>
      </c>
      <c r="B1342" t="s">
        <v>7416</v>
      </c>
      <c r="C1342" t="s">
        <v>7588</v>
      </c>
      <c r="D1342" t="s">
        <v>7588</v>
      </c>
      <c r="E1342" t="s">
        <v>7589</v>
      </c>
      <c r="F1342" t="s">
        <v>7590</v>
      </c>
      <c r="G1342" t="s">
        <v>4403</v>
      </c>
      <c r="H1342" t="s">
        <v>4415</v>
      </c>
      <c r="J1342" t="s">
        <v>7332</v>
      </c>
      <c r="K1342" t="s">
        <v>4593</v>
      </c>
      <c r="L1342" t="s">
        <v>4069</v>
      </c>
      <c r="M1342" t="s">
        <v>7592</v>
      </c>
      <c r="N1342" t="s">
        <v>4450</v>
      </c>
      <c r="P1342" t="s">
        <v>3343</v>
      </c>
    </row>
    <row r="1343" spans="1:16" x14ac:dyDescent="0.25">
      <c r="A1343" t="s">
        <v>4764</v>
      </c>
      <c r="B1343" t="s">
        <v>7416</v>
      </c>
      <c r="C1343" t="s">
        <v>7593</v>
      </c>
      <c r="D1343" t="s">
        <v>7593</v>
      </c>
      <c r="E1343" t="s">
        <v>7594</v>
      </c>
      <c r="F1343" t="s">
        <v>7595</v>
      </c>
      <c r="G1343" t="s">
        <v>4403</v>
      </c>
      <c r="H1343" t="s">
        <v>4415</v>
      </c>
      <c r="J1343" t="s">
        <v>7332</v>
      </c>
      <c r="K1343" t="s">
        <v>4593</v>
      </c>
      <c r="L1343" t="s">
        <v>3337</v>
      </c>
      <c r="M1343" t="s">
        <v>7596</v>
      </c>
      <c r="N1343" t="s">
        <v>4450</v>
      </c>
      <c r="P1343" t="s">
        <v>3343</v>
      </c>
    </row>
    <row r="1344" spans="1:16" x14ac:dyDescent="0.25">
      <c r="A1344" t="s">
        <v>3883</v>
      </c>
      <c r="C1344" t="s">
        <v>7597</v>
      </c>
      <c r="D1344" t="s">
        <v>7597</v>
      </c>
      <c r="E1344" t="s">
        <v>7598</v>
      </c>
      <c r="F1344" t="s">
        <v>5683</v>
      </c>
      <c r="G1344" t="s">
        <v>4403</v>
      </c>
      <c r="H1344" t="s">
        <v>4415</v>
      </c>
      <c r="J1344" t="s">
        <v>7332</v>
      </c>
      <c r="K1344" t="s">
        <v>3336</v>
      </c>
      <c r="L1344" t="s">
        <v>3337</v>
      </c>
      <c r="M1344" t="s">
        <v>5231</v>
      </c>
      <c r="P1344" t="s">
        <v>3343</v>
      </c>
    </row>
    <row r="1345" spans="1:16" x14ac:dyDescent="0.25">
      <c r="A1345" t="s">
        <v>3883</v>
      </c>
      <c r="B1345" t="s">
        <v>7599</v>
      </c>
      <c r="C1345" t="s">
        <v>7600</v>
      </c>
      <c r="D1345" t="s">
        <v>7600</v>
      </c>
      <c r="E1345" t="s">
        <v>7601</v>
      </c>
      <c r="F1345" t="s">
        <v>5686</v>
      </c>
      <c r="G1345" t="s">
        <v>4403</v>
      </c>
      <c r="H1345" t="s">
        <v>4415</v>
      </c>
      <c r="J1345" t="s">
        <v>7332</v>
      </c>
      <c r="K1345" t="s">
        <v>3336</v>
      </c>
      <c r="L1345" t="s">
        <v>3337</v>
      </c>
      <c r="M1345" t="s">
        <v>7602</v>
      </c>
      <c r="P1345" t="s">
        <v>3343</v>
      </c>
    </row>
    <row r="1346" spans="1:16" x14ac:dyDescent="0.25">
      <c r="A1346" t="s">
        <v>3883</v>
      </c>
      <c r="C1346" t="s">
        <v>7603</v>
      </c>
      <c r="D1346" t="s">
        <v>7603</v>
      </c>
      <c r="E1346" t="s">
        <v>7604</v>
      </c>
      <c r="F1346" t="s">
        <v>5691</v>
      </c>
      <c r="G1346" t="s">
        <v>4486</v>
      </c>
      <c r="H1346" t="s">
        <v>4415</v>
      </c>
      <c r="J1346" t="s">
        <v>7332</v>
      </c>
      <c r="K1346" t="s">
        <v>3336</v>
      </c>
      <c r="L1346" t="s">
        <v>3337</v>
      </c>
      <c r="M1346" t="s">
        <v>5231</v>
      </c>
      <c r="P1346" t="s">
        <v>3343</v>
      </c>
    </row>
    <row r="1347" spans="1:16" x14ac:dyDescent="0.25">
      <c r="A1347" t="s">
        <v>3328</v>
      </c>
      <c r="B1347" t="s">
        <v>7605</v>
      </c>
      <c r="C1347" t="s">
        <v>7606</v>
      </c>
      <c r="D1347" t="s">
        <v>7606</v>
      </c>
      <c r="E1347" t="s">
        <v>7607</v>
      </c>
      <c r="F1347" t="s">
        <v>5695</v>
      </c>
      <c r="G1347" t="s">
        <v>5259</v>
      </c>
      <c r="H1347" t="s">
        <v>4404</v>
      </c>
      <c r="J1347" t="s">
        <v>7332</v>
      </c>
      <c r="K1347" t="s">
        <v>4448</v>
      </c>
      <c r="L1347" t="s">
        <v>4069</v>
      </c>
      <c r="M1347" t="s">
        <v>5231</v>
      </c>
      <c r="P1347" t="s">
        <v>3343</v>
      </c>
    </row>
    <row r="1348" spans="1:16" x14ac:dyDescent="0.25">
      <c r="A1348" t="s">
        <v>3328</v>
      </c>
      <c r="B1348" t="s">
        <v>7608</v>
      </c>
      <c r="C1348" t="s">
        <v>7609</v>
      </c>
      <c r="D1348" t="s">
        <v>7609</v>
      </c>
      <c r="E1348" t="s">
        <v>7610</v>
      </c>
      <c r="F1348" t="s">
        <v>5264</v>
      </c>
      <c r="G1348" t="s">
        <v>4443</v>
      </c>
      <c r="H1348" t="s">
        <v>4415</v>
      </c>
      <c r="J1348" t="s">
        <v>7332</v>
      </c>
      <c r="K1348" t="s">
        <v>5265</v>
      </c>
      <c r="L1348" t="s">
        <v>3337</v>
      </c>
      <c r="M1348" t="s">
        <v>7611</v>
      </c>
      <c r="P1348" t="s">
        <v>3343</v>
      </c>
    </row>
    <row r="1349" spans="1:16" x14ac:dyDescent="0.25">
      <c r="A1349" t="s">
        <v>3328</v>
      </c>
      <c r="B1349" t="s">
        <v>7608</v>
      </c>
      <c r="C1349" t="s">
        <v>7612</v>
      </c>
      <c r="D1349" t="s">
        <v>7612</v>
      </c>
      <c r="E1349" t="s">
        <v>7613</v>
      </c>
      <c r="F1349" t="s">
        <v>5268</v>
      </c>
      <c r="G1349" t="s">
        <v>4443</v>
      </c>
      <c r="H1349" t="s">
        <v>4415</v>
      </c>
      <c r="J1349" t="s">
        <v>7332</v>
      </c>
      <c r="K1349" t="s">
        <v>5265</v>
      </c>
      <c r="L1349" t="s">
        <v>3337</v>
      </c>
      <c r="M1349" t="s">
        <v>7614</v>
      </c>
      <c r="P1349" t="s">
        <v>3343</v>
      </c>
    </row>
    <row r="1350" spans="1:16" x14ac:dyDescent="0.25">
      <c r="A1350" t="s">
        <v>3328</v>
      </c>
      <c r="B1350" t="s">
        <v>7608</v>
      </c>
      <c r="C1350" t="s">
        <v>7615</v>
      </c>
      <c r="D1350" t="s">
        <v>7615</v>
      </c>
      <c r="E1350" t="s">
        <v>7616</v>
      </c>
      <c r="F1350" t="s">
        <v>5273</v>
      </c>
      <c r="G1350" t="s">
        <v>4443</v>
      </c>
      <c r="H1350" t="s">
        <v>4415</v>
      </c>
      <c r="J1350" t="s">
        <v>7332</v>
      </c>
      <c r="K1350" t="s">
        <v>5265</v>
      </c>
      <c r="L1350" t="s">
        <v>3337</v>
      </c>
      <c r="M1350" t="s">
        <v>7619</v>
      </c>
      <c r="P1350" t="s">
        <v>3343</v>
      </c>
    </row>
    <row r="1351" spans="1:16" x14ac:dyDescent="0.25">
      <c r="A1351" t="s">
        <v>3328</v>
      </c>
      <c r="B1351" t="s">
        <v>7608</v>
      </c>
      <c r="C1351" t="s">
        <v>7617</v>
      </c>
      <c r="D1351" t="s">
        <v>7617</v>
      </c>
      <c r="E1351" t="s">
        <v>7618</v>
      </c>
      <c r="F1351" t="s">
        <v>5276</v>
      </c>
      <c r="G1351" t="s">
        <v>4443</v>
      </c>
      <c r="H1351" t="s">
        <v>4415</v>
      </c>
      <c r="J1351" t="s">
        <v>7332</v>
      </c>
      <c r="K1351" t="s">
        <v>5265</v>
      </c>
      <c r="L1351" t="s">
        <v>3337</v>
      </c>
      <c r="M1351" t="s">
        <v>7620</v>
      </c>
      <c r="P1351" t="s">
        <v>3343</v>
      </c>
    </row>
    <row r="1352" spans="1:16" x14ac:dyDescent="0.25">
      <c r="A1352" t="s">
        <v>4764</v>
      </c>
      <c r="B1352" t="s">
        <v>7608</v>
      </c>
      <c r="C1352" t="s">
        <v>7621</v>
      </c>
      <c r="D1352" t="s">
        <v>7621</v>
      </c>
      <c r="E1352" t="s">
        <v>7622</v>
      </c>
      <c r="F1352" t="s">
        <v>6910</v>
      </c>
      <c r="G1352" t="s">
        <v>4443</v>
      </c>
      <c r="H1352" t="s">
        <v>4404</v>
      </c>
      <c r="J1352" t="s">
        <v>7332</v>
      </c>
      <c r="K1352" t="s">
        <v>5265</v>
      </c>
      <c r="L1352" t="s">
        <v>3337</v>
      </c>
      <c r="M1352" t="s">
        <v>7623</v>
      </c>
      <c r="P1352" t="s">
        <v>3343</v>
      </c>
    </row>
    <row r="1353" spans="1:16" x14ac:dyDescent="0.25">
      <c r="A1353" t="s">
        <v>3328</v>
      </c>
      <c r="B1353" t="s">
        <v>7608</v>
      </c>
      <c r="C1353" t="s">
        <v>7624</v>
      </c>
      <c r="D1353" t="s">
        <v>7624</v>
      </c>
      <c r="E1353" t="s">
        <v>7625</v>
      </c>
      <c r="F1353" t="s">
        <v>6477</v>
      </c>
      <c r="G1353" t="s">
        <v>4443</v>
      </c>
      <c r="H1353" t="s">
        <v>4415</v>
      </c>
      <c r="J1353" t="s">
        <v>7332</v>
      </c>
      <c r="K1353" t="s">
        <v>5265</v>
      </c>
      <c r="L1353" t="s">
        <v>4069</v>
      </c>
      <c r="M1353" t="s">
        <v>7628</v>
      </c>
      <c r="P1353" t="s">
        <v>3343</v>
      </c>
    </row>
    <row r="1354" spans="1:16" x14ac:dyDescent="0.25">
      <c r="A1354" t="s">
        <v>3328</v>
      </c>
      <c r="B1354" t="s">
        <v>7608</v>
      </c>
      <c r="C1354" t="s">
        <v>7626</v>
      </c>
      <c r="D1354" t="s">
        <v>7626</v>
      </c>
      <c r="E1354" t="s">
        <v>7627</v>
      </c>
      <c r="F1354" t="s">
        <v>5284</v>
      </c>
      <c r="G1354" t="s">
        <v>4443</v>
      </c>
      <c r="H1354" t="s">
        <v>4415</v>
      </c>
      <c r="J1354" t="s">
        <v>7332</v>
      </c>
      <c r="K1354" t="s">
        <v>5265</v>
      </c>
      <c r="L1354" t="s">
        <v>3337</v>
      </c>
      <c r="M1354" t="s">
        <v>7629</v>
      </c>
      <c r="P1354" t="s">
        <v>3343</v>
      </c>
    </row>
    <row r="1355" spans="1:16" x14ac:dyDescent="0.25">
      <c r="A1355" t="s">
        <v>3328</v>
      </c>
      <c r="B1355" t="s">
        <v>7608</v>
      </c>
      <c r="C1355" t="s">
        <v>7630</v>
      </c>
      <c r="D1355" t="s">
        <v>7630</v>
      </c>
      <c r="E1355" t="s">
        <v>7631</v>
      </c>
      <c r="F1355" t="s">
        <v>5289</v>
      </c>
      <c r="G1355" t="s">
        <v>4443</v>
      </c>
      <c r="H1355" t="s">
        <v>4415</v>
      </c>
      <c r="J1355" t="s">
        <v>7332</v>
      </c>
      <c r="K1355" t="s">
        <v>5265</v>
      </c>
      <c r="L1355" t="s">
        <v>3337</v>
      </c>
      <c r="M1355" t="s">
        <v>7632</v>
      </c>
      <c r="P1355" t="s">
        <v>3343</v>
      </c>
    </row>
    <row r="1356" spans="1:16" x14ac:dyDescent="0.25">
      <c r="A1356" t="s">
        <v>3328</v>
      </c>
      <c r="B1356" t="s">
        <v>7608</v>
      </c>
      <c r="C1356" t="s">
        <v>7633</v>
      </c>
      <c r="D1356" t="s">
        <v>7633</v>
      </c>
      <c r="E1356" t="s">
        <v>7634</v>
      </c>
      <c r="F1356" t="s">
        <v>5292</v>
      </c>
      <c r="G1356" t="s">
        <v>4443</v>
      </c>
      <c r="H1356" t="s">
        <v>4415</v>
      </c>
      <c r="J1356" t="s">
        <v>7332</v>
      </c>
      <c r="K1356" t="s">
        <v>5265</v>
      </c>
      <c r="L1356" t="s">
        <v>4069</v>
      </c>
      <c r="M1356" t="s">
        <v>7635</v>
      </c>
      <c r="P1356" t="s">
        <v>3343</v>
      </c>
    </row>
    <row r="1357" spans="1:16" x14ac:dyDescent="0.25">
      <c r="A1357" t="s">
        <v>3328</v>
      </c>
      <c r="B1357" t="s">
        <v>7608</v>
      </c>
      <c r="C1357" t="s">
        <v>7636</v>
      </c>
      <c r="D1357" t="s">
        <v>7636</v>
      </c>
      <c r="E1357" t="s">
        <v>7637</v>
      </c>
      <c r="F1357" t="s">
        <v>5297</v>
      </c>
      <c r="G1357" t="s">
        <v>4403</v>
      </c>
      <c r="H1357" t="s">
        <v>4415</v>
      </c>
      <c r="J1357" t="s">
        <v>7332</v>
      </c>
      <c r="K1357" t="s">
        <v>5265</v>
      </c>
      <c r="L1357" t="s">
        <v>3337</v>
      </c>
      <c r="M1357" t="s">
        <v>7638</v>
      </c>
      <c r="P1357" t="s">
        <v>3343</v>
      </c>
    </row>
    <row r="1358" spans="1:16" x14ac:dyDescent="0.25">
      <c r="A1358" t="s">
        <v>3883</v>
      </c>
      <c r="C1358" t="s">
        <v>7639</v>
      </c>
      <c r="D1358" t="s">
        <v>7639</v>
      </c>
      <c r="E1358" t="s">
        <v>7640</v>
      </c>
      <c r="F1358" t="s">
        <v>5699</v>
      </c>
      <c r="G1358" t="s">
        <v>4403</v>
      </c>
      <c r="H1358" t="s">
        <v>4415</v>
      </c>
      <c r="J1358" t="s">
        <v>7332</v>
      </c>
      <c r="K1358" t="s">
        <v>3336</v>
      </c>
      <c r="L1358" t="s">
        <v>3337</v>
      </c>
      <c r="M1358" t="s">
        <v>5231</v>
      </c>
      <c r="P1358" t="s">
        <v>3343</v>
      </c>
    </row>
    <row r="1359" spans="1:16" x14ac:dyDescent="0.25">
      <c r="A1359" t="s">
        <v>3883</v>
      </c>
      <c r="B1359" t="s">
        <v>7641</v>
      </c>
      <c r="C1359" t="s">
        <v>7642</v>
      </c>
      <c r="D1359" t="s">
        <v>7642</v>
      </c>
      <c r="E1359" t="s">
        <v>7643</v>
      </c>
      <c r="F1359" t="s">
        <v>5702</v>
      </c>
      <c r="G1359" t="s">
        <v>4486</v>
      </c>
      <c r="H1359" t="s">
        <v>4415</v>
      </c>
      <c r="J1359" t="s">
        <v>7332</v>
      </c>
      <c r="K1359" t="s">
        <v>3336</v>
      </c>
      <c r="L1359" t="s">
        <v>4069</v>
      </c>
      <c r="M1359" t="s">
        <v>5231</v>
      </c>
      <c r="P1359" t="s">
        <v>3343</v>
      </c>
    </row>
    <row r="1360" spans="1:16" x14ac:dyDescent="0.25">
      <c r="A1360" t="s">
        <v>3328</v>
      </c>
      <c r="B1360" t="s">
        <v>7644</v>
      </c>
      <c r="C1360" t="s">
        <v>7645</v>
      </c>
      <c r="D1360" t="s">
        <v>7645</v>
      </c>
      <c r="E1360" t="s">
        <v>7646</v>
      </c>
      <c r="F1360" t="s">
        <v>7647</v>
      </c>
      <c r="G1360" t="s">
        <v>3333</v>
      </c>
      <c r="H1360" t="s">
        <v>4415</v>
      </c>
      <c r="I1360" t="s">
        <v>7648</v>
      </c>
      <c r="K1360" t="s">
        <v>4605</v>
      </c>
      <c r="L1360" t="s">
        <v>4069</v>
      </c>
      <c r="M1360" t="s">
        <v>7649</v>
      </c>
      <c r="P1360" t="s">
        <v>3343</v>
      </c>
    </row>
    <row r="1361" spans="1:16" x14ac:dyDescent="0.25">
      <c r="A1361" t="s">
        <v>3328</v>
      </c>
      <c r="B1361" t="s">
        <v>7644</v>
      </c>
      <c r="C1361" t="s">
        <v>7650</v>
      </c>
      <c r="D1361" t="s">
        <v>7650</v>
      </c>
      <c r="E1361" t="s">
        <v>7651</v>
      </c>
      <c r="F1361" t="s">
        <v>7652</v>
      </c>
      <c r="G1361" t="s">
        <v>3333</v>
      </c>
      <c r="H1361" t="s">
        <v>4415</v>
      </c>
      <c r="I1361" t="s">
        <v>7648</v>
      </c>
      <c r="K1361" t="s">
        <v>4605</v>
      </c>
      <c r="L1361" t="s">
        <v>3337</v>
      </c>
      <c r="M1361" t="s">
        <v>7653</v>
      </c>
      <c r="P1361" t="s">
        <v>3343</v>
      </c>
    </row>
    <row r="1362" spans="1:16" x14ac:dyDescent="0.25">
      <c r="A1362" t="s">
        <v>3328</v>
      </c>
      <c r="C1362" t="s">
        <v>7654</v>
      </c>
      <c r="D1362" t="s">
        <v>7654</v>
      </c>
      <c r="E1362" t="s">
        <v>7655</v>
      </c>
      <c r="G1362" t="s">
        <v>3333</v>
      </c>
      <c r="H1362" t="s">
        <v>4415</v>
      </c>
      <c r="I1362" t="s">
        <v>7648</v>
      </c>
      <c r="K1362" t="s">
        <v>4605</v>
      </c>
      <c r="L1362" t="s">
        <v>3337</v>
      </c>
      <c r="M1362" t="s">
        <v>7656</v>
      </c>
      <c r="P1362" t="s">
        <v>3343</v>
      </c>
    </row>
    <row r="1363" spans="1:16" x14ac:dyDescent="0.25">
      <c r="A1363" t="s">
        <v>3328</v>
      </c>
      <c r="B1363" t="s">
        <v>7644</v>
      </c>
      <c r="C1363" t="s">
        <v>7657</v>
      </c>
      <c r="D1363" t="s">
        <v>7657</v>
      </c>
      <c r="E1363" t="s">
        <v>7658</v>
      </c>
      <c r="F1363" t="s">
        <v>7659</v>
      </c>
      <c r="G1363" t="s">
        <v>3333</v>
      </c>
      <c r="H1363" t="s">
        <v>4415</v>
      </c>
      <c r="I1363" t="s">
        <v>7648</v>
      </c>
      <c r="K1363" t="s">
        <v>4605</v>
      </c>
      <c r="L1363" t="s">
        <v>3337</v>
      </c>
      <c r="M1363" t="s">
        <v>7660</v>
      </c>
      <c r="P1363" t="s">
        <v>3343</v>
      </c>
    </row>
    <row r="1364" spans="1:16" x14ac:dyDescent="0.25">
      <c r="A1364" t="s">
        <v>3328</v>
      </c>
      <c r="C1364" t="s">
        <v>7661</v>
      </c>
      <c r="D1364" t="s">
        <v>7661</v>
      </c>
      <c r="E1364" t="s">
        <v>7662</v>
      </c>
      <c r="G1364" t="s">
        <v>3881</v>
      </c>
      <c r="H1364" t="s">
        <v>4415</v>
      </c>
      <c r="I1364" t="s">
        <v>7648</v>
      </c>
      <c r="K1364" t="s">
        <v>4605</v>
      </c>
      <c r="L1364" t="s">
        <v>4069</v>
      </c>
      <c r="M1364" t="s">
        <v>7666</v>
      </c>
      <c r="P1364" t="s">
        <v>3343</v>
      </c>
    </row>
    <row r="1365" spans="1:16" x14ac:dyDescent="0.25">
      <c r="A1365" t="s">
        <v>3328</v>
      </c>
      <c r="B1365" t="s">
        <v>7644</v>
      </c>
      <c r="C1365" t="s">
        <v>7663</v>
      </c>
      <c r="D1365" t="s">
        <v>7663</v>
      </c>
      <c r="E1365" t="s">
        <v>7664</v>
      </c>
      <c r="F1365" t="s">
        <v>7665</v>
      </c>
      <c r="G1365" t="s">
        <v>3881</v>
      </c>
      <c r="H1365" t="s">
        <v>4415</v>
      </c>
      <c r="I1365" t="s">
        <v>7648</v>
      </c>
      <c r="K1365" t="s">
        <v>4605</v>
      </c>
      <c r="L1365" t="s">
        <v>3337</v>
      </c>
      <c r="M1365" t="s">
        <v>7667</v>
      </c>
      <c r="P1365" t="s">
        <v>3343</v>
      </c>
    </row>
    <row r="1366" spans="1:16" x14ac:dyDescent="0.25">
      <c r="A1366" t="s">
        <v>3328</v>
      </c>
      <c r="C1366" t="s">
        <v>7668</v>
      </c>
      <c r="D1366" t="s">
        <v>7668</v>
      </c>
      <c r="E1366" t="s">
        <v>7669</v>
      </c>
      <c r="G1366" t="s">
        <v>3881</v>
      </c>
      <c r="H1366" t="s">
        <v>4415</v>
      </c>
      <c r="I1366" t="s">
        <v>7648</v>
      </c>
      <c r="K1366" t="s">
        <v>4605</v>
      </c>
      <c r="L1366" t="s">
        <v>3337</v>
      </c>
      <c r="M1366" t="s">
        <v>7670</v>
      </c>
      <c r="P1366" t="s">
        <v>3343</v>
      </c>
    </row>
    <row r="1367" spans="1:16" x14ac:dyDescent="0.25">
      <c r="A1367" t="s">
        <v>3328</v>
      </c>
      <c r="B1367" t="s">
        <v>7671</v>
      </c>
      <c r="C1367" t="s">
        <v>7672</v>
      </c>
      <c r="D1367" t="s">
        <v>7672</v>
      </c>
      <c r="E1367" t="s">
        <v>7673</v>
      </c>
      <c r="F1367" t="s">
        <v>7674</v>
      </c>
      <c r="G1367" t="s">
        <v>3881</v>
      </c>
      <c r="H1367" t="s">
        <v>4415</v>
      </c>
      <c r="I1367" t="s">
        <v>7648</v>
      </c>
      <c r="K1367" t="s">
        <v>4605</v>
      </c>
      <c r="L1367" t="s">
        <v>4069</v>
      </c>
      <c r="M1367" t="s">
        <v>7675</v>
      </c>
      <c r="P1367" t="s">
        <v>3343</v>
      </c>
    </row>
    <row r="1368" spans="1:16" x14ac:dyDescent="0.25">
      <c r="A1368" t="s">
        <v>3328</v>
      </c>
      <c r="C1368" t="s">
        <v>7676</v>
      </c>
      <c r="D1368" t="s">
        <v>7676</v>
      </c>
      <c r="E1368" t="s">
        <v>7677</v>
      </c>
      <c r="G1368" t="s">
        <v>3881</v>
      </c>
      <c r="H1368" t="s">
        <v>4415</v>
      </c>
      <c r="I1368" t="s">
        <v>7648</v>
      </c>
      <c r="K1368" t="s">
        <v>4605</v>
      </c>
      <c r="L1368" t="s">
        <v>4069</v>
      </c>
      <c r="M1368" t="s">
        <v>7678</v>
      </c>
      <c r="P1368" t="s">
        <v>3343</v>
      </c>
    </row>
    <row r="1369" spans="1:16" x14ac:dyDescent="0.25">
      <c r="A1369" t="s">
        <v>3328</v>
      </c>
      <c r="C1369" t="s">
        <v>7679</v>
      </c>
      <c r="D1369" t="s">
        <v>7679</v>
      </c>
      <c r="E1369" t="s">
        <v>7680</v>
      </c>
      <c r="G1369" t="s">
        <v>3333</v>
      </c>
      <c r="H1369" t="s">
        <v>4415</v>
      </c>
      <c r="I1369" t="s">
        <v>7648</v>
      </c>
      <c r="K1369" t="s">
        <v>4605</v>
      </c>
      <c r="L1369" t="s">
        <v>4069</v>
      </c>
      <c r="M1369" t="s">
        <v>7681</v>
      </c>
      <c r="P1369" t="s">
        <v>3343</v>
      </c>
    </row>
    <row r="1370" spans="1:16" x14ac:dyDescent="0.25">
      <c r="A1370" t="s">
        <v>3328</v>
      </c>
      <c r="C1370" t="s">
        <v>7682</v>
      </c>
      <c r="D1370" t="s">
        <v>7682</v>
      </c>
      <c r="E1370" t="s">
        <v>7683</v>
      </c>
      <c r="G1370" t="s">
        <v>3881</v>
      </c>
      <c r="H1370" t="s">
        <v>4415</v>
      </c>
      <c r="I1370" t="s">
        <v>7648</v>
      </c>
      <c r="K1370" t="s">
        <v>4605</v>
      </c>
      <c r="L1370" t="s">
        <v>3337</v>
      </c>
      <c r="M1370" t="s">
        <v>7687</v>
      </c>
      <c r="P1370" t="s">
        <v>3343</v>
      </c>
    </row>
    <row r="1371" spans="1:16" x14ac:dyDescent="0.25">
      <c r="A1371" t="s">
        <v>4410</v>
      </c>
      <c r="B1371" t="s">
        <v>7684</v>
      </c>
      <c r="C1371" t="s">
        <v>7685</v>
      </c>
      <c r="D1371" t="s">
        <v>7685</v>
      </c>
      <c r="E1371" t="s">
        <v>7686</v>
      </c>
      <c r="F1371" t="s">
        <v>228</v>
      </c>
      <c r="G1371" t="s">
        <v>228</v>
      </c>
      <c r="H1371" t="s">
        <v>4415</v>
      </c>
      <c r="K1371" t="s">
        <v>4605</v>
      </c>
      <c r="L1371" t="s">
        <v>3337</v>
      </c>
      <c r="M1371" t="s">
        <v>7688</v>
      </c>
      <c r="P1371" t="s">
        <v>3343</v>
      </c>
    </row>
    <row r="1372" spans="1:16" x14ac:dyDescent="0.25">
      <c r="A1372" t="s">
        <v>3328</v>
      </c>
      <c r="B1372" t="s">
        <v>7689</v>
      </c>
      <c r="C1372" t="s">
        <v>7690</v>
      </c>
      <c r="D1372" t="s">
        <v>7690</v>
      </c>
      <c r="E1372" t="s">
        <v>7691</v>
      </c>
      <c r="F1372" t="s">
        <v>7692</v>
      </c>
      <c r="G1372" t="s">
        <v>3333</v>
      </c>
      <c r="H1372" t="s">
        <v>4415</v>
      </c>
      <c r="I1372" t="s">
        <v>7648</v>
      </c>
      <c r="K1372" t="s">
        <v>4605</v>
      </c>
      <c r="L1372" t="s">
        <v>4069</v>
      </c>
      <c r="M1372" t="s">
        <v>7693</v>
      </c>
      <c r="P1372" t="s">
        <v>3343</v>
      </c>
    </row>
    <row r="1373" spans="1:16" x14ac:dyDescent="0.25">
      <c r="A1373" t="s">
        <v>3328</v>
      </c>
      <c r="C1373" t="s">
        <v>7694</v>
      </c>
      <c r="D1373" t="s">
        <v>7694</v>
      </c>
      <c r="E1373" t="s">
        <v>7695</v>
      </c>
      <c r="F1373" t="s">
        <v>7696</v>
      </c>
      <c r="G1373" t="s">
        <v>3333</v>
      </c>
      <c r="H1373" t="s">
        <v>4415</v>
      </c>
      <c r="I1373" t="s">
        <v>7648</v>
      </c>
      <c r="K1373" t="s">
        <v>4605</v>
      </c>
      <c r="L1373" t="s">
        <v>4069</v>
      </c>
      <c r="M1373" t="s">
        <v>7697</v>
      </c>
      <c r="P1373" t="s">
        <v>3343</v>
      </c>
    </row>
    <row r="1374" spans="1:16" x14ac:dyDescent="0.25">
      <c r="A1374" t="s">
        <v>3328</v>
      </c>
      <c r="C1374" t="s">
        <v>7698</v>
      </c>
      <c r="D1374" t="s">
        <v>7698</v>
      </c>
      <c r="E1374" t="s">
        <v>7699</v>
      </c>
      <c r="F1374" t="s">
        <v>7700</v>
      </c>
      <c r="G1374" t="s">
        <v>3333</v>
      </c>
      <c r="H1374" t="s">
        <v>4415</v>
      </c>
      <c r="I1374" t="s">
        <v>7648</v>
      </c>
      <c r="K1374" t="s">
        <v>4605</v>
      </c>
      <c r="L1374" t="s">
        <v>3337</v>
      </c>
      <c r="M1374" t="s">
        <v>7701</v>
      </c>
      <c r="P1374" t="s">
        <v>3343</v>
      </c>
    </row>
    <row r="1375" spans="1:16" x14ac:dyDescent="0.25">
      <c r="A1375" t="s">
        <v>3328</v>
      </c>
      <c r="C1375" t="s">
        <v>7702</v>
      </c>
      <c r="D1375" t="s">
        <v>7702</v>
      </c>
      <c r="E1375" t="s">
        <v>7703</v>
      </c>
      <c r="F1375" t="s">
        <v>7659</v>
      </c>
      <c r="G1375" t="s">
        <v>3333</v>
      </c>
      <c r="H1375" t="s">
        <v>4415</v>
      </c>
      <c r="I1375" t="s">
        <v>7648</v>
      </c>
      <c r="K1375" t="s">
        <v>4605</v>
      </c>
      <c r="L1375" t="s">
        <v>3337</v>
      </c>
      <c r="M1375" t="s">
        <v>7704</v>
      </c>
      <c r="P1375" t="s">
        <v>3343</v>
      </c>
    </row>
    <row r="1376" spans="1:16" x14ac:dyDescent="0.25">
      <c r="A1376" t="s">
        <v>3328</v>
      </c>
      <c r="C1376" t="s">
        <v>7705</v>
      </c>
      <c r="D1376" t="s">
        <v>7705</v>
      </c>
      <c r="E1376" t="s">
        <v>7706</v>
      </c>
      <c r="F1376" t="s">
        <v>7707</v>
      </c>
      <c r="G1376" t="s">
        <v>3881</v>
      </c>
      <c r="H1376" t="s">
        <v>4415</v>
      </c>
      <c r="I1376" t="s">
        <v>7648</v>
      </c>
      <c r="K1376" t="s">
        <v>4605</v>
      </c>
      <c r="L1376" t="s">
        <v>3337</v>
      </c>
      <c r="M1376" t="s">
        <v>7708</v>
      </c>
      <c r="P1376" t="s">
        <v>3343</v>
      </c>
    </row>
    <row r="1377" spans="1:16" x14ac:dyDescent="0.25">
      <c r="A1377" t="s">
        <v>3328</v>
      </c>
      <c r="C1377" t="s">
        <v>7709</v>
      </c>
      <c r="D1377" t="s">
        <v>7709</v>
      </c>
      <c r="E1377" t="s">
        <v>7710</v>
      </c>
      <c r="F1377" t="s">
        <v>7711</v>
      </c>
      <c r="G1377" t="s">
        <v>3881</v>
      </c>
      <c r="H1377" t="s">
        <v>4415</v>
      </c>
      <c r="I1377" t="s">
        <v>7648</v>
      </c>
      <c r="K1377" t="s">
        <v>4605</v>
      </c>
      <c r="L1377" t="s">
        <v>3337</v>
      </c>
      <c r="M1377" t="s">
        <v>7712</v>
      </c>
      <c r="P1377" t="s">
        <v>3343</v>
      </c>
    </row>
    <row r="1378" spans="1:16" x14ac:dyDescent="0.25">
      <c r="A1378" t="s">
        <v>3328</v>
      </c>
      <c r="C1378" t="s">
        <v>7713</v>
      </c>
      <c r="D1378" t="s">
        <v>7713</v>
      </c>
      <c r="E1378" t="s">
        <v>7714</v>
      </c>
      <c r="F1378" t="s">
        <v>7674</v>
      </c>
      <c r="G1378" t="s">
        <v>3881</v>
      </c>
      <c r="H1378" t="s">
        <v>4415</v>
      </c>
      <c r="I1378" t="s">
        <v>7648</v>
      </c>
      <c r="K1378" t="s">
        <v>4605</v>
      </c>
      <c r="L1378" t="s">
        <v>4069</v>
      </c>
      <c r="M1378" t="s">
        <v>7715</v>
      </c>
      <c r="P1378" t="s">
        <v>3343</v>
      </c>
    </row>
    <row r="1379" spans="1:16" x14ac:dyDescent="0.25">
      <c r="A1379" t="s">
        <v>3328</v>
      </c>
      <c r="B1379" t="s">
        <v>7716</v>
      </c>
      <c r="C1379" t="s">
        <v>7717</v>
      </c>
      <c r="D1379" t="s">
        <v>7717</v>
      </c>
      <c r="E1379" t="s">
        <v>7718</v>
      </c>
      <c r="F1379" t="s">
        <v>7719</v>
      </c>
      <c r="G1379" t="s">
        <v>3881</v>
      </c>
      <c r="H1379" t="s">
        <v>4415</v>
      </c>
      <c r="I1379" t="s">
        <v>7648</v>
      </c>
      <c r="K1379" t="s">
        <v>4605</v>
      </c>
      <c r="L1379" t="s">
        <v>4069</v>
      </c>
      <c r="M1379" t="s">
        <v>7720</v>
      </c>
      <c r="P1379" t="s">
        <v>3343</v>
      </c>
    </row>
    <row r="1380" spans="1:16" x14ac:dyDescent="0.25">
      <c r="A1380" t="s">
        <v>3328</v>
      </c>
      <c r="B1380" t="s">
        <v>7716</v>
      </c>
      <c r="C1380" t="s">
        <v>7721</v>
      </c>
      <c r="D1380" t="s">
        <v>7721</v>
      </c>
      <c r="E1380" t="s">
        <v>7722</v>
      </c>
      <c r="F1380" t="s">
        <v>7723</v>
      </c>
      <c r="G1380" t="s">
        <v>3333</v>
      </c>
      <c r="H1380" t="s">
        <v>4415</v>
      </c>
      <c r="I1380" t="s">
        <v>7648</v>
      </c>
      <c r="K1380" t="s">
        <v>4605</v>
      </c>
      <c r="L1380" t="s">
        <v>4069</v>
      </c>
      <c r="M1380" t="s">
        <v>7724</v>
      </c>
      <c r="P1380" t="s">
        <v>3343</v>
      </c>
    </row>
    <row r="1381" spans="1:16" x14ac:dyDescent="0.25">
      <c r="A1381" t="s">
        <v>3328</v>
      </c>
      <c r="B1381" t="s">
        <v>7716</v>
      </c>
      <c r="C1381" t="s">
        <v>7725</v>
      </c>
      <c r="D1381" t="s">
        <v>7725</v>
      </c>
      <c r="E1381" t="s">
        <v>7726</v>
      </c>
      <c r="F1381" t="s">
        <v>7727</v>
      </c>
      <c r="G1381" t="s">
        <v>3881</v>
      </c>
      <c r="H1381" t="s">
        <v>4415</v>
      </c>
      <c r="I1381" t="s">
        <v>7648</v>
      </c>
      <c r="K1381" t="s">
        <v>4605</v>
      </c>
      <c r="L1381" t="s">
        <v>4069</v>
      </c>
      <c r="M1381" t="s">
        <v>7728</v>
      </c>
      <c r="P1381" t="s">
        <v>3343</v>
      </c>
    </row>
    <row r="1382" spans="1:16" x14ac:dyDescent="0.25">
      <c r="A1382" t="s">
        <v>3328</v>
      </c>
      <c r="C1382" t="s">
        <v>7729</v>
      </c>
      <c r="D1382" t="s">
        <v>7729</v>
      </c>
      <c r="E1382" t="s">
        <v>7730</v>
      </c>
      <c r="G1382" t="s">
        <v>3881</v>
      </c>
      <c r="H1382" t="s">
        <v>4415</v>
      </c>
      <c r="I1382" t="s">
        <v>7648</v>
      </c>
      <c r="K1382" t="s">
        <v>4605</v>
      </c>
      <c r="L1382" t="s">
        <v>4069</v>
      </c>
      <c r="M1382" t="s">
        <v>7731</v>
      </c>
      <c r="P1382" t="s">
        <v>3343</v>
      </c>
    </row>
    <row r="1383" spans="1:16" x14ac:dyDescent="0.25">
      <c r="A1383" t="s">
        <v>3328</v>
      </c>
      <c r="C1383" t="s">
        <v>7732</v>
      </c>
      <c r="D1383" t="s">
        <v>7732</v>
      </c>
      <c r="E1383" t="s">
        <v>7733</v>
      </c>
      <c r="F1383" t="s">
        <v>7711</v>
      </c>
      <c r="G1383" t="s">
        <v>3881</v>
      </c>
      <c r="H1383" t="s">
        <v>4415</v>
      </c>
      <c r="I1383" t="s">
        <v>7648</v>
      </c>
      <c r="K1383" t="s">
        <v>4605</v>
      </c>
      <c r="L1383" t="s">
        <v>3337</v>
      </c>
      <c r="M1383" t="s">
        <v>7737</v>
      </c>
      <c r="P1383" t="s">
        <v>3343</v>
      </c>
    </row>
    <row r="1384" spans="1:16" x14ac:dyDescent="0.25">
      <c r="A1384" t="s">
        <v>3328</v>
      </c>
      <c r="B1384" t="s">
        <v>7734</v>
      </c>
      <c r="C1384" t="s">
        <v>7735</v>
      </c>
      <c r="D1384" t="s">
        <v>7735</v>
      </c>
      <c r="E1384" t="s">
        <v>7736</v>
      </c>
      <c r="F1384" t="s">
        <v>7674</v>
      </c>
      <c r="G1384" t="s">
        <v>3881</v>
      </c>
      <c r="H1384" t="s">
        <v>4415</v>
      </c>
      <c r="I1384" t="s">
        <v>7648</v>
      </c>
      <c r="K1384" t="s">
        <v>4605</v>
      </c>
      <c r="L1384" t="s">
        <v>4069</v>
      </c>
      <c r="M1384" t="s">
        <v>7738</v>
      </c>
      <c r="P1384" t="s">
        <v>3343</v>
      </c>
    </row>
    <row r="1385" spans="1:16" x14ac:dyDescent="0.25">
      <c r="A1385" t="s">
        <v>3328</v>
      </c>
      <c r="C1385" t="s">
        <v>7739</v>
      </c>
      <c r="D1385" t="s">
        <v>7739</v>
      </c>
      <c r="E1385" t="s">
        <v>7740</v>
      </c>
      <c r="F1385" t="s">
        <v>7719</v>
      </c>
      <c r="G1385" t="s">
        <v>3881</v>
      </c>
      <c r="H1385" t="s">
        <v>4415</v>
      </c>
      <c r="I1385" t="s">
        <v>7648</v>
      </c>
      <c r="K1385" t="s">
        <v>4605</v>
      </c>
      <c r="L1385" t="s">
        <v>3337</v>
      </c>
      <c r="M1385" t="s">
        <v>7741</v>
      </c>
      <c r="P1385" t="s">
        <v>3343</v>
      </c>
    </row>
    <row r="1386" spans="1:16" x14ac:dyDescent="0.25">
      <c r="A1386" t="s">
        <v>3328</v>
      </c>
      <c r="B1386" t="s">
        <v>7734</v>
      </c>
      <c r="C1386" t="s">
        <v>7742</v>
      </c>
      <c r="D1386" t="s">
        <v>7742</v>
      </c>
      <c r="E1386" t="s">
        <v>7743</v>
      </c>
      <c r="F1386" t="s">
        <v>7692</v>
      </c>
      <c r="G1386" t="s">
        <v>3333</v>
      </c>
      <c r="H1386" t="s">
        <v>4415</v>
      </c>
      <c r="I1386" t="s">
        <v>7648</v>
      </c>
      <c r="K1386" t="s">
        <v>4605</v>
      </c>
      <c r="L1386" t="s">
        <v>3337</v>
      </c>
      <c r="M1386" t="s">
        <v>7744</v>
      </c>
      <c r="P1386" t="s">
        <v>3343</v>
      </c>
    </row>
    <row r="1387" spans="1:16" x14ac:dyDescent="0.25">
      <c r="A1387" t="s">
        <v>3328</v>
      </c>
      <c r="B1387" t="s">
        <v>7734</v>
      </c>
      <c r="C1387" t="s">
        <v>7745</v>
      </c>
      <c r="D1387" t="s">
        <v>7745</v>
      </c>
      <c r="E1387" t="s">
        <v>7746</v>
      </c>
      <c r="F1387" t="s">
        <v>7696</v>
      </c>
      <c r="G1387" t="s">
        <v>3333</v>
      </c>
      <c r="H1387" t="s">
        <v>4415</v>
      </c>
      <c r="I1387" t="s">
        <v>7648</v>
      </c>
      <c r="K1387" t="s">
        <v>4605</v>
      </c>
      <c r="L1387" t="s">
        <v>3337</v>
      </c>
      <c r="M1387" t="s">
        <v>7747</v>
      </c>
      <c r="P1387" t="s">
        <v>3343</v>
      </c>
    </row>
    <row r="1388" spans="1:16" x14ac:dyDescent="0.25">
      <c r="A1388" t="s">
        <v>3328</v>
      </c>
      <c r="C1388" t="s">
        <v>7748</v>
      </c>
      <c r="D1388" t="s">
        <v>7748</v>
      </c>
      <c r="E1388" t="s">
        <v>7749</v>
      </c>
      <c r="F1388" t="s">
        <v>7700</v>
      </c>
      <c r="G1388" t="s">
        <v>3333</v>
      </c>
      <c r="H1388" t="s">
        <v>4415</v>
      </c>
      <c r="I1388" t="s">
        <v>7648</v>
      </c>
      <c r="K1388" t="s">
        <v>4605</v>
      </c>
      <c r="L1388" t="s">
        <v>3337</v>
      </c>
      <c r="M1388" t="s">
        <v>7750</v>
      </c>
      <c r="P1388" t="s">
        <v>3343</v>
      </c>
    </row>
    <row r="1389" spans="1:16" x14ac:dyDescent="0.25">
      <c r="A1389" t="s">
        <v>3328</v>
      </c>
      <c r="B1389" t="s">
        <v>7734</v>
      </c>
      <c r="C1389" t="s">
        <v>7751</v>
      </c>
      <c r="D1389" t="s">
        <v>7751</v>
      </c>
      <c r="E1389" t="s">
        <v>7752</v>
      </c>
      <c r="F1389" t="s">
        <v>7659</v>
      </c>
      <c r="G1389" t="s">
        <v>3333</v>
      </c>
      <c r="H1389" t="s">
        <v>4415</v>
      </c>
      <c r="I1389" t="s">
        <v>7648</v>
      </c>
      <c r="K1389" t="s">
        <v>4605</v>
      </c>
      <c r="L1389" t="s">
        <v>3337</v>
      </c>
      <c r="M1389" t="s">
        <v>7753</v>
      </c>
      <c r="P1389" t="s">
        <v>3343</v>
      </c>
    </row>
    <row r="1390" spans="1:16" x14ac:dyDescent="0.25">
      <c r="A1390" t="s">
        <v>3328</v>
      </c>
      <c r="B1390" t="s">
        <v>7754</v>
      </c>
      <c r="C1390" t="s">
        <v>7755</v>
      </c>
      <c r="D1390" t="s">
        <v>7755</v>
      </c>
      <c r="E1390" t="s">
        <v>7756</v>
      </c>
      <c r="F1390" t="s">
        <v>7707</v>
      </c>
      <c r="G1390" t="s">
        <v>3881</v>
      </c>
      <c r="H1390" t="s">
        <v>4415</v>
      </c>
      <c r="I1390" t="s">
        <v>7648</v>
      </c>
      <c r="K1390" t="s">
        <v>4605</v>
      </c>
      <c r="L1390" t="s">
        <v>4069</v>
      </c>
      <c r="M1390" t="s">
        <v>7757</v>
      </c>
      <c r="P1390" t="s">
        <v>3343</v>
      </c>
    </row>
    <row r="1391" spans="1:16" x14ac:dyDescent="0.25">
      <c r="A1391" t="s">
        <v>3328</v>
      </c>
      <c r="C1391" t="s">
        <v>7758</v>
      </c>
      <c r="D1391" t="s">
        <v>7758</v>
      </c>
      <c r="E1391" t="s">
        <v>7759</v>
      </c>
      <c r="F1391" t="s">
        <v>7723</v>
      </c>
      <c r="G1391" t="s">
        <v>3333</v>
      </c>
      <c r="H1391" t="s">
        <v>4415</v>
      </c>
      <c r="I1391" t="s">
        <v>7648</v>
      </c>
      <c r="K1391" t="s">
        <v>4605</v>
      </c>
      <c r="L1391" t="s">
        <v>4069</v>
      </c>
      <c r="M1391" t="s">
        <v>7760</v>
      </c>
      <c r="P1391" t="s">
        <v>3343</v>
      </c>
    </row>
    <row r="1392" spans="1:16" x14ac:dyDescent="0.25">
      <c r="A1392" t="s">
        <v>3328</v>
      </c>
      <c r="B1392" t="s">
        <v>7754</v>
      </c>
      <c r="C1392" t="s">
        <v>7761</v>
      </c>
      <c r="D1392" t="s">
        <v>7761</v>
      </c>
      <c r="E1392" t="s">
        <v>7762</v>
      </c>
      <c r="F1392" t="s">
        <v>7727</v>
      </c>
      <c r="G1392" t="s">
        <v>3881</v>
      </c>
      <c r="H1392" t="s">
        <v>4415</v>
      </c>
      <c r="I1392" t="s">
        <v>7648</v>
      </c>
      <c r="K1392" t="s">
        <v>4605</v>
      </c>
      <c r="L1392" t="s">
        <v>4069</v>
      </c>
      <c r="M1392" t="s">
        <v>7763</v>
      </c>
      <c r="P1392" t="s">
        <v>3343</v>
      </c>
    </row>
    <row r="1393" spans="1:16" x14ac:dyDescent="0.25">
      <c r="A1393" t="s">
        <v>3328</v>
      </c>
      <c r="B1393" t="s">
        <v>7764</v>
      </c>
      <c r="C1393" t="s">
        <v>7765</v>
      </c>
      <c r="D1393" t="s">
        <v>7765</v>
      </c>
      <c r="E1393" t="s">
        <v>7766</v>
      </c>
      <c r="F1393" t="s">
        <v>7692</v>
      </c>
      <c r="G1393" t="s">
        <v>3333</v>
      </c>
      <c r="H1393" t="s">
        <v>4415</v>
      </c>
      <c r="I1393" t="s">
        <v>7648</v>
      </c>
      <c r="K1393" t="s">
        <v>4605</v>
      </c>
      <c r="L1393" t="s">
        <v>3337</v>
      </c>
      <c r="M1393" t="s">
        <v>7767</v>
      </c>
      <c r="P1393" t="s">
        <v>3343</v>
      </c>
    </row>
    <row r="1394" spans="1:16" x14ac:dyDescent="0.25">
      <c r="A1394" t="s">
        <v>3328</v>
      </c>
      <c r="B1394" t="s">
        <v>7764</v>
      </c>
      <c r="C1394" t="s">
        <v>7768</v>
      </c>
      <c r="D1394" t="s">
        <v>7768</v>
      </c>
      <c r="E1394" t="s">
        <v>7769</v>
      </c>
      <c r="F1394" t="s">
        <v>7696</v>
      </c>
      <c r="G1394" t="s">
        <v>3333</v>
      </c>
      <c r="H1394" t="s">
        <v>4415</v>
      </c>
      <c r="I1394" t="s">
        <v>7648</v>
      </c>
      <c r="K1394" t="s">
        <v>4605</v>
      </c>
      <c r="L1394" t="s">
        <v>3337</v>
      </c>
      <c r="M1394" t="s">
        <v>7770</v>
      </c>
      <c r="P1394" t="s">
        <v>3343</v>
      </c>
    </row>
    <row r="1395" spans="1:16" x14ac:dyDescent="0.25">
      <c r="A1395" t="s">
        <v>3328</v>
      </c>
      <c r="B1395" t="s">
        <v>7764</v>
      </c>
      <c r="C1395" t="s">
        <v>7771</v>
      </c>
      <c r="D1395" t="s">
        <v>7771</v>
      </c>
      <c r="E1395" t="s">
        <v>7772</v>
      </c>
      <c r="F1395" t="s">
        <v>7700</v>
      </c>
      <c r="G1395" t="s">
        <v>3333</v>
      </c>
      <c r="H1395" t="s">
        <v>4415</v>
      </c>
      <c r="I1395" t="s">
        <v>7648</v>
      </c>
      <c r="K1395" t="s">
        <v>4605</v>
      </c>
      <c r="L1395" t="s">
        <v>3337</v>
      </c>
      <c r="M1395" t="s">
        <v>7773</v>
      </c>
      <c r="P1395" t="s">
        <v>3343</v>
      </c>
    </row>
    <row r="1396" spans="1:16" x14ac:dyDescent="0.25">
      <c r="A1396" t="s">
        <v>3328</v>
      </c>
      <c r="B1396" t="s">
        <v>7764</v>
      </c>
      <c r="C1396" t="s">
        <v>7774</v>
      </c>
      <c r="D1396" t="s">
        <v>7774</v>
      </c>
      <c r="E1396" t="s">
        <v>7775</v>
      </c>
      <c r="F1396" t="s">
        <v>7776</v>
      </c>
      <c r="G1396" t="s">
        <v>3333</v>
      </c>
      <c r="H1396" t="s">
        <v>4415</v>
      </c>
      <c r="I1396" t="s">
        <v>7648</v>
      </c>
      <c r="K1396" t="s">
        <v>4605</v>
      </c>
      <c r="L1396" t="s">
        <v>3337</v>
      </c>
      <c r="M1396" t="s">
        <v>7777</v>
      </c>
      <c r="P1396" t="s">
        <v>3343</v>
      </c>
    </row>
    <row r="1397" spans="1:16" x14ac:dyDescent="0.25">
      <c r="A1397" t="s">
        <v>3328</v>
      </c>
      <c r="C1397" t="s">
        <v>7778</v>
      </c>
      <c r="D1397" t="s">
        <v>7778</v>
      </c>
      <c r="E1397" t="s">
        <v>7779</v>
      </c>
      <c r="F1397" t="s">
        <v>7707</v>
      </c>
      <c r="G1397" t="s">
        <v>3881</v>
      </c>
      <c r="H1397" t="s">
        <v>4415</v>
      </c>
      <c r="I1397" t="s">
        <v>7648</v>
      </c>
      <c r="K1397" t="s">
        <v>4605</v>
      </c>
      <c r="L1397" t="s">
        <v>3337</v>
      </c>
      <c r="M1397" t="s">
        <v>7780</v>
      </c>
      <c r="P1397" t="s">
        <v>3343</v>
      </c>
    </row>
    <row r="1398" spans="1:16" x14ac:dyDescent="0.25">
      <c r="A1398" t="s">
        <v>3328</v>
      </c>
      <c r="C1398" t="s">
        <v>7781</v>
      </c>
      <c r="D1398" t="s">
        <v>7781</v>
      </c>
      <c r="E1398" t="s">
        <v>7782</v>
      </c>
      <c r="F1398" t="s">
        <v>7711</v>
      </c>
      <c r="G1398" t="s">
        <v>3881</v>
      </c>
      <c r="H1398" t="s">
        <v>4415</v>
      </c>
      <c r="I1398" t="s">
        <v>7648</v>
      </c>
      <c r="K1398" t="s">
        <v>4605</v>
      </c>
      <c r="L1398" t="s">
        <v>4069</v>
      </c>
      <c r="M1398" t="s">
        <v>7783</v>
      </c>
      <c r="P1398" t="s">
        <v>3343</v>
      </c>
    </row>
    <row r="1399" spans="1:16" x14ac:dyDescent="0.25">
      <c r="A1399" t="s">
        <v>3328</v>
      </c>
      <c r="C1399" t="s">
        <v>7784</v>
      </c>
      <c r="D1399" t="s">
        <v>7784</v>
      </c>
      <c r="E1399" t="s">
        <v>7785</v>
      </c>
      <c r="F1399" t="s">
        <v>7674</v>
      </c>
      <c r="G1399" t="s">
        <v>3881</v>
      </c>
      <c r="H1399" t="s">
        <v>4415</v>
      </c>
      <c r="I1399" t="s">
        <v>7648</v>
      </c>
      <c r="K1399" t="s">
        <v>4605</v>
      </c>
      <c r="L1399" t="s">
        <v>4069</v>
      </c>
      <c r="M1399" t="s">
        <v>7786</v>
      </c>
      <c r="P1399" t="s">
        <v>3343</v>
      </c>
    </row>
    <row r="1400" spans="1:16" x14ac:dyDescent="0.25">
      <c r="A1400" t="s">
        <v>3328</v>
      </c>
      <c r="B1400" t="s">
        <v>7764</v>
      </c>
      <c r="C1400" t="s">
        <v>7787</v>
      </c>
      <c r="D1400" t="s">
        <v>7787</v>
      </c>
      <c r="E1400" t="s">
        <v>7788</v>
      </c>
      <c r="F1400" t="s">
        <v>7719</v>
      </c>
      <c r="G1400" t="s">
        <v>3881</v>
      </c>
      <c r="H1400" t="s">
        <v>4415</v>
      </c>
      <c r="I1400" t="s">
        <v>7648</v>
      </c>
      <c r="K1400" t="s">
        <v>4605</v>
      </c>
      <c r="L1400" t="s">
        <v>3337</v>
      </c>
      <c r="M1400" t="s">
        <v>7789</v>
      </c>
      <c r="P1400" t="s">
        <v>3343</v>
      </c>
    </row>
    <row r="1401" spans="1:16" x14ac:dyDescent="0.25">
      <c r="A1401" t="s">
        <v>3328</v>
      </c>
      <c r="C1401" t="s">
        <v>7790</v>
      </c>
      <c r="D1401" t="s">
        <v>7790</v>
      </c>
      <c r="E1401" t="s">
        <v>7791</v>
      </c>
      <c r="F1401" t="s">
        <v>7723</v>
      </c>
      <c r="G1401" t="s">
        <v>3333</v>
      </c>
      <c r="H1401" t="s">
        <v>4415</v>
      </c>
      <c r="I1401" t="s">
        <v>7648</v>
      </c>
      <c r="K1401" t="s">
        <v>4605</v>
      </c>
      <c r="L1401" t="s">
        <v>3337</v>
      </c>
      <c r="M1401" t="s">
        <v>7792</v>
      </c>
      <c r="P1401" t="s">
        <v>3343</v>
      </c>
    </row>
    <row r="1402" spans="1:16" x14ac:dyDescent="0.25">
      <c r="A1402" t="s">
        <v>3328</v>
      </c>
      <c r="B1402" t="s">
        <v>7764</v>
      </c>
      <c r="C1402" t="s">
        <v>7793</v>
      </c>
      <c r="D1402" t="s">
        <v>7793</v>
      </c>
      <c r="E1402" t="s">
        <v>7794</v>
      </c>
      <c r="F1402" t="s">
        <v>7727</v>
      </c>
      <c r="G1402" t="s">
        <v>3881</v>
      </c>
      <c r="H1402" t="s">
        <v>4415</v>
      </c>
      <c r="I1402" t="s">
        <v>7648</v>
      </c>
      <c r="K1402" t="s">
        <v>4605</v>
      </c>
      <c r="L1402" t="s">
        <v>4069</v>
      </c>
      <c r="M1402" t="s">
        <v>7795</v>
      </c>
      <c r="P1402" t="s">
        <v>3343</v>
      </c>
    </row>
    <row r="1403" spans="1:16" x14ac:dyDescent="0.25">
      <c r="A1403" t="s">
        <v>3430</v>
      </c>
      <c r="C1403" t="s">
        <v>7796</v>
      </c>
      <c r="D1403" t="s">
        <v>7796</v>
      </c>
      <c r="E1403" t="s">
        <v>7797</v>
      </c>
      <c r="F1403" t="s">
        <v>7798</v>
      </c>
      <c r="G1403" t="s">
        <v>3881</v>
      </c>
      <c r="H1403" t="s">
        <v>4415</v>
      </c>
      <c r="I1403" t="s">
        <v>7648</v>
      </c>
      <c r="K1403" t="s">
        <v>4605</v>
      </c>
      <c r="L1403" t="s">
        <v>4069</v>
      </c>
      <c r="M1403" t="s">
        <v>7799</v>
      </c>
      <c r="P1403" t="s">
        <v>3343</v>
      </c>
    </row>
    <row r="1404" spans="1:16" x14ac:dyDescent="0.25">
      <c r="A1404" t="s">
        <v>3430</v>
      </c>
      <c r="B1404" t="s">
        <v>7800</v>
      </c>
      <c r="C1404" t="s">
        <v>7801</v>
      </c>
      <c r="D1404" t="s">
        <v>7801</v>
      </c>
      <c r="E1404" t="s">
        <v>7802</v>
      </c>
      <c r="F1404" t="s">
        <v>7803</v>
      </c>
      <c r="G1404" t="s">
        <v>3881</v>
      </c>
      <c r="H1404" t="s">
        <v>4415</v>
      </c>
      <c r="I1404" t="s">
        <v>7648</v>
      </c>
      <c r="K1404" t="s">
        <v>4605</v>
      </c>
      <c r="L1404" t="s">
        <v>4069</v>
      </c>
      <c r="M1404" t="s">
        <v>7804</v>
      </c>
      <c r="P1404" t="s">
        <v>3343</v>
      </c>
    </row>
    <row r="1405" spans="1:16" x14ac:dyDescent="0.25">
      <c r="A1405" t="s">
        <v>3430</v>
      </c>
      <c r="B1405" t="s">
        <v>7805</v>
      </c>
      <c r="C1405" t="s">
        <v>7806</v>
      </c>
      <c r="D1405" t="s">
        <v>7806</v>
      </c>
      <c r="E1405" t="s">
        <v>7807</v>
      </c>
      <c r="F1405" t="s">
        <v>7798</v>
      </c>
      <c r="G1405" t="s">
        <v>3881</v>
      </c>
      <c r="H1405" t="s">
        <v>4415</v>
      </c>
      <c r="I1405" t="s">
        <v>7648</v>
      </c>
      <c r="K1405" t="s">
        <v>4605</v>
      </c>
      <c r="L1405" t="s">
        <v>3337</v>
      </c>
      <c r="M1405" t="s">
        <v>7808</v>
      </c>
      <c r="P1405" t="s">
        <v>3343</v>
      </c>
    </row>
    <row r="1406" spans="1:16" x14ac:dyDescent="0.25">
      <c r="A1406" t="s">
        <v>3430</v>
      </c>
      <c r="B1406" t="s">
        <v>7805</v>
      </c>
      <c r="C1406" t="s">
        <v>7809</v>
      </c>
      <c r="D1406" t="s">
        <v>7809</v>
      </c>
      <c r="E1406" t="s">
        <v>7810</v>
      </c>
      <c r="F1406" t="s">
        <v>7803</v>
      </c>
      <c r="G1406" t="s">
        <v>3881</v>
      </c>
      <c r="H1406" t="s">
        <v>4415</v>
      </c>
      <c r="I1406" t="s">
        <v>7648</v>
      </c>
      <c r="K1406" t="s">
        <v>4605</v>
      </c>
      <c r="L1406" t="s">
        <v>3337</v>
      </c>
      <c r="M1406" t="s">
        <v>7811</v>
      </c>
      <c r="P1406" t="s">
        <v>3343</v>
      </c>
    </row>
    <row r="1407" spans="1:16" x14ac:dyDescent="0.25">
      <c r="A1407" t="s">
        <v>3328</v>
      </c>
      <c r="B1407" t="s">
        <v>7812</v>
      </c>
      <c r="C1407" t="s">
        <v>7813</v>
      </c>
      <c r="D1407" t="s">
        <v>7813</v>
      </c>
      <c r="E1407" t="s">
        <v>7814</v>
      </c>
      <c r="F1407" t="s">
        <v>7692</v>
      </c>
      <c r="G1407" t="s">
        <v>3333</v>
      </c>
      <c r="H1407" t="s">
        <v>4415</v>
      </c>
      <c r="I1407" t="s">
        <v>7648</v>
      </c>
      <c r="K1407" t="s">
        <v>4605</v>
      </c>
      <c r="L1407" t="s">
        <v>3337</v>
      </c>
      <c r="M1407" t="s">
        <v>7815</v>
      </c>
      <c r="P1407" t="s">
        <v>3343</v>
      </c>
    </row>
    <row r="1408" spans="1:16" x14ac:dyDescent="0.25">
      <c r="A1408" t="s">
        <v>3430</v>
      </c>
      <c r="B1408" t="s">
        <v>7816</v>
      </c>
      <c r="C1408" t="s">
        <v>7817</v>
      </c>
      <c r="D1408" t="s">
        <v>7817</v>
      </c>
      <c r="E1408" t="s">
        <v>7818</v>
      </c>
      <c r="F1408" t="s">
        <v>7819</v>
      </c>
      <c r="G1408" t="s">
        <v>3881</v>
      </c>
      <c r="H1408" t="s">
        <v>4415</v>
      </c>
      <c r="I1408" t="s">
        <v>7648</v>
      </c>
      <c r="K1408" t="s">
        <v>4605</v>
      </c>
      <c r="L1408" t="s">
        <v>4069</v>
      </c>
      <c r="M1408" t="s">
        <v>7820</v>
      </c>
      <c r="P1408" t="s">
        <v>3343</v>
      </c>
    </row>
    <row r="1409" spans="1:16" x14ac:dyDescent="0.25">
      <c r="A1409" t="s">
        <v>3430</v>
      </c>
      <c r="B1409" t="s">
        <v>7816</v>
      </c>
      <c r="C1409" t="s">
        <v>7821</v>
      </c>
      <c r="D1409" t="s">
        <v>7821</v>
      </c>
      <c r="E1409" t="s">
        <v>7822</v>
      </c>
      <c r="F1409" t="s">
        <v>7823</v>
      </c>
      <c r="G1409" t="s">
        <v>3881</v>
      </c>
      <c r="H1409" t="s">
        <v>4415</v>
      </c>
      <c r="I1409" t="s">
        <v>7648</v>
      </c>
      <c r="K1409" t="s">
        <v>4605</v>
      </c>
      <c r="L1409" t="s">
        <v>4069</v>
      </c>
      <c r="M1409" t="s">
        <v>7824</v>
      </c>
      <c r="P1409" t="s">
        <v>3343</v>
      </c>
    </row>
    <row r="1410" spans="1:16" x14ac:dyDescent="0.25">
      <c r="A1410" t="s">
        <v>3430</v>
      </c>
      <c r="C1410" t="s">
        <v>7825</v>
      </c>
      <c r="D1410" t="s">
        <v>7825</v>
      </c>
      <c r="E1410" t="s">
        <v>7826</v>
      </c>
      <c r="F1410" t="s">
        <v>7819</v>
      </c>
      <c r="G1410" t="s">
        <v>3881</v>
      </c>
      <c r="H1410" t="s">
        <v>4415</v>
      </c>
      <c r="I1410" t="s">
        <v>7648</v>
      </c>
      <c r="K1410" t="s">
        <v>4605</v>
      </c>
      <c r="L1410" t="s">
        <v>3337</v>
      </c>
      <c r="M1410" t="s">
        <v>7829</v>
      </c>
      <c r="P1410" t="s">
        <v>3343</v>
      </c>
    </row>
    <row r="1411" spans="1:16" x14ac:dyDescent="0.25">
      <c r="A1411" t="s">
        <v>3430</v>
      </c>
      <c r="B1411" t="s">
        <v>7805</v>
      </c>
      <c r="C1411" t="s">
        <v>7827</v>
      </c>
      <c r="D1411" t="s">
        <v>7827</v>
      </c>
      <c r="E1411" t="s">
        <v>7828</v>
      </c>
      <c r="F1411" t="s">
        <v>7823</v>
      </c>
      <c r="G1411" t="s">
        <v>3881</v>
      </c>
      <c r="H1411" t="s">
        <v>4415</v>
      </c>
      <c r="I1411" t="s">
        <v>7648</v>
      </c>
      <c r="K1411" t="s">
        <v>4605</v>
      </c>
      <c r="L1411" t="s">
        <v>4069</v>
      </c>
      <c r="M1411" t="s">
        <v>7830</v>
      </c>
      <c r="P1411" t="s">
        <v>3343</v>
      </c>
    </row>
    <row r="1412" spans="1:16" x14ac:dyDescent="0.25">
      <c r="A1412" t="s">
        <v>3328</v>
      </c>
      <c r="B1412" t="s">
        <v>7812</v>
      </c>
      <c r="C1412" t="s">
        <v>7831</v>
      </c>
      <c r="D1412" t="s">
        <v>7831</v>
      </c>
      <c r="E1412" t="s">
        <v>7832</v>
      </c>
      <c r="F1412" t="s">
        <v>7696</v>
      </c>
      <c r="G1412" t="s">
        <v>3333</v>
      </c>
      <c r="H1412" t="s">
        <v>4415</v>
      </c>
      <c r="I1412" t="s">
        <v>7648</v>
      </c>
      <c r="K1412" t="s">
        <v>4605</v>
      </c>
      <c r="L1412" t="s">
        <v>3337</v>
      </c>
      <c r="M1412" t="s">
        <v>7833</v>
      </c>
      <c r="P1412" t="s">
        <v>3343</v>
      </c>
    </row>
    <row r="1413" spans="1:16" x14ac:dyDescent="0.25">
      <c r="A1413" t="s">
        <v>3430</v>
      </c>
      <c r="B1413" t="s">
        <v>7800</v>
      </c>
      <c r="C1413" t="s">
        <v>7834</v>
      </c>
      <c r="D1413" t="s">
        <v>7834</v>
      </c>
      <c r="E1413" t="s">
        <v>7835</v>
      </c>
      <c r="F1413" t="s">
        <v>7836</v>
      </c>
      <c r="G1413" t="s">
        <v>3881</v>
      </c>
      <c r="H1413" t="s">
        <v>4415</v>
      </c>
      <c r="I1413" t="s">
        <v>7648</v>
      </c>
      <c r="K1413" t="s">
        <v>4605</v>
      </c>
      <c r="L1413" t="s">
        <v>4069</v>
      </c>
      <c r="M1413" t="s">
        <v>7837</v>
      </c>
      <c r="P1413" t="s">
        <v>3343</v>
      </c>
    </row>
    <row r="1414" spans="1:16" x14ac:dyDescent="0.25">
      <c r="A1414" t="s">
        <v>3430</v>
      </c>
      <c r="B1414" t="s">
        <v>7816</v>
      </c>
      <c r="C1414" t="s">
        <v>7838</v>
      </c>
      <c r="D1414" t="s">
        <v>7838</v>
      </c>
      <c r="E1414" t="s">
        <v>7839</v>
      </c>
      <c r="F1414" t="s">
        <v>7836</v>
      </c>
      <c r="G1414" t="s">
        <v>3881</v>
      </c>
      <c r="H1414" t="s">
        <v>4415</v>
      </c>
      <c r="I1414" t="s">
        <v>7648</v>
      </c>
      <c r="K1414" t="s">
        <v>4605</v>
      </c>
      <c r="L1414" t="s">
        <v>3337</v>
      </c>
      <c r="M1414" t="s">
        <v>7840</v>
      </c>
      <c r="P1414" t="s">
        <v>3343</v>
      </c>
    </row>
    <row r="1415" spans="1:16" x14ac:dyDescent="0.25">
      <c r="A1415" t="s">
        <v>3430</v>
      </c>
      <c r="B1415" t="s">
        <v>7805</v>
      </c>
      <c r="C1415" t="s">
        <v>7841</v>
      </c>
      <c r="D1415" t="s">
        <v>7841</v>
      </c>
      <c r="E1415" t="s">
        <v>7842</v>
      </c>
      <c r="F1415" t="s">
        <v>7843</v>
      </c>
      <c r="G1415" t="s">
        <v>3881</v>
      </c>
      <c r="H1415" t="s">
        <v>4415</v>
      </c>
      <c r="I1415" t="s">
        <v>7648</v>
      </c>
      <c r="K1415" t="s">
        <v>4605</v>
      </c>
      <c r="L1415" t="s">
        <v>3337</v>
      </c>
      <c r="M1415" t="s">
        <v>7844</v>
      </c>
      <c r="P1415" t="s">
        <v>3343</v>
      </c>
    </row>
    <row r="1416" spans="1:16" x14ac:dyDescent="0.25">
      <c r="A1416" t="s">
        <v>3430</v>
      </c>
      <c r="B1416" t="s">
        <v>7845</v>
      </c>
      <c r="C1416" t="s">
        <v>7846</v>
      </c>
      <c r="D1416" t="s">
        <v>7846</v>
      </c>
      <c r="E1416" t="s">
        <v>7847</v>
      </c>
      <c r="F1416" t="s">
        <v>7836</v>
      </c>
      <c r="G1416" t="s">
        <v>3881</v>
      </c>
      <c r="H1416" t="s">
        <v>4415</v>
      </c>
      <c r="I1416" t="s">
        <v>7648</v>
      </c>
      <c r="K1416" t="s">
        <v>4605</v>
      </c>
      <c r="L1416" t="s">
        <v>4069</v>
      </c>
      <c r="M1416" t="s">
        <v>7848</v>
      </c>
      <c r="P1416" t="s">
        <v>3343</v>
      </c>
    </row>
    <row r="1417" spans="1:16" x14ac:dyDescent="0.25">
      <c r="A1417" t="s">
        <v>3328</v>
      </c>
      <c r="C1417" t="s">
        <v>7849</v>
      </c>
      <c r="D1417" t="s">
        <v>7849</v>
      </c>
      <c r="E1417" t="s">
        <v>7850</v>
      </c>
      <c r="F1417" t="s">
        <v>7851</v>
      </c>
      <c r="G1417" t="s">
        <v>3333</v>
      </c>
      <c r="H1417" t="s">
        <v>4415</v>
      </c>
      <c r="I1417" t="s">
        <v>7648</v>
      </c>
      <c r="K1417" t="s">
        <v>4605</v>
      </c>
      <c r="L1417" t="s">
        <v>3337</v>
      </c>
      <c r="M1417" t="s">
        <v>7852</v>
      </c>
      <c r="P1417" t="s">
        <v>3343</v>
      </c>
    </row>
    <row r="1418" spans="1:16" x14ac:dyDescent="0.25">
      <c r="A1418" t="s">
        <v>3430</v>
      </c>
      <c r="C1418" t="s">
        <v>7853</v>
      </c>
      <c r="D1418" t="s">
        <v>7853</v>
      </c>
      <c r="E1418" t="s">
        <v>7854</v>
      </c>
      <c r="F1418" t="s">
        <v>7855</v>
      </c>
      <c r="G1418" t="s">
        <v>3333</v>
      </c>
      <c r="H1418" t="s">
        <v>4415</v>
      </c>
      <c r="I1418" t="s">
        <v>7648</v>
      </c>
      <c r="K1418" t="s">
        <v>4605</v>
      </c>
      <c r="L1418" t="s">
        <v>4069</v>
      </c>
      <c r="M1418" t="s">
        <v>7856</v>
      </c>
      <c r="P1418" t="s">
        <v>3343</v>
      </c>
    </row>
    <row r="1419" spans="1:16" x14ac:dyDescent="0.25">
      <c r="A1419" t="s">
        <v>3430</v>
      </c>
      <c r="B1419" t="s">
        <v>7805</v>
      </c>
      <c r="C1419" t="s">
        <v>7857</v>
      </c>
      <c r="D1419" t="s">
        <v>7857</v>
      </c>
      <c r="E1419" t="s">
        <v>7858</v>
      </c>
      <c r="F1419" t="s">
        <v>7855</v>
      </c>
      <c r="G1419" t="s">
        <v>3333</v>
      </c>
      <c r="H1419" t="s">
        <v>4415</v>
      </c>
      <c r="I1419" t="s">
        <v>7648</v>
      </c>
      <c r="K1419" t="s">
        <v>4605</v>
      </c>
      <c r="L1419" t="s">
        <v>3337</v>
      </c>
      <c r="M1419" t="s">
        <v>7859</v>
      </c>
      <c r="P1419" t="s">
        <v>3343</v>
      </c>
    </row>
    <row r="1420" spans="1:16" x14ac:dyDescent="0.25">
      <c r="A1420" t="s">
        <v>3328</v>
      </c>
      <c r="C1420" t="s">
        <v>7860</v>
      </c>
      <c r="D1420" t="s">
        <v>7860</v>
      </c>
      <c r="E1420" t="s">
        <v>7861</v>
      </c>
      <c r="F1420" t="s">
        <v>7862</v>
      </c>
      <c r="G1420" t="s">
        <v>3333</v>
      </c>
      <c r="H1420" t="s">
        <v>4415</v>
      </c>
      <c r="I1420" t="s">
        <v>7648</v>
      </c>
      <c r="K1420" t="s">
        <v>4605</v>
      </c>
      <c r="L1420" t="s">
        <v>4069</v>
      </c>
      <c r="M1420" t="s">
        <v>7863</v>
      </c>
      <c r="P1420" t="s">
        <v>3343</v>
      </c>
    </row>
    <row r="1421" spans="1:16" x14ac:dyDescent="0.25">
      <c r="A1421" t="s">
        <v>3430</v>
      </c>
      <c r="C1421" t="s">
        <v>7864</v>
      </c>
      <c r="D1421" t="s">
        <v>7864</v>
      </c>
      <c r="E1421" t="s">
        <v>7865</v>
      </c>
      <c r="F1421" t="s">
        <v>7866</v>
      </c>
      <c r="G1421" t="s">
        <v>3333</v>
      </c>
      <c r="H1421" t="s">
        <v>4415</v>
      </c>
      <c r="I1421" t="s">
        <v>7648</v>
      </c>
      <c r="K1421" t="s">
        <v>4605</v>
      </c>
      <c r="L1421" t="s">
        <v>4069</v>
      </c>
      <c r="M1421" t="s">
        <v>7869</v>
      </c>
      <c r="P1421" t="s">
        <v>3343</v>
      </c>
    </row>
    <row r="1422" spans="1:16" x14ac:dyDescent="0.25">
      <c r="A1422" t="s">
        <v>3430</v>
      </c>
      <c r="B1422" t="s">
        <v>7805</v>
      </c>
      <c r="C1422" t="s">
        <v>7867</v>
      </c>
      <c r="D1422" t="s">
        <v>7867</v>
      </c>
      <c r="E1422" t="s">
        <v>7868</v>
      </c>
      <c r="F1422" t="s">
        <v>7866</v>
      </c>
      <c r="G1422" t="s">
        <v>3333</v>
      </c>
      <c r="H1422" t="s">
        <v>4415</v>
      </c>
      <c r="I1422" t="s">
        <v>7648</v>
      </c>
      <c r="K1422" t="s">
        <v>4605</v>
      </c>
      <c r="L1422" t="s">
        <v>4069</v>
      </c>
      <c r="M1422" t="s">
        <v>7870</v>
      </c>
      <c r="P1422" t="s">
        <v>3343</v>
      </c>
    </row>
    <row r="1423" spans="1:16" x14ac:dyDescent="0.25">
      <c r="A1423" t="s">
        <v>3430</v>
      </c>
      <c r="C1423" t="s">
        <v>7871</v>
      </c>
      <c r="D1423" t="s">
        <v>7871</v>
      </c>
      <c r="E1423" t="s">
        <v>7872</v>
      </c>
      <c r="F1423" t="s">
        <v>7873</v>
      </c>
      <c r="G1423" t="s">
        <v>3881</v>
      </c>
      <c r="H1423" t="s">
        <v>4415</v>
      </c>
      <c r="I1423" t="s">
        <v>7648</v>
      </c>
      <c r="K1423" t="s">
        <v>4605</v>
      </c>
      <c r="L1423" t="s">
        <v>4069</v>
      </c>
      <c r="M1423" t="s">
        <v>7874</v>
      </c>
      <c r="P1423" t="s">
        <v>3343</v>
      </c>
    </row>
    <row r="1424" spans="1:16" x14ac:dyDescent="0.25">
      <c r="A1424" t="s">
        <v>3430</v>
      </c>
      <c r="B1424" t="s">
        <v>7816</v>
      </c>
      <c r="C1424" t="s">
        <v>7875</v>
      </c>
      <c r="D1424" t="s">
        <v>7875</v>
      </c>
      <c r="E1424" t="s">
        <v>7876</v>
      </c>
      <c r="F1424" t="s">
        <v>7877</v>
      </c>
      <c r="G1424" t="s">
        <v>3881</v>
      </c>
      <c r="H1424" t="s">
        <v>4415</v>
      </c>
      <c r="I1424" t="s">
        <v>7648</v>
      </c>
      <c r="K1424" t="s">
        <v>4605</v>
      </c>
      <c r="L1424" t="s">
        <v>3337</v>
      </c>
      <c r="M1424" t="s">
        <v>7878</v>
      </c>
      <c r="P1424" t="s">
        <v>3343</v>
      </c>
    </row>
    <row r="1425" spans="1:16" x14ac:dyDescent="0.25">
      <c r="A1425" t="s">
        <v>3430</v>
      </c>
      <c r="C1425" t="s">
        <v>7879</v>
      </c>
      <c r="D1425" t="s">
        <v>7879</v>
      </c>
      <c r="E1425" t="s">
        <v>7880</v>
      </c>
      <c r="F1425" t="s">
        <v>7873</v>
      </c>
      <c r="G1425" t="s">
        <v>3881</v>
      </c>
      <c r="H1425" t="s">
        <v>4415</v>
      </c>
      <c r="I1425" t="s">
        <v>7648</v>
      </c>
      <c r="K1425" t="s">
        <v>4605</v>
      </c>
      <c r="L1425" t="s">
        <v>4069</v>
      </c>
      <c r="M1425" t="s">
        <v>7881</v>
      </c>
      <c r="P1425" t="s">
        <v>3343</v>
      </c>
    </row>
    <row r="1426" spans="1:16" x14ac:dyDescent="0.25">
      <c r="A1426" t="s">
        <v>3430</v>
      </c>
      <c r="C1426" t="s">
        <v>7882</v>
      </c>
      <c r="D1426" t="s">
        <v>7882</v>
      </c>
      <c r="E1426" t="s">
        <v>7883</v>
      </c>
      <c r="F1426" t="s">
        <v>7877</v>
      </c>
      <c r="G1426" t="s">
        <v>3881</v>
      </c>
      <c r="H1426" t="s">
        <v>4415</v>
      </c>
      <c r="I1426" t="s">
        <v>7648</v>
      </c>
      <c r="K1426" t="s">
        <v>4605</v>
      </c>
      <c r="L1426" t="s">
        <v>4069</v>
      </c>
      <c r="M1426" t="s">
        <v>7884</v>
      </c>
      <c r="P1426" t="s">
        <v>3343</v>
      </c>
    </row>
    <row r="1427" spans="1:16" x14ac:dyDescent="0.25">
      <c r="A1427" t="s">
        <v>3328</v>
      </c>
      <c r="C1427" t="s">
        <v>7885</v>
      </c>
      <c r="D1427" t="s">
        <v>7885</v>
      </c>
      <c r="E1427" t="s">
        <v>7886</v>
      </c>
      <c r="F1427" t="s">
        <v>7707</v>
      </c>
      <c r="G1427" t="s">
        <v>3881</v>
      </c>
      <c r="H1427" t="s">
        <v>4415</v>
      </c>
      <c r="I1427" t="s">
        <v>7648</v>
      </c>
      <c r="K1427" t="s">
        <v>4605</v>
      </c>
      <c r="L1427" t="s">
        <v>3337</v>
      </c>
      <c r="M1427" t="s">
        <v>7887</v>
      </c>
      <c r="P1427" t="s">
        <v>3343</v>
      </c>
    </row>
    <row r="1428" spans="1:16" x14ac:dyDescent="0.25">
      <c r="A1428" t="s">
        <v>3328</v>
      </c>
      <c r="C1428" t="s">
        <v>7888</v>
      </c>
      <c r="D1428" t="s">
        <v>7888</v>
      </c>
      <c r="E1428" t="s">
        <v>7889</v>
      </c>
      <c r="F1428" t="s">
        <v>7890</v>
      </c>
      <c r="G1428" t="s">
        <v>3881</v>
      </c>
      <c r="H1428" t="s">
        <v>4415</v>
      </c>
      <c r="I1428" t="s">
        <v>7648</v>
      </c>
      <c r="K1428" t="s">
        <v>4605</v>
      </c>
      <c r="L1428" t="s">
        <v>3337</v>
      </c>
      <c r="M1428" t="s">
        <v>7891</v>
      </c>
      <c r="P1428" t="s">
        <v>3343</v>
      </c>
    </row>
    <row r="1429" spans="1:16" x14ac:dyDescent="0.25">
      <c r="A1429" t="s">
        <v>3328</v>
      </c>
      <c r="B1429" t="s">
        <v>7812</v>
      </c>
      <c r="C1429" t="s">
        <v>7892</v>
      </c>
      <c r="D1429" t="s">
        <v>7892</v>
      </c>
      <c r="E1429" t="s">
        <v>7893</v>
      </c>
      <c r="F1429" t="s">
        <v>7723</v>
      </c>
      <c r="G1429" t="s">
        <v>3333</v>
      </c>
      <c r="H1429" t="s">
        <v>4415</v>
      </c>
      <c r="I1429" t="s">
        <v>7648</v>
      </c>
      <c r="K1429" t="s">
        <v>4605</v>
      </c>
      <c r="L1429" t="s">
        <v>4069</v>
      </c>
      <c r="M1429" t="s">
        <v>7894</v>
      </c>
      <c r="P1429" t="s">
        <v>3343</v>
      </c>
    </row>
    <row r="1430" spans="1:16" x14ac:dyDescent="0.25">
      <c r="A1430" t="s">
        <v>3328</v>
      </c>
      <c r="C1430" t="s">
        <v>7895</v>
      </c>
      <c r="D1430" t="s">
        <v>7895</v>
      </c>
      <c r="E1430" t="s">
        <v>7896</v>
      </c>
      <c r="F1430" t="s">
        <v>7727</v>
      </c>
      <c r="G1430" t="s">
        <v>3881</v>
      </c>
      <c r="H1430" t="s">
        <v>4415</v>
      </c>
      <c r="I1430" t="s">
        <v>7648</v>
      </c>
      <c r="K1430" t="s">
        <v>4605</v>
      </c>
      <c r="L1430" t="s">
        <v>3337</v>
      </c>
      <c r="M1430" t="s">
        <v>7897</v>
      </c>
      <c r="P1430" t="s">
        <v>3343</v>
      </c>
    </row>
    <row r="1431" spans="1:16" x14ac:dyDescent="0.25">
      <c r="A1431" t="s">
        <v>4764</v>
      </c>
      <c r="B1431" t="s">
        <v>7898</v>
      </c>
      <c r="C1431" t="s">
        <v>7899</v>
      </c>
      <c r="D1431" t="s">
        <v>7899</v>
      </c>
      <c r="E1431" t="s">
        <v>7900</v>
      </c>
      <c r="F1431" t="s">
        <v>7901</v>
      </c>
      <c r="G1431" t="s">
        <v>4486</v>
      </c>
      <c r="H1431" t="s">
        <v>4415</v>
      </c>
      <c r="I1431" t="s">
        <v>7648</v>
      </c>
      <c r="K1431" t="s">
        <v>4605</v>
      </c>
      <c r="L1431" t="s">
        <v>4069</v>
      </c>
      <c r="M1431" t="s">
        <v>7902</v>
      </c>
      <c r="P1431" t="s">
        <v>3343</v>
      </c>
    </row>
    <row r="1432" spans="1:16" x14ac:dyDescent="0.25">
      <c r="A1432" t="s">
        <v>4410</v>
      </c>
      <c r="C1432" t="s">
        <v>7903</v>
      </c>
      <c r="D1432" t="s">
        <v>7903</v>
      </c>
      <c r="E1432" t="s">
        <v>7904</v>
      </c>
      <c r="F1432" t="s">
        <v>7905</v>
      </c>
      <c r="G1432" t="s">
        <v>4403</v>
      </c>
      <c r="H1432" t="s">
        <v>4415</v>
      </c>
      <c r="K1432" t="s">
        <v>4605</v>
      </c>
      <c r="L1432" t="s">
        <v>4069</v>
      </c>
      <c r="M1432" t="s">
        <v>7906</v>
      </c>
      <c r="P1432" t="s">
        <v>3343</v>
      </c>
    </row>
    <row r="1433" spans="1:16" x14ac:dyDescent="0.25">
      <c r="A1433" t="s">
        <v>3328</v>
      </c>
      <c r="C1433" t="s">
        <v>7907</v>
      </c>
      <c r="D1433" t="s">
        <v>7907</v>
      </c>
      <c r="E1433" t="s">
        <v>7908</v>
      </c>
      <c r="F1433" t="s">
        <v>7692</v>
      </c>
      <c r="G1433" t="s">
        <v>3333</v>
      </c>
      <c r="H1433" t="s">
        <v>4415</v>
      </c>
      <c r="I1433" t="s">
        <v>7648</v>
      </c>
      <c r="K1433" t="s">
        <v>4605</v>
      </c>
      <c r="L1433" t="s">
        <v>3337</v>
      </c>
      <c r="M1433" t="s">
        <v>7909</v>
      </c>
      <c r="P1433" t="s">
        <v>3343</v>
      </c>
    </row>
    <row r="1434" spans="1:16" x14ac:dyDescent="0.25">
      <c r="A1434" t="s">
        <v>3328</v>
      </c>
      <c r="C1434" t="s">
        <v>7910</v>
      </c>
      <c r="D1434" t="s">
        <v>7910</v>
      </c>
      <c r="E1434" t="s">
        <v>7911</v>
      </c>
      <c r="F1434" t="s">
        <v>7696</v>
      </c>
      <c r="G1434" t="s">
        <v>3333</v>
      </c>
      <c r="H1434" t="s">
        <v>4415</v>
      </c>
      <c r="I1434" t="s">
        <v>7648</v>
      </c>
      <c r="K1434" t="s">
        <v>4605</v>
      </c>
      <c r="L1434" t="s">
        <v>4069</v>
      </c>
      <c r="M1434" t="s">
        <v>7915</v>
      </c>
      <c r="P1434" t="s">
        <v>3343</v>
      </c>
    </row>
    <row r="1435" spans="1:16" x14ac:dyDescent="0.25">
      <c r="A1435" t="s">
        <v>3328</v>
      </c>
      <c r="B1435" t="s">
        <v>7912</v>
      </c>
      <c r="C1435" t="s">
        <v>7913</v>
      </c>
      <c r="D1435" t="s">
        <v>7913</v>
      </c>
      <c r="E1435" t="s">
        <v>7914</v>
      </c>
      <c r="F1435" t="s">
        <v>7700</v>
      </c>
      <c r="G1435" t="s">
        <v>3333</v>
      </c>
      <c r="H1435" t="s">
        <v>4415</v>
      </c>
      <c r="I1435" t="s">
        <v>7648</v>
      </c>
      <c r="K1435" t="s">
        <v>4605</v>
      </c>
      <c r="L1435" t="s">
        <v>3337</v>
      </c>
      <c r="M1435" t="s">
        <v>7916</v>
      </c>
      <c r="P1435" t="s">
        <v>3343</v>
      </c>
    </row>
    <row r="1436" spans="1:16" x14ac:dyDescent="0.25">
      <c r="A1436" t="s">
        <v>3328</v>
      </c>
      <c r="B1436" t="s">
        <v>7912</v>
      </c>
      <c r="C1436" t="s">
        <v>7917</v>
      </c>
      <c r="D1436" t="s">
        <v>7917</v>
      </c>
      <c r="E1436" t="s">
        <v>7918</v>
      </c>
      <c r="F1436" t="s">
        <v>7659</v>
      </c>
      <c r="G1436" t="s">
        <v>3333</v>
      </c>
      <c r="H1436" t="s">
        <v>4415</v>
      </c>
      <c r="I1436" t="s">
        <v>7648</v>
      </c>
      <c r="K1436" t="s">
        <v>4605</v>
      </c>
      <c r="L1436" t="s">
        <v>3337</v>
      </c>
      <c r="M1436" t="s">
        <v>7919</v>
      </c>
      <c r="P1436" t="s">
        <v>3343</v>
      </c>
    </row>
    <row r="1437" spans="1:16" x14ac:dyDescent="0.25">
      <c r="A1437" t="s">
        <v>3328</v>
      </c>
      <c r="B1437" t="s">
        <v>7920</v>
      </c>
      <c r="C1437" t="s">
        <v>7921</v>
      </c>
      <c r="D1437" t="s">
        <v>7921</v>
      </c>
      <c r="E1437" t="s">
        <v>7922</v>
      </c>
      <c r="F1437" t="s">
        <v>7707</v>
      </c>
      <c r="G1437" t="s">
        <v>3881</v>
      </c>
      <c r="H1437" t="s">
        <v>4415</v>
      </c>
      <c r="I1437" t="s">
        <v>7648</v>
      </c>
      <c r="K1437" t="s">
        <v>4605</v>
      </c>
      <c r="L1437" t="s">
        <v>4069</v>
      </c>
      <c r="M1437" t="s">
        <v>7923</v>
      </c>
      <c r="P1437" t="s">
        <v>3343</v>
      </c>
    </row>
    <row r="1438" spans="1:16" x14ac:dyDescent="0.25">
      <c r="A1438" t="s">
        <v>3328</v>
      </c>
      <c r="B1438" t="s">
        <v>7920</v>
      </c>
      <c r="C1438" t="s">
        <v>7924</v>
      </c>
      <c r="D1438" t="s">
        <v>7924</v>
      </c>
      <c r="E1438" t="s">
        <v>7925</v>
      </c>
      <c r="F1438" t="s">
        <v>7711</v>
      </c>
      <c r="G1438" t="s">
        <v>3881</v>
      </c>
      <c r="H1438" t="s">
        <v>4415</v>
      </c>
      <c r="I1438" t="s">
        <v>7648</v>
      </c>
      <c r="K1438" t="s">
        <v>4605</v>
      </c>
      <c r="L1438" t="s">
        <v>3337</v>
      </c>
      <c r="M1438" t="s">
        <v>7926</v>
      </c>
      <c r="P1438" t="s">
        <v>3343</v>
      </c>
    </row>
    <row r="1439" spans="1:16" x14ac:dyDescent="0.25">
      <c r="A1439" t="s">
        <v>3328</v>
      </c>
      <c r="C1439" t="s">
        <v>7927</v>
      </c>
      <c r="D1439" t="s">
        <v>7927</v>
      </c>
      <c r="E1439" t="s">
        <v>7928</v>
      </c>
      <c r="F1439" t="s">
        <v>7674</v>
      </c>
      <c r="G1439" t="s">
        <v>3881</v>
      </c>
      <c r="H1439" t="s">
        <v>4415</v>
      </c>
      <c r="I1439" t="s">
        <v>7648</v>
      </c>
      <c r="K1439" t="s">
        <v>4605</v>
      </c>
      <c r="L1439" t="s">
        <v>4069</v>
      </c>
      <c r="M1439" t="s">
        <v>7931</v>
      </c>
      <c r="P1439" t="s">
        <v>3343</v>
      </c>
    </row>
    <row r="1440" spans="1:16" x14ac:dyDescent="0.25">
      <c r="A1440" t="s">
        <v>3328</v>
      </c>
      <c r="B1440" t="s">
        <v>7920</v>
      </c>
      <c r="C1440" t="s">
        <v>7929</v>
      </c>
      <c r="D1440" t="s">
        <v>7929</v>
      </c>
      <c r="E1440" t="s">
        <v>7930</v>
      </c>
      <c r="F1440" t="s">
        <v>7719</v>
      </c>
      <c r="G1440" t="s">
        <v>3881</v>
      </c>
      <c r="H1440" t="s">
        <v>4415</v>
      </c>
      <c r="I1440" t="s">
        <v>7648</v>
      </c>
      <c r="K1440" t="s">
        <v>4605</v>
      </c>
      <c r="L1440" t="s">
        <v>3337</v>
      </c>
      <c r="M1440" t="s">
        <v>7932</v>
      </c>
      <c r="P1440" t="s">
        <v>3343</v>
      </c>
    </row>
    <row r="1441" spans="1:16" x14ac:dyDescent="0.25">
      <c r="A1441" t="s">
        <v>3328</v>
      </c>
      <c r="B1441" t="s">
        <v>7920</v>
      </c>
      <c r="C1441" t="s">
        <v>7933</v>
      </c>
      <c r="D1441" t="s">
        <v>7933</v>
      </c>
      <c r="E1441" t="s">
        <v>7934</v>
      </c>
      <c r="F1441" t="s">
        <v>7723</v>
      </c>
      <c r="G1441" t="s">
        <v>3333</v>
      </c>
      <c r="H1441" t="s">
        <v>4415</v>
      </c>
      <c r="I1441" t="s">
        <v>7648</v>
      </c>
      <c r="K1441" t="s">
        <v>4605</v>
      </c>
      <c r="L1441" t="s">
        <v>3337</v>
      </c>
      <c r="M1441" t="s">
        <v>7935</v>
      </c>
      <c r="P1441" t="s">
        <v>3343</v>
      </c>
    </row>
    <row r="1442" spans="1:16" x14ac:dyDescent="0.25">
      <c r="A1442" t="s">
        <v>3328</v>
      </c>
      <c r="C1442" t="s">
        <v>7936</v>
      </c>
      <c r="D1442" t="s">
        <v>7936</v>
      </c>
      <c r="E1442" t="s">
        <v>7937</v>
      </c>
      <c r="F1442" t="s">
        <v>7727</v>
      </c>
      <c r="G1442" t="s">
        <v>3881</v>
      </c>
      <c r="H1442" t="s">
        <v>4415</v>
      </c>
      <c r="I1442" t="s">
        <v>7648</v>
      </c>
      <c r="K1442" t="s">
        <v>4605</v>
      </c>
      <c r="L1442" t="s">
        <v>3337</v>
      </c>
      <c r="M1442" t="s">
        <v>7938</v>
      </c>
      <c r="P1442" t="s">
        <v>3343</v>
      </c>
    </row>
    <row r="1443" spans="1:16" x14ac:dyDescent="0.25">
      <c r="A1443" t="s">
        <v>3328</v>
      </c>
      <c r="C1443" t="s">
        <v>7939</v>
      </c>
      <c r="D1443" t="s">
        <v>7939</v>
      </c>
      <c r="E1443" t="s">
        <v>7940</v>
      </c>
      <c r="F1443" t="s">
        <v>7692</v>
      </c>
      <c r="G1443" t="s">
        <v>3333</v>
      </c>
      <c r="H1443" t="s">
        <v>4415</v>
      </c>
      <c r="I1443" t="s">
        <v>7648</v>
      </c>
      <c r="K1443" t="s">
        <v>4605</v>
      </c>
      <c r="L1443" t="s">
        <v>4069</v>
      </c>
      <c r="M1443" t="s">
        <v>7941</v>
      </c>
      <c r="P1443" t="s">
        <v>3343</v>
      </c>
    </row>
    <row r="1444" spans="1:16" x14ac:dyDescent="0.25">
      <c r="A1444" t="s">
        <v>3328</v>
      </c>
      <c r="C1444" t="s">
        <v>7942</v>
      </c>
      <c r="D1444" t="s">
        <v>7942</v>
      </c>
      <c r="E1444" t="s">
        <v>7943</v>
      </c>
      <c r="F1444" t="s">
        <v>7696</v>
      </c>
      <c r="G1444" t="s">
        <v>3333</v>
      </c>
      <c r="H1444" t="s">
        <v>4415</v>
      </c>
      <c r="I1444" t="s">
        <v>7648</v>
      </c>
      <c r="K1444" t="s">
        <v>4605</v>
      </c>
      <c r="L1444" t="s">
        <v>3337</v>
      </c>
      <c r="M1444" t="s">
        <v>7944</v>
      </c>
      <c r="P1444" t="s">
        <v>3343</v>
      </c>
    </row>
    <row r="1445" spans="1:16" x14ac:dyDescent="0.25">
      <c r="A1445" t="s">
        <v>3328</v>
      </c>
      <c r="C1445" t="s">
        <v>7945</v>
      </c>
      <c r="D1445" t="s">
        <v>7945</v>
      </c>
      <c r="E1445" t="s">
        <v>7946</v>
      </c>
      <c r="F1445" t="s">
        <v>7700</v>
      </c>
      <c r="G1445" t="s">
        <v>3333</v>
      </c>
      <c r="H1445" t="s">
        <v>4415</v>
      </c>
      <c r="I1445" t="s">
        <v>7648</v>
      </c>
      <c r="K1445" t="s">
        <v>4605</v>
      </c>
      <c r="L1445" t="s">
        <v>3337</v>
      </c>
      <c r="M1445" t="s">
        <v>7947</v>
      </c>
      <c r="P1445" t="s">
        <v>3343</v>
      </c>
    </row>
    <row r="1446" spans="1:16" x14ac:dyDescent="0.25">
      <c r="A1446" t="s">
        <v>3328</v>
      </c>
      <c r="C1446" t="s">
        <v>7948</v>
      </c>
      <c r="D1446" t="s">
        <v>7948</v>
      </c>
      <c r="E1446" t="s">
        <v>7949</v>
      </c>
      <c r="F1446" t="s">
        <v>7659</v>
      </c>
      <c r="G1446" t="s">
        <v>3333</v>
      </c>
      <c r="H1446" t="s">
        <v>4415</v>
      </c>
      <c r="I1446" t="s">
        <v>7648</v>
      </c>
      <c r="K1446" t="s">
        <v>4605</v>
      </c>
      <c r="L1446" t="s">
        <v>4069</v>
      </c>
      <c r="M1446" t="s">
        <v>7950</v>
      </c>
      <c r="P1446" t="s">
        <v>3343</v>
      </c>
    </row>
    <row r="1447" spans="1:16" x14ac:dyDescent="0.25">
      <c r="A1447" t="s">
        <v>3328</v>
      </c>
      <c r="C1447" t="s">
        <v>7951</v>
      </c>
      <c r="D1447" t="s">
        <v>7951</v>
      </c>
      <c r="E1447" t="s">
        <v>7952</v>
      </c>
      <c r="F1447" t="s">
        <v>7707</v>
      </c>
      <c r="G1447" t="s">
        <v>3881</v>
      </c>
      <c r="H1447" t="s">
        <v>4415</v>
      </c>
      <c r="I1447" t="s">
        <v>7648</v>
      </c>
      <c r="K1447" t="s">
        <v>4605</v>
      </c>
      <c r="L1447" t="s">
        <v>3337</v>
      </c>
      <c r="M1447" t="s">
        <v>7953</v>
      </c>
      <c r="P1447" t="s">
        <v>3343</v>
      </c>
    </row>
    <row r="1448" spans="1:16" x14ac:dyDescent="0.25">
      <c r="A1448" t="s">
        <v>3328</v>
      </c>
      <c r="C1448" t="s">
        <v>7954</v>
      </c>
      <c r="D1448" t="s">
        <v>7954</v>
      </c>
      <c r="E1448" t="s">
        <v>7955</v>
      </c>
      <c r="F1448" t="s">
        <v>7711</v>
      </c>
      <c r="G1448" t="s">
        <v>3881</v>
      </c>
      <c r="H1448" t="s">
        <v>4415</v>
      </c>
      <c r="I1448" t="s">
        <v>7648</v>
      </c>
      <c r="K1448" t="s">
        <v>4605</v>
      </c>
      <c r="L1448" t="s">
        <v>4069</v>
      </c>
      <c r="M1448" t="s">
        <v>7956</v>
      </c>
      <c r="P1448" t="s">
        <v>3343</v>
      </c>
    </row>
    <row r="1449" spans="1:16" x14ac:dyDescent="0.25">
      <c r="A1449" t="s">
        <v>3328</v>
      </c>
      <c r="C1449" t="s">
        <v>7957</v>
      </c>
      <c r="D1449" t="s">
        <v>7957</v>
      </c>
      <c r="E1449" t="s">
        <v>7958</v>
      </c>
      <c r="F1449" t="s">
        <v>7674</v>
      </c>
      <c r="G1449" t="s">
        <v>3881</v>
      </c>
      <c r="H1449" t="s">
        <v>4415</v>
      </c>
      <c r="I1449" t="s">
        <v>7648</v>
      </c>
      <c r="K1449" t="s">
        <v>4605</v>
      </c>
      <c r="L1449" t="s">
        <v>4069</v>
      </c>
      <c r="M1449" t="s">
        <v>7959</v>
      </c>
      <c r="P1449" t="s">
        <v>3343</v>
      </c>
    </row>
    <row r="1450" spans="1:16" x14ac:dyDescent="0.25">
      <c r="A1450" t="s">
        <v>3328</v>
      </c>
      <c r="B1450" t="s">
        <v>7960</v>
      </c>
      <c r="C1450" t="s">
        <v>7961</v>
      </c>
      <c r="D1450" t="s">
        <v>7961</v>
      </c>
      <c r="E1450" t="s">
        <v>7962</v>
      </c>
      <c r="F1450" t="s">
        <v>7719</v>
      </c>
      <c r="G1450" t="s">
        <v>3881</v>
      </c>
      <c r="H1450" t="s">
        <v>4415</v>
      </c>
      <c r="I1450" t="s">
        <v>7648</v>
      </c>
      <c r="K1450" t="s">
        <v>4605</v>
      </c>
      <c r="L1450" t="s">
        <v>3337</v>
      </c>
      <c r="M1450" t="s">
        <v>7963</v>
      </c>
      <c r="P1450" t="s">
        <v>3343</v>
      </c>
    </row>
    <row r="1451" spans="1:16" x14ac:dyDescent="0.25">
      <c r="A1451" t="s">
        <v>3328</v>
      </c>
      <c r="C1451" t="s">
        <v>7964</v>
      </c>
      <c r="D1451" t="s">
        <v>7964</v>
      </c>
      <c r="E1451" t="s">
        <v>7965</v>
      </c>
      <c r="F1451" t="s">
        <v>7723</v>
      </c>
      <c r="G1451" t="s">
        <v>3333</v>
      </c>
      <c r="H1451" t="s">
        <v>4415</v>
      </c>
      <c r="I1451" t="s">
        <v>7648</v>
      </c>
      <c r="K1451" t="s">
        <v>4605</v>
      </c>
      <c r="L1451" t="s">
        <v>3337</v>
      </c>
      <c r="M1451" t="s">
        <v>7966</v>
      </c>
      <c r="P1451" t="s">
        <v>3343</v>
      </c>
    </row>
    <row r="1452" spans="1:16" x14ac:dyDescent="0.25">
      <c r="A1452" t="s">
        <v>3328</v>
      </c>
      <c r="C1452" t="s">
        <v>7967</v>
      </c>
      <c r="D1452" t="s">
        <v>7967</v>
      </c>
      <c r="E1452" t="s">
        <v>7968</v>
      </c>
      <c r="F1452" t="s">
        <v>7727</v>
      </c>
      <c r="G1452" t="s">
        <v>3881</v>
      </c>
      <c r="H1452" t="s">
        <v>4415</v>
      </c>
      <c r="I1452" t="s">
        <v>7648</v>
      </c>
      <c r="K1452" t="s">
        <v>4605</v>
      </c>
      <c r="L1452" t="s">
        <v>3337</v>
      </c>
      <c r="M1452" t="s">
        <v>7969</v>
      </c>
      <c r="P1452" t="s">
        <v>3343</v>
      </c>
    </row>
    <row r="1453" spans="1:16" x14ac:dyDescent="0.25">
      <c r="A1453" t="s">
        <v>4764</v>
      </c>
      <c r="C1453" t="s">
        <v>7970</v>
      </c>
      <c r="D1453" t="s">
        <v>7970</v>
      </c>
      <c r="E1453" t="s">
        <v>7971</v>
      </c>
      <c r="F1453" t="s">
        <v>7972</v>
      </c>
      <c r="G1453" t="s">
        <v>3881</v>
      </c>
      <c r="H1453" t="s">
        <v>4415</v>
      </c>
      <c r="K1453" t="s">
        <v>4605</v>
      </c>
      <c r="L1453" t="s">
        <v>3337</v>
      </c>
      <c r="M1453" t="s">
        <v>7973</v>
      </c>
      <c r="P1453" t="s">
        <v>3343</v>
      </c>
    </row>
    <row r="1454" spans="1:16" x14ac:dyDescent="0.25">
      <c r="A1454" t="s">
        <v>4764</v>
      </c>
      <c r="C1454" t="s">
        <v>7974</v>
      </c>
      <c r="D1454" t="s">
        <v>7974</v>
      </c>
      <c r="E1454" t="s">
        <v>7975</v>
      </c>
      <c r="F1454" t="s">
        <v>7692</v>
      </c>
      <c r="G1454" t="s">
        <v>3333</v>
      </c>
      <c r="H1454" t="s">
        <v>4415</v>
      </c>
      <c r="I1454" t="s">
        <v>7976</v>
      </c>
      <c r="K1454" t="s">
        <v>4605</v>
      </c>
      <c r="L1454" t="s">
        <v>3337</v>
      </c>
      <c r="M1454" t="s">
        <v>7980</v>
      </c>
      <c r="P1454" t="s">
        <v>3343</v>
      </c>
    </row>
    <row r="1455" spans="1:16" x14ac:dyDescent="0.25">
      <c r="A1455" t="s">
        <v>4764</v>
      </c>
      <c r="B1455" t="s">
        <v>7977</v>
      </c>
      <c r="C1455" t="s">
        <v>7978</v>
      </c>
      <c r="D1455" t="s">
        <v>7978</v>
      </c>
      <c r="E1455" t="s">
        <v>7979</v>
      </c>
      <c r="F1455" t="s">
        <v>7696</v>
      </c>
      <c r="G1455" t="s">
        <v>3333</v>
      </c>
      <c r="H1455" t="s">
        <v>4415</v>
      </c>
      <c r="I1455" t="s">
        <v>7976</v>
      </c>
      <c r="K1455" t="s">
        <v>4605</v>
      </c>
      <c r="L1455" t="s">
        <v>4069</v>
      </c>
      <c r="M1455" t="s">
        <v>7981</v>
      </c>
      <c r="P1455" t="s">
        <v>3343</v>
      </c>
    </row>
    <row r="1456" spans="1:16" x14ac:dyDescent="0.25">
      <c r="A1456" t="s">
        <v>4764</v>
      </c>
      <c r="B1456" t="s">
        <v>7982</v>
      </c>
      <c r="C1456" t="s">
        <v>7983</v>
      </c>
      <c r="D1456" t="s">
        <v>7983</v>
      </c>
      <c r="E1456" t="s">
        <v>7984</v>
      </c>
      <c r="F1456" t="s">
        <v>7851</v>
      </c>
      <c r="G1456" t="s">
        <v>3333</v>
      </c>
      <c r="H1456" t="s">
        <v>4415</v>
      </c>
      <c r="I1456" t="s">
        <v>7976</v>
      </c>
      <c r="K1456" t="s">
        <v>4605</v>
      </c>
      <c r="L1456" t="s">
        <v>4069</v>
      </c>
      <c r="M1456" t="s">
        <v>7985</v>
      </c>
      <c r="P1456" t="s">
        <v>3343</v>
      </c>
    </row>
    <row r="1457" spans="1:16" x14ac:dyDescent="0.25">
      <c r="A1457" t="s">
        <v>4764</v>
      </c>
      <c r="C1457" t="s">
        <v>7986</v>
      </c>
      <c r="D1457" t="s">
        <v>7986</v>
      </c>
      <c r="E1457" t="s">
        <v>7987</v>
      </c>
      <c r="F1457" t="s">
        <v>7862</v>
      </c>
      <c r="G1457" t="s">
        <v>3333</v>
      </c>
      <c r="H1457" t="s">
        <v>4415</v>
      </c>
      <c r="I1457" t="s">
        <v>7976</v>
      </c>
      <c r="K1457" t="s">
        <v>4605</v>
      </c>
      <c r="L1457" t="s">
        <v>3337</v>
      </c>
      <c r="M1457" t="s">
        <v>7988</v>
      </c>
      <c r="P1457" t="s">
        <v>3343</v>
      </c>
    </row>
    <row r="1458" spans="1:16" x14ac:dyDescent="0.25">
      <c r="A1458" t="s">
        <v>4764</v>
      </c>
      <c r="C1458" t="s">
        <v>7989</v>
      </c>
      <c r="D1458" t="s">
        <v>7989</v>
      </c>
      <c r="E1458" t="s">
        <v>7990</v>
      </c>
      <c r="F1458" t="s">
        <v>7991</v>
      </c>
      <c r="G1458" t="s">
        <v>3333</v>
      </c>
      <c r="H1458" t="s">
        <v>4415</v>
      </c>
      <c r="I1458" t="s">
        <v>7976</v>
      </c>
      <c r="K1458" t="s">
        <v>4605</v>
      </c>
      <c r="L1458" t="s">
        <v>3337</v>
      </c>
      <c r="M1458" t="s">
        <v>7992</v>
      </c>
      <c r="P1458" t="s">
        <v>3343</v>
      </c>
    </row>
    <row r="1459" spans="1:16" x14ac:dyDescent="0.25">
      <c r="A1459" t="s">
        <v>4764</v>
      </c>
      <c r="C1459" t="s">
        <v>7993</v>
      </c>
      <c r="D1459" t="s">
        <v>7993</v>
      </c>
      <c r="E1459" t="s">
        <v>7994</v>
      </c>
      <c r="G1459" t="s">
        <v>3333</v>
      </c>
      <c r="H1459" t="s">
        <v>4415</v>
      </c>
      <c r="I1459" t="s">
        <v>7976</v>
      </c>
      <c r="K1459" t="s">
        <v>4605</v>
      </c>
      <c r="L1459" t="s">
        <v>3337</v>
      </c>
      <c r="M1459" t="s">
        <v>7995</v>
      </c>
      <c r="P1459" t="s">
        <v>3343</v>
      </c>
    </row>
    <row r="1460" spans="1:16" x14ac:dyDescent="0.25">
      <c r="A1460" t="s">
        <v>4764</v>
      </c>
      <c r="C1460" t="s">
        <v>7996</v>
      </c>
      <c r="D1460" t="s">
        <v>7996</v>
      </c>
      <c r="E1460" t="s">
        <v>7997</v>
      </c>
      <c r="F1460" t="s">
        <v>7707</v>
      </c>
      <c r="G1460" t="s">
        <v>3881</v>
      </c>
      <c r="H1460" t="s">
        <v>4415</v>
      </c>
      <c r="I1460" t="s">
        <v>7976</v>
      </c>
      <c r="K1460" t="s">
        <v>4605</v>
      </c>
      <c r="L1460" t="s">
        <v>3337</v>
      </c>
      <c r="M1460" t="s">
        <v>7998</v>
      </c>
      <c r="P1460" t="s">
        <v>3343</v>
      </c>
    </row>
    <row r="1461" spans="1:16" x14ac:dyDescent="0.25">
      <c r="A1461" t="s">
        <v>4764</v>
      </c>
      <c r="B1461" t="s">
        <v>7977</v>
      </c>
      <c r="C1461" t="s">
        <v>7999</v>
      </c>
      <c r="D1461" t="s">
        <v>7999</v>
      </c>
      <c r="E1461" t="s">
        <v>8000</v>
      </c>
      <c r="F1461" t="s">
        <v>8001</v>
      </c>
      <c r="G1461" t="s">
        <v>3881</v>
      </c>
      <c r="H1461" t="s">
        <v>4415</v>
      </c>
      <c r="I1461" t="s">
        <v>7976</v>
      </c>
      <c r="K1461" t="s">
        <v>4605</v>
      </c>
      <c r="L1461" t="s">
        <v>4069</v>
      </c>
      <c r="M1461" t="s">
        <v>8002</v>
      </c>
      <c r="P1461" t="s">
        <v>3343</v>
      </c>
    </row>
    <row r="1462" spans="1:16" x14ac:dyDescent="0.25">
      <c r="A1462" t="s">
        <v>4764</v>
      </c>
      <c r="B1462" t="s">
        <v>7977</v>
      </c>
      <c r="C1462" t="s">
        <v>8003</v>
      </c>
      <c r="D1462" t="s">
        <v>8003</v>
      </c>
      <c r="E1462" t="s">
        <v>8004</v>
      </c>
      <c r="F1462" t="s">
        <v>7723</v>
      </c>
      <c r="G1462" t="s">
        <v>3333</v>
      </c>
      <c r="H1462" t="s">
        <v>4415</v>
      </c>
      <c r="I1462" t="s">
        <v>7976</v>
      </c>
      <c r="K1462" t="s">
        <v>4605</v>
      </c>
      <c r="L1462" t="s">
        <v>3337</v>
      </c>
      <c r="M1462" t="s">
        <v>8005</v>
      </c>
      <c r="P1462" t="s">
        <v>3343</v>
      </c>
    </row>
    <row r="1463" spans="1:16" x14ac:dyDescent="0.25">
      <c r="A1463" t="s">
        <v>4764</v>
      </c>
      <c r="B1463" t="s">
        <v>7982</v>
      </c>
      <c r="C1463" t="s">
        <v>8006</v>
      </c>
      <c r="D1463" t="s">
        <v>8006</v>
      </c>
      <c r="E1463" t="s">
        <v>8007</v>
      </c>
      <c r="F1463" t="s">
        <v>7727</v>
      </c>
      <c r="G1463" t="s">
        <v>3881</v>
      </c>
      <c r="H1463" t="s">
        <v>4415</v>
      </c>
      <c r="I1463" t="s">
        <v>7976</v>
      </c>
      <c r="K1463" t="s">
        <v>4605</v>
      </c>
      <c r="L1463" t="s">
        <v>3337</v>
      </c>
      <c r="M1463" t="s">
        <v>8008</v>
      </c>
      <c r="P1463" t="s">
        <v>3343</v>
      </c>
    </row>
    <row r="1464" spans="1:16" x14ac:dyDescent="0.25">
      <c r="A1464" t="s">
        <v>4764</v>
      </c>
      <c r="C1464" t="s">
        <v>8009</v>
      </c>
      <c r="D1464" t="s">
        <v>8009</v>
      </c>
      <c r="E1464" t="s">
        <v>8010</v>
      </c>
      <c r="F1464" t="s">
        <v>8011</v>
      </c>
      <c r="G1464" t="s">
        <v>4486</v>
      </c>
      <c r="H1464" t="s">
        <v>4415</v>
      </c>
      <c r="I1464" t="s">
        <v>7976</v>
      </c>
      <c r="K1464" t="s">
        <v>4605</v>
      </c>
      <c r="L1464" t="s">
        <v>4069</v>
      </c>
      <c r="M1464" t="s">
        <v>8012</v>
      </c>
      <c r="P1464" t="s">
        <v>3343</v>
      </c>
    </row>
    <row r="1465" spans="1:16" x14ac:dyDescent="0.25">
      <c r="A1465" t="s">
        <v>4764</v>
      </c>
      <c r="B1465" t="s">
        <v>8013</v>
      </c>
      <c r="C1465" t="s">
        <v>8014</v>
      </c>
      <c r="D1465" t="s">
        <v>8014</v>
      </c>
      <c r="E1465" t="s">
        <v>8015</v>
      </c>
      <c r="F1465" t="s">
        <v>8016</v>
      </c>
      <c r="G1465" t="s">
        <v>3881</v>
      </c>
      <c r="H1465" t="s">
        <v>4415</v>
      </c>
      <c r="K1465" t="s">
        <v>4605</v>
      </c>
      <c r="L1465" t="s">
        <v>3337</v>
      </c>
      <c r="M1465" t="s">
        <v>8017</v>
      </c>
      <c r="P1465" t="s">
        <v>3343</v>
      </c>
    </row>
    <row r="1466" spans="1:16" x14ac:dyDescent="0.25">
      <c r="A1466" t="s">
        <v>3328</v>
      </c>
      <c r="B1466" t="s">
        <v>8018</v>
      </c>
      <c r="C1466" t="s">
        <v>8019</v>
      </c>
      <c r="D1466" t="s">
        <v>8019</v>
      </c>
      <c r="E1466" t="s">
        <v>8020</v>
      </c>
      <c r="F1466" t="s">
        <v>8021</v>
      </c>
      <c r="G1466" t="s">
        <v>3881</v>
      </c>
      <c r="H1466" t="s">
        <v>4415</v>
      </c>
      <c r="K1466" t="s">
        <v>4605</v>
      </c>
      <c r="L1466" t="s">
        <v>4069</v>
      </c>
      <c r="M1466" t="s">
        <v>8022</v>
      </c>
      <c r="P1466" t="s">
        <v>3343</v>
      </c>
    </row>
    <row r="1467" spans="1:16" x14ac:dyDescent="0.25">
      <c r="A1467" t="s">
        <v>3328</v>
      </c>
      <c r="C1467" t="s">
        <v>8023</v>
      </c>
      <c r="D1467" t="s">
        <v>8023</v>
      </c>
      <c r="E1467" t="s">
        <v>8024</v>
      </c>
      <c r="F1467" t="s">
        <v>8025</v>
      </c>
      <c r="G1467" t="s">
        <v>3881</v>
      </c>
      <c r="H1467" t="s">
        <v>4415</v>
      </c>
      <c r="K1467" t="s">
        <v>4605</v>
      </c>
      <c r="L1467" t="s">
        <v>3337</v>
      </c>
      <c r="M1467" t="s">
        <v>8026</v>
      </c>
      <c r="P1467" t="s">
        <v>3343</v>
      </c>
    </row>
    <row r="1468" spans="1:16" x14ac:dyDescent="0.25">
      <c r="A1468" t="s">
        <v>3328</v>
      </c>
      <c r="B1468" t="s">
        <v>8027</v>
      </c>
      <c r="C1468" t="s">
        <v>8028</v>
      </c>
      <c r="D1468" t="s">
        <v>8028</v>
      </c>
      <c r="E1468" t="s">
        <v>8029</v>
      </c>
      <c r="F1468" t="s">
        <v>8030</v>
      </c>
      <c r="G1468" t="s">
        <v>3881</v>
      </c>
      <c r="H1468" t="s">
        <v>4415</v>
      </c>
      <c r="K1468" t="s">
        <v>4605</v>
      </c>
      <c r="L1468" t="s">
        <v>3337</v>
      </c>
      <c r="M1468" t="s">
        <v>8031</v>
      </c>
      <c r="P1468" t="s">
        <v>3343</v>
      </c>
    </row>
    <row r="1469" spans="1:16" x14ac:dyDescent="0.25">
      <c r="A1469" t="s">
        <v>3328</v>
      </c>
      <c r="B1469" t="s">
        <v>8018</v>
      </c>
      <c r="C1469" t="s">
        <v>8032</v>
      </c>
      <c r="D1469" t="s">
        <v>8032</v>
      </c>
      <c r="E1469" t="s">
        <v>8033</v>
      </c>
      <c r="F1469" t="s">
        <v>8034</v>
      </c>
      <c r="G1469" t="s">
        <v>3881</v>
      </c>
      <c r="H1469" t="s">
        <v>4415</v>
      </c>
      <c r="K1469" t="s">
        <v>4605</v>
      </c>
      <c r="L1469" t="s">
        <v>3337</v>
      </c>
      <c r="M1469" t="s">
        <v>8035</v>
      </c>
      <c r="P1469" t="s">
        <v>3343</v>
      </c>
    </row>
    <row r="1470" spans="1:16" x14ac:dyDescent="0.25">
      <c r="A1470" t="s">
        <v>3328</v>
      </c>
      <c r="C1470" t="s">
        <v>8036</v>
      </c>
      <c r="D1470" t="s">
        <v>8036</v>
      </c>
      <c r="E1470" t="s">
        <v>8037</v>
      </c>
      <c r="F1470" t="s">
        <v>8038</v>
      </c>
      <c r="G1470" t="s">
        <v>3881</v>
      </c>
      <c r="H1470" t="s">
        <v>4415</v>
      </c>
      <c r="K1470" t="s">
        <v>4605</v>
      </c>
      <c r="L1470" t="s">
        <v>3337</v>
      </c>
      <c r="M1470" t="s">
        <v>8039</v>
      </c>
      <c r="P1470" t="s">
        <v>3343</v>
      </c>
    </row>
    <row r="1471" spans="1:16" x14ac:dyDescent="0.25">
      <c r="A1471" t="s">
        <v>3328</v>
      </c>
      <c r="B1471" t="s">
        <v>8040</v>
      </c>
      <c r="C1471" t="s">
        <v>8041</v>
      </c>
      <c r="D1471" t="s">
        <v>8041</v>
      </c>
      <c r="E1471" t="s">
        <v>8042</v>
      </c>
      <c r="F1471" t="s">
        <v>8043</v>
      </c>
      <c r="G1471" t="s">
        <v>3881</v>
      </c>
      <c r="H1471" t="s">
        <v>4415</v>
      </c>
      <c r="K1471" t="s">
        <v>4605</v>
      </c>
      <c r="L1471" t="s">
        <v>4069</v>
      </c>
      <c r="M1471" t="s">
        <v>8044</v>
      </c>
      <c r="P1471" t="s">
        <v>3343</v>
      </c>
    </row>
    <row r="1472" spans="1:16" x14ac:dyDescent="0.25">
      <c r="A1472" t="s">
        <v>3328</v>
      </c>
      <c r="C1472" t="s">
        <v>8045</v>
      </c>
      <c r="D1472" t="s">
        <v>8045</v>
      </c>
      <c r="E1472" t="s">
        <v>8046</v>
      </c>
      <c r="F1472" t="s">
        <v>8047</v>
      </c>
      <c r="G1472" t="s">
        <v>3881</v>
      </c>
      <c r="H1472" t="s">
        <v>4415</v>
      </c>
      <c r="K1472" t="s">
        <v>4605</v>
      </c>
      <c r="L1472" t="s">
        <v>3337</v>
      </c>
      <c r="M1472" t="s">
        <v>8048</v>
      </c>
      <c r="P1472" t="s">
        <v>3343</v>
      </c>
    </row>
    <row r="1473" spans="1:16" x14ac:dyDescent="0.25">
      <c r="A1473" t="s">
        <v>3328</v>
      </c>
      <c r="B1473" t="s">
        <v>8018</v>
      </c>
      <c r="C1473" t="s">
        <v>8049</v>
      </c>
      <c r="D1473" t="s">
        <v>8049</v>
      </c>
      <c r="E1473" t="s">
        <v>8050</v>
      </c>
      <c r="F1473" t="s">
        <v>8051</v>
      </c>
      <c r="G1473" t="s">
        <v>3881</v>
      </c>
      <c r="H1473" t="s">
        <v>4415</v>
      </c>
      <c r="K1473" t="s">
        <v>4605</v>
      </c>
      <c r="L1473" t="s">
        <v>4069</v>
      </c>
      <c r="M1473" t="s">
        <v>8052</v>
      </c>
      <c r="P1473" t="s">
        <v>3343</v>
      </c>
    </row>
    <row r="1474" spans="1:16" x14ac:dyDescent="0.25">
      <c r="A1474" t="s">
        <v>3328</v>
      </c>
      <c r="B1474" t="s">
        <v>8040</v>
      </c>
      <c r="C1474" t="s">
        <v>8053</v>
      </c>
      <c r="D1474" t="s">
        <v>8053</v>
      </c>
      <c r="E1474" t="s">
        <v>8054</v>
      </c>
      <c r="F1474" t="s">
        <v>8055</v>
      </c>
      <c r="G1474" t="s">
        <v>3881</v>
      </c>
      <c r="H1474" t="s">
        <v>4415</v>
      </c>
      <c r="K1474" t="s">
        <v>4605</v>
      </c>
      <c r="L1474" t="s">
        <v>4069</v>
      </c>
      <c r="M1474" t="s">
        <v>8056</v>
      </c>
      <c r="P1474" t="s">
        <v>3343</v>
      </c>
    </row>
    <row r="1475" spans="1:16" x14ac:dyDescent="0.25">
      <c r="A1475" t="s">
        <v>3328</v>
      </c>
      <c r="B1475" t="s">
        <v>8057</v>
      </c>
      <c r="C1475" t="s">
        <v>8058</v>
      </c>
      <c r="D1475" t="s">
        <v>8058</v>
      </c>
      <c r="E1475" t="s">
        <v>8059</v>
      </c>
      <c r="F1475" t="s">
        <v>8060</v>
      </c>
      <c r="G1475" t="s">
        <v>3881</v>
      </c>
      <c r="H1475" t="s">
        <v>4415</v>
      </c>
      <c r="K1475" t="s">
        <v>4605</v>
      </c>
      <c r="L1475" t="s">
        <v>3337</v>
      </c>
      <c r="M1475" t="s">
        <v>8061</v>
      </c>
      <c r="P1475" t="s">
        <v>3343</v>
      </c>
    </row>
    <row r="1476" spans="1:16" x14ac:dyDescent="0.25">
      <c r="A1476" t="s">
        <v>3328</v>
      </c>
      <c r="B1476" t="s">
        <v>8027</v>
      </c>
      <c r="C1476" t="s">
        <v>8062</v>
      </c>
      <c r="D1476" t="s">
        <v>8062</v>
      </c>
      <c r="E1476" t="s">
        <v>8063</v>
      </c>
      <c r="F1476" t="s">
        <v>8064</v>
      </c>
      <c r="G1476" t="s">
        <v>3881</v>
      </c>
      <c r="H1476" t="s">
        <v>4415</v>
      </c>
      <c r="K1476" t="s">
        <v>4605</v>
      </c>
      <c r="L1476" t="s">
        <v>4069</v>
      </c>
      <c r="M1476" t="s">
        <v>8065</v>
      </c>
      <c r="P1476" t="s">
        <v>3343</v>
      </c>
    </row>
    <row r="1477" spans="1:16" x14ac:dyDescent="0.25">
      <c r="A1477" t="s">
        <v>3328</v>
      </c>
      <c r="C1477" t="s">
        <v>8066</v>
      </c>
      <c r="D1477" t="s">
        <v>8066</v>
      </c>
      <c r="E1477" t="s">
        <v>8067</v>
      </c>
      <c r="F1477" t="s">
        <v>8068</v>
      </c>
      <c r="G1477" t="s">
        <v>3881</v>
      </c>
      <c r="H1477" t="s">
        <v>4415</v>
      </c>
      <c r="K1477" t="s">
        <v>4605</v>
      </c>
      <c r="L1477" t="s">
        <v>4069</v>
      </c>
      <c r="M1477" t="s">
        <v>8069</v>
      </c>
      <c r="P1477" t="s">
        <v>3343</v>
      </c>
    </row>
    <row r="1478" spans="1:16" x14ac:dyDescent="0.25">
      <c r="A1478" t="s">
        <v>3328</v>
      </c>
      <c r="C1478" t="s">
        <v>8070</v>
      </c>
      <c r="D1478" t="s">
        <v>8070</v>
      </c>
      <c r="E1478" t="s">
        <v>8071</v>
      </c>
      <c r="F1478" t="s">
        <v>8072</v>
      </c>
      <c r="G1478" t="s">
        <v>3881</v>
      </c>
      <c r="H1478" t="s">
        <v>4415</v>
      </c>
      <c r="K1478" t="s">
        <v>4605</v>
      </c>
      <c r="L1478" t="s">
        <v>3337</v>
      </c>
      <c r="M1478" t="s">
        <v>8073</v>
      </c>
      <c r="P1478" t="s">
        <v>3343</v>
      </c>
    </row>
    <row r="1479" spans="1:16" x14ac:dyDescent="0.25">
      <c r="A1479" t="s">
        <v>3328</v>
      </c>
      <c r="B1479" t="s">
        <v>8040</v>
      </c>
      <c r="C1479" t="s">
        <v>8074</v>
      </c>
      <c r="D1479" t="s">
        <v>8074</v>
      </c>
      <c r="E1479" t="s">
        <v>8075</v>
      </c>
      <c r="F1479" t="s">
        <v>8076</v>
      </c>
      <c r="G1479" t="s">
        <v>3881</v>
      </c>
      <c r="H1479" t="s">
        <v>4415</v>
      </c>
      <c r="K1479" t="s">
        <v>4605</v>
      </c>
      <c r="L1479" t="s">
        <v>4069</v>
      </c>
      <c r="M1479" t="s">
        <v>8077</v>
      </c>
      <c r="P1479" t="s">
        <v>3343</v>
      </c>
    </row>
    <row r="1480" spans="1:16" x14ac:dyDescent="0.25">
      <c r="A1480" t="s">
        <v>3328</v>
      </c>
      <c r="C1480" t="s">
        <v>8078</v>
      </c>
      <c r="D1480" t="s">
        <v>8078</v>
      </c>
      <c r="E1480" t="s">
        <v>8079</v>
      </c>
      <c r="F1480" t="s">
        <v>8080</v>
      </c>
      <c r="G1480" t="s">
        <v>3881</v>
      </c>
      <c r="H1480" t="s">
        <v>4415</v>
      </c>
      <c r="K1480" t="s">
        <v>4605</v>
      </c>
      <c r="L1480" t="s">
        <v>3337</v>
      </c>
      <c r="M1480" t="s">
        <v>8084</v>
      </c>
      <c r="P1480" t="s">
        <v>3343</v>
      </c>
    </row>
    <row r="1481" spans="1:16" x14ac:dyDescent="0.25">
      <c r="A1481" t="s">
        <v>3328</v>
      </c>
      <c r="B1481" t="s">
        <v>8027</v>
      </c>
      <c r="C1481" t="s">
        <v>8081</v>
      </c>
      <c r="D1481" t="s">
        <v>8081</v>
      </c>
      <c r="E1481" t="s">
        <v>8082</v>
      </c>
      <c r="F1481" t="s">
        <v>8083</v>
      </c>
      <c r="G1481" t="s">
        <v>3881</v>
      </c>
      <c r="H1481" t="s">
        <v>4415</v>
      </c>
      <c r="K1481" t="s">
        <v>4605</v>
      </c>
      <c r="L1481" t="s">
        <v>4069</v>
      </c>
      <c r="M1481" t="s">
        <v>8085</v>
      </c>
      <c r="P1481" t="s">
        <v>3343</v>
      </c>
    </row>
    <row r="1482" spans="1:16" x14ac:dyDescent="0.25">
      <c r="A1482" t="s">
        <v>4410</v>
      </c>
      <c r="C1482" t="s">
        <v>8086</v>
      </c>
      <c r="D1482" t="s">
        <v>8086</v>
      </c>
      <c r="E1482" t="s">
        <v>8087</v>
      </c>
      <c r="F1482" t="s">
        <v>8088</v>
      </c>
      <c r="G1482" t="s">
        <v>4486</v>
      </c>
      <c r="H1482" t="s">
        <v>4415</v>
      </c>
      <c r="K1482" t="s">
        <v>4605</v>
      </c>
      <c r="L1482" t="s">
        <v>4069</v>
      </c>
      <c r="M1482" t="s">
        <v>8089</v>
      </c>
      <c r="P1482" t="s">
        <v>3343</v>
      </c>
    </row>
    <row r="1483" spans="1:16" x14ac:dyDescent="0.25">
      <c r="A1483" t="s">
        <v>3328</v>
      </c>
      <c r="C1483" t="s">
        <v>8090</v>
      </c>
      <c r="D1483" t="s">
        <v>8090</v>
      </c>
      <c r="E1483" t="s">
        <v>8091</v>
      </c>
      <c r="F1483" t="s">
        <v>7692</v>
      </c>
      <c r="G1483" t="s">
        <v>3333</v>
      </c>
      <c r="H1483" t="s">
        <v>4415</v>
      </c>
      <c r="I1483" t="s">
        <v>7648</v>
      </c>
      <c r="K1483" t="s">
        <v>4605</v>
      </c>
      <c r="L1483" t="s">
        <v>3337</v>
      </c>
      <c r="M1483" t="s">
        <v>8095</v>
      </c>
      <c r="P1483" t="s">
        <v>3343</v>
      </c>
    </row>
    <row r="1484" spans="1:16" x14ac:dyDescent="0.25">
      <c r="A1484" t="s">
        <v>3328</v>
      </c>
      <c r="B1484" t="s">
        <v>8092</v>
      </c>
      <c r="C1484" t="s">
        <v>8093</v>
      </c>
      <c r="D1484" t="s">
        <v>8093</v>
      </c>
      <c r="E1484" t="s">
        <v>8094</v>
      </c>
      <c r="F1484" t="s">
        <v>7696</v>
      </c>
      <c r="G1484" t="s">
        <v>3333</v>
      </c>
      <c r="H1484" t="s">
        <v>4415</v>
      </c>
      <c r="I1484" t="s">
        <v>7648</v>
      </c>
      <c r="K1484" t="s">
        <v>4605</v>
      </c>
      <c r="L1484" t="s">
        <v>3337</v>
      </c>
      <c r="M1484" t="s">
        <v>8096</v>
      </c>
      <c r="P1484" t="s">
        <v>3343</v>
      </c>
    </row>
    <row r="1485" spans="1:16" x14ac:dyDescent="0.25">
      <c r="A1485" t="s">
        <v>3328</v>
      </c>
      <c r="C1485" t="s">
        <v>8097</v>
      </c>
      <c r="D1485" t="s">
        <v>8097</v>
      </c>
      <c r="E1485" t="s">
        <v>8098</v>
      </c>
      <c r="F1485" t="s">
        <v>7700</v>
      </c>
      <c r="G1485" t="s">
        <v>3333</v>
      </c>
      <c r="H1485" t="s">
        <v>4415</v>
      </c>
      <c r="I1485" t="s">
        <v>7648</v>
      </c>
      <c r="K1485" t="s">
        <v>4605</v>
      </c>
      <c r="L1485" t="s">
        <v>4069</v>
      </c>
      <c r="M1485" t="s">
        <v>8099</v>
      </c>
      <c r="P1485" t="s">
        <v>3343</v>
      </c>
    </row>
    <row r="1486" spans="1:16" x14ac:dyDescent="0.25">
      <c r="A1486" t="s">
        <v>3328</v>
      </c>
      <c r="C1486" t="s">
        <v>8100</v>
      </c>
      <c r="D1486" t="s">
        <v>8100</v>
      </c>
      <c r="E1486" t="s">
        <v>8101</v>
      </c>
      <c r="F1486" t="s">
        <v>7659</v>
      </c>
      <c r="G1486" t="s">
        <v>3333</v>
      </c>
      <c r="H1486" t="s">
        <v>4415</v>
      </c>
      <c r="I1486" t="s">
        <v>7648</v>
      </c>
      <c r="K1486" t="s">
        <v>4605</v>
      </c>
      <c r="L1486" t="s">
        <v>4069</v>
      </c>
      <c r="M1486" t="s">
        <v>8102</v>
      </c>
      <c r="P1486" t="s">
        <v>3343</v>
      </c>
    </row>
    <row r="1487" spans="1:16" x14ac:dyDescent="0.25">
      <c r="A1487" t="s">
        <v>3328</v>
      </c>
      <c r="B1487" t="s">
        <v>8092</v>
      </c>
      <c r="C1487" t="s">
        <v>8103</v>
      </c>
      <c r="D1487" t="s">
        <v>8103</v>
      </c>
      <c r="E1487" t="s">
        <v>8104</v>
      </c>
      <c r="F1487" t="s">
        <v>7707</v>
      </c>
      <c r="G1487" t="s">
        <v>3881</v>
      </c>
      <c r="H1487" t="s">
        <v>4415</v>
      </c>
      <c r="I1487" t="s">
        <v>7648</v>
      </c>
      <c r="K1487" t="s">
        <v>4605</v>
      </c>
      <c r="L1487" t="s">
        <v>3337</v>
      </c>
      <c r="M1487" t="s">
        <v>8105</v>
      </c>
      <c r="P1487" t="s">
        <v>3343</v>
      </c>
    </row>
    <row r="1488" spans="1:16" x14ac:dyDescent="0.25">
      <c r="A1488" t="s">
        <v>3328</v>
      </c>
      <c r="C1488" t="s">
        <v>8106</v>
      </c>
      <c r="D1488" t="s">
        <v>8106</v>
      </c>
      <c r="E1488" t="s">
        <v>8107</v>
      </c>
      <c r="F1488" t="s">
        <v>7711</v>
      </c>
      <c r="G1488" t="s">
        <v>3881</v>
      </c>
      <c r="H1488" t="s">
        <v>4415</v>
      </c>
      <c r="I1488" t="s">
        <v>7648</v>
      </c>
      <c r="K1488" t="s">
        <v>4605</v>
      </c>
      <c r="L1488" t="s">
        <v>3337</v>
      </c>
      <c r="M1488" t="s">
        <v>8110</v>
      </c>
      <c r="P1488" t="s">
        <v>3343</v>
      </c>
    </row>
    <row r="1489" spans="1:16" x14ac:dyDescent="0.25">
      <c r="A1489" t="s">
        <v>3328</v>
      </c>
      <c r="B1489" t="s">
        <v>8092</v>
      </c>
      <c r="C1489" t="s">
        <v>8108</v>
      </c>
      <c r="D1489" t="s">
        <v>8108</v>
      </c>
      <c r="E1489" t="s">
        <v>8109</v>
      </c>
      <c r="F1489" t="s">
        <v>7674</v>
      </c>
      <c r="G1489" t="s">
        <v>3881</v>
      </c>
      <c r="H1489" t="s">
        <v>4415</v>
      </c>
      <c r="I1489" t="s">
        <v>7648</v>
      </c>
      <c r="K1489" t="s">
        <v>4605</v>
      </c>
      <c r="L1489" t="s">
        <v>3337</v>
      </c>
      <c r="M1489" t="s">
        <v>8111</v>
      </c>
      <c r="P1489" t="s">
        <v>3343</v>
      </c>
    </row>
    <row r="1490" spans="1:16" x14ac:dyDescent="0.25">
      <c r="A1490" t="s">
        <v>3328</v>
      </c>
      <c r="C1490" t="s">
        <v>8112</v>
      </c>
      <c r="D1490" t="s">
        <v>8112</v>
      </c>
      <c r="E1490" t="s">
        <v>8113</v>
      </c>
      <c r="F1490" t="s">
        <v>7719</v>
      </c>
      <c r="G1490" t="s">
        <v>3881</v>
      </c>
      <c r="H1490" t="s">
        <v>4415</v>
      </c>
      <c r="I1490" t="s">
        <v>7648</v>
      </c>
      <c r="K1490" t="s">
        <v>4605</v>
      </c>
      <c r="L1490" t="s">
        <v>3337</v>
      </c>
      <c r="M1490" t="s">
        <v>8114</v>
      </c>
      <c r="P1490" t="s">
        <v>3343</v>
      </c>
    </row>
    <row r="1491" spans="1:16" x14ac:dyDescent="0.25">
      <c r="A1491" t="s">
        <v>3328</v>
      </c>
      <c r="C1491" t="s">
        <v>8115</v>
      </c>
      <c r="D1491" t="s">
        <v>8115</v>
      </c>
      <c r="E1491" t="s">
        <v>8116</v>
      </c>
      <c r="F1491" t="s">
        <v>7723</v>
      </c>
      <c r="G1491" t="s">
        <v>3333</v>
      </c>
      <c r="H1491" t="s">
        <v>4415</v>
      </c>
      <c r="I1491" t="s">
        <v>7648</v>
      </c>
      <c r="K1491" t="s">
        <v>4605</v>
      </c>
      <c r="L1491" t="s">
        <v>3337</v>
      </c>
      <c r="M1491" t="s">
        <v>8117</v>
      </c>
      <c r="P1491" t="s">
        <v>3343</v>
      </c>
    </row>
    <row r="1492" spans="1:16" x14ac:dyDescent="0.25">
      <c r="A1492" t="s">
        <v>3328</v>
      </c>
      <c r="C1492" t="s">
        <v>8118</v>
      </c>
      <c r="D1492" t="s">
        <v>8118</v>
      </c>
      <c r="E1492" t="s">
        <v>8119</v>
      </c>
      <c r="F1492" t="s">
        <v>7727</v>
      </c>
      <c r="G1492" t="s">
        <v>3881</v>
      </c>
      <c r="H1492" t="s">
        <v>4415</v>
      </c>
      <c r="I1492" t="s">
        <v>7648</v>
      </c>
      <c r="K1492" t="s">
        <v>4605</v>
      </c>
      <c r="L1492" t="s">
        <v>4069</v>
      </c>
      <c r="M1492" t="s">
        <v>8120</v>
      </c>
      <c r="P1492" t="s">
        <v>3343</v>
      </c>
    </row>
    <row r="1493" spans="1:16" x14ac:dyDescent="0.25">
      <c r="C1493" t="s">
        <v>8121</v>
      </c>
      <c r="D1493" t="s">
        <v>8121</v>
      </c>
      <c r="E1493" t="s">
        <v>8122</v>
      </c>
      <c r="K1493" t="s">
        <v>3336</v>
      </c>
      <c r="L1493" t="s">
        <v>3337</v>
      </c>
      <c r="P1493" t="s">
        <v>3343</v>
      </c>
    </row>
    <row r="1494" spans="1:16" x14ac:dyDescent="0.25">
      <c r="C1494" t="s">
        <v>8123</v>
      </c>
      <c r="D1494" t="s">
        <v>8123</v>
      </c>
      <c r="E1494" t="s">
        <v>8124</v>
      </c>
      <c r="K1494" t="s">
        <v>3336</v>
      </c>
      <c r="L1494" t="s">
        <v>3337</v>
      </c>
      <c r="P1494" t="s">
        <v>3343</v>
      </c>
    </row>
    <row r="1495" spans="1:16" x14ac:dyDescent="0.25">
      <c r="A1495" t="s">
        <v>4398</v>
      </c>
      <c r="B1495" t="s">
        <v>5795</v>
      </c>
      <c r="C1495" t="s">
        <v>8125</v>
      </c>
      <c r="D1495" t="s">
        <v>8125</v>
      </c>
      <c r="E1495" t="s">
        <v>8126</v>
      </c>
      <c r="F1495" t="s">
        <v>8127</v>
      </c>
      <c r="G1495" t="s">
        <v>4403</v>
      </c>
      <c r="H1495" t="s">
        <v>4415</v>
      </c>
      <c r="K1495" t="s">
        <v>5799</v>
      </c>
      <c r="L1495" t="s">
        <v>3337</v>
      </c>
      <c r="M1495" t="s">
        <v>8128</v>
      </c>
      <c r="N1495" t="s">
        <v>4450</v>
      </c>
      <c r="P1495" t="s">
        <v>3343</v>
      </c>
    </row>
    <row r="1496" spans="1:16" x14ac:dyDescent="0.25">
      <c r="A1496" t="s">
        <v>4398</v>
      </c>
      <c r="B1496" t="s">
        <v>5795</v>
      </c>
      <c r="C1496" t="s">
        <v>8129</v>
      </c>
      <c r="D1496" t="s">
        <v>8129</v>
      </c>
      <c r="E1496" t="s">
        <v>8130</v>
      </c>
      <c r="F1496" t="s">
        <v>8131</v>
      </c>
      <c r="G1496" t="s">
        <v>4403</v>
      </c>
      <c r="H1496" t="s">
        <v>4415</v>
      </c>
      <c r="K1496" t="s">
        <v>5799</v>
      </c>
      <c r="L1496" t="s">
        <v>3337</v>
      </c>
      <c r="M1496" t="s">
        <v>8132</v>
      </c>
      <c r="N1496" t="s">
        <v>4450</v>
      </c>
      <c r="P1496" t="s">
        <v>3343</v>
      </c>
    </row>
    <row r="1497" spans="1:16" x14ac:dyDescent="0.25">
      <c r="A1497" t="s">
        <v>4398</v>
      </c>
      <c r="B1497" t="s">
        <v>4445</v>
      </c>
      <c r="C1497" t="s">
        <v>8133</v>
      </c>
      <c r="D1497" t="s">
        <v>8133</v>
      </c>
      <c r="E1497" t="s">
        <v>8134</v>
      </c>
      <c r="I1497" t="s">
        <v>8135</v>
      </c>
      <c r="J1497" t="s">
        <v>8135</v>
      </c>
      <c r="K1497" t="s">
        <v>4448</v>
      </c>
      <c r="L1497" t="s">
        <v>3337</v>
      </c>
      <c r="N1497" t="s">
        <v>4450</v>
      </c>
      <c r="P1497" t="s">
        <v>3343</v>
      </c>
    </row>
    <row r="1498" spans="1:16" x14ac:dyDescent="0.25">
      <c r="A1498" t="s">
        <v>4398</v>
      </c>
      <c r="B1498" t="s">
        <v>4482</v>
      </c>
      <c r="C1498" t="s">
        <v>8136</v>
      </c>
      <c r="D1498" t="s">
        <v>8136</v>
      </c>
      <c r="E1498" t="s">
        <v>8137</v>
      </c>
      <c r="F1498" t="s">
        <v>8138</v>
      </c>
      <c r="G1498" t="s">
        <v>4486</v>
      </c>
      <c r="H1498" t="s">
        <v>4415</v>
      </c>
      <c r="K1498" t="s">
        <v>4448</v>
      </c>
      <c r="L1498" t="s">
        <v>3337</v>
      </c>
      <c r="M1498" t="s">
        <v>8139</v>
      </c>
      <c r="P1498" t="s">
        <v>3343</v>
      </c>
    </row>
    <row r="1499" spans="1:16" x14ac:dyDescent="0.25">
      <c r="C1499" t="s">
        <v>8140</v>
      </c>
      <c r="D1499" t="s">
        <v>8140</v>
      </c>
      <c r="E1499" t="s">
        <v>8141</v>
      </c>
      <c r="H1499" t="s">
        <v>4415</v>
      </c>
      <c r="K1499" t="s">
        <v>3336</v>
      </c>
      <c r="L1499" t="s">
        <v>3337</v>
      </c>
      <c r="N1499" t="s">
        <v>4450</v>
      </c>
      <c r="P1499" t="s">
        <v>3343</v>
      </c>
    </row>
    <row r="1500" spans="1:16" x14ac:dyDescent="0.25">
      <c r="A1500" t="s">
        <v>3328</v>
      </c>
      <c r="B1500" t="s">
        <v>8142</v>
      </c>
      <c r="C1500" t="s">
        <v>8143</v>
      </c>
      <c r="D1500" t="s">
        <v>8143</v>
      </c>
      <c r="E1500" t="s">
        <v>8144</v>
      </c>
      <c r="F1500" t="s">
        <v>8145</v>
      </c>
      <c r="G1500" t="s">
        <v>3881</v>
      </c>
      <c r="H1500" t="s">
        <v>4404</v>
      </c>
      <c r="I1500" t="s">
        <v>4524</v>
      </c>
      <c r="J1500" t="s">
        <v>4501</v>
      </c>
      <c r="K1500" t="s">
        <v>4495</v>
      </c>
      <c r="L1500" t="s">
        <v>4069</v>
      </c>
      <c r="P1500" t="s">
        <v>3343</v>
      </c>
    </row>
    <row r="1501" spans="1:16" x14ac:dyDescent="0.25">
      <c r="A1501" t="s">
        <v>3328</v>
      </c>
      <c r="B1501" t="s">
        <v>8146</v>
      </c>
      <c r="C1501" t="s">
        <v>8147</v>
      </c>
      <c r="D1501" t="s">
        <v>8147</v>
      </c>
      <c r="E1501" t="s">
        <v>8148</v>
      </c>
      <c r="F1501" t="s">
        <v>8149</v>
      </c>
      <c r="H1501" t="s">
        <v>4404</v>
      </c>
      <c r="J1501" t="s">
        <v>4501</v>
      </c>
      <c r="K1501" t="s">
        <v>4495</v>
      </c>
      <c r="L1501" t="s">
        <v>4069</v>
      </c>
      <c r="P1501" t="s">
        <v>3343</v>
      </c>
    </row>
    <row r="1502" spans="1:16" x14ac:dyDescent="0.25">
      <c r="A1502" t="s">
        <v>3328</v>
      </c>
      <c r="B1502" t="s">
        <v>8142</v>
      </c>
      <c r="C1502" t="s">
        <v>8150</v>
      </c>
      <c r="D1502" t="s">
        <v>8150</v>
      </c>
      <c r="E1502" t="s">
        <v>8151</v>
      </c>
      <c r="F1502" t="s">
        <v>8152</v>
      </c>
      <c r="G1502" t="s">
        <v>3881</v>
      </c>
      <c r="H1502" t="s">
        <v>4404</v>
      </c>
      <c r="J1502" t="s">
        <v>4501</v>
      </c>
      <c r="K1502" t="s">
        <v>4495</v>
      </c>
      <c r="L1502" t="s">
        <v>4069</v>
      </c>
      <c r="P1502" t="s">
        <v>3343</v>
      </c>
    </row>
    <row r="1503" spans="1:16" x14ac:dyDescent="0.25">
      <c r="A1503" t="s">
        <v>3328</v>
      </c>
      <c r="B1503" t="s">
        <v>8153</v>
      </c>
      <c r="C1503" t="s">
        <v>8154</v>
      </c>
      <c r="D1503" t="s">
        <v>8154</v>
      </c>
      <c r="E1503" t="s">
        <v>8155</v>
      </c>
      <c r="F1503" t="s">
        <v>8156</v>
      </c>
      <c r="G1503" t="s">
        <v>3881</v>
      </c>
      <c r="H1503" t="s">
        <v>4404</v>
      </c>
      <c r="I1503" t="s">
        <v>4500</v>
      </c>
      <c r="J1503" t="s">
        <v>4501</v>
      </c>
      <c r="K1503" t="s">
        <v>4495</v>
      </c>
      <c r="L1503" t="s">
        <v>4069</v>
      </c>
      <c r="P1503" t="s">
        <v>3343</v>
      </c>
    </row>
    <row r="1504" spans="1:16" x14ac:dyDescent="0.25">
      <c r="A1504" t="s">
        <v>3328</v>
      </c>
      <c r="B1504" t="s">
        <v>8157</v>
      </c>
      <c r="C1504" t="s">
        <v>8158</v>
      </c>
      <c r="D1504" t="s">
        <v>8158</v>
      </c>
      <c r="E1504" t="s">
        <v>8159</v>
      </c>
      <c r="F1504" t="s">
        <v>8160</v>
      </c>
      <c r="G1504" t="s">
        <v>3881</v>
      </c>
      <c r="H1504" t="s">
        <v>4404</v>
      </c>
      <c r="J1504" t="s">
        <v>4501</v>
      </c>
      <c r="K1504" t="s">
        <v>4495</v>
      </c>
      <c r="L1504" t="s">
        <v>4069</v>
      </c>
      <c r="P1504" t="s">
        <v>3343</v>
      </c>
    </row>
    <row r="1505" spans="1:16" x14ac:dyDescent="0.25">
      <c r="A1505" t="s">
        <v>3328</v>
      </c>
      <c r="B1505" t="s">
        <v>8146</v>
      </c>
      <c r="C1505" t="s">
        <v>8161</v>
      </c>
      <c r="D1505" t="s">
        <v>8161</v>
      </c>
      <c r="E1505" t="s">
        <v>8162</v>
      </c>
      <c r="F1505" t="s">
        <v>8163</v>
      </c>
      <c r="G1505" t="s">
        <v>3881</v>
      </c>
      <c r="H1505" t="s">
        <v>4404</v>
      </c>
      <c r="I1505" t="s">
        <v>4514</v>
      </c>
      <c r="J1505" t="s">
        <v>4501</v>
      </c>
      <c r="K1505" t="s">
        <v>4495</v>
      </c>
      <c r="L1505" t="s">
        <v>4069</v>
      </c>
      <c r="P1505" t="s">
        <v>3343</v>
      </c>
    </row>
    <row r="1506" spans="1:16" x14ac:dyDescent="0.25">
      <c r="A1506" t="s">
        <v>3328</v>
      </c>
      <c r="B1506" t="s">
        <v>8142</v>
      </c>
      <c r="C1506" t="s">
        <v>8164</v>
      </c>
      <c r="D1506" t="s">
        <v>8164</v>
      </c>
      <c r="E1506" t="s">
        <v>8165</v>
      </c>
      <c r="F1506" t="s">
        <v>8166</v>
      </c>
      <c r="G1506" t="s">
        <v>3881</v>
      </c>
      <c r="H1506" t="s">
        <v>4404</v>
      </c>
      <c r="I1506" t="s">
        <v>4500</v>
      </c>
      <c r="J1506" t="s">
        <v>4501</v>
      </c>
      <c r="K1506" t="s">
        <v>4495</v>
      </c>
      <c r="L1506" t="s">
        <v>4069</v>
      </c>
      <c r="P1506" t="s">
        <v>3343</v>
      </c>
    </row>
    <row r="1507" spans="1:16" x14ac:dyDescent="0.25">
      <c r="A1507" t="s">
        <v>3328</v>
      </c>
      <c r="B1507" t="s">
        <v>8153</v>
      </c>
      <c r="C1507" t="s">
        <v>8167</v>
      </c>
      <c r="D1507" t="s">
        <v>8167</v>
      </c>
      <c r="E1507" t="s">
        <v>8168</v>
      </c>
      <c r="F1507" t="s">
        <v>8169</v>
      </c>
      <c r="H1507" t="s">
        <v>4404</v>
      </c>
      <c r="J1507" t="s">
        <v>4501</v>
      </c>
      <c r="K1507" t="s">
        <v>4495</v>
      </c>
      <c r="L1507" t="s">
        <v>4069</v>
      </c>
      <c r="P1507" t="s">
        <v>3343</v>
      </c>
    </row>
    <row r="1508" spans="1:16" x14ac:dyDescent="0.25">
      <c r="A1508" t="s">
        <v>3328</v>
      </c>
      <c r="B1508" t="s">
        <v>8157</v>
      </c>
      <c r="C1508" t="s">
        <v>8170</v>
      </c>
      <c r="D1508" t="s">
        <v>8170</v>
      </c>
      <c r="E1508" t="s">
        <v>8171</v>
      </c>
      <c r="F1508" t="s">
        <v>8172</v>
      </c>
      <c r="H1508" t="s">
        <v>4404</v>
      </c>
      <c r="J1508" t="s">
        <v>4501</v>
      </c>
      <c r="K1508" t="s">
        <v>4495</v>
      </c>
      <c r="L1508" t="s">
        <v>4069</v>
      </c>
      <c r="P1508" t="s">
        <v>3343</v>
      </c>
    </row>
    <row r="1509" spans="1:16" x14ac:dyDescent="0.25">
      <c r="A1509" t="s">
        <v>3328</v>
      </c>
      <c r="B1509" t="s">
        <v>8146</v>
      </c>
      <c r="C1509" t="s">
        <v>8173</v>
      </c>
      <c r="D1509" t="s">
        <v>8173</v>
      </c>
      <c r="E1509" t="s">
        <v>8174</v>
      </c>
      <c r="F1509" t="s">
        <v>8175</v>
      </c>
      <c r="G1509" t="s">
        <v>4513</v>
      </c>
      <c r="H1509" t="s">
        <v>4404</v>
      </c>
      <c r="I1509" t="s">
        <v>4514</v>
      </c>
      <c r="J1509" t="s">
        <v>4501</v>
      </c>
      <c r="K1509" t="s">
        <v>4495</v>
      </c>
      <c r="L1509" t="s">
        <v>4069</v>
      </c>
      <c r="P1509" t="s">
        <v>3343</v>
      </c>
    </row>
    <row r="1510" spans="1:16" x14ac:dyDescent="0.25">
      <c r="A1510" t="s">
        <v>3328</v>
      </c>
      <c r="B1510" t="s">
        <v>8142</v>
      </c>
      <c r="C1510" t="s">
        <v>8176</v>
      </c>
      <c r="D1510" t="s">
        <v>8176</v>
      </c>
      <c r="E1510" t="s">
        <v>8177</v>
      </c>
      <c r="F1510" t="s">
        <v>8178</v>
      </c>
      <c r="G1510" t="s">
        <v>4513</v>
      </c>
      <c r="H1510" t="s">
        <v>4404</v>
      </c>
      <c r="I1510" t="s">
        <v>4500</v>
      </c>
      <c r="J1510" t="s">
        <v>4501</v>
      </c>
      <c r="K1510" t="s">
        <v>4495</v>
      </c>
      <c r="L1510" t="s">
        <v>4069</v>
      </c>
      <c r="P1510" t="s">
        <v>3343</v>
      </c>
    </row>
    <row r="1511" spans="1:16" x14ac:dyDescent="0.25">
      <c r="A1511" t="s">
        <v>3328</v>
      </c>
      <c r="B1511" t="s">
        <v>8153</v>
      </c>
      <c r="C1511" t="s">
        <v>8179</v>
      </c>
      <c r="D1511" t="s">
        <v>8179</v>
      </c>
      <c r="E1511" t="s">
        <v>8180</v>
      </c>
      <c r="F1511" t="s">
        <v>8181</v>
      </c>
      <c r="H1511" t="s">
        <v>4404</v>
      </c>
      <c r="J1511" t="s">
        <v>4501</v>
      </c>
      <c r="K1511" t="s">
        <v>4495</v>
      </c>
      <c r="L1511" t="s">
        <v>4069</v>
      </c>
      <c r="P1511" t="s">
        <v>3343</v>
      </c>
    </row>
    <row r="1512" spans="1:16" x14ac:dyDescent="0.25">
      <c r="A1512" t="s">
        <v>3328</v>
      </c>
      <c r="B1512" t="s">
        <v>8157</v>
      </c>
      <c r="C1512" t="s">
        <v>8182</v>
      </c>
      <c r="D1512" t="s">
        <v>8182</v>
      </c>
      <c r="E1512" t="s">
        <v>8183</v>
      </c>
      <c r="F1512" t="s">
        <v>8184</v>
      </c>
      <c r="H1512" t="s">
        <v>4404</v>
      </c>
      <c r="J1512" t="s">
        <v>4501</v>
      </c>
      <c r="K1512" t="s">
        <v>4495</v>
      </c>
      <c r="L1512" t="s">
        <v>4069</v>
      </c>
      <c r="P1512" t="s">
        <v>3343</v>
      </c>
    </row>
    <row r="1513" spans="1:16" x14ac:dyDescent="0.25">
      <c r="A1513" t="s">
        <v>3328</v>
      </c>
      <c r="B1513" t="s">
        <v>8146</v>
      </c>
      <c r="C1513" t="s">
        <v>8185</v>
      </c>
      <c r="D1513" t="s">
        <v>8185</v>
      </c>
      <c r="E1513" t="s">
        <v>8186</v>
      </c>
      <c r="F1513" t="s">
        <v>8187</v>
      </c>
      <c r="G1513" t="s">
        <v>3881</v>
      </c>
      <c r="H1513" t="s">
        <v>4404</v>
      </c>
      <c r="I1513" t="s">
        <v>4506</v>
      </c>
      <c r="J1513" t="s">
        <v>4501</v>
      </c>
      <c r="K1513" t="s">
        <v>4495</v>
      </c>
      <c r="L1513" t="s">
        <v>4069</v>
      </c>
      <c r="P1513" t="s">
        <v>3343</v>
      </c>
    </row>
    <row r="1514" spans="1:16" x14ac:dyDescent="0.25">
      <c r="A1514" t="s">
        <v>3328</v>
      </c>
      <c r="B1514" t="s">
        <v>8142</v>
      </c>
      <c r="C1514" t="s">
        <v>8188</v>
      </c>
      <c r="D1514" t="s">
        <v>8188</v>
      </c>
      <c r="E1514" t="s">
        <v>8189</v>
      </c>
      <c r="F1514" t="s">
        <v>8190</v>
      </c>
      <c r="H1514" t="s">
        <v>4404</v>
      </c>
      <c r="I1514" t="s">
        <v>4524</v>
      </c>
      <c r="J1514" t="s">
        <v>4501</v>
      </c>
      <c r="K1514" t="s">
        <v>4495</v>
      </c>
      <c r="L1514" t="s">
        <v>4069</v>
      </c>
      <c r="P1514" t="s">
        <v>3343</v>
      </c>
    </row>
    <row r="1515" spans="1:16" x14ac:dyDescent="0.25">
      <c r="A1515" t="s">
        <v>3328</v>
      </c>
      <c r="B1515" t="s">
        <v>8153</v>
      </c>
      <c r="C1515" t="s">
        <v>8191</v>
      </c>
      <c r="D1515" t="s">
        <v>8191</v>
      </c>
      <c r="E1515" t="s">
        <v>8192</v>
      </c>
      <c r="F1515" t="s">
        <v>8193</v>
      </c>
      <c r="H1515" t="s">
        <v>4404</v>
      </c>
      <c r="I1515" t="s">
        <v>4524</v>
      </c>
      <c r="J1515" t="s">
        <v>4501</v>
      </c>
      <c r="K1515" t="s">
        <v>4495</v>
      </c>
      <c r="L1515" t="s">
        <v>4069</v>
      </c>
      <c r="P1515" t="s">
        <v>3343</v>
      </c>
    </row>
    <row r="1516" spans="1:16" x14ac:dyDescent="0.25">
      <c r="A1516" t="s">
        <v>3328</v>
      </c>
      <c r="B1516" t="s">
        <v>8157</v>
      </c>
      <c r="C1516" t="s">
        <v>8194</v>
      </c>
      <c r="D1516" t="s">
        <v>8194</v>
      </c>
      <c r="E1516" t="s">
        <v>8195</v>
      </c>
      <c r="F1516" t="s">
        <v>8196</v>
      </c>
      <c r="H1516" t="s">
        <v>4404</v>
      </c>
      <c r="I1516" t="s">
        <v>4506</v>
      </c>
      <c r="J1516" t="s">
        <v>4501</v>
      </c>
      <c r="K1516" t="s">
        <v>4495</v>
      </c>
      <c r="L1516" t="s">
        <v>4069</v>
      </c>
      <c r="P1516" t="s">
        <v>3343</v>
      </c>
    </row>
    <row r="1517" spans="1:16" x14ac:dyDescent="0.25">
      <c r="A1517" t="s">
        <v>3328</v>
      </c>
      <c r="B1517" t="s">
        <v>8146</v>
      </c>
      <c r="C1517" t="s">
        <v>8197</v>
      </c>
      <c r="D1517" t="s">
        <v>8197</v>
      </c>
      <c r="E1517" t="s">
        <v>8198</v>
      </c>
      <c r="F1517" t="s">
        <v>8199</v>
      </c>
      <c r="H1517" t="s">
        <v>4404</v>
      </c>
      <c r="I1517" t="s">
        <v>4506</v>
      </c>
      <c r="J1517" t="s">
        <v>4501</v>
      </c>
      <c r="K1517" t="s">
        <v>4495</v>
      </c>
      <c r="L1517" t="s">
        <v>4069</v>
      </c>
      <c r="P1517" t="s">
        <v>3343</v>
      </c>
    </row>
    <row r="1518" spans="1:16" x14ac:dyDescent="0.25">
      <c r="A1518" t="s">
        <v>3328</v>
      </c>
      <c r="B1518" t="s">
        <v>8142</v>
      </c>
      <c r="C1518" t="s">
        <v>8200</v>
      </c>
      <c r="D1518" t="s">
        <v>8200</v>
      </c>
      <c r="E1518" t="s">
        <v>8201</v>
      </c>
      <c r="F1518" t="s">
        <v>8202</v>
      </c>
      <c r="H1518" t="s">
        <v>4404</v>
      </c>
      <c r="J1518" t="s">
        <v>4501</v>
      </c>
      <c r="K1518" t="s">
        <v>4495</v>
      </c>
      <c r="L1518" t="s">
        <v>4069</v>
      </c>
      <c r="P1518" t="s">
        <v>3343</v>
      </c>
    </row>
    <row r="1519" spans="1:16" x14ac:dyDescent="0.25">
      <c r="A1519" t="s">
        <v>3328</v>
      </c>
      <c r="B1519" t="s">
        <v>8153</v>
      </c>
      <c r="C1519" t="s">
        <v>8203</v>
      </c>
      <c r="D1519" t="s">
        <v>8203</v>
      </c>
      <c r="E1519" t="s">
        <v>8204</v>
      </c>
      <c r="F1519" t="s">
        <v>8205</v>
      </c>
      <c r="H1519" t="s">
        <v>4404</v>
      </c>
      <c r="J1519" t="s">
        <v>4501</v>
      </c>
      <c r="K1519" t="s">
        <v>4495</v>
      </c>
      <c r="L1519" t="s">
        <v>4069</v>
      </c>
      <c r="P1519" t="s">
        <v>3343</v>
      </c>
    </row>
    <row r="1520" spans="1:16" x14ac:dyDescent="0.25">
      <c r="A1520" t="s">
        <v>3328</v>
      </c>
      <c r="B1520" t="s">
        <v>8157</v>
      </c>
      <c r="C1520" t="s">
        <v>8206</v>
      </c>
      <c r="D1520" t="s">
        <v>8206</v>
      </c>
      <c r="E1520" t="s">
        <v>8207</v>
      </c>
      <c r="F1520" t="s">
        <v>8208</v>
      </c>
      <c r="H1520" t="s">
        <v>4404</v>
      </c>
      <c r="J1520" t="s">
        <v>4501</v>
      </c>
      <c r="K1520" t="s">
        <v>4495</v>
      </c>
      <c r="L1520" t="s">
        <v>4069</v>
      </c>
      <c r="P1520" t="s">
        <v>3343</v>
      </c>
    </row>
    <row r="1521" spans="1:16" x14ac:dyDescent="0.25">
      <c r="A1521" t="s">
        <v>3328</v>
      </c>
      <c r="B1521" t="s">
        <v>8146</v>
      </c>
      <c r="C1521" t="s">
        <v>8209</v>
      </c>
      <c r="D1521" t="s">
        <v>8209</v>
      </c>
      <c r="E1521" t="s">
        <v>8210</v>
      </c>
      <c r="F1521" t="s">
        <v>8211</v>
      </c>
      <c r="H1521" t="s">
        <v>4404</v>
      </c>
      <c r="J1521" t="s">
        <v>4501</v>
      </c>
      <c r="K1521" t="s">
        <v>4495</v>
      </c>
      <c r="L1521" t="s">
        <v>4069</v>
      </c>
      <c r="P1521" t="s">
        <v>3343</v>
      </c>
    </row>
    <row r="1522" spans="1:16" x14ac:dyDescent="0.25">
      <c r="A1522" t="s">
        <v>3328</v>
      </c>
      <c r="B1522" t="s">
        <v>8142</v>
      </c>
      <c r="C1522" t="s">
        <v>8212</v>
      </c>
      <c r="D1522" t="s">
        <v>8212</v>
      </c>
      <c r="E1522" t="s">
        <v>8213</v>
      </c>
      <c r="F1522" t="s">
        <v>8214</v>
      </c>
      <c r="G1522" t="s">
        <v>3881</v>
      </c>
      <c r="H1522" t="s">
        <v>4404</v>
      </c>
      <c r="J1522" t="s">
        <v>4501</v>
      </c>
      <c r="K1522" t="s">
        <v>4495</v>
      </c>
      <c r="L1522" t="s">
        <v>4069</v>
      </c>
      <c r="P1522" t="s">
        <v>3343</v>
      </c>
    </row>
    <row r="1523" spans="1:16" x14ac:dyDescent="0.25">
      <c r="A1523" t="s">
        <v>3328</v>
      </c>
      <c r="B1523" t="s">
        <v>8153</v>
      </c>
      <c r="C1523" t="s">
        <v>8215</v>
      </c>
      <c r="D1523" t="s">
        <v>8215</v>
      </c>
      <c r="E1523" t="s">
        <v>8216</v>
      </c>
      <c r="F1523" t="s">
        <v>8217</v>
      </c>
      <c r="G1523" t="s">
        <v>3881</v>
      </c>
      <c r="H1523" t="s">
        <v>4404</v>
      </c>
      <c r="J1523" t="s">
        <v>4501</v>
      </c>
      <c r="K1523" t="s">
        <v>4495</v>
      </c>
      <c r="L1523" t="s">
        <v>4069</v>
      </c>
      <c r="P1523" t="s">
        <v>3343</v>
      </c>
    </row>
    <row r="1524" spans="1:16" x14ac:dyDescent="0.25">
      <c r="A1524" t="s">
        <v>3328</v>
      </c>
      <c r="B1524" t="s">
        <v>8157</v>
      </c>
      <c r="C1524" t="s">
        <v>8218</v>
      </c>
      <c r="D1524" t="s">
        <v>8218</v>
      </c>
      <c r="E1524" t="s">
        <v>8219</v>
      </c>
      <c r="F1524" t="s">
        <v>8220</v>
      </c>
      <c r="G1524" t="s">
        <v>3881</v>
      </c>
      <c r="H1524" t="s">
        <v>4404</v>
      </c>
      <c r="I1524" t="s">
        <v>4514</v>
      </c>
      <c r="J1524" t="s">
        <v>4501</v>
      </c>
      <c r="K1524" t="s">
        <v>4495</v>
      </c>
      <c r="L1524" t="s">
        <v>4069</v>
      </c>
      <c r="P1524" t="s">
        <v>3343</v>
      </c>
    </row>
    <row r="1525" spans="1:16" x14ac:dyDescent="0.25">
      <c r="A1525" t="s">
        <v>3328</v>
      </c>
      <c r="B1525" t="s">
        <v>8146</v>
      </c>
      <c r="C1525" t="s">
        <v>8221</v>
      </c>
      <c r="D1525" t="s">
        <v>8221</v>
      </c>
      <c r="E1525" t="s">
        <v>8222</v>
      </c>
      <c r="F1525" t="s">
        <v>8223</v>
      </c>
      <c r="G1525" t="s">
        <v>3881</v>
      </c>
      <c r="H1525" t="s">
        <v>4404</v>
      </c>
      <c r="J1525" t="s">
        <v>4501</v>
      </c>
      <c r="K1525" t="s">
        <v>4495</v>
      </c>
      <c r="L1525" t="s">
        <v>4069</v>
      </c>
      <c r="P1525" t="s">
        <v>3343</v>
      </c>
    </row>
    <row r="1526" spans="1:16" x14ac:dyDescent="0.25">
      <c r="A1526" t="s">
        <v>3328</v>
      </c>
      <c r="B1526" t="s">
        <v>8142</v>
      </c>
      <c r="C1526" t="s">
        <v>8224</v>
      </c>
      <c r="D1526" t="s">
        <v>8224</v>
      </c>
      <c r="E1526" t="s">
        <v>8225</v>
      </c>
      <c r="F1526" t="s">
        <v>8226</v>
      </c>
      <c r="H1526" t="s">
        <v>4404</v>
      </c>
      <c r="J1526" t="s">
        <v>4501</v>
      </c>
      <c r="K1526" t="s">
        <v>4495</v>
      </c>
      <c r="L1526" t="s">
        <v>4069</v>
      </c>
      <c r="P1526" t="s">
        <v>3343</v>
      </c>
    </row>
    <row r="1527" spans="1:16" x14ac:dyDescent="0.25">
      <c r="A1527" t="s">
        <v>3328</v>
      </c>
      <c r="B1527" t="s">
        <v>8153</v>
      </c>
      <c r="C1527" t="s">
        <v>8227</v>
      </c>
      <c r="D1527" t="s">
        <v>8227</v>
      </c>
      <c r="E1527" t="s">
        <v>8228</v>
      </c>
      <c r="F1527" t="s">
        <v>8229</v>
      </c>
      <c r="G1527" t="s">
        <v>3881</v>
      </c>
      <c r="H1527" t="s">
        <v>4404</v>
      </c>
      <c r="I1527" t="s">
        <v>4524</v>
      </c>
      <c r="J1527" t="s">
        <v>4501</v>
      </c>
      <c r="K1527" t="s">
        <v>4495</v>
      </c>
      <c r="L1527" t="s">
        <v>4069</v>
      </c>
      <c r="P1527" t="s">
        <v>3343</v>
      </c>
    </row>
    <row r="1528" spans="1:16" x14ac:dyDescent="0.25">
      <c r="A1528" t="s">
        <v>3328</v>
      </c>
      <c r="B1528" t="s">
        <v>8157</v>
      </c>
      <c r="C1528" t="s">
        <v>8230</v>
      </c>
      <c r="D1528" t="s">
        <v>8230</v>
      </c>
      <c r="E1528" t="s">
        <v>8231</v>
      </c>
      <c r="F1528" t="s">
        <v>8232</v>
      </c>
      <c r="H1528" t="s">
        <v>4404</v>
      </c>
      <c r="J1528" t="s">
        <v>4501</v>
      </c>
      <c r="K1528" t="s">
        <v>4495</v>
      </c>
      <c r="L1528" t="s">
        <v>4069</v>
      </c>
      <c r="P1528" t="s">
        <v>3343</v>
      </c>
    </row>
    <row r="1529" spans="1:16" x14ac:dyDescent="0.25">
      <c r="A1529" t="s">
        <v>3328</v>
      </c>
      <c r="B1529" t="s">
        <v>8146</v>
      </c>
      <c r="C1529" t="s">
        <v>8233</v>
      </c>
      <c r="D1529" t="s">
        <v>8233</v>
      </c>
      <c r="E1529" t="s">
        <v>8234</v>
      </c>
      <c r="F1529" t="s">
        <v>8235</v>
      </c>
      <c r="G1529" t="s">
        <v>3881</v>
      </c>
      <c r="H1529" t="s">
        <v>4404</v>
      </c>
      <c r="I1529" t="s">
        <v>4514</v>
      </c>
      <c r="J1529" t="s">
        <v>4501</v>
      </c>
      <c r="K1529" t="s">
        <v>4495</v>
      </c>
      <c r="L1529" t="s">
        <v>4069</v>
      </c>
      <c r="P1529" t="s">
        <v>3343</v>
      </c>
    </row>
    <row r="1530" spans="1:16" x14ac:dyDescent="0.25">
      <c r="A1530" t="s">
        <v>3328</v>
      </c>
      <c r="B1530" t="s">
        <v>8142</v>
      </c>
      <c r="C1530" t="s">
        <v>8236</v>
      </c>
      <c r="D1530" t="s">
        <v>8236</v>
      </c>
      <c r="E1530" t="s">
        <v>8237</v>
      </c>
      <c r="F1530" t="s">
        <v>8238</v>
      </c>
      <c r="H1530" t="s">
        <v>4404</v>
      </c>
      <c r="J1530" t="s">
        <v>4501</v>
      </c>
      <c r="K1530" t="s">
        <v>4495</v>
      </c>
      <c r="L1530" t="s">
        <v>4069</v>
      </c>
      <c r="P1530" t="s">
        <v>3343</v>
      </c>
    </row>
    <row r="1531" spans="1:16" x14ac:dyDescent="0.25">
      <c r="A1531" t="s">
        <v>3328</v>
      </c>
      <c r="B1531" t="s">
        <v>8153</v>
      </c>
      <c r="C1531" t="s">
        <v>8239</v>
      </c>
      <c r="D1531" t="s">
        <v>8239</v>
      </c>
      <c r="E1531" t="s">
        <v>8240</v>
      </c>
      <c r="F1531" t="s">
        <v>8241</v>
      </c>
      <c r="H1531" t="s">
        <v>4404</v>
      </c>
      <c r="J1531" t="s">
        <v>4501</v>
      </c>
      <c r="K1531" t="s">
        <v>4495</v>
      </c>
      <c r="L1531" t="s">
        <v>4069</v>
      </c>
      <c r="P1531" t="s">
        <v>3343</v>
      </c>
    </row>
    <row r="1532" spans="1:16" x14ac:dyDescent="0.25">
      <c r="A1532" t="s">
        <v>3328</v>
      </c>
      <c r="B1532" t="s">
        <v>8157</v>
      </c>
      <c r="C1532" t="s">
        <v>8242</v>
      </c>
      <c r="D1532" t="s">
        <v>8242</v>
      </c>
      <c r="E1532" t="s">
        <v>8243</v>
      </c>
      <c r="F1532" t="s">
        <v>8244</v>
      </c>
      <c r="G1532" t="s">
        <v>4513</v>
      </c>
      <c r="H1532" t="s">
        <v>4404</v>
      </c>
      <c r="I1532" t="s">
        <v>4514</v>
      </c>
      <c r="J1532" t="s">
        <v>4501</v>
      </c>
      <c r="K1532" t="s">
        <v>4495</v>
      </c>
      <c r="L1532" t="s">
        <v>4069</v>
      </c>
      <c r="P1532" t="s">
        <v>3343</v>
      </c>
    </row>
    <row r="1533" spans="1:16" x14ac:dyDescent="0.25">
      <c r="A1533" t="s">
        <v>3328</v>
      </c>
      <c r="B1533" t="s">
        <v>8146</v>
      </c>
      <c r="C1533" t="s">
        <v>8245</v>
      </c>
      <c r="D1533" t="s">
        <v>8245</v>
      </c>
      <c r="E1533" t="s">
        <v>8246</v>
      </c>
      <c r="F1533" t="s">
        <v>8247</v>
      </c>
      <c r="H1533" t="s">
        <v>4404</v>
      </c>
      <c r="J1533" t="s">
        <v>4501</v>
      </c>
      <c r="K1533" t="s">
        <v>4495</v>
      </c>
      <c r="L1533" t="s">
        <v>4069</v>
      </c>
      <c r="P1533" t="s">
        <v>3343</v>
      </c>
    </row>
    <row r="1534" spans="1:16" x14ac:dyDescent="0.25">
      <c r="A1534" t="s">
        <v>3328</v>
      </c>
      <c r="B1534" t="s">
        <v>8153</v>
      </c>
      <c r="C1534" t="s">
        <v>8248</v>
      </c>
      <c r="D1534" t="s">
        <v>8248</v>
      </c>
      <c r="E1534" t="s">
        <v>8249</v>
      </c>
      <c r="F1534" t="s">
        <v>8250</v>
      </c>
      <c r="G1534" t="s">
        <v>4513</v>
      </c>
      <c r="H1534" t="s">
        <v>4404</v>
      </c>
      <c r="I1534" t="s">
        <v>4500</v>
      </c>
      <c r="J1534" t="s">
        <v>4501</v>
      </c>
      <c r="K1534" t="s">
        <v>4495</v>
      </c>
      <c r="L1534" t="s">
        <v>4069</v>
      </c>
      <c r="P1534" t="s">
        <v>3343</v>
      </c>
    </row>
    <row r="1535" spans="1:16" x14ac:dyDescent="0.25">
      <c r="A1535" t="s">
        <v>3328</v>
      </c>
      <c r="B1535" t="s">
        <v>8157</v>
      </c>
      <c r="C1535" t="s">
        <v>8251</v>
      </c>
      <c r="D1535" t="s">
        <v>8251</v>
      </c>
      <c r="E1535" t="s">
        <v>8252</v>
      </c>
      <c r="F1535" t="s">
        <v>8253</v>
      </c>
      <c r="H1535" t="s">
        <v>4404</v>
      </c>
      <c r="J1535" t="s">
        <v>4501</v>
      </c>
      <c r="K1535" t="s">
        <v>4495</v>
      </c>
      <c r="L1535" t="s">
        <v>4069</v>
      </c>
      <c r="P1535" t="s">
        <v>3343</v>
      </c>
    </row>
    <row r="1536" spans="1:16" x14ac:dyDescent="0.25">
      <c r="C1536" t="s">
        <v>8254</v>
      </c>
      <c r="D1536" t="s">
        <v>8254</v>
      </c>
      <c r="E1536" t="s">
        <v>8255</v>
      </c>
      <c r="F1536" t="s">
        <v>8256</v>
      </c>
      <c r="G1536" t="s">
        <v>4403</v>
      </c>
      <c r="H1536" t="s">
        <v>4415</v>
      </c>
      <c r="K1536" t="s">
        <v>4448</v>
      </c>
      <c r="L1536" t="s">
        <v>3337</v>
      </c>
      <c r="M1536" t="s">
        <v>8257</v>
      </c>
      <c r="N1536" t="s">
        <v>4450</v>
      </c>
      <c r="P1536" t="s">
        <v>3343</v>
      </c>
    </row>
    <row r="1537" spans="1:16" x14ac:dyDescent="0.25">
      <c r="A1537" t="s">
        <v>3328</v>
      </c>
      <c r="B1537" t="s">
        <v>8142</v>
      </c>
      <c r="C1537" t="s">
        <v>8258</v>
      </c>
      <c r="D1537" t="s">
        <v>8258</v>
      </c>
      <c r="E1537" t="s">
        <v>8259</v>
      </c>
      <c r="F1537" t="s">
        <v>8260</v>
      </c>
      <c r="H1537" t="s">
        <v>4404</v>
      </c>
      <c r="J1537" t="s">
        <v>4501</v>
      </c>
      <c r="K1537" t="s">
        <v>4495</v>
      </c>
      <c r="L1537" t="s">
        <v>4069</v>
      </c>
      <c r="P1537" t="s">
        <v>3343</v>
      </c>
    </row>
    <row r="1538" spans="1:16" x14ac:dyDescent="0.25">
      <c r="A1538" t="s">
        <v>3328</v>
      </c>
      <c r="B1538" t="s">
        <v>8153</v>
      </c>
      <c r="C1538" t="s">
        <v>8261</v>
      </c>
      <c r="D1538" t="s">
        <v>8261</v>
      </c>
      <c r="E1538" t="s">
        <v>8262</v>
      </c>
      <c r="F1538" t="s">
        <v>8263</v>
      </c>
      <c r="H1538" t="s">
        <v>4404</v>
      </c>
      <c r="J1538" t="s">
        <v>4501</v>
      </c>
      <c r="K1538" t="s">
        <v>4495</v>
      </c>
      <c r="L1538" t="s">
        <v>4069</v>
      </c>
      <c r="P1538" t="s">
        <v>3343</v>
      </c>
    </row>
    <row r="1539" spans="1:16" x14ac:dyDescent="0.25">
      <c r="A1539" t="s">
        <v>3328</v>
      </c>
      <c r="B1539" t="s">
        <v>8157</v>
      </c>
      <c r="C1539" t="s">
        <v>8264</v>
      </c>
      <c r="D1539" t="s">
        <v>8264</v>
      </c>
      <c r="E1539" t="s">
        <v>8265</v>
      </c>
      <c r="F1539" t="s">
        <v>8266</v>
      </c>
      <c r="G1539" t="s">
        <v>3881</v>
      </c>
      <c r="H1539" t="s">
        <v>4404</v>
      </c>
      <c r="I1539" t="s">
        <v>4514</v>
      </c>
      <c r="J1539" t="s">
        <v>4501</v>
      </c>
      <c r="K1539" t="s">
        <v>4495</v>
      </c>
      <c r="L1539" t="s">
        <v>4069</v>
      </c>
      <c r="P1539" t="s">
        <v>3343</v>
      </c>
    </row>
    <row r="1540" spans="1:16" x14ac:dyDescent="0.25">
      <c r="A1540" t="s">
        <v>3328</v>
      </c>
      <c r="B1540" t="s">
        <v>8146</v>
      </c>
      <c r="C1540" t="s">
        <v>8267</v>
      </c>
      <c r="D1540" t="s">
        <v>8267</v>
      </c>
      <c r="E1540" t="s">
        <v>8268</v>
      </c>
      <c r="F1540" t="s">
        <v>8269</v>
      </c>
      <c r="G1540" t="s">
        <v>3881</v>
      </c>
      <c r="H1540" t="s">
        <v>4404</v>
      </c>
      <c r="I1540" t="s">
        <v>4514</v>
      </c>
      <c r="J1540" t="s">
        <v>4501</v>
      </c>
      <c r="K1540" t="s">
        <v>4495</v>
      </c>
      <c r="L1540" t="s">
        <v>4069</v>
      </c>
      <c r="P1540" t="s">
        <v>3343</v>
      </c>
    </row>
    <row r="1541" spans="1:16" x14ac:dyDescent="0.25">
      <c r="A1541" t="s">
        <v>3328</v>
      </c>
      <c r="B1541" t="s">
        <v>8142</v>
      </c>
      <c r="C1541" t="s">
        <v>8270</v>
      </c>
      <c r="D1541" t="s">
        <v>8270</v>
      </c>
      <c r="E1541" t="s">
        <v>8271</v>
      </c>
      <c r="F1541" t="s">
        <v>8272</v>
      </c>
      <c r="G1541" t="s">
        <v>3881</v>
      </c>
      <c r="H1541" t="s">
        <v>4404</v>
      </c>
      <c r="I1541" t="s">
        <v>4524</v>
      </c>
      <c r="J1541" t="s">
        <v>4501</v>
      </c>
      <c r="K1541" t="s">
        <v>4495</v>
      </c>
      <c r="L1541" t="s">
        <v>4069</v>
      </c>
      <c r="P1541" t="s">
        <v>3343</v>
      </c>
    </row>
    <row r="1542" spans="1:16" x14ac:dyDescent="0.25">
      <c r="A1542" t="s">
        <v>3328</v>
      </c>
      <c r="B1542" t="s">
        <v>8153</v>
      </c>
      <c r="C1542" t="s">
        <v>8273</v>
      </c>
      <c r="D1542" t="s">
        <v>8273</v>
      </c>
      <c r="E1542" t="s">
        <v>8274</v>
      </c>
      <c r="F1542" t="s">
        <v>8275</v>
      </c>
      <c r="G1542" t="s">
        <v>4513</v>
      </c>
      <c r="H1542" t="s">
        <v>4404</v>
      </c>
      <c r="I1542" t="s">
        <v>4500</v>
      </c>
      <c r="J1542" t="s">
        <v>4501</v>
      </c>
      <c r="K1542" t="s">
        <v>4495</v>
      </c>
      <c r="L1542" t="s">
        <v>4069</v>
      </c>
      <c r="P1542" t="s">
        <v>3343</v>
      </c>
    </row>
    <row r="1543" spans="1:16" x14ac:dyDescent="0.25">
      <c r="A1543" t="s">
        <v>3328</v>
      </c>
      <c r="B1543" t="s">
        <v>8157</v>
      </c>
      <c r="C1543" t="s">
        <v>8276</v>
      </c>
      <c r="D1543" t="s">
        <v>8276</v>
      </c>
      <c r="E1543" t="s">
        <v>8277</v>
      </c>
      <c r="F1543" t="s">
        <v>8278</v>
      </c>
      <c r="G1543" t="s">
        <v>4513</v>
      </c>
      <c r="H1543" t="s">
        <v>4404</v>
      </c>
      <c r="I1543" t="s">
        <v>4506</v>
      </c>
      <c r="J1543" t="s">
        <v>4501</v>
      </c>
      <c r="K1543" t="s">
        <v>4495</v>
      </c>
      <c r="L1543" t="s">
        <v>4069</v>
      </c>
      <c r="P1543" t="s">
        <v>3343</v>
      </c>
    </row>
    <row r="1544" spans="1:16" x14ac:dyDescent="0.25">
      <c r="A1544" t="s">
        <v>3328</v>
      </c>
      <c r="B1544" t="s">
        <v>8146</v>
      </c>
      <c r="C1544" t="s">
        <v>8279</v>
      </c>
      <c r="D1544" t="s">
        <v>8279</v>
      </c>
      <c r="E1544" t="s">
        <v>8280</v>
      </c>
      <c r="F1544" t="s">
        <v>8281</v>
      </c>
      <c r="G1544" t="s">
        <v>3881</v>
      </c>
      <c r="H1544" t="s">
        <v>4404</v>
      </c>
      <c r="I1544" t="s">
        <v>4506</v>
      </c>
      <c r="J1544" t="s">
        <v>4501</v>
      </c>
      <c r="K1544" t="s">
        <v>4495</v>
      </c>
      <c r="L1544" t="s">
        <v>4069</v>
      </c>
      <c r="P1544" t="s">
        <v>3343</v>
      </c>
    </row>
    <row r="1545" spans="1:16" x14ac:dyDescent="0.25">
      <c r="A1545" t="s">
        <v>4410</v>
      </c>
      <c r="B1545" t="s">
        <v>7263</v>
      </c>
      <c r="C1545" t="s">
        <v>8282</v>
      </c>
      <c r="D1545" t="s">
        <v>8282</v>
      </c>
      <c r="E1545" t="s">
        <v>8283</v>
      </c>
      <c r="F1545" t="s">
        <v>8284</v>
      </c>
      <c r="H1545" t="s">
        <v>4404</v>
      </c>
      <c r="K1545" t="s">
        <v>4495</v>
      </c>
      <c r="L1545" t="s">
        <v>4069</v>
      </c>
      <c r="P1545" t="s">
        <v>3343</v>
      </c>
    </row>
    <row r="1546" spans="1:16" x14ac:dyDescent="0.25">
      <c r="A1546" t="s">
        <v>4410</v>
      </c>
      <c r="B1546" t="s">
        <v>7263</v>
      </c>
      <c r="C1546" t="s">
        <v>8285</v>
      </c>
      <c r="D1546" t="s">
        <v>8285</v>
      </c>
      <c r="E1546" t="s">
        <v>8286</v>
      </c>
      <c r="F1546" t="s">
        <v>8287</v>
      </c>
      <c r="G1546" t="s">
        <v>4513</v>
      </c>
      <c r="H1546" t="s">
        <v>4404</v>
      </c>
      <c r="K1546" t="s">
        <v>4495</v>
      </c>
      <c r="L1546" t="s">
        <v>4069</v>
      </c>
      <c r="P1546" t="s">
        <v>3343</v>
      </c>
    </row>
    <row r="1547" spans="1:16" x14ac:dyDescent="0.25">
      <c r="A1547" t="s">
        <v>3430</v>
      </c>
      <c r="C1547" t="s">
        <v>8288</v>
      </c>
      <c r="D1547" t="s">
        <v>8288</v>
      </c>
      <c r="E1547" t="s">
        <v>8289</v>
      </c>
      <c r="F1547" t="s">
        <v>3860</v>
      </c>
      <c r="K1547" t="s">
        <v>3336</v>
      </c>
      <c r="L1547" t="s">
        <v>3337</v>
      </c>
      <c r="P1547" t="s">
        <v>3343</v>
      </c>
    </row>
    <row r="1548" spans="1:16" x14ac:dyDescent="0.25">
      <c r="A1548" t="s">
        <v>4764</v>
      </c>
      <c r="B1548" t="s">
        <v>8290</v>
      </c>
      <c r="C1548" t="s">
        <v>8291</v>
      </c>
      <c r="D1548" t="s">
        <v>8291</v>
      </c>
      <c r="E1548" t="s">
        <v>8292</v>
      </c>
      <c r="F1548" t="s">
        <v>8293</v>
      </c>
      <c r="G1548" t="s">
        <v>3881</v>
      </c>
      <c r="I1548" t="s">
        <v>8294</v>
      </c>
      <c r="K1548" t="s">
        <v>4605</v>
      </c>
      <c r="L1548" t="s">
        <v>4069</v>
      </c>
      <c r="P1548" t="s">
        <v>3343</v>
      </c>
    </row>
    <row r="1549" spans="1:16" x14ac:dyDescent="0.25">
      <c r="A1549" t="s">
        <v>4764</v>
      </c>
      <c r="C1549" t="s">
        <v>8295</v>
      </c>
      <c r="D1549" t="s">
        <v>8295</v>
      </c>
      <c r="E1549" t="s">
        <v>8296</v>
      </c>
      <c r="F1549" t="s">
        <v>8297</v>
      </c>
      <c r="G1549" t="s">
        <v>3881</v>
      </c>
      <c r="I1549" t="s">
        <v>8294</v>
      </c>
      <c r="K1549" t="s">
        <v>4605</v>
      </c>
      <c r="L1549" t="s">
        <v>3337</v>
      </c>
      <c r="P1549" t="s">
        <v>3343</v>
      </c>
    </row>
    <row r="1550" spans="1:16" x14ac:dyDescent="0.25">
      <c r="A1550" t="s">
        <v>4764</v>
      </c>
      <c r="C1550" t="s">
        <v>8298</v>
      </c>
      <c r="D1550" t="s">
        <v>8298</v>
      </c>
      <c r="E1550" t="s">
        <v>8299</v>
      </c>
      <c r="F1550" t="s">
        <v>8300</v>
      </c>
      <c r="G1550" t="s">
        <v>3881</v>
      </c>
      <c r="I1550" t="s">
        <v>8294</v>
      </c>
      <c r="K1550" t="s">
        <v>4605</v>
      </c>
      <c r="L1550" t="s">
        <v>3337</v>
      </c>
      <c r="P1550" t="s">
        <v>3343</v>
      </c>
    </row>
    <row r="1551" spans="1:16" x14ac:dyDescent="0.25">
      <c r="A1551" t="s">
        <v>4764</v>
      </c>
      <c r="B1551" t="s">
        <v>8301</v>
      </c>
      <c r="C1551" t="s">
        <v>8302</v>
      </c>
      <c r="D1551" t="s">
        <v>8302</v>
      </c>
      <c r="E1551" t="s">
        <v>8303</v>
      </c>
      <c r="F1551" t="s">
        <v>8304</v>
      </c>
      <c r="G1551" t="s">
        <v>3881</v>
      </c>
      <c r="H1551" t="s">
        <v>4415</v>
      </c>
      <c r="I1551" t="s">
        <v>8294</v>
      </c>
      <c r="K1551" t="s">
        <v>4605</v>
      </c>
      <c r="L1551" t="s">
        <v>3337</v>
      </c>
      <c r="P1551" t="s">
        <v>3343</v>
      </c>
    </row>
    <row r="1552" spans="1:16" x14ac:dyDescent="0.25">
      <c r="A1552" t="s">
        <v>4764</v>
      </c>
      <c r="C1552" t="s">
        <v>8305</v>
      </c>
      <c r="D1552" t="s">
        <v>8305</v>
      </c>
      <c r="E1552" t="s">
        <v>8306</v>
      </c>
      <c r="F1552" t="s">
        <v>8307</v>
      </c>
      <c r="G1552" t="s">
        <v>3881</v>
      </c>
      <c r="I1552" t="s">
        <v>8294</v>
      </c>
      <c r="K1552" t="s">
        <v>4605</v>
      </c>
      <c r="L1552" t="s">
        <v>3337</v>
      </c>
      <c r="P1552" t="s">
        <v>3343</v>
      </c>
    </row>
    <row r="1553" spans="1:16" x14ac:dyDescent="0.25">
      <c r="A1553" t="s">
        <v>3328</v>
      </c>
      <c r="B1553" t="s">
        <v>8308</v>
      </c>
      <c r="C1553" t="s">
        <v>8309</v>
      </c>
      <c r="D1553" t="s">
        <v>8309</v>
      </c>
      <c r="E1553" t="s">
        <v>5354</v>
      </c>
      <c r="G1553" t="s">
        <v>4799</v>
      </c>
      <c r="H1553" t="s">
        <v>4415</v>
      </c>
      <c r="I1553" t="s">
        <v>5925</v>
      </c>
      <c r="K1553" t="s">
        <v>5926</v>
      </c>
      <c r="L1553" t="s">
        <v>5239</v>
      </c>
      <c r="M1553" t="s">
        <v>8310</v>
      </c>
      <c r="P1553" t="s">
        <v>3343</v>
      </c>
    </row>
    <row r="1554" spans="1:16" x14ac:dyDescent="0.25">
      <c r="A1554" t="s">
        <v>3328</v>
      </c>
      <c r="C1554" t="s">
        <v>8311</v>
      </c>
      <c r="D1554" t="s">
        <v>8311</v>
      </c>
      <c r="E1554" t="s">
        <v>5354</v>
      </c>
      <c r="F1554" t="s">
        <v>8312</v>
      </c>
      <c r="G1554" t="s">
        <v>4799</v>
      </c>
      <c r="H1554" t="s">
        <v>4415</v>
      </c>
      <c r="I1554" t="s">
        <v>5925</v>
      </c>
      <c r="K1554" t="s">
        <v>5926</v>
      </c>
      <c r="L1554" t="s">
        <v>5239</v>
      </c>
      <c r="M1554" t="s">
        <v>8313</v>
      </c>
      <c r="P1554" t="s">
        <v>3343</v>
      </c>
    </row>
    <row r="1555" spans="1:16" x14ac:dyDescent="0.25">
      <c r="A1555" t="s">
        <v>3328</v>
      </c>
      <c r="C1555" t="s">
        <v>8314</v>
      </c>
      <c r="D1555" t="s">
        <v>8314</v>
      </c>
      <c r="E1555" t="s">
        <v>5354</v>
      </c>
      <c r="F1555" t="s">
        <v>8315</v>
      </c>
      <c r="G1555" t="s">
        <v>4799</v>
      </c>
      <c r="H1555" t="s">
        <v>4415</v>
      </c>
      <c r="I1555" t="s">
        <v>5925</v>
      </c>
      <c r="K1555" t="s">
        <v>5926</v>
      </c>
      <c r="L1555" t="s">
        <v>5239</v>
      </c>
      <c r="M1555" t="s">
        <v>8316</v>
      </c>
      <c r="P1555" t="s">
        <v>3343</v>
      </c>
    </row>
    <row r="1556" spans="1:16" x14ac:dyDescent="0.25">
      <c r="A1556" t="s">
        <v>3328</v>
      </c>
      <c r="C1556" t="s">
        <v>8317</v>
      </c>
      <c r="D1556" t="s">
        <v>8317</v>
      </c>
      <c r="E1556" t="s">
        <v>5354</v>
      </c>
      <c r="F1556" t="s">
        <v>8318</v>
      </c>
      <c r="G1556" t="s">
        <v>4799</v>
      </c>
      <c r="H1556" t="s">
        <v>4415</v>
      </c>
      <c r="I1556" t="s">
        <v>5925</v>
      </c>
      <c r="K1556" t="s">
        <v>5926</v>
      </c>
      <c r="L1556" t="s">
        <v>5239</v>
      </c>
      <c r="M1556" t="s">
        <v>8319</v>
      </c>
      <c r="P1556" t="s">
        <v>3343</v>
      </c>
    </row>
    <row r="1557" spans="1:16" x14ac:dyDescent="0.25">
      <c r="A1557" t="s">
        <v>4764</v>
      </c>
      <c r="B1557" t="s">
        <v>8320</v>
      </c>
      <c r="C1557" t="s">
        <v>8321</v>
      </c>
      <c r="D1557" t="s">
        <v>8321</v>
      </c>
      <c r="E1557" t="s">
        <v>5354</v>
      </c>
      <c r="F1557" t="s">
        <v>8322</v>
      </c>
      <c r="G1557" t="s">
        <v>4799</v>
      </c>
      <c r="H1557" t="s">
        <v>4415</v>
      </c>
      <c r="I1557" t="s">
        <v>5925</v>
      </c>
      <c r="K1557" t="s">
        <v>5926</v>
      </c>
      <c r="L1557" t="s">
        <v>5239</v>
      </c>
      <c r="M1557" t="s">
        <v>8323</v>
      </c>
      <c r="P1557" t="s">
        <v>3343</v>
      </c>
    </row>
    <row r="1558" spans="1:16" x14ac:dyDescent="0.25">
      <c r="A1558" t="s">
        <v>3328</v>
      </c>
      <c r="B1558" t="s">
        <v>8324</v>
      </c>
      <c r="C1558" t="s">
        <v>8325</v>
      </c>
      <c r="D1558" t="s">
        <v>8325</v>
      </c>
      <c r="E1558" t="s">
        <v>5354</v>
      </c>
      <c r="F1558" t="s">
        <v>8326</v>
      </c>
      <c r="G1558" t="s">
        <v>4799</v>
      </c>
      <c r="H1558" t="s">
        <v>4415</v>
      </c>
      <c r="I1558" t="s">
        <v>5925</v>
      </c>
      <c r="K1558" t="s">
        <v>5926</v>
      </c>
      <c r="L1558" t="s">
        <v>5239</v>
      </c>
      <c r="M1558" t="s">
        <v>8327</v>
      </c>
      <c r="P1558" t="s">
        <v>3343</v>
      </c>
    </row>
    <row r="1559" spans="1:16" x14ac:dyDescent="0.25">
      <c r="A1559" t="s">
        <v>3328</v>
      </c>
      <c r="C1559" t="s">
        <v>8328</v>
      </c>
      <c r="D1559" t="s">
        <v>8328</v>
      </c>
      <c r="E1559" t="s">
        <v>5354</v>
      </c>
      <c r="F1559" t="s">
        <v>8329</v>
      </c>
      <c r="G1559" t="s">
        <v>4799</v>
      </c>
      <c r="H1559" t="s">
        <v>4415</v>
      </c>
      <c r="I1559" t="s">
        <v>5925</v>
      </c>
      <c r="K1559" t="s">
        <v>5926</v>
      </c>
      <c r="L1559" t="s">
        <v>5239</v>
      </c>
      <c r="M1559" t="s">
        <v>8333</v>
      </c>
      <c r="P1559" t="s">
        <v>3343</v>
      </c>
    </row>
    <row r="1560" spans="1:16" x14ac:dyDescent="0.25">
      <c r="A1560" t="s">
        <v>3328</v>
      </c>
      <c r="B1560" t="s">
        <v>8330</v>
      </c>
      <c r="C1560" t="s">
        <v>8331</v>
      </c>
      <c r="D1560" t="s">
        <v>8331</v>
      </c>
      <c r="E1560" t="s">
        <v>5354</v>
      </c>
      <c r="F1560" t="s">
        <v>8332</v>
      </c>
      <c r="G1560" t="s">
        <v>4799</v>
      </c>
      <c r="H1560" t="s">
        <v>4415</v>
      </c>
      <c r="I1560" t="s">
        <v>5925</v>
      </c>
      <c r="K1560" t="s">
        <v>5926</v>
      </c>
      <c r="L1560" t="s">
        <v>5239</v>
      </c>
      <c r="M1560" t="s">
        <v>8334</v>
      </c>
      <c r="P1560" t="s">
        <v>3343</v>
      </c>
    </row>
    <row r="1561" spans="1:16" x14ac:dyDescent="0.25">
      <c r="A1561" t="s">
        <v>3328</v>
      </c>
      <c r="B1561" t="s">
        <v>8330</v>
      </c>
      <c r="C1561" t="s">
        <v>8335</v>
      </c>
      <c r="D1561" t="s">
        <v>8335</v>
      </c>
      <c r="E1561" t="s">
        <v>5354</v>
      </c>
      <c r="F1561" t="s">
        <v>8336</v>
      </c>
      <c r="G1561" t="s">
        <v>4799</v>
      </c>
      <c r="H1561" t="s">
        <v>4415</v>
      </c>
      <c r="I1561" t="s">
        <v>5925</v>
      </c>
      <c r="K1561" t="s">
        <v>5926</v>
      </c>
      <c r="L1561" t="s">
        <v>5239</v>
      </c>
      <c r="M1561" t="s">
        <v>8337</v>
      </c>
      <c r="P1561" t="s">
        <v>3343</v>
      </c>
    </row>
    <row r="1562" spans="1:16" x14ac:dyDescent="0.25">
      <c r="A1562" t="s">
        <v>4764</v>
      </c>
      <c r="C1562" t="s">
        <v>8338</v>
      </c>
      <c r="D1562" t="s">
        <v>8338</v>
      </c>
      <c r="E1562" t="s">
        <v>5354</v>
      </c>
      <c r="F1562" t="s">
        <v>8339</v>
      </c>
      <c r="G1562" t="s">
        <v>4799</v>
      </c>
      <c r="H1562" t="s">
        <v>4415</v>
      </c>
      <c r="I1562" t="s">
        <v>5925</v>
      </c>
      <c r="K1562" t="s">
        <v>5926</v>
      </c>
      <c r="L1562" t="s">
        <v>5239</v>
      </c>
      <c r="M1562" t="s">
        <v>8342</v>
      </c>
      <c r="P1562" t="s">
        <v>3343</v>
      </c>
    </row>
    <row r="1563" spans="1:16" x14ac:dyDescent="0.25">
      <c r="A1563" t="s">
        <v>4764</v>
      </c>
      <c r="B1563" t="s">
        <v>8340</v>
      </c>
      <c r="C1563" t="s">
        <v>8341</v>
      </c>
      <c r="D1563" t="s">
        <v>8341</v>
      </c>
      <c r="E1563" t="s">
        <v>5354</v>
      </c>
      <c r="F1563" t="s">
        <v>4486</v>
      </c>
      <c r="G1563" t="s">
        <v>4486</v>
      </c>
      <c r="H1563" t="s">
        <v>4415</v>
      </c>
      <c r="I1563" t="s">
        <v>5925</v>
      </c>
      <c r="K1563" t="s">
        <v>5926</v>
      </c>
      <c r="L1563" t="s">
        <v>5239</v>
      </c>
      <c r="M1563" t="s">
        <v>8343</v>
      </c>
      <c r="P1563" t="s">
        <v>3343</v>
      </c>
    </row>
    <row r="1564" spans="1:16" x14ac:dyDescent="0.25">
      <c r="A1564" t="s">
        <v>3328</v>
      </c>
      <c r="B1564" t="s">
        <v>8344</v>
      </c>
      <c r="C1564" t="s">
        <v>8345</v>
      </c>
      <c r="D1564" t="s">
        <v>8345</v>
      </c>
      <c r="E1564" t="s">
        <v>5354</v>
      </c>
      <c r="F1564" t="s">
        <v>8346</v>
      </c>
      <c r="G1564" t="s">
        <v>4799</v>
      </c>
      <c r="H1564" t="s">
        <v>4415</v>
      </c>
      <c r="I1564" t="s">
        <v>5925</v>
      </c>
      <c r="K1564" t="s">
        <v>5926</v>
      </c>
      <c r="L1564" t="s">
        <v>5239</v>
      </c>
      <c r="M1564" t="s">
        <v>8347</v>
      </c>
      <c r="P1564" t="s">
        <v>3343</v>
      </c>
    </row>
    <row r="1565" spans="1:16" x14ac:dyDescent="0.25">
      <c r="A1565" t="s">
        <v>3328</v>
      </c>
      <c r="C1565" t="s">
        <v>8348</v>
      </c>
      <c r="D1565" t="s">
        <v>8348</v>
      </c>
      <c r="E1565" t="s">
        <v>5354</v>
      </c>
      <c r="F1565" t="s">
        <v>8349</v>
      </c>
      <c r="G1565" t="s">
        <v>4799</v>
      </c>
      <c r="H1565" t="s">
        <v>4415</v>
      </c>
      <c r="I1565" t="s">
        <v>5925</v>
      </c>
      <c r="K1565" t="s">
        <v>5926</v>
      </c>
      <c r="L1565" t="s">
        <v>5239</v>
      </c>
      <c r="M1565" t="s">
        <v>8350</v>
      </c>
      <c r="P1565" t="s">
        <v>3343</v>
      </c>
    </row>
    <row r="1566" spans="1:16" x14ac:dyDescent="0.25">
      <c r="A1566" t="s">
        <v>3328</v>
      </c>
      <c r="B1566" t="s">
        <v>8351</v>
      </c>
      <c r="C1566" t="s">
        <v>8352</v>
      </c>
      <c r="D1566" t="s">
        <v>8352</v>
      </c>
      <c r="E1566" t="s">
        <v>5354</v>
      </c>
      <c r="F1566" t="s">
        <v>8353</v>
      </c>
      <c r="G1566" t="s">
        <v>4799</v>
      </c>
      <c r="H1566" t="s">
        <v>4415</v>
      </c>
      <c r="I1566" t="s">
        <v>5925</v>
      </c>
      <c r="K1566" t="s">
        <v>5926</v>
      </c>
      <c r="L1566" t="s">
        <v>5239</v>
      </c>
      <c r="M1566" t="s">
        <v>8354</v>
      </c>
      <c r="P1566" t="s">
        <v>3343</v>
      </c>
    </row>
    <row r="1567" spans="1:16" x14ac:dyDescent="0.25">
      <c r="A1567" t="s">
        <v>3328</v>
      </c>
      <c r="B1567" t="s">
        <v>8344</v>
      </c>
      <c r="C1567" t="s">
        <v>8355</v>
      </c>
      <c r="D1567" t="s">
        <v>8355</v>
      </c>
      <c r="E1567" t="s">
        <v>5354</v>
      </c>
      <c r="F1567" t="s">
        <v>8356</v>
      </c>
      <c r="G1567" t="s">
        <v>4799</v>
      </c>
      <c r="H1567" t="s">
        <v>4415</v>
      </c>
      <c r="I1567" t="s">
        <v>5925</v>
      </c>
      <c r="K1567" t="s">
        <v>5926</v>
      </c>
      <c r="L1567" t="s">
        <v>5239</v>
      </c>
      <c r="M1567" t="s">
        <v>8357</v>
      </c>
      <c r="P1567" t="s">
        <v>3343</v>
      </c>
    </row>
    <row r="1568" spans="1:16" x14ac:dyDescent="0.25">
      <c r="A1568" t="s">
        <v>3328</v>
      </c>
      <c r="B1568" t="s">
        <v>8344</v>
      </c>
      <c r="C1568" t="s">
        <v>8358</v>
      </c>
      <c r="D1568" t="s">
        <v>8358</v>
      </c>
      <c r="E1568" t="s">
        <v>5354</v>
      </c>
      <c r="F1568" t="s">
        <v>8359</v>
      </c>
      <c r="G1568" t="s">
        <v>4799</v>
      </c>
      <c r="H1568" t="s">
        <v>4415</v>
      </c>
      <c r="I1568" t="s">
        <v>5925</v>
      </c>
      <c r="K1568" t="s">
        <v>5926</v>
      </c>
      <c r="L1568" t="s">
        <v>5239</v>
      </c>
      <c r="M1568" t="s">
        <v>8360</v>
      </c>
      <c r="P1568" t="s">
        <v>3343</v>
      </c>
    </row>
    <row r="1569" spans="1:16" x14ac:dyDescent="0.25">
      <c r="A1569" t="s">
        <v>3328</v>
      </c>
      <c r="C1569" t="s">
        <v>8361</v>
      </c>
      <c r="D1569" t="s">
        <v>8361</v>
      </c>
      <c r="E1569" t="s">
        <v>5354</v>
      </c>
      <c r="F1569" t="s">
        <v>8362</v>
      </c>
      <c r="G1569" t="s">
        <v>4799</v>
      </c>
      <c r="H1569" t="s">
        <v>4415</v>
      </c>
      <c r="I1569" t="s">
        <v>5925</v>
      </c>
      <c r="K1569" t="s">
        <v>5926</v>
      </c>
      <c r="L1569" t="s">
        <v>5239</v>
      </c>
      <c r="M1569" t="s">
        <v>8363</v>
      </c>
      <c r="P1569" t="s">
        <v>3343</v>
      </c>
    </row>
    <row r="1570" spans="1:16" x14ac:dyDescent="0.25">
      <c r="A1570" t="s">
        <v>3328</v>
      </c>
      <c r="B1570" t="s">
        <v>8364</v>
      </c>
      <c r="C1570" t="s">
        <v>8365</v>
      </c>
      <c r="D1570" t="s">
        <v>8365</v>
      </c>
      <c r="E1570" t="s">
        <v>5354</v>
      </c>
      <c r="F1570" t="s">
        <v>8366</v>
      </c>
      <c r="G1570" t="s">
        <v>4799</v>
      </c>
      <c r="H1570" t="s">
        <v>4415</v>
      </c>
      <c r="I1570" t="s">
        <v>5925</v>
      </c>
      <c r="K1570" t="s">
        <v>5926</v>
      </c>
      <c r="L1570" t="s">
        <v>5239</v>
      </c>
      <c r="M1570" t="s">
        <v>8367</v>
      </c>
      <c r="P1570" t="s">
        <v>3343</v>
      </c>
    </row>
    <row r="1571" spans="1:16" x14ac:dyDescent="0.25">
      <c r="A1571" t="s">
        <v>3328</v>
      </c>
      <c r="B1571" t="s">
        <v>8344</v>
      </c>
      <c r="C1571" t="s">
        <v>8368</v>
      </c>
      <c r="D1571" t="s">
        <v>8368</v>
      </c>
      <c r="E1571" t="s">
        <v>5354</v>
      </c>
      <c r="F1571" t="s">
        <v>8369</v>
      </c>
      <c r="G1571" t="s">
        <v>4799</v>
      </c>
      <c r="H1571" t="s">
        <v>4415</v>
      </c>
      <c r="I1571" t="s">
        <v>5925</v>
      </c>
      <c r="K1571" t="s">
        <v>5926</v>
      </c>
      <c r="L1571" t="s">
        <v>5239</v>
      </c>
      <c r="M1571" t="s">
        <v>8370</v>
      </c>
      <c r="P1571" t="s">
        <v>3343</v>
      </c>
    </row>
    <row r="1572" spans="1:16" x14ac:dyDescent="0.25">
      <c r="A1572" t="s">
        <v>3328</v>
      </c>
      <c r="C1572" t="s">
        <v>8371</v>
      </c>
      <c r="D1572" t="s">
        <v>8371</v>
      </c>
      <c r="E1572" t="s">
        <v>5354</v>
      </c>
      <c r="F1572" t="s">
        <v>8372</v>
      </c>
      <c r="G1572" t="s">
        <v>4799</v>
      </c>
      <c r="H1572" t="s">
        <v>4415</v>
      </c>
      <c r="I1572" t="s">
        <v>5925</v>
      </c>
      <c r="K1572" t="s">
        <v>5926</v>
      </c>
      <c r="L1572" t="s">
        <v>5239</v>
      </c>
      <c r="M1572" t="s">
        <v>8373</v>
      </c>
      <c r="P1572" t="s">
        <v>3343</v>
      </c>
    </row>
    <row r="1573" spans="1:16" x14ac:dyDescent="0.25">
      <c r="A1573" t="s">
        <v>3328</v>
      </c>
      <c r="B1573" t="s">
        <v>8351</v>
      </c>
      <c r="C1573" t="s">
        <v>8374</v>
      </c>
      <c r="D1573" t="s">
        <v>8374</v>
      </c>
      <c r="E1573" t="s">
        <v>5354</v>
      </c>
      <c r="F1573" t="s">
        <v>8375</v>
      </c>
      <c r="G1573" t="s">
        <v>4799</v>
      </c>
      <c r="H1573" t="s">
        <v>4415</v>
      </c>
      <c r="I1573" t="s">
        <v>5925</v>
      </c>
      <c r="K1573" t="s">
        <v>5926</v>
      </c>
      <c r="L1573" t="s">
        <v>5239</v>
      </c>
      <c r="M1573" t="s">
        <v>8376</v>
      </c>
      <c r="P1573" t="s">
        <v>3343</v>
      </c>
    </row>
    <row r="1574" spans="1:16" x14ac:dyDescent="0.25">
      <c r="A1574" t="s">
        <v>3328</v>
      </c>
      <c r="B1574" t="s">
        <v>8351</v>
      </c>
      <c r="C1574" t="s">
        <v>8377</v>
      </c>
      <c r="D1574" t="s">
        <v>8377</v>
      </c>
      <c r="E1574" t="s">
        <v>5354</v>
      </c>
      <c r="F1574" t="s">
        <v>8378</v>
      </c>
      <c r="G1574" t="s">
        <v>4799</v>
      </c>
      <c r="H1574" t="s">
        <v>4415</v>
      </c>
      <c r="I1574" t="s">
        <v>5925</v>
      </c>
      <c r="K1574" t="s">
        <v>5926</v>
      </c>
      <c r="L1574" t="s">
        <v>5239</v>
      </c>
      <c r="M1574" t="s">
        <v>8379</v>
      </c>
      <c r="P1574" t="s">
        <v>3343</v>
      </c>
    </row>
    <row r="1575" spans="1:16" x14ac:dyDescent="0.25">
      <c r="A1575" t="s">
        <v>3328</v>
      </c>
      <c r="B1575" t="s">
        <v>8351</v>
      </c>
      <c r="C1575" t="s">
        <v>8380</v>
      </c>
      <c r="D1575" t="s">
        <v>8380</v>
      </c>
      <c r="E1575" t="s">
        <v>5354</v>
      </c>
      <c r="F1575" t="s">
        <v>8381</v>
      </c>
      <c r="G1575" t="s">
        <v>4799</v>
      </c>
      <c r="H1575" t="s">
        <v>4415</v>
      </c>
      <c r="I1575" t="s">
        <v>5925</v>
      </c>
      <c r="K1575" t="s">
        <v>5926</v>
      </c>
      <c r="L1575" t="s">
        <v>5239</v>
      </c>
      <c r="M1575" t="s">
        <v>8382</v>
      </c>
      <c r="P1575" t="s">
        <v>3343</v>
      </c>
    </row>
    <row r="1576" spans="1:16" x14ac:dyDescent="0.25">
      <c r="A1576" t="s">
        <v>4764</v>
      </c>
      <c r="C1576" t="s">
        <v>8383</v>
      </c>
      <c r="D1576" t="s">
        <v>8383</v>
      </c>
      <c r="E1576" t="s">
        <v>5354</v>
      </c>
      <c r="F1576" t="s">
        <v>8384</v>
      </c>
      <c r="G1576" t="s">
        <v>4799</v>
      </c>
      <c r="H1576" t="s">
        <v>4415</v>
      </c>
      <c r="I1576" t="s">
        <v>5925</v>
      </c>
      <c r="K1576" t="s">
        <v>5926</v>
      </c>
      <c r="L1576" t="s">
        <v>5239</v>
      </c>
      <c r="M1576" t="s">
        <v>8385</v>
      </c>
      <c r="P1576" t="s">
        <v>3343</v>
      </c>
    </row>
    <row r="1577" spans="1:16" x14ac:dyDescent="0.25">
      <c r="A1577" t="s">
        <v>3328</v>
      </c>
      <c r="B1577" t="s">
        <v>8386</v>
      </c>
      <c r="C1577" t="s">
        <v>8387</v>
      </c>
      <c r="D1577" t="s">
        <v>8387</v>
      </c>
      <c r="E1577" t="s">
        <v>5354</v>
      </c>
      <c r="F1577" t="s">
        <v>8388</v>
      </c>
      <c r="G1577" t="s">
        <v>4799</v>
      </c>
      <c r="H1577" t="s">
        <v>4415</v>
      </c>
      <c r="I1577" t="s">
        <v>5925</v>
      </c>
      <c r="K1577" t="s">
        <v>5926</v>
      </c>
      <c r="L1577" t="s">
        <v>5239</v>
      </c>
      <c r="M1577" t="s">
        <v>8389</v>
      </c>
      <c r="P1577" t="s">
        <v>3343</v>
      </c>
    </row>
    <row r="1578" spans="1:16" x14ac:dyDescent="0.25">
      <c r="A1578" t="s">
        <v>3328</v>
      </c>
      <c r="B1578" t="s">
        <v>8386</v>
      </c>
      <c r="C1578" t="s">
        <v>8390</v>
      </c>
      <c r="D1578" t="s">
        <v>8390</v>
      </c>
      <c r="E1578" t="s">
        <v>5354</v>
      </c>
      <c r="F1578" t="s">
        <v>8391</v>
      </c>
      <c r="G1578" t="s">
        <v>4799</v>
      </c>
      <c r="H1578" t="s">
        <v>4415</v>
      </c>
      <c r="I1578" t="s">
        <v>5925</v>
      </c>
      <c r="K1578" t="s">
        <v>5926</v>
      </c>
      <c r="L1578" t="s">
        <v>5239</v>
      </c>
      <c r="M1578" t="s">
        <v>8392</v>
      </c>
      <c r="P1578" t="s">
        <v>3343</v>
      </c>
    </row>
    <row r="1579" spans="1:16" x14ac:dyDescent="0.25">
      <c r="A1579" t="s">
        <v>3328</v>
      </c>
      <c r="B1579" t="s">
        <v>8393</v>
      </c>
      <c r="C1579" t="s">
        <v>8394</v>
      </c>
      <c r="D1579" t="s">
        <v>8394</v>
      </c>
      <c r="E1579" t="s">
        <v>5354</v>
      </c>
      <c r="F1579" t="s">
        <v>8395</v>
      </c>
      <c r="G1579" t="s">
        <v>4799</v>
      </c>
      <c r="H1579" t="s">
        <v>4415</v>
      </c>
      <c r="I1579" t="s">
        <v>5925</v>
      </c>
      <c r="K1579" t="s">
        <v>5926</v>
      </c>
      <c r="L1579" t="s">
        <v>5239</v>
      </c>
      <c r="M1579" t="s">
        <v>8396</v>
      </c>
      <c r="P1579" t="s">
        <v>3343</v>
      </c>
    </row>
    <row r="1580" spans="1:16" x14ac:dyDescent="0.25">
      <c r="A1580" t="s">
        <v>3328</v>
      </c>
      <c r="C1580" t="s">
        <v>8397</v>
      </c>
      <c r="D1580" t="s">
        <v>8397</v>
      </c>
      <c r="E1580" t="s">
        <v>5354</v>
      </c>
      <c r="F1580" t="s">
        <v>8398</v>
      </c>
      <c r="G1580" t="s">
        <v>4799</v>
      </c>
      <c r="H1580" t="s">
        <v>4415</v>
      </c>
      <c r="I1580" t="s">
        <v>5925</v>
      </c>
      <c r="K1580" t="s">
        <v>5926</v>
      </c>
      <c r="L1580" t="s">
        <v>5239</v>
      </c>
      <c r="M1580" t="s">
        <v>8399</v>
      </c>
      <c r="P1580" t="s">
        <v>3343</v>
      </c>
    </row>
    <row r="1581" spans="1:16" x14ac:dyDescent="0.25">
      <c r="A1581" t="s">
        <v>3328</v>
      </c>
      <c r="B1581" t="s">
        <v>8400</v>
      </c>
      <c r="C1581" t="s">
        <v>8401</v>
      </c>
      <c r="D1581" t="s">
        <v>8401</v>
      </c>
      <c r="E1581" t="s">
        <v>5354</v>
      </c>
      <c r="F1581" t="s">
        <v>8402</v>
      </c>
      <c r="G1581" t="s">
        <v>4799</v>
      </c>
      <c r="H1581" t="s">
        <v>4415</v>
      </c>
      <c r="I1581" t="s">
        <v>5925</v>
      </c>
      <c r="K1581" t="s">
        <v>5926</v>
      </c>
      <c r="L1581" t="s">
        <v>5239</v>
      </c>
      <c r="M1581" t="s">
        <v>8403</v>
      </c>
      <c r="P1581" t="s">
        <v>3343</v>
      </c>
    </row>
    <row r="1582" spans="1:16" x14ac:dyDescent="0.25">
      <c r="A1582" t="s">
        <v>3328</v>
      </c>
      <c r="B1582" t="s">
        <v>8400</v>
      </c>
      <c r="C1582" t="s">
        <v>8404</v>
      </c>
      <c r="D1582" t="s">
        <v>8404</v>
      </c>
      <c r="E1582" t="s">
        <v>5354</v>
      </c>
      <c r="F1582" t="s">
        <v>8405</v>
      </c>
      <c r="G1582" t="s">
        <v>4799</v>
      </c>
      <c r="H1582" t="s">
        <v>4415</v>
      </c>
      <c r="I1582" t="s">
        <v>5925</v>
      </c>
      <c r="K1582" t="s">
        <v>5926</v>
      </c>
      <c r="L1582" t="s">
        <v>5239</v>
      </c>
      <c r="M1582" t="s">
        <v>8406</v>
      </c>
      <c r="P1582" t="s">
        <v>3343</v>
      </c>
    </row>
    <row r="1583" spans="1:16" x14ac:dyDescent="0.25">
      <c r="A1583" t="s">
        <v>3328</v>
      </c>
      <c r="C1583" t="s">
        <v>8407</v>
      </c>
      <c r="D1583" t="s">
        <v>8407</v>
      </c>
      <c r="E1583" t="s">
        <v>5354</v>
      </c>
      <c r="F1583" t="s">
        <v>8408</v>
      </c>
      <c r="G1583" t="s">
        <v>4799</v>
      </c>
      <c r="H1583" t="s">
        <v>4415</v>
      </c>
      <c r="I1583" t="s">
        <v>5925</v>
      </c>
      <c r="K1583" t="s">
        <v>5926</v>
      </c>
      <c r="L1583" t="s">
        <v>5239</v>
      </c>
      <c r="M1583" t="s">
        <v>8409</v>
      </c>
      <c r="P1583" t="s">
        <v>3343</v>
      </c>
    </row>
    <row r="1584" spans="1:16" x14ac:dyDescent="0.25">
      <c r="A1584" t="s">
        <v>3328</v>
      </c>
      <c r="C1584" t="s">
        <v>8410</v>
      </c>
      <c r="D1584" t="s">
        <v>8410</v>
      </c>
      <c r="E1584" t="s">
        <v>5354</v>
      </c>
      <c r="F1584" t="s">
        <v>8411</v>
      </c>
      <c r="G1584" t="s">
        <v>4799</v>
      </c>
      <c r="H1584" t="s">
        <v>4415</v>
      </c>
      <c r="I1584" t="s">
        <v>5925</v>
      </c>
      <c r="K1584" t="s">
        <v>5926</v>
      </c>
      <c r="L1584" t="s">
        <v>5239</v>
      </c>
      <c r="M1584" t="s">
        <v>8412</v>
      </c>
      <c r="P1584" t="s">
        <v>3343</v>
      </c>
    </row>
    <row r="1585" spans="1:16" x14ac:dyDescent="0.25">
      <c r="A1585" t="s">
        <v>3328</v>
      </c>
      <c r="B1585" t="s">
        <v>8386</v>
      </c>
      <c r="C1585" t="s">
        <v>8413</v>
      </c>
      <c r="D1585" t="s">
        <v>8413</v>
      </c>
      <c r="E1585" t="s">
        <v>5354</v>
      </c>
      <c r="F1585" t="s">
        <v>8414</v>
      </c>
      <c r="G1585" t="s">
        <v>4799</v>
      </c>
      <c r="H1585" t="s">
        <v>4415</v>
      </c>
      <c r="I1585" t="s">
        <v>5925</v>
      </c>
      <c r="K1585" t="s">
        <v>5926</v>
      </c>
      <c r="L1585" t="s">
        <v>5239</v>
      </c>
      <c r="M1585" t="s">
        <v>8415</v>
      </c>
      <c r="P1585" t="s">
        <v>3343</v>
      </c>
    </row>
    <row r="1586" spans="1:16" x14ac:dyDescent="0.25">
      <c r="A1586" t="s">
        <v>3328</v>
      </c>
      <c r="C1586" t="s">
        <v>8416</v>
      </c>
      <c r="D1586" t="s">
        <v>8416</v>
      </c>
      <c r="E1586" t="s">
        <v>5354</v>
      </c>
      <c r="F1586" t="s">
        <v>8417</v>
      </c>
      <c r="G1586" t="s">
        <v>4799</v>
      </c>
      <c r="H1586" t="s">
        <v>4415</v>
      </c>
      <c r="I1586" t="s">
        <v>5925</v>
      </c>
      <c r="K1586" t="s">
        <v>5926</v>
      </c>
      <c r="L1586" t="s">
        <v>5239</v>
      </c>
      <c r="M1586" t="s">
        <v>8418</v>
      </c>
      <c r="P1586" t="s">
        <v>3343</v>
      </c>
    </row>
    <row r="1587" spans="1:16" x14ac:dyDescent="0.25">
      <c r="A1587" t="s">
        <v>3328</v>
      </c>
      <c r="C1587" t="s">
        <v>8419</v>
      </c>
      <c r="D1587" t="s">
        <v>8419</v>
      </c>
      <c r="E1587" t="s">
        <v>5354</v>
      </c>
      <c r="F1587" t="s">
        <v>8420</v>
      </c>
      <c r="G1587" t="s">
        <v>4799</v>
      </c>
      <c r="H1587" t="s">
        <v>4415</v>
      </c>
      <c r="I1587" t="s">
        <v>5925</v>
      </c>
      <c r="K1587" t="s">
        <v>5926</v>
      </c>
      <c r="L1587" t="s">
        <v>5239</v>
      </c>
      <c r="M1587" t="s">
        <v>8421</v>
      </c>
      <c r="P1587" t="s">
        <v>3343</v>
      </c>
    </row>
    <row r="1588" spans="1:16" x14ac:dyDescent="0.25">
      <c r="A1588" t="s">
        <v>3328</v>
      </c>
      <c r="B1588" t="s">
        <v>8386</v>
      </c>
      <c r="C1588" t="s">
        <v>8422</v>
      </c>
      <c r="D1588" t="s">
        <v>8422</v>
      </c>
      <c r="E1588" t="s">
        <v>5354</v>
      </c>
      <c r="F1588" t="s">
        <v>8423</v>
      </c>
      <c r="G1588" t="s">
        <v>4799</v>
      </c>
      <c r="H1588" t="s">
        <v>4415</v>
      </c>
      <c r="I1588" t="s">
        <v>5925</v>
      </c>
      <c r="K1588" t="s">
        <v>5926</v>
      </c>
      <c r="L1588" t="s">
        <v>5239</v>
      </c>
      <c r="M1588" t="s">
        <v>8424</v>
      </c>
      <c r="P1588" t="s">
        <v>3343</v>
      </c>
    </row>
    <row r="1589" spans="1:16" x14ac:dyDescent="0.25">
      <c r="A1589" t="s">
        <v>3328</v>
      </c>
      <c r="C1589" t="s">
        <v>8425</v>
      </c>
      <c r="D1589" t="s">
        <v>8425</v>
      </c>
      <c r="E1589" t="s">
        <v>5354</v>
      </c>
      <c r="F1589" t="s">
        <v>8426</v>
      </c>
      <c r="G1589" t="s">
        <v>4799</v>
      </c>
      <c r="H1589" t="s">
        <v>4415</v>
      </c>
      <c r="I1589" t="s">
        <v>5925</v>
      </c>
      <c r="K1589" t="s">
        <v>5926</v>
      </c>
      <c r="L1589" t="s">
        <v>5239</v>
      </c>
      <c r="M1589" t="s">
        <v>8427</v>
      </c>
      <c r="P1589" t="s">
        <v>3343</v>
      </c>
    </row>
    <row r="1590" spans="1:16" x14ac:dyDescent="0.25">
      <c r="A1590" t="s">
        <v>4764</v>
      </c>
      <c r="C1590" t="s">
        <v>8428</v>
      </c>
      <c r="D1590" t="s">
        <v>8428</v>
      </c>
      <c r="E1590" t="s">
        <v>5354</v>
      </c>
      <c r="F1590" t="s">
        <v>8429</v>
      </c>
      <c r="G1590" t="s">
        <v>4799</v>
      </c>
      <c r="H1590" t="s">
        <v>4415</v>
      </c>
      <c r="I1590" t="s">
        <v>5925</v>
      </c>
      <c r="K1590" t="s">
        <v>5926</v>
      </c>
      <c r="L1590" t="s">
        <v>5239</v>
      </c>
      <c r="M1590" t="s">
        <v>8430</v>
      </c>
      <c r="P1590" t="s">
        <v>3343</v>
      </c>
    </row>
    <row r="1591" spans="1:16" x14ac:dyDescent="0.25">
      <c r="A1591" t="s">
        <v>4764</v>
      </c>
      <c r="C1591" t="s">
        <v>8431</v>
      </c>
      <c r="D1591" t="s">
        <v>8431</v>
      </c>
      <c r="E1591" t="s">
        <v>5354</v>
      </c>
      <c r="G1591" t="s">
        <v>4799</v>
      </c>
      <c r="H1591" t="s">
        <v>4415</v>
      </c>
      <c r="I1591" t="s">
        <v>5925</v>
      </c>
      <c r="K1591" t="s">
        <v>5926</v>
      </c>
      <c r="L1591" t="s">
        <v>5239</v>
      </c>
      <c r="M1591" t="s">
        <v>8435</v>
      </c>
      <c r="P1591" t="s">
        <v>3343</v>
      </c>
    </row>
    <row r="1592" spans="1:16" x14ac:dyDescent="0.25">
      <c r="A1592" t="s">
        <v>4764</v>
      </c>
      <c r="B1592" t="s">
        <v>8432</v>
      </c>
      <c r="C1592" t="s">
        <v>8433</v>
      </c>
      <c r="D1592" t="s">
        <v>8433</v>
      </c>
      <c r="F1592" t="s">
        <v>8434</v>
      </c>
      <c r="G1592" t="s">
        <v>4403</v>
      </c>
      <c r="H1592" t="s">
        <v>4415</v>
      </c>
      <c r="I1592" t="s">
        <v>5925</v>
      </c>
      <c r="K1592" t="s">
        <v>5926</v>
      </c>
      <c r="L1592" t="s">
        <v>4069</v>
      </c>
      <c r="M1592" t="s">
        <v>8436</v>
      </c>
      <c r="P1592" t="s">
        <v>3343</v>
      </c>
    </row>
    <row r="1593" spans="1:16" x14ac:dyDescent="0.25">
      <c r="A1593" t="s">
        <v>4764</v>
      </c>
      <c r="B1593" t="s">
        <v>8432</v>
      </c>
      <c r="C1593" t="s">
        <v>8437</v>
      </c>
      <c r="D1593" t="s">
        <v>8437</v>
      </c>
      <c r="E1593" t="s">
        <v>5354</v>
      </c>
      <c r="F1593" t="s">
        <v>8438</v>
      </c>
      <c r="G1593" t="s">
        <v>4799</v>
      </c>
      <c r="H1593" t="s">
        <v>4415</v>
      </c>
      <c r="I1593" t="s">
        <v>5925</v>
      </c>
      <c r="K1593" t="s">
        <v>5926</v>
      </c>
      <c r="L1593" t="s">
        <v>5239</v>
      </c>
      <c r="M1593" t="s">
        <v>8439</v>
      </c>
      <c r="P1593" t="s">
        <v>3343</v>
      </c>
    </row>
    <row r="1594" spans="1:16" x14ac:dyDescent="0.25">
      <c r="A1594" t="s">
        <v>4764</v>
      </c>
      <c r="B1594" t="s">
        <v>8432</v>
      </c>
      <c r="C1594" t="s">
        <v>8440</v>
      </c>
      <c r="D1594" t="s">
        <v>8440</v>
      </c>
      <c r="F1594" t="s">
        <v>8441</v>
      </c>
      <c r="G1594" t="s">
        <v>4403</v>
      </c>
      <c r="H1594" t="s">
        <v>4415</v>
      </c>
      <c r="I1594" t="s">
        <v>5925</v>
      </c>
      <c r="K1594" t="s">
        <v>5926</v>
      </c>
      <c r="L1594" t="s">
        <v>4069</v>
      </c>
      <c r="M1594" t="s">
        <v>8442</v>
      </c>
      <c r="P1594" t="s">
        <v>3343</v>
      </c>
    </row>
    <row r="1595" spans="1:16" x14ac:dyDescent="0.25">
      <c r="A1595" t="s">
        <v>4764</v>
      </c>
      <c r="C1595" t="s">
        <v>8443</v>
      </c>
      <c r="D1595" t="s">
        <v>8443</v>
      </c>
      <c r="E1595" t="s">
        <v>5354</v>
      </c>
      <c r="F1595" t="s">
        <v>5434</v>
      </c>
      <c r="G1595" t="s">
        <v>4799</v>
      </c>
      <c r="H1595" t="s">
        <v>4415</v>
      </c>
      <c r="I1595" t="s">
        <v>5925</v>
      </c>
      <c r="K1595" t="s">
        <v>5926</v>
      </c>
      <c r="L1595" t="s">
        <v>5239</v>
      </c>
      <c r="M1595" t="s">
        <v>8444</v>
      </c>
      <c r="P1595" t="s">
        <v>3343</v>
      </c>
    </row>
    <row r="1596" spans="1:16" x14ac:dyDescent="0.25">
      <c r="A1596" t="s">
        <v>4764</v>
      </c>
      <c r="B1596" t="s">
        <v>8445</v>
      </c>
      <c r="C1596" t="s">
        <v>8446</v>
      </c>
      <c r="D1596" t="s">
        <v>8446</v>
      </c>
      <c r="F1596" t="s">
        <v>8447</v>
      </c>
      <c r="G1596" t="s">
        <v>4403</v>
      </c>
      <c r="H1596" t="s">
        <v>4415</v>
      </c>
      <c r="I1596" t="s">
        <v>5925</v>
      </c>
      <c r="K1596" t="s">
        <v>5926</v>
      </c>
      <c r="L1596" t="s">
        <v>4069</v>
      </c>
      <c r="M1596" t="s">
        <v>8448</v>
      </c>
      <c r="P1596" t="s">
        <v>3343</v>
      </c>
    </row>
    <row r="1597" spans="1:16" x14ac:dyDescent="0.25">
      <c r="A1597" t="s">
        <v>3328</v>
      </c>
      <c r="B1597" t="s">
        <v>8449</v>
      </c>
      <c r="C1597" t="s">
        <v>8450</v>
      </c>
      <c r="D1597" t="s">
        <v>8450</v>
      </c>
      <c r="E1597" t="s">
        <v>5354</v>
      </c>
      <c r="F1597" t="s">
        <v>8451</v>
      </c>
      <c r="G1597" t="s">
        <v>4799</v>
      </c>
      <c r="H1597" t="s">
        <v>4415</v>
      </c>
      <c r="I1597" t="s">
        <v>5925</v>
      </c>
      <c r="K1597" t="s">
        <v>5926</v>
      </c>
      <c r="L1597" t="s">
        <v>5239</v>
      </c>
      <c r="M1597" t="s">
        <v>8452</v>
      </c>
      <c r="P1597" t="s">
        <v>3343</v>
      </c>
    </row>
    <row r="1598" spans="1:16" x14ac:dyDescent="0.25">
      <c r="A1598" t="s">
        <v>3328</v>
      </c>
      <c r="C1598" t="s">
        <v>8453</v>
      </c>
      <c r="D1598" t="s">
        <v>8453</v>
      </c>
      <c r="E1598" t="s">
        <v>5354</v>
      </c>
      <c r="F1598" t="s">
        <v>8454</v>
      </c>
      <c r="G1598" t="s">
        <v>4799</v>
      </c>
      <c r="H1598" t="s">
        <v>4415</v>
      </c>
      <c r="I1598" t="s">
        <v>5925</v>
      </c>
      <c r="K1598" t="s">
        <v>5926</v>
      </c>
      <c r="L1598" t="s">
        <v>5239</v>
      </c>
      <c r="M1598" t="s">
        <v>8455</v>
      </c>
      <c r="P1598" t="s">
        <v>3343</v>
      </c>
    </row>
    <row r="1599" spans="1:16" x14ac:dyDescent="0.25">
      <c r="A1599" t="s">
        <v>3328</v>
      </c>
      <c r="B1599" t="s">
        <v>8456</v>
      </c>
      <c r="C1599" t="s">
        <v>8457</v>
      </c>
      <c r="D1599" t="s">
        <v>8457</v>
      </c>
      <c r="E1599" t="s">
        <v>5354</v>
      </c>
      <c r="F1599" t="s">
        <v>8458</v>
      </c>
      <c r="G1599" t="s">
        <v>4799</v>
      </c>
      <c r="H1599" t="s">
        <v>4415</v>
      </c>
      <c r="I1599" t="s">
        <v>5925</v>
      </c>
      <c r="K1599" t="s">
        <v>5926</v>
      </c>
      <c r="L1599" t="s">
        <v>5239</v>
      </c>
      <c r="M1599" t="s">
        <v>8459</v>
      </c>
      <c r="P1599" t="s">
        <v>3343</v>
      </c>
    </row>
    <row r="1600" spans="1:16" x14ac:dyDescent="0.25">
      <c r="A1600" t="s">
        <v>3328</v>
      </c>
      <c r="B1600" t="s">
        <v>8456</v>
      </c>
      <c r="C1600" t="s">
        <v>8460</v>
      </c>
      <c r="D1600" t="s">
        <v>8460</v>
      </c>
      <c r="E1600" t="s">
        <v>5354</v>
      </c>
      <c r="F1600" t="s">
        <v>8461</v>
      </c>
      <c r="G1600" t="s">
        <v>4799</v>
      </c>
      <c r="H1600" t="s">
        <v>4415</v>
      </c>
      <c r="I1600" t="s">
        <v>5925</v>
      </c>
      <c r="K1600" t="s">
        <v>5926</v>
      </c>
      <c r="L1600" t="s">
        <v>5239</v>
      </c>
      <c r="M1600" t="s">
        <v>8462</v>
      </c>
      <c r="P1600" t="s">
        <v>3343</v>
      </c>
    </row>
    <row r="1601" spans="1:16" x14ac:dyDescent="0.25">
      <c r="A1601" t="s">
        <v>3328</v>
      </c>
      <c r="B1601" t="s">
        <v>8463</v>
      </c>
      <c r="C1601" t="s">
        <v>8464</v>
      </c>
      <c r="D1601" t="s">
        <v>8464</v>
      </c>
      <c r="E1601" t="s">
        <v>5354</v>
      </c>
      <c r="F1601" t="s">
        <v>8465</v>
      </c>
      <c r="G1601" t="s">
        <v>4799</v>
      </c>
      <c r="H1601" t="s">
        <v>4415</v>
      </c>
      <c r="I1601" t="s">
        <v>5925</v>
      </c>
      <c r="K1601" t="s">
        <v>5926</v>
      </c>
      <c r="L1601" t="s">
        <v>5239</v>
      </c>
      <c r="M1601" t="s">
        <v>8466</v>
      </c>
      <c r="P1601" t="s">
        <v>3343</v>
      </c>
    </row>
    <row r="1602" spans="1:16" x14ac:dyDescent="0.25">
      <c r="A1602" t="s">
        <v>3328</v>
      </c>
      <c r="B1602" t="s">
        <v>8463</v>
      </c>
      <c r="C1602" t="s">
        <v>8467</v>
      </c>
      <c r="D1602" t="s">
        <v>8467</v>
      </c>
      <c r="E1602" t="s">
        <v>5354</v>
      </c>
      <c r="F1602" t="s">
        <v>8468</v>
      </c>
      <c r="G1602" t="s">
        <v>4799</v>
      </c>
      <c r="H1602" t="s">
        <v>4415</v>
      </c>
      <c r="I1602" t="s">
        <v>5925</v>
      </c>
      <c r="K1602" t="s">
        <v>5926</v>
      </c>
      <c r="L1602" t="s">
        <v>5239</v>
      </c>
      <c r="M1602" t="s">
        <v>8469</v>
      </c>
      <c r="P1602" t="s">
        <v>3343</v>
      </c>
    </row>
    <row r="1603" spans="1:16" x14ac:dyDescent="0.25">
      <c r="A1603" t="s">
        <v>3328</v>
      </c>
      <c r="B1603" t="s">
        <v>8449</v>
      </c>
      <c r="C1603" t="s">
        <v>8470</v>
      </c>
      <c r="D1603" t="s">
        <v>8470</v>
      </c>
      <c r="E1603" t="s">
        <v>5354</v>
      </c>
      <c r="F1603" t="s">
        <v>8471</v>
      </c>
      <c r="G1603" t="s">
        <v>4799</v>
      </c>
      <c r="H1603" t="s">
        <v>4415</v>
      </c>
      <c r="I1603" t="s">
        <v>5925</v>
      </c>
      <c r="K1603" t="s">
        <v>5926</v>
      </c>
      <c r="L1603" t="s">
        <v>5239</v>
      </c>
      <c r="M1603" t="s">
        <v>8472</v>
      </c>
      <c r="P1603" t="s">
        <v>3343</v>
      </c>
    </row>
    <row r="1604" spans="1:16" x14ac:dyDescent="0.25">
      <c r="A1604" t="s">
        <v>4764</v>
      </c>
      <c r="C1604" t="s">
        <v>8473</v>
      </c>
      <c r="D1604" t="s">
        <v>8473</v>
      </c>
      <c r="E1604" t="s">
        <v>5354</v>
      </c>
      <c r="F1604" t="s">
        <v>8474</v>
      </c>
      <c r="G1604" t="s">
        <v>4799</v>
      </c>
      <c r="H1604" t="s">
        <v>4415</v>
      </c>
      <c r="I1604" t="s">
        <v>5925</v>
      </c>
      <c r="K1604" t="s">
        <v>5926</v>
      </c>
      <c r="L1604" t="s">
        <v>5239</v>
      </c>
      <c r="M1604" t="s">
        <v>8475</v>
      </c>
      <c r="P1604" t="s">
        <v>3343</v>
      </c>
    </row>
    <row r="1605" spans="1:16" x14ac:dyDescent="0.25">
      <c r="A1605" t="s">
        <v>3328</v>
      </c>
      <c r="B1605" t="s">
        <v>8476</v>
      </c>
      <c r="C1605" t="s">
        <v>8477</v>
      </c>
      <c r="D1605" t="s">
        <v>8477</v>
      </c>
      <c r="E1605" t="s">
        <v>5354</v>
      </c>
      <c r="F1605" t="s">
        <v>8478</v>
      </c>
      <c r="G1605" t="s">
        <v>4799</v>
      </c>
      <c r="H1605" t="s">
        <v>4415</v>
      </c>
      <c r="I1605" t="s">
        <v>5925</v>
      </c>
      <c r="K1605" t="s">
        <v>5926</v>
      </c>
      <c r="L1605" t="s">
        <v>5239</v>
      </c>
      <c r="M1605" t="s">
        <v>8479</v>
      </c>
      <c r="P1605" t="s">
        <v>3343</v>
      </c>
    </row>
    <row r="1606" spans="1:16" x14ac:dyDescent="0.25">
      <c r="A1606" t="s">
        <v>4764</v>
      </c>
      <c r="C1606" t="s">
        <v>8480</v>
      </c>
      <c r="D1606" t="s">
        <v>8480</v>
      </c>
      <c r="E1606" t="s">
        <v>5354</v>
      </c>
      <c r="F1606" t="s">
        <v>8481</v>
      </c>
      <c r="G1606" t="s">
        <v>4799</v>
      </c>
      <c r="H1606" t="s">
        <v>4415</v>
      </c>
      <c r="I1606" t="s">
        <v>5925</v>
      </c>
      <c r="K1606" t="s">
        <v>5926</v>
      </c>
      <c r="L1606" t="s">
        <v>5239</v>
      </c>
      <c r="M1606" t="s">
        <v>8482</v>
      </c>
      <c r="P1606" t="s">
        <v>3343</v>
      </c>
    </row>
    <row r="1607" spans="1:16" x14ac:dyDescent="0.25">
      <c r="A1607" t="s">
        <v>3328</v>
      </c>
      <c r="C1607" t="s">
        <v>8483</v>
      </c>
      <c r="D1607" t="s">
        <v>8483</v>
      </c>
      <c r="E1607" t="s">
        <v>5354</v>
      </c>
      <c r="F1607" t="s">
        <v>8484</v>
      </c>
      <c r="G1607" t="s">
        <v>4799</v>
      </c>
      <c r="H1607" t="s">
        <v>4415</v>
      </c>
      <c r="I1607" t="s">
        <v>5925</v>
      </c>
      <c r="K1607" t="s">
        <v>5926</v>
      </c>
      <c r="L1607" t="s">
        <v>5239</v>
      </c>
      <c r="M1607" t="s">
        <v>8485</v>
      </c>
      <c r="P1607" t="s">
        <v>3343</v>
      </c>
    </row>
    <row r="1608" spans="1:16" x14ac:dyDescent="0.25">
      <c r="A1608" t="s">
        <v>3328</v>
      </c>
      <c r="B1608" t="s">
        <v>8476</v>
      </c>
      <c r="C1608" t="s">
        <v>8486</v>
      </c>
      <c r="D1608" t="s">
        <v>8486</v>
      </c>
      <c r="E1608" t="s">
        <v>5354</v>
      </c>
      <c r="F1608" t="s">
        <v>8487</v>
      </c>
      <c r="G1608" t="s">
        <v>4799</v>
      </c>
      <c r="H1608" t="s">
        <v>4415</v>
      </c>
      <c r="I1608" t="s">
        <v>5925</v>
      </c>
      <c r="K1608" t="s">
        <v>5926</v>
      </c>
      <c r="L1608" t="s">
        <v>5239</v>
      </c>
      <c r="M1608" t="s">
        <v>8488</v>
      </c>
      <c r="P1608" t="s">
        <v>3343</v>
      </c>
    </row>
    <row r="1609" spans="1:16" x14ac:dyDescent="0.25">
      <c r="A1609" t="s">
        <v>3328</v>
      </c>
      <c r="B1609" t="s">
        <v>8476</v>
      </c>
      <c r="C1609" t="s">
        <v>8489</v>
      </c>
      <c r="D1609" t="s">
        <v>8489</v>
      </c>
      <c r="E1609" t="s">
        <v>5354</v>
      </c>
      <c r="F1609" t="s">
        <v>8490</v>
      </c>
      <c r="G1609" t="s">
        <v>4799</v>
      </c>
      <c r="H1609" t="s">
        <v>4415</v>
      </c>
      <c r="I1609" t="s">
        <v>5925</v>
      </c>
      <c r="K1609" t="s">
        <v>5926</v>
      </c>
      <c r="L1609" t="s">
        <v>5239</v>
      </c>
      <c r="M1609" t="s">
        <v>8491</v>
      </c>
      <c r="P1609" t="s">
        <v>3343</v>
      </c>
    </row>
    <row r="1610" spans="1:16" x14ac:dyDescent="0.25">
      <c r="A1610" t="s">
        <v>4764</v>
      </c>
      <c r="B1610" t="s">
        <v>8340</v>
      </c>
      <c r="C1610" t="s">
        <v>8492</v>
      </c>
      <c r="D1610" t="s">
        <v>8492</v>
      </c>
      <c r="E1610" t="s">
        <v>5354</v>
      </c>
      <c r="F1610" t="s">
        <v>8493</v>
      </c>
      <c r="G1610" t="s">
        <v>4403</v>
      </c>
      <c r="H1610" t="s">
        <v>4415</v>
      </c>
      <c r="I1610" t="s">
        <v>5925</v>
      </c>
      <c r="K1610" t="s">
        <v>5926</v>
      </c>
      <c r="L1610" t="s">
        <v>5239</v>
      </c>
      <c r="M1610" t="s">
        <v>8494</v>
      </c>
      <c r="P1610" t="s">
        <v>3343</v>
      </c>
    </row>
    <row r="1611" spans="1:16" x14ac:dyDescent="0.25">
      <c r="A1611" t="s">
        <v>4764</v>
      </c>
      <c r="B1611" t="s">
        <v>8340</v>
      </c>
      <c r="C1611" t="s">
        <v>8495</v>
      </c>
      <c r="D1611" t="s">
        <v>8495</v>
      </c>
      <c r="E1611" t="s">
        <v>5354</v>
      </c>
      <c r="F1611" t="s">
        <v>8496</v>
      </c>
      <c r="G1611" t="s">
        <v>4403</v>
      </c>
      <c r="H1611" t="s">
        <v>4415</v>
      </c>
      <c r="I1611" t="s">
        <v>5925</v>
      </c>
      <c r="K1611" t="s">
        <v>5926</v>
      </c>
      <c r="L1611" t="s">
        <v>5239</v>
      </c>
      <c r="M1611" t="s">
        <v>8497</v>
      </c>
      <c r="P1611" t="s">
        <v>3343</v>
      </c>
    </row>
    <row r="1612" spans="1:16" x14ac:dyDescent="0.25">
      <c r="A1612" t="s">
        <v>4764</v>
      </c>
      <c r="C1612" t="s">
        <v>8498</v>
      </c>
      <c r="D1612" t="s">
        <v>8498</v>
      </c>
      <c r="E1612" t="s">
        <v>5354</v>
      </c>
      <c r="F1612" t="s">
        <v>8499</v>
      </c>
      <c r="G1612" t="s">
        <v>4403</v>
      </c>
      <c r="H1612" t="s">
        <v>4415</v>
      </c>
      <c r="I1612" t="s">
        <v>5925</v>
      </c>
      <c r="K1612" t="s">
        <v>5926</v>
      </c>
      <c r="L1612" t="s">
        <v>5239</v>
      </c>
      <c r="M1612" t="s">
        <v>8502</v>
      </c>
      <c r="P1612" t="s">
        <v>3343</v>
      </c>
    </row>
    <row r="1613" spans="1:16" x14ac:dyDescent="0.25">
      <c r="A1613" t="s">
        <v>4764</v>
      </c>
      <c r="B1613" t="s">
        <v>8340</v>
      </c>
      <c r="C1613" t="s">
        <v>8500</v>
      </c>
      <c r="D1613" t="s">
        <v>8500</v>
      </c>
      <c r="E1613" t="s">
        <v>5354</v>
      </c>
      <c r="F1613" t="s">
        <v>8501</v>
      </c>
      <c r="G1613" t="s">
        <v>4403</v>
      </c>
      <c r="H1613" t="s">
        <v>4415</v>
      </c>
      <c r="I1613" t="s">
        <v>5925</v>
      </c>
      <c r="K1613" t="s">
        <v>5926</v>
      </c>
      <c r="L1613" t="s">
        <v>5239</v>
      </c>
      <c r="M1613" t="s">
        <v>8503</v>
      </c>
      <c r="P1613" t="s">
        <v>3343</v>
      </c>
    </row>
    <row r="1614" spans="1:16" x14ac:dyDescent="0.25">
      <c r="A1614" t="s">
        <v>4764</v>
      </c>
      <c r="B1614" t="s">
        <v>8504</v>
      </c>
      <c r="C1614" t="s">
        <v>8505</v>
      </c>
      <c r="D1614" t="s">
        <v>8505</v>
      </c>
      <c r="E1614" t="s">
        <v>5354</v>
      </c>
      <c r="F1614" t="s">
        <v>8506</v>
      </c>
      <c r="G1614" t="s">
        <v>4403</v>
      </c>
      <c r="H1614" t="s">
        <v>4415</v>
      </c>
      <c r="I1614" t="s">
        <v>5925</v>
      </c>
      <c r="K1614" t="s">
        <v>5926</v>
      </c>
      <c r="L1614" t="s">
        <v>5239</v>
      </c>
      <c r="M1614" t="s">
        <v>8507</v>
      </c>
      <c r="P1614" t="s">
        <v>3343</v>
      </c>
    </row>
    <row r="1615" spans="1:16" x14ac:dyDescent="0.25">
      <c r="A1615" t="s">
        <v>4764</v>
      </c>
      <c r="B1615" t="s">
        <v>8340</v>
      </c>
      <c r="C1615" t="s">
        <v>8508</v>
      </c>
      <c r="D1615" t="s">
        <v>8508</v>
      </c>
      <c r="E1615" t="s">
        <v>5354</v>
      </c>
      <c r="F1615" t="s">
        <v>8509</v>
      </c>
      <c r="G1615" t="s">
        <v>4403</v>
      </c>
      <c r="H1615" t="s">
        <v>4415</v>
      </c>
      <c r="I1615" t="s">
        <v>5925</v>
      </c>
      <c r="K1615" t="s">
        <v>5926</v>
      </c>
      <c r="L1615" t="s">
        <v>5239</v>
      </c>
      <c r="M1615" t="s">
        <v>8510</v>
      </c>
      <c r="P1615" t="s">
        <v>3343</v>
      </c>
    </row>
    <row r="1616" spans="1:16" x14ac:dyDescent="0.25">
      <c r="A1616" t="s">
        <v>4764</v>
      </c>
      <c r="B1616" t="s">
        <v>8511</v>
      </c>
      <c r="C1616" t="s">
        <v>8512</v>
      </c>
      <c r="D1616" t="s">
        <v>8512</v>
      </c>
      <c r="E1616" t="s">
        <v>5354</v>
      </c>
      <c r="F1616" t="s">
        <v>8513</v>
      </c>
      <c r="G1616" t="s">
        <v>4486</v>
      </c>
      <c r="H1616" t="s">
        <v>4415</v>
      </c>
      <c r="I1616" t="s">
        <v>5925</v>
      </c>
      <c r="K1616" t="s">
        <v>5926</v>
      </c>
      <c r="L1616" t="s">
        <v>5239</v>
      </c>
      <c r="M1616" t="s">
        <v>8514</v>
      </c>
      <c r="P1616" t="s">
        <v>3343</v>
      </c>
    </row>
    <row r="1617" spans="1:16" x14ac:dyDescent="0.25">
      <c r="A1617" t="s">
        <v>4764</v>
      </c>
      <c r="C1617" t="s">
        <v>8515</v>
      </c>
      <c r="D1617" t="s">
        <v>8515</v>
      </c>
      <c r="E1617" t="s">
        <v>5354</v>
      </c>
      <c r="F1617" t="s">
        <v>8516</v>
      </c>
      <c r="G1617" t="s">
        <v>4403</v>
      </c>
      <c r="H1617" t="s">
        <v>4415</v>
      </c>
      <c r="I1617" t="s">
        <v>5925</v>
      </c>
      <c r="K1617" t="s">
        <v>5926</v>
      </c>
      <c r="L1617" t="s">
        <v>5239</v>
      </c>
      <c r="M1617" t="s">
        <v>8519</v>
      </c>
      <c r="P1617" t="s">
        <v>3343</v>
      </c>
    </row>
    <row r="1618" spans="1:16" x14ac:dyDescent="0.25">
      <c r="A1618" t="s">
        <v>4764</v>
      </c>
      <c r="B1618" t="s">
        <v>8511</v>
      </c>
      <c r="C1618" t="s">
        <v>8517</v>
      </c>
      <c r="D1618" t="s">
        <v>8517</v>
      </c>
      <c r="E1618" t="s">
        <v>5354</v>
      </c>
      <c r="F1618" t="s">
        <v>8518</v>
      </c>
      <c r="G1618" t="s">
        <v>3881</v>
      </c>
      <c r="H1618" t="s">
        <v>4415</v>
      </c>
      <c r="I1618" t="s">
        <v>5925</v>
      </c>
      <c r="K1618" t="s">
        <v>5926</v>
      </c>
      <c r="L1618" t="s">
        <v>5239</v>
      </c>
      <c r="M1618" t="s">
        <v>8520</v>
      </c>
      <c r="P1618" t="s">
        <v>3343</v>
      </c>
    </row>
    <row r="1619" spans="1:16" x14ac:dyDescent="0.25">
      <c r="A1619" t="s">
        <v>4764</v>
      </c>
      <c r="B1619" t="s">
        <v>8340</v>
      </c>
      <c r="C1619" t="s">
        <v>8521</v>
      </c>
      <c r="D1619" t="s">
        <v>8521</v>
      </c>
      <c r="E1619" t="s">
        <v>5354</v>
      </c>
      <c r="F1619" t="s">
        <v>5436</v>
      </c>
      <c r="G1619" t="s">
        <v>4486</v>
      </c>
      <c r="H1619" t="s">
        <v>4415</v>
      </c>
      <c r="I1619" t="s">
        <v>5925</v>
      </c>
      <c r="K1619" t="s">
        <v>5926</v>
      </c>
      <c r="L1619" t="s">
        <v>5239</v>
      </c>
      <c r="M1619" t="s">
        <v>8522</v>
      </c>
      <c r="P1619" t="s">
        <v>3343</v>
      </c>
    </row>
    <row r="1620" spans="1:16" x14ac:dyDescent="0.25">
      <c r="A1620" t="s">
        <v>4764</v>
      </c>
      <c r="B1620" t="s">
        <v>8511</v>
      </c>
      <c r="C1620" t="s">
        <v>8523</v>
      </c>
      <c r="D1620" t="s">
        <v>8523</v>
      </c>
      <c r="E1620" t="s">
        <v>5354</v>
      </c>
      <c r="F1620" t="s">
        <v>8524</v>
      </c>
      <c r="G1620" t="s">
        <v>4403</v>
      </c>
      <c r="H1620" t="s">
        <v>4415</v>
      </c>
      <c r="I1620" t="s">
        <v>5925</v>
      </c>
      <c r="K1620" t="s">
        <v>5926</v>
      </c>
      <c r="L1620" t="s">
        <v>5239</v>
      </c>
      <c r="M1620" t="s">
        <v>8525</v>
      </c>
      <c r="P1620" t="s">
        <v>3343</v>
      </c>
    </row>
    <row r="1621" spans="1:16" x14ac:dyDescent="0.25">
      <c r="A1621" t="s">
        <v>4764</v>
      </c>
      <c r="C1621" t="s">
        <v>8526</v>
      </c>
      <c r="D1621" t="s">
        <v>8526</v>
      </c>
      <c r="F1621" t="s">
        <v>8527</v>
      </c>
      <c r="G1621" t="s">
        <v>4403</v>
      </c>
      <c r="H1621" t="s">
        <v>4415</v>
      </c>
      <c r="I1621" t="s">
        <v>5925</v>
      </c>
      <c r="K1621" t="s">
        <v>5926</v>
      </c>
      <c r="L1621" t="s">
        <v>4069</v>
      </c>
      <c r="M1621" t="s">
        <v>8528</v>
      </c>
      <c r="P1621" t="s">
        <v>3343</v>
      </c>
    </row>
    <row r="1622" spans="1:16" x14ac:dyDescent="0.25">
      <c r="A1622" t="s">
        <v>4764</v>
      </c>
      <c r="B1622" t="s">
        <v>8432</v>
      </c>
      <c r="C1622" t="s">
        <v>8529</v>
      </c>
      <c r="D1622" t="s">
        <v>8529</v>
      </c>
      <c r="E1622" t="s">
        <v>5354</v>
      </c>
      <c r="F1622" t="s">
        <v>5438</v>
      </c>
      <c r="G1622" t="s">
        <v>4799</v>
      </c>
      <c r="H1622" t="s">
        <v>4415</v>
      </c>
      <c r="I1622" t="s">
        <v>5925</v>
      </c>
      <c r="K1622" t="s">
        <v>5926</v>
      </c>
      <c r="L1622" t="s">
        <v>5239</v>
      </c>
      <c r="M1622" t="s">
        <v>8530</v>
      </c>
      <c r="P1622" t="s">
        <v>3343</v>
      </c>
    </row>
    <row r="1623" spans="1:16" x14ac:dyDescent="0.25">
      <c r="A1623" t="s">
        <v>4764</v>
      </c>
      <c r="C1623" t="s">
        <v>8531</v>
      </c>
      <c r="D1623" t="s">
        <v>8531</v>
      </c>
      <c r="F1623" t="s">
        <v>8532</v>
      </c>
      <c r="G1623" t="s">
        <v>4403</v>
      </c>
      <c r="H1623" t="s">
        <v>4415</v>
      </c>
      <c r="I1623" t="s">
        <v>5925</v>
      </c>
      <c r="K1623" t="s">
        <v>5926</v>
      </c>
      <c r="L1623" t="s">
        <v>4069</v>
      </c>
      <c r="M1623" t="s">
        <v>8533</v>
      </c>
      <c r="P1623" t="s">
        <v>3343</v>
      </c>
    </row>
    <row r="1624" spans="1:16" x14ac:dyDescent="0.25">
      <c r="C1624" t="s">
        <v>8534</v>
      </c>
      <c r="D1624" t="s">
        <v>8534</v>
      </c>
      <c r="E1624" t="s">
        <v>8535</v>
      </c>
      <c r="K1624" t="s">
        <v>3336</v>
      </c>
      <c r="L1624" t="s">
        <v>3337</v>
      </c>
      <c r="P1624" t="s">
        <v>3343</v>
      </c>
    </row>
    <row r="1625" spans="1:16" x14ac:dyDescent="0.25">
      <c r="A1625" t="s">
        <v>4398</v>
      </c>
      <c r="B1625" t="s">
        <v>5795</v>
      </c>
      <c r="C1625" t="s">
        <v>8536</v>
      </c>
      <c r="D1625" t="s">
        <v>8536</v>
      </c>
      <c r="E1625" t="s">
        <v>8537</v>
      </c>
      <c r="F1625" t="s">
        <v>8538</v>
      </c>
      <c r="G1625" t="s">
        <v>4403</v>
      </c>
      <c r="H1625" t="s">
        <v>4415</v>
      </c>
      <c r="K1625" t="s">
        <v>5799</v>
      </c>
      <c r="L1625" t="s">
        <v>3337</v>
      </c>
      <c r="M1625" t="s">
        <v>8539</v>
      </c>
      <c r="N1625" t="s">
        <v>4450</v>
      </c>
      <c r="P1625" t="s">
        <v>3343</v>
      </c>
    </row>
    <row r="1626" spans="1:16" x14ac:dyDescent="0.25">
      <c r="A1626" t="s">
        <v>3328</v>
      </c>
      <c r="C1626" t="s">
        <v>8540</v>
      </c>
      <c r="D1626" t="s">
        <v>8540</v>
      </c>
      <c r="E1626" t="s">
        <v>8541</v>
      </c>
      <c r="F1626" t="s">
        <v>8542</v>
      </c>
      <c r="H1626" t="s">
        <v>3334</v>
      </c>
      <c r="K1626" t="s">
        <v>3336</v>
      </c>
      <c r="L1626" t="s">
        <v>3337</v>
      </c>
      <c r="P1626" t="s">
        <v>3343</v>
      </c>
    </row>
    <row r="1627" spans="1:16" x14ac:dyDescent="0.25">
      <c r="A1627" t="s">
        <v>4410</v>
      </c>
      <c r="B1627" t="s">
        <v>4411</v>
      </c>
      <c r="C1627" t="s">
        <v>8543</v>
      </c>
      <c r="D1627" t="s">
        <v>8543</v>
      </c>
      <c r="E1627" t="s">
        <v>8544</v>
      </c>
      <c r="F1627" t="s">
        <v>8545</v>
      </c>
      <c r="G1627" t="s">
        <v>3333</v>
      </c>
      <c r="H1627" t="s">
        <v>4415</v>
      </c>
      <c r="I1627" t="s">
        <v>3335</v>
      </c>
      <c r="K1627" t="s">
        <v>3336</v>
      </c>
      <c r="L1627" t="s">
        <v>3337</v>
      </c>
      <c r="M1627" t="s">
        <v>8546</v>
      </c>
      <c r="P1627" t="s">
        <v>3343</v>
      </c>
    </row>
    <row r="1628" spans="1:16" x14ac:dyDescent="0.25">
      <c r="A1628" t="s">
        <v>3328</v>
      </c>
      <c r="B1628" t="s">
        <v>8547</v>
      </c>
      <c r="C1628" t="s">
        <v>8548</v>
      </c>
      <c r="D1628" t="s">
        <v>8548</v>
      </c>
      <c r="E1628" t="s">
        <v>8549</v>
      </c>
      <c r="F1628" t="s">
        <v>8550</v>
      </c>
      <c r="G1628" t="s">
        <v>3333</v>
      </c>
      <c r="H1628" t="s">
        <v>3334</v>
      </c>
      <c r="I1628" t="s">
        <v>3335</v>
      </c>
      <c r="K1628" t="s">
        <v>3336</v>
      </c>
      <c r="L1628" t="s">
        <v>3337</v>
      </c>
      <c r="M1628" t="s">
        <v>8551</v>
      </c>
      <c r="P1628" t="s">
        <v>3343</v>
      </c>
    </row>
    <row r="1629" spans="1:16" x14ac:dyDescent="0.25">
      <c r="C1629" t="s">
        <v>8552</v>
      </c>
      <c r="D1629" t="s">
        <v>8552</v>
      </c>
      <c r="E1629" t="s">
        <v>8553</v>
      </c>
      <c r="F1629" t="s">
        <v>8554</v>
      </c>
      <c r="H1629" t="s">
        <v>3334</v>
      </c>
      <c r="K1629" t="s">
        <v>3336</v>
      </c>
      <c r="L1629" t="s">
        <v>3337</v>
      </c>
      <c r="P1629" t="s">
        <v>3343</v>
      </c>
    </row>
    <row r="1630" spans="1:16" x14ac:dyDescent="0.25">
      <c r="A1630" t="s">
        <v>4410</v>
      </c>
      <c r="B1630" t="s">
        <v>4575</v>
      </c>
      <c r="C1630" t="s">
        <v>8555</v>
      </c>
      <c r="D1630" t="s">
        <v>8555</v>
      </c>
      <c r="E1630" t="s">
        <v>8556</v>
      </c>
      <c r="F1630" t="s">
        <v>8557</v>
      </c>
      <c r="G1630" t="s">
        <v>4486</v>
      </c>
      <c r="H1630" t="s">
        <v>4404</v>
      </c>
      <c r="K1630" t="s">
        <v>4495</v>
      </c>
      <c r="L1630" t="s">
        <v>4069</v>
      </c>
      <c r="P1630" t="s">
        <v>3343</v>
      </c>
    </row>
    <row r="1631" spans="1:16" x14ac:dyDescent="0.25">
      <c r="B1631" t="s">
        <v>8558</v>
      </c>
      <c r="C1631" t="s">
        <v>8559</v>
      </c>
      <c r="D1631" t="s">
        <v>8559</v>
      </c>
      <c r="E1631" t="s">
        <v>8560</v>
      </c>
      <c r="K1631" t="s">
        <v>3336</v>
      </c>
      <c r="L1631" t="s">
        <v>3337</v>
      </c>
      <c r="P1631" t="s">
        <v>3343</v>
      </c>
    </row>
    <row r="1632" spans="1:16" x14ac:dyDescent="0.25">
      <c r="A1632" t="s">
        <v>3328</v>
      </c>
      <c r="C1632" t="s">
        <v>8561</v>
      </c>
      <c r="D1632" t="s">
        <v>8561</v>
      </c>
      <c r="E1632" t="s">
        <v>8562</v>
      </c>
      <c r="K1632" t="s">
        <v>3336</v>
      </c>
      <c r="L1632" t="s">
        <v>3337</v>
      </c>
      <c r="P1632" t="s">
        <v>3343</v>
      </c>
    </row>
    <row r="1633" spans="1:16" x14ac:dyDescent="0.25">
      <c r="B1633" t="s">
        <v>8563</v>
      </c>
      <c r="C1633" t="s">
        <v>8564</v>
      </c>
      <c r="D1633" t="s">
        <v>8564</v>
      </c>
      <c r="E1633" t="s">
        <v>8565</v>
      </c>
      <c r="K1633" t="s">
        <v>3336</v>
      </c>
      <c r="L1633" t="s">
        <v>3337</v>
      </c>
      <c r="P1633" t="s">
        <v>3343</v>
      </c>
    </row>
    <row r="1634" spans="1:16" x14ac:dyDescent="0.25">
      <c r="C1634" t="s">
        <v>8566</v>
      </c>
      <c r="D1634" t="s">
        <v>8566</v>
      </c>
      <c r="E1634" t="s">
        <v>8567</v>
      </c>
      <c r="G1634" t="s">
        <v>4403</v>
      </c>
      <c r="H1634" t="s">
        <v>4415</v>
      </c>
      <c r="I1634" t="s">
        <v>8568</v>
      </c>
      <c r="K1634" t="s">
        <v>3336</v>
      </c>
      <c r="L1634" t="s">
        <v>3337</v>
      </c>
      <c r="P1634" t="s">
        <v>3343</v>
      </c>
    </row>
    <row r="1635" spans="1:16" x14ac:dyDescent="0.25">
      <c r="A1635" t="s">
        <v>3430</v>
      </c>
      <c r="C1635" t="s">
        <v>8569</v>
      </c>
      <c r="D1635" t="s">
        <v>8569</v>
      </c>
      <c r="E1635" t="s">
        <v>8570</v>
      </c>
      <c r="G1635" t="s">
        <v>4403</v>
      </c>
      <c r="H1635" t="s">
        <v>4415</v>
      </c>
      <c r="I1635" t="s">
        <v>8568</v>
      </c>
      <c r="J1635" t="s">
        <v>8571</v>
      </c>
      <c r="K1635" t="s">
        <v>3336</v>
      </c>
      <c r="L1635" t="s">
        <v>3337</v>
      </c>
      <c r="P1635" t="s">
        <v>3343</v>
      </c>
    </row>
    <row r="1636" spans="1:16" x14ac:dyDescent="0.25">
      <c r="A1636" t="s">
        <v>3328</v>
      </c>
      <c r="B1636" t="s">
        <v>8572</v>
      </c>
      <c r="C1636" t="s">
        <v>8573</v>
      </c>
      <c r="D1636" t="s">
        <v>8573</v>
      </c>
      <c r="E1636" t="s">
        <v>8574</v>
      </c>
      <c r="F1636" t="s">
        <v>8575</v>
      </c>
      <c r="G1636" t="s">
        <v>3333</v>
      </c>
      <c r="H1636" t="s">
        <v>4415</v>
      </c>
      <c r="I1636" t="s">
        <v>8568</v>
      </c>
      <c r="K1636" t="s">
        <v>3336</v>
      </c>
      <c r="L1636" t="s">
        <v>4069</v>
      </c>
      <c r="P1636" t="s">
        <v>3343</v>
      </c>
    </row>
    <row r="1637" spans="1:16" x14ac:dyDescent="0.25">
      <c r="A1637" t="s">
        <v>3430</v>
      </c>
      <c r="C1637" t="s">
        <v>8576</v>
      </c>
      <c r="D1637" t="s">
        <v>8576</v>
      </c>
      <c r="E1637" t="s">
        <v>8577</v>
      </c>
      <c r="F1637" t="s">
        <v>8575</v>
      </c>
      <c r="G1637" t="s">
        <v>3333</v>
      </c>
      <c r="H1637" t="s">
        <v>4415</v>
      </c>
      <c r="I1637" t="s">
        <v>8568</v>
      </c>
      <c r="J1637" t="s">
        <v>8571</v>
      </c>
      <c r="K1637" t="s">
        <v>3336</v>
      </c>
      <c r="L1637" t="s">
        <v>3337</v>
      </c>
      <c r="P1637" t="s">
        <v>3343</v>
      </c>
    </row>
    <row r="1638" spans="1:16" x14ac:dyDescent="0.25">
      <c r="A1638" t="s">
        <v>3328</v>
      </c>
      <c r="C1638" t="s">
        <v>8578</v>
      </c>
      <c r="D1638" t="s">
        <v>8578</v>
      </c>
      <c r="E1638" t="s">
        <v>8579</v>
      </c>
      <c r="F1638" t="s">
        <v>8580</v>
      </c>
      <c r="G1638" t="s">
        <v>4403</v>
      </c>
      <c r="H1638" t="s">
        <v>4415</v>
      </c>
      <c r="I1638" t="s">
        <v>8568</v>
      </c>
      <c r="K1638" t="s">
        <v>3336</v>
      </c>
      <c r="L1638" t="s">
        <v>3337</v>
      </c>
      <c r="P1638" t="s">
        <v>3343</v>
      </c>
    </row>
    <row r="1639" spans="1:16" x14ac:dyDescent="0.25">
      <c r="A1639" t="s">
        <v>3430</v>
      </c>
      <c r="C1639" t="s">
        <v>8581</v>
      </c>
      <c r="D1639" t="s">
        <v>8581</v>
      </c>
      <c r="E1639" t="s">
        <v>8582</v>
      </c>
      <c r="F1639" t="s">
        <v>8580</v>
      </c>
      <c r="G1639" t="s">
        <v>4403</v>
      </c>
      <c r="H1639" t="s">
        <v>4415</v>
      </c>
      <c r="I1639" t="s">
        <v>8568</v>
      </c>
      <c r="K1639" t="s">
        <v>3336</v>
      </c>
      <c r="L1639" t="s">
        <v>3337</v>
      </c>
      <c r="P1639" t="s">
        <v>3343</v>
      </c>
    </row>
    <row r="1640" spans="1:16" x14ac:dyDescent="0.25">
      <c r="C1640" t="s">
        <v>8583</v>
      </c>
      <c r="D1640" t="s">
        <v>8583</v>
      </c>
      <c r="E1640" t="s">
        <v>8584</v>
      </c>
      <c r="G1640" t="s">
        <v>3881</v>
      </c>
      <c r="H1640" t="s">
        <v>4415</v>
      </c>
      <c r="I1640" t="s">
        <v>8568</v>
      </c>
      <c r="K1640" t="s">
        <v>3336</v>
      </c>
      <c r="L1640" t="s">
        <v>4069</v>
      </c>
      <c r="P1640" t="s">
        <v>3343</v>
      </c>
    </row>
    <row r="1641" spans="1:16" x14ac:dyDescent="0.25">
      <c r="A1641" t="s">
        <v>3430</v>
      </c>
      <c r="C1641" t="s">
        <v>8585</v>
      </c>
      <c r="D1641" t="s">
        <v>8585</v>
      </c>
      <c r="E1641" t="s">
        <v>8586</v>
      </c>
      <c r="G1641" t="s">
        <v>3881</v>
      </c>
      <c r="H1641" t="s">
        <v>4415</v>
      </c>
      <c r="I1641" t="s">
        <v>8568</v>
      </c>
      <c r="J1641" t="s">
        <v>8571</v>
      </c>
      <c r="K1641" t="s">
        <v>3336</v>
      </c>
      <c r="L1641" t="s">
        <v>3337</v>
      </c>
      <c r="P1641" t="s">
        <v>3343</v>
      </c>
    </row>
    <row r="1642" spans="1:16" x14ac:dyDescent="0.25">
      <c r="A1642" t="s">
        <v>3328</v>
      </c>
      <c r="C1642" t="s">
        <v>8587</v>
      </c>
      <c r="D1642" t="s">
        <v>8587</v>
      </c>
      <c r="E1642" t="s">
        <v>8588</v>
      </c>
      <c r="F1642" t="s">
        <v>2002</v>
      </c>
      <c r="G1642" t="s">
        <v>4486</v>
      </c>
      <c r="H1642" t="s">
        <v>4415</v>
      </c>
      <c r="I1642" t="s">
        <v>8568</v>
      </c>
      <c r="K1642" t="s">
        <v>3336</v>
      </c>
      <c r="L1642" t="s">
        <v>3337</v>
      </c>
      <c r="P1642" t="s">
        <v>3343</v>
      </c>
    </row>
    <row r="1643" spans="1:16" x14ac:dyDescent="0.25">
      <c r="A1643" t="s">
        <v>3430</v>
      </c>
      <c r="C1643" t="s">
        <v>8589</v>
      </c>
      <c r="D1643" t="s">
        <v>8589</v>
      </c>
      <c r="E1643" t="s">
        <v>8590</v>
      </c>
      <c r="F1643" t="s">
        <v>2002</v>
      </c>
      <c r="G1643" t="s">
        <v>4486</v>
      </c>
      <c r="H1643" t="s">
        <v>4415</v>
      </c>
      <c r="I1643" t="s">
        <v>8568</v>
      </c>
      <c r="J1643" t="s">
        <v>8571</v>
      </c>
      <c r="K1643" t="s">
        <v>3336</v>
      </c>
      <c r="L1643" t="s">
        <v>3337</v>
      </c>
      <c r="P1643" t="s">
        <v>3343</v>
      </c>
    </row>
    <row r="1644" spans="1:16" x14ac:dyDescent="0.25">
      <c r="A1644" t="s">
        <v>4398</v>
      </c>
      <c r="B1644" t="s">
        <v>4488</v>
      </c>
      <c r="C1644" t="s">
        <v>8591</v>
      </c>
      <c r="D1644" t="s">
        <v>8591</v>
      </c>
      <c r="E1644" t="s">
        <v>8592</v>
      </c>
      <c r="F1644" t="s">
        <v>8593</v>
      </c>
      <c r="G1644" t="s">
        <v>4403</v>
      </c>
      <c r="H1644" t="s">
        <v>4415</v>
      </c>
      <c r="K1644" t="s">
        <v>4448</v>
      </c>
      <c r="L1644" t="s">
        <v>4069</v>
      </c>
      <c r="M1644" t="s">
        <v>8594</v>
      </c>
      <c r="P1644" t="s">
        <v>3343</v>
      </c>
    </row>
    <row r="1645" spans="1:16" x14ac:dyDescent="0.25">
      <c r="A1645" t="s">
        <v>4398</v>
      </c>
      <c r="B1645" t="s">
        <v>4445</v>
      </c>
      <c r="C1645" t="s">
        <v>8595</v>
      </c>
      <c r="D1645" t="s">
        <v>8595</v>
      </c>
      <c r="E1645" t="s">
        <v>8596</v>
      </c>
      <c r="F1645" t="s">
        <v>5452</v>
      </c>
      <c r="G1645" t="s">
        <v>4403</v>
      </c>
      <c r="H1645" t="s">
        <v>4415</v>
      </c>
      <c r="I1645" t="s">
        <v>8597</v>
      </c>
      <c r="J1645" t="s">
        <v>8597</v>
      </c>
      <c r="K1645" t="s">
        <v>4448</v>
      </c>
      <c r="L1645" t="s">
        <v>3337</v>
      </c>
      <c r="M1645" t="s">
        <v>8598</v>
      </c>
      <c r="N1645" t="s">
        <v>4450</v>
      </c>
      <c r="P1645" t="s">
        <v>3343</v>
      </c>
    </row>
    <row r="1646" spans="1:16" x14ac:dyDescent="0.25">
      <c r="A1646" t="s">
        <v>4410</v>
      </c>
      <c r="C1646" t="s">
        <v>8599</v>
      </c>
      <c r="D1646" t="s">
        <v>8599</v>
      </c>
      <c r="E1646" t="s">
        <v>8600</v>
      </c>
      <c r="F1646" t="s">
        <v>5452</v>
      </c>
      <c r="G1646" t="s">
        <v>4403</v>
      </c>
      <c r="H1646" t="s">
        <v>4415</v>
      </c>
      <c r="K1646" t="s">
        <v>4448</v>
      </c>
      <c r="L1646" t="s">
        <v>3337</v>
      </c>
      <c r="M1646" t="s">
        <v>8601</v>
      </c>
      <c r="P1646" t="s">
        <v>3343</v>
      </c>
    </row>
    <row r="1647" spans="1:16" x14ac:dyDescent="0.25">
      <c r="A1647" t="s">
        <v>3328</v>
      </c>
      <c r="B1647" t="s">
        <v>8602</v>
      </c>
      <c r="C1647" t="s">
        <v>8603</v>
      </c>
      <c r="D1647" t="s">
        <v>8603</v>
      </c>
      <c r="E1647" t="s">
        <v>8604</v>
      </c>
      <c r="F1647" t="s">
        <v>8605</v>
      </c>
      <c r="G1647" t="s">
        <v>3333</v>
      </c>
      <c r="H1647" t="s">
        <v>8606</v>
      </c>
      <c r="K1647" t="s">
        <v>3336</v>
      </c>
      <c r="L1647" t="s">
        <v>3337</v>
      </c>
      <c r="M1647" t="s">
        <v>8607</v>
      </c>
      <c r="P1647" t="s">
        <v>3343</v>
      </c>
    </row>
    <row r="1648" spans="1:16" x14ac:dyDescent="0.25">
      <c r="A1648" t="s">
        <v>3328</v>
      </c>
      <c r="B1648" t="s">
        <v>8602</v>
      </c>
      <c r="C1648" t="s">
        <v>8608</v>
      </c>
      <c r="D1648" t="s">
        <v>8608</v>
      </c>
      <c r="E1648" t="s">
        <v>8609</v>
      </c>
      <c r="F1648" t="s">
        <v>8610</v>
      </c>
      <c r="G1648" t="s">
        <v>3333</v>
      </c>
      <c r="H1648" t="s">
        <v>8606</v>
      </c>
      <c r="K1648" t="s">
        <v>3336</v>
      </c>
      <c r="L1648" t="s">
        <v>3337</v>
      </c>
      <c r="M1648" t="s">
        <v>8611</v>
      </c>
      <c r="P1648" t="s">
        <v>3343</v>
      </c>
    </row>
    <row r="1649" spans="1:16" x14ac:dyDescent="0.25">
      <c r="A1649" t="s">
        <v>3328</v>
      </c>
      <c r="C1649" t="s">
        <v>8612</v>
      </c>
      <c r="D1649" t="s">
        <v>8612</v>
      </c>
      <c r="E1649" t="s">
        <v>8613</v>
      </c>
      <c r="F1649" t="s">
        <v>8614</v>
      </c>
      <c r="G1649" t="s">
        <v>3333</v>
      </c>
      <c r="H1649" t="s">
        <v>8606</v>
      </c>
      <c r="K1649" t="s">
        <v>3336</v>
      </c>
      <c r="L1649" t="s">
        <v>3337</v>
      </c>
      <c r="M1649" t="s">
        <v>8615</v>
      </c>
      <c r="P1649" t="s">
        <v>3343</v>
      </c>
    </row>
    <row r="1650" spans="1:16" x14ac:dyDescent="0.25">
      <c r="A1650" t="s">
        <v>3328</v>
      </c>
      <c r="C1650" t="s">
        <v>8616</v>
      </c>
      <c r="D1650" t="s">
        <v>8616</v>
      </c>
      <c r="E1650" t="s">
        <v>8617</v>
      </c>
      <c r="F1650" t="s">
        <v>8618</v>
      </c>
      <c r="H1650" t="s">
        <v>8606</v>
      </c>
      <c r="K1650" t="s">
        <v>3336</v>
      </c>
      <c r="L1650" t="s">
        <v>3337</v>
      </c>
      <c r="M1650" t="s">
        <v>8619</v>
      </c>
      <c r="P1650" t="s">
        <v>3343</v>
      </c>
    </row>
    <row r="1651" spans="1:16" x14ac:dyDescent="0.25">
      <c r="A1651" t="s">
        <v>3328</v>
      </c>
      <c r="B1651" t="s">
        <v>8602</v>
      </c>
      <c r="C1651" t="s">
        <v>8620</v>
      </c>
      <c r="D1651" t="s">
        <v>8620</v>
      </c>
      <c r="E1651" t="s">
        <v>8621</v>
      </c>
      <c r="F1651" t="s">
        <v>8622</v>
      </c>
      <c r="H1651" t="s">
        <v>8606</v>
      </c>
      <c r="K1651" t="s">
        <v>3336</v>
      </c>
      <c r="L1651" t="s">
        <v>3337</v>
      </c>
      <c r="M1651" t="s">
        <v>8623</v>
      </c>
      <c r="P1651" t="s">
        <v>3343</v>
      </c>
    </row>
    <row r="1652" spans="1:16" x14ac:dyDescent="0.25">
      <c r="A1652" t="s">
        <v>3430</v>
      </c>
      <c r="C1652" t="s">
        <v>8624</v>
      </c>
      <c r="D1652" t="s">
        <v>8624</v>
      </c>
      <c r="E1652" t="s">
        <v>8625</v>
      </c>
      <c r="K1652" t="s">
        <v>3336</v>
      </c>
      <c r="L1652" t="s">
        <v>3337</v>
      </c>
      <c r="P1652" t="s">
        <v>3343</v>
      </c>
    </row>
    <row r="1653" spans="1:16" x14ac:dyDescent="0.25">
      <c r="A1653" t="s">
        <v>3328</v>
      </c>
      <c r="B1653" t="s">
        <v>8626</v>
      </c>
      <c r="C1653" t="s">
        <v>8627</v>
      </c>
      <c r="D1653" t="s">
        <v>8627</v>
      </c>
      <c r="E1653" t="s">
        <v>8628</v>
      </c>
      <c r="K1653" t="s">
        <v>3336</v>
      </c>
      <c r="L1653" t="s">
        <v>3337</v>
      </c>
      <c r="P1653" t="s">
        <v>3343</v>
      </c>
    </row>
    <row r="1654" spans="1:16" x14ac:dyDescent="0.25">
      <c r="A1654" t="s">
        <v>4764</v>
      </c>
      <c r="C1654" t="s">
        <v>8629</v>
      </c>
      <c r="D1654" t="s">
        <v>8629</v>
      </c>
      <c r="E1654" t="s">
        <v>8630</v>
      </c>
      <c r="F1654" t="s">
        <v>8631</v>
      </c>
      <c r="K1654" t="s">
        <v>3336</v>
      </c>
      <c r="L1654" t="s">
        <v>4069</v>
      </c>
      <c r="P1654" t="s">
        <v>3343</v>
      </c>
    </row>
    <row r="1655" spans="1:16" x14ac:dyDescent="0.25">
      <c r="A1655" t="s">
        <v>4764</v>
      </c>
      <c r="C1655" t="s">
        <v>8632</v>
      </c>
      <c r="D1655" t="s">
        <v>8632</v>
      </c>
      <c r="E1655" t="s">
        <v>8633</v>
      </c>
      <c r="F1655" t="s">
        <v>8634</v>
      </c>
      <c r="G1655" t="s">
        <v>4486</v>
      </c>
      <c r="H1655" t="s">
        <v>4415</v>
      </c>
      <c r="J1655" t="s">
        <v>8635</v>
      </c>
      <c r="K1655" t="s">
        <v>3336</v>
      </c>
      <c r="L1655" t="s">
        <v>3337</v>
      </c>
      <c r="M1655" t="s">
        <v>8636</v>
      </c>
      <c r="P1655" t="s">
        <v>3343</v>
      </c>
    </row>
    <row r="1656" spans="1:16" x14ac:dyDescent="0.25">
      <c r="A1656" t="s">
        <v>4764</v>
      </c>
      <c r="C1656" t="s">
        <v>8637</v>
      </c>
      <c r="D1656" t="s">
        <v>8637</v>
      </c>
      <c r="E1656" t="s">
        <v>8638</v>
      </c>
      <c r="F1656" t="s">
        <v>8639</v>
      </c>
      <c r="G1656" t="s">
        <v>4403</v>
      </c>
      <c r="H1656" t="s">
        <v>4415</v>
      </c>
      <c r="J1656" t="s">
        <v>8635</v>
      </c>
      <c r="K1656" t="s">
        <v>3336</v>
      </c>
      <c r="L1656" t="s">
        <v>3337</v>
      </c>
      <c r="M1656" t="s">
        <v>8640</v>
      </c>
      <c r="P1656" t="s">
        <v>3343</v>
      </c>
    </row>
    <row r="1657" spans="1:16" x14ac:dyDescent="0.25">
      <c r="A1657" t="s">
        <v>4764</v>
      </c>
      <c r="C1657" t="s">
        <v>8641</v>
      </c>
      <c r="D1657" t="s">
        <v>8641</v>
      </c>
      <c r="E1657" t="s">
        <v>8642</v>
      </c>
      <c r="F1657" t="s">
        <v>8643</v>
      </c>
      <c r="H1657" t="s">
        <v>4415</v>
      </c>
      <c r="J1657" t="s">
        <v>8635</v>
      </c>
      <c r="K1657" t="s">
        <v>3336</v>
      </c>
      <c r="L1657" t="s">
        <v>4069</v>
      </c>
      <c r="M1657" t="s">
        <v>8644</v>
      </c>
      <c r="P1657" t="s">
        <v>3343</v>
      </c>
    </row>
    <row r="1658" spans="1:16" x14ac:dyDescent="0.25">
      <c r="A1658" t="s">
        <v>4764</v>
      </c>
      <c r="C1658" t="s">
        <v>8645</v>
      </c>
      <c r="D1658" t="s">
        <v>8645</v>
      </c>
      <c r="E1658" t="s">
        <v>8646</v>
      </c>
      <c r="F1658" t="s">
        <v>8647</v>
      </c>
      <c r="G1658" t="s">
        <v>4486</v>
      </c>
      <c r="H1658" t="s">
        <v>4415</v>
      </c>
      <c r="J1658" t="s">
        <v>8635</v>
      </c>
      <c r="K1658" t="s">
        <v>3336</v>
      </c>
      <c r="L1658" t="s">
        <v>3337</v>
      </c>
      <c r="M1658" t="s">
        <v>8648</v>
      </c>
      <c r="P1658" t="s">
        <v>3343</v>
      </c>
    </row>
    <row r="1659" spans="1:16" x14ac:dyDescent="0.25">
      <c r="A1659" t="s">
        <v>4410</v>
      </c>
      <c r="C1659" t="s">
        <v>8649</v>
      </c>
      <c r="D1659" t="s">
        <v>8649</v>
      </c>
      <c r="E1659" t="s">
        <v>8650</v>
      </c>
      <c r="F1659" t="s">
        <v>8651</v>
      </c>
      <c r="H1659" t="s">
        <v>4415</v>
      </c>
      <c r="K1659" t="s">
        <v>3336</v>
      </c>
      <c r="L1659" t="s">
        <v>3337</v>
      </c>
      <c r="M1659" t="s">
        <v>8652</v>
      </c>
      <c r="P1659" t="s">
        <v>3343</v>
      </c>
    </row>
    <row r="1660" spans="1:16" x14ac:dyDescent="0.25">
      <c r="A1660" t="s">
        <v>4410</v>
      </c>
      <c r="B1660" t="s">
        <v>5997</v>
      </c>
      <c r="C1660" t="s">
        <v>8653</v>
      </c>
      <c r="D1660" t="s">
        <v>8653</v>
      </c>
      <c r="E1660" t="s">
        <v>8654</v>
      </c>
      <c r="F1660" t="s">
        <v>8655</v>
      </c>
      <c r="G1660" t="s">
        <v>4443</v>
      </c>
      <c r="H1660" t="s">
        <v>4415</v>
      </c>
      <c r="K1660" t="s">
        <v>3336</v>
      </c>
      <c r="L1660" t="s">
        <v>3337</v>
      </c>
      <c r="M1660" t="s">
        <v>8656</v>
      </c>
      <c r="P1660" t="s">
        <v>3343</v>
      </c>
    </row>
    <row r="1661" spans="1:16" x14ac:dyDescent="0.25">
      <c r="A1661" t="s">
        <v>4410</v>
      </c>
      <c r="B1661" t="s">
        <v>4575</v>
      </c>
      <c r="C1661" t="s">
        <v>8657</v>
      </c>
      <c r="D1661" t="s">
        <v>8657</v>
      </c>
      <c r="H1661" t="s">
        <v>4404</v>
      </c>
      <c r="J1661" t="s">
        <v>8658</v>
      </c>
      <c r="K1661" t="s">
        <v>4495</v>
      </c>
      <c r="L1661" t="s">
        <v>4069</v>
      </c>
      <c r="P1661" t="s">
        <v>3343</v>
      </c>
    </row>
    <row r="1662" spans="1:16" x14ac:dyDescent="0.25">
      <c r="A1662" t="s">
        <v>4410</v>
      </c>
      <c r="B1662" t="s">
        <v>7263</v>
      </c>
      <c r="C1662" t="s">
        <v>8659</v>
      </c>
      <c r="D1662" t="s">
        <v>8659</v>
      </c>
      <c r="E1662" t="s">
        <v>8660</v>
      </c>
      <c r="F1662" t="s">
        <v>8661</v>
      </c>
      <c r="G1662" t="s">
        <v>4762</v>
      </c>
      <c r="H1662" t="s">
        <v>4404</v>
      </c>
      <c r="J1662" t="s">
        <v>4501</v>
      </c>
      <c r="K1662" t="s">
        <v>4495</v>
      </c>
      <c r="L1662" t="s">
        <v>4069</v>
      </c>
      <c r="P1662" t="s">
        <v>3343</v>
      </c>
    </row>
    <row r="1663" spans="1:16" x14ac:dyDescent="0.25">
      <c r="A1663" t="s">
        <v>3328</v>
      </c>
      <c r="C1663" t="s">
        <v>8662</v>
      </c>
      <c r="D1663" t="s">
        <v>8662</v>
      </c>
      <c r="E1663" t="s">
        <v>8663</v>
      </c>
      <c r="K1663" t="s">
        <v>3336</v>
      </c>
      <c r="L1663" t="s">
        <v>3337</v>
      </c>
      <c r="P1663" t="s">
        <v>3343</v>
      </c>
    </row>
    <row r="1664" spans="1:16" x14ac:dyDescent="0.25">
      <c r="A1664" t="s">
        <v>3328</v>
      </c>
      <c r="C1664" t="s">
        <v>8664</v>
      </c>
      <c r="D1664" t="s">
        <v>8664</v>
      </c>
      <c r="E1664" t="s">
        <v>8665</v>
      </c>
      <c r="K1664" t="s">
        <v>3336</v>
      </c>
      <c r="L1664" t="s">
        <v>3337</v>
      </c>
      <c r="P1664" t="s">
        <v>3343</v>
      </c>
    </row>
    <row r="1665" spans="1:16" x14ac:dyDescent="0.25">
      <c r="A1665" t="s">
        <v>4410</v>
      </c>
      <c r="B1665" t="s">
        <v>4411</v>
      </c>
      <c r="C1665" t="s">
        <v>8666</v>
      </c>
      <c r="D1665" t="s">
        <v>8666</v>
      </c>
      <c r="E1665" t="s">
        <v>8667</v>
      </c>
      <c r="F1665" t="s">
        <v>8668</v>
      </c>
      <c r="G1665" t="s">
        <v>4486</v>
      </c>
      <c r="H1665" t="s">
        <v>4415</v>
      </c>
      <c r="K1665" t="s">
        <v>3336</v>
      </c>
      <c r="L1665" t="s">
        <v>3337</v>
      </c>
      <c r="M1665" t="s">
        <v>8669</v>
      </c>
      <c r="P1665" t="s">
        <v>3343</v>
      </c>
    </row>
    <row r="1666" spans="1:16" x14ac:dyDescent="0.25">
      <c r="A1666" t="s">
        <v>3328</v>
      </c>
      <c r="B1666" t="s">
        <v>8670</v>
      </c>
      <c r="C1666" t="s">
        <v>8671</v>
      </c>
      <c r="D1666" t="s">
        <v>8671</v>
      </c>
      <c r="E1666" t="s">
        <v>8672</v>
      </c>
      <c r="F1666" t="s">
        <v>5460</v>
      </c>
      <c r="G1666" t="s">
        <v>4403</v>
      </c>
      <c r="H1666" t="s">
        <v>4415</v>
      </c>
      <c r="J1666" t="s">
        <v>8673</v>
      </c>
      <c r="K1666" t="s">
        <v>5457</v>
      </c>
      <c r="L1666" t="s">
        <v>4069</v>
      </c>
      <c r="M1666" t="s">
        <v>8674</v>
      </c>
      <c r="P1666" t="s">
        <v>3343</v>
      </c>
    </row>
    <row r="1667" spans="1:16" x14ac:dyDescent="0.25">
      <c r="A1667" t="s">
        <v>3328</v>
      </c>
      <c r="B1667" t="s">
        <v>8670</v>
      </c>
      <c r="C1667" t="s">
        <v>8675</v>
      </c>
      <c r="D1667" t="s">
        <v>8675</v>
      </c>
      <c r="E1667" t="s">
        <v>8676</v>
      </c>
      <c r="F1667" t="s">
        <v>7045</v>
      </c>
      <c r="G1667" t="s">
        <v>4403</v>
      </c>
      <c r="H1667" t="s">
        <v>4415</v>
      </c>
      <c r="J1667" t="s">
        <v>8673</v>
      </c>
      <c r="K1667" t="s">
        <v>5457</v>
      </c>
      <c r="L1667" t="s">
        <v>3337</v>
      </c>
      <c r="M1667" t="s">
        <v>8677</v>
      </c>
      <c r="P1667" t="s">
        <v>3343</v>
      </c>
    </row>
    <row r="1668" spans="1:16" x14ac:dyDescent="0.25">
      <c r="A1668" t="s">
        <v>3328</v>
      </c>
      <c r="B1668" t="s">
        <v>8670</v>
      </c>
      <c r="C1668" t="s">
        <v>8678</v>
      </c>
      <c r="D1668" t="s">
        <v>8678</v>
      </c>
      <c r="E1668" t="s">
        <v>8679</v>
      </c>
      <c r="F1668" t="s">
        <v>8680</v>
      </c>
      <c r="G1668" t="s">
        <v>4486</v>
      </c>
      <c r="H1668" t="s">
        <v>4415</v>
      </c>
      <c r="J1668" t="s">
        <v>8673</v>
      </c>
      <c r="K1668" t="s">
        <v>5457</v>
      </c>
      <c r="L1668" t="s">
        <v>4069</v>
      </c>
      <c r="M1668" t="s">
        <v>8681</v>
      </c>
      <c r="P1668" t="s">
        <v>3343</v>
      </c>
    </row>
    <row r="1669" spans="1:16" x14ac:dyDescent="0.25">
      <c r="A1669" t="s">
        <v>3328</v>
      </c>
      <c r="C1669" t="s">
        <v>8682</v>
      </c>
      <c r="D1669" t="s">
        <v>8682</v>
      </c>
      <c r="E1669" t="s">
        <v>8672</v>
      </c>
      <c r="F1669" t="s">
        <v>5463</v>
      </c>
      <c r="G1669" t="s">
        <v>4403</v>
      </c>
      <c r="H1669" t="s">
        <v>4415</v>
      </c>
      <c r="J1669" t="s">
        <v>8683</v>
      </c>
      <c r="K1669" t="s">
        <v>5457</v>
      </c>
      <c r="L1669" t="s">
        <v>3337</v>
      </c>
      <c r="M1669" t="s">
        <v>8684</v>
      </c>
      <c r="P1669" t="s">
        <v>3343</v>
      </c>
    </row>
    <row r="1670" spans="1:16" x14ac:dyDescent="0.25">
      <c r="A1670" t="s">
        <v>3328</v>
      </c>
      <c r="B1670" t="s">
        <v>8685</v>
      </c>
      <c r="C1670" t="s">
        <v>8686</v>
      </c>
      <c r="D1670" t="s">
        <v>8686</v>
      </c>
      <c r="E1670" t="s">
        <v>8676</v>
      </c>
      <c r="F1670" t="s">
        <v>7008</v>
      </c>
      <c r="G1670" t="s">
        <v>4403</v>
      </c>
      <c r="H1670" t="s">
        <v>4415</v>
      </c>
      <c r="J1670" t="s">
        <v>8683</v>
      </c>
      <c r="K1670" t="s">
        <v>5457</v>
      </c>
      <c r="L1670" t="s">
        <v>3337</v>
      </c>
      <c r="M1670" t="s">
        <v>8687</v>
      </c>
      <c r="P1670" t="s">
        <v>3343</v>
      </c>
    </row>
    <row r="1671" spans="1:16" x14ac:dyDescent="0.25">
      <c r="A1671" t="s">
        <v>3328</v>
      </c>
      <c r="C1671" t="s">
        <v>8688</v>
      </c>
      <c r="D1671" t="s">
        <v>8688</v>
      </c>
      <c r="E1671" t="s">
        <v>8679</v>
      </c>
      <c r="F1671" t="s">
        <v>7011</v>
      </c>
      <c r="G1671" t="s">
        <v>4486</v>
      </c>
      <c r="H1671" t="s">
        <v>4415</v>
      </c>
      <c r="J1671" t="s">
        <v>8683</v>
      </c>
      <c r="K1671" t="s">
        <v>5457</v>
      </c>
      <c r="L1671" t="s">
        <v>3337</v>
      </c>
      <c r="M1671" t="s">
        <v>8689</v>
      </c>
      <c r="P1671" t="s">
        <v>3343</v>
      </c>
    </row>
    <row r="1672" spans="1:16" x14ac:dyDescent="0.25">
      <c r="A1672" t="s">
        <v>3328</v>
      </c>
      <c r="B1672" t="s">
        <v>8685</v>
      </c>
      <c r="C1672" t="s">
        <v>8690</v>
      </c>
      <c r="D1672" t="s">
        <v>8690</v>
      </c>
      <c r="E1672" t="s">
        <v>7017</v>
      </c>
      <c r="F1672" t="s">
        <v>7014</v>
      </c>
      <c r="G1672" t="s">
        <v>4403</v>
      </c>
      <c r="H1672" t="s">
        <v>4415</v>
      </c>
      <c r="J1672" t="s">
        <v>8683</v>
      </c>
      <c r="K1672" t="s">
        <v>5457</v>
      </c>
      <c r="L1672" t="s">
        <v>3337</v>
      </c>
      <c r="M1672" t="s">
        <v>8691</v>
      </c>
      <c r="P1672" t="s">
        <v>3343</v>
      </c>
    </row>
    <row r="1673" spans="1:16" x14ac:dyDescent="0.25">
      <c r="A1673" t="s">
        <v>3328</v>
      </c>
      <c r="B1673" t="s">
        <v>8692</v>
      </c>
      <c r="C1673" t="s">
        <v>8693</v>
      </c>
      <c r="D1673" t="s">
        <v>8693</v>
      </c>
      <c r="E1673" t="s">
        <v>6994</v>
      </c>
      <c r="F1673" t="s">
        <v>7018</v>
      </c>
      <c r="G1673" t="s">
        <v>4403</v>
      </c>
      <c r="H1673" t="s">
        <v>4415</v>
      </c>
      <c r="J1673" t="s">
        <v>8683</v>
      </c>
      <c r="K1673" t="s">
        <v>5457</v>
      </c>
      <c r="L1673" t="s">
        <v>3337</v>
      </c>
      <c r="M1673" t="s">
        <v>8694</v>
      </c>
      <c r="P1673" t="s">
        <v>3343</v>
      </c>
    </row>
    <row r="1674" spans="1:16" x14ac:dyDescent="0.25">
      <c r="A1674" t="s">
        <v>3328</v>
      </c>
      <c r="B1674" t="s">
        <v>8670</v>
      </c>
      <c r="C1674" t="s">
        <v>8695</v>
      </c>
      <c r="D1674" t="s">
        <v>8695</v>
      </c>
      <c r="E1674" t="s">
        <v>7017</v>
      </c>
      <c r="F1674" t="s">
        <v>8696</v>
      </c>
      <c r="G1674" t="s">
        <v>4403</v>
      </c>
      <c r="H1674" t="s">
        <v>4415</v>
      </c>
      <c r="J1674" t="s">
        <v>8673</v>
      </c>
      <c r="K1674" t="s">
        <v>5457</v>
      </c>
      <c r="L1674" t="s">
        <v>3337</v>
      </c>
      <c r="M1674" t="s">
        <v>8697</v>
      </c>
      <c r="P1674" t="s">
        <v>3343</v>
      </c>
    </row>
    <row r="1675" spans="1:16" x14ac:dyDescent="0.25">
      <c r="A1675" t="s">
        <v>3328</v>
      </c>
      <c r="C1675" t="s">
        <v>8698</v>
      </c>
      <c r="D1675" t="s">
        <v>8698</v>
      </c>
      <c r="E1675" t="s">
        <v>6994</v>
      </c>
      <c r="F1675" t="s">
        <v>7058</v>
      </c>
      <c r="G1675" t="s">
        <v>4403</v>
      </c>
      <c r="H1675" t="s">
        <v>4415</v>
      </c>
      <c r="J1675" t="s">
        <v>8673</v>
      </c>
      <c r="K1675" t="s">
        <v>5457</v>
      </c>
      <c r="L1675" t="s">
        <v>3337</v>
      </c>
      <c r="M1675" t="s">
        <v>8699</v>
      </c>
      <c r="P1675" t="s">
        <v>3343</v>
      </c>
    </row>
    <row r="1676" spans="1:16" x14ac:dyDescent="0.25">
      <c r="A1676" t="s">
        <v>3328</v>
      </c>
      <c r="B1676" t="s">
        <v>8700</v>
      </c>
      <c r="C1676" t="s">
        <v>8701</v>
      </c>
      <c r="D1676" t="s">
        <v>8701</v>
      </c>
      <c r="E1676" t="s">
        <v>8702</v>
      </c>
      <c r="F1676" t="s">
        <v>5470</v>
      </c>
      <c r="G1676" t="s">
        <v>4403</v>
      </c>
      <c r="H1676" t="s">
        <v>4415</v>
      </c>
      <c r="J1676" t="s">
        <v>8703</v>
      </c>
      <c r="K1676" t="s">
        <v>5457</v>
      </c>
      <c r="L1676" t="s">
        <v>4069</v>
      </c>
      <c r="M1676" t="s">
        <v>8704</v>
      </c>
      <c r="P1676" t="s">
        <v>3343</v>
      </c>
    </row>
    <row r="1677" spans="1:16" x14ac:dyDescent="0.25">
      <c r="A1677" t="s">
        <v>3328</v>
      </c>
      <c r="B1677" t="s">
        <v>8700</v>
      </c>
      <c r="C1677" t="s">
        <v>8705</v>
      </c>
      <c r="D1677" t="s">
        <v>8705</v>
      </c>
      <c r="E1677" t="s">
        <v>8706</v>
      </c>
      <c r="F1677" t="s">
        <v>8707</v>
      </c>
      <c r="G1677" t="s">
        <v>4403</v>
      </c>
      <c r="H1677" t="s">
        <v>4415</v>
      </c>
      <c r="J1677" t="s">
        <v>8703</v>
      </c>
      <c r="K1677" t="s">
        <v>5457</v>
      </c>
      <c r="L1677" t="s">
        <v>3337</v>
      </c>
      <c r="M1677" t="s">
        <v>8708</v>
      </c>
      <c r="P1677" t="s">
        <v>3343</v>
      </c>
    </row>
    <row r="1678" spans="1:16" x14ac:dyDescent="0.25">
      <c r="A1678" t="s">
        <v>3328</v>
      </c>
      <c r="C1678" t="s">
        <v>8709</v>
      </c>
      <c r="D1678" t="s">
        <v>8709</v>
      </c>
      <c r="E1678" t="s">
        <v>8710</v>
      </c>
      <c r="F1678" t="s">
        <v>8711</v>
      </c>
      <c r="G1678" t="s">
        <v>4486</v>
      </c>
      <c r="H1678" t="s">
        <v>4415</v>
      </c>
      <c r="J1678" t="s">
        <v>8703</v>
      </c>
      <c r="K1678" t="s">
        <v>5457</v>
      </c>
      <c r="L1678" t="s">
        <v>3337</v>
      </c>
      <c r="M1678" t="s">
        <v>8712</v>
      </c>
      <c r="P1678" t="s">
        <v>3343</v>
      </c>
    </row>
    <row r="1679" spans="1:16" x14ac:dyDescent="0.25">
      <c r="A1679" t="s">
        <v>3328</v>
      </c>
      <c r="B1679" t="s">
        <v>8713</v>
      </c>
      <c r="C1679" t="s">
        <v>8714</v>
      </c>
      <c r="D1679" t="s">
        <v>8714</v>
      </c>
      <c r="E1679" t="s">
        <v>8715</v>
      </c>
      <c r="F1679" t="s">
        <v>8716</v>
      </c>
      <c r="G1679" t="s">
        <v>4403</v>
      </c>
      <c r="H1679" t="s">
        <v>4415</v>
      </c>
      <c r="J1679" t="s">
        <v>8703</v>
      </c>
      <c r="K1679" t="s">
        <v>5457</v>
      </c>
      <c r="L1679" t="s">
        <v>3337</v>
      </c>
      <c r="M1679" t="s">
        <v>8717</v>
      </c>
      <c r="P1679" t="s">
        <v>3343</v>
      </c>
    </row>
    <row r="1680" spans="1:16" x14ac:dyDescent="0.25">
      <c r="A1680" t="s">
        <v>3328</v>
      </c>
      <c r="B1680" t="s">
        <v>8700</v>
      </c>
      <c r="C1680" t="s">
        <v>8718</v>
      </c>
      <c r="D1680" t="s">
        <v>8718</v>
      </c>
      <c r="E1680" t="s">
        <v>6994</v>
      </c>
      <c r="F1680" t="s">
        <v>8719</v>
      </c>
      <c r="G1680" t="s">
        <v>4403</v>
      </c>
      <c r="H1680" t="s">
        <v>4415</v>
      </c>
      <c r="J1680" t="s">
        <v>8703</v>
      </c>
      <c r="K1680" t="s">
        <v>5457</v>
      </c>
      <c r="L1680" t="s">
        <v>4069</v>
      </c>
      <c r="M1680" t="s">
        <v>8720</v>
      </c>
      <c r="P1680" t="s">
        <v>3343</v>
      </c>
    </row>
    <row r="1681" spans="1:16" x14ac:dyDescent="0.25">
      <c r="A1681" t="s">
        <v>3328</v>
      </c>
      <c r="C1681" t="s">
        <v>8721</v>
      </c>
      <c r="D1681" t="s">
        <v>8721</v>
      </c>
      <c r="E1681" t="s">
        <v>8722</v>
      </c>
      <c r="F1681" t="s">
        <v>5473</v>
      </c>
      <c r="G1681" t="s">
        <v>4403</v>
      </c>
      <c r="H1681" t="s">
        <v>4415</v>
      </c>
      <c r="J1681" t="s">
        <v>8723</v>
      </c>
      <c r="K1681" t="s">
        <v>5457</v>
      </c>
      <c r="L1681" t="s">
        <v>3337</v>
      </c>
      <c r="M1681" t="s">
        <v>8724</v>
      </c>
      <c r="P1681" t="s">
        <v>3343</v>
      </c>
    </row>
    <row r="1682" spans="1:16" x14ac:dyDescent="0.25">
      <c r="A1682" t="s">
        <v>3328</v>
      </c>
      <c r="B1682" t="s">
        <v>8725</v>
      </c>
      <c r="C1682" t="s">
        <v>8726</v>
      </c>
      <c r="D1682" t="s">
        <v>8726</v>
      </c>
      <c r="E1682" t="s">
        <v>8727</v>
      </c>
      <c r="F1682" t="s">
        <v>7097</v>
      </c>
      <c r="G1682" t="s">
        <v>4403</v>
      </c>
      <c r="H1682" t="s">
        <v>4415</v>
      </c>
      <c r="J1682" t="s">
        <v>8723</v>
      </c>
      <c r="K1682" t="s">
        <v>5457</v>
      </c>
      <c r="L1682" t="s">
        <v>4069</v>
      </c>
      <c r="M1682" t="s">
        <v>8728</v>
      </c>
      <c r="P1682" t="s">
        <v>3343</v>
      </c>
    </row>
    <row r="1683" spans="1:16" x14ac:dyDescent="0.25">
      <c r="A1683" t="s">
        <v>3328</v>
      </c>
      <c r="C1683" t="s">
        <v>8729</v>
      </c>
      <c r="D1683" t="s">
        <v>8729</v>
      </c>
      <c r="E1683" t="s">
        <v>8679</v>
      </c>
      <c r="F1683" t="s">
        <v>8730</v>
      </c>
      <c r="G1683" t="s">
        <v>4486</v>
      </c>
      <c r="H1683" t="s">
        <v>4415</v>
      </c>
      <c r="J1683" t="s">
        <v>8723</v>
      </c>
      <c r="K1683" t="s">
        <v>5457</v>
      </c>
      <c r="L1683" t="s">
        <v>3337</v>
      </c>
      <c r="M1683" t="s">
        <v>8731</v>
      </c>
      <c r="P1683" t="s">
        <v>3343</v>
      </c>
    </row>
    <row r="1684" spans="1:16" x14ac:dyDescent="0.25">
      <c r="A1684" t="s">
        <v>3328</v>
      </c>
      <c r="C1684" t="s">
        <v>8732</v>
      </c>
      <c r="D1684" t="s">
        <v>8732</v>
      </c>
      <c r="E1684" t="s">
        <v>8722</v>
      </c>
      <c r="F1684" t="s">
        <v>5476</v>
      </c>
      <c r="G1684" t="s">
        <v>4403</v>
      </c>
      <c r="H1684" t="s">
        <v>4415</v>
      </c>
      <c r="J1684" t="s">
        <v>8733</v>
      </c>
      <c r="K1684" t="s">
        <v>5457</v>
      </c>
      <c r="L1684" t="s">
        <v>4069</v>
      </c>
      <c r="M1684" t="s">
        <v>8734</v>
      </c>
      <c r="P1684" t="s">
        <v>3343</v>
      </c>
    </row>
    <row r="1685" spans="1:16" x14ac:dyDescent="0.25">
      <c r="A1685" t="s">
        <v>3328</v>
      </c>
      <c r="C1685" t="s">
        <v>8735</v>
      </c>
      <c r="D1685" t="s">
        <v>8735</v>
      </c>
      <c r="E1685" t="s">
        <v>8727</v>
      </c>
      <c r="F1685" t="s">
        <v>8736</v>
      </c>
      <c r="G1685" t="s">
        <v>4403</v>
      </c>
      <c r="H1685" t="s">
        <v>4415</v>
      </c>
      <c r="J1685" t="s">
        <v>8733</v>
      </c>
      <c r="K1685" t="s">
        <v>5457</v>
      </c>
      <c r="L1685" t="s">
        <v>4069</v>
      </c>
      <c r="M1685" t="s">
        <v>8737</v>
      </c>
      <c r="P1685" t="s">
        <v>3343</v>
      </c>
    </row>
    <row r="1686" spans="1:16" x14ac:dyDescent="0.25">
      <c r="A1686" t="s">
        <v>3328</v>
      </c>
      <c r="B1686" t="s">
        <v>8738</v>
      </c>
      <c r="C1686" t="s">
        <v>8739</v>
      </c>
      <c r="D1686" t="s">
        <v>8739</v>
      </c>
      <c r="E1686" t="s">
        <v>8679</v>
      </c>
      <c r="F1686" t="s">
        <v>7029</v>
      </c>
      <c r="G1686" t="s">
        <v>4486</v>
      </c>
      <c r="H1686" t="s">
        <v>4415</v>
      </c>
      <c r="J1686" t="s">
        <v>8733</v>
      </c>
      <c r="K1686" t="s">
        <v>5457</v>
      </c>
      <c r="L1686" t="s">
        <v>3337</v>
      </c>
      <c r="M1686" t="s">
        <v>8740</v>
      </c>
      <c r="P1686" t="s">
        <v>3343</v>
      </c>
    </row>
    <row r="1687" spans="1:16" x14ac:dyDescent="0.25">
      <c r="A1687" t="s">
        <v>3328</v>
      </c>
      <c r="C1687" t="s">
        <v>8741</v>
      </c>
      <c r="D1687" t="s">
        <v>8741</v>
      </c>
      <c r="E1687" t="s">
        <v>7017</v>
      </c>
      <c r="F1687" t="s">
        <v>7033</v>
      </c>
      <c r="G1687" t="s">
        <v>4403</v>
      </c>
      <c r="H1687" t="s">
        <v>4415</v>
      </c>
      <c r="J1687" t="s">
        <v>8733</v>
      </c>
      <c r="K1687" t="s">
        <v>5457</v>
      </c>
      <c r="L1687" t="s">
        <v>4069</v>
      </c>
      <c r="M1687" t="s">
        <v>8742</v>
      </c>
      <c r="P1687" t="s">
        <v>3343</v>
      </c>
    </row>
    <row r="1688" spans="1:16" x14ac:dyDescent="0.25">
      <c r="A1688" t="s">
        <v>3328</v>
      </c>
      <c r="C1688" t="s">
        <v>8743</v>
      </c>
      <c r="D1688" t="s">
        <v>8743</v>
      </c>
      <c r="E1688" t="s">
        <v>6994</v>
      </c>
      <c r="F1688" t="s">
        <v>7036</v>
      </c>
      <c r="G1688" t="s">
        <v>4403</v>
      </c>
      <c r="H1688" t="s">
        <v>4415</v>
      </c>
      <c r="J1688" t="s">
        <v>8733</v>
      </c>
      <c r="K1688" t="s">
        <v>5457</v>
      </c>
      <c r="L1688" t="s">
        <v>3337</v>
      </c>
      <c r="M1688" t="s">
        <v>8744</v>
      </c>
      <c r="P1688" t="s">
        <v>3343</v>
      </c>
    </row>
    <row r="1689" spans="1:16" x14ac:dyDescent="0.25">
      <c r="A1689" t="s">
        <v>3328</v>
      </c>
      <c r="B1689" t="s">
        <v>8725</v>
      </c>
      <c r="C1689" t="s">
        <v>8745</v>
      </c>
      <c r="D1689" t="s">
        <v>8745</v>
      </c>
      <c r="E1689" t="s">
        <v>7017</v>
      </c>
      <c r="F1689" t="s">
        <v>8746</v>
      </c>
      <c r="G1689" t="s">
        <v>4403</v>
      </c>
      <c r="H1689" t="s">
        <v>4415</v>
      </c>
      <c r="J1689" t="s">
        <v>8723</v>
      </c>
      <c r="K1689" t="s">
        <v>5457</v>
      </c>
      <c r="L1689" t="s">
        <v>3337</v>
      </c>
      <c r="M1689" t="s">
        <v>8747</v>
      </c>
      <c r="P1689" t="s">
        <v>3343</v>
      </c>
    </row>
    <row r="1690" spans="1:16" x14ac:dyDescent="0.25">
      <c r="A1690" t="s">
        <v>3328</v>
      </c>
      <c r="C1690" t="s">
        <v>8748</v>
      </c>
      <c r="D1690" t="s">
        <v>8748</v>
      </c>
      <c r="E1690" t="s">
        <v>6994</v>
      </c>
      <c r="F1690" t="s">
        <v>7107</v>
      </c>
      <c r="G1690" t="s">
        <v>4403</v>
      </c>
      <c r="H1690" t="s">
        <v>4415</v>
      </c>
      <c r="J1690" t="s">
        <v>8723</v>
      </c>
      <c r="K1690" t="s">
        <v>5457</v>
      </c>
      <c r="L1690" t="s">
        <v>3337</v>
      </c>
      <c r="M1690" t="s">
        <v>8749</v>
      </c>
      <c r="P1690" t="s">
        <v>3343</v>
      </c>
    </row>
    <row r="1691" spans="1:16" x14ac:dyDescent="0.25">
      <c r="A1691" t="s">
        <v>3328</v>
      </c>
      <c r="B1691" t="s">
        <v>8750</v>
      </c>
      <c r="C1691" t="s">
        <v>8751</v>
      </c>
      <c r="D1691" t="s">
        <v>8751</v>
      </c>
      <c r="E1691" t="s">
        <v>8752</v>
      </c>
      <c r="F1691" t="s">
        <v>5479</v>
      </c>
      <c r="G1691" t="s">
        <v>4403</v>
      </c>
      <c r="H1691" t="s">
        <v>4415</v>
      </c>
      <c r="J1691" t="s">
        <v>8753</v>
      </c>
      <c r="K1691" t="s">
        <v>5457</v>
      </c>
      <c r="L1691" t="s">
        <v>3337</v>
      </c>
      <c r="M1691" t="s">
        <v>8754</v>
      </c>
      <c r="P1691" t="s">
        <v>3343</v>
      </c>
    </row>
    <row r="1692" spans="1:16" x14ac:dyDescent="0.25">
      <c r="A1692" t="s">
        <v>3328</v>
      </c>
      <c r="B1692" t="s">
        <v>8755</v>
      </c>
      <c r="C1692" t="s">
        <v>8756</v>
      </c>
      <c r="D1692" t="s">
        <v>8756</v>
      </c>
      <c r="E1692" t="s">
        <v>8757</v>
      </c>
      <c r="F1692" t="s">
        <v>8758</v>
      </c>
      <c r="G1692" t="s">
        <v>4403</v>
      </c>
      <c r="H1692" t="s">
        <v>4415</v>
      </c>
      <c r="J1692" t="s">
        <v>8753</v>
      </c>
      <c r="K1692" t="s">
        <v>5457</v>
      </c>
      <c r="L1692" t="s">
        <v>3337</v>
      </c>
      <c r="M1692" t="s">
        <v>8759</v>
      </c>
      <c r="P1692" t="s">
        <v>3343</v>
      </c>
    </row>
    <row r="1693" spans="1:16" x14ac:dyDescent="0.25">
      <c r="A1693" t="s">
        <v>3328</v>
      </c>
      <c r="B1693" t="s">
        <v>8755</v>
      </c>
      <c r="C1693" t="s">
        <v>8760</v>
      </c>
      <c r="D1693" t="s">
        <v>8760</v>
      </c>
      <c r="E1693" t="s">
        <v>8761</v>
      </c>
      <c r="F1693" t="s">
        <v>8762</v>
      </c>
      <c r="G1693" t="s">
        <v>4486</v>
      </c>
      <c r="H1693" t="s">
        <v>4415</v>
      </c>
      <c r="J1693" t="s">
        <v>8753</v>
      </c>
      <c r="K1693" t="s">
        <v>5457</v>
      </c>
      <c r="L1693" t="s">
        <v>3337</v>
      </c>
      <c r="M1693" t="s">
        <v>8763</v>
      </c>
      <c r="P1693" t="s">
        <v>3343</v>
      </c>
    </row>
    <row r="1694" spans="1:16" x14ac:dyDescent="0.25">
      <c r="A1694" t="s">
        <v>3328</v>
      </c>
      <c r="B1694" t="s">
        <v>8755</v>
      </c>
      <c r="C1694" t="s">
        <v>8764</v>
      </c>
      <c r="D1694" t="s">
        <v>8764</v>
      </c>
      <c r="E1694" t="s">
        <v>8765</v>
      </c>
      <c r="F1694" t="s">
        <v>8766</v>
      </c>
      <c r="G1694" t="s">
        <v>4403</v>
      </c>
      <c r="H1694" t="s">
        <v>4415</v>
      </c>
      <c r="J1694" t="s">
        <v>8753</v>
      </c>
      <c r="K1694" t="s">
        <v>5457</v>
      </c>
      <c r="L1694" t="s">
        <v>3337</v>
      </c>
      <c r="M1694" t="s">
        <v>8767</v>
      </c>
      <c r="P1694" t="s">
        <v>3343</v>
      </c>
    </row>
    <row r="1695" spans="1:16" x14ac:dyDescent="0.25">
      <c r="A1695" t="s">
        <v>3328</v>
      </c>
      <c r="B1695" t="s">
        <v>8755</v>
      </c>
      <c r="C1695" t="s">
        <v>8768</v>
      </c>
      <c r="D1695" t="s">
        <v>8768</v>
      </c>
      <c r="E1695" t="s">
        <v>6994</v>
      </c>
      <c r="F1695" t="s">
        <v>8769</v>
      </c>
      <c r="G1695" t="s">
        <v>4403</v>
      </c>
      <c r="H1695" t="s">
        <v>4415</v>
      </c>
      <c r="J1695" t="s">
        <v>8753</v>
      </c>
      <c r="K1695" t="s">
        <v>5457</v>
      </c>
      <c r="L1695" t="s">
        <v>3337</v>
      </c>
      <c r="M1695" t="s">
        <v>8770</v>
      </c>
      <c r="P1695" t="s">
        <v>3343</v>
      </c>
    </row>
    <row r="1696" spans="1:16" x14ac:dyDescent="0.25">
      <c r="A1696" t="s">
        <v>3328</v>
      </c>
      <c r="C1696" t="s">
        <v>8771</v>
      </c>
      <c r="D1696" t="s">
        <v>8771</v>
      </c>
      <c r="E1696" t="s">
        <v>8772</v>
      </c>
      <c r="F1696" t="s">
        <v>8773</v>
      </c>
      <c r="H1696" t="s">
        <v>8606</v>
      </c>
      <c r="K1696" t="s">
        <v>3336</v>
      </c>
      <c r="L1696" t="s">
        <v>3337</v>
      </c>
      <c r="M1696" t="s">
        <v>8774</v>
      </c>
      <c r="P1696" t="s">
        <v>3343</v>
      </c>
    </row>
    <row r="1697" spans="1:16" x14ac:dyDescent="0.25">
      <c r="A1697" t="s">
        <v>3328</v>
      </c>
      <c r="C1697" t="s">
        <v>8775</v>
      </c>
      <c r="D1697" t="s">
        <v>8775</v>
      </c>
      <c r="E1697" t="s">
        <v>8776</v>
      </c>
      <c r="F1697" t="s">
        <v>8777</v>
      </c>
      <c r="H1697" t="s">
        <v>8606</v>
      </c>
      <c r="K1697" t="s">
        <v>3336</v>
      </c>
      <c r="L1697" t="s">
        <v>3337</v>
      </c>
      <c r="M1697" t="s">
        <v>8778</v>
      </c>
      <c r="P1697" t="s">
        <v>3343</v>
      </c>
    </row>
    <row r="1698" spans="1:16" x14ac:dyDescent="0.25">
      <c r="A1698" t="s">
        <v>3328</v>
      </c>
      <c r="B1698" t="s">
        <v>8602</v>
      </c>
      <c r="C1698" t="s">
        <v>8779</v>
      </c>
      <c r="D1698" t="s">
        <v>8779</v>
      </c>
      <c r="E1698" t="s">
        <v>8780</v>
      </c>
      <c r="F1698" t="s">
        <v>8781</v>
      </c>
      <c r="G1698" t="s">
        <v>3333</v>
      </c>
      <c r="H1698" t="s">
        <v>8606</v>
      </c>
      <c r="K1698" t="s">
        <v>3336</v>
      </c>
      <c r="L1698" t="s">
        <v>3337</v>
      </c>
      <c r="M1698" t="s">
        <v>8782</v>
      </c>
      <c r="P1698" t="s">
        <v>3343</v>
      </c>
    </row>
    <row r="1699" spans="1:16" x14ac:dyDescent="0.25">
      <c r="A1699" t="s">
        <v>3328</v>
      </c>
      <c r="C1699" t="s">
        <v>8783</v>
      </c>
      <c r="D1699" t="s">
        <v>8783</v>
      </c>
      <c r="E1699" t="s">
        <v>8784</v>
      </c>
      <c r="F1699" t="s">
        <v>8785</v>
      </c>
      <c r="H1699" t="s">
        <v>8606</v>
      </c>
      <c r="K1699" t="s">
        <v>3336</v>
      </c>
      <c r="L1699" t="s">
        <v>3337</v>
      </c>
      <c r="M1699" t="s">
        <v>8786</v>
      </c>
      <c r="P1699" t="s">
        <v>3343</v>
      </c>
    </row>
    <row r="1700" spans="1:16" x14ac:dyDescent="0.25">
      <c r="A1700" t="s">
        <v>3328</v>
      </c>
      <c r="B1700" t="s">
        <v>8787</v>
      </c>
      <c r="C1700" t="s">
        <v>8788</v>
      </c>
      <c r="D1700" t="s">
        <v>8788</v>
      </c>
      <c r="E1700" t="s">
        <v>8789</v>
      </c>
      <c r="F1700" t="s">
        <v>8790</v>
      </c>
      <c r="G1700" t="s">
        <v>3333</v>
      </c>
      <c r="H1700" t="s">
        <v>8606</v>
      </c>
      <c r="I1700" t="s">
        <v>3348</v>
      </c>
      <c r="K1700" t="s">
        <v>3336</v>
      </c>
      <c r="L1700" t="s">
        <v>3337</v>
      </c>
      <c r="M1700" t="s">
        <v>8791</v>
      </c>
      <c r="P1700" t="s">
        <v>3343</v>
      </c>
    </row>
    <row r="1701" spans="1:16" x14ac:dyDescent="0.25">
      <c r="A1701" t="s">
        <v>3328</v>
      </c>
      <c r="C1701" t="s">
        <v>8792</v>
      </c>
      <c r="D1701" t="s">
        <v>8792</v>
      </c>
      <c r="E1701" t="s">
        <v>8793</v>
      </c>
      <c r="F1701" t="s">
        <v>8794</v>
      </c>
      <c r="H1701" t="s">
        <v>8606</v>
      </c>
      <c r="K1701" t="s">
        <v>3336</v>
      </c>
      <c r="L1701" t="s">
        <v>3337</v>
      </c>
      <c r="M1701" t="s">
        <v>8795</v>
      </c>
      <c r="P1701" t="s">
        <v>3343</v>
      </c>
    </row>
    <row r="1702" spans="1:16" x14ac:dyDescent="0.25">
      <c r="A1702" t="s">
        <v>3328</v>
      </c>
      <c r="B1702" t="s">
        <v>8602</v>
      </c>
      <c r="C1702" t="s">
        <v>8796</v>
      </c>
      <c r="D1702" t="s">
        <v>8796</v>
      </c>
      <c r="E1702" t="s">
        <v>8797</v>
      </c>
      <c r="F1702" t="s">
        <v>8798</v>
      </c>
      <c r="H1702" t="s">
        <v>8606</v>
      </c>
      <c r="K1702" t="s">
        <v>3336</v>
      </c>
      <c r="L1702" t="s">
        <v>3337</v>
      </c>
      <c r="M1702" t="s">
        <v>8799</v>
      </c>
      <c r="P1702" t="s">
        <v>3343</v>
      </c>
    </row>
    <row r="1703" spans="1:16" x14ac:dyDescent="0.25">
      <c r="A1703" t="s">
        <v>3328</v>
      </c>
      <c r="C1703" t="s">
        <v>8800</v>
      </c>
      <c r="D1703" t="s">
        <v>8800</v>
      </c>
      <c r="E1703" t="s">
        <v>8801</v>
      </c>
      <c r="F1703" t="s">
        <v>8802</v>
      </c>
      <c r="G1703" t="s">
        <v>3333</v>
      </c>
      <c r="H1703" t="s">
        <v>8606</v>
      </c>
      <c r="K1703" t="s">
        <v>3336</v>
      </c>
      <c r="L1703" t="s">
        <v>3337</v>
      </c>
      <c r="M1703" t="s">
        <v>8803</v>
      </c>
      <c r="P1703" t="s">
        <v>3343</v>
      </c>
    </row>
    <row r="1704" spans="1:16" x14ac:dyDescent="0.25">
      <c r="A1704" t="s">
        <v>3328</v>
      </c>
      <c r="C1704" t="s">
        <v>8804</v>
      </c>
      <c r="D1704" t="s">
        <v>8804</v>
      </c>
      <c r="E1704" t="s">
        <v>8805</v>
      </c>
      <c r="F1704" t="s">
        <v>8806</v>
      </c>
      <c r="H1704" t="s">
        <v>8606</v>
      </c>
      <c r="K1704" t="s">
        <v>3336</v>
      </c>
      <c r="L1704" t="s">
        <v>3337</v>
      </c>
      <c r="M1704" t="s">
        <v>8807</v>
      </c>
      <c r="P1704" t="s">
        <v>3343</v>
      </c>
    </row>
    <row r="1705" spans="1:16" x14ac:dyDescent="0.25">
      <c r="A1705" t="s">
        <v>3328</v>
      </c>
      <c r="C1705" t="s">
        <v>8808</v>
      </c>
      <c r="D1705" t="s">
        <v>8808</v>
      </c>
      <c r="E1705" t="s">
        <v>8809</v>
      </c>
      <c r="F1705" t="s">
        <v>8810</v>
      </c>
      <c r="H1705" t="s">
        <v>8606</v>
      </c>
      <c r="K1705" t="s">
        <v>3336</v>
      </c>
      <c r="L1705" t="s">
        <v>3337</v>
      </c>
      <c r="M1705" t="s">
        <v>8816</v>
      </c>
      <c r="P1705" t="s">
        <v>3343</v>
      </c>
    </row>
    <row r="1706" spans="1:16" x14ac:dyDescent="0.25">
      <c r="A1706" t="s">
        <v>4764</v>
      </c>
      <c r="B1706" t="s">
        <v>8811</v>
      </c>
      <c r="C1706" t="s">
        <v>8812</v>
      </c>
      <c r="D1706" t="s">
        <v>8812</v>
      </c>
      <c r="E1706" t="s">
        <v>8813</v>
      </c>
      <c r="F1706" t="s">
        <v>8814</v>
      </c>
      <c r="G1706" t="s">
        <v>4403</v>
      </c>
      <c r="H1706" t="s">
        <v>4415</v>
      </c>
      <c r="I1706" t="s">
        <v>8815</v>
      </c>
      <c r="K1706" t="s">
        <v>3336</v>
      </c>
      <c r="L1706" t="s">
        <v>3337</v>
      </c>
      <c r="P1706" t="s">
        <v>3343</v>
      </c>
    </row>
    <row r="1707" spans="1:16" x14ac:dyDescent="0.25">
      <c r="A1707" t="s">
        <v>4764</v>
      </c>
      <c r="C1707" t="s">
        <v>8817</v>
      </c>
      <c r="D1707" t="s">
        <v>8817</v>
      </c>
      <c r="E1707" t="s">
        <v>8818</v>
      </c>
      <c r="F1707" t="s">
        <v>8819</v>
      </c>
      <c r="G1707" t="s">
        <v>4403</v>
      </c>
      <c r="H1707" t="s">
        <v>4415</v>
      </c>
      <c r="I1707" t="s">
        <v>8815</v>
      </c>
      <c r="K1707" t="s">
        <v>3336</v>
      </c>
      <c r="L1707" t="s">
        <v>4069</v>
      </c>
      <c r="P1707" t="s">
        <v>3343</v>
      </c>
    </row>
    <row r="1708" spans="1:16" x14ac:dyDescent="0.25">
      <c r="A1708" t="s">
        <v>4764</v>
      </c>
      <c r="B1708" t="s">
        <v>8811</v>
      </c>
      <c r="C1708" t="s">
        <v>8820</v>
      </c>
      <c r="D1708" t="s">
        <v>8820</v>
      </c>
      <c r="E1708" t="s">
        <v>8821</v>
      </c>
      <c r="F1708" t="s">
        <v>8822</v>
      </c>
      <c r="G1708" t="s">
        <v>4486</v>
      </c>
      <c r="H1708" t="s">
        <v>4415</v>
      </c>
      <c r="I1708" t="s">
        <v>8815</v>
      </c>
      <c r="K1708" t="s">
        <v>3336</v>
      </c>
      <c r="L1708" t="s">
        <v>3337</v>
      </c>
      <c r="P1708" t="s">
        <v>3343</v>
      </c>
    </row>
    <row r="1709" spans="1:16" x14ac:dyDescent="0.25">
      <c r="A1709" t="s">
        <v>4764</v>
      </c>
      <c r="C1709" t="s">
        <v>8823</v>
      </c>
      <c r="D1709" t="s">
        <v>8823</v>
      </c>
      <c r="E1709" t="s">
        <v>8824</v>
      </c>
      <c r="F1709" t="s">
        <v>8825</v>
      </c>
      <c r="G1709" t="s">
        <v>4403</v>
      </c>
      <c r="H1709" t="s">
        <v>4415</v>
      </c>
      <c r="I1709" t="s">
        <v>8815</v>
      </c>
      <c r="K1709" t="s">
        <v>3336</v>
      </c>
      <c r="L1709" t="s">
        <v>4069</v>
      </c>
      <c r="P1709" t="s">
        <v>3343</v>
      </c>
    </row>
    <row r="1710" spans="1:16" x14ac:dyDescent="0.25">
      <c r="A1710" t="s">
        <v>4764</v>
      </c>
      <c r="B1710" t="s">
        <v>8826</v>
      </c>
      <c r="C1710" t="s">
        <v>8827</v>
      </c>
      <c r="D1710" t="s">
        <v>8827</v>
      </c>
      <c r="E1710" t="s">
        <v>8828</v>
      </c>
      <c r="F1710" t="s">
        <v>8829</v>
      </c>
      <c r="G1710" t="s">
        <v>4403</v>
      </c>
      <c r="H1710" t="s">
        <v>4415</v>
      </c>
      <c r="I1710" t="s">
        <v>8815</v>
      </c>
      <c r="K1710" t="s">
        <v>3336</v>
      </c>
      <c r="L1710" t="s">
        <v>3337</v>
      </c>
      <c r="P1710" t="s">
        <v>3343</v>
      </c>
    </row>
    <row r="1711" spans="1:16" x14ac:dyDescent="0.25">
      <c r="A1711" t="s">
        <v>4764</v>
      </c>
      <c r="C1711" t="s">
        <v>8830</v>
      </c>
      <c r="D1711" t="s">
        <v>8830</v>
      </c>
      <c r="E1711" t="s">
        <v>8831</v>
      </c>
      <c r="F1711" t="s">
        <v>8832</v>
      </c>
      <c r="G1711" t="s">
        <v>3881</v>
      </c>
      <c r="H1711" t="s">
        <v>4415</v>
      </c>
      <c r="I1711" t="s">
        <v>8815</v>
      </c>
      <c r="K1711" t="s">
        <v>3336</v>
      </c>
      <c r="L1711" t="s">
        <v>4069</v>
      </c>
      <c r="P1711" t="s">
        <v>3343</v>
      </c>
    </row>
    <row r="1712" spans="1:16" x14ac:dyDescent="0.25">
      <c r="A1712" t="s">
        <v>4764</v>
      </c>
      <c r="B1712" t="s">
        <v>8811</v>
      </c>
      <c r="C1712" t="s">
        <v>8833</v>
      </c>
      <c r="D1712" t="s">
        <v>8833</v>
      </c>
      <c r="E1712" t="s">
        <v>8834</v>
      </c>
      <c r="F1712" t="s">
        <v>8835</v>
      </c>
      <c r="G1712" t="s">
        <v>3881</v>
      </c>
      <c r="H1712" t="s">
        <v>4415</v>
      </c>
      <c r="I1712" t="s">
        <v>8815</v>
      </c>
      <c r="K1712" t="s">
        <v>3336</v>
      </c>
      <c r="L1712" t="s">
        <v>3337</v>
      </c>
      <c r="P1712" t="s">
        <v>3343</v>
      </c>
    </row>
    <row r="1713" spans="1:16" x14ac:dyDescent="0.25">
      <c r="A1713" t="s">
        <v>4764</v>
      </c>
      <c r="C1713" t="s">
        <v>8836</v>
      </c>
      <c r="D1713" t="s">
        <v>8836</v>
      </c>
      <c r="E1713" t="s">
        <v>8837</v>
      </c>
      <c r="F1713" t="s">
        <v>8838</v>
      </c>
      <c r="G1713" t="s">
        <v>4403</v>
      </c>
      <c r="H1713" t="s">
        <v>4415</v>
      </c>
      <c r="I1713" t="s">
        <v>8815</v>
      </c>
      <c r="K1713" t="s">
        <v>3336</v>
      </c>
      <c r="L1713" t="s">
        <v>3337</v>
      </c>
      <c r="P1713" t="s">
        <v>3343</v>
      </c>
    </row>
    <row r="1714" spans="1:16" x14ac:dyDescent="0.25">
      <c r="A1714" t="s">
        <v>4764</v>
      </c>
      <c r="C1714" t="s">
        <v>8839</v>
      </c>
      <c r="D1714" t="s">
        <v>8839</v>
      </c>
      <c r="E1714" t="s">
        <v>8840</v>
      </c>
      <c r="F1714" t="s">
        <v>5559</v>
      </c>
      <c r="G1714" t="s">
        <v>4403</v>
      </c>
      <c r="H1714" t="s">
        <v>4415</v>
      </c>
      <c r="I1714" t="s">
        <v>8815</v>
      </c>
      <c r="K1714" t="s">
        <v>3336</v>
      </c>
      <c r="L1714" t="s">
        <v>3337</v>
      </c>
      <c r="P1714" t="s">
        <v>3343</v>
      </c>
    </row>
    <row r="1715" spans="1:16" x14ac:dyDescent="0.25">
      <c r="A1715" t="s">
        <v>3328</v>
      </c>
      <c r="C1715" t="s">
        <v>8841</v>
      </c>
      <c r="D1715" t="s">
        <v>8841</v>
      </c>
      <c r="E1715" t="s">
        <v>8842</v>
      </c>
      <c r="F1715" t="s">
        <v>8843</v>
      </c>
      <c r="G1715" t="s">
        <v>3333</v>
      </c>
      <c r="H1715" t="s">
        <v>8606</v>
      </c>
      <c r="K1715" t="s">
        <v>3336</v>
      </c>
      <c r="L1715" t="s">
        <v>3337</v>
      </c>
      <c r="M1715" t="s">
        <v>8844</v>
      </c>
      <c r="P1715" t="s">
        <v>3343</v>
      </c>
    </row>
    <row r="1716" spans="1:16" x14ac:dyDescent="0.25">
      <c r="A1716" t="s">
        <v>3328</v>
      </c>
      <c r="C1716" t="s">
        <v>8845</v>
      </c>
      <c r="D1716" t="s">
        <v>8845</v>
      </c>
      <c r="E1716" t="s">
        <v>8846</v>
      </c>
      <c r="F1716" t="s">
        <v>8847</v>
      </c>
      <c r="H1716" t="s">
        <v>8606</v>
      </c>
      <c r="K1716" t="s">
        <v>3336</v>
      </c>
      <c r="L1716" t="s">
        <v>3337</v>
      </c>
      <c r="M1716" t="s">
        <v>8848</v>
      </c>
      <c r="P1716" t="s">
        <v>3343</v>
      </c>
    </row>
    <row r="1717" spans="1:16" x14ac:dyDescent="0.25">
      <c r="A1717" t="s">
        <v>3328</v>
      </c>
      <c r="C1717" t="s">
        <v>8849</v>
      </c>
      <c r="D1717" t="s">
        <v>8849</v>
      </c>
      <c r="E1717" t="s">
        <v>8850</v>
      </c>
      <c r="F1717" t="s">
        <v>8851</v>
      </c>
      <c r="H1717" t="s">
        <v>8606</v>
      </c>
      <c r="K1717" t="s">
        <v>3336</v>
      </c>
      <c r="L1717" t="s">
        <v>3337</v>
      </c>
      <c r="M1717" t="s">
        <v>8852</v>
      </c>
      <c r="P1717" t="s">
        <v>3343</v>
      </c>
    </row>
    <row r="1718" spans="1:16" x14ac:dyDescent="0.25">
      <c r="A1718" t="s">
        <v>3328</v>
      </c>
      <c r="B1718" t="s">
        <v>8602</v>
      </c>
      <c r="C1718" t="s">
        <v>8853</v>
      </c>
      <c r="D1718" t="s">
        <v>8853</v>
      </c>
      <c r="E1718" t="s">
        <v>8854</v>
      </c>
      <c r="F1718" t="s">
        <v>8855</v>
      </c>
      <c r="G1718" t="s">
        <v>3333</v>
      </c>
      <c r="H1718" t="s">
        <v>8606</v>
      </c>
      <c r="K1718" t="s">
        <v>3336</v>
      </c>
      <c r="L1718" t="s">
        <v>3337</v>
      </c>
      <c r="M1718" t="s">
        <v>8856</v>
      </c>
      <c r="P1718" t="s">
        <v>3343</v>
      </c>
    </row>
    <row r="1719" spans="1:16" x14ac:dyDescent="0.25">
      <c r="A1719" t="s">
        <v>3328</v>
      </c>
      <c r="C1719" t="s">
        <v>8857</v>
      </c>
      <c r="D1719" t="s">
        <v>8857</v>
      </c>
      <c r="E1719" t="s">
        <v>8858</v>
      </c>
      <c r="F1719" t="s">
        <v>8859</v>
      </c>
      <c r="G1719" t="s">
        <v>3333</v>
      </c>
      <c r="H1719" t="s">
        <v>8606</v>
      </c>
      <c r="K1719" t="s">
        <v>3336</v>
      </c>
      <c r="L1719" t="s">
        <v>3337</v>
      </c>
      <c r="M1719" t="s">
        <v>8860</v>
      </c>
      <c r="P1719" t="s">
        <v>3343</v>
      </c>
    </row>
    <row r="1720" spans="1:16" x14ac:dyDescent="0.25">
      <c r="A1720" t="s">
        <v>3328</v>
      </c>
      <c r="C1720" t="s">
        <v>8861</v>
      </c>
      <c r="D1720" t="s">
        <v>8861</v>
      </c>
      <c r="E1720" t="s">
        <v>8862</v>
      </c>
      <c r="F1720" t="s">
        <v>8863</v>
      </c>
      <c r="H1720" t="s">
        <v>8606</v>
      </c>
      <c r="K1720" t="s">
        <v>3336</v>
      </c>
      <c r="L1720" t="s">
        <v>3337</v>
      </c>
      <c r="M1720" t="s">
        <v>8860</v>
      </c>
      <c r="P1720" t="s">
        <v>3343</v>
      </c>
    </row>
    <row r="1721" spans="1:16" x14ac:dyDescent="0.25">
      <c r="A1721" t="s">
        <v>3328</v>
      </c>
      <c r="B1721" t="s">
        <v>8602</v>
      </c>
      <c r="C1721" t="s">
        <v>8864</v>
      </c>
      <c r="D1721" t="s">
        <v>8864</v>
      </c>
      <c r="E1721" t="s">
        <v>8865</v>
      </c>
      <c r="F1721" t="s">
        <v>8866</v>
      </c>
      <c r="G1721" t="s">
        <v>3333</v>
      </c>
      <c r="H1721" t="s">
        <v>8606</v>
      </c>
      <c r="K1721" t="s">
        <v>3336</v>
      </c>
      <c r="L1721" t="s">
        <v>3337</v>
      </c>
      <c r="M1721" t="s">
        <v>8867</v>
      </c>
      <c r="P1721" t="s">
        <v>3343</v>
      </c>
    </row>
    <row r="1722" spans="1:16" x14ac:dyDescent="0.25">
      <c r="A1722" t="s">
        <v>3328</v>
      </c>
      <c r="B1722" t="s">
        <v>8602</v>
      </c>
      <c r="C1722" t="s">
        <v>8868</v>
      </c>
      <c r="D1722" t="s">
        <v>8868</v>
      </c>
      <c r="E1722" t="s">
        <v>8869</v>
      </c>
      <c r="F1722" t="s">
        <v>8870</v>
      </c>
      <c r="G1722" t="s">
        <v>3333</v>
      </c>
      <c r="H1722" t="s">
        <v>8606</v>
      </c>
      <c r="K1722" t="s">
        <v>3336</v>
      </c>
      <c r="L1722" t="s">
        <v>3337</v>
      </c>
      <c r="M1722" t="s">
        <v>8871</v>
      </c>
      <c r="P1722" t="s">
        <v>3343</v>
      </c>
    </row>
    <row r="1723" spans="1:16" x14ac:dyDescent="0.25">
      <c r="A1723" t="s">
        <v>3328</v>
      </c>
      <c r="C1723" t="s">
        <v>8872</v>
      </c>
      <c r="D1723" t="s">
        <v>8872</v>
      </c>
      <c r="E1723" t="s">
        <v>8873</v>
      </c>
      <c r="F1723" t="s">
        <v>8874</v>
      </c>
      <c r="H1723" t="s">
        <v>8606</v>
      </c>
      <c r="K1723" t="s">
        <v>3336</v>
      </c>
      <c r="L1723" t="s">
        <v>3337</v>
      </c>
      <c r="M1723" t="s">
        <v>8875</v>
      </c>
      <c r="P1723" t="s">
        <v>3343</v>
      </c>
    </row>
    <row r="1724" spans="1:16" x14ac:dyDescent="0.25">
      <c r="A1724" t="s">
        <v>3328</v>
      </c>
      <c r="C1724" t="s">
        <v>8876</v>
      </c>
      <c r="D1724" t="s">
        <v>8876</v>
      </c>
      <c r="E1724" t="s">
        <v>8877</v>
      </c>
      <c r="F1724" t="s">
        <v>8878</v>
      </c>
      <c r="H1724" t="s">
        <v>8606</v>
      </c>
      <c r="K1724" t="s">
        <v>3336</v>
      </c>
      <c r="L1724" t="s">
        <v>3337</v>
      </c>
      <c r="M1724" t="s">
        <v>8879</v>
      </c>
      <c r="P1724" t="s">
        <v>3343</v>
      </c>
    </row>
    <row r="1725" spans="1:16" x14ac:dyDescent="0.25">
      <c r="A1725" t="s">
        <v>4398</v>
      </c>
      <c r="B1725" t="s">
        <v>8880</v>
      </c>
      <c r="C1725" t="s">
        <v>8881</v>
      </c>
      <c r="D1725" t="s">
        <v>8881</v>
      </c>
      <c r="E1725" t="s">
        <v>8882</v>
      </c>
      <c r="F1725" t="s">
        <v>8883</v>
      </c>
      <c r="G1725" t="s">
        <v>4403</v>
      </c>
      <c r="H1725" t="s">
        <v>4415</v>
      </c>
      <c r="J1725" t="s">
        <v>8884</v>
      </c>
      <c r="K1725" t="s">
        <v>4448</v>
      </c>
      <c r="L1725" t="s">
        <v>3337</v>
      </c>
      <c r="P1725" t="s">
        <v>3343</v>
      </c>
    </row>
    <row r="1726" spans="1:16" x14ac:dyDescent="0.25">
      <c r="A1726" t="s">
        <v>4398</v>
      </c>
      <c r="B1726" t="s">
        <v>8880</v>
      </c>
      <c r="C1726" t="s">
        <v>8885</v>
      </c>
      <c r="D1726" t="s">
        <v>8885</v>
      </c>
      <c r="E1726" t="s">
        <v>8886</v>
      </c>
      <c r="F1726" t="s">
        <v>8887</v>
      </c>
      <c r="G1726" t="s">
        <v>3881</v>
      </c>
      <c r="H1726" t="s">
        <v>4415</v>
      </c>
      <c r="J1726" t="s">
        <v>8884</v>
      </c>
      <c r="K1726" t="s">
        <v>4448</v>
      </c>
      <c r="L1726" t="s">
        <v>3337</v>
      </c>
      <c r="P1726" t="s">
        <v>3343</v>
      </c>
    </row>
    <row r="1727" spans="1:16" x14ac:dyDescent="0.25">
      <c r="A1727" t="s">
        <v>4398</v>
      </c>
      <c r="B1727" t="s">
        <v>8880</v>
      </c>
      <c r="C1727" t="s">
        <v>8888</v>
      </c>
      <c r="D1727" t="s">
        <v>8888</v>
      </c>
      <c r="E1727" t="s">
        <v>8889</v>
      </c>
      <c r="F1727" t="s">
        <v>8890</v>
      </c>
      <c r="G1727" t="s">
        <v>4486</v>
      </c>
      <c r="H1727" t="s">
        <v>4415</v>
      </c>
      <c r="K1727" t="s">
        <v>4448</v>
      </c>
      <c r="L1727" t="s">
        <v>3337</v>
      </c>
      <c r="P1727" t="s">
        <v>3343</v>
      </c>
    </row>
    <row r="1728" spans="1:16" x14ac:dyDescent="0.25">
      <c r="A1728" t="s">
        <v>4398</v>
      </c>
      <c r="B1728" t="s">
        <v>8880</v>
      </c>
      <c r="C1728" t="s">
        <v>8891</v>
      </c>
      <c r="D1728" t="s">
        <v>8891</v>
      </c>
      <c r="E1728" t="s">
        <v>8892</v>
      </c>
      <c r="F1728" t="s">
        <v>8893</v>
      </c>
      <c r="G1728" t="s">
        <v>3333</v>
      </c>
      <c r="H1728" t="s">
        <v>4415</v>
      </c>
      <c r="K1728" t="s">
        <v>4448</v>
      </c>
      <c r="L1728" t="s">
        <v>3337</v>
      </c>
      <c r="P1728" t="s">
        <v>3343</v>
      </c>
    </row>
    <row r="1729" spans="1:16" x14ac:dyDescent="0.25">
      <c r="A1729" t="s">
        <v>4398</v>
      </c>
      <c r="B1729" t="s">
        <v>8880</v>
      </c>
      <c r="C1729" t="s">
        <v>8894</v>
      </c>
      <c r="D1729" t="s">
        <v>8894</v>
      </c>
      <c r="E1729" t="s">
        <v>8895</v>
      </c>
      <c r="F1729" t="s">
        <v>8896</v>
      </c>
      <c r="G1729" t="s">
        <v>4486</v>
      </c>
      <c r="H1729" t="s">
        <v>4415</v>
      </c>
      <c r="K1729" t="s">
        <v>4448</v>
      </c>
      <c r="L1729" t="s">
        <v>3337</v>
      </c>
      <c r="P1729" t="s">
        <v>3343</v>
      </c>
    </row>
    <row r="1730" spans="1:16" x14ac:dyDescent="0.25">
      <c r="A1730" t="s">
        <v>4410</v>
      </c>
      <c r="B1730" t="s">
        <v>8897</v>
      </c>
      <c r="C1730" t="s">
        <v>8898</v>
      </c>
      <c r="D1730" t="s">
        <v>8898</v>
      </c>
      <c r="E1730" t="s">
        <v>5380</v>
      </c>
      <c r="F1730" t="s">
        <v>5381</v>
      </c>
      <c r="G1730" t="s">
        <v>4403</v>
      </c>
      <c r="H1730" t="s">
        <v>4415</v>
      </c>
      <c r="J1730" t="s">
        <v>8899</v>
      </c>
      <c r="K1730" t="s">
        <v>4448</v>
      </c>
      <c r="L1730" t="s">
        <v>3337</v>
      </c>
      <c r="P1730" t="s">
        <v>3343</v>
      </c>
    </row>
    <row r="1731" spans="1:16" x14ac:dyDescent="0.25">
      <c r="A1731" t="s">
        <v>4410</v>
      </c>
      <c r="B1731" t="s">
        <v>8900</v>
      </c>
      <c r="C1731" t="s">
        <v>8901</v>
      </c>
      <c r="D1731" t="s">
        <v>8901</v>
      </c>
      <c r="E1731" t="s">
        <v>5384</v>
      </c>
      <c r="F1731" t="s">
        <v>5385</v>
      </c>
      <c r="G1731" t="s">
        <v>4403</v>
      </c>
      <c r="H1731" t="s">
        <v>4415</v>
      </c>
      <c r="J1731" t="s">
        <v>8899</v>
      </c>
      <c r="K1731" t="s">
        <v>4448</v>
      </c>
      <c r="L1731" t="s">
        <v>4069</v>
      </c>
      <c r="P1731" t="s">
        <v>3343</v>
      </c>
    </row>
    <row r="1732" spans="1:16" x14ac:dyDescent="0.25">
      <c r="A1732" t="s">
        <v>4410</v>
      </c>
      <c r="B1732" t="s">
        <v>8900</v>
      </c>
      <c r="C1732" t="s">
        <v>8902</v>
      </c>
      <c r="D1732" t="s">
        <v>8902</v>
      </c>
      <c r="E1732" t="s">
        <v>8903</v>
      </c>
      <c r="F1732" t="s">
        <v>5389</v>
      </c>
      <c r="G1732" t="s">
        <v>4403</v>
      </c>
      <c r="H1732" t="s">
        <v>4415</v>
      </c>
      <c r="J1732" t="s">
        <v>8899</v>
      </c>
      <c r="K1732" t="s">
        <v>4448</v>
      </c>
      <c r="L1732" t="s">
        <v>3337</v>
      </c>
      <c r="P1732" t="s">
        <v>3343</v>
      </c>
    </row>
    <row r="1733" spans="1:16" x14ac:dyDescent="0.25">
      <c r="A1733" t="s">
        <v>4410</v>
      </c>
      <c r="B1733" t="s">
        <v>8900</v>
      </c>
      <c r="C1733" t="s">
        <v>8904</v>
      </c>
      <c r="D1733" t="s">
        <v>8904</v>
      </c>
      <c r="E1733" t="s">
        <v>8905</v>
      </c>
      <c r="F1733" t="s">
        <v>5392</v>
      </c>
      <c r="G1733" t="s">
        <v>4403</v>
      </c>
      <c r="H1733" t="s">
        <v>4415</v>
      </c>
      <c r="J1733" t="s">
        <v>8899</v>
      </c>
      <c r="K1733" t="s">
        <v>4448</v>
      </c>
      <c r="L1733" t="s">
        <v>3337</v>
      </c>
      <c r="P1733" t="s">
        <v>3343</v>
      </c>
    </row>
    <row r="1734" spans="1:16" x14ac:dyDescent="0.25">
      <c r="A1734" t="s">
        <v>4410</v>
      </c>
      <c r="B1734" t="s">
        <v>8897</v>
      </c>
      <c r="C1734" t="s">
        <v>8906</v>
      </c>
      <c r="D1734" t="s">
        <v>8906</v>
      </c>
      <c r="E1734" t="s">
        <v>8907</v>
      </c>
      <c r="F1734" t="s">
        <v>7338</v>
      </c>
      <c r="G1734" t="s">
        <v>4403</v>
      </c>
      <c r="H1734" t="s">
        <v>4415</v>
      </c>
      <c r="J1734" t="s">
        <v>8899</v>
      </c>
      <c r="K1734" t="s">
        <v>4448</v>
      </c>
      <c r="L1734" t="s">
        <v>3337</v>
      </c>
      <c r="P1734" t="s">
        <v>3343</v>
      </c>
    </row>
    <row r="1735" spans="1:16" x14ac:dyDescent="0.25">
      <c r="A1735" t="s">
        <v>4398</v>
      </c>
      <c r="B1735" t="s">
        <v>8908</v>
      </c>
      <c r="C1735" t="s">
        <v>8909</v>
      </c>
      <c r="D1735" t="s">
        <v>8909</v>
      </c>
      <c r="E1735" t="s">
        <v>8910</v>
      </c>
      <c r="F1735" t="s">
        <v>8911</v>
      </c>
      <c r="G1735" t="s">
        <v>4403</v>
      </c>
      <c r="H1735" t="s">
        <v>4415</v>
      </c>
      <c r="J1735" t="s">
        <v>8899</v>
      </c>
      <c r="K1735" t="s">
        <v>4448</v>
      </c>
      <c r="L1735" t="s">
        <v>3337</v>
      </c>
      <c r="P1735" t="s">
        <v>3343</v>
      </c>
    </row>
    <row r="1736" spans="1:16" x14ac:dyDescent="0.25">
      <c r="A1736" t="s">
        <v>4398</v>
      </c>
      <c r="B1736" t="s">
        <v>8912</v>
      </c>
      <c r="C1736" t="s">
        <v>8913</v>
      </c>
      <c r="D1736" t="s">
        <v>8913</v>
      </c>
      <c r="E1736" t="s">
        <v>8914</v>
      </c>
      <c r="F1736" t="s">
        <v>8915</v>
      </c>
      <c r="G1736" t="s">
        <v>4403</v>
      </c>
      <c r="H1736" t="s">
        <v>4415</v>
      </c>
      <c r="J1736" t="s">
        <v>8899</v>
      </c>
      <c r="K1736" t="s">
        <v>4448</v>
      </c>
      <c r="L1736" t="s">
        <v>4069</v>
      </c>
      <c r="P1736" t="s">
        <v>3343</v>
      </c>
    </row>
    <row r="1737" spans="1:16" x14ac:dyDescent="0.25">
      <c r="A1737" t="s">
        <v>4398</v>
      </c>
      <c r="B1737" t="s">
        <v>8912</v>
      </c>
      <c r="C1737" t="s">
        <v>8916</v>
      </c>
      <c r="D1737" t="s">
        <v>8916</v>
      </c>
      <c r="E1737" t="s">
        <v>8917</v>
      </c>
      <c r="F1737" t="s">
        <v>8918</v>
      </c>
      <c r="G1737" t="s">
        <v>4403</v>
      </c>
      <c r="H1737" t="s">
        <v>4415</v>
      </c>
      <c r="J1737" t="s">
        <v>8899</v>
      </c>
      <c r="K1737" t="s">
        <v>4448</v>
      </c>
      <c r="L1737" t="s">
        <v>3337</v>
      </c>
      <c r="P1737" t="s">
        <v>3343</v>
      </c>
    </row>
    <row r="1738" spans="1:16" x14ac:dyDescent="0.25">
      <c r="A1738" t="s">
        <v>4410</v>
      </c>
      <c r="B1738" t="s">
        <v>8908</v>
      </c>
      <c r="C1738" t="s">
        <v>8919</v>
      </c>
      <c r="D1738" t="s">
        <v>8919</v>
      </c>
      <c r="E1738" t="s">
        <v>8920</v>
      </c>
      <c r="F1738" t="s">
        <v>8921</v>
      </c>
      <c r="G1738" t="s">
        <v>4403</v>
      </c>
      <c r="H1738" t="s">
        <v>4415</v>
      </c>
      <c r="J1738" t="s">
        <v>8899</v>
      </c>
      <c r="K1738" t="s">
        <v>4448</v>
      </c>
      <c r="L1738" t="s">
        <v>3337</v>
      </c>
      <c r="P1738" t="s">
        <v>3343</v>
      </c>
    </row>
    <row r="1739" spans="1:16" x14ac:dyDescent="0.25">
      <c r="A1739" t="s">
        <v>4398</v>
      </c>
      <c r="B1739" t="s">
        <v>8908</v>
      </c>
      <c r="C1739" t="s">
        <v>8922</v>
      </c>
      <c r="D1739" t="s">
        <v>8922</v>
      </c>
      <c r="E1739" t="s">
        <v>8923</v>
      </c>
      <c r="F1739" t="s">
        <v>8924</v>
      </c>
      <c r="G1739" t="s">
        <v>3881</v>
      </c>
      <c r="H1739" t="s">
        <v>4415</v>
      </c>
      <c r="J1739" t="s">
        <v>8899</v>
      </c>
      <c r="K1739" t="s">
        <v>4448</v>
      </c>
      <c r="L1739" t="s">
        <v>4069</v>
      </c>
      <c r="P1739" t="s">
        <v>3343</v>
      </c>
    </row>
    <row r="1740" spans="1:16" x14ac:dyDescent="0.25">
      <c r="A1740" t="s">
        <v>4410</v>
      </c>
      <c r="B1740" t="s">
        <v>8908</v>
      </c>
      <c r="C1740" t="s">
        <v>8925</v>
      </c>
      <c r="D1740" t="s">
        <v>8925</v>
      </c>
      <c r="E1740" t="s">
        <v>8926</v>
      </c>
      <c r="F1740" t="s">
        <v>8927</v>
      </c>
      <c r="G1740" t="s">
        <v>4403</v>
      </c>
      <c r="H1740" t="s">
        <v>4415</v>
      </c>
      <c r="J1740" t="s">
        <v>8899</v>
      </c>
      <c r="K1740" t="s">
        <v>4448</v>
      </c>
      <c r="L1740" t="s">
        <v>3337</v>
      </c>
      <c r="P1740" t="s">
        <v>3343</v>
      </c>
    </row>
    <row r="1741" spans="1:16" x14ac:dyDescent="0.25">
      <c r="A1741" t="s">
        <v>4410</v>
      </c>
      <c r="B1741" t="s">
        <v>8912</v>
      </c>
      <c r="C1741" t="s">
        <v>8928</v>
      </c>
      <c r="D1741" t="s">
        <v>8928</v>
      </c>
      <c r="E1741" t="s">
        <v>8929</v>
      </c>
      <c r="F1741" t="s">
        <v>8930</v>
      </c>
      <c r="G1741" t="s">
        <v>4403</v>
      </c>
      <c r="H1741" t="s">
        <v>4415</v>
      </c>
      <c r="J1741" t="s">
        <v>8899</v>
      </c>
      <c r="K1741" t="s">
        <v>4448</v>
      </c>
      <c r="L1741" t="s">
        <v>4069</v>
      </c>
      <c r="P1741" t="s">
        <v>3343</v>
      </c>
    </row>
    <row r="1742" spans="1:16" x14ac:dyDescent="0.25">
      <c r="A1742" t="s">
        <v>4410</v>
      </c>
      <c r="B1742" t="s">
        <v>8908</v>
      </c>
      <c r="C1742" t="s">
        <v>8931</v>
      </c>
      <c r="D1742" t="s">
        <v>8931</v>
      </c>
      <c r="E1742" t="s">
        <v>8932</v>
      </c>
      <c r="F1742" t="s">
        <v>8933</v>
      </c>
      <c r="G1742" t="s">
        <v>4403</v>
      </c>
      <c r="H1742" t="s">
        <v>4415</v>
      </c>
      <c r="J1742" t="s">
        <v>8899</v>
      </c>
      <c r="K1742" t="s">
        <v>4448</v>
      </c>
      <c r="L1742" t="s">
        <v>3337</v>
      </c>
      <c r="P1742" t="s">
        <v>3343</v>
      </c>
    </row>
    <row r="1743" spans="1:16" x14ac:dyDescent="0.25">
      <c r="A1743" t="s">
        <v>4410</v>
      </c>
      <c r="B1743" t="s">
        <v>8908</v>
      </c>
      <c r="C1743" t="s">
        <v>8934</v>
      </c>
      <c r="D1743" t="s">
        <v>8934</v>
      </c>
      <c r="E1743" t="s">
        <v>8935</v>
      </c>
      <c r="F1743" t="s">
        <v>8936</v>
      </c>
      <c r="G1743" t="s">
        <v>4403</v>
      </c>
      <c r="H1743" t="s">
        <v>4415</v>
      </c>
      <c r="J1743" t="s">
        <v>8899</v>
      </c>
      <c r="K1743" t="s">
        <v>4448</v>
      </c>
      <c r="L1743" t="s">
        <v>3337</v>
      </c>
      <c r="P1743" t="s">
        <v>3343</v>
      </c>
    </row>
    <row r="1744" spans="1:16" x14ac:dyDescent="0.25">
      <c r="A1744" t="s">
        <v>4410</v>
      </c>
      <c r="B1744" t="s">
        <v>8912</v>
      </c>
      <c r="C1744" t="s">
        <v>8937</v>
      </c>
      <c r="D1744" t="s">
        <v>8937</v>
      </c>
      <c r="E1744" t="s">
        <v>8938</v>
      </c>
      <c r="F1744" t="s">
        <v>8939</v>
      </c>
      <c r="G1744" t="s">
        <v>4403</v>
      </c>
      <c r="H1744" t="s">
        <v>4415</v>
      </c>
      <c r="J1744" t="s">
        <v>8899</v>
      </c>
      <c r="K1744" t="s">
        <v>4448</v>
      </c>
      <c r="L1744" t="s">
        <v>3337</v>
      </c>
      <c r="P1744" t="s">
        <v>3343</v>
      </c>
    </row>
    <row r="1745" spans="1:16" x14ac:dyDescent="0.25">
      <c r="A1745" t="s">
        <v>4410</v>
      </c>
      <c r="B1745" t="s">
        <v>8912</v>
      </c>
      <c r="C1745" t="s">
        <v>8940</v>
      </c>
      <c r="D1745" t="s">
        <v>8940</v>
      </c>
      <c r="E1745" t="s">
        <v>8941</v>
      </c>
      <c r="F1745" t="s">
        <v>8942</v>
      </c>
      <c r="G1745" t="s">
        <v>4403</v>
      </c>
      <c r="H1745" t="s">
        <v>4415</v>
      </c>
      <c r="J1745" t="s">
        <v>8899</v>
      </c>
      <c r="K1745" t="s">
        <v>4448</v>
      </c>
      <c r="L1745" t="s">
        <v>3337</v>
      </c>
      <c r="P1745" t="s">
        <v>3343</v>
      </c>
    </row>
    <row r="1746" spans="1:16" x14ac:dyDescent="0.25">
      <c r="A1746" t="s">
        <v>4410</v>
      </c>
      <c r="B1746" t="s">
        <v>8912</v>
      </c>
      <c r="C1746" t="s">
        <v>8943</v>
      </c>
      <c r="D1746" t="s">
        <v>8943</v>
      </c>
      <c r="E1746" t="s">
        <v>8944</v>
      </c>
      <c r="F1746" t="s">
        <v>8945</v>
      </c>
      <c r="G1746" t="s">
        <v>4403</v>
      </c>
      <c r="H1746" t="s">
        <v>4415</v>
      </c>
      <c r="J1746" t="s">
        <v>8899</v>
      </c>
      <c r="K1746" t="s">
        <v>4448</v>
      </c>
      <c r="L1746" t="s">
        <v>3337</v>
      </c>
      <c r="P1746" t="s">
        <v>3343</v>
      </c>
    </row>
    <row r="1747" spans="1:16" x14ac:dyDescent="0.25">
      <c r="A1747" t="s">
        <v>4410</v>
      </c>
      <c r="B1747" t="s">
        <v>8908</v>
      </c>
      <c r="C1747" t="s">
        <v>8946</v>
      </c>
      <c r="D1747" t="s">
        <v>8946</v>
      </c>
      <c r="E1747" t="s">
        <v>8947</v>
      </c>
      <c r="F1747" t="s">
        <v>8948</v>
      </c>
      <c r="G1747" t="s">
        <v>4403</v>
      </c>
      <c r="H1747" t="s">
        <v>4415</v>
      </c>
      <c r="J1747" t="s">
        <v>8899</v>
      </c>
      <c r="K1747" t="s">
        <v>4448</v>
      </c>
      <c r="L1747" t="s">
        <v>3337</v>
      </c>
      <c r="P1747" t="s">
        <v>3343</v>
      </c>
    </row>
    <row r="1748" spans="1:16" x14ac:dyDescent="0.25">
      <c r="A1748" t="s">
        <v>4764</v>
      </c>
      <c r="B1748" t="s">
        <v>8897</v>
      </c>
      <c r="C1748" t="s">
        <v>8949</v>
      </c>
      <c r="D1748" t="s">
        <v>8949</v>
      </c>
      <c r="E1748" t="s">
        <v>5535</v>
      </c>
      <c r="F1748" t="s">
        <v>5536</v>
      </c>
      <c r="G1748" t="s">
        <v>4403</v>
      </c>
      <c r="H1748" t="s">
        <v>4415</v>
      </c>
      <c r="J1748" t="s">
        <v>8899</v>
      </c>
      <c r="K1748" t="s">
        <v>4448</v>
      </c>
      <c r="L1748" t="s">
        <v>4069</v>
      </c>
      <c r="P1748" t="s">
        <v>3343</v>
      </c>
    </row>
    <row r="1749" spans="1:16" x14ac:dyDescent="0.25">
      <c r="A1749" t="s">
        <v>4410</v>
      </c>
      <c r="B1749" t="s">
        <v>8912</v>
      </c>
      <c r="C1749" t="s">
        <v>8950</v>
      </c>
      <c r="D1749" t="s">
        <v>8950</v>
      </c>
      <c r="E1749" t="s">
        <v>8951</v>
      </c>
      <c r="F1749" t="s">
        <v>8952</v>
      </c>
      <c r="G1749" t="s">
        <v>3333</v>
      </c>
      <c r="H1749" t="s">
        <v>4415</v>
      </c>
      <c r="J1749" t="s">
        <v>8899</v>
      </c>
      <c r="K1749" t="s">
        <v>4448</v>
      </c>
      <c r="L1749" t="s">
        <v>4069</v>
      </c>
      <c r="P1749" t="s">
        <v>3343</v>
      </c>
    </row>
    <row r="1750" spans="1:16" x14ac:dyDescent="0.25">
      <c r="A1750" t="s">
        <v>4410</v>
      </c>
      <c r="B1750" t="s">
        <v>8908</v>
      </c>
      <c r="C1750" t="s">
        <v>8953</v>
      </c>
      <c r="D1750" t="s">
        <v>8953</v>
      </c>
      <c r="E1750" t="s">
        <v>8954</v>
      </c>
      <c r="F1750" t="s">
        <v>8955</v>
      </c>
      <c r="G1750" t="s">
        <v>4403</v>
      </c>
      <c r="H1750" t="s">
        <v>4415</v>
      </c>
      <c r="J1750" t="s">
        <v>8899</v>
      </c>
      <c r="K1750" t="s">
        <v>4448</v>
      </c>
      <c r="L1750" t="s">
        <v>3337</v>
      </c>
      <c r="P1750" t="s">
        <v>3343</v>
      </c>
    </row>
    <row r="1751" spans="1:16" x14ac:dyDescent="0.25">
      <c r="A1751" t="s">
        <v>4410</v>
      </c>
      <c r="B1751" t="s">
        <v>8900</v>
      </c>
      <c r="C1751" t="s">
        <v>8956</v>
      </c>
      <c r="D1751" t="s">
        <v>8956</v>
      </c>
      <c r="E1751" t="s">
        <v>8957</v>
      </c>
      <c r="F1751" t="s">
        <v>5574</v>
      </c>
      <c r="G1751" t="s">
        <v>4403</v>
      </c>
      <c r="H1751" t="s">
        <v>4415</v>
      </c>
      <c r="J1751" t="s">
        <v>8899</v>
      </c>
      <c r="K1751" t="s">
        <v>4448</v>
      </c>
      <c r="L1751" t="s">
        <v>4069</v>
      </c>
      <c r="P1751" t="s">
        <v>3343</v>
      </c>
    </row>
    <row r="1752" spans="1:16" x14ac:dyDescent="0.25">
      <c r="A1752" t="s">
        <v>4410</v>
      </c>
      <c r="B1752" t="s">
        <v>8897</v>
      </c>
      <c r="C1752" t="s">
        <v>8958</v>
      </c>
      <c r="D1752" t="s">
        <v>8958</v>
      </c>
      <c r="E1752" t="s">
        <v>8959</v>
      </c>
      <c r="F1752" t="s">
        <v>5583</v>
      </c>
      <c r="G1752" t="s">
        <v>4403</v>
      </c>
      <c r="H1752" t="s">
        <v>4415</v>
      </c>
      <c r="J1752" t="s">
        <v>8899</v>
      </c>
      <c r="K1752" t="s">
        <v>4448</v>
      </c>
      <c r="L1752" t="s">
        <v>4069</v>
      </c>
      <c r="P1752" t="s">
        <v>3343</v>
      </c>
    </row>
    <row r="1753" spans="1:16" x14ac:dyDescent="0.25">
      <c r="A1753" t="s">
        <v>4764</v>
      </c>
      <c r="B1753" t="s">
        <v>8897</v>
      </c>
      <c r="C1753" t="s">
        <v>8960</v>
      </c>
      <c r="D1753" t="s">
        <v>8960</v>
      </c>
      <c r="E1753" t="s">
        <v>8961</v>
      </c>
      <c r="F1753" t="s">
        <v>6807</v>
      </c>
      <c r="G1753" t="s">
        <v>4403</v>
      </c>
      <c r="H1753" t="s">
        <v>4415</v>
      </c>
      <c r="J1753" t="s">
        <v>8899</v>
      </c>
      <c r="K1753" t="s">
        <v>4448</v>
      </c>
      <c r="L1753" t="s">
        <v>4069</v>
      </c>
      <c r="P1753" t="s">
        <v>3343</v>
      </c>
    </row>
    <row r="1754" spans="1:16" x14ac:dyDescent="0.25">
      <c r="A1754" t="s">
        <v>4410</v>
      </c>
      <c r="B1754" t="s">
        <v>8912</v>
      </c>
      <c r="C1754" t="s">
        <v>8962</v>
      </c>
      <c r="D1754" t="s">
        <v>8962</v>
      </c>
      <c r="E1754" t="s">
        <v>8963</v>
      </c>
      <c r="F1754" t="s">
        <v>8964</v>
      </c>
      <c r="G1754" t="s">
        <v>3333</v>
      </c>
      <c r="H1754" t="s">
        <v>4415</v>
      </c>
      <c r="J1754" t="s">
        <v>8899</v>
      </c>
      <c r="K1754" t="s">
        <v>4448</v>
      </c>
      <c r="L1754" t="s">
        <v>4069</v>
      </c>
      <c r="P1754" t="s">
        <v>3343</v>
      </c>
    </row>
    <row r="1755" spans="1:16" x14ac:dyDescent="0.25">
      <c r="A1755" t="s">
        <v>4410</v>
      </c>
      <c r="B1755" t="s">
        <v>8908</v>
      </c>
      <c r="C1755" t="s">
        <v>8965</v>
      </c>
      <c r="D1755" t="s">
        <v>8965</v>
      </c>
      <c r="E1755" t="s">
        <v>8966</v>
      </c>
      <c r="F1755" t="s">
        <v>8967</v>
      </c>
      <c r="G1755" t="s">
        <v>4403</v>
      </c>
      <c r="H1755" t="s">
        <v>4415</v>
      </c>
      <c r="J1755" t="s">
        <v>8899</v>
      </c>
      <c r="K1755" t="s">
        <v>4448</v>
      </c>
      <c r="L1755" t="s">
        <v>4069</v>
      </c>
      <c r="P1755" t="s">
        <v>3343</v>
      </c>
    </row>
    <row r="1756" spans="1:16" x14ac:dyDescent="0.25">
      <c r="A1756" t="s">
        <v>4398</v>
      </c>
      <c r="B1756" t="s">
        <v>8908</v>
      </c>
      <c r="C1756" t="s">
        <v>8968</v>
      </c>
      <c r="D1756" t="s">
        <v>8968</v>
      </c>
      <c r="E1756" t="s">
        <v>8969</v>
      </c>
      <c r="F1756" t="s">
        <v>8970</v>
      </c>
      <c r="G1756" t="s">
        <v>4403</v>
      </c>
      <c r="H1756" t="s">
        <v>4415</v>
      </c>
      <c r="J1756" t="s">
        <v>8899</v>
      </c>
      <c r="K1756" t="s">
        <v>4448</v>
      </c>
      <c r="L1756" t="s">
        <v>3337</v>
      </c>
      <c r="P1756" t="s">
        <v>3343</v>
      </c>
    </row>
    <row r="1757" spans="1:16" x14ac:dyDescent="0.25">
      <c r="A1757" t="s">
        <v>4410</v>
      </c>
      <c r="B1757" t="s">
        <v>8897</v>
      </c>
      <c r="C1757" t="s">
        <v>8971</v>
      </c>
      <c r="D1757" t="s">
        <v>8971</v>
      </c>
      <c r="E1757" t="s">
        <v>8972</v>
      </c>
      <c r="F1757" t="s">
        <v>5695</v>
      </c>
      <c r="G1757" t="s">
        <v>5259</v>
      </c>
      <c r="H1757" t="s">
        <v>4415</v>
      </c>
      <c r="J1757" t="s">
        <v>8899</v>
      </c>
      <c r="K1757" t="s">
        <v>4448</v>
      </c>
      <c r="L1757" t="s">
        <v>3337</v>
      </c>
      <c r="P1757" t="s">
        <v>3343</v>
      </c>
    </row>
    <row r="1758" spans="1:16" x14ac:dyDescent="0.25">
      <c r="A1758" t="s">
        <v>4764</v>
      </c>
      <c r="B1758" t="s">
        <v>8973</v>
      </c>
      <c r="C1758" t="s">
        <v>8974</v>
      </c>
      <c r="D1758" t="s">
        <v>8974</v>
      </c>
      <c r="E1758" t="s">
        <v>8975</v>
      </c>
      <c r="F1758" t="s">
        <v>5264</v>
      </c>
      <c r="G1758" t="s">
        <v>4443</v>
      </c>
      <c r="H1758" t="s">
        <v>4415</v>
      </c>
      <c r="J1758" t="s">
        <v>8899</v>
      </c>
      <c r="K1758" t="s">
        <v>5265</v>
      </c>
      <c r="L1758" t="s">
        <v>4069</v>
      </c>
      <c r="P1758" t="s">
        <v>3343</v>
      </c>
    </row>
    <row r="1759" spans="1:16" x14ac:dyDescent="0.25">
      <c r="A1759" t="s">
        <v>4410</v>
      </c>
      <c r="B1759" t="s">
        <v>8973</v>
      </c>
      <c r="C1759" t="s">
        <v>8976</v>
      </c>
      <c r="D1759" t="s">
        <v>8976</v>
      </c>
      <c r="E1759" t="s">
        <v>8977</v>
      </c>
      <c r="F1759" t="s">
        <v>5268</v>
      </c>
      <c r="G1759" t="s">
        <v>4443</v>
      </c>
      <c r="H1759" t="s">
        <v>4415</v>
      </c>
      <c r="J1759" t="s">
        <v>8899</v>
      </c>
      <c r="K1759" t="s">
        <v>5265</v>
      </c>
      <c r="L1759" t="s">
        <v>3337</v>
      </c>
      <c r="P1759" t="s">
        <v>3343</v>
      </c>
    </row>
    <row r="1760" spans="1:16" x14ac:dyDescent="0.25">
      <c r="A1760" t="s">
        <v>4410</v>
      </c>
      <c r="B1760" t="s">
        <v>8978</v>
      </c>
      <c r="C1760" t="s">
        <v>8979</v>
      </c>
      <c r="D1760" t="s">
        <v>8979</v>
      </c>
      <c r="E1760" t="s">
        <v>8980</v>
      </c>
      <c r="F1760" t="s">
        <v>8981</v>
      </c>
      <c r="G1760" t="s">
        <v>4443</v>
      </c>
      <c r="H1760" t="s">
        <v>4415</v>
      </c>
      <c r="J1760" t="s">
        <v>8899</v>
      </c>
      <c r="K1760" t="s">
        <v>5265</v>
      </c>
      <c r="L1760" t="s">
        <v>4069</v>
      </c>
      <c r="P1760" t="s">
        <v>3343</v>
      </c>
    </row>
    <row r="1761" spans="1:16" x14ac:dyDescent="0.25">
      <c r="A1761" t="s">
        <v>4410</v>
      </c>
      <c r="B1761" t="s">
        <v>8973</v>
      </c>
      <c r="C1761" t="s">
        <v>8982</v>
      </c>
      <c r="D1761" t="s">
        <v>8982</v>
      </c>
      <c r="E1761" t="s">
        <v>8983</v>
      </c>
      <c r="F1761" t="s">
        <v>8984</v>
      </c>
      <c r="G1761" t="s">
        <v>4443</v>
      </c>
      <c r="H1761" t="s">
        <v>4415</v>
      </c>
      <c r="J1761" t="s">
        <v>8899</v>
      </c>
      <c r="K1761" t="s">
        <v>5265</v>
      </c>
      <c r="L1761" t="s">
        <v>3337</v>
      </c>
      <c r="P1761" t="s">
        <v>3343</v>
      </c>
    </row>
    <row r="1762" spans="1:16" x14ac:dyDescent="0.25">
      <c r="A1762" t="s">
        <v>4764</v>
      </c>
      <c r="B1762" t="s">
        <v>8973</v>
      </c>
      <c r="C1762" t="s">
        <v>8985</v>
      </c>
      <c r="D1762" t="s">
        <v>8985</v>
      </c>
      <c r="E1762" t="s">
        <v>8986</v>
      </c>
      <c r="F1762" t="s">
        <v>8987</v>
      </c>
      <c r="G1762" t="s">
        <v>4443</v>
      </c>
      <c r="H1762" t="s">
        <v>4415</v>
      </c>
      <c r="J1762" t="s">
        <v>8899</v>
      </c>
      <c r="K1762" t="s">
        <v>5265</v>
      </c>
      <c r="L1762" t="s">
        <v>3337</v>
      </c>
      <c r="P1762" t="s">
        <v>3343</v>
      </c>
    </row>
    <row r="1763" spans="1:16" x14ac:dyDescent="0.25">
      <c r="A1763" t="s">
        <v>4764</v>
      </c>
      <c r="B1763" t="s">
        <v>8973</v>
      </c>
      <c r="C1763" t="s">
        <v>8988</v>
      </c>
      <c r="D1763" t="s">
        <v>8988</v>
      </c>
      <c r="E1763" t="s">
        <v>8989</v>
      </c>
      <c r="F1763" t="s">
        <v>6477</v>
      </c>
      <c r="G1763" t="s">
        <v>4443</v>
      </c>
      <c r="H1763" t="s">
        <v>4415</v>
      </c>
      <c r="J1763" t="s">
        <v>8899</v>
      </c>
      <c r="K1763" t="s">
        <v>5265</v>
      </c>
      <c r="L1763" t="s">
        <v>4069</v>
      </c>
      <c r="P1763" t="s">
        <v>3343</v>
      </c>
    </row>
    <row r="1764" spans="1:16" x14ac:dyDescent="0.25">
      <c r="A1764" t="s">
        <v>4410</v>
      </c>
      <c r="B1764" t="s">
        <v>8973</v>
      </c>
      <c r="C1764" t="s">
        <v>8990</v>
      </c>
      <c r="D1764" t="s">
        <v>8990</v>
      </c>
      <c r="E1764" t="s">
        <v>8991</v>
      </c>
      <c r="F1764" t="s">
        <v>5284</v>
      </c>
      <c r="G1764" t="s">
        <v>4443</v>
      </c>
      <c r="H1764" t="s">
        <v>4415</v>
      </c>
      <c r="J1764" t="s">
        <v>8899</v>
      </c>
      <c r="K1764" t="s">
        <v>5265</v>
      </c>
      <c r="L1764" t="s">
        <v>3337</v>
      </c>
      <c r="P1764" t="s">
        <v>3343</v>
      </c>
    </row>
    <row r="1765" spans="1:16" x14ac:dyDescent="0.25">
      <c r="A1765" t="s">
        <v>4410</v>
      </c>
      <c r="B1765" t="s">
        <v>8978</v>
      </c>
      <c r="C1765" t="s">
        <v>8992</v>
      </c>
      <c r="D1765" t="s">
        <v>8992</v>
      </c>
      <c r="E1765" t="s">
        <v>8993</v>
      </c>
      <c r="F1765" t="s">
        <v>5289</v>
      </c>
      <c r="G1765" t="s">
        <v>4443</v>
      </c>
      <c r="H1765" t="s">
        <v>4415</v>
      </c>
      <c r="J1765" t="s">
        <v>8899</v>
      </c>
      <c r="K1765" t="s">
        <v>5265</v>
      </c>
      <c r="L1765" t="s">
        <v>3337</v>
      </c>
      <c r="P1765" t="s">
        <v>3343</v>
      </c>
    </row>
    <row r="1766" spans="1:16" x14ac:dyDescent="0.25">
      <c r="A1766" t="s">
        <v>4764</v>
      </c>
      <c r="B1766" t="s">
        <v>8973</v>
      </c>
      <c r="C1766" t="s">
        <v>8994</v>
      </c>
      <c r="D1766" t="s">
        <v>8994</v>
      </c>
      <c r="E1766" t="s">
        <v>8995</v>
      </c>
      <c r="F1766" t="s">
        <v>5292</v>
      </c>
      <c r="G1766" t="s">
        <v>4443</v>
      </c>
      <c r="H1766" t="s">
        <v>4415</v>
      </c>
      <c r="J1766" t="s">
        <v>8899</v>
      </c>
      <c r="K1766" t="s">
        <v>5265</v>
      </c>
      <c r="L1766" t="s">
        <v>3337</v>
      </c>
      <c r="P1766" t="s">
        <v>3343</v>
      </c>
    </row>
    <row r="1767" spans="1:16" x14ac:dyDescent="0.25">
      <c r="A1767" t="s">
        <v>4410</v>
      </c>
      <c r="B1767" t="s">
        <v>8978</v>
      </c>
      <c r="C1767" t="s">
        <v>8996</v>
      </c>
      <c r="D1767" t="s">
        <v>8996</v>
      </c>
      <c r="E1767" t="s">
        <v>8997</v>
      </c>
      <c r="F1767" t="s">
        <v>5297</v>
      </c>
      <c r="G1767" t="s">
        <v>4403</v>
      </c>
      <c r="H1767" t="s">
        <v>4415</v>
      </c>
      <c r="J1767" t="s">
        <v>8899</v>
      </c>
      <c r="K1767" t="s">
        <v>5265</v>
      </c>
      <c r="L1767" t="s">
        <v>3337</v>
      </c>
      <c r="P1767" t="s">
        <v>3343</v>
      </c>
    </row>
    <row r="1768" spans="1:16" x14ac:dyDescent="0.25">
      <c r="A1768" t="s">
        <v>4764</v>
      </c>
      <c r="B1768" t="s">
        <v>8998</v>
      </c>
      <c r="C1768" t="s">
        <v>8999</v>
      </c>
      <c r="D1768" t="s">
        <v>8999</v>
      </c>
      <c r="E1768" t="s">
        <v>9000</v>
      </c>
      <c r="F1768" t="s">
        <v>5381</v>
      </c>
      <c r="G1768" t="s">
        <v>4403</v>
      </c>
      <c r="H1768" t="s">
        <v>4415</v>
      </c>
      <c r="J1768" t="s">
        <v>9001</v>
      </c>
      <c r="K1768" t="s">
        <v>4448</v>
      </c>
      <c r="L1768" t="s">
        <v>3337</v>
      </c>
      <c r="P1768" t="s">
        <v>3343</v>
      </c>
    </row>
    <row r="1769" spans="1:16" x14ac:dyDescent="0.25">
      <c r="A1769" t="s">
        <v>4764</v>
      </c>
      <c r="B1769" t="s">
        <v>9002</v>
      </c>
      <c r="C1769" t="s">
        <v>9003</v>
      </c>
      <c r="D1769" t="s">
        <v>9003</v>
      </c>
      <c r="E1769" t="s">
        <v>9004</v>
      </c>
      <c r="F1769" t="s">
        <v>5385</v>
      </c>
      <c r="G1769" t="s">
        <v>4403</v>
      </c>
      <c r="H1769" t="s">
        <v>4415</v>
      </c>
      <c r="J1769" t="s">
        <v>9001</v>
      </c>
      <c r="K1769" t="s">
        <v>4448</v>
      </c>
      <c r="L1769" t="s">
        <v>4069</v>
      </c>
      <c r="P1769" t="s">
        <v>3343</v>
      </c>
    </row>
    <row r="1770" spans="1:16" x14ac:dyDescent="0.25">
      <c r="A1770" t="s">
        <v>4764</v>
      </c>
      <c r="B1770" t="s">
        <v>9002</v>
      </c>
      <c r="C1770" t="s">
        <v>9005</v>
      </c>
      <c r="D1770" t="s">
        <v>9005</v>
      </c>
      <c r="E1770" t="s">
        <v>9006</v>
      </c>
      <c r="F1770" t="s">
        <v>5389</v>
      </c>
      <c r="G1770" t="s">
        <v>4403</v>
      </c>
      <c r="H1770" t="s">
        <v>4415</v>
      </c>
      <c r="J1770" t="s">
        <v>9001</v>
      </c>
      <c r="K1770" t="s">
        <v>4448</v>
      </c>
      <c r="L1770" t="s">
        <v>4069</v>
      </c>
      <c r="P1770" t="s">
        <v>3343</v>
      </c>
    </row>
    <row r="1771" spans="1:16" x14ac:dyDescent="0.25">
      <c r="A1771" t="s">
        <v>4410</v>
      </c>
      <c r="B1771" t="s">
        <v>8998</v>
      </c>
      <c r="C1771" t="s">
        <v>9007</v>
      </c>
      <c r="D1771" t="s">
        <v>9007</v>
      </c>
      <c r="E1771" t="s">
        <v>9008</v>
      </c>
      <c r="F1771" t="s">
        <v>5392</v>
      </c>
      <c r="G1771" t="s">
        <v>4403</v>
      </c>
      <c r="H1771" t="s">
        <v>4415</v>
      </c>
      <c r="J1771" t="s">
        <v>9001</v>
      </c>
      <c r="K1771" t="s">
        <v>4448</v>
      </c>
      <c r="L1771" t="s">
        <v>4069</v>
      </c>
      <c r="P1771" t="s">
        <v>3343</v>
      </c>
    </row>
    <row r="1772" spans="1:16" x14ac:dyDescent="0.25">
      <c r="A1772" t="s">
        <v>4410</v>
      </c>
      <c r="B1772" t="s">
        <v>8998</v>
      </c>
      <c r="C1772" t="s">
        <v>9009</v>
      </c>
      <c r="D1772" t="s">
        <v>9009</v>
      </c>
      <c r="E1772" t="s">
        <v>9010</v>
      </c>
      <c r="F1772" t="s">
        <v>9011</v>
      </c>
      <c r="G1772" t="s">
        <v>4403</v>
      </c>
      <c r="H1772" t="s">
        <v>4415</v>
      </c>
      <c r="J1772" t="s">
        <v>9001</v>
      </c>
      <c r="K1772" t="s">
        <v>4448</v>
      </c>
      <c r="L1772" t="s">
        <v>3337</v>
      </c>
      <c r="P1772" t="s">
        <v>3343</v>
      </c>
    </row>
    <row r="1773" spans="1:16" x14ac:dyDescent="0.25">
      <c r="A1773" t="s">
        <v>4410</v>
      </c>
      <c r="B1773" t="s">
        <v>9012</v>
      </c>
      <c r="C1773" t="s">
        <v>9013</v>
      </c>
      <c r="D1773" t="s">
        <v>9013</v>
      </c>
      <c r="E1773" t="s">
        <v>9014</v>
      </c>
      <c r="F1773" t="s">
        <v>9015</v>
      </c>
      <c r="G1773" t="s">
        <v>4403</v>
      </c>
      <c r="H1773" t="s">
        <v>4415</v>
      </c>
      <c r="J1773" t="s">
        <v>9001</v>
      </c>
      <c r="K1773" t="s">
        <v>4448</v>
      </c>
      <c r="L1773" t="s">
        <v>4069</v>
      </c>
      <c r="P1773" t="s">
        <v>3343</v>
      </c>
    </row>
    <row r="1774" spans="1:16" x14ac:dyDescent="0.25">
      <c r="A1774" t="s">
        <v>4398</v>
      </c>
      <c r="B1774" t="s">
        <v>9012</v>
      </c>
      <c r="C1774" t="s">
        <v>9016</v>
      </c>
      <c r="D1774" t="s">
        <v>9016</v>
      </c>
      <c r="E1774" t="s">
        <v>9017</v>
      </c>
      <c r="F1774" t="s">
        <v>9018</v>
      </c>
      <c r="G1774" t="s">
        <v>4403</v>
      </c>
      <c r="H1774" t="s">
        <v>4415</v>
      </c>
      <c r="J1774" t="s">
        <v>9001</v>
      </c>
      <c r="K1774" t="s">
        <v>4448</v>
      </c>
      <c r="L1774" t="s">
        <v>4069</v>
      </c>
      <c r="P1774" t="s">
        <v>3343</v>
      </c>
    </row>
    <row r="1775" spans="1:16" x14ac:dyDescent="0.25">
      <c r="A1775" t="s">
        <v>4410</v>
      </c>
      <c r="B1775" t="s">
        <v>9012</v>
      </c>
      <c r="C1775" t="s">
        <v>9019</v>
      </c>
      <c r="D1775" t="s">
        <v>9019</v>
      </c>
      <c r="E1775" t="s">
        <v>9020</v>
      </c>
      <c r="F1775" t="s">
        <v>9021</v>
      </c>
      <c r="G1775" t="s">
        <v>4403</v>
      </c>
      <c r="H1775" t="s">
        <v>4415</v>
      </c>
      <c r="J1775" t="s">
        <v>9001</v>
      </c>
      <c r="K1775" t="s">
        <v>4448</v>
      </c>
      <c r="L1775" t="s">
        <v>3337</v>
      </c>
      <c r="P1775" t="s">
        <v>3343</v>
      </c>
    </row>
    <row r="1776" spans="1:16" x14ac:dyDescent="0.25">
      <c r="A1776" t="s">
        <v>4410</v>
      </c>
      <c r="B1776" t="s">
        <v>9022</v>
      </c>
      <c r="C1776" t="s">
        <v>9023</v>
      </c>
      <c r="D1776" t="s">
        <v>9023</v>
      </c>
      <c r="E1776" t="s">
        <v>9024</v>
      </c>
      <c r="F1776" t="s">
        <v>9025</v>
      </c>
      <c r="G1776" t="s">
        <v>4403</v>
      </c>
      <c r="H1776" t="s">
        <v>4415</v>
      </c>
      <c r="J1776" t="s">
        <v>9001</v>
      </c>
      <c r="K1776" t="s">
        <v>4448</v>
      </c>
      <c r="L1776" t="s">
        <v>4069</v>
      </c>
      <c r="P1776" t="s">
        <v>3343</v>
      </c>
    </row>
    <row r="1777" spans="1:16" x14ac:dyDescent="0.25">
      <c r="A1777" t="s">
        <v>4398</v>
      </c>
      <c r="B1777" t="s">
        <v>9012</v>
      </c>
      <c r="C1777" t="s">
        <v>9026</v>
      </c>
      <c r="D1777" t="s">
        <v>9026</v>
      </c>
      <c r="E1777" t="s">
        <v>9027</v>
      </c>
      <c r="F1777" t="s">
        <v>9028</v>
      </c>
      <c r="G1777" t="s">
        <v>3881</v>
      </c>
      <c r="H1777" t="s">
        <v>4415</v>
      </c>
      <c r="J1777" t="s">
        <v>9001</v>
      </c>
      <c r="K1777" t="s">
        <v>4448</v>
      </c>
      <c r="L1777" t="s">
        <v>3337</v>
      </c>
      <c r="P1777" t="s">
        <v>3343</v>
      </c>
    </row>
    <row r="1778" spans="1:16" x14ac:dyDescent="0.25">
      <c r="A1778" t="s">
        <v>4398</v>
      </c>
      <c r="B1778" t="s">
        <v>9012</v>
      </c>
      <c r="C1778" t="s">
        <v>9029</v>
      </c>
      <c r="D1778" t="s">
        <v>9029</v>
      </c>
      <c r="E1778" t="s">
        <v>9030</v>
      </c>
      <c r="F1778" t="s">
        <v>9031</v>
      </c>
      <c r="G1778" t="s">
        <v>4403</v>
      </c>
      <c r="H1778" t="s">
        <v>4415</v>
      </c>
      <c r="J1778" t="s">
        <v>9001</v>
      </c>
      <c r="K1778" t="s">
        <v>4448</v>
      </c>
      <c r="L1778" t="s">
        <v>3337</v>
      </c>
      <c r="P1778" t="s">
        <v>3343</v>
      </c>
    </row>
    <row r="1779" spans="1:16" x14ac:dyDescent="0.25">
      <c r="A1779" t="s">
        <v>4398</v>
      </c>
      <c r="B1779" t="s">
        <v>9012</v>
      </c>
      <c r="C1779" t="s">
        <v>9032</v>
      </c>
      <c r="D1779" t="s">
        <v>9032</v>
      </c>
      <c r="E1779" t="s">
        <v>9033</v>
      </c>
      <c r="F1779" t="s">
        <v>9034</v>
      </c>
      <c r="G1779" t="s">
        <v>4403</v>
      </c>
      <c r="H1779" t="s">
        <v>4415</v>
      </c>
      <c r="J1779" t="s">
        <v>9001</v>
      </c>
      <c r="K1779" t="s">
        <v>4448</v>
      </c>
      <c r="L1779" t="s">
        <v>3337</v>
      </c>
      <c r="P1779" t="s">
        <v>3343</v>
      </c>
    </row>
    <row r="1780" spans="1:16" x14ac:dyDescent="0.25">
      <c r="A1780" t="s">
        <v>4398</v>
      </c>
      <c r="B1780" t="s">
        <v>9012</v>
      </c>
      <c r="C1780" t="s">
        <v>9035</v>
      </c>
      <c r="D1780" t="s">
        <v>9035</v>
      </c>
      <c r="E1780" t="s">
        <v>9036</v>
      </c>
      <c r="F1780" t="s">
        <v>9037</v>
      </c>
      <c r="G1780" t="s">
        <v>4403</v>
      </c>
      <c r="H1780" t="s">
        <v>4415</v>
      </c>
      <c r="J1780" t="s">
        <v>9001</v>
      </c>
      <c r="K1780" t="s">
        <v>4448</v>
      </c>
      <c r="L1780" t="s">
        <v>3337</v>
      </c>
      <c r="P1780" t="s">
        <v>3343</v>
      </c>
    </row>
    <row r="1781" spans="1:16" x14ac:dyDescent="0.25">
      <c r="A1781" t="s">
        <v>4398</v>
      </c>
      <c r="B1781" t="s">
        <v>9022</v>
      </c>
      <c r="C1781" t="s">
        <v>9038</v>
      </c>
      <c r="D1781" t="s">
        <v>9038</v>
      </c>
      <c r="E1781" t="s">
        <v>9039</v>
      </c>
      <c r="F1781" t="s">
        <v>9040</v>
      </c>
      <c r="G1781" t="s">
        <v>4403</v>
      </c>
      <c r="H1781" t="s">
        <v>4415</v>
      </c>
      <c r="J1781" t="s">
        <v>9001</v>
      </c>
      <c r="K1781" t="s">
        <v>4448</v>
      </c>
      <c r="L1781" t="s">
        <v>4069</v>
      </c>
      <c r="P1781" t="s">
        <v>3343</v>
      </c>
    </row>
    <row r="1782" spans="1:16" x14ac:dyDescent="0.25">
      <c r="A1782" t="s">
        <v>4410</v>
      </c>
      <c r="B1782" t="s">
        <v>9012</v>
      </c>
      <c r="C1782" t="s">
        <v>9041</v>
      </c>
      <c r="D1782" t="s">
        <v>9041</v>
      </c>
      <c r="E1782" t="s">
        <v>9042</v>
      </c>
      <c r="F1782" t="s">
        <v>9043</v>
      </c>
      <c r="G1782" t="s">
        <v>4403</v>
      </c>
      <c r="H1782" t="s">
        <v>4415</v>
      </c>
      <c r="J1782" t="s">
        <v>9001</v>
      </c>
      <c r="K1782" t="s">
        <v>4448</v>
      </c>
      <c r="L1782" t="s">
        <v>3337</v>
      </c>
      <c r="P1782" t="s">
        <v>3343</v>
      </c>
    </row>
    <row r="1783" spans="1:16" x14ac:dyDescent="0.25">
      <c r="A1783" t="s">
        <v>4398</v>
      </c>
      <c r="B1783" t="s">
        <v>9022</v>
      </c>
      <c r="C1783" t="s">
        <v>9044</v>
      </c>
      <c r="D1783" t="s">
        <v>9044</v>
      </c>
      <c r="E1783" t="s">
        <v>9045</v>
      </c>
      <c r="F1783" t="s">
        <v>9046</v>
      </c>
      <c r="G1783" t="s">
        <v>4403</v>
      </c>
      <c r="H1783" t="s">
        <v>4415</v>
      </c>
      <c r="J1783" t="s">
        <v>9001</v>
      </c>
      <c r="K1783" t="s">
        <v>4448</v>
      </c>
      <c r="L1783" t="s">
        <v>4069</v>
      </c>
      <c r="P1783" t="s">
        <v>3343</v>
      </c>
    </row>
    <row r="1784" spans="1:16" x14ac:dyDescent="0.25">
      <c r="A1784" t="s">
        <v>4410</v>
      </c>
      <c r="B1784" t="s">
        <v>9022</v>
      </c>
      <c r="C1784" t="s">
        <v>9047</v>
      </c>
      <c r="D1784" t="s">
        <v>9047</v>
      </c>
      <c r="E1784" t="s">
        <v>9048</v>
      </c>
      <c r="F1784" t="s">
        <v>9049</v>
      </c>
      <c r="G1784" t="s">
        <v>4403</v>
      </c>
      <c r="H1784" t="s">
        <v>4415</v>
      </c>
      <c r="J1784" t="s">
        <v>9001</v>
      </c>
      <c r="K1784" t="s">
        <v>4448</v>
      </c>
      <c r="L1784" t="s">
        <v>4069</v>
      </c>
      <c r="P1784" t="s">
        <v>3343</v>
      </c>
    </row>
    <row r="1785" spans="1:16" x14ac:dyDescent="0.25">
      <c r="A1785" t="s">
        <v>4410</v>
      </c>
      <c r="B1785" t="s">
        <v>9022</v>
      </c>
      <c r="C1785" t="s">
        <v>9050</v>
      </c>
      <c r="D1785" t="s">
        <v>9050</v>
      </c>
      <c r="E1785" t="s">
        <v>9051</v>
      </c>
      <c r="F1785" t="s">
        <v>9052</v>
      </c>
      <c r="G1785" t="s">
        <v>4403</v>
      </c>
      <c r="H1785" t="s">
        <v>4415</v>
      </c>
      <c r="J1785" t="s">
        <v>9001</v>
      </c>
      <c r="K1785" t="s">
        <v>4448</v>
      </c>
      <c r="L1785" t="s">
        <v>3337</v>
      </c>
      <c r="P1785" t="s">
        <v>3343</v>
      </c>
    </row>
    <row r="1786" spans="1:16" x14ac:dyDescent="0.25">
      <c r="A1786" t="s">
        <v>4764</v>
      </c>
      <c r="B1786" t="s">
        <v>9002</v>
      </c>
      <c r="C1786" t="s">
        <v>9053</v>
      </c>
      <c r="D1786" t="s">
        <v>9053</v>
      </c>
      <c r="E1786" t="s">
        <v>9054</v>
      </c>
      <c r="F1786" t="s">
        <v>5536</v>
      </c>
      <c r="G1786" t="s">
        <v>4403</v>
      </c>
      <c r="H1786" t="s">
        <v>4415</v>
      </c>
      <c r="J1786" t="s">
        <v>9001</v>
      </c>
      <c r="K1786" t="s">
        <v>4448</v>
      </c>
      <c r="L1786" t="s">
        <v>4069</v>
      </c>
      <c r="P1786" t="s">
        <v>3343</v>
      </c>
    </row>
    <row r="1787" spans="1:16" x14ac:dyDescent="0.25">
      <c r="A1787" t="s">
        <v>4398</v>
      </c>
      <c r="B1787" t="s">
        <v>9022</v>
      </c>
      <c r="C1787" t="s">
        <v>9055</v>
      </c>
      <c r="D1787" t="s">
        <v>9055</v>
      </c>
      <c r="E1787" t="s">
        <v>9056</v>
      </c>
      <c r="F1787" t="s">
        <v>9057</v>
      </c>
      <c r="G1787" t="s">
        <v>3333</v>
      </c>
      <c r="H1787" t="s">
        <v>4415</v>
      </c>
      <c r="J1787" t="s">
        <v>9001</v>
      </c>
      <c r="K1787" t="s">
        <v>4448</v>
      </c>
      <c r="L1787" t="s">
        <v>4069</v>
      </c>
      <c r="P1787" t="s">
        <v>3343</v>
      </c>
    </row>
    <row r="1788" spans="1:16" x14ac:dyDescent="0.25">
      <c r="A1788" t="s">
        <v>4410</v>
      </c>
      <c r="C1788" t="s">
        <v>9058</v>
      </c>
      <c r="D1788" t="s">
        <v>9058</v>
      </c>
      <c r="E1788" t="s">
        <v>9059</v>
      </c>
      <c r="F1788" t="s">
        <v>9060</v>
      </c>
      <c r="G1788" t="s">
        <v>4403</v>
      </c>
      <c r="H1788" t="s">
        <v>4415</v>
      </c>
      <c r="J1788" t="s">
        <v>9001</v>
      </c>
      <c r="K1788" t="s">
        <v>4448</v>
      </c>
      <c r="L1788" t="s">
        <v>3337</v>
      </c>
      <c r="P1788" t="s">
        <v>3343</v>
      </c>
    </row>
    <row r="1789" spans="1:16" x14ac:dyDescent="0.25">
      <c r="A1789" t="s">
        <v>4764</v>
      </c>
      <c r="B1789" t="s">
        <v>8998</v>
      </c>
      <c r="C1789" t="s">
        <v>9061</v>
      </c>
      <c r="D1789" t="s">
        <v>9061</v>
      </c>
      <c r="E1789" t="s">
        <v>9062</v>
      </c>
      <c r="F1789" t="s">
        <v>5574</v>
      </c>
      <c r="G1789" t="s">
        <v>4403</v>
      </c>
      <c r="H1789" t="s">
        <v>4415</v>
      </c>
      <c r="J1789" t="s">
        <v>9001</v>
      </c>
      <c r="K1789" t="s">
        <v>4448</v>
      </c>
      <c r="L1789" t="s">
        <v>4069</v>
      </c>
      <c r="P1789" t="s">
        <v>3343</v>
      </c>
    </row>
    <row r="1790" spans="1:16" x14ac:dyDescent="0.25">
      <c r="A1790" t="s">
        <v>4764</v>
      </c>
      <c r="B1790" t="s">
        <v>8998</v>
      </c>
      <c r="C1790" t="s">
        <v>9063</v>
      </c>
      <c r="D1790" t="s">
        <v>9063</v>
      </c>
      <c r="E1790" t="s">
        <v>9064</v>
      </c>
      <c r="F1790" t="s">
        <v>5583</v>
      </c>
      <c r="G1790" t="s">
        <v>4403</v>
      </c>
      <c r="H1790" t="s">
        <v>4415</v>
      </c>
      <c r="J1790" t="s">
        <v>9001</v>
      </c>
      <c r="K1790" t="s">
        <v>4448</v>
      </c>
      <c r="L1790" t="s">
        <v>3337</v>
      </c>
      <c r="P1790" t="s">
        <v>3343</v>
      </c>
    </row>
    <row r="1791" spans="1:16" x14ac:dyDescent="0.25">
      <c r="A1791" t="s">
        <v>4764</v>
      </c>
      <c r="B1791" t="s">
        <v>9002</v>
      </c>
      <c r="C1791" t="s">
        <v>9065</v>
      </c>
      <c r="D1791" t="s">
        <v>9065</v>
      </c>
      <c r="E1791" t="s">
        <v>9066</v>
      </c>
      <c r="F1791" t="s">
        <v>6807</v>
      </c>
      <c r="G1791" t="s">
        <v>4403</v>
      </c>
      <c r="H1791" t="s">
        <v>4415</v>
      </c>
      <c r="J1791" t="s">
        <v>9001</v>
      </c>
      <c r="K1791" t="s">
        <v>4448</v>
      </c>
      <c r="L1791" t="s">
        <v>4069</v>
      </c>
      <c r="P1791" t="s">
        <v>3343</v>
      </c>
    </row>
    <row r="1792" spans="1:16" x14ac:dyDescent="0.25">
      <c r="A1792" t="s">
        <v>4398</v>
      </c>
      <c r="B1792" t="s">
        <v>9012</v>
      </c>
      <c r="C1792" t="s">
        <v>9067</v>
      </c>
      <c r="D1792" t="s">
        <v>9067</v>
      </c>
      <c r="E1792" t="s">
        <v>9068</v>
      </c>
      <c r="F1792" t="s">
        <v>9069</v>
      </c>
      <c r="G1792" t="s">
        <v>3333</v>
      </c>
      <c r="H1792" t="s">
        <v>4415</v>
      </c>
      <c r="J1792" t="s">
        <v>9001</v>
      </c>
      <c r="K1792" t="s">
        <v>4448</v>
      </c>
      <c r="L1792" t="s">
        <v>4069</v>
      </c>
      <c r="P1792" t="s">
        <v>3343</v>
      </c>
    </row>
    <row r="1793" spans="1:16" x14ac:dyDescent="0.25">
      <c r="A1793" t="s">
        <v>4410</v>
      </c>
      <c r="B1793" t="s">
        <v>9012</v>
      </c>
      <c r="C1793" t="s">
        <v>9070</v>
      </c>
      <c r="D1793" t="s">
        <v>9070</v>
      </c>
      <c r="E1793" t="s">
        <v>9071</v>
      </c>
      <c r="F1793" t="s">
        <v>9072</v>
      </c>
      <c r="G1793" t="s">
        <v>4403</v>
      </c>
      <c r="H1793" t="s">
        <v>4415</v>
      </c>
      <c r="J1793" t="s">
        <v>9001</v>
      </c>
      <c r="K1793" t="s">
        <v>4448</v>
      </c>
      <c r="L1793" t="s">
        <v>4069</v>
      </c>
      <c r="P1793" t="s">
        <v>3343</v>
      </c>
    </row>
    <row r="1794" spans="1:16" x14ac:dyDescent="0.25">
      <c r="A1794" t="s">
        <v>4398</v>
      </c>
      <c r="B1794" t="s">
        <v>9012</v>
      </c>
      <c r="C1794" t="s">
        <v>9073</v>
      </c>
      <c r="D1794" t="s">
        <v>9073</v>
      </c>
      <c r="E1794" t="s">
        <v>9074</v>
      </c>
      <c r="F1794" t="s">
        <v>9075</v>
      </c>
      <c r="G1794" t="s">
        <v>4403</v>
      </c>
      <c r="H1794" t="s">
        <v>4415</v>
      </c>
      <c r="J1794" t="s">
        <v>9001</v>
      </c>
      <c r="K1794" t="s">
        <v>4448</v>
      </c>
      <c r="L1794" t="s">
        <v>4069</v>
      </c>
      <c r="P1794" t="s">
        <v>3343</v>
      </c>
    </row>
    <row r="1795" spans="1:16" x14ac:dyDescent="0.25">
      <c r="A1795" t="s">
        <v>4764</v>
      </c>
      <c r="B1795" t="s">
        <v>8998</v>
      </c>
      <c r="C1795" t="s">
        <v>9076</v>
      </c>
      <c r="D1795" t="s">
        <v>9076</v>
      </c>
      <c r="E1795" t="s">
        <v>9077</v>
      </c>
      <c r="F1795" t="s">
        <v>5695</v>
      </c>
      <c r="G1795" t="s">
        <v>5259</v>
      </c>
      <c r="H1795" t="s">
        <v>4415</v>
      </c>
      <c r="J1795" t="s">
        <v>9001</v>
      </c>
      <c r="K1795" t="s">
        <v>4448</v>
      </c>
      <c r="L1795" t="s">
        <v>3337</v>
      </c>
      <c r="P1795" t="s">
        <v>3343</v>
      </c>
    </row>
    <row r="1796" spans="1:16" x14ac:dyDescent="0.25">
      <c r="A1796" t="s">
        <v>4410</v>
      </c>
      <c r="B1796" t="s">
        <v>9078</v>
      </c>
      <c r="C1796" t="s">
        <v>9079</v>
      </c>
      <c r="D1796" t="s">
        <v>9079</v>
      </c>
      <c r="E1796" t="s">
        <v>9080</v>
      </c>
      <c r="F1796" t="s">
        <v>5264</v>
      </c>
      <c r="G1796" t="s">
        <v>4443</v>
      </c>
      <c r="H1796" t="s">
        <v>4415</v>
      </c>
      <c r="J1796" t="s">
        <v>9001</v>
      </c>
      <c r="K1796" t="s">
        <v>5265</v>
      </c>
      <c r="L1796" t="s">
        <v>3337</v>
      </c>
      <c r="P1796" t="s">
        <v>3343</v>
      </c>
    </row>
    <row r="1797" spans="1:16" x14ac:dyDescent="0.25">
      <c r="A1797" t="s">
        <v>4410</v>
      </c>
      <c r="B1797" t="s">
        <v>9081</v>
      </c>
      <c r="C1797" t="s">
        <v>9082</v>
      </c>
      <c r="D1797" t="s">
        <v>9082</v>
      </c>
      <c r="E1797" t="s">
        <v>9083</v>
      </c>
      <c r="F1797" t="s">
        <v>9084</v>
      </c>
      <c r="G1797" t="s">
        <v>4443</v>
      </c>
      <c r="H1797" t="s">
        <v>4415</v>
      </c>
      <c r="J1797" t="s">
        <v>9001</v>
      </c>
      <c r="K1797" t="s">
        <v>5265</v>
      </c>
      <c r="L1797" t="s">
        <v>4069</v>
      </c>
      <c r="P1797" t="s">
        <v>3343</v>
      </c>
    </row>
    <row r="1798" spans="1:16" x14ac:dyDescent="0.25">
      <c r="A1798" t="s">
        <v>4410</v>
      </c>
      <c r="B1798" t="s">
        <v>9078</v>
      </c>
      <c r="C1798" t="s">
        <v>9085</v>
      </c>
      <c r="D1798" t="s">
        <v>9085</v>
      </c>
      <c r="E1798" t="s">
        <v>9086</v>
      </c>
      <c r="F1798" t="s">
        <v>5273</v>
      </c>
      <c r="G1798" t="s">
        <v>4443</v>
      </c>
      <c r="H1798" t="s">
        <v>4415</v>
      </c>
      <c r="J1798" t="s">
        <v>9001</v>
      </c>
      <c r="K1798" t="s">
        <v>5265</v>
      </c>
      <c r="L1798" t="s">
        <v>4069</v>
      </c>
      <c r="P1798" t="s">
        <v>3343</v>
      </c>
    </row>
    <row r="1799" spans="1:16" x14ac:dyDescent="0.25">
      <c r="A1799" t="s">
        <v>4764</v>
      </c>
      <c r="B1799" t="s">
        <v>9078</v>
      </c>
      <c r="C1799" t="s">
        <v>9087</v>
      </c>
      <c r="D1799" t="s">
        <v>9087</v>
      </c>
      <c r="E1799" t="s">
        <v>9088</v>
      </c>
      <c r="F1799" t="s">
        <v>5276</v>
      </c>
      <c r="G1799" t="s">
        <v>4443</v>
      </c>
      <c r="H1799" t="s">
        <v>4415</v>
      </c>
      <c r="J1799" t="s">
        <v>9001</v>
      </c>
      <c r="K1799" t="s">
        <v>5265</v>
      </c>
      <c r="L1799" t="s">
        <v>3337</v>
      </c>
      <c r="P1799" t="s">
        <v>3343</v>
      </c>
    </row>
    <row r="1800" spans="1:16" x14ac:dyDescent="0.25">
      <c r="A1800" t="s">
        <v>4410</v>
      </c>
      <c r="B1800" t="s">
        <v>9081</v>
      </c>
      <c r="C1800" t="s">
        <v>9089</v>
      </c>
      <c r="D1800" t="s">
        <v>9089</v>
      </c>
      <c r="E1800" t="s">
        <v>9090</v>
      </c>
      <c r="F1800" t="s">
        <v>6160</v>
      </c>
      <c r="G1800" t="s">
        <v>4443</v>
      </c>
      <c r="H1800" t="s">
        <v>4415</v>
      </c>
      <c r="J1800" t="s">
        <v>9001</v>
      </c>
      <c r="K1800" t="s">
        <v>5265</v>
      </c>
      <c r="L1800" t="s">
        <v>4069</v>
      </c>
      <c r="P1800" t="s">
        <v>3343</v>
      </c>
    </row>
    <row r="1801" spans="1:16" x14ac:dyDescent="0.25">
      <c r="A1801" t="s">
        <v>4410</v>
      </c>
      <c r="B1801" t="s">
        <v>9078</v>
      </c>
      <c r="C1801" t="s">
        <v>9091</v>
      </c>
      <c r="D1801" t="s">
        <v>9091</v>
      </c>
      <c r="E1801" t="s">
        <v>9092</v>
      </c>
      <c r="F1801" t="s">
        <v>9093</v>
      </c>
      <c r="G1801" t="s">
        <v>4443</v>
      </c>
      <c r="H1801" t="s">
        <v>4415</v>
      </c>
      <c r="J1801" t="s">
        <v>9001</v>
      </c>
      <c r="K1801" t="s">
        <v>5265</v>
      </c>
      <c r="L1801" t="s">
        <v>3337</v>
      </c>
      <c r="P1801" t="s">
        <v>3343</v>
      </c>
    </row>
    <row r="1802" spans="1:16" x14ac:dyDescent="0.25">
      <c r="A1802" t="s">
        <v>4764</v>
      </c>
      <c r="B1802" t="s">
        <v>9081</v>
      </c>
      <c r="C1802" t="s">
        <v>9094</v>
      </c>
      <c r="D1802" t="s">
        <v>9094</v>
      </c>
      <c r="E1802" t="s">
        <v>9095</v>
      </c>
      <c r="F1802" t="s">
        <v>5284</v>
      </c>
      <c r="G1802" t="s">
        <v>4443</v>
      </c>
      <c r="H1802" t="s">
        <v>4415</v>
      </c>
      <c r="J1802" t="s">
        <v>9001</v>
      </c>
      <c r="K1802" t="s">
        <v>5265</v>
      </c>
      <c r="L1802" t="s">
        <v>3337</v>
      </c>
      <c r="P1802" t="s">
        <v>3343</v>
      </c>
    </row>
    <row r="1803" spans="1:16" x14ac:dyDescent="0.25">
      <c r="A1803" t="s">
        <v>4764</v>
      </c>
      <c r="B1803" t="s">
        <v>9078</v>
      </c>
      <c r="C1803" t="s">
        <v>9096</v>
      </c>
      <c r="D1803" t="s">
        <v>9096</v>
      </c>
      <c r="E1803" t="s">
        <v>9097</v>
      </c>
      <c r="F1803" t="s">
        <v>5289</v>
      </c>
      <c r="G1803" t="s">
        <v>4443</v>
      </c>
      <c r="H1803" t="s">
        <v>4415</v>
      </c>
      <c r="J1803" t="s">
        <v>9001</v>
      </c>
      <c r="K1803" t="s">
        <v>5265</v>
      </c>
      <c r="L1803" t="s">
        <v>3337</v>
      </c>
      <c r="P1803" t="s">
        <v>3343</v>
      </c>
    </row>
    <row r="1804" spans="1:16" x14ac:dyDescent="0.25">
      <c r="A1804" t="s">
        <v>4764</v>
      </c>
      <c r="B1804" t="s">
        <v>9078</v>
      </c>
      <c r="C1804" t="s">
        <v>9098</v>
      </c>
      <c r="D1804" t="s">
        <v>9098</v>
      </c>
      <c r="E1804" t="s">
        <v>9099</v>
      </c>
      <c r="F1804" t="s">
        <v>9100</v>
      </c>
      <c r="G1804" t="s">
        <v>4443</v>
      </c>
      <c r="H1804" t="s">
        <v>4415</v>
      </c>
      <c r="J1804" t="s">
        <v>9001</v>
      </c>
      <c r="K1804" t="s">
        <v>5265</v>
      </c>
      <c r="L1804" t="s">
        <v>3337</v>
      </c>
      <c r="P1804" t="s">
        <v>3343</v>
      </c>
    </row>
    <row r="1805" spans="1:16" x14ac:dyDescent="0.25">
      <c r="A1805" t="s">
        <v>4410</v>
      </c>
      <c r="B1805" t="s">
        <v>9081</v>
      </c>
      <c r="C1805" t="s">
        <v>9101</v>
      </c>
      <c r="D1805" t="s">
        <v>9101</v>
      </c>
      <c r="E1805" t="s">
        <v>9102</v>
      </c>
      <c r="F1805" t="s">
        <v>5297</v>
      </c>
      <c r="G1805" t="s">
        <v>4403</v>
      </c>
      <c r="H1805" t="s">
        <v>4415</v>
      </c>
      <c r="J1805" t="s">
        <v>9001</v>
      </c>
      <c r="K1805" t="s">
        <v>5265</v>
      </c>
      <c r="L1805" t="s">
        <v>3337</v>
      </c>
      <c r="P1805" t="s">
        <v>3343</v>
      </c>
    </row>
    <row r="1806" spans="1:16" x14ac:dyDescent="0.25">
      <c r="A1806" t="s">
        <v>4410</v>
      </c>
      <c r="B1806" t="s">
        <v>9103</v>
      </c>
      <c r="C1806" t="s">
        <v>9104</v>
      </c>
      <c r="D1806" t="s">
        <v>9104</v>
      </c>
      <c r="E1806" t="s">
        <v>9105</v>
      </c>
      <c r="F1806" t="s">
        <v>5381</v>
      </c>
      <c r="G1806" t="s">
        <v>4403</v>
      </c>
      <c r="H1806" t="s">
        <v>4415</v>
      </c>
      <c r="J1806" t="s">
        <v>9106</v>
      </c>
      <c r="K1806" t="s">
        <v>4448</v>
      </c>
      <c r="L1806" t="s">
        <v>3337</v>
      </c>
      <c r="P1806" t="s">
        <v>3343</v>
      </c>
    </row>
    <row r="1807" spans="1:16" x14ac:dyDescent="0.25">
      <c r="A1807" t="s">
        <v>4410</v>
      </c>
      <c r="B1807" t="s">
        <v>9103</v>
      </c>
      <c r="C1807" t="s">
        <v>9107</v>
      </c>
      <c r="D1807" t="s">
        <v>9107</v>
      </c>
      <c r="E1807" t="s">
        <v>9108</v>
      </c>
      <c r="F1807" t="s">
        <v>5385</v>
      </c>
      <c r="G1807" t="s">
        <v>4403</v>
      </c>
      <c r="H1807" t="s">
        <v>4415</v>
      </c>
      <c r="J1807" t="s">
        <v>9106</v>
      </c>
      <c r="K1807" t="s">
        <v>4448</v>
      </c>
      <c r="L1807" t="s">
        <v>4069</v>
      </c>
      <c r="P1807" t="s">
        <v>3343</v>
      </c>
    </row>
    <row r="1808" spans="1:16" x14ac:dyDescent="0.25">
      <c r="A1808" t="s">
        <v>4764</v>
      </c>
      <c r="B1808" t="s">
        <v>9103</v>
      </c>
      <c r="C1808" t="s">
        <v>9109</v>
      </c>
      <c r="D1808" t="s">
        <v>9109</v>
      </c>
      <c r="E1808" t="s">
        <v>9110</v>
      </c>
      <c r="F1808" t="s">
        <v>5389</v>
      </c>
      <c r="G1808" t="s">
        <v>4403</v>
      </c>
      <c r="H1808" t="s">
        <v>4415</v>
      </c>
      <c r="J1808" t="s">
        <v>9106</v>
      </c>
      <c r="K1808" t="s">
        <v>4448</v>
      </c>
      <c r="L1808" t="s">
        <v>4069</v>
      </c>
      <c r="P1808" t="s">
        <v>3343</v>
      </c>
    </row>
    <row r="1809" spans="1:16" x14ac:dyDescent="0.25">
      <c r="A1809" t="s">
        <v>4410</v>
      </c>
      <c r="B1809" t="s">
        <v>9103</v>
      </c>
      <c r="C1809" t="s">
        <v>9111</v>
      </c>
      <c r="D1809" t="s">
        <v>9111</v>
      </c>
      <c r="E1809" t="s">
        <v>9112</v>
      </c>
      <c r="F1809" t="s">
        <v>5392</v>
      </c>
      <c r="G1809" t="s">
        <v>4403</v>
      </c>
      <c r="H1809" t="s">
        <v>4415</v>
      </c>
      <c r="J1809" t="s">
        <v>9106</v>
      </c>
      <c r="K1809" t="s">
        <v>4448</v>
      </c>
      <c r="L1809" t="s">
        <v>3337</v>
      </c>
      <c r="P1809" t="s">
        <v>3343</v>
      </c>
    </row>
    <row r="1810" spans="1:16" x14ac:dyDescent="0.25">
      <c r="A1810" t="s">
        <v>4764</v>
      </c>
      <c r="B1810" t="s">
        <v>9103</v>
      </c>
      <c r="C1810" t="s">
        <v>9113</v>
      </c>
      <c r="D1810" t="s">
        <v>9113</v>
      </c>
      <c r="E1810" t="s">
        <v>9114</v>
      </c>
      <c r="F1810" t="s">
        <v>9011</v>
      </c>
      <c r="G1810" t="s">
        <v>4403</v>
      </c>
      <c r="H1810" t="s">
        <v>4415</v>
      </c>
      <c r="J1810" t="s">
        <v>9106</v>
      </c>
      <c r="K1810" t="s">
        <v>4448</v>
      </c>
      <c r="L1810" t="s">
        <v>3337</v>
      </c>
      <c r="P1810" t="s">
        <v>3343</v>
      </c>
    </row>
    <row r="1811" spans="1:16" x14ac:dyDescent="0.25">
      <c r="A1811" t="s">
        <v>4410</v>
      </c>
      <c r="B1811" t="s">
        <v>9115</v>
      </c>
      <c r="C1811" t="s">
        <v>9116</v>
      </c>
      <c r="D1811" t="s">
        <v>9116</v>
      </c>
      <c r="E1811" t="s">
        <v>9117</v>
      </c>
      <c r="F1811" t="s">
        <v>9118</v>
      </c>
      <c r="G1811" t="s">
        <v>4403</v>
      </c>
      <c r="H1811" t="s">
        <v>4415</v>
      </c>
      <c r="J1811" t="s">
        <v>9106</v>
      </c>
      <c r="K1811" t="s">
        <v>4448</v>
      </c>
      <c r="L1811" t="s">
        <v>4069</v>
      </c>
      <c r="P1811" t="s">
        <v>3343</v>
      </c>
    </row>
    <row r="1812" spans="1:16" x14ac:dyDescent="0.25">
      <c r="A1812" t="s">
        <v>4410</v>
      </c>
      <c r="B1812" t="s">
        <v>9119</v>
      </c>
      <c r="C1812" t="s">
        <v>9120</v>
      </c>
      <c r="D1812" t="s">
        <v>9120</v>
      </c>
      <c r="E1812" t="s">
        <v>9121</v>
      </c>
      <c r="F1812" t="s">
        <v>9122</v>
      </c>
      <c r="G1812" t="s">
        <v>4403</v>
      </c>
      <c r="H1812" t="s">
        <v>4415</v>
      </c>
      <c r="J1812" t="s">
        <v>9106</v>
      </c>
      <c r="K1812" t="s">
        <v>4448</v>
      </c>
      <c r="L1812" t="s">
        <v>3337</v>
      </c>
      <c r="P1812" t="s">
        <v>3343</v>
      </c>
    </row>
    <row r="1813" spans="1:16" x14ac:dyDescent="0.25">
      <c r="A1813" t="s">
        <v>4410</v>
      </c>
      <c r="B1813" t="s">
        <v>9119</v>
      </c>
      <c r="C1813" t="s">
        <v>9123</v>
      </c>
      <c r="D1813" t="s">
        <v>9123</v>
      </c>
      <c r="E1813" t="s">
        <v>9124</v>
      </c>
      <c r="F1813" t="s">
        <v>9125</v>
      </c>
      <c r="G1813" t="s">
        <v>4403</v>
      </c>
      <c r="H1813" t="s">
        <v>4415</v>
      </c>
      <c r="J1813" t="s">
        <v>9106</v>
      </c>
      <c r="K1813" t="s">
        <v>4448</v>
      </c>
      <c r="L1813" t="s">
        <v>3337</v>
      </c>
      <c r="P1813" t="s">
        <v>3343</v>
      </c>
    </row>
    <row r="1814" spans="1:16" x14ac:dyDescent="0.25">
      <c r="A1814" t="s">
        <v>4398</v>
      </c>
      <c r="B1814" t="s">
        <v>9115</v>
      </c>
      <c r="C1814" t="s">
        <v>9126</v>
      </c>
      <c r="D1814" t="s">
        <v>9126</v>
      </c>
      <c r="E1814" t="s">
        <v>9127</v>
      </c>
      <c r="F1814" t="s">
        <v>9128</v>
      </c>
      <c r="G1814" t="s">
        <v>4403</v>
      </c>
      <c r="H1814" t="s">
        <v>4415</v>
      </c>
      <c r="J1814" t="s">
        <v>9106</v>
      </c>
      <c r="K1814" t="s">
        <v>4448</v>
      </c>
      <c r="L1814" t="s">
        <v>4069</v>
      </c>
      <c r="P1814" t="s">
        <v>3343</v>
      </c>
    </row>
    <row r="1815" spans="1:16" x14ac:dyDescent="0.25">
      <c r="A1815" t="s">
        <v>4410</v>
      </c>
      <c r="B1815" t="s">
        <v>9119</v>
      </c>
      <c r="C1815" t="s">
        <v>9129</v>
      </c>
      <c r="D1815" t="s">
        <v>9129</v>
      </c>
      <c r="E1815" t="s">
        <v>9130</v>
      </c>
      <c r="F1815" t="s">
        <v>9131</v>
      </c>
      <c r="G1815" t="s">
        <v>3881</v>
      </c>
      <c r="H1815" t="s">
        <v>4415</v>
      </c>
      <c r="J1815" t="s">
        <v>9106</v>
      </c>
      <c r="K1815" t="s">
        <v>4448</v>
      </c>
      <c r="L1815" t="s">
        <v>4069</v>
      </c>
      <c r="P1815" t="s">
        <v>3343</v>
      </c>
    </row>
    <row r="1816" spans="1:16" x14ac:dyDescent="0.25">
      <c r="A1816" t="s">
        <v>4410</v>
      </c>
      <c r="B1816" t="s">
        <v>9115</v>
      </c>
      <c r="C1816" t="s">
        <v>9132</v>
      </c>
      <c r="D1816" t="s">
        <v>9132</v>
      </c>
      <c r="E1816" t="s">
        <v>9133</v>
      </c>
      <c r="F1816" t="s">
        <v>9134</v>
      </c>
      <c r="G1816" t="s">
        <v>4403</v>
      </c>
      <c r="H1816" t="s">
        <v>4415</v>
      </c>
      <c r="J1816" t="s">
        <v>9106</v>
      </c>
      <c r="K1816" t="s">
        <v>4448</v>
      </c>
      <c r="L1816" t="s">
        <v>3337</v>
      </c>
      <c r="P1816" t="s">
        <v>3343</v>
      </c>
    </row>
    <row r="1817" spans="1:16" x14ac:dyDescent="0.25">
      <c r="A1817" t="s">
        <v>4410</v>
      </c>
      <c r="B1817" t="s">
        <v>9119</v>
      </c>
      <c r="C1817" t="s">
        <v>9135</v>
      </c>
      <c r="D1817" t="s">
        <v>9135</v>
      </c>
      <c r="E1817" t="s">
        <v>9136</v>
      </c>
      <c r="F1817" t="s">
        <v>9137</v>
      </c>
      <c r="G1817" t="s">
        <v>4403</v>
      </c>
      <c r="H1817" t="s">
        <v>4415</v>
      </c>
      <c r="J1817" t="s">
        <v>9106</v>
      </c>
      <c r="K1817" t="s">
        <v>4448</v>
      </c>
      <c r="L1817" t="s">
        <v>4069</v>
      </c>
      <c r="P1817" t="s">
        <v>3343</v>
      </c>
    </row>
    <row r="1818" spans="1:16" x14ac:dyDescent="0.25">
      <c r="A1818" t="s">
        <v>4398</v>
      </c>
      <c r="B1818" t="s">
        <v>9119</v>
      </c>
      <c r="C1818" t="s">
        <v>9138</v>
      </c>
      <c r="D1818" t="s">
        <v>9138</v>
      </c>
      <c r="E1818" t="s">
        <v>9139</v>
      </c>
      <c r="F1818" t="s">
        <v>9140</v>
      </c>
      <c r="G1818" t="s">
        <v>4403</v>
      </c>
      <c r="H1818" t="s">
        <v>4415</v>
      </c>
      <c r="J1818" t="s">
        <v>9106</v>
      </c>
      <c r="K1818" t="s">
        <v>4448</v>
      </c>
      <c r="L1818" t="s">
        <v>4069</v>
      </c>
      <c r="P1818" t="s">
        <v>3343</v>
      </c>
    </row>
    <row r="1819" spans="1:16" x14ac:dyDescent="0.25">
      <c r="A1819" t="s">
        <v>4410</v>
      </c>
      <c r="B1819" t="s">
        <v>9119</v>
      </c>
      <c r="C1819" t="s">
        <v>9141</v>
      </c>
      <c r="D1819" t="s">
        <v>9141</v>
      </c>
      <c r="E1819" t="s">
        <v>9142</v>
      </c>
      <c r="F1819" t="s">
        <v>9143</v>
      </c>
      <c r="G1819" t="s">
        <v>4403</v>
      </c>
      <c r="H1819" t="s">
        <v>4415</v>
      </c>
      <c r="J1819" t="s">
        <v>9106</v>
      </c>
      <c r="K1819" t="s">
        <v>4448</v>
      </c>
      <c r="L1819" t="s">
        <v>3337</v>
      </c>
      <c r="P1819" t="s">
        <v>3343</v>
      </c>
    </row>
    <row r="1820" spans="1:16" x14ac:dyDescent="0.25">
      <c r="A1820" t="s">
        <v>4410</v>
      </c>
      <c r="B1820" t="s">
        <v>9115</v>
      </c>
      <c r="C1820" t="s">
        <v>9144</v>
      </c>
      <c r="D1820" t="s">
        <v>9144</v>
      </c>
      <c r="E1820" t="s">
        <v>9145</v>
      </c>
      <c r="F1820" t="s">
        <v>9146</v>
      </c>
      <c r="G1820" t="s">
        <v>4403</v>
      </c>
      <c r="H1820" t="s">
        <v>4415</v>
      </c>
      <c r="J1820" t="s">
        <v>9106</v>
      </c>
      <c r="K1820" t="s">
        <v>4448</v>
      </c>
      <c r="L1820" t="s">
        <v>3337</v>
      </c>
      <c r="P1820" t="s">
        <v>3343</v>
      </c>
    </row>
    <row r="1821" spans="1:16" x14ac:dyDescent="0.25">
      <c r="A1821" t="s">
        <v>4398</v>
      </c>
      <c r="B1821" t="s">
        <v>9119</v>
      </c>
      <c r="C1821" t="s">
        <v>9147</v>
      </c>
      <c r="D1821" t="s">
        <v>9147</v>
      </c>
      <c r="E1821" t="s">
        <v>9148</v>
      </c>
      <c r="F1821" t="s">
        <v>9149</v>
      </c>
      <c r="G1821" t="s">
        <v>4403</v>
      </c>
      <c r="H1821" t="s">
        <v>4415</v>
      </c>
      <c r="J1821" t="s">
        <v>9106</v>
      </c>
      <c r="K1821" t="s">
        <v>4448</v>
      </c>
      <c r="L1821" t="s">
        <v>3337</v>
      </c>
      <c r="P1821" t="s">
        <v>3343</v>
      </c>
    </row>
    <row r="1822" spans="1:16" x14ac:dyDescent="0.25">
      <c r="A1822" t="s">
        <v>4398</v>
      </c>
      <c r="B1822" t="s">
        <v>9115</v>
      </c>
      <c r="C1822" t="s">
        <v>9150</v>
      </c>
      <c r="D1822" t="s">
        <v>9150</v>
      </c>
      <c r="E1822" t="s">
        <v>9151</v>
      </c>
      <c r="F1822" t="s">
        <v>9152</v>
      </c>
      <c r="G1822" t="s">
        <v>4403</v>
      </c>
      <c r="H1822" t="s">
        <v>4415</v>
      </c>
      <c r="J1822" t="s">
        <v>9106</v>
      </c>
      <c r="K1822" t="s">
        <v>4448</v>
      </c>
      <c r="L1822" t="s">
        <v>4069</v>
      </c>
      <c r="P1822" t="s">
        <v>3343</v>
      </c>
    </row>
    <row r="1823" spans="1:16" x14ac:dyDescent="0.25">
      <c r="A1823" t="s">
        <v>4410</v>
      </c>
      <c r="B1823" t="s">
        <v>9115</v>
      </c>
      <c r="C1823" t="s">
        <v>9153</v>
      </c>
      <c r="D1823" t="s">
        <v>9153</v>
      </c>
      <c r="E1823" t="s">
        <v>9154</v>
      </c>
      <c r="F1823" t="s">
        <v>9155</v>
      </c>
      <c r="G1823" t="s">
        <v>4403</v>
      </c>
      <c r="H1823" t="s">
        <v>4415</v>
      </c>
      <c r="J1823" t="s">
        <v>9106</v>
      </c>
      <c r="K1823" t="s">
        <v>4448</v>
      </c>
      <c r="L1823" t="s">
        <v>3337</v>
      </c>
      <c r="P1823" t="s">
        <v>3343</v>
      </c>
    </row>
    <row r="1824" spans="1:16" x14ac:dyDescent="0.25">
      <c r="A1824" t="s">
        <v>4764</v>
      </c>
      <c r="B1824" t="s">
        <v>9156</v>
      </c>
      <c r="C1824" t="s">
        <v>9157</v>
      </c>
      <c r="D1824" t="s">
        <v>9157</v>
      </c>
      <c r="E1824" t="s">
        <v>9158</v>
      </c>
      <c r="F1824" t="s">
        <v>5536</v>
      </c>
      <c r="G1824" t="s">
        <v>4403</v>
      </c>
      <c r="H1824" t="s">
        <v>4415</v>
      </c>
      <c r="J1824" t="s">
        <v>9106</v>
      </c>
      <c r="K1824" t="s">
        <v>4448</v>
      </c>
      <c r="L1824" t="s">
        <v>3337</v>
      </c>
      <c r="P1824" t="s">
        <v>3343</v>
      </c>
    </row>
    <row r="1825" spans="1:16" x14ac:dyDescent="0.25">
      <c r="A1825" t="s">
        <v>4410</v>
      </c>
      <c r="B1825" t="s">
        <v>9119</v>
      </c>
      <c r="C1825" t="s">
        <v>9159</v>
      </c>
      <c r="D1825" t="s">
        <v>9159</v>
      </c>
      <c r="E1825" t="s">
        <v>9160</v>
      </c>
      <c r="F1825" t="s">
        <v>9161</v>
      </c>
      <c r="G1825" t="s">
        <v>3333</v>
      </c>
      <c r="H1825" t="s">
        <v>4415</v>
      </c>
      <c r="J1825" t="s">
        <v>9106</v>
      </c>
      <c r="K1825" t="s">
        <v>4448</v>
      </c>
      <c r="L1825" t="s">
        <v>3337</v>
      </c>
      <c r="P1825" t="s">
        <v>3343</v>
      </c>
    </row>
    <row r="1826" spans="1:16" x14ac:dyDescent="0.25">
      <c r="A1826" t="s">
        <v>4410</v>
      </c>
      <c r="B1826" t="s">
        <v>9115</v>
      </c>
      <c r="C1826" t="s">
        <v>9162</v>
      </c>
      <c r="D1826" t="s">
        <v>9162</v>
      </c>
      <c r="E1826" t="s">
        <v>9163</v>
      </c>
      <c r="F1826" t="s">
        <v>9164</v>
      </c>
      <c r="G1826" t="s">
        <v>4403</v>
      </c>
      <c r="H1826" t="s">
        <v>4415</v>
      </c>
      <c r="J1826" t="s">
        <v>9106</v>
      </c>
      <c r="K1826" t="s">
        <v>4448</v>
      </c>
      <c r="L1826" t="s">
        <v>3337</v>
      </c>
      <c r="P1826" t="s">
        <v>3343</v>
      </c>
    </row>
    <row r="1827" spans="1:16" x14ac:dyDescent="0.25">
      <c r="A1827" t="s">
        <v>4764</v>
      </c>
      <c r="B1827" t="s">
        <v>9156</v>
      </c>
      <c r="C1827" t="s">
        <v>9165</v>
      </c>
      <c r="D1827" t="s">
        <v>9165</v>
      </c>
      <c r="E1827" t="s">
        <v>9166</v>
      </c>
      <c r="F1827" t="s">
        <v>5574</v>
      </c>
      <c r="G1827" t="s">
        <v>4403</v>
      </c>
      <c r="H1827" t="s">
        <v>4415</v>
      </c>
      <c r="J1827" t="s">
        <v>9106</v>
      </c>
      <c r="K1827" t="s">
        <v>4448</v>
      </c>
      <c r="L1827" t="s">
        <v>3337</v>
      </c>
      <c r="P1827" t="s">
        <v>3343</v>
      </c>
    </row>
    <row r="1828" spans="1:16" x14ac:dyDescent="0.25">
      <c r="A1828" t="s">
        <v>4764</v>
      </c>
      <c r="B1828" t="s">
        <v>9156</v>
      </c>
      <c r="C1828" t="s">
        <v>9167</v>
      </c>
      <c r="D1828" t="s">
        <v>9167</v>
      </c>
      <c r="E1828" t="s">
        <v>9168</v>
      </c>
      <c r="F1828" t="s">
        <v>5583</v>
      </c>
      <c r="G1828" t="s">
        <v>4403</v>
      </c>
      <c r="H1828" t="s">
        <v>4415</v>
      </c>
      <c r="J1828" t="s">
        <v>9106</v>
      </c>
      <c r="K1828" t="s">
        <v>4448</v>
      </c>
      <c r="L1828" t="s">
        <v>4069</v>
      </c>
      <c r="P1828" t="s">
        <v>3343</v>
      </c>
    </row>
    <row r="1829" spans="1:16" x14ac:dyDescent="0.25">
      <c r="A1829" t="s">
        <v>4764</v>
      </c>
      <c r="B1829" t="s">
        <v>9156</v>
      </c>
      <c r="C1829" t="s">
        <v>9169</v>
      </c>
      <c r="D1829" t="s">
        <v>9169</v>
      </c>
      <c r="E1829" t="s">
        <v>9170</v>
      </c>
      <c r="F1829" t="s">
        <v>6807</v>
      </c>
      <c r="G1829" t="s">
        <v>4403</v>
      </c>
      <c r="H1829" t="s">
        <v>4415</v>
      </c>
      <c r="J1829" t="s">
        <v>9106</v>
      </c>
      <c r="K1829" t="s">
        <v>4448</v>
      </c>
      <c r="L1829" t="s">
        <v>4069</v>
      </c>
      <c r="P1829" t="s">
        <v>3343</v>
      </c>
    </row>
    <row r="1830" spans="1:16" x14ac:dyDescent="0.25">
      <c r="A1830" t="s">
        <v>4410</v>
      </c>
      <c r="B1830" t="s">
        <v>9119</v>
      </c>
      <c r="C1830" t="s">
        <v>9171</v>
      </c>
      <c r="D1830" t="s">
        <v>9171</v>
      </c>
      <c r="E1830" t="s">
        <v>9172</v>
      </c>
      <c r="F1830" t="s">
        <v>9173</v>
      </c>
      <c r="G1830" t="s">
        <v>3333</v>
      </c>
      <c r="H1830" t="s">
        <v>4415</v>
      </c>
      <c r="J1830" t="s">
        <v>9106</v>
      </c>
      <c r="K1830" t="s">
        <v>4448</v>
      </c>
      <c r="L1830" t="s">
        <v>3337</v>
      </c>
      <c r="P1830" t="s">
        <v>3343</v>
      </c>
    </row>
    <row r="1831" spans="1:16" x14ac:dyDescent="0.25">
      <c r="A1831" t="s">
        <v>4398</v>
      </c>
      <c r="B1831" t="s">
        <v>9119</v>
      </c>
      <c r="C1831" t="s">
        <v>9174</v>
      </c>
      <c r="D1831" t="s">
        <v>9174</v>
      </c>
      <c r="E1831" t="s">
        <v>9175</v>
      </c>
      <c r="F1831" t="s">
        <v>9176</v>
      </c>
      <c r="G1831" t="s">
        <v>4403</v>
      </c>
      <c r="H1831" t="s">
        <v>4415</v>
      </c>
      <c r="J1831" t="s">
        <v>9106</v>
      </c>
      <c r="K1831" t="s">
        <v>4448</v>
      </c>
      <c r="L1831" t="s">
        <v>4069</v>
      </c>
      <c r="P1831" t="s">
        <v>3343</v>
      </c>
    </row>
    <row r="1832" spans="1:16" x14ac:dyDescent="0.25">
      <c r="A1832" t="s">
        <v>4398</v>
      </c>
      <c r="B1832" t="s">
        <v>9115</v>
      </c>
      <c r="C1832" t="s">
        <v>9177</v>
      </c>
      <c r="D1832" t="s">
        <v>9177</v>
      </c>
      <c r="E1832" t="s">
        <v>9178</v>
      </c>
      <c r="F1832" t="s">
        <v>9179</v>
      </c>
      <c r="G1832" t="s">
        <v>4403</v>
      </c>
      <c r="H1832" t="s">
        <v>4415</v>
      </c>
      <c r="J1832" t="s">
        <v>9106</v>
      </c>
      <c r="K1832" t="s">
        <v>4448</v>
      </c>
      <c r="L1832" t="s">
        <v>3337</v>
      </c>
      <c r="P1832" t="s">
        <v>3343</v>
      </c>
    </row>
    <row r="1833" spans="1:16" x14ac:dyDescent="0.25">
      <c r="A1833" t="s">
        <v>4764</v>
      </c>
      <c r="B1833" t="s">
        <v>9103</v>
      </c>
      <c r="C1833" t="s">
        <v>9180</v>
      </c>
      <c r="D1833" t="s">
        <v>9180</v>
      </c>
      <c r="E1833" t="s">
        <v>9181</v>
      </c>
      <c r="F1833" t="s">
        <v>5695</v>
      </c>
      <c r="G1833" t="s">
        <v>5259</v>
      </c>
      <c r="H1833" t="s">
        <v>4415</v>
      </c>
      <c r="J1833" t="s">
        <v>9106</v>
      </c>
      <c r="K1833" t="s">
        <v>4448</v>
      </c>
      <c r="L1833" t="s">
        <v>4069</v>
      </c>
      <c r="P1833" t="s">
        <v>3343</v>
      </c>
    </row>
    <row r="1834" spans="1:16" x14ac:dyDescent="0.25">
      <c r="A1834" t="s">
        <v>4410</v>
      </c>
      <c r="B1834" t="s">
        <v>9182</v>
      </c>
      <c r="C1834" t="s">
        <v>9183</v>
      </c>
      <c r="D1834" t="s">
        <v>9183</v>
      </c>
      <c r="E1834" t="s">
        <v>9184</v>
      </c>
      <c r="F1834" t="s">
        <v>9185</v>
      </c>
      <c r="G1834" t="s">
        <v>4443</v>
      </c>
      <c r="H1834" t="s">
        <v>4415</v>
      </c>
      <c r="J1834" t="s">
        <v>9106</v>
      </c>
      <c r="K1834" t="s">
        <v>5265</v>
      </c>
      <c r="L1834" t="s">
        <v>4069</v>
      </c>
      <c r="P1834" t="s">
        <v>3343</v>
      </c>
    </row>
    <row r="1835" spans="1:16" x14ac:dyDescent="0.25">
      <c r="A1835" t="s">
        <v>4764</v>
      </c>
      <c r="B1835" t="s">
        <v>9182</v>
      </c>
      <c r="C1835" t="s">
        <v>9186</v>
      </c>
      <c r="D1835" t="s">
        <v>9186</v>
      </c>
      <c r="E1835" t="s">
        <v>9187</v>
      </c>
      <c r="F1835" t="s">
        <v>5268</v>
      </c>
      <c r="G1835" t="s">
        <v>4443</v>
      </c>
      <c r="H1835" t="s">
        <v>4415</v>
      </c>
      <c r="J1835" t="s">
        <v>9106</v>
      </c>
      <c r="K1835" t="s">
        <v>5265</v>
      </c>
      <c r="L1835" t="s">
        <v>4069</v>
      </c>
      <c r="P1835" t="s">
        <v>3343</v>
      </c>
    </row>
    <row r="1836" spans="1:16" x14ac:dyDescent="0.25">
      <c r="A1836" t="s">
        <v>4764</v>
      </c>
      <c r="B1836" t="s">
        <v>9188</v>
      </c>
      <c r="C1836" t="s">
        <v>9189</v>
      </c>
      <c r="D1836" t="s">
        <v>9189</v>
      </c>
      <c r="E1836" t="s">
        <v>9190</v>
      </c>
      <c r="F1836" t="s">
        <v>9191</v>
      </c>
      <c r="G1836" t="s">
        <v>4443</v>
      </c>
      <c r="H1836" t="s">
        <v>4415</v>
      </c>
      <c r="J1836" t="s">
        <v>9106</v>
      </c>
      <c r="K1836" t="s">
        <v>5265</v>
      </c>
      <c r="L1836" t="s">
        <v>3337</v>
      </c>
      <c r="P1836" t="s">
        <v>3343</v>
      </c>
    </row>
    <row r="1837" spans="1:16" x14ac:dyDescent="0.25">
      <c r="A1837" t="s">
        <v>4764</v>
      </c>
      <c r="B1837" t="s">
        <v>9188</v>
      </c>
      <c r="C1837" t="s">
        <v>9192</v>
      </c>
      <c r="D1837" t="s">
        <v>9192</v>
      </c>
      <c r="E1837" t="s">
        <v>9193</v>
      </c>
      <c r="F1837" t="s">
        <v>9194</v>
      </c>
      <c r="G1837" t="s">
        <v>4443</v>
      </c>
      <c r="H1837" t="s">
        <v>4415</v>
      </c>
      <c r="J1837" t="s">
        <v>9106</v>
      </c>
      <c r="K1837" t="s">
        <v>5265</v>
      </c>
      <c r="L1837" t="s">
        <v>4069</v>
      </c>
      <c r="P1837" t="s">
        <v>3343</v>
      </c>
    </row>
    <row r="1838" spans="1:16" x14ac:dyDescent="0.25">
      <c r="A1838" t="s">
        <v>4764</v>
      </c>
      <c r="B1838" t="s">
        <v>9188</v>
      </c>
      <c r="C1838" t="s">
        <v>9195</v>
      </c>
      <c r="D1838" t="s">
        <v>9195</v>
      </c>
      <c r="E1838" t="s">
        <v>9196</v>
      </c>
      <c r="F1838" t="s">
        <v>9197</v>
      </c>
      <c r="G1838" t="s">
        <v>4443</v>
      </c>
      <c r="H1838" t="s">
        <v>4415</v>
      </c>
      <c r="J1838" t="s">
        <v>9106</v>
      </c>
      <c r="K1838" t="s">
        <v>5265</v>
      </c>
      <c r="L1838" t="s">
        <v>3337</v>
      </c>
      <c r="P1838" t="s">
        <v>3343</v>
      </c>
    </row>
    <row r="1839" spans="1:16" x14ac:dyDescent="0.25">
      <c r="A1839" t="s">
        <v>4764</v>
      </c>
      <c r="B1839" t="s">
        <v>9182</v>
      </c>
      <c r="C1839" t="s">
        <v>9198</v>
      </c>
      <c r="D1839" t="s">
        <v>9198</v>
      </c>
      <c r="E1839" t="s">
        <v>9199</v>
      </c>
      <c r="F1839" t="s">
        <v>6477</v>
      </c>
      <c r="G1839" t="s">
        <v>4443</v>
      </c>
      <c r="H1839" t="s">
        <v>4415</v>
      </c>
      <c r="J1839" t="s">
        <v>9106</v>
      </c>
      <c r="K1839" t="s">
        <v>5265</v>
      </c>
      <c r="L1839" t="s">
        <v>3337</v>
      </c>
      <c r="P1839" t="s">
        <v>3343</v>
      </c>
    </row>
    <row r="1840" spans="1:16" x14ac:dyDescent="0.25">
      <c r="A1840" t="s">
        <v>4764</v>
      </c>
      <c r="B1840" t="s">
        <v>9182</v>
      </c>
      <c r="C1840" t="s">
        <v>9200</v>
      </c>
      <c r="D1840" t="s">
        <v>9200</v>
      </c>
      <c r="E1840" t="s">
        <v>9201</v>
      </c>
      <c r="F1840" t="s">
        <v>9202</v>
      </c>
      <c r="G1840" t="s">
        <v>4443</v>
      </c>
      <c r="H1840" t="s">
        <v>4415</v>
      </c>
      <c r="J1840" t="s">
        <v>9106</v>
      </c>
      <c r="K1840" t="s">
        <v>5265</v>
      </c>
      <c r="L1840" t="s">
        <v>4069</v>
      </c>
      <c r="P1840" t="s">
        <v>3343</v>
      </c>
    </row>
    <row r="1841" spans="1:16" x14ac:dyDescent="0.25">
      <c r="A1841" t="s">
        <v>4764</v>
      </c>
      <c r="B1841" t="s">
        <v>9182</v>
      </c>
      <c r="C1841" t="s">
        <v>9203</v>
      </c>
      <c r="D1841" t="s">
        <v>9203</v>
      </c>
      <c r="E1841" t="s">
        <v>9204</v>
      </c>
      <c r="F1841" t="s">
        <v>9205</v>
      </c>
      <c r="G1841" t="s">
        <v>4443</v>
      </c>
      <c r="H1841" t="s">
        <v>4415</v>
      </c>
      <c r="J1841" t="s">
        <v>9106</v>
      </c>
      <c r="K1841" t="s">
        <v>5265</v>
      </c>
      <c r="L1841" t="s">
        <v>3337</v>
      </c>
      <c r="P1841" t="s">
        <v>3343</v>
      </c>
    </row>
    <row r="1842" spans="1:16" x14ac:dyDescent="0.25">
      <c r="A1842" t="s">
        <v>4410</v>
      </c>
      <c r="B1842" t="s">
        <v>9188</v>
      </c>
      <c r="C1842" t="s">
        <v>9206</v>
      </c>
      <c r="D1842" t="s">
        <v>9206</v>
      </c>
      <c r="E1842" t="s">
        <v>9207</v>
      </c>
      <c r="F1842" t="s">
        <v>5292</v>
      </c>
      <c r="G1842" t="s">
        <v>4443</v>
      </c>
      <c r="H1842" t="s">
        <v>4415</v>
      </c>
      <c r="J1842" t="s">
        <v>9106</v>
      </c>
      <c r="K1842" t="s">
        <v>5265</v>
      </c>
      <c r="L1842" t="s">
        <v>4069</v>
      </c>
      <c r="P1842" t="s">
        <v>3343</v>
      </c>
    </row>
    <row r="1843" spans="1:16" x14ac:dyDescent="0.25">
      <c r="A1843" t="s">
        <v>4764</v>
      </c>
      <c r="B1843" t="s">
        <v>9182</v>
      </c>
      <c r="C1843" t="s">
        <v>9208</v>
      </c>
      <c r="D1843" t="s">
        <v>9208</v>
      </c>
      <c r="E1843" t="s">
        <v>9209</v>
      </c>
      <c r="F1843" t="s">
        <v>9210</v>
      </c>
      <c r="G1843" t="s">
        <v>4403</v>
      </c>
      <c r="H1843" t="s">
        <v>4415</v>
      </c>
      <c r="J1843" t="s">
        <v>9106</v>
      </c>
      <c r="K1843" t="s">
        <v>5265</v>
      </c>
      <c r="L1843" t="s">
        <v>3337</v>
      </c>
      <c r="P1843" t="s">
        <v>3343</v>
      </c>
    </row>
    <row r="1844" spans="1:16" x14ac:dyDescent="0.25">
      <c r="A1844" t="s">
        <v>4764</v>
      </c>
      <c r="B1844" t="s">
        <v>9211</v>
      </c>
      <c r="C1844" t="s">
        <v>9212</v>
      </c>
      <c r="D1844" t="s">
        <v>9212</v>
      </c>
      <c r="E1844" t="s">
        <v>9213</v>
      </c>
      <c r="F1844" t="s">
        <v>5381</v>
      </c>
      <c r="G1844" t="s">
        <v>4403</v>
      </c>
      <c r="H1844" t="s">
        <v>4415</v>
      </c>
      <c r="J1844" t="s">
        <v>9214</v>
      </c>
      <c r="K1844" t="s">
        <v>4448</v>
      </c>
      <c r="L1844" t="s">
        <v>3337</v>
      </c>
      <c r="P1844" t="s">
        <v>3343</v>
      </c>
    </row>
    <row r="1845" spans="1:16" x14ac:dyDescent="0.25">
      <c r="A1845" t="s">
        <v>4764</v>
      </c>
      <c r="B1845" t="s">
        <v>9211</v>
      </c>
      <c r="C1845" t="s">
        <v>9215</v>
      </c>
      <c r="D1845" t="s">
        <v>9215</v>
      </c>
      <c r="E1845" t="s">
        <v>9216</v>
      </c>
      <c r="F1845" t="s">
        <v>5385</v>
      </c>
      <c r="G1845" t="s">
        <v>4403</v>
      </c>
      <c r="H1845" t="s">
        <v>4415</v>
      </c>
      <c r="J1845" t="s">
        <v>9214</v>
      </c>
      <c r="K1845" t="s">
        <v>4448</v>
      </c>
      <c r="L1845" t="s">
        <v>3337</v>
      </c>
      <c r="P1845" t="s">
        <v>3343</v>
      </c>
    </row>
    <row r="1846" spans="1:16" x14ac:dyDescent="0.25">
      <c r="A1846" t="s">
        <v>4410</v>
      </c>
      <c r="B1846" t="s">
        <v>9211</v>
      </c>
      <c r="C1846" t="s">
        <v>9217</v>
      </c>
      <c r="D1846" t="s">
        <v>9217</v>
      </c>
      <c r="E1846" t="s">
        <v>9218</v>
      </c>
      <c r="F1846" t="s">
        <v>5389</v>
      </c>
      <c r="G1846" t="s">
        <v>4403</v>
      </c>
      <c r="H1846" t="s">
        <v>4415</v>
      </c>
      <c r="J1846" t="s">
        <v>9214</v>
      </c>
      <c r="K1846" t="s">
        <v>4448</v>
      </c>
      <c r="L1846" t="s">
        <v>4069</v>
      </c>
      <c r="P1846" t="s">
        <v>3343</v>
      </c>
    </row>
    <row r="1847" spans="1:16" x14ac:dyDescent="0.25">
      <c r="A1847" t="s">
        <v>4410</v>
      </c>
      <c r="B1847" t="s">
        <v>9211</v>
      </c>
      <c r="C1847" t="s">
        <v>9219</v>
      </c>
      <c r="D1847" t="s">
        <v>9219</v>
      </c>
      <c r="E1847" t="s">
        <v>9220</v>
      </c>
      <c r="F1847" t="s">
        <v>5392</v>
      </c>
      <c r="G1847" t="s">
        <v>4403</v>
      </c>
      <c r="H1847" t="s">
        <v>4415</v>
      </c>
      <c r="J1847" t="s">
        <v>9214</v>
      </c>
      <c r="K1847" t="s">
        <v>4448</v>
      </c>
      <c r="L1847" t="s">
        <v>4069</v>
      </c>
      <c r="P1847" t="s">
        <v>3343</v>
      </c>
    </row>
    <row r="1848" spans="1:16" x14ac:dyDescent="0.25">
      <c r="A1848" t="s">
        <v>4410</v>
      </c>
      <c r="B1848" t="s">
        <v>9221</v>
      </c>
      <c r="C1848" t="s">
        <v>9222</v>
      </c>
      <c r="D1848" t="s">
        <v>9222</v>
      </c>
      <c r="E1848" t="s">
        <v>9223</v>
      </c>
      <c r="F1848" t="s">
        <v>9011</v>
      </c>
      <c r="G1848" t="s">
        <v>4403</v>
      </c>
      <c r="H1848" t="s">
        <v>4415</v>
      </c>
      <c r="J1848" t="s">
        <v>9214</v>
      </c>
      <c r="K1848" t="s">
        <v>4448</v>
      </c>
      <c r="L1848" t="s">
        <v>3337</v>
      </c>
      <c r="P1848" t="s">
        <v>3343</v>
      </c>
    </row>
    <row r="1849" spans="1:16" x14ac:dyDescent="0.25">
      <c r="A1849" t="s">
        <v>4410</v>
      </c>
      <c r="B1849" t="s">
        <v>9224</v>
      </c>
      <c r="C1849" t="s">
        <v>9225</v>
      </c>
      <c r="D1849" t="s">
        <v>9225</v>
      </c>
      <c r="E1849" t="s">
        <v>9226</v>
      </c>
      <c r="F1849" t="s">
        <v>9227</v>
      </c>
      <c r="G1849" t="s">
        <v>4403</v>
      </c>
      <c r="H1849" t="s">
        <v>4415</v>
      </c>
      <c r="J1849" t="s">
        <v>9214</v>
      </c>
      <c r="K1849" t="s">
        <v>4448</v>
      </c>
      <c r="L1849" t="s">
        <v>4069</v>
      </c>
      <c r="P1849" t="s">
        <v>3343</v>
      </c>
    </row>
    <row r="1850" spans="1:16" x14ac:dyDescent="0.25">
      <c r="A1850" t="s">
        <v>4398</v>
      </c>
      <c r="B1850" t="s">
        <v>9228</v>
      </c>
      <c r="C1850" t="s">
        <v>9229</v>
      </c>
      <c r="D1850" t="s">
        <v>9229</v>
      </c>
      <c r="E1850" t="s">
        <v>9230</v>
      </c>
      <c r="F1850" t="s">
        <v>9231</v>
      </c>
      <c r="G1850" t="s">
        <v>4403</v>
      </c>
      <c r="H1850" t="s">
        <v>4415</v>
      </c>
      <c r="J1850" t="s">
        <v>9214</v>
      </c>
      <c r="K1850" t="s">
        <v>4448</v>
      </c>
      <c r="L1850" t="s">
        <v>4069</v>
      </c>
      <c r="P1850" t="s">
        <v>3343</v>
      </c>
    </row>
    <row r="1851" spans="1:16" x14ac:dyDescent="0.25">
      <c r="A1851" t="s">
        <v>4398</v>
      </c>
      <c r="B1851" t="s">
        <v>9228</v>
      </c>
      <c r="C1851" t="s">
        <v>9232</v>
      </c>
      <c r="D1851" t="s">
        <v>9232</v>
      </c>
      <c r="E1851" t="s">
        <v>9233</v>
      </c>
      <c r="F1851" t="s">
        <v>9234</v>
      </c>
      <c r="G1851" t="s">
        <v>4403</v>
      </c>
      <c r="H1851" t="s">
        <v>4415</v>
      </c>
      <c r="J1851" t="s">
        <v>9214</v>
      </c>
      <c r="K1851" t="s">
        <v>4448</v>
      </c>
      <c r="L1851" t="s">
        <v>4069</v>
      </c>
      <c r="P1851" t="s">
        <v>3343</v>
      </c>
    </row>
    <row r="1852" spans="1:16" x14ac:dyDescent="0.25">
      <c r="A1852" t="s">
        <v>4398</v>
      </c>
      <c r="B1852" t="s">
        <v>9224</v>
      </c>
      <c r="C1852" t="s">
        <v>9235</v>
      </c>
      <c r="D1852" t="s">
        <v>9235</v>
      </c>
      <c r="E1852" t="s">
        <v>9236</v>
      </c>
      <c r="F1852" t="s">
        <v>9237</v>
      </c>
      <c r="G1852" t="s">
        <v>4403</v>
      </c>
      <c r="H1852" t="s">
        <v>4415</v>
      </c>
      <c r="J1852" t="s">
        <v>9214</v>
      </c>
      <c r="K1852" t="s">
        <v>4448</v>
      </c>
      <c r="L1852" t="s">
        <v>3337</v>
      </c>
      <c r="P1852" t="s">
        <v>3343</v>
      </c>
    </row>
    <row r="1853" spans="1:16" x14ac:dyDescent="0.25">
      <c r="A1853" t="s">
        <v>4410</v>
      </c>
      <c r="B1853" t="s">
        <v>9228</v>
      </c>
      <c r="C1853" t="s">
        <v>9238</v>
      </c>
      <c r="D1853" t="s">
        <v>9238</v>
      </c>
      <c r="E1853" t="s">
        <v>9239</v>
      </c>
      <c r="F1853" t="s">
        <v>9240</v>
      </c>
      <c r="G1853" t="s">
        <v>3881</v>
      </c>
      <c r="H1853" t="s">
        <v>4415</v>
      </c>
      <c r="J1853" t="s">
        <v>9214</v>
      </c>
      <c r="K1853" t="s">
        <v>4448</v>
      </c>
      <c r="L1853" t="s">
        <v>3337</v>
      </c>
      <c r="P1853" t="s">
        <v>3343</v>
      </c>
    </row>
    <row r="1854" spans="1:16" x14ac:dyDescent="0.25">
      <c r="A1854" t="s">
        <v>4398</v>
      </c>
      <c r="B1854" t="s">
        <v>9224</v>
      </c>
      <c r="C1854" t="s">
        <v>9241</v>
      </c>
      <c r="D1854" t="s">
        <v>9241</v>
      </c>
      <c r="E1854" t="s">
        <v>9242</v>
      </c>
      <c r="F1854" t="s">
        <v>9243</v>
      </c>
      <c r="G1854" t="s">
        <v>4403</v>
      </c>
      <c r="H1854" t="s">
        <v>4415</v>
      </c>
      <c r="J1854" t="s">
        <v>9214</v>
      </c>
      <c r="K1854" t="s">
        <v>4448</v>
      </c>
      <c r="L1854" t="s">
        <v>3337</v>
      </c>
      <c r="P1854" t="s">
        <v>3343</v>
      </c>
    </row>
    <row r="1855" spans="1:16" x14ac:dyDescent="0.25">
      <c r="A1855" t="s">
        <v>4398</v>
      </c>
      <c r="B1855" t="s">
        <v>9224</v>
      </c>
      <c r="C1855" t="s">
        <v>9244</v>
      </c>
      <c r="D1855" t="s">
        <v>9244</v>
      </c>
      <c r="E1855" t="s">
        <v>9245</v>
      </c>
      <c r="F1855" t="s">
        <v>9246</v>
      </c>
      <c r="G1855" t="s">
        <v>4403</v>
      </c>
      <c r="H1855" t="s">
        <v>4415</v>
      </c>
      <c r="J1855" t="s">
        <v>9214</v>
      </c>
      <c r="K1855" t="s">
        <v>4448</v>
      </c>
      <c r="L1855" t="s">
        <v>3337</v>
      </c>
      <c r="P1855" t="s">
        <v>3343</v>
      </c>
    </row>
    <row r="1856" spans="1:16" x14ac:dyDescent="0.25">
      <c r="A1856" t="s">
        <v>4398</v>
      </c>
      <c r="B1856" t="s">
        <v>9228</v>
      </c>
      <c r="C1856" t="s">
        <v>9247</v>
      </c>
      <c r="D1856" t="s">
        <v>9247</v>
      </c>
      <c r="E1856" t="s">
        <v>9248</v>
      </c>
      <c r="F1856" t="s">
        <v>9249</v>
      </c>
      <c r="G1856" t="s">
        <v>4403</v>
      </c>
      <c r="H1856" t="s">
        <v>4415</v>
      </c>
      <c r="J1856" t="s">
        <v>9214</v>
      </c>
      <c r="K1856" t="s">
        <v>4448</v>
      </c>
      <c r="L1856" t="s">
        <v>4069</v>
      </c>
      <c r="P1856" t="s">
        <v>3343</v>
      </c>
    </row>
    <row r="1857" spans="1:16" x14ac:dyDescent="0.25">
      <c r="A1857" t="s">
        <v>4410</v>
      </c>
      <c r="B1857" t="s">
        <v>9228</v>
      </c>
      <c r="C1857" t="s">
        <v>9250</v>
      </c>
      <c r="D1857" t="s">
        <v>9250</v>
      </c>
      <c r="E1857" t="s">
        <v>9251</v>
      </c>
      <c r="F1857" t="s">
        <v>9252</v>
      </c>
      <c r="G1857" t="s">
        <v>4403</v>
      </c>
      <c r="H1857" t="s">
        <v>4415</v>
      </c>
      <c r="J1857" t="s">
        <v>9214</v>
      </c>
      <c r="K1857" t="s">
        <v>4448</v>
      </c>
      <c r="L1857" t="s">
        <v>4069</v>
      </c>
      <c r="P1857" t="s">
        <v>3343</v>
      </c>
    </row>
    <row r="1858" spans="1:16" x14ac:dyDescent="0.25">
      <c r="A1858" t="s">
        <v>4398</v>
      </c>
      <c r="B1858" t="s">
        <v>9228</v>
      </c>
      <c r="C1858" t="s">
        <v>9253</v>
      </c>
      <c r="D1858" t="s">
        <v>9253</v>
      </c>
      <c r="E1858" t="s">
        <v>9254</v>
      </c>
      <c r="F1858" t="s">
        <v>9255</v>
      </c>
      <c r="G1858" t="s">
        <v>4403</v>
      </c>
      <c r="H1858" t="s">
        <v>4415</v>
      </c>
      <c r="J1858" t="s">
        <v>9214</v>
      </c>
      <c r="K1858" t="s">
        <v>4448</v>
      </c>
      <c r="L1858" t="s">
        <v>4069</v>
      </c>
      <c r="P1858" t="s">
        <v>3343</v>
      </c>
    </row>
    <row r="1859" spans="1:16" x14ac:dyDescent="0.25">
      <c r="A1859" t="s">
        <v>4410</v>
      </c>
      <c r="B1859" t="s">
        <v>9224</v>
      </c>
      <c r="C1859" t="s">
        <v>9256</v>
      </c>
      <c r="D1859" t="s">
        <v>9256</v>
      </c>
      <c r="E1859" t="s">
        <v>9257</v>
      </c>
      <c r="F1859" t="s">
        <v>9258</v>
      </c>
      <c r="G1859" t="s">
        <v>4403</v>
      </c>
      <c r="H1859" t="s">
        <v>4415</v>
      </c>
      <c r="J1859" t="s">
        <v>9214</v>
      </c>
      <c r="K1859" t="s">
        <v>4448</v>
      </c>
      <c r="L1859" t="s">
        <v>3337</v>
      </c>
      <c r="P1859" t="s">
        <v>3343</v>
      </c>
    </row>
    <row r="1860" spans="1:16" x14ac:dyDescent="0.25">
      <c r="A1860" t="s">
        <v>4410</v>
      </c>
      <c r="B1860" t="s">
        <v>9228</v>
      </c>
      <c r="C1860" t="s">
        <v>9259</v>
      </c>
      <c r="D1860" t="s">
        <v>9259</v>
      </c>
      <c r="E1860" t="s">
        <v>9260</v>
      </c>
      <c r="F1860" t="s">
        <v>9261</v>
      </c>
      <c r="G1860" t="s">
        <v>4403</v>
      </c>
      <c r="H1860" t="s">
        <v>4415</v>
      </c>
      <c r="J1860" t="s">
        <v>9214</v>
      </c>
      <c r="K1860" t="s">
        <v>4448</v>
      </c>
      <c r="L1860" t="s">
        <v>4069</v>
      </c>
      <c r="P1860" t="s">
        <v>3343</v>
      </c>
    </row>
    <row r="1861" spans="1:16" x14ac:dyDescent="0.25">
      <c r="A1861" t="s">
        <v>4410</v>
      </c>
      <c r="B1861" t="s">
        <v>9224</v>
      </c>
      <c r="C1861" t="s">
        <v>9262</v>
      </c>
      <c r="D1861" t="s">
        <v>9262</v>
      </c>
      <c r="E1861" t="s">
        <v>9263</v>
      </c>
      <c r="F1861" t="s">
        <v>9264</v>
      </c>
      <c r="G1861" t="s">
        <v>4403</v>
      </c>
      <c r="H1861" t="s">
        <v>4415</v>
      </c>
      <c r="J1861" t="s">
        <v>9214</v>
      </c>
      <c r="K1861" t="s">
        <v>4448</v>
      </c>
      <c r="L1861" t="s">
        <v>3337</v>
      </c>
      <c r="P1861" t="s">
        <v>3343</v>
      </c>
    </row>
    <row r="1862" spans="1:16" x14ac:dyDescent="0.25">
      <c r="A1862" t="s">
        <v>4764</v>
      </c>
      <c r="B1862" t="s">
        <v>9221</v>
      </c>
      <c r="C1862" t="s">
        <v>9265</v>
      </c>
      <c r="D1862" t="s">
        <v>9265</v>
      </c>
      <c r="E1862" t="s">
        <v>9266</v>
      </c>
      <c r="F1862" t="s">
        <v>5536</v>
      </c>
      <c r="G1862" t="s">
        <v>4403</v>
      </c>
      <c r="H1862" t="s">
        <v>4415</v>
      </c>
      <c r="J1862" t="s">
        <v>9214</v>
      </c>
      <c r="K1862" t="s">
        <v>4448</v>
      </c>
      <c r="L1862" t="s">
        <v>4069</v>
      </c>
      <c r="P1862" t="s">
        <v>3343</v>
      </c>
    </row>
    <row r="1863" spans="1:16" x14ac:dyDescent="0.25">
      <c r="A1863" t="s">
        <v>4410</v>
      </c>
      <c r="B1863" t="s">
        <v>9224</v>
      </c>
      <c r="C1863" t="s">
        <v>9267</v>
      </c>
      <c r="D1863" t="s">
        <v>9267</v>
      </c>
      <c r="E1863" t="s">
        <v>9268</v>
      </c>
      <c r="F1863" t="s">
        <v>9269</v>
      </c>
      <c r="G1863" t="s">
        <v>3333</v>
      </c>
      <c r="H1863" t="s">
        <v>4415</v>
      </c>
      <c r="J1863" t="s">
        <v>9214</v>
      </c>
      <c r="K1863" t="s">
        <v>4448</v>
      </c>
      <c r="L1863" t="s">
        <v>3337</v>
      </c>
      <c r="P1863" t="s">
        <v>3343</v>
      </c>
    </row>
    <row r="1864" spans="1:16" x14ac:dyDescent="0.25">
      <c r="A1864" t="s">
        <v>4410</v>
      </c>
      <c r="B1864" t="s">
        <v>9224</v>
      </c>
      <c r="C1864" t="s">
        <v>9270</v>
      </c>
      <c r="D1864" t="s">
        <v>9270</v>
      </c>
      <c r="E1864" t="s">
        <v>9271</v>
      </c>
      <c r="F1864" t="s">
        <v>9272</v>
      </c>
      <c r="G1864" t="s">
        <v>4403</v>
      </c>
      <c r="H1864" t="s">
        <v>4415</v>
      </c>
      <c r="J1864" t="s">
        <v>9214</v>
      </c>
      <c r="K1864" t="s">
        <v>4448</v>
      </c>
      <c r="L1864" t="s">
        <v>3337</v>
      </c>
      <c r="P1864" t="s">
        <v>3343</v>
      </c>
    </row>
    <row r="1865" spans="1:16" x14ac:dyDescent="0.25">
      <c r="A1865" t="s">
        <v>4410</v>
      </c>
      <c r="B1865" t="s">
        <v>9221</v>
      </c>
      <c r="C1865" t="s">
        <v>9273</v>
      </c>
      <c r="D1865" t="s">
        <v>9273</v>
      </c>
      <c r="E1865" t="s">
        <v>9274</v>
      </c>
      <c r="F1865" t="s">
        <v>5574</v>
      </c>
      <c r="G1865" t="s">
        <v>4403</v>
      </c>
      <c r="H1865" t="s">
        <v>4415</v>
      </c>
      <c r="J1865" t="s">
        <v>9214</v>
      </c>
      <c r="K1865" t="s">
        <v>4448</v>
      </c>
      <c r="L1865" t="s">
        <v>3337</v>
      </c>
      <c r="P1865" t="s">
        <v>3343</v>
      </c>
    </row>
    <row r="1866" spans="1:16" x14ac:dyDescent="0.25">
      <c r="A1866" t="s">
        <v>4410</v>
      </c>
      <c r="B1866" t="s">
        <v>9211</v>
      </c>
      <c r="C1866" t="s">
        <v>9275</v>
      </c>
      <c r="D1866" t="s">
        <v>9275</v>
      </c>
      <c r="E1866" t="s">
        <v>9276</v>
      </c>
      <c r="F1866" t="s">
        <v>5583</v>
      </c>
      <c r="G1866" t="s">
        <v>4403</v>
      </c>
      <c r="H1866" t="s">
        <v>4415</v>
      </c>
      <c r="J1866" t="s">
        <v>9214</v>
      </c>
      <c r="K1866" t="s">
        <v>4448</v>
      </c>
      <c r="L1866" t="s">
        <v>4069</v>
      </c>
      <c r="P1866" t="s">
        <v>3343</v>
      </c>
    </row>
    <row r="1867" spans="1:16" x14ac:dyDescent="0.25">
      <c r="A1867" t="s">
        <v>4764</v>
      </c>
      <c r="B1867" t="s">
        <v>9221</v>
      </c>
      <c r="C1867" t="s">
        <v>9277</v>
      </c>
      <c r="D1867" t="s">
        <v>9277</v>
      </c>
      <c r="E1867" t="s">
        <v>9278</v>
      </c>
      <c r="F1867" t="s">
        <v>6807</v>
      </c>
      <c r="G1867" t="s">
        <v>4403</v>
      </c>
      <c r="H1867" t="s">
        <v>4415</v>
      </c>
      <c r="J1867" t="s">
        <v>9214</v>
      </c>
      <c r="K1867" t="s">
        <v>4448</v>
      </c>
      <c r="L1867" t="s">
        <v>3337</v>
      </c>
      <c r="P1867" t="s">
        <v>3343</v>
      </c>
    </row>
    <row r="1868" spans="1:16" x14ac:dyDescent="0.25">
      <c r="A1868" t="s">
        <v>4398</v>
      </c>
      <c r="B1868" t="s">
        <v>9224</v>
      </c>
      <c r="C1868" t="s">
        <v>9279</v>
      </c>
      <c r="D1868" t="s">
        <v>9279</v>
      </c>
      <c r="E1868" t="s">
        <v>9280</v>
      </c>
      <c r="F1868" t="s">
        <v>9281</v>
      </c>
      <c r="G1868" t="s">
        <v>4403</v>
      </c>
      <c r="H1868" t="s">
        <v>4415</v>
      </c>
      <c r="J1868" t="s">
        <v>9214</v>
      </c>
      <c r="K1868" t="s">
        <v>4448</v>
      </c>
      <c r="L1868" t="s">
        <v>4069</v>
      </c>
      <c r="P1868" t="s">
        <v>3343</v>
      </c>
    </row>
    <row r="1869" spans="1:16" x14ac:dyDescent="0.25">
      <c r="A1869" t="s">
        <v>4398</v>
      </c>
      <c r="B1869" t="s">
        <v>9228</v>
      </c>
      <c r="C1869" t="s">
        <v>9282</v>
      </c>
      <c r="D1869" t="s">
        <v>9282</v>
      </c>
      <c r="E1869" t="s">
        <v>9283</v>
      </c>
      <c r="F1869" t="s">
        <v>9284</v>
      </c>
      <c r="G1869" t="s">
        <v>3333</v>
      </c>
      <c r="H1869" t="s">
        <v>4415</v>
      </c>
      <c r="J1869" t="s">
        <v>9214</v>
      </c>
      <c r="K1869" t="s">
        <v>4448</v>
      </c>
      <c r="L1869" t="s">
        <v>3337</v>
      </c>
      <c r="P1869" t="s">
        <v>3343</v>
      </c>
    </row>
    <row r="1870" spans="1:16" x14ac:dyDescent="0.25">
      <c r="A1870" t="s">
        <v>4398</v>
      </c>
      <c r="B1870" t="s">
        <v>9224</v>
      </c>
      <c r="C1870" t="s">
        <v>9285</v>
      </c>
      <c r="D1870" t="s">
        <v>9285</v>
      </c>
      <c r="E1870" t="s">
        <v>9286</v>
      </c>
      <c r="F1870" t="s">
        <v>9287</v>
      </c>
      <c r="G1870" t="s">
        <v>4403</v>
      </c>
      <c r="H1870" t="s">
        <v>4415</v>
      </c>
      <c r="J1870" t="s">
        <v>9214</v>
      </c>
      <c r="K1870" t="s">
        <v>4448</v>
      </c>
      <c r="L1870" t="s">
        <v>3337</v>
      </c>
      <c r="P1870" t="s">
        <v>3343</v>
      </c>
    </row>
    <row r="1871" spans="1:16" x14ac:dyDescent="0.25">
      <c r="A1871" t="s">
        <v>4398</v>
      </c>
      <c r="B1871" t="s">
        <v>9224</v>
      </c>
      <c r="C1871" t="s">
        <v>9288</v>
      </c>
      <c r="D1871" t="s">
        <v>9288</v>
      </c>
      <c r="E1871" t="s">
        <v>9289</v>
      </c>
      <c r="F1871" t="s">
        <v>9290</v>
      </c>
      <c r="G1871" t="s">
        <v>4403</v>
      </c>
      <c r="H1871" t="s">
        <v>4415</v>
      </c>
      <c r="J1871" t="s">
        <v>9214</v>
      </c>
      <c r="K1871" t="s">
        <v>4448</v>
      </c>
      <c r="L1871" t="s">
        <v>3337</v>
      </c>
      <c r="P1871" t="s">
        <v>3343</v>
      </c>
    </row>
    <row r="1872" spans="1:16" x14ac:dyDescent="0.25">
      <c r="A1872" t="s">
        <v>4410</v>
      </c>
      <c r="B1872" t="s">
        <v>9211</v>
      </c>
      <c r="C1872" t="s">
        <v>9291</v>
      </c>
      <c r="D1872" t="s">
        <v>9291</v>
      </c>
      <c r="E1872" t="s">
        <v>9292</v>
      </c>
      <c r="F1872" t="s">
        <v>5695</v>
      </c>
      <c r="G1872" t="s">
        <v>5259</v>
      </c>
      <c r="H1872" t="s">
        <v>4415</v>
      </c>
      <c r="J1872" t="s">
        <v>9214</v>
      </c>
      <c r="K1872" t="s">
        <v>4448</v>
      </c>
      <c r="L1872" t="s">
        <v>4069</v>
      </c>
      <c r="P1872" t="s">
        <v>3343</v>
      </c>
    </row>
    <row r="1873" spans="1:16" x14ac:dyDescent="0.25">
      <c r="A1873" t="s">
        <v>4410</v>
      </c>
      <c r="B1873" t="s">
        <v>9293</v>
      </c>
      <c r="C1873" t="s">
        <v>9294</v>
      </c>
      <c r="D1873" t="s">
        <v>9294</v>
      </c>
      <c r="E1873" t="s">
        <v>6479</v>
      </c>
      <c r="F1873" t="s">
        <v>9295</v>
      </c>
      <c r="G1873" t="s">
        <v>4443</v>
      </c>
      <c r="H1873" t="s">
        <v>4415</v>
      </c>
      <c r="J1873" t="s">
        <v>9214</v>
      </c>
      <c r="K1873" t="s">
        <v>5265</v>
      </c>
      <c r="L1873" t="s">
        <v>4069</v>
      </c>
      <c r="P1873" t="s">
        <v>3343</v>
      </c>
    </row>
    <row r="1874" spans="1:16" x14ac:dyDescent="0.25">
      <c r="A1874" t="s">
        <v>4410</v>
      </c>
      <c r="B1874" t="s">
        <v>9293</v>
      </c>
      <c r="C1874" t="s">
        <v>9296</v>
      </c>
      <c r="D1874" t="s">
        <v>9296</v>
      </c>
      <c r="E1874" t="s">
        <v>6481</v>
      </c>
      <c r="F1874" t="s">
        <v>5268</v>
      </c>
      <c r="G1874" t="s">
        <v>4443</v>
      </c>
      <c r="H1874" t="s">
        <v>4415</v>
      </c>
      <c r="J1874" t="s">
        <v>9214</v>
      </c>
      <c r="K1874" t="s">
        <v>5265</v>
      </c>
      <c r="L1874" t="s">
        <v>4069</v>
      </c>
      <c r="P1874" t="s">
        <v>3343</v>
      </c>
    </row>
    <row r="1875" spans="1:16" x14ac:dyDescent="0.25">
      <c r="A1875" t="s">
        <v>4764</v>
      </c>
      <c r="B1875" t="s">
        <v>9293</v>
      </c>
      <c r="C1875" t="s">
        <v>9297</v>
      </c>
      <c r="D1875" t="s">
        <v>9297</v>
      </c>
      <c r="E1875" t="s">
        <v>6097</v>
      </c>
      <c r="F1875" t="s">
        <v>9298</v>
      </c>
      <c r="G1875" t="s">
        <v>4443</v>
      </c>
      <c r="H1875" t="s">
        <v>4415</v>
      </c>
      <c r="J1875" t="s">
        <v>9214</v>
      </c>
      <c r="K1875" t="s">
        <v>5265</v>
      </c>
      <c r="L1875" t="s">
        <v>4069</v>
      </c>
      <c r="P1875" t="s">
        <v>3343</v>
      </c>
    </row>
    <row r="1876" spans="1:16" x14ac:dyDescent="0.25">
      <c r="A1876" t="s">
        <v>4410</v>
      </c>
      <c r="B1876" t="s">
        <v>9293</v>
      </c>
      <c r="C1876" t="s">
        <v>9299</v>
      </c>
      <c r="D1876" t="s">
        <v>9299</v>
      </c>
      <c r="E1876" t="s">
        <v>6095</v>
      </c>
      <c r="F1876" t="s">
        <v>5276</v>
      </c>
      <c r="G1876" t="s">
        <v>4443</v>
      </c>
      <c r="H1876" t="s">
        <v>4415</v>
      </c>
      <c r="J1876" t="s">
        <v>9214</v>
      </c>
      <c r="K1876" t="s">
        <v>5265</v>
      </c>
      <c r="L1876" t="s">
        <v>3337</v>
      </c>
      <c r="P1876" t="s">
        <v>3343</v>
      </c>
    </row>
    <row r="1877" spans="1:16" x14ac:dyDescent="0.25">
      <c r="A1877" t="s">
        <v>4410</v>
      </c>
      <c r="B1877" t="s">
        <v>9293</v>
      </c>
      <c r="C1877" t="s">
        <v>9300</v>
      </c>
      <c r="D1877" t="s">
        <v>9300</v>
      </c>
      <c r="E1877" t="s">
        <v>6159</v>
      </c>
      <c r="F1877" t="s">
        <v>6160</v>
      </c>
      <c r="G1877" t="s">
        <v>4443</v>
      </c>
      <c r="H1877" t="s">
        <v>4415</v>
      </c>
      <c r="J1877" t="s">
        <v>9214</v>
      </c>
      <c r="K1877" t="s">
        <v>5265</v>
      </c>
      <c r="L1877" t="s">
        <v>3337</v>
      </c>
      <c r="P1877" t="s">
        <v>3343</v>
      </c>
    </row>
    <row r="1878" spans="1:16" x14ac:dyDescent="0.25">
      <c r="A1878" t="s">
        <v>4410</v>
      </c>
      <c r="B1878" t="s">
        <v>9293</v>
      </c>
      <c r="C1878" t="s">
        <v>9301</v>
      </c>
      <c r="D1878" t="s">
        <v>9301</v>
      </c>
      <c r="E1878" t="s">
        <v>6476</v>
      </c>
      <c r="F1878" t="s">
        <v>6477</v>
      </c>
      <c r="G1878" t="s">
        <v>4443</v>
      </c>
      <c r="H1878" t="s">
        <v>4415</v>
      </c>
      <c r="J1878" t="s">
        <v>9214</v>
      </c>
      <c r="K1878" t="s">
        <v>5265</v>
      </c>
      <c r="L1878" t="s">
        <v>4069</v>
      </c>
      <c r="P1878" t="s">
        <v>3343</v>
      </c>
    </row>
    <row r="1879" spans="1:16" x14ac:dyDescent="0.25">
      <c r="A1879" t="s">
        <v>4410</v>
      </c>
      <c r="B1879" t="s">
        <v>9293</v>
      </c>
      <c r="C1879" t="s">
        <v>9302</v>
      </c>
      <c r="D1879" t="s">
        <v>9302</v>
      </c>
      <c r="E1879" t="s">
        <v>6474</v>
      </c>
      <c r="F1879" t="s">
        <v>5284</v>
      </c>
      <c r="G1879" t="s">
        <v>4443</v>
      </c>
      <c r="H1879" t="s">
        <v>4415</v>
      </c>
      <c r="J1879" t="s">
        <v>9214</v>
      </c>
      <c r="K1879" t="s">
        <v>5265</v>
      </c>
      <c r="L1879" t="s">
        <v>4069</v>
      </c>
      <c r="P1879" t="s">
        <v>3343</v>
      </c>
    </row>
    <row r="1880" spans="1:16" x14ac:dyDescent="0.25">
      <c r="A1880" t="s">
        <v>4410</v>
      </c>
      <c r="B1880" t="s">
        <v>9303</v>
      </c>
      <c r="C1880" t="s">
        <v>9304</v>
      </c>
      <c r="D1880" t="s">
        <v>9304</v>
      </c>
      <c r="E1880" t="s">
        <v>6484</v>
      </c>
      <c r="F1880" t="s">
        <v>5289</v>
      </c>
      <c r="G1880" t="s">
        <v>4443</v>
      </c>
      <c r="H1880" t="s">
        <v>4415</v>
      </c>
      <c r="J1880" t="s">
        <v>9214</v>
      </c>
      <c r="K1880" t="s">
        <v>5265</v>
      </c>
      <c r="L1880" t="s">
        <v>3337</v>
      </c>
      <c r="P1880" t="s">
        <v>3343</v>
      </c>
    </row>
    <row r="1881" spans="1:16" x14ac:dyDescent="0.25">
      <c r="A1881" t="s">
        <v>4410</v>
      </c>
      <c r="B1881" t="s">
        <v>9293</v>
      </c>
      <c r="C1881" t="s">
        <v>9305</v>
      </c>
      <c r="D1881" t="s">
        <v>9305</v>
      </c>
      <c r="E1881" t="s">
        <v>6093</v>
      </c>
      <c r="F1881" t="s">
        <v>5292</v>
      </c>
      <c r="G1881" t="s">
        <v>4443</v>
      </c>
      <c r="H1881" t="s">
        <v>4415</v>
      </c>
      <c r="J1881" t="s">
        <v>9214</v>
      </c>
      <c r="K1881" t="s">
        <v>5265</v>
      </c>
      <c r="L1881" t="s">
        <v>4069</v>
      </c>
      <c r="P1881" t="s">
        <v>3343</v>
      </c>
    </row>
    <row r="1882" spans="1:16" x14ac:dyDescent="0.25">
      <c r="A1882" t="s">
        <v>4410</v>
      </c>
      <c r="B1882" t="s">
        <v>9293</v>
      </c>
      <c r="C1882" t="s">
        <v>9306</v>
      </c>
      <c r="D1882" t="s">
        <v>9306</v>
      </c>
      <c r="E1882" t="s">
        <v>9307</v>
      </c>
      <c r="F1882" t="s">
        <v>9308</v>
      </c>
      <c r="G1882" t="s">
        <v>4403</v>
      </c>
      <c r="H1882" t="s">
        <v>4415</v>
      </c>
      <c r="J1882" t="s">
        <v>9214</v>
      </c>
      <c r="K1882" t="s">
        <v>5265</v>
      </c>
      <c r="L1882" t="s">
        <v>4069</v>
      </c>
      <c r="P1882" t="s">
        <v>3343</v>
      </c>
    </row>
    <row r="1883" spans="1:16" x14ac:dyDescent="0.25">
      <c r="A1883" t="s">
        <v>4398</v>
      </c>
      <c r="B1883" t="s">
        <v>8880</v>
      </c>
      <c r="C1883" t="s">
        <v>9309</v>
      </c>
      <c r="D1883" t="s">
        <v>9309</v>
      </c>
      <c r="E1883" t="s">
        <v>9310</v>
      </c>
      <c r="F1883" t="s">
        <v>9311</v>
      </c>
      <c r="G1883" t="s">
        <v>4403</v>
      </c>
      <c r="H1883" t="s">
        <v>4415</v>
      </c>
      <c r="K1883" t="s">
        <v>4448</v>
      </c>
      <c r="L1883" t="s">
        <v>3337</v>
      </c>
      <c r="P1883" t="s">
        <v>3343</v>
      </c>
    </row>
    <row r="1884" spans="1:16" x14ac:dyDescent="0.25">
      <c r="A1884" t="s">
        <v>3328</v>
      </c>
      <c r="B1884" t="s">
        <v>8602</v>
      </c>
      <c r="C1884" t="s">
        <v>9312</v>
      </c>
      <c r="D1884" t="s">
        <v>9312</v>
      </c>
      <c r="E1884" t="s">
        <v>9313</v>
      </c>
      <c r="F1884" t="s">
        <v>9314</v>
      </c>
      <c r="H1884" t="s">
        <v>8606</v>
      </c>
      <c r="K1884" t="s">
        <v>3336</v>
      </c>
      <c r="L1884" t="s">
        <v>3337</v>
      </c>
      <c r="M1884" t="s">
        <v>9315</v>
      </c>
      <c r="P1884" t="s">
        <v>3343</v>
      </c>
    </row>
    <row r="1885" spans="1:16" x14ac:dyDescent="0.25">
      <c r="A1885" t="s">
        <v>4764</v>
      </c>
      <c r="B1885" t="s">
        <v>9316</v>
      </c>
      <c r="C1885" t="s">
        <v>9317</v>
      </c>
      <c r="D1885" t="s">
        <v>9317</v>
      </c>
      <c r="E1885" t="s">
        <v>9318</v>
      </c>
      <c r="G1885" t="s">
        <v>3881</v>
      </c>
      <c r="H1885" t="s">
        <v>4415</v>
      </c>
      <c r="I1885" t="s">
        <v>9319</v>
      </c>
      <c r="K1885" t="s">
        <v>3336</v>
      </c>
      <c r="L1885" t="s">
        <v>3337</v>
      </c>
      <c r="P1885" t="s">
        <v>3343</v>
      </c>
    </row>
    <row r="1886" spans="1:16" x14ac:dyDescent="0.25">
      <c r="A1886" t="s">
        <v>4764</v>
      </c>
      <c r="B1886" t="s">
        <v>9320</v>
      </c>
      <c r="C1886" t="s">
        <v>9321</v>
      </c>
      <c r="D1886" t="s">
        <v>9321</v>
      </c>
      <c r="E1886" t="s">
        <v>9322</v>
      </c>
      <c r="F1886" t="s">
        <v>4486</v>
      </c>
      <c r="G1886" t="s">
        <v>4486</v>
      </c>
      <c r="H1886" t="s">
        <v>4415</v>
      </c>
      <c r="I1886" t="s">
        <v>9319</v>
      </c>
      <c r="K1886" t="s">
        <v>3336</v>
      </c>
      <c r="L1886" t="s">
        <v>3337</v>
      </c>
      <c r="P1886" t="s">
        <v>3343</v>
      </c>
    </row>
    <row r="1887" spans="1:16" x14ac:dyDescent="0.25">
      <c r="A1887" t="s">
        <v>4764</v>
      </c>
      <c r="B1887" t="s">
        <v>9320</v>
      </c>
      <c r="C1887" t="s">
        <v>9323</v>
      </c>
      <c r="D1887" t="s">
        <v>9323</v>
      </c>
      <c r="E1887" t="s">
        <v>9324</v>
      </c>
      <c r="F1887" t="s">
        <v>9325</v>
      </c>
      <c r="G1887" t="s">
        <v>4403</v>
      </c>
      <c r="H1887" t="s">
        <v>4415</v>
      </c>
      <c r="I1887" t="s">
        <v>9319</v>
      </c>
      <c r="J1887" t="s">
        <v>9326</v>
      </c>
      <c r="K1887" t="s">
        <v>3336</v>
      </c>
      <c r="L1887" t="s">
        <v>3337</v>
      </c>
      <c r="P1887" t="s">
        <v>3343</v>
      </c>
    </row>
    <row r="1888" spans="1:16" x14ac:dyDescent="0.25">
      <c r="A1888" t="s">
        <v>4410</v>
      </c>
      <c r="B1888" t="s">
        <v>9327</v>
      </c>
      <c r="C1888" t="s">
        <v>9328</v>
      </c>
      <c r="D1888" t="s">
        <v>9328</v>
      </c>
      <c r="E1888" t="s">
        <v>9329</v>
      </c>
      <c r="F1888" t="s">
        <v>9330</v>
      </c>
      <c r="G1888" t="s">
        <v>3881</v>
      </c>
      <c r="H1888" t="s">
        <v>3334</v>
      </c>
      <c r="I1888" t="s">
        <v>3335</v>
      </c>
      <c r="K1888" t="s">
        <v>3336</v>
      </c>
      <c r="L1888" t="s">
        <v>3337</v>
      </c>
      <c r="M1888" t="s">
        <v>9331</v>
      </c>
      <c r="P1888" t="s">
        <v>3343</v>
      </c>
    </row>
    <row r="1889" spans="1:16" x14ac:dyDescent="0.25">
      <c r="A1889" t="s">
        <v>4410</v>
      </c>
      <c r="B1889" t="s">
        <v>9332</v>
      </c>
      <c r="C1889" t="s">
        <v>9333</v>
      </c>
      <c r="D1889" t="s">
        <v>9333</v>
      </c>
      <c r="E1889" t="s">
        <v>9334</v>
      </c>
      <c r="F1889" t="s">
        <v>5725</v>
      </c>
      <c r="G1889" t="s">
        <v>3333</v>
      </c>
      <c r="H1889" t="s">
        <v>4415</v>
      </c>
      <c r="I1889" t="s">
        <v>9335</v>
      </c>
      <c r="J1889" t="s">
        <v>9336</v>
      </c>
      <c r="K1889" t="s">
        <v>3336</v>
      </c>
      <c r="L1889" t="s">
        <v>3337</v>
      </c>
      <c r="M1889" t="s">
        <v>9337</v>
      </c>
      <c r="P1889" t="s">
        <v>3343</v>
      </c>
    </row>
    <row r="1890" spans="1:16" x14ac:dyDescent="0.25">
      <c r="A1890" t="s">
        <v>4410</v>
      </c>
      <c r="B1890" t="s">
        <v>9332</v>
      </c>
      <c r="C1890" t="s">
        <v>9338</v>
      </c>
      <c r="D1890" t="s">
        <v>9338</v>
      </c>
      <c r="E1890" t="s">
        <v>5731</v>
      </c>
      <c r="F1890" t="s">
        <v>5732</v>
      </c>
      <c r="G1890" t="s">
        <v>228</v>
      </c>
      <c r="H1890" t="s">
        <v>4415</v>
      </c>
      <c r="I1890" t="s">
        <v>9335</v>
      </c>
      <c r="J1890" t="s">
        <v>9336</v>
      </c>
      <c r="K1890" t="s">
        <v>3336</v>
      </c>
      <c r="L1890" t="s">
        <v>3337</v>
      </c>
      <c r="M1890" t="s">
        <v>9339</v>
      </c>
      <c r="P1890" t="s">
        <v>3343</v>
      </c>
    </row>
    <row r="1891" spans="1:16" x14ac:dyDescent="0.25">
      <c r="A1891" t="s">
        <v>4410</v>
      </c>
      <c r="B1891" t="s">
        <v>9332</v>
      </c>
      <c r="C1891" t="s">
        <v>9340</v>
      </c>
      <c r="D1891" t="s">
        <v>9340</v>
      </c>
      <c r="E1891" t="s">
        <v>5735</v>
      </c>
      <c r="F1891" t="s">
        <v>4486</v>
      </c>
      <c r="G1891" t="s">
        <v>4486</v>
      </c>
      <c r="H1891" t="s">
        <v>4415</v>
      </c>
      <c r="I1891" t="s">
        <v>9335</v>
      </c>
      <c r="J1891" t="s">
        <v>9336</v>
      </c>
      <c r="K1891" t="s">
        <v>3336</v>
      </c>
      <c r="L1891" t="s">
        <v>3337</v>
      </c>
      <c r="M1891" t="s">
        <v>9341</v>
      </c>
      <c r="P1891" t="s">
        <v>3343</v>
      </c>
    </row>
    <row r="1892" spans="1:16" x14ac:dyDescent="0.25">
      <c r="A1892" t="s">
        <v>4410</v>
      </c>
      <c r="C1892" t="s">
        <v>9342</v>
      </c>
      <c r="D1892" t="s">
        <v>9342</v>
      </c>
      <c r="E1892" t="s">
        <v>9343</v>
      </c>
      <c r="F1892" t="s">
        <v>1069</v>
      </c>
      <c r="G1892" t="s">
        <v>3333</v>
      </c>
      <c r="H1892" t="s">
        <v>4415</v>
      </c>
      <c r="I1892" t="s">
        <v>9335</v>
      </c>
      <c r="J1892" t="s">
        <v>9336</v>
      </c>
      <c r="K1892" t="s">
        <v>3336</v>
      </c>
      <c r="L1892" t="s">
        <v>3337</v>
      </c>
      <c r="M1892" t="s">
        <v>9344</v>
      </c>
      <c r="P1892" t="s">
        <v>3343</v>
      </c>
    </row>
    <row r="1893" spans="1:16" x14ac:dyDescent="0.25">
      <c r="A1893" t="s">
        <v>4410</v>
      </c>
      <c r="C1893" t="s">
        <v>9345</v>
      </c>
      <c r="D1893" t="s">
        <v>9345</v>
      </c>
      <c r="E1893" t="s">
        <v>5741</v>
      </c>
      <c r="F1893" t="s">
        <v>5742</v>
      </c>
      <c r="G1893" t="s">
        <v>4403</v>
      </c>
      <c r="H1893" t="s">
        <v>4415</v>
      </c>
      <c r="I1893" t="s">
        <v>9335</v>
      </c>
      <c r="J1893" t="s">
        <v>9336</v>
      </c>
      <c r="K1893" t="s">
        <v>3336</v>
      </c>
      <c r="L1893" t="s">
        <v>3337</v>
      </c>
      <c r="M1893" t="s">
        <v>9346</v>
      </c>
      <c r="P1893" t="s">
        <v>3343</v>
      </c>
    </row>
    <row r="1894" spans="1:16" x14ac:dyDescent="0.25">
      <c r="A1894" t="s">
        <v>4410</v>
      </c>
      <c r="B1894" t="s">
        <v>9332</v>
      </c>
      <c r="C1894" t="s">
        <v>9347</v>
      </c>
      <c r="D1894" t="s">
        <v>9347</v>
      </c>
      <c r="E1894" t="s">
        <v>5745</v>
      </c>
      <c r="F1894" t="s">
        <v>5746</v>
      </c>
      <c r="G1894" t="s">
        <v>4403</v>
      </c>
      <c r="H1894" t="s">
        <v>4415</v>
      </c>
      <c r="I1894" t="s">
        <v>9335</v>
      </c>
      <c r="J1894" t="s">
        <v>9336</v>
      </c>
      <c r="K1894" t="s">
        <v>3336</v>
      </c>
      <c r="L1894" t="s">
        <v>3337</v>
      </c>
      <c r="M1894" t="s">
        <v>9348</v>
      </c>
      <c r="P1894" t="s">
        <v>3343</v>
      </c>
    </row>
    <row r="1895" spans="1:16" x14ac:dyDescent="0.25">
      <c r="A1895" t="s">
        <v>4410</v>
      </c>
      <c r="C1895" t="s">
        <v>9349</v>
      </c>
      <c r="D1895" t="s">
        <v>9349</v>
      </c>
      <c r="E1895" t="s">
        <v>5749</v>
      </c>
      <c r="F1895" t="s">
        <v>5750</v>
      </c>
      <c r="G1895" t="s">
        <v>4403</v>
      </c>
      <c r="H1895" t="s">
        <v>4415</v>
      </c>
      <c r="I1895" t="s">
        <v>9335</v>
      </c>
      <c r="J1895" t="s">
        <v>9336</v>
      </c>
      <c r="K1895" t="s">
        <v>3336</v>
      </c>
      <c r="L1895" t="s">
        <v>3337</v>
      </c>
      <c r="M1895" t="s">
        <v>9350</v>
      </c>
      <c r="P1895" t="s">
        <v>3343</v>
      </c>
    </row>
    <row r="1896" spans="1:16" x14ac:dyDescent="0.25">
      <c r="A1896" t="s">
        <v>4410</v>
      </c>
      <c r="C1896" t="s">
        <v>9351</v>
      </c>
      <c r="D1896" t="s">
        <v>9351</v>
      </c>
      <c r="E1896" t="s">
        <v>5753</v>
      </c>
      <c r="F1896" t="s">
        <v>5754</v>
      </c>
      <c r="G1896" t="s">
        <v>4403</v>
      </c>
      <c r="H1896" t="s">
        <v>4415</v>
      </c>
      <c r="I1896" t="s">
        <v>9335</v>
      </c>
      <c r="J1896" t="s">
        <v>9336</v>
      </c>
      <c r="K1896" t="s">
        <v>3336</v>
      </c>
      <c r="L1896" t="s">
        <v>3337</v>
      </c>
      <c r="M1896" t="s">
        <v>9352</v>
      </c>
      <c r="P1896" t="s">
        <v>3343</v>
      </c>
    </row>
    <row r="1897" spans="1:16" x14ac:dyDescent="0.25">
      <c r="A1897" t="s">
        <v>4410</v>
      </c>
      <c r="B1897" t="s">
        <v>9332</v>
      </c>
      <c r="C1897" t="s">
        <v>9353</v>
      </c>
      <c r="D1897" t="s">
        <v>9353</v>
      </c>
      <c r="E1897" t="s">
        <v>5757</v>
      </c>
      <c r="F1897" t="s">
        <v>5758</v>
      </c>
      <c r="G1897" t="s">
        <v>4403</v>
      </c>
      <c r="H1897" t="s">
        <v>4415</v>
      </c>
      <c r="I1897" t="s">
        <v>9335</v>
      </c>
      <c r="J1897" t="s">
        <v>9336</v>
      </c>
      <c r="K1897" t="s">
        <v>3336</v>
      </c>
      <c r="L1897" t="s">
        <v>3337</v>
      </c>
      <c r="M1897" t="s">
        <v>9354</v>
      </c>
      <c r="P1897" t="s">
        <v>3343</v>
      </c>
    </row>
    <row r="1898" spans="1:16" x14ac:dyDescent="0.25">
      <c r="A1898" t="s">
        <v>4410</v>
      </c>
      <c r="B1898" t="s">
        <v>9332</v>
      </c>
      <c r="C1898" t="s">
        <v>9355</v>
      </c>
      <c r="D1898" t="s">
        <v>9355</v>
      </c>
      <c r="E1898" t="s">
        <v>5761</v>
      </c>
      <c r="F1898" t="s">
        <v>5762</v>
      </c>
      <c r="G1898" t="s">
        <v>4403</v>
      </c>
      <c r="H1898" t="s">
        <v>4415</v>
      </c>
      <c r="I1898" t="s">
        <v>9335</v>
      </c>
      <c r="J1898" t="s">
        <v>9336</v>
      </c>
      <c r="K1898" t="s">
        <v>3336</v>
      </c>
      <c r="L1898" t="s">
        <v>3337</v>
      </c>
      <c r="M1898" t="s">
        <v>9356</v>
      </c>
      <c r="P1898" t="s">
        <v>3343</v>
      </c>
    </row>
    <row r="1899" spans="1:16" x14ac:dyDescent="0.25">
      <c r="A1899" t="s">
        <v>4410</v>
      </c>
      <c r="C1899" t="s">
        <v>9357</v>
      </c>
      <c r="D1899" t="s">
        <v>9357</v>
      </c>
      <c r="E1899" t="s">
        <v>5765</v>
      </c>
      <c r="F1899" t="s">
        <v>5766</v>
      </c>
      <c r="G1899" t="s">
        <v>4403</v>
      </c>
      <c r="H1899" t="s">
        <v>4415</v>
      </c>
      <c r="I1899" t="s">
        <v>9335</v>
      </c>
      <c r="J1899" t="s">
        <v>9336</v>
      </c>
      <c r="K1899" t="s">
        <v>3336</v>
      </c>
      <c r="L1899" t="s">
        <v>3337</v>
      </c>
      <c r="M1899" t="s">
        <v>9358</v>
      </c>
      <c r="P1899" t="s">
        <v>3343</v>
      </c>
    </row>
    <row r="1900" spans="1:16" x14ac:dyDescent="0.25">
      <c r="A1900" t="s">
        <v>4410</v>
      </c>
      <c r="B1900" t="s">
        <v>9359</v>
      </c>
      <c r="C1900" t="s">
        <v>9360</v>
      </c>
      <c r="D1900" t="s">
        <v>9360</v>
      </c>
      <c r="E1900" t="s">
        <v>9361</v>
      </c>
      <c r="F1900" t="s">
        <v>5770</v>
      </c>
      <c r="G1900" t="s">
        <v>4403</v>
      </c>
      <c r="H1900" t="s">
        <v>4415</v>
      </c>
      <c r="I1900" t="s">
        <v>9335</v>
      </c>
      <c r="J1900" t="s">
        <v>9336</v>
      </c>
      <c r="K1900" t="s">
        <v>3336</v>
      </c>
      <c r="L1900" t="s">
        <v>3337</v>
      </c>
      <c r="M1900" t="s">
        <v>9362</v>
      </c>
      <c r="P1900" t="s">
        <v>3343</v>
      </c>
    </row>
    <row r="1901" spans="1:16" x14ac:dyDescent="0.25">
      <c r="A1901" t="s">
        <v>4410</v>
      </c>
      <c r="C1901" t="s">
        <v>9363</v>
      </c>
      <c r="D1901" t="s">
        <v>9363</v>
      </c>
      <c r="E1901" t="s">
        <v>9364</v>
      </c>
      <c r="F1901" t="s">
        <v>5774</v>
      </c>
      <c r="G1901" t="s">
        <v>3333</v>
      </c>
      <c r="H1901" t="s">
        <v>4415</v>
      </c>
      <c r="I1901" t="s">
        <v>9335</v>
      </c>
      <c r="J1901" t="s">
        <v>9336</v>
      </c>
      <c r="K1901" t="s">
        <v>3336</v>
      </c>
      <c r="L1901" t="s">
        <v>3337</v>
      </c>
      <c r="M1901" t="s">
        <v>9365</v>
      </c>
      <c r="P1901" t="s">
        <v>3343</v>
      </c>
    </row>
    <row r="1902" spans="1:16" x14ac:dyDescent="0.25">
      <c r="A1902" t="s">
        <v>4410</v>
      </c>
      <c r="C1902" t="s">
        <v>9366</v>
      </c>
      <c r="D1902" t="s">
        <v>9366</v>
      </c>
      <c r="E1902" t="s">
        <v>9367</v>
      </c>
      <c r="F1902" t="s">
        <v>5778</v>
      </c>
      <c r="G1902" t="s">
        <v>3333</v>
      </c>
      <c r="H1902" t="s">
        <v>4415</v>
      </c>
      <c r="I1902" t="s">
        <v>9335</v>
      </c>
      <c r="J1902" t="s">
        <v>9336</v>
      </c>
      <c r="K1902" t="s">
        <v>3336</v>
      </c>
      <c r="L1902" t="s">
        <v>3337</v>
      </c>
      <c r="M1902" t="s">
        <v>9368</v>
      </c>
      <c r="P1902" t="s">
        <v>3343</v>
      </c>
    </row>
    <row r="1903" spans="1:16" x14ac:dyDescent="0.25">
      <c r="A1903" t="s">
        <v>4410</v>
      </c>
      <c r="B1903" t="s">
        <v>9332</v>
      </c>
      <c r="C1903" t="s">
        <v>9369</v>
      </c>
      <c r="D1903" t="s">
        <v>9369</v>
      </c>
      <c r="E1903" t="s">
        <v>9370</v>
      </c>
      <c r="F1903" t="s">
        <v>5781</v>
      </c>
      <c r="G1903" t="s">
        <v>3333</v>
      </c>
      <c r="H1903" t="s">
        <v>4415</v>
      </c>
      <c r="I1903" t="s">
        <v>9335</v>
      </c>
      <c r="J1903" t="s">
        <v>9336</v>
      </c>
      <c r="K1903" t="s">
        <v>3336</v>
      </c>
      <c r="L1903" t="s">
        <v>3337</v>
      </c>
      <c r="M1903" t="s">
        <v>9371</v>
      </c>
      <c r="P1903" t="s">
        <v>3343</v>
      </c>
    </row>
    <row r="1904" spans="1:16" x14ac:dyDescent="0.25">
      <c r="A1904" t="s">
        <v>4410</v>
      </c>
      <c r="B1904" t="s">
        <v>9359</v>
      </c>
      <c r="C1904" t="s">
        <v>9372</v>
      </c>
      <c r="D1904" t="s">
        <v>9372</v>
      </c>
      <c r="E1904" t="s">
        <v>9373</v>
      </c>
      <c r="F1904" t="s">
        <v>5786</v>
      </c>
      <c r="G1904" t="s">
        <v>3333</v>
      </c>
      <c r="H1904" t="s">
        <v>4415</v>
      </c>
      <c r="I1904" t="s">
        <v>9335</v>
      </c>
      <c r="J1904" t="s">
        <v>9336</v>
      </c>
      <c r="K1904" t="s">
        <v>3336</v>
      </c>
      <c r="L1904" t="s">
        <v>3337</v>
      </c>
      <c r="M1904" t="s">
        <v>9374</v>
      </c>
      <c r="P1904" t="s">
        <v>3343</v>
      </c>
    </row>
    <row r="1905" spans="1:16" x14ac:dyDescent="0.25">
      <c r="A1905" t="s">
        <v>4410</v>
      </c>
      <c r="B1905" t="s">
        <v>9359</v>
      </c>
      <c r="C1905" t="s">
        <v>9375</v>
      </c>
      <c r="D1905" t="s">
        <v>9375</v>
      </c>
      <c r="E1905" t="s">
        <v>9376</v>
      </c>
      <c r="F1905" t="s">
        <v>2259</v>
      </c>
      <c r="G1905" t="s">
        <v>3333</v>
      </c>
      <c r="H1905" t="s">
        <v>4415</v>
      </c>
      <c r="I1905" t="s">
        <v>9335</v>
      </c>
      <c r="J1905" t="s">
        <v>9336</v>
      </c>
      <c r="K1905" t="s">
        <v>3336</v>
      </c>
      <c r="L1905" t="s">
        <v>3337</v>
      </c>
      <c r="M1905" t="s">
        <v>9377</v>
      </c>
      <c r="P1905" t="s">
        <v>3343</v>
      </c>
    </row>
    <row r="1906" spans="1:16" x14ac:dyDescent="0.25">
      <c r="A1906" t="s">
        <v>4410</v>
      </c>
      <c r="C1906" t="s">
        <v>9378</v>
      </c>
      <c r="D1906" t="s">
        <v>9378</v>
      </c>
      <c r="E1906" t="s">
        <v>9379</v>
      </c>
      <c r="F1906" t="s">
        <v>5793</v>
      </c>
      <c r="G1906" t="s">
        <v>4799</v>
      </c>
      <c r="H1906" t="s">
        <v>4415</v>
      </c>
      <c r="I1906" t="s">
        <v>9335</v>
      </c>
      <c r="J1906" t="s">
        <v>9336</v>
      </c>
      <c r="K1906" t="s">
        <v>3336</v>
      </c>
      <c r="L1906" t="s">
        <v>3337</v>
      </c>
      <c r="M1906" t="s">
        <v>9380</v>
      </c>
      <c r="P1906" t="s">
        <v>3343</v>
      </c>
    </row>
    <row r="1907" spans="1:16" x14ac:dyDescent="0.25">
      <c r="A1907" t="s">
        <v>4398</v>
      </c>
      <c r="B1907" t="s">
        <v>5795</v>
      </c>
      <c r="C1907" t="s">
        <v>9381</v>
      </c>
      <c r="D1907" t="s">
        <v>9381</v>
      </c>
      <c r="E1907" t="s">
        <v>9382</v>
      </c>
      <c r="F1907" t="s">
        <v>9383</v>
      </c>
      <c r="G1907" t="s">
        <v>4403</v>
      </c>
      <c r="H1907" t="s">
        <v>4415</v>
      </c>
      <c r="J1907" t="s">
        <v>9384</v>
      </c>
      <c r="K1907" t="s">
        <v>5799</v>
      </c>
      <c r="L1907" t="s">
        <v>3337</v>
      </c>
      <c r="M1907" t="s">
        <v>9385</v>
      </c>
      <c r="N1907" t="s">
        <v>4450</v>
      </c>
      <c r="P1907" t="s">
        <v>3343</v>
      </c>
    </row>
    <row r="1908" spans="1:16" x14ac:dyDescent="0.25">
      <c r="A1908" t="s">
        <v>4410</v>
      </c>
      <c r="B1908" t="s">
        <v>9386</v>
      </c>
      <c r="C1908" t="s">
        <v>9387</v>
      </c>
      <c r="D1908" t="s">
        <v>9387</v>
      </c>
      <c r="E1908" t="s">
        <v>9388</v>
      </c>
      <c r="F1908" t="s">
        <v>9389</v>
      </c>
      <c r="G1908" t="s">
        <v>4403</v>
      </c>
      <c r="H1908" t="s">
        <v>4415</v>
      </c>
      <c r="J1908" t="s">
        <v>9384</v>
      </c>
      <c r="K1908" t="s">
        <v>5799</v>
      </c>
      <c r="L1908" t="s">
        <v>3337</v>
      </c>
      <c r="M1908" t="s">
        <v>9390</v>
      </c>
      <c r="N1908" t="s">
        <v>4450</v>
      </c>
      <c r="P1908" t="s">
        <v>3343</v>
      </c>
    </row>
    <row r="1909" spans="1:16" x14ac:dyDescent="0.25">
      <c r="A1909" t="s">
        <v>4410</v>
      </c>
      <c r="B1909" t="s">
        <v>9391</v>
      </c>
      <c r="C1909" t="s">
        <v>9392</v>
      </c>
      <c r="D1909" t="s">
        <v>9392</v>
      </c>
      <c r="E1909" t="s">
        <v>9393</v>
      </c>
      <c r="F1909" t="s">
        <v>9394</v>
      </c>
      <c r="G1909" t="s">
        <v>4403</v>
      </c>
      <c r="H1909" t="s">
        <v>4415</v>
      </c>
      <c r="J1909" t="s">
        <v>9384</v>
      </c>
      <c r="K1909" t="s">
        <v>5799</v>
      </c>
      <c r="L1909" t="s">
        <v>3337</v>
      </c>
      <c r="M1909" t="s">
        <v>9395</v>
      </c>
      <c r="N1909" t="s">
        <v>4450</v>
      </c>
      <c r="P1909" t="s">
        <v>3343</v>
      </c>
    </row>
    <row r="1910" spans="1:16" x14ac:dyDescent="0.25">
      <c r="A1910" t="s">
        <v>4410</v>
      </c>
      <c r="C1910" t="s">
        <v>9396</v>
      </c>
      <c r="D1910" t="s">
        <v>9396</v>
      </c>
      <c r="E1910" t="s">
        <v>9397</v>
      </c>
      <c r="F1910" t="s">
        <v>9398</v>
      </c>
      <c r="G1910" t="s">
        <v>4403</v>
      </c>
      <c r="H1910" t="s">
        <v>4415</v>
      </c>
      <c r="J1910" t="s">
        <v>9384</v>
      </c>
      <c r="K1910" t="s">
        <v>5799</v>
      </c>
      <c r="L1910" t="s">
        <v>3337</v>
      </c>
      <c r="M1910" t="s">
        <v>9403</v>
      </c>
      <c r="N1910" t="s">
        <v>4450</v>
      </c>
      <c r="P1910" t="s">
        <v>3343</v>
      </c>
    </row>
    <row r="1911" spans="1:16" x14ac:dyDescent="0.25">
      <c r="A1911" t="s">
        <v>4410</v>
      </c>
      <c r="B1911" t="s">
        <v>9399</v>
      </c>
      <c r="C1911" t="s">
        <v>9400</v>
      </c>
      <c r="D1911" t="s">
        <v>9400</v>
      </c>
      <c r="E1911" t="s">
        <v>9401</v>
      </c>
      <c r="F1911" t="s">
        <v>9402</v>
      </c>
      <c r="G1911" t="s">
        <v>4403</v>
      </c>
      <c r="H1911" t="s">
        <v>4415</v>
      </c>
      <c r="K1911" t="s">
        <v>5973</v>
      </c>
      <c r="L1911" t="s">
        <v>4069</v>
      </c>
      <c r="M1911" t="s">
        <v>9404</v>
      </c>
      <c r="P1911" t="s">
        <v>3343</v>
      </c>
    </row>
    <row r="1912" spans="1:16" x14ac:dyDescent="0.25">
      <c r="A1912" t="s">
        <v>4410</v>
      </c>
      <c r="B1912" t="s">
        <v>9399</v>
      </c>
      <c r="C1912" t="s">
        <v>9405</v>
      </c>
      <c r="D1912" t="s">
        <v>9405</v>
      </c>
      <c r="E1912" t="s">
        <v>9406</v>
      </c>
      <c r="F1912" t="s">
        <v>9407</v>
      </c>
      <c r="G1912" t="s">
        <v>4403</v>
      </c>
      <c r="H1912" t="s">
        <v>4415</v>
      </c>
      <c r="K1912" t="s">
        <v>5973</v>
      </c>
      <c r="L1912" t="s">
        <v>4069</v>
      </c>
      <c r="M1912" t="s">
        <v>9408</v>
      </c>
      <c r="P1912" t="s">
        <v>3343</v>
      </c>
    </row>
    <row r="1913" spans="1:16" x14ac:dyDescent="0.25">
      <c r="A1913" t="s">
        <v>4410</v>
      </c>
      <c r="B1913" t="s">
        <v>9399</v>
      </c>
      <c r="C1913" t="s">
        <v>9409</v>
      </c>
      <c r="D1913" t="s">
        <v>9409</v>
      </c>
      <c r="E1913" t="s">
        <v>9410</v>
      </c>
      <c r="F1913" t="s">
        <v>9411</v>
      </c>
      <c r="G1913" t="s">
        <v>4403</v>
      </c>
      <c r="H1913" t="s">
        <v>4415</v>
      </c>
      <c r="K1913" t="s">
        <v>5973</v>
      </c>
      <c r="L1913" t="s">
        <v>4069</v>
      </c>
      <c r="M1913" t="s">
        <v>9412</v>
      </c>
      <c r="P1913" t="s">
        <v>3343</v>
      </c>
    </row>
    <row r="1914" spans="1:16" x14ac:dyDescent="0.25">
      <c r="A1914" t="s">
        <v>4410</v>
      </c>
      <c r="B1914" t="s">
        <v>9399</v>
      </c>
      <c r="C1914" t="s">
        <v>9413</v>
      </c>
      <c r="D1914" t="s">
        <v>9413</v>
      </c>
      <c r="E1914" t="s">
        <v>9414</v>
      </c>
      <c r="F1914" t="s">
        <v>9415</v>
      </c>
      <c r="G1914" t="s">
        <v>4403</v>
      </c>
      <c r="H1914" t="s">
        <v>4415</v>
      </c>
      <c r="K1914" t="s">
        <v>5973</v>
      </c>
      <c r="L1914" t="s">
        <v>4069</v>
      </c>
      <c r="M1914" t="s">
        <v>9419</v>
      </c>
      <c r="P1914" t="s">
        <v>3343</v>
      </c>
    </row>
    <row r="1915" spans="1:16" x14ac:dyDescent="0.25">
      <c r="A1915" t="s">
        <v>4410</v>
      </c>
      <c r="B1915" t="s">
        <v>9399</v>
      </c>
      <c r="C1915" t="s">
        <v>9416</v>
      </c>
      <c r="D1915" t="s">
        <v>9416</v>
      </c>
      <c r="E1915" t="s">
        <v>9417</v>
      </c>
      <c r="F1915" t="s">
        <v>9418</v>
      </c>
      <c r="G1915" t="s">
        <v>4403</v>
      </c>
      <c r="H1915" t="s">
        <v>4415</v>
      </c>
      <c r="K1915" t="s">
        <v>5973</v>
      </c>
      <c r="L1915" t="s">
        <v>4069</v>
      </c>
      <c r="M1915" t="s">
        <v>9420</v>
      </c>
      <c r="P1915" t="s">
        <v>3343</v>
      </c>
    </row>
    <row r="1916" spans="1:16" x14ac:dyDescent="0.25">
      <c r="A1916" t="s">
        <v>4410</v>
      </c>
      <c r="B1916" t="s">
        <v>9399</v>
      </c>
      <c r="C1916" t="s">
        <v>9421</v>
      </c>
      <c r="D1916" t="s">
        <v>9421</v>
      </c>
      <c r="E1916" t="s">
        <v>9422</v>
      </c>
      <c r="F1916" t="s">
        <v>9423</v>
      </c>
      <c r="G1916" t="s">
        <v>4403</v>
      </c>
      <c r="H1916" t="s">
        <v>4415</v>
      </c>
      <c r="K1916" t="s">
        <v>5973</v>
      </c>
      <c r="L1916" t="s">
        <v>4069</v>
      </c>
      <c r="M1916" t="s">
        <v>9424</v>
      </c>
      <c r="P1916" t="s">
        <v>3343</v>
      </c>
    </row>
    <row r="1917" spans="1:16" x14ac:dyDescent="0.25">
      <c r="A1917" t="s">
        <v>4410</v>
      </c>
      <c r="B1917" t="s">
        <v>9425</v>
      </c>
      <c r="C1917" t="s">
        <v>9426</v>
      </c>
      <c r="D1917" t="s">
        <v>9426</v>
      </c>
      <c r="E1917" t="s">
        <v>9427</v>
      </c>
      <c r="F1917" t="s">
        <v>9428</v>
      </c>
      <c r="G1917" t="s">
        <v>4403</v>
      </c>
      <c r="H1917" t="s">
        <v>4415</v>
      </c>
      <c r="K1917" t="s">
        <v>4448</v>
      </c>
      <c r="L1917" t="s">
        <v>4069</v>
      </c>
      <c r="M1917" t="s">
        <v>9429</v>
      </c>
      <c r="P1917" t="s">
        <v>3343</v>
      </c>
    </row>
    <row r="1918" spans="1:16" x14ac:dyDescent="0.25">
      <c r="A1918" t="s">
        <v>4410</v>
      </c>
      <c r="B1918" t="s">
        <v>9425</v>
      </c>
      <c r="C1918" t="s">
        <v>9430</v>
      </c>
      <c r="D1918" t="s">
        <v>9430</v>
      </c>
      <c r="E1918" t="s">
        <v>9431</v>
      </c>
      <c r="F1918" t="s">
        <v>9432</v>
      </c>
      <c r="G1918" t="s">
        <v>4403</v>
      </c>
      <c r="H1918" t="s">
        <v>4415</v>
      </c>
      <c r="K1918" t="s">
        <v>4448</v>
      </c>
      <c r="L1918" t="s">
        <v>4069</v>
      </c>
      <c r="M1918" t="s">
        <v>9436</v>
      </c>
      <c r="P1918" t="s">
        <v>3343</v>
      </c>
    </row>
    <row r="1919" spans="1:16" x14ac:dyDescent="0.25">
      <c r="A1919" t="s">
        <v>4398</v>
      </c>
      <c r="B1919" t="s">
        <v>4399</v>
      </c>
      <c r="C1919" t="s">
        <v>9433</v>
      </c>
      <c r="D1919" t="s">
        <v>9433</v>
      </c>
      <c r="E1919" t="s">
        <v>4401</v>
      </c>
      <c r="F1919" t="s">
        <v>9434</v>
      </c>
      <c r="G1919" t="s">
        <v>4403</v>
      </c>
      <c r="H1919" t="s">
        <v>4404</v>
      </c>
      <c r="J1919" t="s">
        <v>9435</v>
      </c>
      <c r="K1919" t="s">
        <v>4406</v>
      </c>
      <c r="L1919" t="s">
        <v>3337</v>
      </c>
      <c r="P1919" t="s">
        <v>3343</v>
      </c>
    </row>
    <row r="1920" spans="1:16" x14ac:dyDescent="0.25">
      <c r="A1920" t="s">
        <v>4398</v>
      </c>
      <c r="B1920" t="s">
        <v>4399</v>
      </c>
      <c r="C1920" t="s">
        <v>9437</v>
      </c>
      <c r="D1920" t="s">
        <v>9437</v>
      </c>
      <c r="E1920" t="s">
        <v>9438</v>
      </c>
      <c r="F1920" t="s">
        <v>9439</v>
      </c>
      <c r="G1920" t="s">
        <v>4403</v>
      </c>
      <c r="H1920" t="s">
        <v>4404</v>
      </c>
      <c r="J1920" t="s">
        <v>9435</v>
      </c>
      <c r="K1920" t="s">
        <v>4406</v>
      </c>
      <c r="L1920" t="s">
        <v>4069</v>
      </c>
      <c r="P1920" t="s">
        <v>3343</v>
      </c>
    </row>
    <row r="1921" spans="1:16" x14ac:dyDescent="0.25">
      <c r="A1921" t="s">
        <v>3328</v>
      </c>
      <c r="B1921" t="s">
        <v>9440</v>
      </c>
      <c r="C1921" t="s">
        <v>9441</v>
      </c>
      <c r="D1921" t="s">
        <v>9441</v>
      </c>
      <c r="E1921" t="s">
        <v>9442</v>
      </c>
      <c r="F1921" t="s">
        <v>9443</v>
      </c>
      <c r="G1921" t="s">
        <v>3881</v>
      </c>
      <c r="H1921" t="s">
        <v>4404</v>
      </c>
      <c r="I1921" t="s">
        <v>3348</v>
      </c>
      <c r="K1921" t="s">
        <v>3336</v>
      </c>
      <c r="L1921" t="s">
        <v>3337</v>
      </c>
      <c r="M1921" t="s">
        <v>9444</v>
      </c>
      <c r="P1921" t="s">
        <v>3343</v>
      </c>
    </row>
    <row r="1922" spans="1:16" x14ac:dyDescent="0.25">
      <c r="A1922" t="s">
        <v>3328</v>
      </c>
      <c r="C1922" t="s">
        <v>9445</v>
      </c>
      <c r="D1922" t="s">
        <v>9445</v>
      </c>
      <c r="E1922" t="s">
        <v>9446</v>
      </c>
      <c r="K1922" t="s">
        <v>3336</v>
      </c>
      <c r="L1922" t="s">
        <v>4069</v>
      </c>
      <c r="P1922" t="s">
        <v>3343</v>
      </c>
    </row>
    <row r="1923" spans="1:16" x14ac:dyDescent="0.25">
      <c r="A1923" t="s">
        <v>4410</v>
      </c>
      <c r="C1923" t="s">
        <v>9447</v>
      </c>
      <c r="D1923" t="s">
        <v>9447</v>
      </c>
      <c r="E1923" t="s">
        <v>9448</v>
      </c>
      <c r="F1923" t="s">
        <v>9449</v>
      </c>
      <c r="G1923" t="s">
        <v>4403</v>
      </c>
      <c r="H1923" t="s">
        <v>4415</v>
      </c>
      <c r="J1923" t="s">
        <v>9450</v>
      </c>
      <c r="K1923" t="s">
        <v>4448</v>
      </c>
      <c r="L1923" t="s">
        <v>4069</v>
      </c>
      <c r="M1923" t="s">
        <v>9451</v>
      </c>
      <c r="P1923" t="s">
        <v>3343</v>
      </c>
    </row>
    <row r="1924" spans="1:16" x14ac:dyDescent="0.25">
      <c r="A1924" t="s">
        <v>4410</v>
      </c>
      <c r="C1924" t="s">
        <v>9452</v>
      </c>
      <c r="D1924" t="s">
        <v>9452</v>
      </c>
      <c r="E1924" t="s">
        <v>7259</v>
      </c>
      <c r="F1924" t="s">
        <v>4486</v>
      </c>
      <c r="G1924" t="s">
        <v>4486</v>
      </c>
      <c r="H1924" t="s">
        <v>4415</v>
      </c>
      <c r="J1924" t="s">
        <v>9450</v>
      </c>
      <c r="K1924" t="s">
        <v>4448</v>
      </c>
      <c r="L1924" t="s">
        <v>3337</v>
      </c>
      <c r="M1924" t="s">
        <v>9453</v>
      </c>
      <c r="P1924" t="s">
        <v>3343</v>
      </c>
    </row>
    <row r="1925" spans="1:16" x14ac:dyDescent="0.25">
      <c r="A1925" t="s">
        <v>4410</v>
      </c>
      <c r="C1925" t="s">
        <v>9454</v>
      </c>
      <c r="D1925" t="s">
        <v>9454</v>
      </c>
      <c r="E1925" t="s">
        <v>9455</v>
      </c>
      <c r="F1925" t="s">
        <v>2608</v>
      </c>
      <c r="G1925" t="s">
        <v>5259</v>
      </c>
      <c r="H1925" t="s">
        <v>4415</v>
      </c>
      <c r="J1925" t="s">
        <v>9450</v>
      </c>
      <c r="K1925" t="s">
        <v>4448</v>
      </c>
      <c r="L1925" t="s">
        <v>3337</v>
      </c>
      <c r="M1925" t="s">
        <v>9456</v>
      </c>
      <c r="P1925" t="s">
        <v>3343</v>
      </c>
    </row>
    <row r="1926" spans="1:16" x14ac:dyDescent="0.25">
      <c r="A1926" t="s">
        <v>4410</v>
      </c>
      <c r="C1926" t="s">
        <v>9457</v>
      </c>
      <c r="D1926" t="s">
        <v>9457</v>
      </c>
      <c r="E1926" t="s">
        <v>9458</v>
      </c>
      <c r="F1926" t="s">
        <v>9459</v>
      </c>
      <c r="G1926" t="s">
        <v>4403</v>
      </c>
      <c r="H1926" t="s">
        <v>4415</v>
      </c>
      <c r="K1926" t="s">
        <v>4448</v>
      </c>
      <c r="L1926" t="s">
        <v>3337</v>
      </c>
      <c r="M1926" t="s">
        <v>9460</v>
      </c>
      <c r="P1926" t="s">
        <v>3343</v>
      </c>
    </row>
    <row r="1927" spans="1:16" x14ac:dyDescent="0.25">
      <c r="A1927" t="s">
        <v>3430</v>
      </c>
      <c r="B1927" t="s">
        <v>9461</v>
      </c>
      <c r="C1927" t="s">
        <v>9462</v>
      </c>
      <c r="D1927" t="s">
        <v>9462</v>
      </c>
      <c r="E1927" t="s">
        <v>9463</v>
      </c>
      <c r="F1927" t="s">
        <v>9464</v>
      </c>
      <c r="G1927" t="s">
        <v>4403</v>
      </c>
      <c r="H1927" t="s">
        <v>4415</v>
      </c>
      <c r="J1927" t="s">
        <v>9465</v>
      </c>
      <c r="K1927" t="s">
        <v>4593</v>
      </c>
      <c r="L1927" t="s">
        <v>3337</v>
      </c>
      <c r="M1927" t="s">
        <v>5231</v>
      </c>
      <c r="P1927" t="s">
        <v>3343</v>
      </c>
    </row>
    <row r="1928" spans="1:16" x14ac:dyDescent="0.25">
      <c r="A1928" t="s">
        <v>3430</v>
      </c>
      <c r="C1928" t="s">
        <v>9466</v>
      </c>
      <c r="D1928" t="s">
        <v>9466</v>
      </c>
      <c r="E1928" t="s">
        <v>5384</v>
      </c>
      <c r="F1928" t="s">
        <v>5385</v>
      </c>
      <c r="G1928" t="s">
        <v>4403</v>
      </c>
      <c r="H1928" t="s">
        <v>4415</v>
      </c>
      <c r="J1928" t="s">
        <v>9465</v>
      </c>
      <c r="K1928" t="s">
        <v>4593</v>
      </c>
      <c r="L1928" t="s">
        <v>4069</v>
      </c>
      <c r="M1928" t="s">
        <v>5231</v>
      </c>
      <c r="P1928" t="s">
        <v>3343</v>
      </c>
    </row>
    <row r="1929" spans="1:16" x14ac:dyDescent="0.25">
      <c r="A1929" t="s">
        <v>3430</v>
      </c>
      <c r="B1929" t="s">
        <v>9467</v>
      </c>
      <c r="C1929" t="s">
        <v>9468</v>
      </c>
      <c r="D1929" t="s">
        <v>9468</v>
      </c>
      <c r="E1929" t="s">
        <v>5388</v>
      </c>
      <c r="F1929" t="s">
        <v>5389</v>
      </c>
      <c r="G1929" t="s">
        <v>4403</v>
      </c>
      <c r="H1929" t="s">
        <v>4415</v>
      </c>
      <c r="J1929" t="s">
        <v>9465</v>
      </c>
      <c r="K1929" t="s">
        <v>4593</v>
      </c>
      <c r="L1929" t="s">
        <v>3337</v>
      </c>
      <c r="M1929" t="s">
        <v>5231</v>
      </c>
      <c r="P1929" t="s">
        <v>3343</v>
      </c>
    </row>
    <row r="1930" spans="1:16" x14ac:dyDescent="0.25">
      <c r="A1930" t="s">
        <v>3430</v>
      </c>
      <c r="C1930" t="s">
        <v>9469</v>
      </c>
      <c r="D1930" t="s">
        <v>9469</v>
      </c>
      <c r="E1930" t="s">
        <v>5391</v>
      </c>
      <c r="F1930" t="s">
        <v>5392</v>
      </c>
      <c r="G1930" t="s">
        <v>4403</v>
      </c>
      <c r="H1930" t="s">
        <v>4415</v>
      </c>
      <c r="J1930" t="s">
        <v>9465</v>
      </c>
      <c r="K1930" t="s">
        <v>4593</v>
      </c>
      <c r="L1930" t="s">
        <v>4069</v>
      </c>
      <c r="M1930" t="s">
        <v>5231</v>
      </c>
      <c r="P1930" t="s">
        <v>3343</v>
      </c>
    </row>
    <row r="1931" spans="1:16" x14ac:dyDescent="0.25">
      <c r="A1931" t="s">
        <v>3430</v>
      </c>
      <c r="C1931" t="s">
        <v>9470</v>
      </c>
      <c r="D1931" t="s">
        <v>9470</v>
      </c>
      <c r="E1931" t="s">
        <v>5394</v>
      </c>
      <c r="G1931" t="s">
        <v>4403</v>
      </c>
      <c r="H1931" t="s">
        <v>4415</v>
      </c>
      <c r="J1931" t="s">
        <v>9465</v>
      </c>
      <c r="K1931" t="s">
        <v>4593</v>
      </c>
      <c r="L1931" t="s">
        <v>4069</v>
      </c>
      <c r="M1931" t="s">
        <v>7339</v>
      </c>
      <c r="P1931" t="s">
        <v>3343</v>
      </c>
    </row>
    <row r="1932" spans="1:16" x14ac:dyDescent="0.25">
      <c r="A1932" t="s">
        <v>3883</v>
      </c>
      <c r="C1932" t="s">
        <v>9471</v>
      </c>
      <c r="D1932" t="s">
        <v>9471</v>
      </c>
      <c r="E1932" t="s">
        <v>9472</v>
      </c>
      <c r="F1932" t="s">
        <v>5398</v>
      </c>
      <c r="G1932" t="s">
        <v>4486</v>
      </c>
      <c r="H1932" t="s">
        <v>4415</v>
      </c>
      <c r="J1932" t="s">
        <v>9465</v>
      </c>
      <c r="K1932" t="s">
        <v>3336</v>
      </c>
      <c r="L1932" t="s">
        <v>4069</v>
      </c>
      <c r="M1932" t="s">
        <v>5231</v>
      </c>
      <c r="P1932" t="s">
        <v>3343</v>
      </c>
    </row>
    <row r="1933" spans="1:16" x14ac:dyDescent="0.25">
      <c r="A1933" t="s">
        <v>3883</v>
      </c>
      <c r="C1933" t="s">
        <v>9473</v>
      </c>
      <c r="D1933" t="s">
        <v>9473</v>
      </c>
      <c r="E1933" t="s">
        <v>9474</v>
      </c>
      <c r="F1933" t="s">
        <v>5402</v>
      </c>
      <c r="G1933" t="s">
        <v>4403</v>
      </c>
      <c r="H1933" t="s">
        <v>4415</v>
      </c>
      <c r="J1933" t="s">
        <v>9465</v>
      </c>
      <c r="K1933" t="s">
        <v>3336</v>
      </c>
      <c r="L1933" t="s">
        <v>3337</v>
      </c>
      <c r="M1933" t="s">
        <v>5231</v>
      </c>
      <c r="P1933" t="s">
        <v>3343</v>
      </c>
    </row>
    <row r="1934" spans="1:16" x14ac:dyDescent="0.25">
      <c r="C1934" t="s">
        <v>9475</v>
      </c>
      <c r="D1934" t="s">
        <v>9475</v>
      </c>
      <c r="E1934" t="s">
        <v>9476</v>
      </c>
      <c r="G1934" t="s">
        <v>4403</v>
      </c>
      <c r="J1934" t="s">
        <v>9465</v>
      </c>
      <c r="K1934" t="s">
        <v>4593</v>
      </c>
      <c r="L1934" t="s">
        <v>4069</v>
      </c>
      <c r="M1934" t="s">
        <v>7346</v>
      </c>
      <c r="N1934" t="s">
        <v>4450</v>
      </c>
      <c r="P1934" t="s">
        <v>3343</v>
      </c>
    </row>
    <row r="1935" spans="1:16" x14ac:dyDescent="0.25">
      <c r="C1935" t="s">
        <v>9477</v>
      </c>
      <c r="D1935" t="s">
        <v>9477</v>
      </c>
      <c r="E1935" t="s">
        <v>9478</v>
      </c>
      <c r="G1935" t="s">
        <v>4403</v>
      </c>
      <c r="J1935" t="s">
        <v>9465</v>
      </c>
      <c r="K1935" t="s">
        <v>4593</v>
      </c>
      <c r="L1935" t="s">
        <v>3337</v>
      </c>
      <c r="M1935" t="s">
        <v>7349</v>
      </c>
      <c r="N1935" t="s">
        <v>4450</v>
      </c>
      <c r="P1935" t="s">
        <v>3343</v>
      </c>
    </row>
    <row r="1936" spans="1:16" x14ac:dyDescent="0.25">
      <c r="C1936" t="s">
        <v>9479</v>
      </c>
      <c r="D1936" t="s">
        <v>9479</v>
      </c>
      <c r="E1936" t="s">
        <v>5146</v>
      </c>
      <c r="G1936" t="s">
        <v>4403</v>
      </c>
      <c r="J1936" t="s">
        <v>9465</v>
      </c>
      <c r="K1936" t="s">
        <v>4593</v>
      </c>
      <c r="L1936" t="s">
        <v>3337</v>
      </c>
      <c r="M1936" t="s">
        <v>7353</v>
      </c>
      <c r="N1936" t="s">
        <v>4450</v>
      </c>
      <c r="P1936" t="s">
        <v>3343</v>
      </c>
    </row>
    <row r="1937" spans="1:16" x14ac:dyDescent="0.25">
      <c r="A1937" t="s">
        <v>3883</v>
      </c>
      <c r="C1937" t="s">
        <v>9480</v>
      </c>
      <c r="D1937" t="s">
        <v>9480</v>
      </c>
      <c r="E1937" t="s">
        <v>9481</v>
      </c>
      <c r="F1937" t="s">
        <v>5418</v>
      </c>
      <c r="G1937" t="s">
        <v>3881</v>
      </c>
      <c r="H1937" t="s">
        <v>4415</v>
      </c>
      <c r="J1937" t="s">
        <v>9465</v>
      </c>
      <c r="K1937" t="s">
        <v>3336</v>
      </c>
      <c r="L1937" t="s">
        <v>3337</v>
      </c>
      <c r="M1937" t="s">
        <v>5231</v>
      </c>
      <c r="P1937" t="s">
        <v>3343</v>
      </c>
    </row>
    <row r="1938" spans="1:16" x14ac:dyDescent="0.25">
      <c r="A1938" t="s">
        <v>3883</v>
      </c>
      <c r="B1938" t="s">
        <v>9482</v>
      </c>
      <c r="C1938" t="s">
        <v>9483</v>
      </c>
      <c r="D1938" t="s">
        <v>9483</v>
      </c>
      <c r="E1938" t="s">
        <v>9484</v>
      </c>
      <c r="F1938" t="s">
        <v>5421</v>
      </c>
      <c r="G1938" t="s">
        <v>4486</v>
      </c>
      <c r="H1938" t="s">
        <v>4415</v>
      </c>
      <c r="J1938" t="s">
        <v>9465</v>
      </c>
      <c r="K1938" t="s">
        <v>3336</v>
      </c>
      <c r="L1938" t="s">
        <v>4069</v>
      </c>
      <c r="M1938" t="s">
        <v>5231</v>
      </c>
      <c r="P1938" t="s">
        <v>3343</v>
      </c>
    </row>
    <row r="1939" spans="1:16" x14ac:dyDescent="0.25">
      <c r="A1939" t="s">
        <v>4764</v>
      </c>
      <c r="C1939" t="s">
        <v>9485</v>
      </c>
      <c r="D1939" t="s">
        <v>9485</v>
      </c>
      <c r="E1939" t="s">
        <v>9486</v>
      </c>
      <c r="F1939" t="s">
        <v>9487</v>
      </c>
      <c r="G1939" t="s">
        <v>4403</v>
      </c>
      <c r="J1939" t="s">
        <v>9465</v>
      </c>
      <c r="K1939" t="s">
        <v>4593</v>
      </c>
      <c r="L1939" t="s">
        <v>3337</v>
      </c>
      <c r="M1939" t="s">
        <v>7362</v>
      </c>
      <c r="N1939" t="s">
        <v>4450</v>
      </c>
      <c r="P1939" t="s">
        <v>3343</v>
      </c>
    </row>
    <row r="1940" spans="1:16" x14ac:dyDescent="0.25">
      <c r="A1940" t="s">
        <v>4764</v>
      </c>
      <c r="C1940" t="s">
        <v>9488</v>
      </c>
      <c r="D1940" t="s">
        <v>9488</v>
      </c>
      <c r="E1940" t="s">
        <v>7364</v>
      </c>
      <c r="F1940" t="s">
        <v>9489</v>
      </c>
      <c r="G1940" t="s">
        <v>4403</v>
      </c>
      <c r="J1940" t="s">
        <v>9465</v>
      </c>
      <c r="K1940" t="s">
        <v>4593</v>
      </c>
      <c r="L1940" t="s">
        <v>4069</v>
      </c>
      <c r="M1940" t="s">
        <v>7366</v>
      </c>
      <c r="N1940" t="s">
        <v>4450</v>
      </c>
      <c r="P1940" t="s">
        <v>3343</v>
      </c>
    </row>
    <row r="1941" spans="1:16" x14ac:dyDescent="0.25">
      <c r="A1941" t="s">
        <v>4764</v>
      </c>
      <c r="B1941" t="s">
        <v>9490</v>
      </c>
      <c r="C1941" t="s">
        <v>9491</v>
      </c>
      <c r="D1941" t="s">
        <v>9491</v>
      </c>
      <c r="E1941" t="s">
        <v>5423</v>
      </c>
      <c r="F1941" t="s">
        <v>9492</v>
      </c>
      <c r="G1941" t="s">
        <v>3881</v>
      </c>
      <c r="J1941" t="s">
        <v>9465</v>
      </c>
      <c r="K1941" t="s">
        <v>4593</v>
      </c>
      <c r="L1941" t="s">
        <v>4069</v>
      </c>
      <c r="M1941" t="s">
        <v>7369</v>
      </c>
      <c r="N1941" t="s">
        <v>4450</v>
      </c>
      <c r="P1941" t="s">
        <v>3343</v>
      </c>
    </row>
    <row r="1942" spans="1:16" x14ac:dyDescent="0.25">
      <c r="A1942" t="s">
        <v>4764</v>
      </c>
      <c r="B1942" t="s">
        <v>9493</v>
      </c>
      <c r="C1942" t="s">
        <v>9494</v>
      </c>
      <c r="D1942" t="s">
        <v>9494</v>
      </c>
      <c r="E1942" t="s">
        <v>5170</v>
      </c>
      <c r="F1942" t="s">
        <v>9495</v>
      </c>
      <c r="G1942" t="s">
        <v>4403</v>
      </c>
      <c r="J1942" t="s">
        <v>9465</v>
      </c>
      <c r="K1942" t="s">
        <v>4593</v>
      </c>
      <c r="L1942" t="s">
        <v>4069</v>
      </c>
      <c r="M1942" t="s">
        <v>7374</v>
      </c>
      <c r="N1942" t="s">
        <v>4450</v>
      </c>
      <c r="P1942" t="s">
        <v>3343</v>
      </c>
    </row>
    <row r="1943" spans="1:16" x14ac:dyDescent="0.25">
      <c r="A1943" t="s">
        <v>3883</v>
      </c>
      <c r="C1943" t="s">
        <v>9496</v>
      </c>
      <c r="D1943" t="s">
        <v>9496</v>
      </c>
      <c r="F1943" t="s">
        <v>4486</v>
      </c>
      <c r="H1943" t="s">
        <v>4415</v>
      </c>
      <c r="J1943" t="s">
        <v>9465</v>
      </c>
      <c r="K1943" t="s">
        <v>4593</v>
      </c>
      <c r="L1943" t="s">
        <v>4069</v>
      </c>
      <c r="M1943" t="s">
        <v>5231</v>
      </c>
      <c r="P1943" t="s">
        <v>3343</v>
      </c>
    </row>
    <row r="1944" spans="1:16" x14ac:dyDescent="0.25">
      <c r="A1944" t="s">
        <v>3883</v>
      </c>
      <c r="B1944" t="s">
        <v>9497</v>
      </c>
      <c r="C1944" t="s">
        <v>9498</v>
      </c>
      <c r="D1944" t="s">
        <v>9498</v>
      </c>
      <c r="F1944" t="s">
        <v>5429</v>
      </c>
      <c r="G1944" t="s">
        <v>4799</v>
      </c>
      <c r="H1944" t="s">
        <v>4415</v>
      </c>
      <c r="J1944" t="s">
        <v>9465</v>
      </c>
      <c r="K1944" t="s">
        <v>4593</v>
      </c>
      <c r="L1944" t="s">
        <v>4069</v>
      </c>
      <c r="M1944" t="s">
        <v>5231</v>
      </c>
      <c r="P1944" t="s">
        <v>3343</v>
      </c>
    </row>
    <row r="1945" spans="1:16" x14ac:dyDescent="0.25">
      <c r="A1945" t="s">
        <v>3883</v>
      </c>
      <c r="C1945" t="s">
        <v>9499</v>
      </c>
      <c r="D1945" t="s">
        <v>9499</v>
      </c>
      <c r="F1945" t="s">
        <v>5431</v>
      </c>
      <c r="H1945" t="s">
        <v>4415</v>
      </c>
      <c r="J1945" t="s">
        <v>9465</v>
      </c>
      <c r="K1945" t="s">
        <v>4593</v>
      </c>
      <c r="L1945" t="s">
        <v>4069</v>
      </c>
      <c r="M1945" t="s">
        <v>5231</v>
      </c>
      <c r="P1945" t="s">
        <v>3343</v>
      </c>
    </row>
    <row r="1946" spans="1:16" x14ac:dyDescent="0.25">
      <c r="A1946" t="s">
        <v>3883</v>
      </c>
      <c r="C1946" t="s">
        <v>9500</v>
      </c>
      <c r="D1946" t="s">
        <v>9500</v>
      </c>
      <c r="F1946" t="s">
        <v>5434</v>
      </c>
      <c r="H1946" t="s">
        <v>4415</v>
      </c>
      <c r="J1946" t="s">
        <v>9465</v>
      </c>
      <c r="K1946" t="s">
        <v>4593</v>
      </c>
      <c r="L1946" t="s">
        <v>4069</v>
      </c>
      <c r="M1946" t="s">
        <v>5231</v>
      </c>
      <c r="P1946" t="s">
        <v>3343</v>
      </c>
    </row>
    <row r="1947" spans="1:16" x14ac:dyDescent="0.25">
      <c r="A1947" t="s">
        <v>3883</v>
      </c>
      <c r="C1947" t="s">
        <v>9501</v>
      </c>
      <c r="D1947" t="s">
        <v>9501</v>
      </c>
      <c r="F1947" t="s">
        <v>5436</v>
      </c>
      <c r="H1947" t="s">
        <v>4415</v>
      </c>
      <c r="J1947" t="s">
        <v>9465</v>
      </c>
      <c r="K1947" t="s">
        <v>4593</v>
      </c>
      <c r="L1947" t="s">
        <v>4069</v>
      </c>
      <c r="M1947" t="s">
        <v>5231</v>
      </c>
      <c r="P1947" t="s">
        <v>3343</v>
      </c>
    </row>
    <row r="1948" spans="1:16" x14ac:dyDescent="0.25">
      <c r="A1948" t="s">
        <v>3883</v>
      </c>
      <c r="B1948" t="s">
        <v>9497</v>
      </c>
      <c r="C1948" t="s">
        <v>9502</v>
      </c>
      <c r="D1948" t="s">
        <v>9502</v>
      </c>
      <c r="F1948" t="s">
        <v>5438</v>
      </c>
      <c r="G1948" t="s">
        <v>3881</v>
      </c>
      <c r="H1948" t="s">
        <v>4415</v>
      </c>
      <c r="J1948" t="s">
        <v>9465</v>
      </c>
      <c r="K1948" t="s">
        <v>4593</v>
      </c>
      <c r="L1948" t="s">
        <v>4069</v>
      </c>
      <c r="M1948" t="s">
        <v>5231</v>
      </c>
      <c r="P1948" t="s">
        <v>3343</v>
      </c>
    </row>
    <row r="1949" spans="1:16" x14ac:dyDescent="0.25">
      <c r="A1949" t="s">
        <v>3883</v>
      </c>
      <c r="C1949" t="s">
        <v>9503</v>
      </c>
      <c r="D1949" t="s">
        <v>9503</v>
      </c>
      <c r="E1949" t="s">
        <v>9504</v>
      </c>
      <c r="F1949" t="s">
        <v>5441</v>
      </c>
      <c r="G1949" t="s">
        <v>3333</v>
      </c>
      <c r="H1949" t="s">
        <v>4415</v>
      </c>
      <c r="J1949" t="s">
        <v>9465</v>
      </c>
      <c r="K1949" t="s">
        <v>3336</v>
      </c>
      <c r="L1949" t="s">
        <v>3337</v>
      </c>
      <c r="M1949" t="s">
        <v>5231</v>
      </c>
      <c r="P1949" t="s">
        <v>3343</v>
      </c>
    </row>
    <row r="1950" spans="1:16" x14ac:dyDescent="0.25">
      <c r="A1950" t="s">
        <v>3883</v>
      </c>
      <c r="B1950" t="s">
        <v>9505</v>
      </c>
      <c r="C1950" t="s">
        <v>9506</v>
      </c>
      <c r="D1950" t="s">
        <v>9506</v>
      </c>
      <c r="E1950" t="s">
        <v>9507</v>
      </c>
      <c r="F1950" t="s">
        <v>5444</v>
      </c>
      <c r="G1950" t="s">
        <v>4403</v>
      </c>
      <c r="H1950" t="s">
        <v>4415</v>
      </c>
      <c r="J1950" t="s">
        <v>9465</v>
      </c>
      <c r="K1950" t="s">
        <v>3336</v>
      </c>
      <c r="L1950" t="s">
        <v>4069</v>
      </c>
      <c r="M1950" t="s">
        <v>5231</v>
      </c>
      <c r="P1950" t="s">
        <v>3343</v>
      </c>
    </row>
    <row r="1951" spans="1:16" x14ac:dyDescent="0.25">
      <c r="A1951" t="s">
        <v>3883</v>
      </c>
      <c r="B1951" t="s">
        <v>9508</v>
      </c>
      <c r="C1951" t="s">
        <v>9509</v>
      </c>
      <c r="D1951" t="s">
        <v>9509</v>
      </c>
      <c r="F1951" t="s">
        <v>5447</v>
      </c>
      <c r="G1951" t="s">
        <v>3881</v>
      </c>
      <c r="H1951" t="s">
        <v>4415</v>
      </c>
      <c r="J1951" t="s">
        <v>9465</v>
      </c>
      <c r="K1951" t="s">
        <v>4593</v>
      </c>
      <c r="L1951" t="s">
        <v>4069</v>
      </c>
      <c r="P1951" t="s">
        <v>3343</v>
      </c>
    </row>
    <row r="1952" spans="1:16" x14ac:dyDescent="0.25">
      <c r="A1952" t="s">
        <v>3883</v>
      </c>
      <c r="C1952" t="s">
        <v>9510</v>
      </c>
      <c r="D1952" t="s">
        <v>9510</v>
      </c>
      <c r="E1952" t="s">
        <v>9511</v>
      </c>
      <c r="F1952" t="s">
        <v>5450</v>
      </c>
      <c r="G1952" t="s">
        <v>4486</v>
      </c>
      <c r="H1952" t="s">
        <v>4415</v>
      </c>
      <c r="J1952" t="s">
        <v>9465</v>
      </c>
      <c r="K1952" t="s">
        <v>3336</v>
      </c>
      <c r="L1952" t="s">
        <v>4069</v>
      </c>
      <c r="M1952" t="s">
        <v>5231</v>
      </c>
      <c r="P1952" t="s">
        <v>3343</v>
      </c>
    </row>
    <row r="1953" spans="1:16" x14ac:dyDescent="0.25">
      <c r="A1953" t="s">
        <v>3430</v>
      </c>
      <c r="C1953" t="s">
        <v>9512</v>
      </c>
      <c r="D1953" t="s">
        <v>9512</v>
      </c>
      <c r="E1953" t="s">
        <v>9513</v>
      </c>
      <c r="F1953" t="s">
        <v>5452</v>
      </c>
      <c r="G1953" t="s">
        <v>4403</v>
      </c>
      <c r="H1953" t="s">
        <v>4415</v>
      </c>
      <c r="J1953" t="s">
        <v>9465</v>
      </c>
      <c r="K1953" t="s">
        <v>4593</v>
      </c>
      <c r="L1953" t="s">
        <v>3337</v>
      </c>
      <c r="M1953" t="s">
        <v>5231</v>
      </c>
      <c r="P1953" t="s">
        <v>3343</v>
      </c>
    </row>
    <row r="1954" spans="1:16" x14ac:dyDescent="0.25">
      <c r="A1954" t="s">
        <v>4764</v>
      </c>
      <c r="C1954" t="s">
        <v>9514</v>
      </c>
      <c r="D1954" t="s">
        <v>9514</v>
      </c>
      <c r="E1954" t="s">
        <v>9515</v>
      </c>
      <c r="F1954" t="s">
        <v>9516</v>
      </c>
      <c r="G1954" t="s">
        <v>4403</v>
      </c>
      <c r="J1954" t="s">
        <v>9465</v>
      </c>
      <c r="K1954" t="s">
        <v>4593</v>
      </c>
      <c r="L1954" t="s">
        <v>3337</v>
      </c>
      <c r="M1954" t="s">
        <v>7394</v>
      </c>
      <c r="N1954" t="s">
        <v>4450</v>
      </c>
      <c r="P1954" t="s">
        <v>3343</v>
      </c>
    </row>
    <row r="1955" spans="1:16" x14ac:dyDescent="0.25">
      <c r="A1955" t="s">
        <v>3883</v>
      </c>
      <c r="C1955" t="s">
        <v>9517</v>
      </c>
      <c r="D1955" t="s">
        <v>9517</v>
      </c>
      <c r="E1955" t="s">
        <v>9518</v>
      </c>
      <c r="F1955" t="s">
        <v>5456</v>
      </c>
      <c r="G1955" t="s">
        <v>4403</v>
      </c>
      <c r="H1955" t="s">
        <v>4415</v>
      </c>
      <c r="J1955" t="s">
        <v>9465</v>
      </c>
      <c r="K1955" t="s">
        <v>5457</v>
      </c>
      <c r="L1955" t="s">
        <v>3337</v>
      </c>
      <c r="M1955" t="s">
        <v>5231</v>
      </c>
      <c r="P1955" t="s">
        <v>3343</v>
      </c>
    </row>
    <row r="1956" spans="1:16" x14ac:dyDescent="0.25">
      <c r="A1956" t="s">
        <v>3883</v>
      </c>
      <c r="C1956" t="s">
        <v>9519</v>
      </c>
      <c r="D1956" t="s">
        <v>9519</v>
      </c>
      <c r="E1956" t="s">
        <v>9520</v>
      </c>
      <c r="F1956" t="s">
        <v>5460</v>
      </c>
      <c r="G1956" t="s">
        <v>4403</v>
      </c>
      <c r="H1956" t="s">
        <v>4415</v>
      </c>
      <c r="J1956" t="s">
        <v>9465</v>
      </c>
      <c r="K1956" t="s">
        <v>5457</v>
      </c>
      <c r="L1956" t="s">
        <v>3337</v>
      </c>
      <c r="M1956" t="s">
        <v>5231</v>
      </c>
      <c r="P1956" t="s">
        <v>3343</v>
      </c>
    </row>
    <row r="1957" spans="1:16" x14ac:dyDescent="0.25">
      <c r="A1957" t="s">
        <v>3883</v>
      </c>
      <c r="C1957" t="s">
        <v>9521</v>
      </c>
      <c r="D1957" t="s">
        <v>9521</v>
      </c>
      <c r="E1957" t="s">
        <v>9522</v>
      </c>
      <c r="F1957" t="s">
        <v>5463</v>
      </c>
      <c r="G1957" t="s">
        <v>4403</v>
      </c>
      <c r="H1957" t="s">
        <v>4415</v>
      </c>
      <c r="J1957" t="s">
        <v>9465</v>
      </c>
      <c r="K1957" t="s">
        <v>5457</v>
      </c>
      <c r="L1957" t="s">
        <v>4069</v>
      </c>
      <c r="M1957" t="s">
        <v>5231</v>
      </c>
      <c r="P1957" t="s">
        <v>3343</v>
      </c>
    </row>
    <row r="1958" spans="1:16" x14ac:dyDescent="0.25">
      <c r="A1958" t="s">
        <v>3883</v>
      </c>
      <c r="B1958" t="s">
        <v>9523</v>
      </c>
      <c r="C1958" t="s">
        <v>9524</v>
      </c>
      <c r="D1958" t="s">
        <v>9524</v>
      </c>
      <c r="E1958" t="s">
        <v>9525</v>
      </c>
      <c r="F1958" t="s">
        <v>5467</v>
      </c>
      <c r="G1958" t="s">
        <v>4403</v>
      </c>
      <c r="H1958" t="s">
        <v>4415</v>
      </c>
      <c r="J1958" t="s">
        <v>9465</v>
      </c>
      <c r="K1958" t="s">
        <v>5457</v>
      </c>
      <c r="L1958" t="s">
        <v>4069</v>
      </c>
      <c r="M1958" t="s">
        <v>5231</v>
      </c>
      <c r="P1958" t="s">
        <v>3343</v>
      </c>
    </row>
    <row r="1959" spans="1:16" x14ac:dyDescent="0.25">
      <c r="A1959" t="s">
        <v>3883</v>
      </c>
      <c r="B1959" t="s">
        <v>9523</v>
      </c>
      <c r="C1959" t="s">
        <v>9526</v>
      </c>
      <c r="D1959" t="s">
        <v>9526</v>
      </c>
      <c r="E1959" t="s">
        <v>9527</v>
      </c>
      <c r="F1959" t="s">
        <v>5470</v>
      </c>
      <c r="G1959" t="s">
        <v>4403</v>
      </c>
      <c r="H1959" t="s">
        <v>4415</v>
      </c>
      <c r="J1959" t="s">
        <v>9465</v>
      </c>
      <c r="K1959" t="s">
        <v>5457</v>
      </c>
      <c r="L1959" t="s">
        <v>3337</v>
      </c>
      <c r="M1959" t="s">
        <v>5231</v>
      </c>
      <c r="P1959" t="s">
        <v>3343</v>
      </c>
    </row>
    <row r="1960" spans="1:16" x14ac:dyDescent="0.25">
      <c r="A1960" t="s">
        <v>3883</v>
      </c>
      <c r="C1960" t="s">
        <v>9528</v>
      </c>
      <c r="D1960" t="s">
        <v>9528</v>
      </c>
      <c r="E1960" t="s">
        <v>9529</v>
      </c>
      <c r="F1960" t="s">
        <v>5473</v>
      </c>
      <c r="G1960" t="s">
        <v>4403</v>
      </c>
      <c r="H1960" t="s">
        <v>4415</v>
      </c>
      <c r="J1960" t="s">
        <v>9465</v>
      </c>
      <c r="K1960" t="s">
        <v>5457</v>
      </c>
      <c r="L1960" t="s">
        <v>3337</v>
      </c>
      <c r="M1960" t="s">
        <v>5231</v>
      </c>
      <c r="P1960" t="s">
        <v>3343</v>
      </c>
    </row>
    <row r="1961" spans="1:16" x14ac:dyDescent="0.25">
      <c r="A1961" t="s">
        <v>3883</v>
      </c>
      <c r="C1961" t="s">
        <v>9530</v>
      </c>
      <c r="D1961" t="s">
        <v>9530</v>
      </c>
      <c r="E1961" t="s">
        <v>9531</v>
      </c>
      <c r="F1961" t="s">
        <v>5476</v>
      </c>
      <c r="G1961" t="s">
        <v>4403</v>
      </c>
      <c r="H1961" t="s">
        <v>4415</v>
      </c>
      <c r="J1961" t="s">
        <v>9465</v>
      </c>
      <c r="K1961" t="s">
        <v>5457</v>
      </c>
      <c r="L1961" t="s">
        <v>3337</v>
      </c>
      <c r="M1961" t="s">
        <v>5231</v>
      </c>
      <c r="P1961" t="s">
        <v>3343</v>
      </c>
    </row>
    <row r="1962" spans="1:16" x14ac:dyDescent="0.25">
      <c r="A1962" t="s">
        <v>3883</v>
      </c>
      <c r="C1962" t="s">
        <v>9532</v>
      </c>
      <c r="D1962" t="s">
        <v>9532</v>
      </c>
      <c r="E1962" t="s">
        <v>9533</v>
      </c>
      <c r="F1962" t="s">
        <v>5479</v>
      </c>
      <c r="G1962" t="s">
        <v>4403</v>
      </c>
      <c r="H1962" t="s">
        <v>4415</v>
      </c>
      <c r="J1962" t="s">
        <v>9465</v>
      </c>
      <c r="K1962" t="s">
        <v>5457</v>
      </c>
      <c r="L1962" t="s">
        <v>3337</v>
      </c>
      <c r="M1962" t="s">
        <v>5231</v>
      </c>
      <c r="P1962" t="s">
        <v>3343</v>
      </c>
    </row>
    <row r="1963" spans="1:16" x14ac:dyDescent="0.25">
      <c r="A1963" t="s">
        <v>3883</v>
      </c>
      <c r="B1963" t="s">
        <v>9534</v>
      </c>
      <c r="C1963" t="s">
        <v>9535</v>
      </c>
      <c r="D1963" t="s">
        <v>9535</v>
      </c>
      <c r="E1963" t="s">
        <v>9536</v>
      </c>
      <c r="F1963" t="s">
        <v>5482</v>
      </c>
      <c r="G1963" t="s">
        <v>4486</v>
      </c>
      <c r="H1963" t="s">
        <v>4415</v>
      </c>
      <c r="J1963" t="s">
        <v>9465</v>
      </c>
      <c r="K1963" t="s">
        <v>3336</v>
      </c>
      <c r="L1963" t="s">
        <v>4069</v>
      </c>
      <c r="M1963" t="s">
        <v>5231</v>
      </c>
      <c r="P1963" t="s">
        <v>3343</v>
      </c>
    </row>
    <row r="1964" spans="1:16" x14ac:dyDescent="0.25">
      <c r="A1964" t="s">
        <v>3883</v>
      </c>
      <c r="C1964" t="s">
        <v>9537</v>
      </c>
      <c r="D1964" t="s">
        <v>9537</v>
      </c>
      <c r="E1964" t="s">
        <v>9538</v>
      </c>
      <c r="F1964" t="s">
        <v>5485</v>
      </c>
      <c r="G1964" t="s">
        <v>3881</v>
      </c>
      <c r="H1964" t="s">
        <v>4415</v>
      </c>
      <c r="J1964" t="s">
        <v>9465</v>
      </c>
      <c r="K1964" t="s">
        <v>3336</v>
      </c>
      <c r="L1964" t="s">
        <v>4069</v>
      </c>
      <c r="M1964" t="s">
        <v>5231</v>
      </c>
      <c r="P1964" t="s">
        <v>3343</v>
      </c>
    </row>
    <row r="1965" spans="1:16" x14ac:dyDescent="0.25">
      <c r="A1965" t="s">
        <v>4764</v>
      </c>
      <c r="C1965" t="s">
        <v>9539</v>
      </c>
      <c r="D1965" t="s">
        <v>9539</v>
      </c>
      <c r="E1965" t="s">
        <v>6714</v>
      </c>
      <c r="F1965" t="s">
        <v>9540</v>
      </c>
      <c r="G1965" t="s">
        <v>4403</v>
      </c>
      <c r="J1965" t="s">
        <v>9465</v>
      </c>
      <c r="K1965" t="s">
        <v>4593</v>
      </c>
      <c r="L1965" t="s">
        <v>3337</v>
      </c>
      <c r="M1965" t="s">
        <v>7419</v>
      </c>
      <c r="N1965" t="s">
        <v>4450</v>
      </c>
      <c r="P1965" t="s">
        <v>3343</v>
      </c>
    </row>
    <row r="1966" spans="1:16" x14ac:dyDescent="0.25">
      <c r="A1966" t="s">
        <v>4764</v>
      </c>
      <c r="C1966" t="s">
        <v>9541</v>
      </c>
      <c r="D1966" t="s">
        <v>9541</v>
      </c>
      <c r="E1966" t="s">
        <v>5213</v>
      </c>
      <c r="F1966" t="s">
        <v>9542</v>
      </c>
      <c r="G1966" t="s">
        <v>4403</v>
      </c>
      <c r="J1966" t="s">
        <v>9465</v>
      </c>
      <c r="K1966" t="s">
        <v>4593</v>
      </c>
      <c r="L1966" t="s">
        <v>3337</v>
      </c>
      <c r="M1966" t="s">
        <v>7422</v>
      </c>
      <c r="N1966" t="s">
        <v>4450</v>
      </c>
      <c r="P1966" t="s">
        <v>3343</v>
      </c>
    </row>
    <row r="1967" spans="1:16" x14ac:dyDescent="0.25">
      <c r="A1967" t="s">
        <v>4764</v>
      </c>
      <c r="C1967" t="s">
        <v>9543</v>
      </c>
      <c r="D1967" t="s">
        <v>9543</v>
      </c>
      <c r="E1967" t="s">
        <v>9544</v>
      </c>
      <c r="F1967" t="s">
        <v>9545</v>
      </c>
      <c r="G1967" t="s">
        <v>4403</v>
      </c>
      <c r="J1967" t="s">
        <v>9465</v>
      </c>
      <c r="K1967" t="s">
        <v>4593</v>
      </c>
      <c r="L1967" t="s">
        <v>3337</v>
      </c>
      <c r="M1967" t="s">
        <v>7426</v>
      </c>
      <c r="N1967" t="s">
        <v>4450</v>
      </c>
      <c r="P1967" t="s">
        <v>3343</v>
      </c>
    </row>
    <row r="1968" spans="1:16" x14ac:dyDescent="0.25">
      <c r="A1968" t="s">
        <v>4764</v>
      </c>
      <c r="B1968" t="s">
        <v>9490</v>
      </c>
      <c r="C1968" t="s">
        <v>9546</v>
      </c>
      <c r="D1968" t="s">
        <v>9546</v>
      </c>
      <c r="E1968" t="s">
        <v>9547</v>
      </c>
      <c r="F1968" t="s">
        <v>9548</v>
      </c>
      <c r="G1968" t="s">
        <v>4403</v>
      </c>
      <c r="H1968" t="s">
        <v>4415</v>
      </c>
      <c r="J1968" t="s">
        <v>9465</v>
      </c>
      <c r="K1968" t="s">
        <v>4593</v>
      </c>
      <c r="L1968" t="s">
        <v>3337</v>
      </c>
      <c r="M1968" t="s">
        <v>5231</v>
      </c>
      <c r="N1968" t="s">
        <v>4450</v>
      </c>
      <c r="P1968" t="s">
        <v>3343</v>
      </c>
    </row>
    <row r="1969" spans="1:16" x14ac:dyDescent="0.25">
      <c r="A1969" t="s">
        <v>3883</v>
      </c>
      <c r="C1969" t="s">
        <v>9549</v>
      </c>
      <c r="D1969" t="s">
        <v>9549</v>
      </c>
      <c r="E1969" t="s">
        <v>9550</v>
      </c>
      <c r="F1969" t="s">
        <v>5494</v>
      </c>
      <c r="G1969" t="s">
        <v>4403</v>
      </c>
      <c r="H1969" t="s">
        <v>4415</v>
      </c>
      <c r="J1969" t="s">
        <v>9465</v>
      </c>
      <c r="K1969" t="s">
        <v>5457</v>
      </c>
      <c r="L1969" t="s">
        <v>4069</v>
      </c>
      <c r="M1969" t="s">
        <v>5231</v>
      </c>
      <c r="P1969" t="s">
        <v>3343</v>
      </c>
    </row>
    <row r="1970" spans="1:16" x14ac:dyDescent="0.25">
      <c r="A1970" t="s">
        <v>3883</v>
      </c>
      <c r="C1970" t="s">
        <v>9551</v>
      </c>
      <c r="D1970" t="s">
        <v>9551</v>
      </c>
      <c r="E1970" t="s">
        <v>9552</v>
      </c>
      <c r="F1970" t="s">
        <v>5460</v>
      </c>
      <c r="G1970" t="s">
        <v>4403</v>
      </c>
      <c r="H1970" t="s">
        <v>4415</v>
      </c>
      <c r="J1970" t="s">
        <v>9465</v>
      </c>
      <c r="K1970" t="s">
        <v>5457</v>
      </c>
      <c r="L1970" t="s">
        <v>4069</v>
      </c>
      <c r="M1970" t="s">
        <v>5231</v>
      </c>
      <c r="P1970" t="s">
        <v>3343</v>
      </c>
    </row>
    <row r="1971" spans="1:16" x14ac:dyDescent="0.25">
      <c r="A1971" t="s">
        <v>3883</v>
      </c>
      <c r="C1971" t="s">
        <v>9553</v>
      </c>
      <c r="D1971" t="s">
        <v>9553</v>
      </c>
      <c r="E1971" t="s">
        <v>9554</v>
      </c>
      <c r="F1971" t="s">
        <v>5499</v>
      </c>
      <c r="G1971" t="s">
        <v>4403</v>
      </c>
      <c r="H1971" t="s">
        <v>4415</v>
      </c>
      <c r="J1971" t="s">
        <v>9465</v>
      </c>
      <c r="K1971" t="s">
        <v>5457</v>
      </c>
      <c r="L1971" t="s">
        <v>3337</v>
      </c>
      <c r="M1971" t="s">
        <v>5231</v>
      </c>
      <c r="P1971" t="s">
        <v>3343</v>
      </c>
    </row>
    <row r="1972" spans="1:16" x14ac:dyDescent="0.25">
      <c r="A1972" t="s">
        <v>3883</v>
      </c>
      <c r="B1972" t="s">
        <v>9555</v>
      </c>
      <c r="C1972" t="s">
        <v>9556</v>
      </c>
      <c r="D1972" t="s">
        <v>9556</v>
      </c>
      <c r="E1972" t="s">
        <v>9557</v>
      </c>
      <c r="F1972" t="s">
        <v>5502</v>
      </c>
      <c r="G1972" t="s">
        <v>3881</v>
      </c>
      <c r="H1972" t="s">
        <v>4415</v>
      </c>
      <c r="J1972" t="s">
        <v>9465</v>
      </c>
      <c r="K1972" t="s">
        <v>3336</v>
      </c>
      <c r="L1972" t="s">
        <v>3337</v>
      </c>
      <c r="M1972" t="s">
        <v>5231</v>
      </c>
      <c r="P1972" t="s">
        <v>3343</v>
      </c>
    </row>
    <row r="1973" spans="1:16" x14ac:dyDescent="0.25">
      <c r="A1973" t="s">
        <v>3883</v>
      </c>
      <c r="C1973" t="s">
        <v>9558</v>
      </c>
      <c r="D1973" t="s">
        <v>9558</v>
      </c>
      <c r="E1973" t="s">
        <v>9559</v>
      </c>
      <c r="F1973" t="s">
        <v>9560</v>
      </c>
      <c r="G1973" t="s">
        <v>3333</v>
      </c>
      <c r="H1973" t="s">
        <v>4415</v>
      </c>
      <c r="J1973" t="s">
        <v>9465</v>
      </c>
      <c r="L1973" t="s">
        <v>4069</v>
      </c>
      <c r="M1973" t="s">
        <v>5231</v>
      </c>
      <c r="P1973" t="s">
        <v>3343</v>
      </c>
    </row>
    <row r="1974" spans="1:16" x14ac:dyDescent="0.25">
      <c r="A1974" t="s">
        <v>3883</v>
      </c>
      <c r="B1974" t="s">
        <v>9561</v>
      </c>
      <c r="C1974" t="s">
        <v>9562</v>
      </c>
      <c r="D1974" t="s">
        <v>9562</v>
      </c>
      <c r="F1974" t="s">
        <v>5447</v>
      </c>
      <c r="G1974" t="s">
        <v>3881</v>
      </c>
      <c r="H1974" t="s">
        <v>4415</v>
      </c>
      <c r="J1974" t="s">
        <v>9465</v>
      </c>
      <c r="K1974" t="s">
        <v>4593</v>
      </c>
      <c r="L1974" t="s">
        <v>4069</v>
      </c>
      <c r="P1974" t="s">
        <v>3343</v>
      </c>
    </row>
    <row r="1975" spans="1:16" x14ac:dyDescent="0.25">
      <c r="A1975" t="s">
        <v>3883</v>
      </c>
      <c r="C1975" t="s">
        <v>9563</v>
      </c>
      <c r="D1975" t="s">
        <v>9563</v>
      </c>
      <c r="E1975" t="s">
        <v>9564</v>
      </c>
      <c r="F1975" t="s">
        <v>5510</v>
      </c>
      <c r="G1975" t="s">
        <v>4403</v>
      </c>
      <c r="H1975" t="s">
        <v>4415</v>
      </c>
      <c r="J1975" t="s">
        <v>9465</v>
      </c>
      <c r="K1975" t="s">
        <v>3336</v>
      </c>
      <c r="L1975" t="s">
        <v>4069</v>
      </c>
      <c r="M1975" t="s">
        <v>5231</v>
      </c>
      <c r="P1975" t="s">
        <v>3343</v>
      </c>
    </row>
    <row r="1976" spans="1:16" x14ac:dyDescent="0.25">
      <c r="A1976" t="s">
        <v>3883</v>
      </c>
      <c r="B1976" t="s">
        <v>9555</v>
      </c>
      <c r="C1976" t="s">
        <v>9565</v>
      </c>
      <c r="D1976" t="s">
        <v>9565</v>
      </c>
      <c r="E1976" t="s">
        <v>9566</v>
      </c>
      <c r="F1976" t="s">
        <v>5513</v>
      </c>
      <c r="G1976" t="s">
        <v>4486</v>
      </c>
      <c r="H1976" t="s">
        <v>4415</v>
      </c>
      <c r="J1976" t="s">
        <v>9465</v>
      </c>
      <c r="K1976" t="s">
        <v>3336</v>
      </c>
      <c r="L1976" t="s">
        <v>3337</v>
      </c>
      <c r="M1976" t="s">
        <v>5231</v>
      </c>
      <c r="P1976" t="s">
        <v>3343</v>
      </c>
    </row>
    <row r="1977" spans="1:16" x14ac:dyDescent="0.25">
      <c r="A1977" t="s">
        <v>4398</v>
      </c>
      <c r="B1977" t="s">
        <v>6355</v>
      </c>
      <c r="C1977" t="s">
        <v>9567</v>
      </c>
      <c r="D1977" t="s">
        <v>9567</v>
      </c>
      <c r="E1977" t="s">
        <v>9568</v>
      </c>
      <c r="F1977" t="s">
        <v>9569</v>
      </c>
      <c r="G1977" t="s">
        <v>4403</v>
      </c>
      <c r="H1977" t="s">
        <v>4404</v>
      </c>
      <c r="J1977" t="s">
        <v>9465</v>
      </c>
      <c r="K1977" t="s">
        <v>4593</v>
      </c>
      <c r="L1977" t="s">
        <v>3337</v>
      </c>
      <c r="M1977" t="s">
        <v>7454</v>
      </c>
      <c r="N1977" t="s">
        <v>4450</v>
      </c>
      <c r="P1977" t="s">
        <v>3343</v>
      </c>
    </row>
    <row r="1978" spans="1:16" x14ac:dyDescent="0.25">
      <c r="B1978" t="s">
        <v>9490</v>
      </c>
      <c r="C1978" t="s">
        <v>9570</v>
      </c>
      <c r="D1978" t="s">
        <v>9570</v>
      </c>
      <c r="E1978" t="s">
        <v>9571</v>
      </c>
      <c r="F1978" t="s">
        <v>9572</v>
      </c>
      <c r="G1978" t="s">
        <v>4403</v>
      </c>
      <c r="J1978" t="s">
        <v>9465</v>
      </c>
      <c r="K1978" t="s">
        <v>4593</v>
      </c>
      <c r="L1978" t="s">
        <v>3337</v>
      </c>
      <c r="M1978" t="s">
        <v>7458</v>
      </c>
      <c r="N1978" t="s">
        <v>4450</v>
      </c>
      <c r="P1978" t="s">
        <v>3343</v>
      </c>
    </row>
    <row r="1979" spans="1:16" x14ac:dyDescent="0.25">
      <c r="C1979" t="s">
        <v>9573</v>
      </c>
      <c r="D1979" t="s">
        <v>9573</v>
      </c>
      <c r="E1979" t="s">
        <v>9574</v>
      </c>
      <c r="F1979" t="s">
        <v>9575</v>
      </c>
      <c r="G1979" t="s">
        <v>4403</v>
      </c>
      <c r="J1979" t="s">
        <v>9465</v>
      </c>
      <c r="K1979" t="s">
        <v>4593</v>
      </c>
      <c r="L1979" t="s">
        <v>3337</v>
      </c>
      <c r="M1979" t="s">
        <v>7462</v>
      </c>
      <c r="N1979" t="s">
        <v>4450</v>
      </c>
      <c r="P1979" t="s">
        <v>3343</v>
      </c>
    </row>
    <row r="1980" spans="1:16" x14ac:dyDescent="0.25">
      <c r="B1980" t="s">
        <v>9576</v>
      </c>
      <c r="C1980" t="s">
        <v>9577</v>
      </c>
      <c r="D1980" t="s">
        <v>9577</v>
      </c>
      <c r="E1980" t="s">
        <v>9578</v>
      </c>
      <c r="F1980" t="s">
        <v>9579</v>
      </c>
      <c r="G1980" t="s">
        <v>4403</v>
      </c>
      <c r="J1980" t="s">
        <v>9465</v>
      </c>
      <c r="K1980" t="s">
        <v>4593</v>
      </c>
      <c r="L1980" t="s">
        <v>3337</v>
      </c>
      <c r="M1980" t="s">
        <v>7466</v>
      </c>
      <c r="N1980" t="s">
        <v>4450</v>
      </c>
      <c r="P1980" t="s">
        <v>3343</v>
      </c>
    </row>
    <row r="1981" spans="1:16" x14ac:dyDescent="0.25">
      <c r="B1981" t="s">
        <v>9493</v>
      </c>
      <c r="C1981" t="s">
        <v>9580</v>
      </c>
      <c r="D1981" t="s">
        <v>9580</v>
      </c>
      <c r="E1981" t="s">
        <v>9581</v>
      </c>
      <c r="F1981" t="s">
        <v>9582</v>
      </c>
      <c r="G1981" t="s">
        <v>4403</v>
      </c>
      <c r="J1981" t="s">
        <v>9465</v>
      </c>
      <c r="K1981" t="s">
        <v>4593</v>
      </c>
      <c r="L1981" t="s">
        <v>4069</v>
      </c>
      <c r="M1981" t="s">
        <v>7470</v>
      </c>
      <c r="N1981" t="s">
        <v>4450</v>
      </c>
      <c r="P1981" t="s">
        <v>3343</v>
      </c>
    </row>
    <row r="1982" spans="1:16" x14ac:dyDescent="0.25">
      <c r="A1982" t="s">
        <v>3430</v>
      </c>
      <c r="B1982" t="s">
        <v>9467</v>
      </c>
      <c r="C1982" t="s">
        <v>9583</v>
      </c>
      <c r="D1982" t="s">
        <v>9583</v>
      </c>
      <c r="E1982" t="s">
        <v>5535</v>
      </c>
      <c r="F1982" t="s">
        <v>5536</v>
      </c>
      <c r="G1982" t="s">
        <v>4403</v>
      </c>
      <c r="H1982" t="s">
        <v>4415</v>
      </c>
      <c r="J1982" t="s">
        <v>9465</v>
      </c>
      <c r="K1982" t="s">
        <v>4593</v>
      </c>
      <c r="L1982" t="s">
        <v>4069</v>
      </c>
      <c r="M1982" t="s">
        <v>5231</v>
      </c>
      <c r="P1982" t="s">
        <v>3343</v>
      </c>
    </row>
    <row r="1983" spans="1:16" x14ac:dyDescent="0.25">
      <c r="A1983" t="s">
        <v>3883</v>
      </c>
      <c r="B1983" t="s">
        <v>9584</v>
      </c>
      <c r="C1983" t="s">
        <v>9585</v>
      </c>
      <c r="D1983" t="s">
        <v>9585</v>
      </c>
      <c r="E1983" t="s">
        <v>9586</v>
      </c>
      <c r="F1983" t="s">
        <v>5539</v>
      </c>
      <c r="G1983" t="s">
        <v>4403</v>
      </c>
      <c r="H1983" t="s">
        <v>4415</v>
      </c>
      <c r="J1983" t="s">
        <v>9465</v>
      </c>
      <c r="K1983" t="s">
        <v>3336</v>
      </c>
      <c r="L1983" t="s">
        <v>4069</v>
      </c>
      <c r="M1983" t="s">
        <v>5231</v>
      </c>
      <c r="P1983" t="s">
        <v>3343</v>
      </c>
    </row>
    <row r="1984" spans="1:16" x14ac:dyDescent="0.25">
      <c r="A1984" t="s">
        <v>3883</v>
      </c>
      <c r="C1984" t="s">
        <v>9587</v>
      </c>
      <c r="D1984" t="s">
        <v>9587</v>
      </c>
      <c r="E1984" t="s">
        <v>9588</v>
      </c>
      <c r="F1984" t="s">
        <v>5542</v>
      </c>
      <c r="G1984" t="s">
        <v>4403</v>
      </c>
      <c r="H1984" t="s">
        <v>4415</v>
      </c>
      <c r="J1984" t="s">
        <v>9465</v>
      </c>
      <c r="K1984" t="s">
        <v>3336</v>
      </c>
      <c r="L1984" t="s">
        <v>4069</v>
      </c>
      <c r="M1984" t="s">
        <v>5231</v>
      </c>
      <c r="P1984" t="s">
        <v>3343</v>
      </c>
    </row>
    <row r="1985" spans="1:16" x14ac:dyDescent="0.25">
      <c r="A1985" t="s">
        <v>3883</v>
      </c>
      <c r="C1985" t="s">
        <v>9589</v>
      </c>
      <c r="D1985" t="s">
        <v>9589</v>
      </c>
      <c r="E1985" t="s">
        <v>9590</v>
      </c>
      <c r="F1985" t="s">
        <v>5545</v>
      </c>
      <c r="G1985" t="s">
        <v>4403</v>
      </c>
      <c r="H1985" t="s">
        <v>4415</v>
      </c>
      <c r="J1985" t="s">
        <v>9465</v>
      </c>
      <c r="K1985" t="s">
        <v>3336</v>
      </c>
      <c r="L1985" t="s">
        <v>4069</v>
      </c>
      <c r="M1985" t="s">
        <v>5231</v>
      </c>
      <c r="P1985" t="s">
        <v>3343</v>
      </c>
    </row>
    <row r="1986" spans="1:16" x14ac:dyDescent="0.25">
      <c r="A1986" t="s">
        <v>3883</v>
      </c>
      <c r="B1986" t="s">
        <v>9591</v>
      </c>
      <c r="C1986" t="s">
        <v>9592</v>
      </c>
      <c r="D1986" t="s">
        <v>9592</v>
      </c>
      <c r="E1986" t="s">
        <v>9593</v>
      </c>
      <c r="F1986" t="s">
        <v>5549</v>
      </c>
      <c r="G1986" t="s">
        <v>4403</v>
      </c>
      <c r="H1986" t="s">
        <v>4415</v>
      </c>
      <c r="J1986" t="s">
        <v>9465</v>
      </c>
      <c r="K1986" t="s">
        <v>3336</v>
      </c>
      <c r="L1986" t="s">
        <v>4069</v>
      </c>
      <c r="M1986" t="s">
        <v>5231</v>
      </c>
      <c r="P1986" t="s">
        <v>3343</v>
      </c>
    </row>
    <row r="1987" spans="1:16" x14ac:dyDescent="0.25">
      <c r="A1987" t="s">
        <v>3883</v>
      </c>
      <c r="C1987" t="s">
        <v>9594</v>
      </c>
      <c r="D1987" t="s">
        <v>9594</v>
      </c>
      <c r="E1987" t="s">
        <v>9595</v>
      </c>
      <c r="F1987" t="s">
        <v>5552</v>
      </c>
      <c r="G1987" t="s">
        <v>4403</v>
      </c>
      <c r="H1987" t="s">
        <v>4415</v>
      </c>
      <c r="J1987" t="s">
        <v>9465</v>
      </c>
      <c r="K1987" t="s">
        <v>3336</v>
      </c>
      <c r="L1987" t="s">
        <v>4069</v>
      </c>
      <c r="M1987" t="s">
        <v>5231</v>
      </c>
      <c r="P1987" t="s">
        <v>3343</v>
      </c>
    </row>
    <row r="1988" spans="1:16" x14ac:dyDescent="0.25">
      <c r="A1988" t="s">
        <v>3883</v>
      </c>
      <c r="C1988" t="s">
        <v>9596</v>
      </c>
      <c r="D1988" t="s">
        <v>9596</v>
      </c>
      <c r="E1988" t="s">
        <v>9597</v>
      </c>
      <c r="F1988" t="s">
        <v>5556</v>
      </c>
      <c r="G1988" t="s">
        <v>4403</v>
      </c>
      <c r="H1988" t="s">
        <v>4415</v>
      </c>
      <c r="J1988" t="s">
        <v>9465</v>
      </c>
      <c r="K1988" t="s">
        <v>3336</v>
      </c>
      <c r="L1988" t="s">
        <v>3337</v>
      </c>
      <c r="M1988" t="s">
        <v>5231</v>
      </c>
      <c r="P1988" t="s">
        <v>3343</v>
      </c>
    </row>
    <row r="1989" spans="1:16" x14ac:dyDescent="0.25">
      <c r="A1989" t="s">
        <v>3883</v>
      </c>
      <c r="B1989" t="s">
        <v>9584</v>
      </c>
      <c r="C1989" t="s">
        <v>9598</v>
      </c>
      <c r="D1989" t="s">
        <v>9598</v>
      </c>
      <c r="E1989" t="s">
        <v>9599</v>
      </c>
      <c r="F1989" t="s">
        <v>5559</v>
      </c>
      <c r="G1989" t="s">
        <v>4403</v>
      </c>
      <c r="H1989" t="s">
        <v>4415</v>
      </c>
      <c r="J1989" t="s">
        <v>9465</v>
      </c>
      <c r="K1989" t="s">
        <v>3336</v>
      </c>
      <c r="L1989" t="s">
        <v>3337</v>
      </c>
      <c r="M1989" t="s">
        <v>5231</v>
      </c>
      <c r="P1989" t="s">
        <v>3343</v>
      </c>
    </row>
    <row r="1990" spans="1:16" x14ac:dyDescent="0.25">
      <c r="A1990" t="s">
        <v>3883</v>
      </c>
      <c r="B1990" t="s">
        <v>9591</v>
      </c>
      <c r="C1990" t="s">
        <v>9600</v>
      </c>
      <c r="D1990" t="s">
        <v>9600</v>
      </c>
      <c r="E1990" t="s">
        <v>9601</v>
      </c>
      <c r="F1990" t="s">
        <v>5562</v>
      </c>
      <c r="G1990" t="s">
        <v>4403</v>
      </c>
      <c r="H1990" t="s">
        <v>4415</v>
      </c>
      <c r="J1990" t="s">
        <v>9465</v>
      </c>
      <c r="K1990" t="s">
        <v>3336</v>
      </c>
      <c r="L1990" t="s">
        <v>4069</v>
      </c>
      <c r="M1990" t="s">
        <v>5231</v>
      </c>
      <c r="P1990" t="s">
        <v>3343</v>
      </c>
    </row>
    <row r="1991" spans="1:16" x14ac:dyDescent="0.25">
      <c r="A1991" t="s">
        <v>3883</v>
      </c>
      <c r="C1991" t="s">
        <v>9602</v>
      </c>
      <c r="D1991" t="s">
        <v>9602</v>
      </c>
      <c r="E1991" t="s">
        <v>9603</v>
      </c>
      <c r="F1991" t="s">
        <v>5565</v>
      </c>
      <c r="G1991" t="s">
        <v>4403</v>
      </c>
      <c r="H1991" t="s">
        <v>4415</v>
      </c>
      <c r="J1991" t="s">
        <v>9465</v>
      </c>
      <c r="K1991" t="s">
        <v>3336</v>
      </c>
      <c r="L1991" t="s">
        <v>4069</v>
      </c>
      <c r="M1991" t="s">
        <v>5231</v>
      </c>
      <c r="P1991" t="s">
        <v>3343</v>
      </c>
    </row>
    <row r="1992" spans="1:16" x14ac:dyDescent="0.25">
      <c r="A1992" t="s">
        <v>4764</v>
      </c>
      <c r="B1992" t="s">
        <v>9576</v>
      </c>
      <c r="C1992" t="s">
        <v>9604</v>
      </c>
      <c r="D1992" t="s">
        <v>9604</v>
      </c>
      <c r="E1992" t="s">
        <v>9605</v>
      </c>
      <c r="F1992" t="s">
        <v>9606</v>
      </c>
      <c r="G1992" t="s">
        <v>3333</v>
      </c>
      <c r="H1992" t="s">
        <v>4404</v>
      </c>
      <c r="J1992" t="s">
        <v>9465</v>
      </c>
      <c r="K1992" t="s">
        <v>4593</v>
      </c>
      <c r="L1992" t="s">
        <v>4069</v>
      </c>
      <c r="M1992" t="s">
        <v>7494</v>
      </c>
      <c r="N1992" t="s">
        <v>4450</v>
      </c>
      <c r="P1992" t="s">
        <v>3343</v>
      </c>
    </row>
    <row r="1993" spans="1:16" x14ac:dyDescent="0.25">
      <c r="A1993" t="s">
        <v>4764</v>
      </c>
      <c r="B1993" t="s">
        <v>6355</v>
      </c>
      <c r="C1993" t="s">
        <v>9607</v>
      </c>
      <c r="D1993" t="s">
        <v>9607</v>
      </c>
      <c r="E1993" t="s">
        <v>9608</v>
      </c>
      <c r="F1993" t="s">
        <v>9609</v>
      </c>
      <c r="G1993" t="s">
        <v>4403</v>
      </c>
      <c r="H1993" t="s">
        <v>4404</v>
      </c>
      <c r="J1993" t="s">
        <v>9465</v>
      </c>
      <c r="K1993" t="s">
        <v>4593</v>
      </c>
      <c r="L1993" t="s">
        <v>3337</v>
      </c>
      <c r="M1993" t="s">
        <v>5231</v>
      </c>
      <c r="N1993" t="s">
        <v>4450</v>
      </c>
      <c r="P1993" t="s">
        <v>3343</v>
      </c>
    </row>
    <row r="1994" spans="1:16" x14ac:dyDescent="0.25">
      <c r="A1994" t="s">
        <v>3430</v>
      </c>
      <c r="B1994" t="s">
        <v>9467</v>
      </c>
      <c r="C1994" t="s">
        <v>9610</v>
      </c>
      <c r="D1994" t="s">
        <v>9610</v>
      </c>
      <c r="E1994" t="s">
        <v>9611</v>
      </c>
      <c r="F1994" t="s">
        <v>5574</v>
      </c>
      <c r="G1994" t="s">
        <v>4403</v>
      </c>
      <c r="H1994" t="s">
        <v>4415</v>
      </c>
      <c r="J1994" t="s">
        <v>9465</v>
      </c>
      <c r="K1994" t="s">
        <v>4593</v>
      </c>
      <c r="L1994" t="s">
        <v>3337</v>
      </c>
      <c r="M1994" t="s">
        <v>5231</v>
      </c>
      <c r="P1994" t="s">
        <v>3343</v>
      </c>
    </row>
    <row r="1995" spans="1:16" x14ac:dyDescent="0.25">
      <c r="A1995" t="s">
        <v>3430</v>
      </c>
      <c r="B1995" t="s">
        <v>9612</v>
      </c>
      <c r="C1995" t="s">
        <v>9613</v>
      </c>
      <c r="D1995" t="s">
        <v>9613</v>
      </c>
      <c r="E1995" t="s">
        <v>9614</v>
      </c>
      <c r="F1995" t="s">
        <v>9615</v>
      </c>
      <c r="G1995" t="s">
        <v>3333</v>
      </c>
      <c r="H1995" t="s">
        <v>4415</v>
      </c>
      <c r="J1995" t="s">
        <v>9465</v>
      </c>
      <c r="K1995" t="s">
        <v>4593</v>
      </c>
      <c r="L1995" t="s">
        <v>3337</v>
      </c>
      <c r="M1995" t="s">
        <v>5231</v>
      </c>
      <c r="P1995" t="s">
        <v>3343</v>
      </c>
    </row>
    <row r="1996" spans="1:16" x14ac:dyDescent="0.25">
      <c r="A1996" t="s">
        <v>3430</v>
      </c>
      <c r="C1996" t="s">
        <v>9616</v>
      </c>
      <c r="D1996" t="s">
        <v>9616</v>
      </c>
      <c r="E1996" t="s">
        <v>9617</v>
      </c>
      <c r="F1996" t="s">
        <v>9618</v>
      </c>
      <c r="G1996" t="s">
        <v>3333</v>
      </c>
      <c r="H1996" t="s">
        <v>4415</v>
      </c>
      <c r="J1996" t="s">
        <v>9465</v>
      </c>
      <c r="K1996" t="s">
        <v>4593</v>
      </c>
      <c r="L1996" t="s">
        <v>3337</v>
      </c>
      <c r="M1996" t="s">
        <v>5231</v>
      </c>
      <c r="P1996" t="s">
        <v>3343</v>
      </c>
    </row>
    <row r="1997" spans="1:16" x14ac:dyDescent="0.25">
      <c r="A1997" t="s">
        <v>3430</v>
      </c>
      <c r="B1997" t="s">
        <v>9461</v>
      </c>
      <c r="C1997" t="s">
        <v>9619</v>
      </c>
      <c r="D1997" t="s">
        <v>9619</v>
      </c>
      <c r="E1997" t="s">
        <v>9620</v>
      </c>
      <c r="F1997" t="s">
        <v>5583</v>
      </c>
      <c r="G1997" t="s">
        <v>4403</v>
      </c>
      <c r="H1997" t="s">
        <v>4415</v>
      </c>
      <c r="J1997" t="s">
        <v>9465</v>
      </c>
      <c r="K1997" t="s">
        <v>4593</v>
      </c>
      <c r="L1997" t="s">
        <v>3337</v>
      </c>
      <c r="M1997" t="s">
        <v>5231</v>
      </c>
      <c r="P1997" t="s">
        <v>3343</v>
      </c>
    </row>
    <row r="1998" spans="1:16" x14ac:dyDescent="0.25">
      <c r="A1998" t="s">
        <v>3430</v>
      </c>
      <c r="C1998" t="s">
        <v>9621</v>
      </c>
      <c r="D1998" t="s">
        <v>9621</v>
      </c>
      <c r="E1998" t="s">
        <v>9622</v>
      </c>
      <c r="F1998" t="s">
        <v>6807</v>
      </c>
      <c r="G1998" t="s">
        <v>4403</v>
      </c>
      <c r="H1998" t="s">
        <v>4415</v>
      </c>
      <c r="J1998" t="s">
        <v>9465</v>
      </c>
      <c r="K1998" t="s">
        <v>4593</v>
      </c>
      <c r="L1998" t="s">
        <v>4069</v>
      </c>
      <c r="M1998" t="s">
        <v>7511</v>
      </c>
      <c r="P1998" t="s">
        <v>3343</v>
      </c>
    </row>
    <row r="1999" spans="1:16" x14ac:dyDescent="0.25">
      <c r="A1999" t="s">
        <v>4764</v>
      </c>
      <c r="C1999" t="s">
        <v>9623</v>
      </c>
      <c r="D1999" t="s">
        <v>9623</v>
      </c>
      <c r="E1999" t="s">
        <v>9624</v>
      </c>
      <c r="F1999" t="s">
        <v>9625</v>
      </c>
      <c r="G1999" t="s">
        <v>4403</v>
      </c>
      <c r="J1999" t="s">
        <v>9465</v>
      </c>
      <c r="K1999" t="s">
        <v>4593</v>
      </c>
      <c r="L1999" t="s">
        <v>5239</v>
      </c>
      <c r="M1999" t="s">
        <v>9626</v>
      </c>
      <c r="N1999" t="s">
        <v>4450</v>
      </c>
      <c r="P1999" t="s">
        <v>3343</v>
      </c>
    </row>
    <row r="2000" spans="1:16" x14ac:dyDescent="0.25">
      <c r="A2000" t="s">
        <v>3883</v>
      </c>
      <c r="C2000" t="s">
        <v>9627</v>
      </c>
      <c r="D2000" t="s">
        <v>9627</v>
      </c>
      <c r="E2000" t="s">
        <v>9628</v>
      </c>
      <c r="F2000" t="s">
        <v>5590</v>
      </c>
      <c r="G2000" t="s">
        <v>4403</v>
      </c>
      <c r="H2000" t="s">
        <v>4415</v>
      </c>
      <c r="J2000" t="s">
        <v>9465</v>
      </c>
      <c r="K2000" t="s">
        <v>3336</v>
      </c>
      <c r="L2000" t="s">
        <v>4069</v>
      </c>
      <c r="M2000" t="s">
        <v>5231</v>
      </c>
      <c r="P2000" t="s">
        <v>3343</v>
      </c>
    </row>
    <row r="2001" spans="1:16" x14ac:dyDescent="0.25">
      <c r="A2001" t="s">
        <v>3883</v>
      </c>
      <c r="C2001" t="s">
        <v>9629</v>
      </c>
      <c r="D2001" t="s">
        <v>9629</v>
      </c>
      <c r="E2001" t="s">
        <v>9630</v>
      </c>
      <c r="F2001" t="s">
        <v>5593</v>
      </c>
      <c r="G2001" t="s">
        <v>3881</v>
      </c>
      <c r="H2001" t="s">
        <v>4415</v>
      </c>
      <c r="J2001" t="s">
        <v>9465</v>
      </c>
      <c r="K2001" t="s">
        <v>3336</v>
      </c>
      <c r="L2001" t="s">
        <v>3337</v>
      </c>
      <c r="M2001" t="s">
        <v>5231</v>
      </c>
      <c r="P2001" t="s">
        <v>3343</v>
      </c>
    </row>
    <row r="2002" spans="1:16" x14ac:dyDescent="0.25">
      <c r="A2002" t="s">
        <v>3883</v>
      </c>
      <c r="B2002" t="s">
        <v>9631</v>
      </c>
      <c r="C2002" t="s">
        <v>9632</v>
      </c>
      <c r="D2002" t="s">
        <v>9632</v>
      </c>
      <c r="E2002" t="s">
        <v>9633</v>
      </c>
      <c r="F2002" t="s">
        <v>5441</v>
      </c>
      <c r="G2002" t="s">
        <v>3333</v>
      </c>
      <c r="H2002" t="s">
        <v>4415</v>
      </c>
      <c r="J2002" t="s">
        <v>9465</v>
      </c>
      <c r="K2002" t="s">
        <v>3336</v>
      </c>
      <c r="L2002" t="s">
        <v>3337</v>
      </c>
      <c r="M2002" t="s">
        <v>5231</v>
      </c>
      <c r="P2002" t="s">
        <v>3343</v>
      </c>
    </row>
    <row r="2003" spans="1:16" x14ac:dyDescent="0.25">
      <c r="A2003" t="s">
        <v>3883</v>
      </c>
      <c r="C2003" t="s">
        <v>9634</v>
      </c>
      <c r="D2003" t="s">
        <v>9634</v>
      </c>
      <c r="E2003" t="s">
        <v>9635</v>
      </c>
      <c r="F2003" t="s">
        <v>5599</v>
      </c>
      <c r="G2003" t="s">
        <v>4486</v>
      </c>
      <c r="H2003" t="s">
        <v>4415</v>
      </c>
      <c r="J2003" t="s">
        <v>9465</v>
      </c>
      <c r="K2003" t="s">
        <v>3336</v>
      </c>
      <c r="L2003" t="s">
        <v>3337</v>
      </c>
      <c r="M2003" t="s">
        <v>5231</v>
      </c>
      <c r="P2003" t="s">
        <v>3343</v>
      </c>
    </row>
    <row r="2004" spans="1:16" x14ac:dyDescent="0.25">
      <c r="A2004" t="s">
        <v>3883</v>
      </c>
      <c r="C2004" t="s">
        <v>9636</v>
      </c>
      <c r="D2004" t="s">
        <v>9636</v>
      </c>
      <c r="E2004" t="s">
        <v>5354</v>
      </c>
      <c r="F2004" t="s">
        <v>5601</v>
      </c>
      <c r="G2004" t="s">
        <v>3881</v>
      </c>
      <c r="H2004" t="s">
        <v>4415</v>
      </c>
      <c r="J2004" t="s">
        <v>9465</v>
      </c>
      <c r="L2004" t="s">
        <v>3337</v>
      </c>
      <c r="M2004" t="s">
        <v>5231</v>
      </c>
      <c r="P2004" t="s">
        <v>3343</v>
      </c>
    </row>
    <row r="2005" spans="1:16" x14ac:dyDescent="0.25">
      <c r="A2005" t="s">
        <v>3883</v>
      </c>
      <c r="B2005" t="s">
        <v>9637</v>
      </c>
      <c r="C2005" t="s">
        <v>9638</v>
      </c>
      <c r="D2005" t="s">
        <v>9638</v>
      </c>
      <c r="E2005" t="s">
        <v>9639</v>
      </c>
      <c r="F2005" t="s">
        <v>5604</v>
      </c>
      <c r="G2005" t="s">
        <v>3333</v>
      </c>
      <c r="H2005" t="s">
        <v>4415</v>
      </c>
      <c r="J2005" t="s">
        <v>9465</v>
      </c>
      <c r="K2005" t="s">
        <v>3336</v>
      </c>
      <c r="L2005" t="s">
        <v>3337</v>
      </c>
      <c r="M2005" t="s">
        <v>5231</v>
      </c>
      <c r="P2005" t="s">
        <v>3343</v>
      </c>
    </row>
    <row r="2006" spans="1:16" x14ac:dyDescent="0.25">
      <c r="A2006" t="s">
        <v>3883</v>
      </c>
      <c r="B2006" t="s">
        <v>9637</v>
      </c>
      <c r="C2006" t="s">
        <v>9640</v>
      </c>
      <c r="D2006" t="s">
        <v>9640</v>
      </c>
      <c r="E2006" t="s">
        <v>9641</v>
      </c>
      <c r="F2006" t="s">
        <v>5608</v>
      </c>
      <c r="G2006" t="s">
        <v>4486</v>
      </c>
      <c r="H2006" t="s">
        <v>4415</v>
      </c>
      <c r="J2006" t="s">
        <v>9465</v>
      </c>
      <c r="K2006" t="s">
        <v>3336</v>
      </c>
      <c r="L2006" t="s">
        <v>3337</v>
      </c>
      <c r="M2006" t="s">
        <v>5231</v>
      </c>
      <c r="P2006" t="s">
        <v>3343</v>
      </c>
    </row>
    <row r="2007" spans="1:16" x14ac:dyDescent="0.25">
      <c r="A2007" t="s">
        <v>3883</v>
      </c>
      <c r="B2007" t="s">
        <v>9637</v>
      </c>
      <c r="C2007" t="s">
        <v>9642</v>
      </c>
      <c r="D2007" t="s">
        <v>9642</v>
      </c>
      <c r="F2007" t="s">
        <v>5610</v>
      </c>
      <c r="G2007" t="s">
        <v>3881</v>
      </c>
      <c r="H2007" t="s">
        <v>4415</v>
      </c>
      <c r="J2007" t="s">
        <v>9465</v>
      </c>
      <c r="K2007" t="s">
        <v>4593</v>
      </c>
      <c r="L2007" t="s">
        <v>4069</v>
      </c>
      <c r="P2007" t="s">
        <v>3343</v>
      </c>
    </row>
    <row r="2008" spans="1:16" x14ac:dyDescent="0.25">
      <c r="A2008" t="s">
        <v>3883</v>
      </c>
      <c r="B2008" t="s">
        <v>9643</v>
      </c>
      <c r="C2008" t="s">
        <v>9644</v>
      </c>
      <c r="D2008" t="s">
        <v>9644</v>
      </c>
      <c r="E2008" t="s">
        <v>9645</v>
      </c>
      <c r="F2008" t="s">
        <v>5614</v>
      </c>
      <c r="G2008" t="s">
        <v>4403</v>
      </c>
      <c r="H2008" t="s">
        <v>4415</v>
      </c>
      <c r="J2008" t="s">
        <v>9465</v>
      </c>
      <c r="K2008" t="s">
        <v>4593</v>
      </c>
      <c r="L2008" t="s">
        <v>3337</v>
      </c>
      <c r="M2008" t="s">
        <v>5231</v>
      </c>
      <c r="P2008" t="s">
        <v>3343</v>
      </c>
    </row>
    <row r="2009" spans="1:16" x14ac:dyDescent="0.25">
      <c r="A2009" t="s">
        <v>3883</v>
      </c>
      <c r="C2009" t="s">
        <v>9646</v>
      </c>
      <c r="D2009" t="s">
        <v>9646</v>
      </c>
      <c r="E2009" t="s">
        <v>9647</v>
      </c>
      <c r="F2009" t="s">
        <v>5617</v>
      </c>
      <c r="G2009" t="s">
        <v>3881</v>
      </c>
      <c r="H2009" t="s">
        <v>4415</v>
      </c>
      <c r="J2009" t="s">
        <v>9465</v>
      </c>
      <c r="K2009" t="s">
        <v>3336</v>
      </c>
      <c r="L2009" t="s">
        <v>3337</v>
      </c>
      <c r="M2009" t="s">
        <v>5231</v>
      </c>
      <c r="P2009" t="s">
        <v>3343</v>
      </c>
    </row>
    <row r="2010" spans="1:16" x14ac:dyDescent="0.25">
      <c r="A2010" t="s">
        <v>3883</v>
      </c>
      <c r="C2010" t="s">
        <v>9648</v>
      </c>
      <c r="D2010" t="s">
        <v>9648</v>
      </c>
      <c r="E2010" t="s">
        <v>9649</v>
      </c>
      <c r="F2010" t="s">
        <v>5621</v>
      </c>
      <c r="G2010" t="s">
        <v>4486</v>
      </c>
      <c r="H2010" t="s">
        <v>4415</v>
      </c>
      <c r="J2010" t="s">
        <v>9465</v>
      </c>
      <c r="K2010" t="s">
        <v>3336</v>
      </c>
      <c r="L2010" t="s">
        <v>4069</v>
      </c>
      <c r="M2010" t="s">
        <v>5231</v>
      </c>
      <c r="P2010" t="s">
        <v>3343</v>
      </c>
    </row>
    <row r="2011" spans="1:16" x14ac:dyDescent="0.25">
      <c r="A2011" t="s">
        <v>3883</v>
      </c>
      <c r="B2011" t="s">
        <v>9650</v>
      </c>
      <c r="C2011" t="s">
        <v>9651</v>
      </c>
      <c r="D2011" t="s">
        <v>9651</v>
      </c>
      <c r="E2011" t="s">
        <v>9652</v>
      </c>
      <c r="F2011" t="s">
        <v>5625</v>
      </c>
      <c r="G2011" t="s">
        <v>4403</v>
      </c>
      <c r="H2011" t="s">
        <v>4415</v>
      </c>
      <c r="J2011" t="s">
        <v>9465</v>
      </c>
      <c r="K2011" t="s">
        <v>3336</v>
      </c>
      <c r="L2011" t="s">
        <v>4069</v>
      </c>
      <c r="M2011" t="s">
        <v>5231</v>
      </c>
      <c r="P2011" t="s">
        <v>3343</v>
      </c>
    </row>
    <row r="2012" spans="1:16" x14ac:dyDescent="0.25">
      <c r="A2012" t="s">
        <v>3883</v>
      </c>
      <c r="B2012" t="s">
        <v>9650</v>
      </c>
      <c r="C2012" t="s">
        <v>9653</v>
      </c>
      <c r="D2012" t="s">
        <v>9653</v>
      </c>
      <c r="E2012" t="s">
        <v>9654</v>
      </c>
      <c r="F2012" t="s">
        <v>5628</v>
      </c>
      <c r="G2012" t="s">
        <v>4486</v>
      </c>
      <c r="H2012" t="s">
        <v>4415</v>
      </c>
      <c r="J2012" t="s">
        <v>9465</v>
      </c>
      <c r="K2012" t="s">
        <v>3336</v>
      </c>
      <c r="L2012" t="s">
        <v>3337</v>
      </c>
      <c r="M2012" t="s">
        <v>5231</v>
      </c>
      <c r="P2012" t="s">
        <v>3343</v>
      </c>
    </row>
    <row r="2013" spans="1:16" x14ac:dyDescent="0.25">
      <c r="A2013" t="s">
        <v>4764</v>
      </c>
      <c r="C2013" t="s">
        <v>9655</v>
      </c>
      <c r="D2013" t="s">
        <v>9655</v>
      </c>
      <c r="E2013" t="s">
        <v>9656</v>
      </c>
      <c r="F2013" t="s">
        <v>9657</v>
      </c>
      <c r="G2013" t="s">
        <v>4403</v>
      </c>
      <c r="J2013" t="s">
        <v>9465</v>
      </c>
      <c r="K2013" t="s">
        <v>4593</v>
      </c>
      <c r="L2013" t="s">
        <v>3337</v>
      </c>
      <c r="M2013" t="s">
        <v>7542</v>
      </c>
      <c r="N2013" t="s">
        <v>4450</v>
      </c>
      <c r="P2013" t="s">
        <v>3343</v>
      </c>
    </row>
    <row r="2014" spans="1:16" x14ac:dyDescent="0.25">
      <c r="A2014" t="s">
        <v>3430</v>
      </c>
      <c r="C2014" t="s">
        <v>9658</v>
      </c>
      <c r="D2014" t="s">
        <v>9658</v>
      </c>
      <c r="E2014" t="s">
        <v>9659</v>
      </c>
      <c r="F2014" t="s">
        <v>9660</v>
      </c>
      <c r="G2014" t="s">
        <v>3333</v>
      </c>
      <c r="H2014" t="s">
        <v>4415</v>
      </c>
      <c r="J2014" t="s">
        <v>9465</v>
      </c>
      <c r="K2014" t="s">
        <v>4593</v>
      </c>
      <c r="L2014" t="s">
        <v>4069</v>
      </c>
      <c r="M2014" t="s">
        <v>5231</v>
      </c>
      <c r="P2014" t="s">
        <v>3343</v>
      </c>
    </row>
    <row r="2015" spans="1:16" x14ac:dyDescent="0.25">
      <c r="A2015" t="s">
        <v>3883</v>
      </c>
      <c r="B2015" t="s">
        <v>9661</v>
      </c>
      <c r="C2015" t="s">
        <v>9662</v>
      </c>
      <c r="D2015" t="s">
        <v>9662</v>
      </c>
      <c r="E2015" t="s">
        <v>9663</v>
      </c>
      <c r="F2015" t="s">
        <v>5634</v>
      </c>
      <c r="G2015" t="s">
        <v>4403</v>
      </c>
      <c r="H2015" t="s">
        <v>4415</v>
      </c>
      <c r="J2015" t="s">
        <v>9465</v>
      </c>
      <c r="K2015" t="s">
        <v>5457</v>
      </c>
      <c r="L2015" t="s">
        <v>3337</v>
      </c>
      <c r="M2015" t="s">
        <v>5231</v>
      </c>
      <c r="P2015" t="s">
        <v>3343</v>
      </c>
    </row>
    <row r="2016" spans="1:16" x14ac:dyDescent="0.25">
      <c r="A2016" t="s">
        <v>3883</v>
      </c>
      <c r="C2016" t="s">
        <v>9664</v>
      </c>
      <c r="D2016" t="s">
        <v>9664</v>
      </c>
      <c r="E2016" t="s">
        <v>9665</v>
      </c>
      <c r="F2016" t="s">
        <v>5637</v>
      </c>
      <c r="G2016" t="s">
        <v>4403</v>
      </c>
      <c r="H2016" t="s">
        <v>4415</v>
      </c>
      <c r="J2016" t="s">
        <v>9465</v>
      </c>
      <c r="K2016" t="s">
        <v>5457</v>
      </c>
      <c r="L2016" t="s">
        <v>4069</v>
      </c>
      <c r="M2016" t="s">
        <v>5231</v>
      </c>
      <c r="P2016" t="s">
        <v>3343</v>
      </c>
    </row>
    <row r="2017" spans="1:16" x14ac:dyDescent="0.25">
      <c r="A2017" t="s">
        <v>3883</v>
      </c>
      <c r="B2017" t="s">
        <v>9666</v>
      </c>
      <c r="C2017" t="s">
        <v>9667</v>
      </c>
      <c r="D2017" t="s">
        <v>9667</v>
      </c>
      <c r="E2017" t="s">
        <v>9668</v>
      </c>
      <c r="F2017" t="s">
        <v>5640</v>
      </c>
      <c r="G2017" t="s">
        <v>4403</v>
      </c>
      <c r="H2017" t="s">
        <v>4415</v>
      </c>
      <c r="J2017" t="s">
        <v>9465</v>
      </c>
      <c r="K2017" t="s">
        <v>5457</v>
      </c>
      <c r="L2017" t="s">
        <v>4069</v>
      </c>
      <c r="M2017" t="s">
        <v>5231</v>
      </c>
      <c r="P2017" t="s">
        <v>3343</v>
      </c>
    </row>
    <row r="2018" spans="1:16" x14ac:dyDescent="0.25">
      <c r="A2018" t="s">
        <v>3883</v>
      </c>
      <c r="B2018" t="s">
        <v>9666</v>
      </c>
      <c r="C2018" t="s">
        <v>9669</v>
      </c>
      <c r="D2018" t="s">
        <v>9669</v>
      </c>
      <c r="E2018" t="s">
        <v>9670</v>
      </c>
      <c r="F2018" t="s">
        <v>5643</v>
      </c>
      <c r="G2018" t="s">
        <v>4403</v>
      </c>
      <c r="H2018" t="s">
        <v>4415</v>
      </c>
      <c r="J2018" t="s">
        <v>9465</v>
      </c>
      <c r="K2018" t="s">
        <v>5457</v>
      </c>
      <c r="L2018" t="s">
        <v>3337</v>
      </c>
      <c r="M2018" t="s">
        <v>5231</v>
      </c>
      <c r="P2018" t="s">
        <v>3343</v>
      </c>
    </row>
    <row r="2019" spans="1:16" x14ac:dyDescent="0.25">
      <c r="A2019" t="s">
        <v>3883</v>
      </c>
      <c r="B2019" t="s">
        <v>9666</v>
      </c>
      <c r="C2019" t="s">
        <v>9671</v>
      </c>
      <c r="D2019" t="s">
        <v>9671</v>
      </c>
      <c r="E2019" t="s">
        <v>9672</v>
      </c>
      <c r="F2019" t="s">
        <v>5646</v>
      </c>
      <c r="G2019" t="s">
        <v>4403</v>
      </c>
      <c r="H2019" t="s">
        <v>4415</v>
      </c>
      <c r="J2019" t="s">
        <v>9465</v>
      </c>
      <c r="K2019" t="s">
        <v>5457</v>
      </c>
      <c r="L2019" t="s">
        <v>4069</v>
      </c>
      <c r="M2019" t="s">
        <v>5231</v>
      </c>
      <c r="P2019" t="s">
        <v>3343</v>
      </c>
    </row>
    <row r="2020" spans="1:16" x14ac:dyDescent="0.25">
      <c r="A2020" t="s">
        <v>3883</v>
      </c>
      <c r="B2020" t="s">
        <v>9666</v>
      </c>
      <c r="C2020" t="s">
        <v>9673</v>
      </c>
      <c r="D2020" t="s">
        <v>9673</v>
      </c>
      <c r="E2020" t="s">
        <v>9674</v>
      </c>
      <c r="F2020" t="s">
        <v>5650</v>
      </c>
      <c r="G2020" t="s">
        <v>4403</v>
      </c>
      <c r="H2020" t="s">
        <v>4415</v>
      </c>
      <c r="J2020" t="s">
        <v>9465</v>
      </c>
      <c r="K2020" t="s">
        <v>5457</v>
      </c>
      <c r="L2020" t="s">
        <v>4069</v>
      </c>
      <c r="M2020" t="s">
        <v>5231</v>
      </c>
      <c r="P2020" t="s">
        <v>3343</v>
      </c>
    </row>
    <row r="2021" spans="1:16" x14ac:dyDescent="0.25">
      <c r="B2021" t="s">
        <v>6355</v>
      </c>
      <c r="C2021" t="s">
        <v>9675</v>
      </c>
      <c r="D2021" t="s">
        <v>9675</v>
      </c>
      <c r="E2021" t="s">
        <v>9676</v>
      </c>
      <c r="F2021" t="s">
        <v>9677</v>
      </c>
      <c r="G2021" t="s">
        <v>4403</v>
      </c>
      <c r="H2021" t="s">
        <v>4415</v>
      </c>
      <c r="K2021" t="s">
        <v>4593</v>
      </c>
      <c r="L2021" t="s">
        <v>4069</v>
      </c>
      <c r="M2021" t="s">
        <v>9678</v>
      </c>
      <c r="P2021" t="s">
        <v>3343</v>
      </c>
    </row>
    <row r="2022" spans="1:16" x14ac:dyDescent="0.25">
      <c r="A2022" t="s">
        <v>4764</v>
      </c>
      <c r="B2022" t="s">
        <v>9493</v>
      </c>
      <c r="C2022" t="s">
        <v>9679</v>
      </c>
      <c r="D2022" t="s">
        <v>9679</v>
      </c>
      <c r="E2022" t="s">
        <v>9680</v>
      </c>
      <c r="F2022" t="s">
        <v>9681</v>
      </c>
      <c r="G2022" t="s">
        <v>4403</v>
      </c>
      <c r="H2022" t="s">
        <v>4415</v>
      </c>
      <c r="J2022" t="s">
        <v>9465</v>
      </c>
      <c r="K2022" t="s">
        <v>4593</v>
      </c>
      <c r="L2022" t="s">
        <v>3337</v>
      </c>
      <c r="M2022" t="s">
        <v>7562</v>
      </c>
      <c r="N2022" t="s">
        <v>4450</v>
      </c>
      <c r="P2022" t="s">
        <v>3343</v>
      </c>
    </row>
    <row r="2023" spans="1:16" x14ac:dyDescent="0.25">
      <c r="A2023" t="s">
        <v>3430</v>
      </c>
      <c r="C2023" t="s">
        <v>9682</v>
      </c>
      <c r="D2023" t="s">
        <v>9682</v>
      </c>
      <c r="E2023" t="s">
        <v>9683</v>
      </c>
      <c r="F2023" t="s">
        <v>5657</v>
      </c>
      <c r="G2023" t="s">
        <v>4403</v>
      </c>
      <c r="H2023" t="s">
        <v>4415</v>
      </c>
      <c r="J2023" t="s">
        <v>9465</v>
      </c>
      <c r="L2023" t="s">
        <v>3337</v>
      </c>
      <c r="M2023" t="s">
        <v>5231</v>
      </c>
      <c r="P2023" t="s">
        <v>3343</v>
      </c>
    </row>
    <row r="2024" spans="1:16" x14ac:dyDescent="0.25">
      <c r="B2024" t="s">
        <v>6355</v>
      </c>
      <c r="C2024" t="s">
        <v>9684</v>
      </c>
      <c r="D2024" t="s">
        <v>9684</v>
      </c>
      <c r="E2024" t="s">
        <v>9685</v>
      </c>
      <c r="F2024" t="s">
        <v>9686</v>
      </c>
      <c r="G2024" t="s">
        <v>4403</v>
      </c>
      <c r="J2024" t="s">
        <v>9465</v>
      </c>
      <c r="K2024" t="s">
        <v>4593</v>
      </c>
      <c r="L2024" t="s">
        <v>3337</v>
      </c>
      <c r="M2024" t="s">
        <v>7568</v>
      </c>
      <c r="N2024" t="s">
        <v>4450</v>
      </c>
      <c r="P2024" t="s">
        <v>3343</v>
      </c>
    </row>
    <row r="2025" spans="1:16" x14ac:dyDescent="0.25">
      <c r="A2025" t="s">
        <v>4764</v>
      </c>
      <c r="C2025" t="s">
        <v>9687</v>
      </c>
      <c r="D2025" t="s">
        <v>9687</v>
      </c>
      <c r="E2025" t="s">
        <v>9688</v>
      </c>
      <c r="F2025" t="s">
        <v>9689</v>
      </c>
      <c r="G2025" t="s">
        <v>3333</v>
      </c>
      <c r="J2025" t="s">
        <v>9465</v>
      </c>
      <c r="K2025" t="s">
        <v>4593</v>
      </c>
      <c r="L2025" t="s">
        <v>4069</v>
      </c>
      <c r="M2025" t="s">
        <v>7572</v>
      </c>
      <c r="N2025" t="s">
        <v>4450</v>
      </c>
      <c r="P2025" t="s">
        <v>3343</v>
      </c>
    </row>
    <row r="2026" spans="1:16" x14ac:dyDescent="0.25">
      <c r="A2026" t="s">
        <v>4764</v>
      </c>
      <c r="C2026" t="s">
        <v>9690</v>
      </c>
      <c r="D2026" t="s">
        <v>9690</v>
      </c>
      <c r="E2026" t="s">
        <v>9691</v>
      </c>
      <c r="F2026" t="s">
        <v>9692</v>
      </c>
      <c r="G2026" t="s">
        <v>4403</v>
      </c>
      <c r="J2026" t="s">
        <v>9465</v>
      </c>
      <c r="K2026" t="s">
        <v>4593</v>
      </c>
      <c r="L2026" t="s">
        <v>4069</v>
      </c>
      <c r="M2026" t="s">
        <v>7576</v>
      </c>
      <c r="N2026" t="s">
        <v>4450</v>
      </c>
      <c r="P2026" t="s">
        <v>3343</v>
      </c>
    </row>
    <row r="2027" spans="1:16" x14ac:dyDescent="0.25">
      <c r="A2027" t="s">
        <v>3883</v>
      </c>
      <c r="C2027" t="s">
        <v>9693</v>
      </c>
      <c r="D2027" t="s">
        <v>9693</v>
      </c>
      <c r="E2027" t="s">
        <v>9694</v>
      </c>
      <c r="F2027" t="s">
        <v>5664</v>
      </c>
      <c r="G2027" t="s">
        <v>3881</v>
      </c>
      <c r="H2027" t="s">
        <v>4415</v>
      </c>
      <c r="J2027" t="s">
        <v>9465</v>
      </c>
      <c r="K2027" t="s">
        <v>3336</v>
      </c>
      <c r="L2027" t="s">
        <v>3337</v>
      </c>
      <c r="M2027" t="s">
        <v>7579</v>
      </c>
      <c r="P2027" t="s">
        <v>3343</v>
      </c>
    </row>
    <row r="2028" spans="1:16" x14ac:dyDescent="0.25">
      <c r="A2028" t="s">
        <v>3883</v>
      </c>
      <c r="C2028" t="s">
        <v>9695</v>
      </c>
      <c r="D2028" t="s">
        <v>9695</v>
      </c>
      <c r="E2028" t="s">
        <v>9696</v>
      </c>
      <c r="F2028" t="s">
        <v>5502</v>
      </c>
      <c r="G2028" t="s">
        <v>3881</v>
      </c>
      <c r="H2028" t="s">
        <v>4415</v>
      </c>
      <c r="J2028" t="s">
        <v>9465</v>
      </c>
      <c r="K2028" t="s">
        <v>3336</v>
      </c>
      <c r="L2028" t="s">
        <v>4069</v>
      </c>
      <c r="M2028" t="s">
        <v>5231</v>
      </c>
      <c r="P2028" t="s">
        <v>3343</v>
      </c>
    </row>
    <row r="2029" spans="1:16" x14ac:dyDescent="0.25">
      <c r="A2029" t="s">
        <v>3883</v>
      </c>
      <c r="B2029" t="s">
        <v>9697</v>
      </c>
      <c r="C2029" t="s">
        <v>9698</v>
      </c>
      <c r="D2029" t="s">
        <v>9698</v>
      </c>
      <c r="E2029" t="s">
        <v>9699</v>
      </c>
      <c r="F2029" t="s">
        <v>5671</v>
      </c>
      <c r="G2029" t="s">
        <v>4486</v>
      </c>
      <c r="H2029" t="s">
        <v>4415</v>
      </c>
      <c r="J2029" t="s">
        <v>9465</v>
      </c>
      <c r="K2029" t="s">
        <v>3336</v>
      </c>
      <c r="L2029" t="s">
        <v>4069</v>
      </c>
      <c r="M2029" t="s">
        <v>5231</v>
      </c>
      <c r="P2029" t="s">
        <v>3343</v>
      </c>
    </row>
    <row r="2030" spans="1:16" x14ac:dyDescent="0.25">
      <c r="A2030" t="s">
        <v>4764</v>
      </c>
      <c r="C2030" t="s">
        <v>9700</v>
      </c>
      <c r="D2030" t="s">
        <v>9700</v>
      </c>
      <c r="E2030" t="s">
        <v>9701</v>
      </c>
      <c r="F2030" t="s">
        <v>9702</v>
      </c>
      <c r="G2030" t="s">
        <v>4403</v>
      </c>
      <c r="J2030" t="s">
        <v>9465</v>
      </c>
      <c r="K2030" t="s">
        <v>4593</v>
      </c>
      <c r="L2030" t="s">
        <v>3337</v>
      </c>
      <c r="M2030" t="s">
        <v>7591</v>
      </c>
      <c r="N2030" t="s">
        <v>4450</v>
      </c>
      <c r="P2030" t="s">
        <v>3343</v>
      </c>
    </row>
    <row r="2031" spans="1:16" x14ac:dyDescent="0.25">
      <c r="A2031" t="s">
        <v>4764</v>
      </c>
      <c r="C2031" t="s">
        <v>9703</v>
      </c>
      <c r="D2031" t="s">
        <v>9703</v>
      </c>
      <c r="E2031" t="s">
        <v>9704</v>
      </c>
      <c r="F2031" t="s">
        <v>9705</v>
      </c>
      <c r="G2031" t="s">
        <v>4403</v>
      </c>
      <c r="H2031" t="s">
        <v>4415</v>
      </c>
      <c r="J2031" t="s">
        <v>9465</v>
      </c>
      <c r="K2031" t="s">
        <v>4593</v>
      </c>
      <c r="L2031" t="s">
        <v>3337</v>
      </c>
      <c r="M2031" t="s">
        <v>7592</v>
      </c>
      <c r="N2031" t="s">
        <v>4450</v>
      </c>
      <c r="P2031" t="s">
        <v>3343</v>
      </c>
    </row>
    <row r="2032" spans="1:16" x14ac:dyDescent="0.25">
      <c r="A2032" t="s">
        <v>4764</v>
      </c>
      <c r="B2032" t="s">
        <v>9490</v>
      </c>
      <c r="C2032" t="s">
        <v>9706</v>
      </c>
      <c r="D2032" t="s">
        <v>9706</v>
      </c>
      <c r="E2032" t="s">
        <v>9707</v>
      </c>
      <c r="F2032" t="s">
        <v>9708</v>
      </c>
      <c r="G2032" t="s">
        <v>4403</v>
      </c>
      <c r="H2032" t="s">
        <v>4415</v>
      </c>
      <c r="J2032" t="s">
        <v>9465</v>
      </c>
      <c r="K2032" t="s">
        <v>4593</v>
      </c>
      <c r="L2032" t="s">
        <v>3337</v>
      </c>
      <c r="M2032" t="s">
        <v>7596</v>
      </c>
      <c r="N2032" t="s">
        <v>4450</v>
      </c>
      <c r="P2032" t="s">
        <v>3343</v>
      </c>
    </row>
    <row r="2033" spans="1:16" x14ac:dyDescent="0.25">
      <c r="A2033" t="s">
        <v>3883</v>
      </c>
      <c r="C2033" t="s">
        <v>9709</v>
      </c>
      <c r="D2033" t="s">
        <v>9709</v>
      </c>
      <c r="E2033" t="s">
        <v>9710</v>
      </c>
      <c r="F2033" t="s">
        <v>5683</v>
      </c>
      <c r="G2033" t="s">
        <v>4403</v>
      </c>
      <c r="H2033" t="s">
        <v>4415</v>
      </c>
      <c r="J2033" t="s">
        <v>9465</v>
      </c>
      <c r="K2033" t="s">
        <v>3336</v>
      </c>
      <c r="L2033" t="s">
        <v>3337</v>
      </c>
      <c r="M2033" t="s">
        <v>5231</v>
      </c>
      <c r="P2033" t="s">
        <v>3343</v>
      </c>
    </row>
    <row r="2034" spans="1:16" x14ac:dyDescent="0.25">
      <c r="A2034" t="s">
        <v>3883</v>
      </c>
      <c r="B2034" t="s">
        <v>9711</v>
      </c>
      <c r="C2034" t="s">
        <v>9712</v>
      </c>
      <c r="D2034" t="s">
        <v>9712</v>
      </c>
      <c r="E2034" t="s">
        <v>9713</v>
      </c>
      <c r="F2034" t="s">
        <v>5686</v>
      </c>
      <c r="G2034" t="s">
        <v>4403</v>
      </c>
      <c r="H2034" t="s">
        <v>4415</v>
      </c>
      <c r="J2034" t="s">
        <v>9465</v>
      </c>
      <c r="K2034" t="s">
        <v>3336</v>
      </c>
      <c r="L2034" t="s">
        <v>4069</v>
      </c>
      <c r="M2034" t="s">
        <v>7602</v>
      </c>
      <c r="P2034" t="s">
        <v>3343</v>
      </c>
    </row>
    <row r="2035" spans="1:16" x14ac:dyDescent="0.25">
      <c r="A2035" t="s">
        <v>3883</v>
      </c>
      <c r="C2035" t="s">
        <v>9714</v>
      </c>
      <c r="D2035" t="s">
        <v>9714</v>
      </c>
      <c r="E2035" t="s">
        <v>9715</v>
      </c>
      <c r="F2035" t="s">
        <v>5691</v>
      </c>
      <c r="G2035" t="s">
        <v>4486</v>
      </c>
      <c r="H2035" t="s">
        <v>4415</v>
      </c>
      <c r="J2035" t="s">
        <v>9465</v>
      </c>
      <c r="K2035" t="s">
        <v>3336</v>
      </c>
      <c r="L2035" t="s">
        <v>4069</v>
      </c>
      <c r="M2035" t="s">
        <v>5231</v>
      </c>
      <c r="P2035" t="s">
        <v>3343</v>
      </c>
    </row>
    <row r="2036" spans="1:16" x14ac:dyDescent="0.25">
      <c r="A2036" t="s">
        <v>3430</v>
      </c>
      <c r="B2036" t="s">
        <v>9461</v>
      </c>
      <c r="C2036" t="s">
        <v>9716</v>
      </c>
      <c r="D2036" t="s">
        <v>9716</v>
      </c>
      <c r="E2036" t="s">
        <v>9717</v>
      </c>
      <c r="F2036" t="s">
        <v>5695</v>
      </c>
      <c r="G2036" t="s">
        <v>5259</v>
      </c>
      <c r="H2036" t="s">
        <v>4415</v>
      </c>
      <c r="J2036" t="s">
        <v>9465</v>
      </c>
      <c r="K2036" t="s">
        <v>4593</v>
      </c>
      <c r="L2036" t="s">
        <v>3337</v>
      </c>
      <c r="M2036" t="s">
        <v>5231</v>
      </c>
      <c r="P2036" t="s">
        <v>3343</v>
      </c>
    </row>
    <row r="2037" spans="1:16" x14ac:dyDescent="0.25">
      <c r="A2037" t="s">
        <v>3328</v>
      </c>
      <c r="B2037" t="s">
        <v>9718</v>
      </c>
      <c r="C2037" t="s">
        <v>9719</v>
      </c>
      <c r="D2037" t="s">
        <v>9719</v>
      </c>
      <c r="E2037" t="s">
        <v>9720</v>
      </c>
      <c r="F2037" t="s">
        <v>5264</v>
      </c>
      <c r="G2037" t="s">
        <v>4443</v>
      </c>
      <c r="H2037" t="s">
        <v>4415</v>
      </c>
      <c r="J2037" t="s">
        <v>9465</v>
      </c>
      <c r="K2037" t="s">
        <v>5265</v>
      </c>
      <c r="L2037" t="s">
        <v>3337</v>
      </c>
      <c r="M2037" t="s">
        <v>7611</v>
      </c>
      <c r="P2037" t="s">
        <v>3343</v>
      </c>
    </row>
    <row r="2038" spans="1:16" x14ac:dyDescent="0.25">
      <c r="A2038" t="s">
        <v>3328</v>
      </c>
      <c r="B2038" t="s">
        <v>9718</v>
      </c>
      <c r="C2038" t="s">
        <v>9721</v>
      </c>
      <c r="D2038" t="s">
        <v>9721</v>
      </c>
      <c r="E2038" t="s">
        <v>9722</v>
      </c>
      <c r="F2038" t="s">
        <v>5268</v>
      </c>
      <c r="G2038" t="s">
        <v>4443</v>
      </c>
      <c r="H2038" t="s">
        <v>4415</v>
      </c>
      <c r="J2038" t="s">
        <v>9465</v>
      </c>
      <c r="K2038" t="s">
        <v>5265</v>
      </c>
      <c r="L2038" t="s">
        <v>4069</v>
      </c>
      <c r="M2038" t="s">
        <v>7614</v>
      </c>
      <c r="P2038" t="s">
        <v>3343</v>
      </c>
    </row>
    <row r="2039" spans="1:16" x14ac:dyDescent="0.25">
      <c r="A2039" t="s">
        <v>3328</v>
      </c>
      <c r="B2039" t="s">
        <v>9718</v>
      </c>
      <c r="C2039" t="s">
        <v>9723</v>
      </c>
      <c r="D2039" t="s">
        <v>9723</v>
      </c>
      <c r="E2039" t="s">
        <v>9724</v>
      </c>
      <c r="F2039" t="s">
        <v>5273</v>
      </c>
      <c r="G2039" t="s">
        <v>4443</v>
      </c>
      <c r="H2039" t="s">
        <v>4415</v>
      </c>
      <c r="J2039" t="s">
        <v>9465</v>
      </c>
      <c r="K2039" t="s">
        <v>5265</v>
      </c>
      <c r="L2039" t="s">
        <v>3337</v>
      </c>
      <c r="M2039" t="s">
        <v>7619</v>
      </c>
      <c r="P2039" t="s">
        <v>3343</v>
      </c>
    </row>
    <row r="2040" spans="1:16" x14ac:dyDescent="0.25">
      <c r="A2040" t="s">
        <v>3328</v>
      </c>
      <c r="B2040" t="s">
        <v>9718</v>
      </c>
      <c r="C2040" t="s">
        <v>9725</v>
      </c>
      <c r="D2040" t="s">
        <v>9725</v>
      </c>
      <c r="E2040" t="s">
        <v>9726</v>
      </c>
      <c r="F2040" t="s">
        <v>5276</v>
      </c>
      <c r="G2040" t="s">
        <v>4443</v>
      </c>
      <c r="H2040" t="s">
        <v>4415</v>
      </c>
      <c r="J2040" t="s">
        <v>9465</v>
      </c>
      <c r="K2040" t="s">
        <v>5265</v>
      </c>
      <c r="L2040" t="s">
        <v>3337</v>
      </c>
      <c r="M2040" t="s">
        <v>7620</v>
      </c>
      <c r="P2040" t="s">
        <v>3343</v>
      </c>
    </row>
    <row r="2041" spans="1:16" x14ac:dyDescent="0.25">
      <c r="B2041" t="s">
        <v>9493</v>
      </c>
      <c r="C2041" t="s">
        <v>9727</v>
      </c>
      <c r="D2041" t="s">
        <v>9727</v>
      </c>
      <c r="E2041" t="s">
        <v>9728</v>
      </c>
      <c r="G2041" t="s">
        <v>4443</v>
      </c>
      <c r="J2041" t="s">
        <v>9465</v>
      </c>
      <c r="K2041" t="s">
        <v>5265</v>
      </c>
      <c r="L2041" t="s">
        <v>4069</v>
      </c>
      <c r="M2041" t="s">
        <v>7623</v>
      </c>
      <c r="P2041" t="s">
        <v>3343</v>
      </c>
    </row>
    <row r="2042" spans="1:16" x14ac:dyDescent="0.25">
      <c r="A2042" t="s">
        <v>3328</v>
      </c>
      <c r="B2042" t="s">
        <v>9718</v>
      </c>
      <c r="C2042" t="s">
        <v>9729</v>
      </c>
      <c r="D2042" t="s">
        <v>9729</v>
      </c>
      <c r="E2042" t="s">
        <v>9730</v>
      </c>
      <c r="F2042" t="s">
        <v>6477</v>
      </c>
      <c r="G2042" t="s">
        <v>4443</v>
      </c>
      <c r="H2042" t="s">
        <v>4415</v>
      </c>
      <c r="J2042" t="s">
        <v>9465</v>
      </c>
      <c r="K2042" t="s">
        <v>5265</v>
      </c>
      <c r="L2042" t="s">
        <v>3337</v>
      </c>
      <c r="M2042" t="s">
        <v>7628</v>
      </c>
      <c r="P2042" t="s">
        <v>3343</v>
      </c>
    </row>
    <row r="2043" spans="1:16" x14ac:dyDescent="0.25">
      <c r="A2043" t="s">
        <v>3328</v>
      </c>
      <c r="B2043" t="s">
        <v>9718</v>
      </c>
      <c r="C2043" t="s">
        <v>9731</v>
      </c>
      <c r="D2043" t="s">
        <v>9731</v>
      </c>
      <c r="E2043" t="s">
        <v>9732</v>
      </c>
      <c r="F2043" t="s">
        <v>5284</v>
      </c>
      <c r="G2043" t="s">
        <v>4443</v>
      </c>
      <c r="H2043" t="s">
        <v>4415</v>
      </c>
      <c r="J2043" t="s">
        <v>9465</v>
      </c>
      <c r="K2043" t="s">
        <v>5265</v>
      </c>
      <c r="L2043" t="s">
        <v>3337</v>
      </c>
      <c r="M2043" t="s">
        <v>7629</v>
      </c>
      <c r="P2043" t="s">
        <v>3343</v>
      </c>
    </row>
    <row r="2044" spans="1:16" x14ac:dyDescent="0.25">
      <c r="A2044" t="s">
        <v>3328</v>
      </c>
      <c r="B2044" t="s">
        <v>9718</v>
      </c>
      <c r="C2044" t="s">
        <v>9733</v>
      </c>
      <c r="D2044" t="s">
        <v>9733</v>
      </c>
      <c r="E2044" t="s">
        <v>9734</v>
      </c>
      <c r="F2044" t="s">
        <v>5289</v>
      </c>
      <c r="G2044" t="s">
        <v>4443</v>
      </c>
      <c r="H2044" t="s">
        <v>4415</v>
      </c>
      <c r="J2044" t="s">
        <v>9465</v>
      </c>
      <c r="K2044" t="s">
        <v>5265</v>
      </c>
      <c r="L2044" t="s">
        <v>4069</v>
      </c>
      <c r="M2044" t="s">
        <v>7632</v>
      </c>
      <c r="P2044" t="s">
        <v>3343</v>
      </c>
    </row>
    <row r="2045" spans="1:16" x14ac:dyDescent="0.25">
      <c r="A2045" t="s">
        <v>3328</v>
      </c>
      <c r="B2045" t="s">
        <v>9718</v>
      </c>
      <c r="C2045" t="s">
        <v>9735</v>
      </c>
      <c r="D2045" t="s">
        <v>9735</v>
      </c>
      <c r="E2045" t="s">
        <v>9736</v>
      </c>
      <c r="F2045" t="s">
        <v>5292</v>
      </c>
      <c r="G2045" t="s">
        <v>4443</v>
      </c>
      <c r="H2045" t="s">
        <v>4415</v>
      </c>
      <c r="J2045" t="s">
        <v>9465</v>
      </c>
      <c r="K2045" t="s">
        <v>5265</v>
      </c>
      <c r="L2045" t="s">
        <v>4069</v>
      </c>
      <c r="M2045" t="s">
        <v>7635</v>
      </c>
      <c r="P2045" t="s">
        <v>3343</v>
      </c>
    </row>
    <row r="2046" spans="1:16" x14ac:dyDescent="0.25">
      <c r="A2046" t="s">
        <v>3328</v>
      </c>
      <c r="B2046" t="s">
        <v>9718</v>
      </c>
      <c r="C2046" t="s">
        <v>9737</v>
      </c>
      <c r="D2046" t="s">
        <v>9737</v>
      </c>
      <c r="E2046" t="s">
        <v>9738</v>
      </c>
      <c r="F2046" t="s">
        <v>5297</v>
      </c>
      <c r="G2046" t="s">
        <v>4403</v>
      </c>
      <c r="H2046" t="s">
        <v>4415</v>
      </c>
      <c r="J2046" t="s">
        <v>9465</v>
      </c>
      <c r="K2046" t="s">
        <v>5265</v>
      </c>
      <c r="L2046" t="s">
        <v>4069</v>
      </c>
      <c r="M2046" t="s">
        <v>7638</v>
      </c>
      <c r="P2046" t="s">
        <v>3343</v>
      </c>
    </row>
    <row r="2047" spans="1:16" x14ac:dyDescent="0.25">
      <c r="A2047" t="s">
        <v>3883</v>
      </c>
      <c r="C2047" t="s">
        <v>9739</v>
      </c>
      <c r="D2047" t="s">
        <v>9739</v>
      </c>
      <c r="E2047" t="s">
        <v>9740</v>
      </c>
      <c r="F2047" t="s">
        <v>5699</v>
      </c>
      <c r="G2047" t="s">
        <v>4403</v>
      </c>
      <c r="H2047" t="s">
        <v>4415</v>
      </c>
      <c r="J2047" t="s">
        <v>9465</v>
      </c>
      <c r="K2047" t="s">
        <v>3336</v>
      </c>
      <c r="L2047" t="s">
        <v>3337</v>
      </c>
      <c r="M2047" t="s">
        <v>5231</v>
      </c>
      <c r="P2047" t="s">
        <v>3343</v>
      </c>
    </row>
    <row r="2048" spans="1:16" x14ac:dyDescent="0.25">
      <c r="A2048" t="s">
        <v>3883</v>
      </c>
      <c r="C2048" t="s">
        <v>9741</v>
      </c>
      <c r="D2048" t="s">
        <v>9741</v>
      </c>
      <c r="E2048" t="s">
        <v>9742</v>
      </c>
      <c r="F2048" t="s">
        <v>5702</v>
      </c>
      <c r="G2048" t="s">
        <v>4486</v>
      </c>
      <c r="H2048" t="s">
        <v>4415</v>
      </c>
      <c r="J2048" t="s">
        <v>9465</v>
      </c>
      <c r="K2048" t="s">
        <v>3336</v>
      </c>
      <c r="L2048" t="s">
        <v>3337</v>
      </c>
      <c r="M2048" t="s">
        <v>5231</v>
      </c>
      <c r="P2048" t="s">
        <v>3343</v>
      </c>
    </row>
    <row r="2049" spans="1:16" x14ac:dyDescent="0.25">
      <c r="A2049" t="s">
        <v>4398</v>
      </c>
      <c r="B2049" t="s">
        <v>4570</v>
      </c>
      <c r="C2049" t="s">
        <v>9743</v>
      </c>
      <c r="D2049" t="s">
        <v>9743</v>
      </c>
      <c r="E2049" t="s">
        <v>9744</v>
      </c>
      <c r="F2049" t="s">
        <v>9745</v>
      </c>
      <c r="G2049" t="s">
        <v>4403</v>
      </c>
      <c r="H2049" t="s">
        <v>4404</v>
      </c>
      <c r="K2049" t="s">
        <v>4406</v>
      </c>
      <c r="L2049" t="s">
        <v>4069</v>
      </c>
      <c r="P2049" t="s">
        <v>3343</v>
      </c>
    </row>
    <row r="2050" spans="1:16" x14ac:dyDescent="0.25">
      <c r="A2050" t="s">
        <v>4398</v>
      </c>
      <c r="B2050" t="s">
        <v>4570</v>
      </c>
      <c r="C2050" t="s">
        <v>9746</v>
      </c>
      <c r="D2050" t="s">
        <v>9746</v>
      </c>
      <c r="E2050" t="s">
        <v>9747</v>
      </c>
      <c r="F2050" t="s">
        <v>9748</v>
      </c>
      <c r="G2050" t="s">
        <v>4486</v>
      </c>
      <c r="H2050" t="s">
        <v>4404</v>
      </c>
      <c r="K2050" t="s">
        <v>4406</v>
      </c>
      <c r="L2050" t="s">
        <v>4069</v>
      </c>
      <c r="P2050" t="s">
        <v>3343</v>
      </c>
    </row>
    <row r="2051" spans="1:16" x14ac:dyDescent="0.25">
      <c r="A2051" t="s">
        <v>4398</v>
      </c>
      <c r="B2051" t="s">
        <v>4570</v>
      </c>
      <c r="C2051" t="s">
        <v>9749</v>
      </c>
      <c r="D2051" t="s">
        <v>9749</v>
      </c>
      <c r="E2051" t="s">
        <v>9750</v>
      </c>
      <c r="F2051" t="s">
        <v>9751</v>
      </c>
      <c r="G2051" t="s">
        <v>4486</v>
      </c>
      <c r="H2051" t="s">
        <v>4404</v>
      </c>
      <c r="K2051" t="s">
        <v>4406</v>
      </c>
      <c r="L2051" t="s">
        <v>4069</v>
      </c>
      <c r="P2051" t="s">
        <v>3343</v>
      </c>
    </row>
    <row r="2052" spans="1:16" x14ac:dyDescent="0.25">
      <c r="A2052" t="s">
        <v>4398</v>
      </c>
      <c r="B2052" t="s">
        <v>4570</v>
      </c>
      <c r="C2052" t="s">
        <v>9752</v>
      </c>
      <c r="D2052" t="s">
        <v>9752</v>
      </c>
      <c r="E2052" t="s">
        <v>9753</v>
      </c>
      <c r="F2052" t="s">
        <v>9754</v>
      </c>
      <c r="G2052" t="s">
        <v>4403</v>
      </c>
      <c r="H2052" t="s">
        <v>4404</v>
      </c>
      <c r="K2052" t="s">
        <v>4406</v>
      </c>
      <c r="L2052" t="s">
        <v>3337</v>
      </c>
      <c r="P2052" t="s">
        <v>3343</v>
      </c>
    </row>
    <row r="2053" spans="1:16" x14ac:dyDescent="0.25">
      <c r="A2053" t="s">
        <v>4398</v>
      </c>
      <c r="B2053" t="s">
        <v>4570</v>
      </c>
      <c r="C2053" t="s">
        <v>9755</v>
      </c>
      <c r="D2053" t="s">
        <v>9755</v>
      </c>
      <c r="E2053" t="s">
        <v>9756</v>
      </c>
      <c r="F2053" t="s">
        <v>9757</v>
      </c>
      <c r="G2053" t="s">
        <v>4403</v>
      </c>
      <c r="H2053" t="s">
        <v>4404</v>
      </c>
      <c r="K2053" t="s">
        <v>4406</v>
      </c>
      <c r="L2053" t="s">
        <v>4069</v>
      </c>
      <c r="P2053" t="s">
        <v>3343</v>
      </c>
    </row>
    <row r="2054" spans="1:16" x14ac:dyDescent="0.25">
      <c r="A2054" t="s">
        <v>4398</v>
      </c>
      <c r="B2054" t="s">
        <v>4570</v>
      </c>
      <c r="C2054" t="s">
        <v>9758</v>
      </c>
      <c r="D2054" t="s">
        <v>9758</v>
      </c>
      <c r="E2054" t="s">
        <v>9759</v>
      </c>
      <c r="F2054" t="s">
        <v>9760</v>
      </c>
      <c r="G2054" t="s">
        <v>4486</v>
      </c>
      <c r="H2054" t="s">
        <v>4404</v>
      </c>
      <c r="K2054" t="s">
        <v>4406</v>
      </c>
      <c r="L2054" t="s">
        <v>3337</v>
      </c>
      <c r="P2054" t="s">
        <v>3343</v>
      </c>
    </row>
    <row r="2055" spans="1:16" x14ac:dyDescent="0.25">
      <c r="A2055" t="s">
        <v>4398</v>
      </c>
      <c r="B2055" t="s">
        <v>4570</v>
      </c>
      <c r="C2055" t="s">
        <v>9761</v>
      </c>
      <c r="D2055" t="s">
        <v>9761</v>
      </c>
      <c r="E2055" t="s">
        <v>9762</v>
      </c>
      <c r="F2055" t="s">
        <v>9763</v>
      </c>
      <c r="G2055" t="s">
        <v>4443</v>
      </c>
      <c r="H2055" t="s">
        <v>4404</v>
      </c>
      <c r="K2055" t="s">
        <v>4406</v>
      </c>
      <c r="L2055" t="s">
        <v>3337</v>
      </c>
      <c r="P2055" t="s">
        <v>3343</v>
      </c>
    </row>
    <row r="2056" spans="1:16" x14ac:dyDescent="0.25">
      <c r="A2056" t="s">
        <v>4398</v>
      </c>
      <c r="B2056" t="s">
        <v>4570</v>
      </c>
      <c r="C2056" t="s">
        <v>9764</v>
      </c>
      <c r="D2056" t="s">
        <v>9764</v>
      </c>
      <c r="E2056" t="s">
        <v>9765</v>
      </c>
      <c r="F2056" t="s">
        <v>9766</v>
      </c>
      <c r="G2056" t="s">
        <v>4443</v>
      </c>
      <c r="H2056" t="s">
        <v>4404</v>
      </c>
      <c r="K2056" t="s">
        <v>4406</v>
      </c>
      <c r="L2056" t="s">
        <v>3337</v>
      </c>
      <c r="P2056" t="s">
        <v>3343</v>
      </c>
    </row>
    <row r="2057" spans="1:16" x14ac:dyDescent="0.25">
      <c r="A2057" t="s">
        <v>4398</v>
      </c>
      <c r="B2057" t="s">
        <v>4570</v>
      </c>
      <c r="C2057" t="s">
        <v>9767</v>
      </c>
      <c r="D2057" t="s">
        <v>9767</v>
      </c>
      <c r="E2057" t="s">
        <v>9768</v>
      </c>
      <c r="F2057" t="s">
        <v>9769</v>
      </c>
      <c r="G2057" t="s">
        <v>4443</v>
      </c>
      <c r="H2057" t="s">
        <v>4404</v>
      </c>
      <c r="K2057" t="s">
        <v>4406</v>
      </c>
      <c r="L2057" t="s">
        <v>3337</v>
      </c>
      <c r="P2057" t="s">
        <v>3343</v>
      </c>
    </row>
    <row r="2058" spans="1:16" x14ac:dyDescent="0.25">
      <c r="A2058" t="s">
        <v>4398</v>
      </c>
      <c r="B2058" t="s">
        <v>4570</v>
      </c>
      <c r="C2058" t="s">
        <v>9770</v>
      </c>
      <c r="D2058" t="s">
        <v>9770</v>
      </c>
      <c r="E2058" t="s">
        <v>9771</v>
      </c>
      <c r="F2058" t="s">
        <v>9772</v>
      </c>
      <c r="G2058" t="s">
        <v>4443</v>
      </c>
      <c r="H2058" t="s">
        <v>4404</v>
      </c>
      <c r="K2058" t="s">
        <v>4406</v>
      </c>
      <c r="L2058" t="s">
        <v>3337</v>
      </c>
      <c r="P2058" t="s">
        <v>3343</v>
      </c>
    </row>
    <row r="2059" spans="1:16" x14ac:dyDescent="0.25">
      <c r="A2059" t="s">
        <v>4398</v>
      </c>
      <c r="B2059" t="s">
        <v>4570</v>
      </c>
      <c r="C2059" t="s">
        <v>9773</v>
      </c>
      <c r="D2059" t="s">
        <v>9773</v>
      </c>
      <c r="E2059" t="s">
        <v>9774</v>
      </c>
      <c r="F2059" t="s">
        <v>9775</v>
      </c>
      <c r="G2059" t="s">
        <v>4443</v>
      </c>
      <c r="H2059" t="s">
        <v>4404</v>
      </c>
      <c r="K2059" t="s">
        <v>4406</v>
      </c>
      <c r="L2059" t="s">
        <v>4069</v>
      </c>
      <c r="P2059" t="s">
        <v>3343</v>
      </c>
    </row>
    <row r="2060" spans="1:16" x14ac:dyDescent="0.25">
      <c r="A2060" t="s">
        <v>4398</v>
      </c>
      <c r="B2060" t="s">
        <v>4570</v>
      </c>
      <c r="C2060" t="s">
        <v>9776</v>
      </c>
      <c r="D2060" t="s">
        <v>9776</v>
      </c>
      <c r="E2060" t="s">
        <v>9777</v>
      </c>
      <c r="F2060" t="s">
        <v>9778</v>
      </c>
      <c r="G2060" t="s">
        <v>4443</v>
      </c>
      <c r="H2060" t="s">
        <v>4404</v>
      </c>
      <c r="K2060" t="s">
        <v>4406</v>
      </c>
      <c r="L2060" t="s">
        <v>3337</v>
      </c>
      <c r="P2060" t="s">
        <v>3343</v>
      </c>
    </row>
    <row r="2061" spans="1:16" x14ac:dyDescent="0.25">
      <c r="A2061" t="s">
        <v>4398</v>
      </c>
      <c r="B2061" t="s">
        <v>4570</v>
      </c>
      <c r="C2061" t="s">
        <v>9779</v>
      </c>
      <c r="D2061" t="s">
        <v>9779</v>
      </c>
      <c r="E2061" t="s">
        <v>9780</v>
      </c>
      <c r="F2061" t="s">
        <v>9781</v>
      </c>
      <c r="G2061" t="s">
        <v>4443</v>
      </c>
      <c r="H2061" t="s">
        <v>4404</v>
      </c>
      <c r="K2061" t="s">
        <v>4406</v>
      </c>
      <c r="L2061" t="s">
        <v>3337</v>
      </c>
      <c r="P2061" t="s">
        <v>3343</v>
      </c>
    </row>
    <row r="2062" spans="1:16" x14ac:dyDescent="0.25">
      <c r="A2062" t="s">
        <v>4398</v>
      </c>
      <c r="B2062" t="s">
        <v>4570</v>
      </c>
      <c r="C2062" t="s">
        <v>9782</v>
      </c>
      <c r="D2062" t="s">
        <v>9782</v>
      </c>
      <c r="E2062" t="s">
        <v>9783</v>
      </c>
      <c r="F2062" t="s">
        <v>9784</v>
      </c>
      <c r="G2062" t="s">
        <v>4799</v>
      </c>
      <c r="H2062" t="s">
        <v>4404</v>
      </c>
      <c r="K2062" t="s">
        <v>4406</v>
      </c>
      <c r="L2062" t="s">
        <v>4069</v>
      </c>
      <c r="P2062" t="s">
        <v>3343</v>
      </c>
    </row>
    <row r="2063" spans="1:16" x14ac:dyDescent="0.25">
      <c r="A2063" t="s">
        <v>4398</v>
      </c>
      <c r="B2063" t="s">
        <v>4570</v>
      </c>
      <c r="C2063" t="s">
        <v>9785</v>
      </c>
      <c r="D2063" t="s">
        <v>9785</v>
      </c>
      <c r="E2063" t="s">
        <v>9786</v>
      </c>
      <c r="F2063" t="s">
        <v>9787</v>
      </c>
      <c r="G2063" t="s">
        <v>4799</v>
      </c>
      <c r="H2063" t="s">
        <v>4404</v>
      </c>
      <c r="K2063" t="s">
        <v>4406</v>
      </c>
      <c r="L2063" t="s">
        <v>3337</v>
      </c>
      <c r="P2063" t="s">
        <v>3343</v>
      </c>
    </row>
    <row r="2064" spans="1:16" x14ac:dyDescent="0.25">
      <c r="A2064" t="s">
        <v>4398</v>
      </c>
      <c r="B2064" t="s">
        <v>4570</v>
      </c>
      <c r="C2064" t="s">
        <v>9788</v>
      </c>
      <c r="D2064" t="s">
        <v>9788</v>
      </c>
      <c r="E2064" t="s">
        <v>9789</v>
      </c>
      <c r="F2064" t="s">
        <v>9790</v>
      </c>
      <c r="G2064" t="s">
        <v>4486</v>
      </c>
      <c r="H2064" t="s">
        <v>4404</v>
      </c>
      <c r="K2064" t="s">
        <v>4406</v>
      </c>
      <c r="L2064" t="s">
        <v>3337</v>
      </c>
      <c r="P2064" t="s">
        <v>3343</v>
      </c>
    </row>
    <row r="2065" spans="1:16" x14ac:dyDescent="0.25">
      <c r="A2065" t="s">
        <v>4398</v>
      </c>
      <c r="B2065" t="s">
        <v>4570</v>
      </c>
      <c r="C2065" t="s">
        <v>9791</v>
      </c>
      <c r="D2065" t="s">
        <v>9791</v>
      </c>
      <c r="E2065" t="s">
        <v>9792</v>
      </c>
      <c r="F2065" t="s">
        <v>9793</v>
      </c>
      <c r="G2065" t="s">
        <v>4403</v>
      </c>
      <c r="H2065" t="s">
        <v>4404</v>
      </c>
      <c r="K2065" t="s">
        <v>4406</v>
      </c>
      <c r="L2065" t="s">
        <v>3337</v>
      </c>
      <c r="P2065" t="s">
        <v>3343</v>
      </c>
    </row>
    <row r="2066" spans="1:16" x14ac:dyDescent="0.25">
      <c r="A2066" t="s">
        <v>4398</v>
      </c>
      <c r="B2066" t="s">
        <v>4570</v>
      </c>
      <c r="C2066" t="s">
        <v>9794</v>
      </c>
      <c r="D2066" t="s">
        <v>9794</v>
      </c>
      <c r="E2066" t="s">
        <v>9795</v>
      </c>
      <c r="F2066" t="s">
        <v>9796</v>
      </c>
      <c r="G2066" t="s">
        <v>4403</v>
      </c>
      <c r="H2066" t="s">
        <v>4404</v>
      </c>
      <c r="K2066" t="s">
        <v>4406</v>
      </c>
      <c r="L2066" t="s">
        <v>3337</v>
      </c>
      <c r="P2066" t="s">
        <v>3343</v>
      </c>
    </row>
    <row r="2067" spans="1:16" x14ac:dyDescent="0.25">
      <c r="A2067" t="s">
        <v>4398</v>
      </c>
      <c r="B2067" t="s">
        <v>4570</v>
      </c>
      <c r="C2067" t="s">
        <v>9797</v>
      </c>
      <c r="D2067" t="s">
        <v>9797</v>
      </c>
      <c r="E2067" t="s">
        <v>9798</v>
      </c>
      <c r="F2067" t="s">
        <v>9799</v>
      </c>
      <c r="G2067" t="s">
        <v>4486</v>
      </c>
      <c r="H2067" t="s">
        <v>4404</v>
      </c>
      <c r="K2067" t="s">
        <v>4406</v>
      </c>
      <c r="L2067" t="s">
        <v>3337</v>
      </c>
      <c r="P2067" t="s">
        <v>3343</v>
      </c>
    </row>
    <row r="2068" spans="1:16" x14ac:dyDescent="0.25">
      <c r="A2068" t="s">
        <v>4398</v>
      </c>
      <c r="B2068" t="s">
        <v>4570</v>
      </c>
      <c r="C2068" t="s">
        <v>9800</v>
      </c>
      <c r="D2068" t="s">
        <v>9800</v>
      </c>
      <c r="E2068" t="s">
        <v>9801</v>
      </c>
      <c r="F2068" t="s">
        <v>9802</v>
      </c>
      <c r="G2068" t="s">
        <v>4403</v>
      </c>
      <c r="H2068" t="s">
        <v>4404</v>
      </c>
      <c r="K2068" t="s">
        <v>4406</v>
      </c>
      <c r="L2068" t="s">
        <v>4069</v>
      </c>
      <c r="P2068" t="s">
        <v>3343</v>
      </c>
    </row>
    <row r="2069" spans="1:16" x14ac:dyDescent="0.25">
      <c r="A2069" t="s">
        <v>4398</v>
      </c>
      <c r="B2069" t="s">
        <v>4570</v>
      </c>
      <c r="C2069" t="s">
        <v>9803</v>
      </c>
      <c r="D2069" t="s">
        <v>9803</v>
      </c>
      <c r="E2069" t="s">
        <v>9804</v>
      </c>
      <c r="F2069" t="s">
        <v>9805</v>
      </c>
      <c r="G2069" t="s">
        <v>4799</v>
      </c>
      <c r="H2069" t="s">
        <v>4404</v>
      </c>
      <c r="K2069" t="s">
        <v>4406</v>
      </c>
      <c r="L2069" t="s">
        <v>4069</v>
      </c>
      <c r="P2069" t="s">
        <v>3343</v>
      </c>
    </row>
    <row r="2070" spans="1:16" x14ac:dyDescent="0.25">
      <c r="A2070" t="s">
        <v>4398</v>
      </c>
      <c r="B2070" t="s">
        <v>6348</v>
      </c>
      <c r="C2070" t="s">
        <v>9806</v>
      </c>
      <c r="D2070" t="s">
        <v>9806</v>
      </c>
      <c r="E2070" t="s">
        <v>9807</v>
      </c>
      <c r="F2070" t="s">
        <v>9808</v>
      </c>
      <c r="G2070" t="s">
        <v>4403</v>
      </c>
      <c r="H2070" t="s">
        <v>4404</v>
      </c>
      <c r="K2070" t="s">
        <v>4406</v>
      </c>
      <c r="L2070" t="s">
        <v>4069</v>
      </c>
      <c r="P2070" t="s">
        <v>3343</v>
      </c>
    </row>
    <row r="2071" spans="1:16" x14ac:dyDescent="0.25">
      <c r="A2071" t="s">
        <v>4398</v>
      </c>
      <c r="B2071" t="s">
        <v>6348</v>
      </c>
      <c r="C2071" t="s">
        <v>9809</v>
      </c>
      <c r="D2071" t="s">
        <v>9809</v>
      </c>
      <c r="E2071" t="s">
        <v>9810</v>
      </c>
      <c r="F2071" t="s">
        <v>9811</v>
      </c>
      <c r="G2071" t="s">
        <v>4403</v>
      </c>
      <c r="H2071" t="s">
        <v>4404</v>
      </c>
      <c r="K2071" t="s">
        <v>4406</v>
      </c>
      <c r="L2071" t="s">
        <v>3337</v>
      </c>
      <c r="P2071" t="s">
        <v>3343</v>
      </c>
    </row>
    <row r="2072" spans="1:16" x14ac:dyDescent="0.25">
      <c r="A2072" t="s">
        <v>4410</v>
      </c>
      <c r="B2072" t="s">
        <v>5997</v>
      </c>
      <c r="C2072" t="s">
        <v>9812</v>
      </c>
      <c r="D2072" t="s">
        <v>9812</v>
      </c>
      <c r="E2072" t="s">
        <v>9813</v>
      </c>
      <c r="F2072" t="s">
        <v>9814</v>
      </c>
      <c r="G2072" t="s">
        <v>4486</v>
      </c>
      <c r="H2072" t="s">
        <v>4415</v>
      </c>
      <c r="K2072" t="s">
        <v>3336</v>
      </c>
      <c r="L2072" t="s">
        <v>3337</v>
      </c>
      <c r="M2072" t="s">
        <v>9818</v>
      </c>
      <c r="P2072" t="s">
        <v>3343</v>
      </c>
    </row>
    <row r="2073" spans="1:16" x14ac:dyDescent="0.25">
      <c r="A2073" t="s">
        <v>4410</v>
      </c>
      <c r="B2073" t="s">
        <v>5997</v>
      </c>
      <c r="C2073" t="s">
        <v>9815</v>
      </c>
      <c r="D2073" t="s">
        <v>9815</v>
      </c>
      <c r="E2073" t="s">
        <v>9816</v>
      </c>
      <c r="F2073" t="s">
        <v>9817</v>
      </c>
      <c r="G2073" t="s">
        <v>4443</v>
      </c>
      <c r="H2073" t="s">
        <v>4415</v>
      </c>
      <c r="K2073" t="s">
        <v>3336</v>
      </c>
      <c r="L2073" t="s">
        <v>3337</v>
      </c>
      <c r="M2073" t="s">
        <v>9819</v>
      </c>
      <c r="P2073" t="s">
        <v>3343</v>
      </c>
    </row>
    <row r="2074" spans="1:16" x14ac:dyDescent="0.25">
      <c r="A2074" t="s">
        <v>4410</v>
      </c>
      <c r="B2074" t="s">
        <v>9820</v>
      </c>
      <c r="C2074" t="s">
        <v>9821</v>
      </c>
      <c r="D2074" t="s">
        <v>9821</v>
      </c>
      <c r="E2074" t="s">
        <v>9822</v>
      </c>
      <c r="F2074" t="s">
        <v>9823</v>
      </c>
      <c r="G2074" t="s">
        <v>4403</v>
      </c>
      <c r="H2074" t="s">
        <v>4415</v>
      </c>
      <c r="J2074" t="s">
        <v>9824</v>
      </c>
      <c r="K2074" t="s">
        <v>4448</v>
      </c>
      <c r="L2074" t="s">
        <v>4069</v>
      </c>
      <c r="P2074" t="s">
        <v>3343</v>
      </c>
    </row>
    <row r="2075" spans="1:16" x14ac:dyDescent="0.25">
      <c r="A2075" t="s">
        <v>4398</v>
      </c>
      <c r="B2075" t="s">
        <v>9820</v>
      </c>
      <c r="C2075" t="s">
        <v>9825</v>
      </c>
      <c r="D2075" t="s">
        <v>9825</v>
      </c>
      <c r="E2075" t="s">
        <v>9826</v>
      </c>
      <c r="F2075" t="s">
        <v>9827</v>
      </c>
      <c r="G2075" t="s">
        <v>4403</v>
      </c>
      <c r="H2075" t="s">
        <v>4415</v>
      </c>
      <c r="J2075" t="s">
        <v>9824</v>
      </c>
      <c r="K2075" t="s">
        <v>4448</v>
      </c>
      <c r="L2075" t="s">
        <v>4069</v>
      </c>
      <c r="P2075" t="s">
        <v>3343</v>
      </c>
    </row>
    <row r="2076" spans="1:16" x14ac:dyDescent="0.25">
      <c r="A2076" t="s">
        <v>4410</v>
      </c>
      <c r="B2076" t="s">
        <v>9828</v>
      </c>
      <c r="C2076" t="s">
        <v>9829</v>
      </c>
      <c r="D2076" t="s">
        <v>9829</v>
      </c>
      <c r="E2076" t="s">
        <v>9830</v>
      </c>
      <c r="F2076" t="s">
        <v>9831</v>
      </c>
      <c r="G2076" t="s">
        <v>4403</v>
      </c>
      <c r="H2076" t="s">
        <v>4415</v>
      </c>
      <c r="J2076" t="s">
        <v>9824</v>
      </c>
      <c r="K2076" t="s">
        <v>4448</v>
      </c>
      <c r="L2076" t="s">
        <v>3337</v>
      </c>
      <c r="P2076" t="s">
        <v>3343</v>
      </c>
    </row>
    <row r="2077" spans="1:16" x14ac:dyDescent="0.25">
      <c r="A2077" t="s">
        <v>4410</v>
      </c>
      <c r="B2077" t="s">
        <v>9828</v>
      </c>
      <c r="C2077" t="s">
        <v>9832</v>
      </c>
      <c r="D2077" t="s">
        <v>9832</v>
      </c>
      <c r="E2077" t="s">
        <v>9833</v>
      </c>
      <c r="F2077" t="s">
        <v>9834</v>
      </c>
      <c r="G2077" t="s">
        <v>4403</v>
      </c>
      <c r="H2077" t="s">
        <v>4415</v>
      </c>
      <c r="J2077" t="s">
        <v>9824</v>
      </c>
      <c r="K2077" t="s">
        <v>4448</v>
      </c>
      <c r="L2077" t="s">
        <v>4069</v>
      </c>
      <c r="P2077" t="s">
        <v>3343</v>
      </c>
    </row>
    <row r="2078" spans="1:16" x14ac:dyDescent="0.25">
      <c r="A2078" t="s">
        <v>4410</v>
      </c>
      <c r="B2078" t="s">
        <v>9820</v>
      </c>
      <c r="C2078" t="s">
        <v>9835</v>
      </c>
      <c r="D2078" t="s">
        <v>9835</v>
      </c>
      <c r="E2078" t="s">
        <v>9836</v>
      </c>
      <c r="F2078" t="s">
        <v>9837</v>
      </c>
      <c r="G2078" t="s">
        <v>4403</v>
      </c>
      <c r="H2078" t="s">
        <v>4415</v>
      </c>
      <c r="J2078" t="s">
        <v>9824</v>
      </c>
      <c r="K2078" t="s">
        <v>4448</v>
      </c>
      <c r="L2078" t="s">
        <v>3337</v>
      </c>
      <c r="P2078" t="s">
        <v>3343</v>
      </c>
    </row>
    <row r="2079" spans="1:16" x14ac:dyDescent="0.25">
      <c r="A2079" t="s">
        <v>4410</v>
      </c>
      <c r="B2079" t="s">
        <v>9820</v>
      </c>
      <c r="C2079" t="s">
        <v>9838</v>
      </c>
      <c r="D2079" t="s">
        <v>9838</v>
      </c>
      <c r="E2079" t="s">
        <v>9839</v>
      </c>
      <c r="F2079" t="s">
        <v>9840</v>
      </c>
      <c r="G2079" t="s">
        <v>4486</v>
      </c>
      <c r="H2079" t="s">
        <v>4415</v>
      </c>
      <c r="J2079" t="s">
        <v>9824</v>
      </c>
      <c r="K2079" t="s">
        <v>4448</v>
      </c>
      <c r="L2079" t="s">
        <v>3337</v>
      </c>
      <c r="P2079" t="s">
        <v>3343</v>
      </c>
    </row>
    <row r="2080" spans="1:16" x14ac:dyDescent="0.25">
      <c r="A2080" t="s">
        <v>4410</v>
      </c>
      <c r="B2080" t="s">
        <v>9828</v>
      </c>
      <c r="C2080" t="s">
        <v>9841</v>
      </c>
      <c r="D2080" t="s">
        <v>9841</v>
      </c>
      <c r="E2080" t="s">
        <v>9842</v>
      </c>
      <c r="F2080" t="s">
        <v>9843</v>
      </c>
      <c r="G2080" t="s">
        <v>4403</v>
      </c>
      <c r="H2080" t="s">
        <v>4415</v>
      </c>
      <c r="J2080" t="s">
        <v>9824</v>
      </c>
      <c r="K2080" t="s">
        <v>4448</v>
      </c>
      <c r="L2080" t="s">
        <v>3337</v>
      </c>
      <c r="P2080" t="s">
        <v>3343</v>
      </c>
    </row>
    <row r="2081" spans="1:16" x14ac:dyDescent="0.25">
      <c r="A2081" t="s">
        <v>4398</v>
      </c>
      <c r="B2081" t="s">
        <v>9828</v>
      </c>
      <c r="C2081" t="s">
        <v>9844</v>
      </c>
      <c r="D2081" t="s">
        <v>9844</v>
      </c>
      <c r="E2081" t="s">
        <v>9845</v>
      </c>
      <c r="F2081" t="s">
        <v>9846</v>
      </c>
      <c r="G2081" t="s">
        <v>4403</v>
      </c>
      <c r="H2081" t="s">
        <v>4415</v>
      </c>
      <c r="J2081" t="s">
        <v>9824</v>
      </c>
      <c r="K2081" t="s">
        <v>4448</v>
      </c>
      <c r="L2081" t="s">
        <v>3337</v>
      </c>
      <c r="P2081" t="s">
        <v>3343</v>
      </c>
    </row>
    <row r="2082" spans="1:16" x14ac:dyDescent="0.25">
      <c r="A2082" t="s">
        <v>4398</v>
      </c>
      <c r="B2082" t="s">
        <v>9820</v>
      </c>
      <c r="C2082" t="s">
        <v>9847</v>
      </c>
      <c r="D2082" t="s">
        <v>9847</v>
      </c>
      <c r="E2082" t="s">
        <v>9848</v>
      </c>
      <c r="F2082" t="s">
        <v>9849</v>
      </c>
      <c r="G2082" t="s">
        <v>4403</v>
      </c>
      <c r="H2082" t="s">
        <v>4415</v>
      </c>
      <c r="J2082" t="s">
        <v>9824</v>
      </c>
      <c r="K2082" t="s">
        <v>4448</v>
      </c>
      <c r="L2082" t="s">
        <v>3337</v>
      </c>
      <c r="P2082" t="s">
        <v>3343</v>
      </c>
    </row>
    <row r="2083" spans="1:16" x14ac:dyDescent="0.25">
      <c r="A2083" t="s">
        <v>4398</v>
      </c>
      <c r="B2083" t="s">
        <v>9828</v>
      </c>
      <c r="C2083" t="s">
        <v>9850</v>
      </c>
      <c r="D2083" t="s">
        <v>9850</v>
      </c>
      <c r="E2083" t="s">
        <v>9851</v>
      </c>
      <c r="F2083" t="s">
        <v>9852</v>
      </c>
      <c r="G2083" t="s">
        <v>4403</v>
      </c>
      <c r="H2083" t="s">
        <v>4415</v>
      </c>
      <c r="J2083" t="s">
        <v>9824</v>
      </c>
      <c r="K2083" t="s">
        <v>4448</v>
      </c>
      <c r="L2083" t="s">
        <v>4069</v>
      </c>
      <c r="P2083" t="s">
        <v>3343</v>
      </c>
    </row>
    <row r="2084" spans="1:16" x14ac:dyDescent="0.25">
      <c r="A2084" t="s">
        <v>4410</v>
      </c>
      <c r="B2084" t="s">
        <v>9820</v>
      </c>
      <c r="C2084" t="s">
        <v>9853</v>
      </c>
      <c r="D2084" t="s">
        <v>9853</v>
      </c>
      <c r="E2084" t="s">
        <v>9854</v>
      </c>
      <c r="F2084" t="s">
        <v>9855</v>
      </c>
      <c r="G2084" t="s">
        <v>4403</v>
      </c>
      <c r="H2084" t="s">
        <v>4415</v>
      </c>
      <c r="J2084" t="s">
        <v>9824</v>
      </c>
      <c r="K2084" t="s">
        <v>4448</v>
      </c>
      <c r="L2084" t="s">
        <v>4069</v>
      </c>
      <c r="P2084" t="s">
        <v>3343</v>
      </c>
    </row>
    <row r="2085" spans="1:16" x14ac:dyDescent="0.25">
      <c r="A2085" t="s">
        <v>4398</v>
      </c>
      <c r="B2085" t="s">
        <v>9820</v>
      </c>
      <c r="C2085" t="s">
        <v>9856</v>
      </c>
      <c r="D2085" t="s">
        <v>9856</v>
      </c>
      <c r="E2085" t="s">
        <v>9857</v>
      </c>
      <c r="F2085" t="s">
        <v>9858</v>
      </c>
      <c r="G2085" t="s">
        <v>4403</v>
      </c>
      <c r="H2085" t="s">
        <v>4415</v>
      </c>
      <c r="J2085" t="s">
        <v>9824</v>
      </c>
      <c r="K2085" t="s">
        <v>4448</v>
      </c>
      <c r="L2085" t="s">
        <v>4069</v>
      </c>
      <c r="P2085" t="s">
        <v>3343</v>
      </c>
    </row>
    <row r="2086" spans="1:16" x14ac:dyDescent="0.25">
      <c r="A2086" t="s">
        <v>4398</v>
      </c>
      <c r="B2086" t="s">
        <v>9820</v>
      </c>
      <c r="C2086" t="s">
        <v>9859</v>
      </c>
      <c r="D2086" t="s">
        <v>9859</v>
      </c>
      <c r="E2086" t="s">
        <v>9860</v>
      </c>
      <c r="F2086" t="s">
        <v>9861</v>
      </c>
      <c r="G2086" t="s">
        <v>3881</v>
      </c>
      <c r="H2086" t="s">
        <v>4415</v>
      </c>
      <c r="J2086" t="s">
        <v>9824</v>
      </c>
      <c r="K2086" t="s">
        <v>4448</v>
      </c>
      <c r="L2086" t="s">
        <v>3337</v>
      </c>
      <c r="P2086" t="s">
        <v>3343</v>
      </c>
    </row>
    <row r="2087" spans="1:16" x14ac:dyDescent="0.25">
      <c r="A2087" t="s">
        <v>4398</v>
      </c>
      <c r="B2087" t="s">
        <v>9828</v>
      </c>
      <c r="C2087" t="s">
        <v>9862</v>
      </c>
      <c r="D2087" t="s">
        <v>9862</v>
      </c>
      <c r="E2087" t="s">
        <v>9863</v>
      </c>
      <c r="F2087" t="s">
        <v>9864</v>
      </c>
      <c r="G2087" t="s">
        <v>4403</v>
      </c>
      <c r="H2087" t="s">
        <v>4415</v>
      </c>
      <c r="J2087" t="s">
        <v>9824</v>
      </c>
      <c r="K2087" t="s">
        <v>4448</v>
      </c>
      <c r="L2087" t="s">
        <v>4069</v>
      </c>
      <c r="P2087" t="s">
        <v>3343</v>
      </c>
    </row>
    <row r="2088" spans="1:16" x14ac:dyDescent="0.25">
      <c r="A2088" t="s">
        <v>4410</v>
      </c>
      <c r="B2088" t="s">
        <v>9820</v>
      </c>
      <c r="C2088" t="s">
        <v>9865</v>
      </c>
      <c r="D2088" t="s">
        <v>9865</v>
      </c>
      <c r="E2088" t="s">
        <v>9866</v>
      </c>
      <c r="F2088" t="s">
        <v>9867</v>
      </c>
      <c r="G2088" t="s">
        <v>3881</v>
      </c>
      <c r="H2088" t="s">
        <v>4415</v>
      </c>
      <c r="J2088" t="s">
        <v>9824</v>
      </c>
      <c r="K2088" t="s">
        <v>4448</v>
      </c>
      <c r="L2088" t="s">
        <v>4069</v>
      </c>
      <c r="P2088" t="s">
        <v>3343</v>
      </c>
    </row>
    <row r="2089" spans="1:16" x14ac:dyDescent="0.25">
      <c r="A2089" t="s">
        <v>4398</v>
      </c>
      <c r="B2089" t="s">
        <v>9828</v>
      </c>
      <c r="C2089" t="s">
        <v>9868</v>
      </c>
      <c r="D2089" t="s">
        <v>9868</v>
      </c>
      <c r="E2089" t="s">
        <v>9869</v>
      </c>
      <c r="F2089" t="s">
        <v>9870</v>
      </c>
      <c r="G2089" t="s">
        <v>3881</v>
      </c>
      <c r="H2089" t="s">
        <v>4415</v>
      </c>
      <c r="J2089" t="s">
        <v>9824</v>
      </c>
      <c r="K2089" t="s">
        <v>4448</v>
      </c>
      <c r="L2089" t="s">
        <v>4069</v>
      </c>
      <c r="P2089" t="s">
        <v>3343</v>
      </c>
    </row>
    <row r="2090" spans="1:16" x14ac:dyDescent="0.25">
      <c r="A2090" t="s">
        <v>4410</v>
      </c>
      <c r="B2090" t="s">
        <v>9828</v>
      </c>
      <c r="C2090" t="s">
        <v>9871</v>
      </c>
      <c r="D2090" t="s">
        <v>9871</v>
      </c>
      <c r="E2090" t="s">
        <v>9872</v>
      </c>
      <c r="F2090" t="s">
        <v>9873</v>
      </c>
      <c r="G2090" t="s">
        <v>3881</v>
      </c>
      <c r="H2090" t="s">
        <v>4415</v>
      </c>
      <c r="J2090" t="s">
        <v>9824</v>
      </c>
      <c r="K2090" t="s">
        <v>4448</v>
      </c>
      <c r="L2090" t="s">
        <v>3337</v>
      </c>
      <c r="P2090" t="s">
        <v>3343</v>
      </c>
    </row>
    <row r="2091" spans="1:16" x14ac:dyDescent="0.25">
      <c r="A2091" t="s">
        <v>3430</v>
      </c>
      <c r="C2091" t="s">
        <v>9874</v>
      </c>
      <c r="D2091" t="s">
        <v>9874</v>
      </c>
      <c r="E2091" t="s">
        <v>5380</v>
      </c>
      <c r="F2091" t="s">
        <v>5381</v>
      </c>
      <c r="G2091" t="s">
        <v>4403</v>
      </c>
      <c r="H2091" t="s">
        <v>4415</v>
      </c>
      <c r="J2091" t="s">
        <v>9875</v>
      </c>
      <c r="K2091" t="s">
        <v>4593</v>
      </c>
      <c r="L2091" t="s">
        <v>4069</v>
      </c>
      <c r="M2091" t="s">
        <v>5231</v>
      </c>
      <c r="P2091" t="s">
        <v>3343</v>
      </c>
    </row>
    <row r="2092" spans="1:16" x14ac:dyDescent="0.25">
      <c r="A2092" t="s">
        <v>3430</v>
      </c>
      <c r="C2092" t="s">
        <v>9876</v>
      </c>
      <c r="D2092" t="s">
        <v>9876</v>
      </c>
      <c r="E2092" t="s">
        <v>5384</v>
      </c>
      <c r="F2092" t="s">
        <v>5385</v>
      </c>
      <c r="G2092" t="s">
        <v>4403</v>
      </c>
      <c r="H2092" t="s">
        <v>4415</v>
      </c>
      <c r="J2092" t="s">
        <v>9875</v>
      </c>
      <c r="K2092" t="s">
        <v>4593</v>
      </c>
      <c r="L2092" t="s">
        <v>4069</v>
      </c>
      <c r="M2092" t="s">
        <v>5231</v>
      </c>
      <c r="P2092" t="s">
        <v>3343</v>
      </c>
    </row>
    <row r="2093" spans="1:16" x14ac:dyDescent="0.25">
      <c r="A2093" t="s">
        <v>3430</v>
      </c>
      <c r="B2093" t="s">
        <v>9877</v>
      </c>
      <c r="C2093" t="s">
        <v>9878</v>
      </c>
      <c r="D2093" t="s">
        <v>9878</v>
      </c>
      <c r="E2093" t="s">
        <v>5388</v>
      </c>
      <c r="F2093" t="s">
        <v>5389</v>
      </c>
      <c r="G2093" t="s">
        <v>4403</v>
      </c>
      <c r="H2093" t="s">
        <v>4415</v>
      </c>
      <c r="J2093" t="s">
        <v>9875</v>
      </c>
      <c r="K2093" t="s">
        <v>4593</v>
      </c>
      <c r="L2093" t="s">
        <v>3337</v>
      </c>
      <c r="M2093" t="s">
        <v>5231</v>
      </c>
      <c r="P2093" t="s">
        <v>3343</v>
      </c>
    </row>
    <row r="2094" spans="1:16" x14ac:dyDescent="0.25">
      <c r="A2094" t="s">
        <v>3430</v>
      </c>
      <c r="C2094" t="s">
        <v>9879</v>
      </c>
      <c r="D2094" t="s">
        <v>9879</v>
      </c>
      <c r="E2094" t="s">
        <v>5391</v>
      </c>
      <c r="F2094" t="s">
        <v>5392</v>
      </c>
      <c r="G2094" t="s">
        <v>4403</v>
      </c>
      <c r="H2094" t="s">
        <v>4415</v>
      </c>
      <c r="J2094" t="s">
        <v>9875</v>
      </c>
      <c r="K2094" t="s">
        <v>4593</v>
      </c>
      <c r="L2094" t="s">
        <v>3337</v>
      </c>
      <c r="M2094" t="s">
        <v>5231</v>
      </c>
      <c r="P2094" t="s">
        <v>3343</v>
      </c>
    </row>
    <row r="2095" spans="1:16" x14ac:dyDescent="0.25">
      <c r="A2095" t="s">
        <v>3430</v>
      </c>
      <c r="C2095" t="s">
        <v>9880</v>
      </c>
      <c r="D2095" t="s">
        <v>9880</v>
      </c>
      <c r="E2095" t="s">
        <v>4490</v>
      </c>
      <c r="G2095" t="s">
        <v>4403</v>
      </c>
      <c r="H2095" t="s">
        <v>4415</v>
      </c>
      <c r="J2095" t="s">
        <v>9875</v>
      </c>
      <c r="K2095" t="s">
        <v>4593</v>
      </c>
      <c r="L2095" t="s">
        <v>4069</v>
      </c>
      <c r="M2095" t="s">
        <v>6637</v>
      </c>
      <c r="P2095" t="s">
        <v>3343</v>
      </c>
    </row>
    <row r="2096" spans="1:16" x14ac:dyDescent="0.25">
      <c r="A2096" t="s">
        <v>3883</v>
      </c>
      <c r="B2096" t="s">
        <v>9881</v>
      </c>
      <c r="C2096" t="s">
        <v>9882</v>
      </c>
      <c r="D2096" t="s">
        <v>9882</v>
      </c>
      <c r="E2096" t="s">
        <v>9883</v>
      </c>
      <c r="F2096" t="s">
        <v>5398</v>
      </c>
      <c r="G2096" t="s">
        <v>4486</v>
      </c>
      <c r="H2096" t="s">
        <v>4415</v>
      </c>
      <c r="J2096" t="s">
        <v>9875</v>
      </c>
      <c r="K2096" t="s">
        <v>3336</v>
      </c>
      <c r="L2096" t="s">
        <v>3337</v>
      </c>
      <c r="M2096" t="s">
        <v>5231</v>
      </c>
      <c r="P2096" t="s">
        <v>3343</v>
      </c>
    </row>
    <row r="2097" spans="1:16" x14ac:dyDescent="0.25">
      <c r="A2097" t="s">
        <v>3883</v>
      </c>
      <c r="B2097" t="s">
        <v>9884</v>
      </c>
      <c r="C2097" t="s">
        <v>9885</v>
      </c>
      <c r="D2097" t="s">
        <v>9885</v>
      </c>
      <c r="E2097" t="s">
        <v>9886</v>
      </c>
      <c r="F2097" t="s">
        <v>5402</v>
      </c>
      <c r="G2097" t="s">
        <v>4403</v>
      </c>
      <c r="H2097" t="s">
        <v>4415</v>
      </c>
      <c r="J2097" t="s">
        <v>9875</v>
      </c>
      <c r="K2097" t="s">
        <v>3336</v>
      </c>
      <c r="L2097" t="s">
        <v>4069</v>
      </c>
      <c r="M2097" t="s">
        <v>5231</v>
      </c>
      <c r="P2097" t="s">
        <v>3343</v>
      </c>
    </row>
    <row r="2098" spans="1:16" x14ac:dyDescent="0.25">
      <c r="A2098" t="s">
        <v>4764</v>
      </c>
      <c r="B2098" t="s">
        <v>9887</v>
      </c>
      <c r="C2098" t="s">
        <v>9888</v>
      </c>
      <c r="D2098" t="s">
        <v>9888</v>
      </c>
      <c r="E2098" t="s">
        <v>9889</v>
      </c>
      <c r="F2098" t="s">
        <v>9890</v>
      </c>
      <c r="G2098" t="s">
        <v>4403</v>
      </c>
      <c r="H2098" t="s">
        <v>4415</v>
      </c>
      <c r="J2098" t="s">
        <v>9875</v>
      </c>
      <c r="K2098" t="s">
        <v>4593</v>
      </c>
      <c r="L2098" t="s">
        <v>3337</v>
      </c>
      <c r="M2098" t="s">
        <v>6306</v>
      </c>
      <c r="N2098" t="s">
        <v>4450</v>
      </c>
      <c r="P2098" t="s">
        <v>3343</v>
      </c>
    </row>
    <row r="2099" spans="1:16" x14ac:dyDescent="0.25">
      <c r="A2099" t="s">
        <v>4764</v>
      </c>
      <c r="C2099" t="s">
        <v>9891</v>
      </c>
      <c r="D2099" t="s">
        <v>9891</v>
      </c>
      <c r="E2099" t="s">
        <v>9892</v>
      </c>
      <c r="F2099" t="s">
        <v>9893</v>
      </c>
      <c r="G2099" t="s">
        <v>4403</v>
      </c>
      <c r="H2099" t="s">
        <v>4415</v>
      </c>
      <c r="J2099" t="s">
        <v>9875</v>
      </c>
      <c r="K2099" t="s">
        <v>4593</v>
      </c>
      <c r="L2099" t="s">
        <v>4069</v>
      </c>
      <c r="M2099" t="s">
        <v>6647</v>
      </c>
      <c r="N2099" t="s">
        <v>4450</v>
      </c>
      <c r="P2099" t="s">
        <v>3343</v>
      </c>
    </row>
    <row r="2100" spans="1:16" x14ac:dyDescent="0.25">
      <c r="A2100" t="s">
        <v>4764</v>
      </c>
      <c r="C2100" t="s">
        <v>9894</v>
      </c>
      <c r="D2100" t="s">
        <v>9894</v>
      </c>
      <c r="E2100" t="s">
        <v>9895</v>
      </c>
      <c r="F2100" t="s">
        <v>9896</v>
      </c>
      <c r="G2100" t="s">
        <v>4403</v>
      </c>
      <c r="H2100" t="s">
        <v>4415</v>
      </c>
      <c r="J2100" t="s">
        <v>9875</v>
      </c>
      <c r="K2100" t="s">
        <v>4593</v>
      </c>
      <c r="L2100" t="s">
        <v>4069</v>
      </c>
      <c r="M2100" t="s">
        <v>6307</v>
      </c>
      <c r="N2100" t="s">
        <v>4450</v>
      </c>
      <c r="P2100" t="s">
        <v>3343</v>
      </c>
    </row>
    <row r="2101" spans="1:16" x14ac:dyDescent="0.25">
      <c r="A2101" t="s">
        <v>3883</v>
      </c>
      <c r="C2101" t="s">
        <v>9897</v>
      </c>
      <c r="D2101" t="s">
        <v>9897</v>
      </c>
      <c r="E2101" t="s">
        <v>9898</v>
      </c>
      <c r="F2101" t="s">
        <v>5418</v>
      </c>
      <c r="G2101" t="s">
        <v>3881</v>
      </c>
      <c r="H2101" t="s">
        <v>4415</v>
      </c>
      <c r="J2101" t="s">
        <v>9875</v>
      </c>
      <c r="K2101" t="s">
        <v>3336</v>
      </c>
      <c r="L2101" t="s">
        <v>4069</v>
      </c>
      <c r="M2101" t="s">
        <v>5231</v>
      </c>
      <c r="P2101" t="s">
        <v>3343</v>
      </c>
    </row>
    <row r="2102" spans="1:16" x14ac:dyDescent="0.25">
      <c r="A2102" t="s">
        <v>3883</v>
      </c>
      <c r="B2102" t="s">
        <v>9899</v>
      </c>
      <c r="C2102" t="s">
        <v>9900</v>
      </c>
      <c r="D2102" t="s">
        <v>9900</v>
      </c>
      <c r="E2102" t="s">
        <v>9901</v>
      </c>
      <c r="F2102" t="s">
        <v>5421</v>
      </c>
      <c r="G2102" t="s">
        <v>4486</v>
      </c>
      <c r="H2102" t="s">
        <v>4415</v>
      </c>
      <c r="J2102" t="s">
        <v>9875</v>
      </c>
      <c r="K2102" t="s">
        <v>3336</v>
      </c>
      <c r="L2102" t="s">
        <v>3337</v>
      </c>
      <c r="M2102" t="s">
        <v>5231</v>
      </c>
      <c r="P2102" t="s">
        <v>3343</v>
      </c>
    </row>
    <row r="2103" spans="1:16" x14ac:dyDescent="0.25">
      <c r="A2103" t="s">
        <v>4764</v>
      </c>
      <c r="B2103" t="s">
        <v>9902</v>
      </c>
      <c r="C2103" t="s">
        <v>9903</v>
      </c>
      <c r="D2103" t="s">
        <v>9903</v>
      </c>
      <c r="E2103" t="s">
        <v>9904</v>
      </c>
      <c r="F2103" t="s">
        <v>9905</v>
      </c>
      <c r="G2103" t="s">
        <v>4403</v>
      </c>
      <c r="H2103" t="s">
        <v>4415</v>
      </c>
      <c r="J2103" t="s">
        <v>9875</v>
      </c>
      <c r="K2103" t="s">
        <v>4593</v>
      </c>
      <c r="L2103" t="s">
        <v>5239</v>
      </c>
      <c r="M2103" t="s">
        <v>9906</v>
      </c>
      <c r="N2103" t="s">
        <v>4450</v>
      </c>
      <c r="P2103" t="s">
        <v>3343</v>
      </c>
    </row>
    <row r="2104" spans="1:16" x14ac:dyDescent="0.25">
      <c r="A2104" t="s">
        <v>4764</v>
      </c>
      <c r="B2104" t="s">
        <v>9887</v>
      </c>
      <c r="C2104" t="s">
        <v>9907</v>
      </c>
      <c r="D2104" t="s">
        <v>9907</v>
      </c>
      <c r="E2104" t="s">
        <v>5423</v>
      </c>
      <c r="F2104" t="s">
        <v>9908</v>
      </c>
      <c r="G2104" t="s">
        <v>3881</v>
      </c>
      <c r="H2104" t="s">
        <v>4415</v>
      </c>
      <c r="J2104" t="s">
        <v>9875</v>
      </c>
      <c r="K2104" t="s">
        <v>4593</v>
      </c>
      <c r="L2104" t="s">
        <v>3337</v>
      </c>
      <c r="M2104" t="s">
        <v>6666</v>
      </c>
      <c r="N2104" t="s">
        <v>4450</v>
      </c>
      <c r="P2104" t="s">
        <v>3343</v>
      </c>
    </row>
    <row r="2105" spans="1:16" x14ac:dyDescent="0.25">
      <c r="A2105" t="s">
        <v>4764</v>
      </c>
      <c r="C2105" t="s">
        <v>9909</v>
      </c>
      <c r="D2105" t="s">
        <v>9909</v>
      </c>
      <c r="E2105" t="s">
        <v>5170</v>
      </c>
      <c r="F2105" t="s">
        <v>9910</v>
      </c>
      <c r="G2105" t="s">
        <v>4403</v>
      </c>
      <c r="H2105" t="s">
        <v>4415</v>
      </c>
      <c r="J2105" t="s">
        <v>9875</v>
      </c>
      <c r="K2105" t="s">
        <v>4593</v>
      </c>
      <c r="L2105" t="s">
        <v>3337</v>
      </c>
      <c r="M2105" t="s">
        <v>6669</v>
      </c>
      <c r="N2105" t="s">
        <v>4450</v>
      </c>
      <c r="P2105" t="s">
        <v>3343</v>
      </c>
    </row>
    <row r="2106" spans="1:16" x14ac:dyDescent="0.25">
      <c r="A2106" t="s">
        <v>3883</v>
      </c>
      <c r="C2106" t="s">
        <v>9911</v>
      </c>
      <c r="D2106" t="s">
        <v>9911</v>
      </c>
      <c r="F2106" t="s">
        <v>4486</v>
      </c>
      <c r="H2106" t="s">
        <v>4415</v>
      </c>
      <c r="J2106" t="s">
        <v>9875</v>
      </c>
      <c r="K2106" t="s">
        <v>4593</v>
      </c>
      <c r="L2106" t="s">
        <v>4069</v>
      </c>
      <c r="M2106" t="s">
        <v>5231</v>
      </c>
      <c r="P2106" t="s">
        <v>3343</v>
      </c>
    </row>
    <row r="2107" spans="1:16" x14ac:dyDescent="0.25">
      <c r="A2107" t="s">
        <v>3883</v>
      </c>
      <c r="B2107" t="s">
        <v>9912</v>
      </c>
      <c r="C2107" t="s">
        <v>9913</v>
      </c>
      <c r="D2107" t="s">
        <v>9913</v>
      </c>
      <c r="F2107" t="s">
        <v>5429</v>
      </c>
      <c r="G2107" t="s">
        <v>3881</v>
      </c>
      <c r="H2107" t="s">
        <v>4415</v>
      </c>
      <c r="J2107" t="s">
        <v>9875</v>
      </c>
      <c r="K2107" t="s">
        <v>4593</v>
      </c>
      <c r="L2107" t="s">
        <v>4069</v>
      </c>
      <c r="M2107" t="s">
        <v>5231</v>
      </c>
      <c r="P2107" t="s">
        <v>3343</v>
      </c>
    </row>
    <row r="2108" spans="1:16" x14ac:dyDescent="0.25">
      <c r="A2108" t="s">
        <v>3883</v>
      </c>
      <c r="B2108" t="s">
        <v>9912</v>
      </c>
      <c r="C2108" t="s">
        <v>9914</v>
      </c>
      <c r="D2108" t="s">
        <v>9914</v>
      </c>
      <c r="F2108" t="s">
        <v>5431</v>
      </c>
      <c r="G2108" t="s">
        <v>3881</v>
      </c>
      <c r="H2108" t="s">
        <v>4415</v>
      </c>
      <c r="J2108" t="s">
        <v>9875</v>
      </c>
      <c r="K2108" t="s">
        <v>4593</v>
      </c>
      <c r="L2108" t="s">
        <v>4069</v>
      </c>
      <c r="M2108" t="s">
        <v>5231</v>
      </c>
      <c r="P2108" t="s">
        <v>3343</v>
      </c>
    </row>
    <row r="2109" spans="1:16" x14ac:dyDescent="0.25">
      <c r="A2109" t="s">
        <v>3883</v>
      </c>
      <c r="B2109" t="s">
        <v>9912</v>
      </c>
      <c r="C2109" t="s">
        <v>9915</v>
      </c>
      <c r="D2109" t="s">
        <v>9915</v>
      </c>
      <c r="F2109" t="s">
        <v>5434</v>
      </c>
      <c r="G2109" t="s">
        <v>4799</v>
      </c>
      <c r="H2109" t="s">
        <v>4415</v>
      </c>
      <c r="J2109" t="s">
        <v>9875</v>
      </c>
      <c r="K2109" t="s">
        <v>4593</v>
      </c>
      <c r="L2109" t="s">
        <v>4069</v>
      </c>
      <c r="M2109" t="s">
        <v>5231</v>
      </c>
      <c r="P2109" t="s">
        <v>3343</v>
      </c>
    </row>
    <row r="2110" spans="1:16" x14ac:dyDescent="0.25">
      <c r="A2110" t="s">
        <v>3883</v>
      </c>
      <c r="C2110" t="s">
        <v>9916</v>
      </c>
      <c r="D2110" t="s">
        <v>9916</v>
      </c>
      <c r="F2110" t="s">
        <v>5436</v>
      </c>
      <c r="H2110" t="s">
        <v>4415</v>
      </c>
      <c r="J2110" t="s">
        <v>9875</v>
      </c>
      <c r="K2110" t="s">
        <v>4593</v>
      </c>
      <c r="L2110" t="s">
        <v>4069</v>
      </c>
      <c r="M2110" t="s">
        <v>5231</v>
      </c>
      <c r="P2110" t="s">
        <v>3343</v>
      </c>
    </row>
    <row r="2111" spans="1:16" x14ac:dyDescent="0.25">
      <c r="A2111" t="s">
        <v>3883</v>
      </c>
      <c r="C2111" t="s">
        <v>9917</v>
      </c>
      <c r="D2111" t="s">
        <v>9917</v>
      </c>
      <c r="F2111" t="s">
        <v>5438</v>
      </c>
      <c r="H2111" t="s">
        <v>4415</v>
      </c>
      <c r="J2111" t="s">
        <v>9875</v>
      </c>
      <c r="K2111" t="s">
        <v>4593</v>
      </c>
      <c r="L2111" t="s">
        <v>4069</v>
      </c>
      <c r="M2111" t="s">
        <v>5231</v>
      </c>
      <c r="P2111" t="s">
        <v>3343</v>
      </c>
    </row>
    <row r="2112" spans="1:16" x14ac:dyDescent="0.25">
      <c r="A2112" t="s">
        <v>3883</v>
      </c>
      <c r="C2112" t="s">
        <v>9918</v>
      </c>
      <c r="D2112" t="s">
        <v>9918</v>
      </c>
      <c r="E2112" t="s">
        <v>9919</v>
      </c>
      <c r="F2112" t="s">
        <v>5441</v>
      </c>
      <c r="G2112" t="s">
        <v>3333</v>
      </c>
      <c r="H2112" t="s">
        <v>4415</v>
      </c>
      <c r="J2112" t="s">
        <v>9875</v>
      </c>
      <c r="K2112" t="s">
        <v>3336</v>
      </c>
      <c r="L2112" t="s">
        <v>3337</v>
      </c>
      <c r="M2112" t="s">
        <v>5231</v>
      </c>
      <c r="P2112" t="s">
        <v>3343</v>
      </c>
    </row>
    <row r="2113" spans="1:16" x14ac:dyDescent="0.25">
      <c r="A2113" t="s">
        <v>3883</v>
      </c>
      <c r="C2113" t="s">
        <v>9920</v>
      </c>
      <c r="D2113" t="s">
        <v>9920</v>
      </c>
      <c r="E2113" t="s">
        <v>9921</v>
      </c>
      <c r="F2113" t="s">
        <v>5444</v>
      </c>
      <c r="G2113" t="s">
        <v>4403</v>
      </c>
      <c r="H2113" t="s">
        <v>4415</v>
      </c>
      <c r="J2113" t="s">
        <v>9875</v>
      </c>
      <c r="K2113" t="s">
        <v>3336</v>
      </c>
      <c r="L2113" t="s">
        <v>4069</v>
      </c>
      <c r="M2113" t="s">
        <v>5231</v>
      </c>
      <c r="P2113" t="s">
        <v>3343</v>
      </c>
    </row>
    <row r="2114" spans="1:16" x14ac:dyDescent="0.25">
      <c r="A2114" t="s">
        <v>3883</v>
      </c>
      <c r="B2114" t="s">
        <v>9922</v>
      </c>
      <c r="C2114" t="s">
        <v>9923</v>
      </c>
      <c r="D2114" t="s">
        <v>9923</v>
      </c>
      <c r="F2114" t="s">
        <v>5447</v>
      </c>
      <c r="G2114" t="s">
        <v>3881</v>
      </c>
      <c r="H2114" t="s">
        <v>4415</v>
      </c>
      <c r="J2114" t="s">
        <v>9875</v>
      </c>
      <c r="K2114" t="s">
        <v>4593</v>
      </c>
      <c r="L2114" t="s">
        <v>4069</v>
      </c>
      <c r="P2114" t="s">
        <v>3343</v>
      </c>
    </row>
    <row r="2115" spans="1:16" x14ac:dyDescent="0.25">
      <c r="A2115" t="s">
        <v>3883</v>
      </c>
      <c r="C2115" t="s">
        <v>9924</v>
      </c>
      <c r="D2115" t="s">
        <v>9924</v>
      </c>
      <c r="E2115" t="s">
        <v>9925</v>
      </c>
      <c r="F2115" t="s">
        <v>5450</v>
      </c>
      <c r="G2115" t="s">
        <v>4486</v>
      </c>
      <c r="H2115" t="s">
        <v>4415</v>
      </c>
      <c r="J2115" t="s">
        <v>9875</v>
      </c>
      <c r="K2115" t="s">
        <v>3336</v>
      </c>
      <c r="L2115" t="s">
        <v>3337</v>
      </c>
      <c r="M2115" t="s">
        <v>5231</v>
      </c>
      <c r="P2115" t="s">
        <v>3343</v>
      </c>
    </row>
    <row r="2116" spans="1:16" x14ac:dyDescent="0.25">
      <c r="A2116" t="s">
        <v>3430</v>
      </c>
      <c r="C2116" t="s">
        <v>9926</v>
      </c>
      <c r="D2116" t="s">
        <v>9926</v>
      </c>
      <c r="E2116" t="s">
        <v>9927</v>
      </c>
      <c r="F2116" t="s">
        <v>5452</v>
      </c>
      <c r="G2116" t="s">
        <v>4403</v>
      </c>
      <c r="H2116" t="s">
        <v>4415</v>
      </c>
      <c r="J2116" t="s">
        <v>9875</v>
      </c>
      <c r="K2116" t="s">
        <v>4593</v>
      </c>
      <c r="L2116" t="s">
        <v>3337</v>
      </c>
      <c r="M2116" t="s">
        <v>5231</v>
      </c>
      <c r="P2116" t="s">
        <v>3343</v>
      </c>
    </row>
    <row r="2117" spans="1:16" x14ac:dyDescent="0.25">
      <c r="A2117" t="s">
        <v>3883</v>
      </c>
      <c r="B2117" t="s">
        <v>9928</v>
      </c>
      <c r="C2117" t="s">
        <v>9929</v>
      </c>
      <c r="D2117" t="s">
        <v>9929</v>
      </c>
      <c r="E2117" t="s">
        <v>9930</v>
      </c>
      <c r="F2117" t="s">
        <v>5456</v>
      </c>
      <c r="G2117" t="s">
        <v>4403</v>
      </c>
      <c r="H2117" t="s">
        <v>4415</v>
      </c>
      <c r="J2117" t="s">
        <v>9875</v>
      </c>
      <c r="K2117" t="s">
        <v>4593</v>
      </c>
      <c r="L2117" t="s">
        <v>4069</v>
      </c>
      <c r="M2117" t="s">
        <v>5231</v>
      </c>
      <c r="P2117" t="s">
        <v>3343</v>
      </c>
    </row>
    <row r="2118" spans="1:16" x14ac:dyDescent="0.25">
      <c r="A2118" t="s">
        <v>3883</v>
      </c>
      <c r="B2118" t="s">
        <v>9928</v>
      </c>
      <c r="C2118" t="s">
        <v>9931</v>
      </c>
      <c r="D2118" t="s">
        <v>9931</v>
      </c>
      <c r="E2118" t="s">
        <v>9932</v>
      </c>
      <c r="F2118" t="s">
        <v>5460</v>
      </c>
      <c r="G2118" t="s">
        <v>4403</v>
      </c>
      <c r="H2118" t="s">
        <v>4415</v>
      </c>
      <c r="J2118" t="s">
        <v>9875</v>
      </c>
      <c r="K2118" t="s">
        <v>5457</v>
      </c>
      <c r="L2118" t="s">
        <v>4069</v>
      </c>
      <c r="M2118" t="s">
        <v>5231</v>
      </c>
      <c r="P2118" t="s">
        <v>3343</v>
      </c>
    </row>
    <row r="2119" spans="1:16" x14ac:dyDescent="0.25">
      <c r="A2119" t="s">
        <v>3883</v>
      </c>
      <c r="C2119" t="s">
        <v>9933</v>
      </c>
      <c r="D2119" t="s">
        <v>9933</v>
      </c>
      <c r="E2119" t="s">
        <v>9934</v>
      </c>
      <c r="F2119" t="s">
        <v>5463</v>
      </c>
      <c r="G2119" t="s">
        <v>4403</v>
      </c>
      <c r="H2119" t="s">
        <v>4415</v>
      </c>
      <c r="J2119" t="s">
        <v>9875</v>
      </c>
      <c r="L2119" t="s">
        <v>3337</v>
      </c>
      <c r="M2119" t="s">
        <v>5231</v>
      </c>
      <c r="P2119" t="s">
        <v>3343</v>
      </c>
    </row>
    <row r="2120" spans="1:16" x14ac:dyDescent="0.25">
      <c r="A2120" t="s">
        <v>3883</v>
      </c>
      <c r="B2120" t="s">
        <v>9928</v>
      </c>
      <c r="C2120" t="s">
        <v>9935</v>
      </c>
      <c r="D2120" t="s">
        <v>9935</v>
      </c>
      <c r="E2120" t="s">
        <v>9936</v>
      </c>
      <c r="F2120" t="s">
        <v>5467</v>
      </c>
      <c r="G2120" t="s">
        <v>4403</v>
      </c>
      <c r="H2120" t="s">
        <v>4415</v>
      </c>
      <c r="J2120" t="s">
        <v>9875</v>
      </c>
      <c r="K2120" t="s">
        <v>4593</v>
      </c>
      <c r="L2120" t="s">
        <v>4069</v>
      </c>
      <c r="M2120" t="s">
        <v>5231</v>
      </c>
      <c r="P2120" t="s">
        <v>3343</v>
      </c>
    </row>
    <row r="2121" spans="1:16" x14ac:dyDescent="0.25">
      <c r="A2121" t="s">
        <v>3883</v>
      </c>
      <c r="B2121" t="s">
        <v>9937</v>
      </c>
      <c r="C2121" t="s">
        <v>9938</v>
      </c>
      <c r="D2121" t="s">
        <v>9938</v>
      </c>
      <c r="E2121" t="s">
        <v>9939</v>
      </c>
      <c r="F2121" t="s">
        <v>5470</v>
      </c>
      <c r="G2121" t="s">
        <v>4403</v>
      </c>
      <c r="H2121" t="s">
        <v>4415</v>
      </c>
      <c r="J2121" t="s">
        <v>9875</v>
      </c>
      <c r="K2121" t="s">
        <v>5457</v>
      </c>
      <c r="L2121" t="s">
        <v>3337</v>
      </c>
      <c r="M2121" t="s">
        <v>5231</v>
      </c>
      <c r="P2121" t="s">
        <v>3343</v>
      </c>
    </row>
    <row r="2122" spans="1:16" x14ac:dyDescent="0.25">
      <c r="A2122" t="s">
        <v>3883</v>
      </c>
      <c r="C2122" t="s">
        <v>9940</v>
      </c>
      <c r="D2122" t="s">
        <v>9940</v>
      </c>
      <c r="E2122" t="s">
        <v>9941</v>
      </c>
      <c r="F2122" t="s">
        <v>5473</v>
      </c>
      <c r="G2122" t="s">
        <v>4403</v>
      </c>
      <c r="H2122" t="s">
        <v>4415</v>
      </c>
      <c r="J2122" t="s">
        <v>9875</v>
      </c>
      <c r="L2122" t="s">
        <v>3337</v>
      </c>
      <c r="M2122" t="s">
        <v>5231</v>
      </c>
      <c r="P2122" t="s">
        <v>3343</v>
      </c>
    </row>
    <row r="2123" spans="1:16" x14ac:dyDescent="0.25">
      <c r="A2123" t="s">
        <v>3883</v>
      </c>
      <c r="B2123" t="s">
        <v>9937</v>
      </c>
      <c r="C2123" t="s">
        <v>9942</v>
      </c>
      <c r="D2123" t="s">
        <v>9942</v>
      </c>
      <c r="E2123" t="s">
        <v>9943</v>
      </c>
      <c r="F2123" t="s">
        <v>5476</v>
      </c>
      <c r="G2123" t="s">
        <v>4403</v>
      </c>
      <c r="H2123" t="s">
        <v>4415</v>
      </c>
      <c r="J2123" t="s">
        <v>9875</v>
      </c>
      <c r="K2123" t="s">
        <v>5457</v>
      </c>
      <c r="L2123" t="s">
        <v>3337</v>
      </c>
      <c r="M2123" t="s">
        <v>5231</v>
      </c>
      <c r="P2123" t="s">
        <v>3343</v>
      </c>
    </row>
    <row r="2124" spans="1:16" x14ac:dyDescent="0.25">
      <c r="A2124" t="s">
        <v>3883</v>
      </c>
      <c r="C2124" t="s">
        <v>9944</v>
      </c>
      <c r="D2124" t="s">
        <v>9944</v>
      </c>
      <c r="E2124" t="s">
        <v>9945</v>
      </c>
      <c r="F2124" t="s">
        <v>5479</v>
      </c>
      <c r="G2124" t="s">
        <v>4403</v>
      </c>
      <c r="H2124" t="s">
        <v>4415</v>
      </c>
      <c r="J2124" t="s">
        <v>9875</v>
      </c>
      <c r="L2124" t="s">
        <v>3337</v>
      </c>
      <c r="M2124" t="s">
        <v>5231</v>
      </c>
      <c r="P2124" t="s">
        <v>3343</v>
      </c>
    </row>
    <row r="2125" spans="1:16" x14ac:dyDescent="0.25">
      <c r="A2125" t="s">
        <v>3883</v>
      </c>
      <c r="C2125" t="s">
        <v>9946</v>
      </c>
      <c r="D2125" t="s">
        <v>9946</v>
      </c>
      <c r="E2125" t="s">
        <v>9947</v>
      </c>
      <c r="F2125" t="s">
        <v>5482</v>
      </c>
      <c r="G2125" t="s">
        <v>4486</v>
      </c>
      <c r="H2125" t="s">
        <v>4415</v>
      </c>
      <c r="J2125" t="s">
        <v>9875</v>
      </c>
      <c r="K2125" t="s">
        <v>3336</v>
      </c>
      <c r="L2125" t="s">
        <v>4069</v>
      </c>
      <c r="M2125" t="s">
        <v>5231</v>
      </c>
      <c r="P2125" t="s">
        <v>3343</v>
      </c>
    </row>
    <row r="2126" spans="1:16" x14ac:dyDescent="0.25">
      <c r="A2126" t="s">
        <v>3883</v>
      </c>
      <c r="C2126" t="s">
        <v>9948</v>
      </c>
      <c r="D2126" t="s">
        <v>9948</v>
      </c>
      <c r="E2126" t="s">
        <v>9949</v>
      </c>
      <c r="F2126" t="s">
        <v>5485</v>
      </c>
      <c r="G2126" t="s">
        <v>3881</v>
      </c>
      <c r="H2126" t="s">
        <v>4415</v>
      </c>
      <c r="J2126" t="s">
        <v>9875</v>
      </c>
      <c r="K2126" t="s">
        <v>3336</v>
      </c>
      <c r="L2126" t="s">
        <v>3337</v>
      </c>
      <c r="M2126" t="s">
        <v>5231</v>
      </c>
      <c r="P2126" t="s">
        <v>3343</v>
      </c>
    </row>
    <row r="2127" spans="1:16" x14ac:dyDescent="0.25">
      <c r="A2127" t="s">
        <v>4764</v>
      </c>
      <c r="C2127" t="s">
        <v>9950</v>
      </c>
      <c r="D2127" t="s">
        <v>9950</v>
      </c>
      <c r="E2127" t="s">
        <v>6714</v>
      </c>
      <c r="F2127" t="s">
        <v>9951</v>
      </c>
      <c r="G2127" t="s">
        <v>4403</v>
      </c>
      <c r="H2127" t="s">
        <v>4415</v>
      </c>
      <c r="J2127" t="s">
        <v>9875</v>
      </c>
      <c r="K2127" t="s">
        <v>4593</v>
      </c>
      <c r="L2127" t="s">
        <v>3337</v>
      </c>
      <c r="M2127" t="s">
        <v>6716</v>
      </c>
      <c r="N2127" t="s">
        <v>4450</v>
      </c>
      <c r="P2127" t="s">
        <v>3343</v>
      </c>
    </row>
    <row r="2128" spans="1:16" x14ac:dyDescent="0.25">
      <c r="A2128" t="s">
        <v>4764</v>
      </c>
      <c r="B2128" t="s">
        <v>9902</v>
      </c>
      <c r="C2128" t="s">
        <v>9952</v>
      </c>
      <c r="D2128" t="s">
        <v>9952</v>
      </c>
      <c r="E2128" t="s">
        <v>5213</v>
      </c>
      <c r="F2128" t="s">
        <v>9953</v>
      </c>
      <c r="G2128" t="s">
        <v>4403</v>
      </c>
      <c r="H2128" t="s">
        <v>4415</v>
      </c>
      <c r="J2128" t="s">
        <v>9875</v>
      </c>
      <c r="K2128" t="s">
        <v>4593</v>
      </c>
      <c r="L2128" t="s">
        <v>3337</v>
      </c>
      <c r="M2128" t="s">
        <v>6719</v>
      </c>
      <c r="N2128" t="s">
        <v>4450</v>
      </c>
      <c r="P2128" t="s">
        <v>3343</v>
      </c>
    </row>
    <row r="2129" spans="1:16" x14ac:dyDescent="0.25">
      <c r="A2129" t="s">
        <v>4764</v>
      </c>
      <c r="B2129" t="s">
        <v>9887</v>
      </c>
      <c r="C2129" t="s">
        <v>9954</v>
      </c>
      <c r="D2129" t="s">
        <v>9954</v>
      </c>
      <c r="E2129" t="s">
        <v>9955</v>
      </c>
      <c r="F2129" t="s">
        <v>9956</v>
      </c>
      <c r="G2129" t="s">
        <v>4403</v>
      </c>
      <c r="H2129" t="s">
        <v>4415</v>
      </c>
      <c r="J2129" t="s">
        <v>9875</v>
      </c>
      <c r="K2129" t="s">
        <v>4593</v>
      </c>
      <c r="L2129" t="s">
        <v>4069</v>
      </c>
      <c r="M2129" t="s">
        <v>5231</v>
      </c>
      <c r="N2129" t="s">
        <v>4450</v>
      </c>
      <c r="P2129" t="s">
        <v>3343</v>
      </c>
    </row>
    <row r="2130" spans="1:16" x14ac:dyDescent="0.25">
      <c r="A2130" t="s">
        <v>3883</v>
      </c>
      <c r="C2130" t="s">
        <v>9957</v>
      </c>
      <c r="D2130" t="s">
        <v>9957</v>
      </c>
      <c r="E2130" t="s">
        <v>9958</v>
      </c>
      <c r="F2130" t="s">
        <v>5494</v>
      </c>
      <c r="G2130" t="s">
        <v>4403</v>
      </c>
      <c r="H2130" t="s">
        <v>4415</v>
      </c>
      <c r="J2130" t="s">
        <v>9875</v>
      </c>
      <c r="L2130" t="s">
        <v>3337</v>
      </c>
      <c r="M2130" t="s">
        <v>5231</v>
      </c>
      <c r="P2130" t="s">
        <v>3343</v>
      </c>
    </row>
    <row r="2131" spans="1:16" x14ac:dyDescent="0.25">
      <c r="A2131" t="s">
        <v>3883</v>
      </c>
      <c r="C2131" t="s">
        <v>9959</v>
      </c>
      <c r="D2131" t="s">
        <v>9959</v>
      </c>
      <c r="E2131" t="s">
        <v>9960</v>
      </c>
      <c r="F2131" t="s">
        <v>5460</v>
      </c>
      <c r="G2131" t="s">
        <v>4403</v>
      </c>
      <c r="H2131" t="s">
        <v>4415</v>
      </c>
      <c r="J2131" t="s">
        <v>9875</v>
      </c>
      <c r="L2131" t="s">
        <v>4069</v>
      </c>
      <c r="M2131" t="s">
        <v>5231</v>
      </c>
      <c r="P2131" t="s">
        <v>3343</v>
      </c>
    </row>
    <row r="2132" spans="1:16" x14ac:dyDescent="0.25">
      <c r="A2132" t="s">
        <v>3883</v>
      </c>
      <c r="C2132" t="s">
        <v>9961</v>
      </c>
      <c r="D2132" t="s">
        <v>9961</v>
      </c>
      <c r="E2132" t="s">
        <v>9962</v>
      </c>
      <c r="F2132" t="s">
        <v>5499</v>
      </c>
      <c r="G2132" t="s">
        <v>4403</v>
      </c>
      <c r="H2132" t="s">
        <v>4415</v>
      </c>
      <c r="J2132" t="s">
        <v>9875</v>
      </c>
      <c r="L2132" t="s">
        <v>3337</v>
      </c>
      <c r="M2132" t="s">
        <v>5231</v>
      </c>
      <c r="P2132" t="s">
        <v>3343</v>
      </c>
    </row>
    <row r="2133" spans="1:16" x14ac:dyDescent="0.25">
      <c r="A2133" t="s">
        <v>3883</v>
      </c>
      <c r="C2133" t="s">
        <v>9963</v>
      </c>
      <c r="D2133" t="s">
        <v>9963</v>
      </c>
      <c r="E2133" t="s">
        <v>9964</v>
      </c>
      <c r="F2133" t="s">
        <v>5502</v>
      </c>
      <c r="G2133" t="s">
        <v>3881</v>
      </c>
      <c r="H2133" t="s">
        <v>4415</v>
      </c>
      <c r="J2133" t="s">
        <v>9875</v>
      </c>
      <c r="K2133" t="s">
        <v>3336</v>
      </c>
      <c r="L2133" t="s">
        <v>4069</v>
      </c>
      <c r="M2133" t="s">
        <v>5231</v>
      </c>
      <c r="P2133" t="s">
        <v>3343</v>
      </c>
    </row>
    <row r="2134" spans="1:16" x14ac:dyDescent="0.25">
      <c r="A2134" t="s">
        <v>3883</v>
      </c>
      <c r="B2134" t="s">
        <v>9965</v>
      </c>
      <c r="C2134" t="s">
        <v>9966</v>
      </c>
      <c r="D2134" t="s">
        <v>9966</v>
      </c>
      <c r="E2134" t="s">
        <v>9967</v>
      </c>
      <c r="F2134" t="s">
        <v>9968</v>
      </c>
      <c r="G2134" t="s">
        <v>3333</v>
      </c>
      <c r="H2134" t="s">
        <v>4415</v>
      </c>
      <c r="J2134" t="s">
        <v>9875</v>
      </c>
      <c r="K2134" t="s">
        <v>4593</v>
      </c>
      <c r="L2134" t="s">
        <v>3337</v>
      </c>
      <c r="M2134" t="s">
        <v>5231</v>
      </c>
      <c r="P2134" t="s">
        <v>3343</v>
      </c>
    </row>
    <row r="2135" spans="1:16" x14ac:dyDescent="0.25">
      <c r="A2135" t="s">
        <v>3883</v>
      </c>
      <c r="B2135" t="s">
        <v>9969</v>
      </c>
      <c r="C2135" t="s">
        <v>9970</v>
      </c>
      <c r="D2135" t="s">
        <v>9970</v>
      </c>
      <c r="F2135" t="s">
        <v>5447</v>
      </c>
      <c r="G2135" t="s">
        <v>3881</v>
      </c>
      <c r="H2135" t="s">
        <v>4415</v>
      </c>
      <c r="J2135" t="s">
        <v>9875</v>
      </c>
      <c r="K2135" t="s">
        <v>4593</v>
      </c>
      <c r="L2135" t="s">
        <v>4069</v>
      </c>
      <c r="P2135" t="s">
        <v>3343</v>
      </c>
    </row>
    <row r="2136" spans="1:16" x14ac:dyDescent="0.25">
      <c r="A2136" t="s">
        <v>3883</v>
      </c>
      <c r="B2136" t="s">
        <v>9969</v>
      </c>
      <c r="C2136" t="s">
        <v>9971</v>
      </c>
      <c r="D2136" t="s">
        <v>9971</v>
      </c>
      <c r="E2136" t="s">
        <v>9972</v>
      </c>
      <c r="F2136" t="s">
        <v>5510</v>
      </c>
      <c r="G2136" t="s">
        <v>4403</v>
      </c>
      <c r="H2136" t="s">
        <v>4415</v>
      </c>
      <c r="J2136" t="s">
        <v>9875</v>
      </c>
      <c r="K2136" t="s">
        <v>3336</v>
      </c>
      <c r="L2136" t="s">
        <v>4069</v>
      </c>
      <c r="M2136" t="s">
        <v>5231</v>
      </c>
      <c r="P2136" t="s">
        <v>3343</v>
      </c>
    </row>
    <row r="2137" spans="1:16" x14ac:dyDescent="0.25">
      <c r="A2137" t="s">
        <v>3883</v>
      </c>
      <c r="C2137" t="s">
        <v>9973</v>
      </c>
      <c r="D2137" t="s">
        <v>9973</v>
      </c>
      <c r="E2137" t="s">
        <v>9974</v>
      </c>
      <c r="F2137" t="s">
        <v>5513</v>
      </c>
      <c r="G2137" t="s">
        <v>4486</v>
      </c>
      <c r="H2137" t="s">
        <v>4415</v>
      </c>
      <c r="J2137" t="s">
        <v>9875</v>
      </c>
      <c r="K2137" t="s">
        <v>3336</v>
      </c>
      <c r="L2137" t="s">
        <v>3337</v>
      </c>
      <c r="M2137" t="s">
        <v>5231</v>
      </c>
      <c r="P2137" t="s">
        <v>3343</v>
      </c>
    </row>
    <row r="2138" spans="1:16" x14ac:dyDescent="0.25">
      <c r="A2138" t="s">
        <v>4764</v>
      </c>
      <c r="C2138" t="s">
        <v>9975</v>
      </c>
      <c r="D2138" t="s">
        <v>9975</v>
      </c>
      <c r="E2138" t="s">
        <v>9976</v>
      </c>
      <c r="F2138" t="s">
        <v>9977</v>
      </c>
      <c r="G2138" t="s">
        <v>4403</v>
      </c>
      <c r="H2138" t="s">
        <v>4415</v>
      </c>
      <c r="J2138" t="s">
        <v>9875</v>
      </c>
      <c r="K2138" t="s">
        <v>4593</v>
      </c>
      <c r="L2138" t="s">
        <v>3337</v>
      </c>
      <c r="M2138" t="s">
        <v>6312</v>
      </c>
      <c r="N2138" t="s">
        <v>4450</v>
      </c>
      <c r="P2138" t="s">
        <v>3343</v>
      </c>
    </row>
    <row r="2139" spans="1:16" x14ac:dyDescent="0.25">
      <c r="A2139" t="s">
        <v>4764</v>
      </c>
      <c r="B2139" t="s">
        <v>9887</v>
      </c>
      <c r="C2139" t="s">
        <v>9978</v>
      </c>
      <c r="D2139" t="s">
        <v>9978</v>
      </c>
      <c r="E2139" t="s">
        <v>9979</v>
      </c>
      <c r="F2139" t="s">
        <v>9980</v>
      </c>
      <c r="G2139" t="s">
        <v>4403</v>
      </c>
      <c r="H2139" t="s">
        <v>4415</v>
      </c>
      <c r="J2139" t="s">
        <v>9875</v>
      </c>
      <c r="K2139" t="s">
        <v>4593</v>
      </c>
      <c r="L2139" t="s">
        <v>4069</v>
      </c>
      <c r="M2139" t="s">
        <v>6316</v>
      </c>
      <c r="N2139" t="s">
        <v>4450</v>
      </c>
      <c r="P2139" t="s">
        <v>3343</v>
      </c>
    </row>
    <row r="2140" spans="1:16" x14ac:dyDescent="0.25">
      <c r="A2140" t="s">
        <v>4764</v>
      </c>
      <c r="C2140" t="s">
        <v>9981</v>
      </c>
      <c r="D2140" t="s">
        <v>9981</v>
      </c>
      <c r="E2140" t="s">
        <v>9982</v>
      </c>
      <c r="F2140" t="s">
        <v>9983</v>
      </c>
      <c r="G2140" t="s">
        <v>4403</v>
      </c>
      <c r="H2140" t="s">
        <v>4415</v>
      </c>
      <c r="J2140" t="s">
        <v>9875</v>
      </c>
      <c r="K2140" t="s">
        <v>4593</v>
      </c>
      <c r="L2140" t="s">
        <v>4069</v>
      </c>
      <c r="M2140" t="s">
        <v>6320</v>
      </c>
      <c r="N2140" t="s">
        <v>4450</v>
      </c>
      <c r="P2140" t="s">
        <v>3343</v>
      </c>
    </row>
    <row r="2141" spans="1:16" x14ac:dyDescent="0.25">
      <c r="A2141" t="s">
        <v>4764</v>
      </c>
      <c r="C2141" t="s">
        <v>9984</v>
      </c>
      <c r="D2141" t="s">
        <v>9984</v>
      </c>
      <c r="E2141" t="s">
        <v>9985</v>
      </c>
      <c r="F2141" t="s">
        <v>9986</v>
      </c>
      <c r="G2141" t="s">
        <v>4403</v>
      </c>
      <c r="H2141" t="s">
        <v>4415</v>
      </c>
      <c r="J2141" t="s">
        <v>9875</v>
      </c>
      <c r="K2141" t="s">
        <v>4593</v>
      </c>
      <c r="L2141" t="s">
        <v>4069</v>
      </c>
      <c r="M2141" t="s">
        <v>6323</v>
      </c>
      <c r="N2141" t="s">
        <v>4450</v>
      </c>
      <c r="P2141" t="s">
        <v>3343</v>
      </c>
    </row>
    <row r="2142" spans="1:16" x14ac:dyDescent="0.25">
      <c r="A2142" t="s">
        <v>4764</v>
      </c>
      <c r="B2142" t="s">
        <v>9887</v>
      </c>
      <c r="C2142" t="s">
        <v>9987</v>
      </c>
      <c r="D2142" t="s">
        <v>9987</v>
      </c>
      <c r="E2142" t="s">
        <v>9988</v>
      </c>
      <c r="F2142" t="s">
        <v>9989</v>
      </c>
      <c r="G2142" t="s">
        <v>4403</v>
      </c>
      <c r="H2142" t="s">
        <v>4415</v>
      </c>
      <c r="J2142" t="s">
        <v>9875</v>
      </c>
      <c r="K2142" t="s">
        <v>4593</v>
      </c>
      <c r="L2142" t="s">
        <v>4069</v>
      </c>
      <c r="M2142" t="s">
        <v>6326</v>
      </c>
      <c r="N2142" t="s">
        <v>4450</v>
      </c>
      <c r="P2142" t="s">
        <v>3343</v>
      </c>
    </row>
    <row r="2143" spans="1:16" x14ac:dyDescent="0.25">
      <c r="A2143" t="s">
        <v>3430</v>
      </c>
      <c r="B2143" t="s">
        <v>9990</v>
      </c>
      <c r="C2143" t="s">
        <v>9991</v>
      </c>
      <c r="D2143" t="s">
        <v>9991</v>
      </c>
      <c r="E2143" t="s">
        <v>5535</v>
      </c>
      <c r="F2143" t="s">
        <v>5536</v>
      </c>
      <c r="G2143" t="s">
        <v>4403</v>
      </c>
      <c r="H2143" t="s">
        <v>4415</v>
      </c>
      <c r="J2143" t="s">
        <v>9875</v>
      </c>
      <c r="K2143" t="s">
        <v>4593</v>
      </c>
      <c r="L2143" t="s">
        <v>4069</v>
      </c>
      <c r="M2143" t="s">
        <v>5231</v>
      </c>
      <c r="P2143" t="s">
        <v>3343</v>
      </c>
    </row>
    <row r="2144" spans="1:16" x14ac:dyDescent="0.25">
      <c r="A2144" t="s">
        <v>3883</v>
      </c>
      <c r="C2144" t="s">
        <v>9992</v>
      </c>
      <c r="D2144" t="s">
        <v>9992</v>
      </c>
      <c r="E2144" t="s">
        <v>9993</v>
      </c>
      <c r="F2144" t="s">
        <v>5539</v>
      </c>
      <c r="G2144" t="s">
        <v>4403</v>
      </c>
      <c r="H2144" t="s">
        <v>4415</v>
      </c>
      <c r="J2144" t="s">
        <v>9875</v>
      </c>
      <c r="K2144" t="s">
        <v>3336</v>
      </c>
      <c r="L2144" t="s">
        <v>4069</v>
      </c>
      <c r="M2144" t="s">
        <v>5231</v>
      </c>
      <c r="P2144" t="s">
        <v>3343</v>
      </c>
    </row>
    <row r="2145" spans="1:16" x14ac:dyDescent="0.25">
      <c r="A2145" t="s">
        <v>3883</v>
      </c>
      <c r="C2145" t="s">
        <v>9994</v>
      </c>
      <c r="D2145" t="s">
        <v>9994</v>
      </c>
      <c r="E2145" t="s">
        <v>9995</v>
      </c>
      <c r="F2145" t="s">
        <v>5542</v>
      </c>
      <c r="G2145" t="s">
        <v>4403</v>
      </c>
      <c r="H2145" t="s">
        <v>4415</v>
      </c>
      <c r="J2145" t="s">
        <v>9875</v>
      </c>
      <c r="K2145" t="s">
        <v>3336</v>
      </c>
      <c r="L2145" t="s">
        <v>3337</v>
      </c>
      <c r="M2145" t="s">
        <v>5231</v>
      </c>
      <c r="P2145" t="s">
        <v>3343</v>
      </c>
    </row>
    <row r="2146" spans="1:16" x14ac:dyDescent="0.25">
      <c r="A2146" t="s">
        <v>3883</v>
      </c>
      <c r="C2146" t="s">
        <v>9996</v>
      </c>
      <c r="D2146" t="s">
        <v>9996</v>
      </c>
      <c r="E2146" t="s">
        <v>9997</v>
      </c>
      <c r="F2146" t="s">
        <v>5545</v>
      </c>
      <c r="G2146" t="s">
        <v>4403</v>
      </c>
      <c r="H2146" t="s">
        <v>4415</v>
      </c>
      <c r="J2146" t="s">
        <v>9875</v>
      </c>
      <c r="K2146" t="s">
        <v>3336</v>
      </c>
      <c r="L2146" t="s">
        <v>3337</v>
      </c>
      <c r="M2146" t="s">
        <v>5231</v>
      </c>
      <c r="P2146" t="s">
        <v>3343</v>
      </c>
    </row>
    <row r="2147" spans="1:16" x14ac:dyDescent="0.25">
      <c r="A2147" t="s">
        <v>3883</v>
      </c>
      <c r="C2147" t="s">
        <v>9998</v>
      </c>
      <c r="D2147" t="s">
        <v>9998</v>
      </c>
      <c r="E2147" t="s">
        <v>9999</v>
      </c>
      <c r="F2147" t="s">
        <v>5549</v>
      </c>
      <c r="G2147" t="s">
        <v>4403</v>
      </c>
      <c r="H2147" t="s">
        <v>4415</v>
      </c>
      <c r="J2147" t="s">
        <v>9875</v>
      </c>
      <c r="K2147" t="s">
        <v>3336</v>
      </c>
      <c r="L2147" t="s">
        <v>3337</v>
      </c>
      <c r="M2147" t="s">
        <v>5231</v>
      </c>
      <c r="P2147" t="s">
        <v>3343</v>
      </c>
    </row>
    <row r="2148" spans="1:16" x14ac:dyDescent="0.25">
      <c r="A2148" t="s">
        <v>3883</v>
      </c>
      <c r="B2148" t="s">
        <v>10000</v>
      </c>
      <c r="C2148" t="s">
        <v>10001</v>
      </c>
      <c r="D2148" t="s">
        <v>10001</v>
      </c>
      <c r="E2148" t="s">
        <v>10002</v>
      </c>
      <c r="F2148" t="s">
        <v>5552</v>
      </c>
      <c r="G2148" t="s">
        <v>4403</v>
      </c>
      <c r="H2148" t="s">
        <v>4415</v>
      </c>
      <c r="J2148" t="s">
        <v>9875</v>
      </c>
      <c r="K2148" t="s">
        <v>3336</v>
      </c>
      <c r="L2148" t="s">
        <v>3337</v>
      </c>
      <c r="M2148" t="s">
        <v>5231</v>
      </c>
      <c r="P2148" t="s">
        <v>3343</v>
      </c>
    </row>
    <row r="2149" spans="1:16" x14ac:dyDescent="0.25">
      <c r="A2149" t="s">
        <v>3883</v>
      </c>
      <c r="C2149" t="s">
        <v>10003</v>
      </c>
      <c r="D2149" t="s">
        <v>10003</v>
      </c>
      <c r="E2149" t="s">
        <v>10004</v>
      </c>
      <c r="F2149" t="s">
        <v>5556</v>
      </c>
      <c r="G2149" t="s">
        <v>4403</v>
      </c>
      <c r="H2149" t="s">
        <v>4415</v>
      </c>
      <c r="J2149" t="s">
        <v>9875</v>
      </c>
      <c r="K2149" t="s">
        <v>3336</v>
      </c>
      <c r="L2149" t="s">
        <v>3337</v>
      </c>
      <c r="M2149" t="s">
        <v>5231</v>
      </c>
      <c r="P2149" t="s">
        <v>3343</v>
      </c>
    </row>
    <row r="2150" spans="1:16" x14ac:dyDescent="0.25">
      <c r="A2150" t="s">
        <v>3883</v>
      </c>
      <c r="B2150" t="s">
        <v>10005</v>
      </c>
      <c r="C2150" t="s">
        <v>10006</v>
      </c>
      <c r="D2150" t="s">
        <v>10006</v>
      </c>
      <c r="E2150" t="s">
        <v>10007</v>
      </c>
      <c r="F2150" t="s">
        <v>5559</v>
      </c>
      <c r="G2150" t="s">
        <v>4403</v>
      </c>
      <c r="H2150" t="s">
        <v>4415</v>
      </c>
      <c r="J2150" t="s">
        <v>9875</v>
      </c>
      <c r="K2150" t="s">
        <v>3336</v>
      </c>
      <c r="L2150" t="s">
        <v>3337</v>
      </c>
      <c r="M2150" t="s">
        <v>5231</v>
      </c>
      <c r="P2150" t="s">
        <v>3343</v>
      </c>
    </row>
    <row r="2151" spans="1:16" x14ac:dyDescent="0.25">
      <c r="A2151" t="s">
        <v>3883</v>
      </c>
      <c r="B2151" t="s">
        <v>10000</v>
      </c>
      <c r="C2151" t="s">
        <v>10008</v>
      </c>
      <c r="D2151" t="s">
        <v>10008</v>
      </c>
      <c r="E2151" t="s">
        <v>10009</v>
      </c>
      <c r="F2151" t="s">
        <v>5562</v>
      </c>
      <c r="G2151" t="s">
        <v>4403</v>
      </c>
      <c r="H2151" t="s">
        <v>4415</v>
      </c>
      <c r="J2151" t="s">
        <v>9875</v>
      </c>
      <c r="K2151" t="s">
        <v>3336</v>
      </c>
      <c r="L2151" t="s">
        <v>4069</v>
      </c>
      <c r="M2151" t="s">
        <v>5231</v>
      </c>
      <c r="P2151" t="s">
        <v>3343</v>
      </c>
    </row>
    <row r="2152" spans="1:16" x14ac:dyDescent="0.25">
      <c r="A2152" t="s">
        <v>3883</v>
      </c>
      <c r="C2152" t="s">
        <v>10010</v>
      </c>
      <c r="D2152" t="s">
        <v>10010</v>
      </c>
      <c r="E2152" t="s">
        <v>10011</v>
      </c>
      <c r="F2152" t="s">
        <v>5565</v>
      </c>
      <c r="G2152" t="s">
        <v>4403</v>
      </c>
      <c r="H2152" t="s">
        <v>4415</v>
      </c>
      <c r="J2152" t="s">
        <v>9875</v>
      </c>
      <c r="K2152" t="s">
        <v>3336</v>
      </c>
      <c r="L2152" t="s">
        <v>3337</v>
      </c>
      <c r="M2152" t="s">
        <v>5231</v>
      </c>
      <c r="P2152" t="s">
        <v>3343</v>
      </c>
    </row>
    <row r="2153" spans="1:16" x14ac:dyDescent="0.25">
      <c r="A2153" t="s">
        <v>4764</v>
      </c>
      <c r="C2153" t="s">
        <v>10012</v>
      </c>
      <c r="D2153" t="s">
        <v>10012</v>
      </c>
      <c r="E2153" t="s">
        <v>10013</v>
      </c>
      <c r="F2153" t="s">
        <v>10014</v>
      </c>
      <c r="G2153" t="s">
        <v>3333</v>
      </c>
      <c r="H2153" t="s">
        <v>4415</v>
      </c>
      <c r="J2153" t="s">
        <v>9875</v>
      </c>
      <c r="K2153" t="s">
        <v>4593</v>
      </c>
      <c r="L2153" t="s">
        <v>3337</v>
      </c>
      <c r="M2153" t="s">
        <v>6788</v>
      </c>
      <c r="N2153" t="s">
        <v>4450</v>
      </c>
      <c r="P2153" t="s">
        <v>3343</v>
      </c>
    </row>
    <row r="2154" spans="1:16" x14ac:dyDescent="0.25">
      <c r="A2154" t="s">
        <v>4764</v>
      </c>
      <c r="B2154" t="s">
        <v>9887</v>
      </c>
      <c r="C2154" t="s">
        <v>10015</v>
      </c>
      <c r="D2154" t="s">
        <v>10015</v>
      </c>
      <c r="E2154" t="s">
        <v>10016</v>
      </c>
      <c r="F2154" t="s">
        <v>10017</v>
      </c>
      <c r="G2154" t="s">
        <v>4403</v>
      </c>
      <c r="H2154" t="s">
        <v>4415</v>
      </c>
      <c r="J2154" t="s">
        <v>9875</v>
      </c>
      <c r="K2154" t="s">
        <v>4593</v>
      </c>
      <c r="L2154" t="s">
        <v>3337</v>
      </c>
      <c r="M2154" t="s">
        <v>5231</v>
      </c>
      <c r="N2154" t="s">
        <v>4450</v>
      </c>
      <c r="P2154" t="s">
        <v>3343</v>
      </c>
    </row>
    <row r="2155" spans="1:16" x14ac:dyDescent="0.25">
      <c r="A2155" t="s">
        <v>3430</v>
      </c>
      <c r="C2155" t="s">
        <v>10018</v>
      </c>
      <c r="D2155" t="s">
        <v>10018</v>
      </c>
      <c r="E2155" t="s">
        <v>10019</v>
      </c>
      <c r="F2155" t="s">
        <v>5574</v>
      </c>
      <c r="G2155" t="s">
        <v>4403</v>
      </c>
      <c r="H2155" t="s">
        <v>4415</v>
      </c>
      <c r="J2155" t="s">
        <v>9875</v>
      </c>
      <c r="K2155" t="s">
        <v>4593</v>
      </c>
      <c r="L2155" t="s">
        <v>3337</v>
      </c>
      <c r="M2155" t="s">
        <v>5231</v>
      </c>
      <c r="P2155" t="s">
        <v>3343</v>
      </c>
    </row>
    <row r="2156" spans="1:16" x14ac:dyDescent="0.25">
      <c r="A2156" t="s">
        <v>3430</v>
      </c>
      <c r="B2156" t="s">
        <v>10020</v>
      </c>
      <c r="C2156" t="s">
        <v>10021</v>
      </c>
      <c r="D2156" t="s">
        <v>10021</v>
      </c>
      <c r="E2156" t="s">
        <v>10022</v>
      </c>
      <c r="F2156" t="s">
        <v>10023</v>
      </c>
      <c r="G2156" t="s">
        <v>3333</v>
      </c>
      <c r="H2156" t="s">
        <v>4415</v>
      </c>
      <c r="J2156" t="s">
        <v>9875</v>
      </c>
      <c r="K2156" t="s">
        <v>4593</v>
      </c>
      <c r="L2156" t="s">
        <v>3337</v>
      </c>
      <c r="M2156" t="s">
        <v>5231</v>
      </c>
      <c r="P2156" t="s">
        <v>3343</v>
      </c>
    </row>
    <row r="2157" spans="1:16" x14ac:dyDescent="0.25">
      <c r="A2157" t="s">
        <v>3430</v>
      </c>
      <c r="B2157" t="s">
        <v>10020</v>
      </c>
      <c r="C2157" t="s">
        <v>10024</v>
      </c>
      <c r="D2157" t="s">
        <v>10024</v>
      </c>
      <c r="E2157" t="s">
        <v>10025</v>
      </c>
      <c r="F2157" t="s">
        <v>10026</v>
      </c>
      <c r="G2157" t="s">
        <v>3333</v>
      </c>
      <c r="H2157" t="s">
        <v>4415</v>
      </c>
      <c r="J2157" t="s">
        <v>9875</v>
      </c>
      <c r="K2157" t="s">
        <v>4593</v>
      </c>
      <c r="L2157" t="s">
        <v>4069</v>
      </c>
      <c r="M2157" t="s">
        <v>5231</v>
      </c>
      <c r="P2157" t="s">
        <v>3343</v>
      </c>
    </row>
    <row r="2158" spans="1:16" x14ac:dyDescent="0.25">
      <c r="A2158" t="s">
        <v>3430</v>
      </c>
      <c r="C2158" t="s">
        <v>10027</v>
      </c>
      <c r="D2158" t="s">
        <v>10027</v>
      </c>
      <c r="E2158" t="s">
        <v>10028</v>
      </c>
      <c r="F2158" t="s">
        <v>5583</v>
      </c>
      <c r="G2158" t="s">
        <v>4403</v>
      </c>
      <c r="H2158" t="s">
        <v>4415</v>
      </c>
      <c r="J2158" t="s">
        <v>9875</v>
      </c>
      <c r="K2158" t="s">
        <v>4593</v>
      </c>
      <c r="L2158" t="s">
        <v>3337</v>
      </c>
      <c r="M2158" t="s">
        <v>5231</v>
      </c>
      <c r="P2158" t="s">
        <v>3343</v>
      </c>
    </row>
    <row r="2159" spans="1:16" x14ac:dyDescent="0.25">
      <c r="A2159" t="s">
        <v>3430</v>
      </c>
      <c r="C2159" t="s">
        <v>10029</v>
      </c>
      <c r="D2159" t="s">
        <v>10029</v>
      </c>
      <c r="E2159" t="s">
        <v>10030</v>
      </c>
      <c r="F2159" t="s">
        <v>6807</v>
      </c>
      <c r="G2159" t="s">
        <v>4403</v>
      </c>
      <c r="H2159" t="s">
        <v>4415</v>
      </c>
      <c r="J2159" t="s">
        <v>9875</v>
      </c>
      <c r="K2159" t="s">
        <v>4593</v>
      </c>
      <c r="L2159" t="s">
        <v>4069</v>
      </c>
      <c r="M2159" t="s">
        <v>6808</v>
      </c>
      <c r="P2159" t="s">
        <v>3343</v>
      </c>
    </row>
    <row r="2160" spans="1:16" x14ac:dyDescent="0.25">
      <c r="A2160" t="s">
        <v>3883</v>
      </c>
      <c r="C2160" t="s">
        <v>10031</v>
      </c>
      <c r="D2160" t="s">
        <v>10031</v>
      </c>
      <c r="E2160" t="s">
        <v>10032</v>
      </c>
      <c r="F2160" t="s">
        <v>5590</v>
      </c>
      <c r="G2160" t="s">
        <v>4403</v>
      </c>
      <c r="H2160" t="s">
        <v>4415</v>
      </c>
      <c r="J2160" t="s">
        <v>9875</v>
      </c>
      <c r="K2160" t="s">
        <v>3336</v>
      </c>
      <c r="L2160" t="s">
        <v>4069</v>
      </c>
      <c r="M2160" t="s">
        <v>5231</v>
      </c>
      <c r="P2160" t="s">
        <v>3343</v>
      </c>
    </row>
    <row r="2161" spans="1:16" x14ac:dyDescent="0.25">
      <c r="A2161" t="s">
        <v>3883</v>
      </c>
      <c r="C2161" t="s">
        <v>10033</v>
      </c>
      <c r="D2161" t="s">
        <v>10033</v>
      </c>
      <c r="E2161" t="s">
        <v>10034</v>
      </c>
      <c r="F2161" t="s">
        <v>5593</v>
      </c>
      <c r="G2161" t="s">
        <v>3881</v>
      </c>
      <c r="H2161" t="s">
        <v>4415</v>
      </c>
      <c r="J2161" t="s">
        <v>9875</v>
      </c>
      <c r="K2161" t="s">
        <v>3336</v>
      </c>
      <c r="L2161" t="s">
        <v>3337</v>
      </c>
      <c r="M2161" t="s">
        <v>5231</v>
      </c>
      <c r="P2161" t="s">
        <v>3343</v>
      </c>
    </row>
    <row r="2162" spans="1:16" x14ac:dyDescent="0.25">
      <c r="A2162" t="s">
        <v>3883</v>
      </c>
      <c r="B2162" t="s">
        <v>10035</v>
      </c>
      <c r="C2162" t="s">
        <v>10036</v>
      </c>
      <c r="D2162" t="s">
        <v>10036</v>
      </c>
      <c r="E2162" t="s">
        <v>10037</v>
      </c>
      <c r="F2162" t="s">
        <v>5441</v>
      </c>
      <c r="G2162" t="s">
        <v>3333</v>
      </c>
      <c r="H2162" t="s">
        <v>4415</v>
      </c>
      <c r="J2162" t="s">
        <v>9875</v>
      </c>
      <c r="K2162" t="s">
        <v>3336</v>
      </c>
      <c r="L2162" t="s">
        <v>4069</v>
      </c>
      <c r="M2162" t="s">
        <v>5231</v>
      </c>
      <c r="P2162" t="s">
        <v>3343</v>
      </c>
    </row>
    <row r="2163" spans="1:16" x14ac:dyDescent="0.25">
      <c r="A2163" t="s">
        <v>3883</v>
      </c>
      <c r="B2163" t="s">
        <v>10035</v>
      </c>
      <c r="C2163" t="s">
        <v>10038</v>
      </c>
      <c r="D2163" t="s">
        <v>10038</v>
      </c>
      <c r="E2163" t="s">
        <v>10039</v>
      </c>
      <c r="F2163" t="s">
        <v>5599</v>
      </c>
      <c r="G2163" t="s">
        <v>4486</v>
      </c>
      <c r="H2163" t="s">
        <v>4415</v>
      </c>
      <c r="J2163" t="s">
        <v>9875</v>
      </c>
      <c r="K2163" t="s">
        <v>3336</v>
      </c>
      <c r="L2163" t="s">
        <v>4069</v>
      </c>
      <c r="M2163" t="s">
        <v>5231</v>
      </c>
      <c r="P2163" t="s">
        <v>3343</v>
      </c>
    </row>
    <row r="2164" spans="1:16" x14ac:dyDescent="0.25">
      <c r="A2164" t="s">
        <v>3883</v>
      </c>
      <c r="C2164" t="s">
        <v>10040</v>
      </c>
      <c r="D2164" t="s">
        <v>10040</v>
      </c>
      <c r="E2164" t="s">
        <v>5354</v>
      </c>
      <c r="F2164" t="s">
        <v>5601</v>
      </c>
      <c r="G2164" t="s">
        <v>3881</v>
      </c>
      <c r="H2164" t="s">
        <v>4415</v>
      </c>
      <c r="J2164" t="s">
        <v>9875</v>
      </c>
      <c r="L2164" t="s">
        <v>3337</v>
      </c>
      <c r="M2164" t="s">
        <v>5231</v>
      </c>
      <c r="P2164" t="s">
        <v>3343</v>
      </c>
    </row>
    <row r="2165" spans="1:16" x14ac:dyDescent="0.25">
      <c r="A2165" t="s">
        <v>3883</v>
      </c>
      <c r="B2165" t="s">
        <v>10041</v>
      </c>
      <c r="C2165" t="s">
        <v>10042</v>
      </c>
      <c r="D2165" t="s">
        <v>10042</v>
      </c>
      <c r="E2165" t="s">
        <v>10043</v>
      </c>
      <c r="F2165" t="s">
        <v>5604</v>
      </c>
      <c r="G2165" t="s">
        <v>3333</v>
      </c>
      <c r="H2165" t="s">
        <v>4415</v>
      </c>
      <c r="J2165" t="s">
        <v>9875</v>
      </c>
      <c r="K2165" t="s">
        <v>3336</v>
      </c>
      <c r="L2165" t="s">
        <v>3337</v>
      </c>
      <c r="M2165" t="s">
        <v>5231</v>
      </c>
      <c r="P2165" t="s">
        <v>3343</v>
      </c>
    </row>
    <row r="2166" spans="1:16" x14ac:dyDescent="0.25">
      <c r="A2166" t="s">
        <v>3883</v>
      </c>
      <c r="C2166" t="s">
        <v>10044</v>
      </c>
      <c r="D2166" t="s">
        <v>10044</v>
      </c>
      <c r="E2166" t="s">
        <v>10045</v>
      </c>
      <c r="F2166" t="s">
        <v>5608</v>
      </c>
      <c r="G2166" t="s">
        <v>4486</v>
      </c>
      <c r="H2166" t="s">
        <v>4415</v>
      </c>
      <c r="J2166" t="s">
        <v>9875</v>
      </c>
      <c r="L2166" t="s">
        <v>3337</v>
      </c>
      <c r="M2166" t="s">
        <v>5231</v>
      </c>
      <c r="P2166" t="s">
        <v>3343</v>
      </c>
    </row>
    <row r="2167" spans="1:16" x14ac:dyDescent="0.25">
      <c r="A2167" t="s">
        <v>3883</v>
      </c>
      <c r="B2167" t="s">
        <v>10046</v>
      </c>
      <c r="C2167" t="s">
        <v>10047</v>
      </c>
      <c r="D2167" t="s">
        <v>10047</v>
      </c>
      <c r="F2167" t="s">
        <v>5610</v>
      </c>
      <c r="G2167" t="s">
        <v>3881</v>
      </c>
      <c r="H2167" t="s">
        <v>4415</v>
      </c>
      <c r="J2167" t="s">
        <v>9875</v>
      </c>
      <c r="K2167" t="s">
        <v>4593</v>
      </c>
      <c r="L2167" t="s">
        <v>4069</v>
      </c>
      <c r="P2167" t="s">
        <v>3343</v>
      </c>
    </row>
    <row r="2168" spans="1:16" x14ac:dyDescent="0.25">
      <c r="A2168" t="s">
        <v>3883</v>
      </c>
      <c r="C2168" t="s">
        <v>10048</v>
      </c>
      <c r="D2168" t="s">
        <v>10048</v>
      </c>
      <c r="E2168" t="s">
        <v>10049</v>
      </c>
      <c r="F2168" t="s">
        <v>5614</v>
      </c>
      <c r="G2168" t="s">
        <v>4403</v>
      </c>
      <c r="H2168" t="s">
        <v>4415</v>
      </c>
      <c r="J2168" t="s">
        <v>9875</v>
      </c>
      <c r="L2168" t="s">
        <v>3337</v>
      </c>
      <c r="M2168" t="s">
        <v>5231</v>
      </c>
      <c r="P2168" t="s">
        <v>3343</v>
      </c>
    </row>
    <row r="2169" spans="1:16" x14ac:dyDescent="0.25">
      <c r="A2169" t="s">
        <v>3883</v>
      </c>
      <c r="B2169" t="s">
        <v>10050</v>
      </c>
      <c r="C2169" t="s">
        <v>10051</v>
      </c>
      <c r="D2169" t="s">
        <v>10051</v>
      </c>
      <c r="E2169" t="s">
        <v>10052</v>
      </c>
      <c r="F2169" t="s">
        <v>5617</v>
      </c>
      <c r="G2169" t="s">
        <v>3881</v>
      </c>
      <c r="H2169" t="s">
        <v>4415</v>
      </c>
      <c r="J2169" t="s">
        <v>9875</v>
      </c>
      <c r="K2169" t="s">
        <v>3336</v>
      </c>
      <c r="L2169" t="s">
        <v>3337</v>
      </c>
      <c r="M2169" t="s">
        <v>5231</v>
      </c>
      <c r="P2169" t="s">
        <v>3343</v>
      </c>
    </row>
    <row r="2170" spans="1:16" x14ac:dyDescent="0.25">
      <c r="A2170" t="s">
        <v>3883</v>
      </c>
      <c r="C2170" t="s">
        <v>10053</v>
      </c>
      <c r="D2170" t="s">
        <v>10053</v>
      </c>
      <c r="E2170" t="s">
        <v>10054</v>
      </c>
      <c r="F2170" t="s">
        <v>5621</v>
      </c>
      <c r="G2170" t="s">
        <v>4486</v>
      </c>
      <c r="H2170" t="s">
        <v>4415</v>
      </c>
      <c r="J2170" t="s">
        <v>9875</v>
      </c>
      <c r="K2170" t="s">
        <v>3336</v>
      </c>
      <c r="L2170" t="s">
        <v>4069</v>
      </c>
      <c r="M2170" t="s">
        <v>5231</v>
      </c>
      <c r="P2170" t="s">
        <v>3343</v>
      </c>
    </row>
    <row r="2171" spans="1:16" x14ac:dyDescent="0.25">
      <c r="A2171" t="s">
        <v>3883</v>
      </c>
      <c r="B2171" t="s">
        <v>10055</v>
      </c>
      <c r="C2171" t="s">
        <v>10056</v>
      </c>
      <c r="D2171" t="s">
        <v>10056</v>
      </c>
      <c r="E2171" t="s">
        <v>10057</v>
      </c>
      <c r="F2171" t="s">
        <v>5625</v>
      </c>
      <c r="G2171" t="s">
        <v>4403</v>
      </c>
      <c r="H2171" t="s">
        <v>4415</v>
      </c>
      <c r="J2171" t="s">
        <v>9875</v>
      </c>
      <c r="K2171" t="s">
        <v>3336</v>
      </c>
      <c r="L2171" t="s">
        <v>4069</v>
      </c>
      <c r="M2171" t="s">
        <v>5231</v>
      </c>
      <c r="P2171" t="s">
        <v>3343</v>
      </c>
    </row>
    <row r="2172" spans="1:16" x14ac:dyDescent="0.25">
      <c r="A2172" t="s">
        <v>3883</v>
      </c>
      <c r="B2172" t="s">
        <v>10055</v>
      </c>
      <c r="C2172" t="s">
        <v>10058</v>
      </c>
      <c r="D2172" t="s">
        <v>10058</v>
      </c>
      <c r="E2172" t="s">
        <v>10059</v>
      </c>
      <c r="F2172" t="s">
        <v>5628</v>
      </c>
      <c r="G2172" t="s">
        <v>4486</v>
      </c>
      <c r="H2172" t="s">
        <v>4415</v>
      </c>
      <c r="J2172" t="s">
        <v>9875</v>
      </c>
      <c r="K2172" t="s">
        <v>3336</v>
      </c>
      <c r="L2172" t="s">
        <v>3337</v>
      </c>
      <c r="M2172" t="s">
        <v>5231</v>
      </c>
      <c r="P2172" t="s">
        <v>3343</v>
      </c>
    </row>
    <row r="2173" spans="1:16" x14ac:dyDescent="0.25">
      <c r="A2173" t="s">
        <v>3430</v>
      </c>
      <c r="C2173" t="s">
        <v>10060</v>
      </c>
      <c r="D2173" t="s">
        <v>10060</v>
      </c>
      <c r="E2173" t="s">
        <v>10061</v>
      </c>
      <c r="F2173" t="s">
        <v>10062</v>
      </c>
      <c r="G2173" t="s">
        <v>3333</v>
      </c>
      <c r="H2173" t="s">
        <v>4415</v>
      </c>
      <c r="J2173" t="s">
        <v>9875</v>
      </c>
      <c r="K2173" t="s">
        <v>4593</v>
      </c>
      <c r="L2173" t="s">
        <v>3337</v>
      </c>
      <c r="M2173" t="s">
        <v>5231</v>
      </c>
      <c r="P2173" t="s">
        <v>3343</v>
      </c>
    </row>
    <row r="2174" spans="1:16" x14ac:dyDescent="0.25">
      <c r="A2174" t="s">
        <v>3883</v>
      </c>
      <c r="B2174" t="s">
        <v>10063</v>
      </c>
      <c r="C2174" t="s">
        <v>10064</v>
      </c>
      <c r="D2174" t="s">
        <v>10064</v>
      </c>
      <c r="E2174" t="s">
        <v>10065</v>
      </c>
      <c r="F2174" t="s">
        <v>5634</v>
      </c>
      <c r="G2174" t="s">
        <v>4403</v>
      </c>
      <c r="H2174" t="s">
        <v>4415</v>
      </c>
      <c r="J2174" t="s">
        <v>9875</v>
      </c>
      <c r="K2174" t="s">
        <v>4593</v>
      </c>
      <c r="L2174" t="s">
        <v>4069</v>
      </c>
      <c r="M2174" t="s">
        <v>5231</v>
      </c>
      <c r="P2174" t="s">
        <v>3343</v>
      </c>
    </row>
    <row r="2175" spans="1:16" x14ac:dyDescent="0.25">
      <c r="A2175" t="s">
        <v>3883</v>
      </c>
      <c r="B2175" t="s">
        <v>10063</v>
      </c>
      <c r="C2175" t="s">
        <v>10066</v>
      </c>
      <c r="D2175" t="s">
        <v>10066</v>
      </c>
      <c r="E2175" t="s">
        <v>10067</v>
      </c>
      <c r="F2175" t="s">
        <v>5637</v>
      </c>
      <c r="G2175" t="s">
        <v>4403</v>
      </c>
      <c r="H2175" t="s">
        <v>4415</v>
      </c>
      <c r="J2175" t="s">
        <v>9875</v>
      </c>
      <c r="K2175" t="s">
        <v>4593</v>
      </c>
      <c r="L2175" t="s">
        <v>3337</v>
      </c>
      <c r="M2175" t="s">
        <v>5231</v>
      </c>
      <c r="P2175" t="s">
        <v>3343</v>
      </c>
    </row>
    <row r="2176" spans="1:16" x14ac:dyDescent="0.25">
      <c r="A2176" t="s">
        <v>3883</v>
      </c>
      <c r="B2176" t="s">
        <v>10068</v>
      </c>
      <c r="C2176" t="s">
        <v>10069</v>
      </c>
      <c r="D2176" t="s">
        <v>10069</v>
      </c>
      <c r="E2176" t="s">
        <v>10070</v>
      </c>
      <c r="F2176" t="s">
        <v>5640</v>
      </c>
      <c r="G2176" t="s">
        <v>4403</v>
      </c>
      <c r="H2176" t="s">
        <v>4415</v>
      </c>
      <c r="J2176" t="s">
        <v>9875</v>
      </c>
      <c r="K2176" t="s">
        <v>4593</v>
      </c>
      <c r="L2176" t="s">
        <v>3337</v>
      </c>
      <c r="M2176" t="s">
        <v>5231</v>
      </c>
      <c r="P2176" t="s">
        <v>3343</v>
      </c>
    </row>
    <row r="2177" spans="1:16" x14ac:dyDescent="0.25">
      <c r="A2177" t="s">
        <v>3883</v>
      </c>
      <c r="C2177" t="s">
        <v>10071</v>
      </c>
      <c r="D2177" t="s">
        <v>10071</v>
      </c>
      <c r="E2177" t="s">
        <v>10072</v>
      </c>
      <c r="F2177" t="s">
        <v>5643</v>
      </c>
      <c r="G2177" t="s">
        <v>4403</v>
      </c>
      <c r="H2177" t="s">
        <v>4415</v>
      </c>
      <c r="J2177" t="s">
        <v>9875</v>
      </c>
      <c r="L2177" t="s">
        <v>4069</v>
      </c>
      <c r="M2177" t="s">
        <v>5231</v>
      </c>
      <c r="P2177" t="s">
        <v>3343</v>
      </c>
    </row>
    <row r="2178" spans="1:16" x14ac:dyDescent="0.25">
      <c r="A2178" t="s">
        <v>3883</v>
      </c>
      <c r="C2178" t="s">
        <v>10073</v>
      </c>
      <c r="D2178" t="s">
        <v>10073</v>
      </c>
      <c r="E2178" t="s">
        <v>10074</v>
      </c>
      <c r="F2178" t="s">
        <v>5646</v>
      </c>
      <c r="G2178" t="s">
        <v>4403</v>
      </c>
      <c r="H2178" t="s">
        <v>4415</v>
      </c>
      <c r="J2178" t="s">
        <v>9875</v>
      </c>
      <c r="L2178" t="s">
        <v>4069</v>
      </c>
      <c r="M2178" t="s">
        <v>5231</v>
      </c>
      <c r="P2178" t="s">
        <v>3343</v>
      </c>
    </row>
    <row r="2179" spans="1:16" x14ac:dyDescent="0.25">
      <c r="A2179" t="s">
        <v>3883</v>
      </c>
      <c r="C2179" t="s">
        <v>10075</v>
      </c>
      <c r="D2179" t="s">
        <v>10075</v>
      </c>
      <c r="E2179" t="s">
        <v>10076</v>
      </c>
      <c r="F2179" t="s">
        <v>5650</v>
      </c>
      <c r="G2179" t="s">
        <v>4403</v>
      </c>
      <c r="H2179" t="s">
        <v>4415</v>
      </c>
      <c r="J2179" t="s">
        <v>9875</v>
      </c>
      <c r="L2179" t="s">
        <v>4069</v>
      </c>
      <c r="M2179" t="s">
        <v>5231</v>
      </c>
      <c r="P2179" t="s">
        <v>3343</v>
      </c>
    </row>
    <row r="2180" spans="1:16" x14ac:dyDescent="0.25">
      <c r="A2180" t="s">
        <v>4764</v>
      </c>
      <c r="B2180" t="s">
        <v>9887</v>
      </c>
      <c r="C2180" t="s">
        <v>10077</v>
      </c>
      <c r="D2180" t="s">
        <v>10077</v>
      </c>
      <c r="E2180" t="s">
        <v>10078</v>
      </c>
      <c r="F2180" t="s">
        <v>10079</v>
      </c>
      <c r="G2180" t="s">
        <v>4403</v>
      </c>
      <c r="H2180" t="s">
        <v>4415</v>
      </c>
      <c r="J2180" t="s">
        <v>9875</v>
      </c>
      <c r="K2180" t="s">
        <v>4593</v>
      </c>
      <c r="L2180" t="s">
        <v>4069</v>
      </c>
      <c r="M2180" t="s">
        <v>6329</v>
      </c>
      <c r="N2180" t="s">
        <v>4450</v>
      </c>
      <c r="P2180" t="s">
        <v>3343</v>
      </c>
    </row>
    <row r="2181" spans="1:16" x14ac:dyDescent="0.25">
      <c r="A2181" t="s">
        <v>3430</v>
      </c>
      <c r="B2181" t="s">
        <v>9877</v>
      </c>
      <c r="C2181" t="s">
        <v>10080</v>
      </c>
      <c r="D2181" t="s">
        <v>10080</v>
      </c>
      <c r="E2181" t="s">
        <v>10081</v>
      </c>
      <c r="F2181" t="s">
        <v>5657</v>
      </c>
      <c r="G2181" t="s">
        <v>4403</v>
      </c>
      <c r="H2181" t="s">
        <v>4415</v>
      </c>
      <c r="J2181" t="s">
        <v>9875</v>
      </c>
      <c r="K2181" t="s">
        <v>5799</v>
      </c>
      <c r="L2181" t="s">
        <v>3337</v>
      </c>
      <c r="M2181" t="s">
        <v>5231</v>
      </c>
      <c r="P2181" t="s">
        <v>3343</v>
      </c>
    </row>
    <row r="2182" spans="1:16" x14ac:dyDescent="0.25">
      <c r="A2182" t="s">
        <v>4764</v>
      </c>
      <c r="C2182" t="s">
        <v>10082</v>
      </c>
      <c r="D2182" t="s">
        <v>10082</v>
      </c>
      <c r="E2182" t="s">
        <v>10083</v>
      </c>
      <c r="F2182" t="s">
        <v>10084</v>
      </c>
      <c r="G2182" t="s">
        <v>4403</v>
      </c>
      <c r="H2182" t="s">
        <v>4415</v>
      </c>
      <c r="J2182" t="s">
        <v>9875</v>
      </c>
      <c r="K2182" t="s">
        <v>4593</v>
      </c>
      <c r="L2182" t="s">
        <v>3337</v>
      </c>
      <c r="M2182" t="s">
        <v>6862</v>
      </c>
      <c r="N2182" t="s">
        <v>4450</v>
      </c>
      <c r="P2182" t="s">
        <v>3343</v>
      </c>
    </row>
    <row r="2183" spans="1:16" x14ac:dyDescent="0.25">
      <c r="A2183" t="s">
        <v>4764</v>
      </c>
      <c r="C2183" t="s">
        <v>10085</v>
      </c>
      <c r="D2183" t="s">
        <v>10085</v>
      </c>
      <c r="E2183" t="s">
        <v>10086</v>
      </c>
      <c r="F2183" t="s">
        <v>10087</v>
      </c>
      <c r="G2183" t="s">
        <v>3333</v>
      </c>
      <c r="H2183" t="s">
        <v>4415</v>
      </c>
      <c r="J2183" t="s">
        <v>9875</v>
      </c>
      <c r="K2183" t="s">
        <v>4593</v>
      </c>
      <c r="L2183" t="s">
        <v>3337</v>
      </c>
      <c r="M2183" t="s">
        <v>6865</v>
      </c>
      <c r="N2183" t="s">
        <v>4450</v>
      </c>
      <c r="P2183" t="s">
        <v>3343</v>
      </c>
    </row>
    <row r="2184" spans="1:16" x14ac:dyDescent="0.25">
      <c r="A2184" t="s">
        <v>3883</v>
      </c>
      <c r="C2184" t="s">
        <v>10088</v>
      </c>
      <c r="D2184" t="s">
        <v>10088</v>
      </c>
      <c r="E2184" t="s">
        <v>10089</v>
      </c>
      <c r="F2184" t="s">
        <v>5664</v>
      </c>
      <c r="G2184" t="s">
        <v>3881</v>
      </c>
      <c r="H2184" t="s">
        <v>4415</v>
      </c>
      <c r="J2184" t="s">
        <v>9875</v>
      </c>
      <c r="K2184" t="s">
        <v>3336</v>
      </c>
      <c r="L2184" t="s">
        <v>3337</v>
      </c>
      <c r="M2184" t="s">
        <v>5231</v>
      </c>
      <c r="P2184" t="s">
        <v>3343</v>
      </c>
    </row>
    <row r="2185" spans="1:16" x14ac:dyDescent="0.25">
      <c r="A2185" t="s">
        <v>3883</v>
      </c>
      <c r="C2185" t="s">
        <v>10090</v>
      </c>
      <c r="D2185" t="s">
        <v>10090</v>
      </c>
      <c r="E2185" t="s">
        <v>10091</v>
      </c>
      <c r="F2185" t="s">
        <v>5502</v>
      </c>
      <c r="G2185" t="s">
        <v>3881</v>
      </c>
      <c r="H2185" t="s">
        <v>4415</v>
      </c>
      <c r="J2185" t="s">
        <v>9875</v>
      </c>
      <c r="K2185" t="s">
        <v>3336</v>
      </c>
      <c r="L2185" t="s">
        <v>3337</v>
      </c>
      <c r="M2185" t="s">
        <v>5231</v>
      </c>
      <c r="P2185" t="s">
        <v>3343</v>
      </c>
    </row>
    <row r="2186" spans="1:16" x14ac:dyDescent="0.25">
      <c r="A2186" t="s">
        <v>3883</v>
      </c>
      <c r="C2186" t="s">
        <v>10092</v>
      </c>
      <c r="D2186" t="s">
        <v>10092</v>
      </c>
      <c r="E2186" t="s">
        <v>10093</v>
      </c>
      <c r="F2186" t="s">
        <v>5671</v>
      </c>
      <c r="G2186" t="s">
        <v>4486</v>
      </c>
      <c r="H2186" t="s">
        <v>4415</v>
      </c>
      <c r="J2186" t="s">
        <v>9875</v>
      </c>
      <c r="K2186" t="s">
        <v>3336</v>
      </c>
      <c r="L2186" t="s">
        <v>3337</v>
      </c>
      <c r="M2186" t="s">
        <v>5231</v>
      </c>
      <c r="P2186" t="s">
        <v>3343</v>
      </c>
    </row>
    <row r="2187" spans="1:16" x14ac:dyDescent="0.25">
      <c r="A2187" t="s">
        <v>4764</v>
      </c>
      <c r="B2187" t="s">
        <v>9887</v>
      </c>
      <c r="C2187" t="s">
        <v>10094</v>
      </c>
      <c r="D2187" t="s">
        <v>10094</v>
      </c>
      <c r="E2187" t="s">
        <v>10095</v>
      </c>
      <c r="F2187" t="s">
        <v>10096</v>
      </c>
      <c r="G2187" t="s">
        <v>4403</v>
      </c>
      <c r="H2187" t="s">
        <v>4415</v>
      </c>
      <c r="J2187" t="s">
        <v>9875</v>
      </c>
      <c r="K2187" t="s">
        <v>4593</v>
      </c>
      <c r="L2187" t="s">
        <v>4069</v>
      </c>
      <c r="M2187" t="s">
        <v>6336</v>
      </c>
      <c r="N2187" t="s">
        <v>4450</v>
      </c>
      <c r="P2187" t="s">
        <v>3343</v>
      </c>
    </row>
    <row r="2188" spans="1:16" x14ac:dyDescent="0.25">
      <c r="A2188" t="s">
        <v>4764</v>
      </c>
      <c r="B2188" t="s">
        <v>9887</v>
      </c>
      <c r="C2188" t="s">
        <v>10097</v>
      </c>
      <c r="D2188" t="s">
        <v>10097</v>
      </c>
      <c r="E2188" t="s">
        <v>10098</v>
      </c>
      <c r="F2188" t="s">
        <v>10099</v>
      </c>
      <c r="G2188" t="s">
        <v>4403</v>
      </c>
      <c r="H2188" t="s">
        <v>4415</v>
      </c>
      <c r="J2188" t="s">
        <v>9875</v>
      </c>
      <c r="K2188" t="s">
        <v>4593</v>
      </c>
      <c r="L2188" t="s">
        <v>3337</v>
      </c>
      <c r="M2188" t="s">
        <v>6337</v>
      </c>
      <c r="N2188" t="s">
        <v>4450</v>
      </c>
      <c r="P2188" t="s">
        <v>3343</v>
      </c>
    </row>
    <row r="2189" spans="1:16" x14ac:dyDescent="0.25">
      <c r="A2189" t="s">
        <v>3883</v>
      </c>
      <c r="C2189" t="s">
        <v>10100</v>
      </c>
      <c r="D2189" t="s">
        <v>10100</v>
      </c>
      <c r="E2189" t="s">
        <v>10101</v>
      </c>
      <c r="F2189" t="s">
        <v>5683</v>
      </c>
      <c r="G2189" t="s">
        <v>4403</v>
      </c>
      <c r="H2189" t="s">
        <v>4415</v>
      </c>
      <c r="J2189" t="s">
        <v>9875</v>
      </c>
      <c r="K2189" t="s">
        <v>3336</v>
      </c>
      <c r="L2189" t="s">
        <v>3337</v>
      </c>
      <c r="M2189" t="s">
        <v>5231</v>
      </c>
      <c r="P2189" t="s">
        <v>3343</v>
      </c>
    </row>
    <row r="2190" spans="1:16" x14ac:dyDescent="0.25">
      <c r="A2190" t="s">
        <v>3883</v>
      </c>
      <c r="C2190" t="s">
        <v>10102</v>
      </c>
      <c r="D2190" t="s">
        <v>10102</v>
      </c>
      <c r="E2190" t="s">
        <v>10103</v>
      </c>
      <c r="F2190" t="s">
        <v>5686</v>
      </c>
      <c r="G2190" t="s">
        <v>4403</v>
      </c>
      <c r="H2190" t="s">
        <v>4415</v>
      </c>
      <c r="J2190" t="s">
        <v>9875</v>
      </c>
      <c r="K2190" t="s">
        <v>3336</v>
      </c>
      <c r="L2190" t="s">
        <v>4069</v>
      </c>
      <c r="M2190" t="s">
        <v>5231</v>
      </c>
      <c r="P2190" t="s">
        <v>3343</v>
      </c>
    </row>
    <row r="2191" spans="1:16" x14ac:dyDescent="0.25">
      <c r="A2191" t="s">
        <v>3883</v>
      </c>
      <c r="B2191" t="s">
        <v>10104</v>
      </c>
      <c r="C2191" t="s">
        <v>10105</v>
      </c>
      <c r="D2191" t="s">
        <v>10105</v>
      </c>
      <c r="E2191" t="s">
        <v>10106</v>
      </c>
      <c r="F2191" t="s">
        <v>5691</v>
      </c>
      <c r="G2191" t="s">
        <v>4486</v>
      </c>
      <c r="H2191" t="s">
        <v>4415</v>
      </c>
      <c r="J2191" t="s">
        <v>9875</v>
      </c>
      <c r="K2191" t="s">
        <v>3336</v>
      </c>
      <c r="L2191" t="s">
        <v>4069</v>
      </c>
      <c r="M2191" t="s">
        <v>5231</v>
      </c>
      <c r="P2191" t="s">
        <v>3343</v>
      </c>
    </row>
    <row r="2192" spans="1:16" x14ac:dyDescent="0.25">
      <c r="A2192" t="s">
        <v>3430</v>
      </c>
      <c r="C2192" t="s">
        <v>10107</v>
      </c>
      <c r="D2192" t="s">
        <v>10107</v>
      </c>
      <c r="E2192" t="s">
        <v>10108</v>
      </c>
      <c r="F2192" t="s">
        <v>5695</v>
      </c>
      <c r="G2192" t="s">
        <v>5259</v>
      </c>
      <c r="H2192" t="s">
        <v>4415</v>
      </c>
      <c r="J2192" t="s">
        <v>9875</v>
      </c>
      <c r="K2192" t="s">
        <v>4593</v>
      </c>
      <c r="L2192" t="s">
        <v>3337</v>
      </c>
      <c r="M2192" t="s">
        <v>5231</v>
      </c>
      <c r="P2192" t="s">
        <v>3343</v>
      </c>
    </row>
    <row r="2193" spans="1:16" x14ac:dyDescent="0.25">
      <c r="A2193" t="s">
        <v>3328</v>
      </c>
      <c r="B2193" t="s">
        <v>10109</v>
      </c>
      <c r="C2193" t="s">
        <v>10110</v>
      </c>
      <c r="D2193" t="s">
        <v>10110</v>
      </c>
      <c r="E2193" t="s">
        <v>10111</v>
      </c>
      <c r="F2193" t="s">
        <v>5264</v>
      </c>
      <c r="G2193" t="s">
        <v>4443</v>
      </c>
      <c r="H2193" t="s">
        <v>4415</v>
      </c>
      <c r="J2193" t="s">
        <v>9875</v>
      </c>
      <c r="K2193" t="s">
        <v>5265</v>
      </c>
      <c r="L2193" t="s">
        <v>3337</v>
      </c>
      <c r="M2193" t="s">
        <v>6898</v>
      </c>
      <c r="P2193" t="s">
        <v>3343</v>
      </c>
    </row>
    <row r="2194" spans="1:16" x14ac:dyDescent="0.25">
      <c r="A2194" t="s">
        <v>3328</v>
      </c>
      <c r="B2194" t="s">
        <v>10109</v>
      </c>
      <c r="C2194" t="s">
        <v>10112</v>
      </c>
      <c r="D2194" t="s">
        <v>10112</v>
      </c>
      <c r="E2194" t="s">
        <v>10113</v>
      </c>
      <c r="F2194" t="s">
        <v>5268</v>
      </c>
      <c r="G2194" t="s">
        <v>4443</v>
      </c>
      <c r="H2194" t="s">
        <v>4415</v>
      </c>
      <c r="J2194" t="s">
        <v>9875</v>
      </c>
      <c r="K2194" t="s">
        <v>5265</v>
      </c>
      <c r="L2194" t="s">
        <v>4069</v>
      </c>
      <c r="M2194" t="s">
        <v>6901</v>
      </c>
      <c r="P2194" t="s">
        <v>3343</v>
      </c>
    </row>
    <row r="2195" spans="1:16" x14ac:dyDescent="0.25">
      <c r="A2195" t="s">
        <v>3328</v>
      </c>
      <c r="B2195" t="s">
        <v>10109</v>
      </c>
      <c r="C2195" t="s">
        <v>10114</v>
      </c>
      <c r="D2195" t="s">
        <v>10114</v>
      </c>
      <c r="E2195" t="s">
        <v>10115</v>
      </c>
      <c r="F2195" t="s">
        <v>5273</v>
      </c>
      <c r="G2195" t="s">
        <v>4443</v>
      </c>
      <c r="H2195" t="s">
        <v>4415</v>
      </c>
      <c r="J2195" t="s">
        <v>9875</v>
      </c>
      <c r="K2195" t="s">
        <v>5265</v>
      </c>
      <c r="L2195" t="s">
        <v>3337</v>
      </c>
      <c r="M2195" t="s">
        <v>6904</v>
      </c>
      <c r="P2195" t="s">
        <v>3343</v>
      </c>
    </row>
    <row r="2196" spans="1:16" x14ac:dyDescent="0.25">
      <c r="A2196" t="s">
        <v>3328</v>
      </c>
      <c r="B2196" t="s">
        <v>10109</v>
      </c>
      <c r="C2196" t="s">
        <v>10116</v>
      </c>
      <c r="D2196" t="s">
        <v>10116</v>
      </c>
      <c r="E2196" t="s">
        <v>10117</v>
      </c>
      <c r="F2196" t="s">
        <v>5276</v>
      </c>
      <c r="G2196" t="s">
        <v>4443</v>
      </c>
      <c r="H2196" t="s">
        <v>4415</v>
      </c>
      <c r="J2196" t="s">
        <v>9875</v>
      </c>
      <c r="K2196" t="s">
        <v>5265</v>
      </c>
      <c r="L2196" t="s">
        <v>3337</v>
      </c>
      <c r="M2196" t="s">
        <v>6907</v>
      </c>
      <c r="P2196" t="s">
        <v>3343</v>
      </c>
    </row>
    <row r="2197" spans="1:16" x14ac:dyDescent="0.25">
      <c r="A2197" t="s">
        <v>3328</v>
      </c>
      <c r="B2197" t="s">
        <v>10109</v>
      </c>
      <c r="C2197" t="s">
        <v>10118</v>
      </c>
      <c r="D2197" t="s">
        <v>10118</v>
      </c>
      <c r="E2197" t="s">
        <v>10119</v>
      </c>
      <c r="F2197" t="s">
        <v>6910</v>
      </c>
      <c r="G2197" t="s">
        <v>4443</v>
      </c>
      <c r="H2197" t="s">
        <v>4415</v>
      </c>
      <c r="J2197" t="s">
        <v>9875</v>
      </c>
      <c r="K2197" t="s">
        <v>5265</v>
      </c>
      <c r="L2197" t="s">
        <v>4069</v>
      </c>
      <c r="M2197" t="s">
        <v>6911</v>
      </c>
      <c r="P2197" t="s">
        <v>3343</v>
      </c>
    </row>
    <row r="2198" spans="1:16" x14ac:dyDescent="0.25">
      <c r="A2198" t="s">
        <v>3328</v>
      </c>
      <c r="B2198" t="s">
        <v>10109</v>
      </c>
      <c r="C2198" t="s">
        <v>10120</v>
      </c>
      <c r="D2198" t="s">
        <v>10120</v>
      </c>
      <c r="E2198" t="s">
        <v>10121</v>
      </c>
      <c r="F2198" t="s">
        <v>6477</v>
      </c>
      <c r="G2198" t="s">
        <v>4443</v>
      </c>
      <c r="H2198" t="s">
        <v>4415</v>
      </c>
      <c r="J2198" t="s">
        <v>9875</v>
      </c>
      <c r="K2198" t="s">
        <v>5265</v>
      </c>
      <c r="L2198" t="s">
        <v>3337</v>
      </c>
      <c r="M2198" t="s">
        <v>6914</v>
      </c>
      <c r="P2198" t="s">
        <v>3343</v>
      </c>
    </row>
    <row r="2199" spans="1:16" x14ac:dyDescent="0.25">
      <c r="A2199" t="s">
        <v>3328</v>
      </c>
      <c r="B2199" t="s">
        <v>10109</v>
      </c>
      <c r="C2199" t="s">
        <v>10122</v>
      </c>
      <c r="D2199" t="s">
        <v>10122</v>
      </c>
      <c r="E2199" t="s">
        <v>10123</v>
      </c>
      <c r="F2199" t="s">
        <v>5284</v>
      </c>
      <c r="G2199" t="s">
        <v>4443</v>
      </c>
      <c r="H2199" t="s">
        <v>4415</v>
      </c>
      <c r="J2199" t="s">
        <v>9875</v>
      </c>
      <c r="K2199" t="s">
        <v>4593</v>
      </c>
      <c r="L2199" t="s">
        <v>3337</v>
      </c>
      <c r="M2199" t="s">
        <v>6917</v>
      </c>
      <c r="P2199" t="s">
        <v>3343</v>
      </c>
    </row>
    <row r="2200" spans="1:16" x14ac:dyDescent="0.25">
      <c r="A2200" t="s">
        <v>3328</v>
      </c>
      <c r="B2200" t="s">
        <v>10109</v>
      </c>
      <c r="C2200" t="s">
        <v>10124</v>
      </c>
      <c r="D2200" t="s">
        <v>10124</v>
      </c>
      <c r="E2200" t="s">
        <v>10125</v>
      </c>
      <c r="F2200" t="s">
        <v>5289</v>
      </c>
      <c r="G2200" t="s">
        <v>4443</v>
      </c>
      <c r="H2200" t="s">
        <v>4415</v>
      </c>
      <c r="J2200" t="s">
        <v>9875</v>
      </c>
      <c r="K2200" t="s">
        <v>4593</v>
      </c>
      <c r="L2200" t="s">
        <v>3337</v>
      </c>
      <c r="M2200" t="s">
        <v>6920</v>
      </c>
      <c r="P2200" t="s">
        <v>3343</v>
      </c>
    </row>
    <row r="2201" spans="1:16" x14ac:dyDescent="0.25">
      <c r="A2201" t="s">
        <v>3328</v>
      </c>
      <c r="B2201" t="s">
        <v>10109</v>
      </c>
      <c r="C2201" t="s">
        <v>10126</v>
      </c>
      <c r="D2201" t="s">
        <v>10126</v>
      </c>
      <c r="E2201" t="s">
        <v>10127</v>
      </c>
      <c r="F2201" t="s">
        <v>5292</v>
      </c>
      <c r="G2201" t="s">
        <v>4443</v>
      </c>
      <c r="H2201" t="s">
        <v>4415</v>
      </c>
      <c r="J2201" t="s">
        <v>9875</v>
      </c>
      <c r="K2201" t="s">
        <v>4593</v>
      </c>
      <c r="L2201" t="s">
        <v>4069</v>
      </c>
      <c r="M2201" t="s">
        <v>6923</v>
      </c>
      <c r="P2201" t="s">
        <v>3343</v>
      </c>
    </row>
    <row r="2202" spans="1:16" x14ac:dyDescent="0.25">
      <c r="A2202" t="s">
        <v>3328</v>
      </c>
      <c r="B2202" t="s">
        <v>10109</v>
      </c>
      <c r="C2202" t="s">
        <v>10128</v>
      </c>
      <c r="D2202" t="s">
        <v>10128</v>
      </c>
      <c r="E2202" t="s">
        <v>10129</v>
      </c>
      <c r="F2202" t="s">
        <v>5297</v>
      </c>
      <c r="G2202" t="s">
        <v>4403</v>
      </c>
      <c r="H2202" t="s">
        <v>4415</v>
      </c>
      <c r="J2202" t="s">
        <v>9875</v>
      </c>
      <c r="K2202" t="s">
        <v>4593</v>
      </c>
      <c r="L2202" t="s">
        <v>3337</v>
      </c>
      <c r="M2202" t="s">
        <v>6926</v>
      </c>
      <c r="P2202" t="s">
        <v>3343</v>
      </c>
    </row>
    <row r="2203" spans="1:16" x14ac:dyDescent="0.25">
      <c r="A2203" t="s">
        <v>3883</v>
      </c>
      <c r="C2203" t="s">
        <v>10130</v>
      </c>
      <c r="D2203" t="s">
        <v>10130</v>
      </c>
      <c r="E2203" t="s">
        <v>10131</v>
      </c>
      <c r="F2203" t="s">
        <v>5699</v>
      </c>
      <c r="G2203" t="s">
        <v>4403</v>
      </c>
      <c r="H2203" t="s">
        <v>4415</v>
      </c>
      <c r="J2203" t="s">
        <v>9875</v>
      </c>
      <c r="K2203" t="s">
        <v>3336</v>
      </c>
      <c r="L2203" t="s">
        <v>4069</v>
      </c>
      <c r="M2203" t="s">
        <v>5231</v>
      </c>
      <c r="P2203" t="s">
        <v>3343</v>
      </c>
    </row>
    <row r="2204" spans="1:16" x14ac:dyDescent="0.25">
      <c r="A2204" t="s">
        <v>3883</v>
      </c>
      <c r="C2204" t="s">
        <v>10132</v>
      </c>
      <c r="D2204" t="s">
        <v>10132</v>
      </c>
      <c r="E2204" t="s">
        <v>10133</v>
      </c>
      <c r="G2204" t="s">
        <v>4486</v>
      </c>
      <c r="H2204" t="s">
        <v>4415</v>
      </c>
      <c r="J2204" t="s">
        <v>9875</v>
      </c>
      <c r="K2204" t="s">
        <v>3336</v>
      </c>
      <c r="L2204" t="s">
        <v>3337</v>
      </c>
      <c r="M2204" t="s">
        <v>5231</v>
      </c>
      <c r="P2204" t="s">
        <v>3343</v>
      </c>
    </row>
    <row r="2205" spans="1:16" x14ac:dyDescent="0.25">
      <c r="A2205" t="s">
        <v>3328</v>
      </c>
      <c r="C2205" t="s">
        <v>10134</v>
      </c>
      <c r="D2205" t="s">
        <v>10134</v>
      </c>
      <c r="E2205" t="s">
        <v>10135</v>
      </c>
      <c r="F2205" t="s">
        <v>10136</v>
      </c>
      <c r="H2205" t="s">
        <v>8606</v>
      </c>
      <c r="K2205" t="s">
        <v>3336</v>
      </c>
      <c r="L2205" t="s">
        <v>4069</v>
      </c>
      <c r="M2205" t="s">
        <v>10137</v>
      </c>
      <c r="P2205" t="s">
        <v>3343</v>
      </c>
    </row>
    <row r="2206" spans="1:16" x14ac:dyDescent="0.25">
      <c r="A2206" t="s">
        <v>3328</v>
      </c>
      <c r="C2206" t="s">
        <v>10138</v>
      </c>
      <c r="D2206" t="s">
        <v>10138</v>
      </c>
      <c r="E2206" t="s">
        <v>10139</v>
      </c>
      <c r="H2206" t="s">
        <v>3334</v>
      </c>
      <c r="K2206" t="s">
        <v>3336</v>
      </c>
      <c r="L2206" t="s">
        <v>4069</v>
      </c>
      <c r="P2206" t="s">
        <v>3343</v>
      </c>
    </row>
    <row r="2207" spans="1:16" x14ac:dyDescent="0.25">
      <c r="A2207" t="s">
        <v>3328</v>
      </c>
      <c r="B2207" t="s">
        <v>10140</v>
      </c>
      <c r="C2207" t="s">
        <v>10141</v>
      </c>
      <c r="D2207" t="s">
        <v>10141</v>
      </c>
      <c r="E2207" t="s">
        <v>10142</v>
      </c>
      <c r="F2207" t="s">
        <v>10143</v>
      </c>
      <c r="G2207" t="s">
        <v>3333</v>
      </c>
      <c r="H2207" t="s">
        <v>8606</v>
      </c>
      <c r="I2207" t="s">
        <v>3335</v>
      </c>
      <c r="K2207" t="s">
        <v>3336</v>
      </c>
      <c r="L2207" t="s">
        <v>4069</v>
      </c>
      <c r="M2207" t="s">
        <v>10144</v>
      </c>
      <c r="P2207" t="s">
        <v>3343</v>
      </c>
    </row>
    <row r="2208" spans="1:16" x14ac:dyDescent="0.25">
      <c r="C2208" t="s">
        <v>10145</v>
      </c>
      <c r="D2208" t="s">
        <v>10145</v>
      </c>
      <c r="E2208" t="s">
        <v>10146</v>
      </c>
      <c r="F2208" t="s">
        <v>10147</v>
      </c>
      <c r="H2208" t="s">
        <v>4415</v>
      </c>
      <c r="K2208" t="s">
        <v>4448</v>
      </c>
      <c r="L2208" t="s">
        <v>4069</v>
      </c>
      <c r="M2208" t="s">
        <v>10148</v>
      </c>
      <c r="P2208" t="s">
        <v>3343</v>
      </c>
    </row>
    <row r="2209" spans="1:16" x14ac:dyDescent="0.25">
      <c r="A2209" t="s">
        <v>4398</v>
      </c>
      <c r="B2209" t="s">
        <v>4482</v>
      </c>
      <c r="C2209" t="s">
        <v>10149</v>
      </c>
      <c r="D2209" t="s">
        <v>10149</v>
      </c>
      <c r="E2209" t="s">
        <v>10150</v>
      </c>
      <c r="F2209" t="s">
        <v>10151</v>
      </c>
      <c r="G2209" t="s">
        <v>4486</v>
      </c>
      <c r="H2209" t="s">
        <v>4415</v>
      </c>
      <c r="K2209" t="s">
        <v>5799</v>
      </c>
      <c r="L2209" t="s">
        <v>3337</v>
      </c>
      <c r="M2209" t="s">
        <v>10152</v>
      </c>
      <c r="P2209" t="s">
        <v>3343</v>
      </c>
    </row>
    <row r="2210" spans="1:16" x14ac:dyDescent="0.25">
      <c r="A2210" t="s">
        <v>3430</v>
      </c>
      <c r="B2210" t="s">
        <v>10153</v>
      </c>
      <c r="C2210" t="s">
        <v>10154</v>
      </c>
      <c r="D2210" t="s">
        <v>10154</v>
      </c>
      <c r="E2210" t="s">
        <v>10155</v>
      </c>
      <c r="F2210" t="s">
        <v>10156</v>
      </c>
      <c r="G2210" t="s">
        <v>3333</v>
      </c>
      <c r="H2210" t="s">
        <v>3334</v>
      </c>
      <c r="I2210" t="s">
        <v>3335</v>
      </c>
      <c r="K2210" t="s">
        <v>3336</v>
      </c>
      <c r="L2210" t="s">
        <v>3337</v>
      </c>
      <c r="M2210" t="s">
        <v>10157</v>
      </c>
      <c r="P2210" t="s">
        <v>3343</v>
      </c>
    </row>
    <row r="2211" spans="1:16" x14ac:dyDescent="0.25">
      <c r="A2211" t="s">
        <v>3328</v>
      </c>
      <c r="B2211" t="s">
        <v>10140</v>
      </c>
      <c r="C2211" t="s">
        <v>10158</v>
      </c>
      <c r="D2211" t="s">
        <v>10158</v>
      </c>
      <c r="E2211" t="s">
        <v>10159</v>
      </c>
      <c r="F2211" t="s">
        <v>10160</v>
      </c>
      <c r="G2211" t="s">
        <v>3333</v>
      </c>
      <c r="H2211" t="s">
        <v>8606</v>
      </c>
      <c r="I2211" t="s">
        <v>3335</v>
      </c>
      <c r="K2211" t="s">
        <v>3336</v>
      </c>
      <c r="L2211" t="s">
        <v>3337</v>
      </c>
      <c r="M2211" t="s">
        <v>10161</v>
      </c>
      <c r="P2211" t="s">
        <v>3343</v>
      </c>
    </row>
    <row r="2212" spans="1:16" x14ac:dyDescent="0.25">
      <c r="A2212" t="s">
        <v>3328</v>
      </c>
      <c r="B2212" t="s">
        <v>10140</v>
      </c>
      <c r="C2212" t="s">
        <v>10162</v>
      </c>
      <c r="D2212" t="s">
        <v>10162</v>
      </c>
      <c r="E2212" t="s">
        <v>10163</v>
      </c>
      <c r="F2212" t="s">
        <v>10164</v>
      </c>
      <c r="G2212" t="s">
        <v>3333</v>
      </c>
      <c r="H2212" t="s">
        <v>8606</v>
      </c>
      <c r="K2212" t="s">
        <v>3336</v>
      </c>
      <c r="L2212" t="s">
        <v>3337</v>
      </c>
      <c r="M2212" t="s">
        <v>10165</v>
      </c>
      <c r="P2212" t="s">
        <v>3343</v>
      </c>
    </row>
    <row r="2213" spans="1:16" x14ac:dyDescent="0.25">
      <c r="A2213" t="s">
        <v>3328</v>
      </c>
      <c r="B2213" t="s">
        <v>10140</v>
      </c>
      <c r="C2213" t="s">
        <v>10166</v>
      </c>
      <c r="D2213" t="s">
        <v>10166</v>
      </c>
      <c r="E2213" t="s">
        <v>10167</v>
      </c>
      <c r="F2213" t="s">
        <v>10168</v>
      </c>
      <c r="G2213" t="s">
        <v>3333</v>
      </c>
      <c r="H2213" t="s">
        <v>8606</v>
      </c>
      <c r="K2213" t="s">
        <v>3336</v>
      </c>
      <c r="L2213" t="s">
        <v>4069</v>
      </c>
      <c r="M2213" t="s">
        <v>10169</v>
      </c>
      <c r="P2213" t="s">
        <v>3343</v>
      </c>
    </row>
    <row r="2214" spans="1:16" x14ac:dyDescent="0.25">
      <c r="A2214" t="s">
        <v>3328</v>
      </c>
      <c r="C2214" t="s">
        <v>10170</v>
      </c>
      <c r="D2214" t="s">
        <v>10170</v>
      </c>
      <c r="E2214" t="s">
        <v>10171</v>
      </c>
      <c r="F2214" t="s">
        <v>10172</v>
      </c>
      <c r="H2214" t="s">
        <v>8606</v>
      </c>
      <c r="K2214" t="s">
        <v>3336</v>
      </c>
      <c r="L2214" t="s">
        <v>3337</v>
      </c>
      <c r="M2214" t="s">
        <v>10173</v>
      </c>
      <c r="P2214" t="s">
        <v>3343</v>
      </c>
    </row>
    <row r="2215" spans="1:16" x14ac:dyDescent="0.25">
      <c r="A2215" t="s">
        <v>3328</v>
      </c>
      <c r="C2215" t="s">
        <v>10174</v>
      </c>
      <c r="D2215" t="s">
        <v>10174</v>
      </c>
      <c r="E2215" t="s">
        <v>10175</v>
      </c>
      <c r="F2215" t="s">
        <v>10176</v>
      </c>
      <c r="H2215" t="s">
        <v>8606</v>
      </c>
      <c r="K2215" t="s">
        <v>3336</v>
      </c>
      <c r="L2215" t="s">
        <v>3337</v>
      </c>
      <c r="M2215" t="s">
        <v>10177</v>
      </c>
      <c r="P2215" t="s">
        <v>3343</v>
      </c>
    </row>
    <row r="2216" spans="1:16" x14ac:dyDescent="0.25">
      <c r="A2216" t="s">
        <v>3328</v>
      </c>
      <c r="B2216" t="s">
        <v>10140</v>
      </c>
      <c r="C2216" t="s">
        <v>10178</v>
      </c>
      <c r="D2216" t="s">
        <v>10178</v>
      </c>
      <c r="E2216" t="s">
        <v>10179</v>
      </c>
      <c r="F2216" t="s">
        <v>10180</v>
      </c>
      <c r="G2216" t="s">
        <v>4513</v>
      </c>
      <c r="H2216" t="s">
        <v>8606</v>
      </c>
      <c r="I2216" t="s">
        <v>3348</v>
      </c>
      <c r="K2216" t="s">
        <v>3336</v>
      </c>
      <c r="L2216" t="s">
        <v>3337</v>
      </c>
      <c r="M2216" t="s">
        <v>10181</v>
      </c>
      <c r="P2216" t="s">
        <v>3343</v>
      </c>
    </row>
    <row r="2217" spans="1:16" x14ac:dyDescent="0.25">
      <c r="C2217" t="s">
        <v>10182</v>
      </c>
      <c r="D2217" t="s">
        <v>10182</v>
      </c>
      <c r="E2217" t="s">
        <v>10183</v>
      </c>
      <c r="F2217" t="s">
        <v>10184</v>
      </c>
      <c r="G2217" t="s">
        <v>4486</v>
      </c>
      <c r="H2217" t="s">
        <v>4415</v>
      </c>
      <c r="K2217" t="s">
        <v>4448</v>
      </c>
      <c r="L2217" t="s">
        <v>3337</v>
      </c>
      <c r="M2217" t="s">
        <v>10185</v>
      </c>
      <c r="N2217" t="s">
        <v>4450</v>
      </c>
      <c r="P2217" t="s">
        <v>3343</v>
      </c>
    </row>
    <row r="2218" spans="1:16" x14ac:dyDescent="0.25">
      <c r="C2218" t="s">
        <v>10186</v>
      </c>
      <c r="D2218" t="s">
        <v>10186</v>
      </c>
      <c r="E2218" t="s">
        <v>10187</v>
      </c>
      <c r="G2218" t="s">
        <v>4403</v>
      </c>
      <c r="H2218" t="s">
        <v>4415</v>
      </c>
      <c r="K2218" t="s">
        <v>4448</v>
      </c>
      <c r="L2218" t="s">
        <v>3337</v>
      </c>
      <c r="M2218" t="s">
        <v>10188</v>
      </c>
      <c r="N2218" t="s">
        <v>4450</v>
      </c>
      <c r="P2218" t="s">
        <v>3343</v>
      </c>
    </row>
    <row r="2219" spans="1:16" x14ac:dyDescent="0.25">
      <c r="A2219" t="s">
        <v>4398</v>
      </c>
      <c r="B2219" t="s">
        <v>4488</v>
      </c>
      <c r="C2219" t="s">
        <v>10189</v>
      </c>
      <c r="D2219" t="s">
        <v>10189</v>
      </c>
      <c r="F2219" t="s">
        <v>10190</v>
      </c>
      <c r="G2219" t="s">
        <v>4403</v>
      </c>
      <c r="H2219" t="s">
        <v>4415</v>
      </c>
      <c r="L2219" t="s">
        <v>4069</v>
      </c>
      <c r="M2219" t="s">
        <v>10191</v>
      </c>
      <c r="P2219" t="s">
        <v>3343</v>
      </c>
    </row>
    <row r="2220" spans="1:16" x14ac:dyDescent="0.25">
      <c r="A2220" t="s">
        <v>4764</v>
      </c>
      <c r="B2220" t="s">
        <v>10192</v>
      </c>
      <c r="C2220" t="s">
        <v>10193</v>
      </c>
      <c r="D2220" t="s">
        <v>10193</v>
      </c>
      <c r="E2220" t="s">
        <v>10194</v>
      </c>
      <c r="F2220" t="s">
        <v>10195</v>
      </c>
      <c r="G2220" t="s">
        <v>4403</v>
      </c>
      <c r="H2220" t="s">
        <v>4415</v>
      </c>
      <c r="K2220" t="s">
        <v>4593</v>
      </c>
      <c r="L2220" t="s">
        <v>3337</v>
      </c>
      <c r="M2220" t="s">
        <v>10196</v>
      </c>
      <c r="P2220" t="s">
        <v>3343</v>
      </c>
    </row>
    <row r="2221" spans="1:16" x14ac:dyDescent="0.25">
      <c r="C2221" t="s">
        <v>10197</v>
      </c>
      <c r="D2221" t="s">
        <v>10197</v>
      </c>
      <c r="E2221" t="s">
        <v>10198</v>
      </c>
      <c r="F2221" t="s">
        <v>10199</v>
      </c>
      <c r="G2221" t="s">
        <v>4403</v>
      </c>
      <c r="H2221" t="s">
        <v>4415</v>
      </c>
      <c r="K2221" t="s">
        <v>5814</v>
      </c>
      <c r="L2221" t="s">
        <v>3337</v>
      </c>
      <c r="M2221" t="s">
        <v>10200</v>
      </c>
      <c r="N2221" t="s">
        <v>4450</v>
      </c>
      <c r="P2221" t="s">
        <v>3343</v>
      </c>
    </row>
    <row r="2222" spans="1:16" x14ac:dyDescent="0.25">
      <c r="C2222" t="s">
        <v>10201</v>
      </c>
      <c r="D2222" t="s">
        <v>10201</v>
      </c>
      <c r="E2222" t="s">
        <v>10202</v>
      </c>
      <c r="F2222" t="s">
        <v>10203</v>
      </c>
      <c r="G2222" t="s">
        <v>4403</v>
      </c>
      <c r="H2222" t="s">
        <v>4415</v>
      </c>
      <c r="J2222" t="s">
        <v>10204</v>
      </c>
      <c r="K2222" t="s">
        <v>5814</v>
      </c>
      <c r="L2222" t="s">
        <v>3337</v>
      </c>
      <c r="M2222" t="s">
        <v>10205</v>
      </c>
      <c r="N2222" t="s">
        <v>4450</v>
      </c>
      <c r="P2222" t="s">
        <v>3343</v>
      </c>
    </row>
    <row r="2223" spans="1:16" x14ac:dyDescent="0.25">
      <c r="C2223" t="s">
        <v>10206</v>
      </c>
      <c r="D2223" t="s">
        <v>10206</v>
      </c>
      <c r="E2223" t="s">
        <v>10207</v>
      </c>
      <c r="G2223" t="s">
        <v>4403</v>
      </c>
      <c r="H2223" t="s">
        <v>4415</v>
      </c>
      <c r="J2223" t="s">
        <v>10204</v>
      </c>
      <c r="K2223" t="s">
        <v>5814</v>
      </c>
      <c r="L2223" t="s">
        <v>3337</v>
      </c>
      <c r="M2223" t="s">
        <v>10208</v>
      </c>
      <c r="N2223" t="s">
        <v>4450</v>
      </c>
      <c r="P2223" t="s">
        <v>3343</v>
      </c>
    </row>
    <row r="2224" spans="1:16" x14ac:dyDescent="0.25">
      <c r="C2224" t="s">
        <v>10209</v>
      </c>
      <c r="D2224" t="s">
        <v>10209</v>
      </c>
      <c r="E2224" t="s">
        <v>10210</v>
      </c>
      <c r="F2224" t="s">
        <v>10211</v>
      </c>
      <c r="G2224" t="s">
        <v>4403</v>
      </c>
      <c r="H2224" t="s">
        <v>4415</v>
      </c>
      <c r="J2224" t="s">
        <v>10212</v>
      </c>
      <c r="K2224" t="s">
        <v>5814</v>
      </c>
      <c r="L2224" t="s">
        <v>3337</v>
      </c>
      <c r="M2224" t="s">
        <v>10213</v>
      </c>
      <c r="N2224" t="s">
        <v>4450</v>
      </c>
      <c r="P2224" t="s">
        <v>3343</v>
      </c>
    </row>
    <row r="2225" spans="1:16" x14ac:dyDescent="0.25">
      <c r="C2225" t="s">
        <v>10214</v>
      </c>
      <c r="D2225" t="s">
        <v>10214</v>
      </c>
      <c r="E2225" t="s">
        <v>10215</v>
      </c>
      <c r="G2225" t="s">
        <v>4403</v>
      </c>
      <c r="H2225" t="s">
        <v>4415</v>
      </c>
      <c r="J2225" t="s">
        <v>10212</v>
      </c>
      <c r="K2225" t="s">
        <v>5814</v>
      </c>
      <c r="L2225" t="s">
        <v>3337</v>
      </c>
      <c r="M2225" t="s">
        <v>10216</v>
      </c>
      <c r="N2225" t="s">
        <v>4450</v>
      </c>
      <c r="P2225" t="s">
        <v>3343</v>
      </c>
    </row>
    <row r="2226" spans="1:16" x14ac:dyDescent="0.25">
      <c r="A2226" t="s">
        <v>4398</v>
      </c>
      <c r="B2226" t="s">
        <v>4482</v>
      </c>
      <c r="C2226" t="s">
        <v>10217</v>
      </c>
      <c r="D2226" t="s">
        <v>10217</v>
      </c>
      <c r="E2226" t="s">
        <v>10218</v>
      </c>
      <c r="F2226" t="s">
        <v>10219</v>
      </c>
      <c r="G2226" t="s">
        <v>4486</v>
      </c>
      <c r="H2226" t="s">
        <v>4415</v>
      </c>
      <c r="K2226" t="s">
        <v>5814</v>
      </c>
      <c r="L2226" t="s">
        <v>3337</v>
      </c>
      <c r="M2226" t="s">
        <v>10220</v>
      </c>
      <c r="P2226" t="s">
        <v>3343</v>
      </c>
    </row>
    <row r="2227" spans="1:16" x14ac:dyDescent="0.25">
      <c r="A2227" t="s">
        <v>4398</v>
      </c>
      <c r="B2227" t="s">
        <v>5486</v>
      </c>
      <c r="C2227" t="s">
        <v>10221</v>
      </c>
      <c r="D2227" t="s">
        <v>10221</v>
      </c>
      <c r="E2227" t="s">
        <v>10222</v>
      </c>
      <c r="F2227" t="s">
        <v>10223</v>
      </c>
      <c r="G2227" t="s">
        <v>4403</v>
      </c>
      <c r="H2227" t="s">
        <v>4415</v>
      </c>
      <c r="K2227" t="s">
        <v>4448</v>
      </c>
      <c r="L2227" t="s">
        <v>3337</v>
      </c>
      <c r="M2227" t="s">
        <v>10224</v>
      </c>
      <c r="P2227" t="s">
        <v>3343</v>
      </c>
    </row>
    <row r="2228" spans="1:16" x14ac:dyDescent="0.25">
      <c r="A2228" t="s">
        <v>4398</v>
      </c>
      <c r="B2228" t="s">
        <v>4594</v>
      </c>
      <c r="C2228" t="s">
        <v>10225</v>
      </c>
      <c r="D2228" t="s">
        <v>10225</v>
      </c>
      <c r="E2228" t="s">
        <v>10226</v>
      </c>
      <c r="F2228" t="s">
        <v>10227</v>
      </c>
      <c r="G2228" t="s">
        <v>4403</v>
      </c>
      <c r="H2228" t="s">
        <v>4415</v>
      </c>
      <c r="K2228" t="s">
        <v>4598</v>
      </c>
      <c r="L2228" t="s">
        <v>3337</v>
      </c>
      <c r="P2228" t="s">
        <v>3343</v>
      </c>
    </row>
    <row r="2229" spans="1:16" x14ac:dyDescent="0.25">
      <c r="A2229" t="s">
        <v>4398</v>
      </c>
      <c r="B2229" t="s">
        <v>5486</v>
      </c>
      <c r="C2229" t="s">
        <v>10228</v>
      </c>
      <c r="D2229" t="s">
        <v>10228</v>
      </c>
      <c r="E2229" t="s">
        <v>10229</v>
      </c>
      <c r="F2229" t="s">
        <v>10230</v>
      </c>
      <c r="G2229" t="s">
        <v>4486</v>
      </c>
      <c r="H2229" t="s">
        <v>4415</v>
      </c>
      <c r="K2229" t="s">
        <v>4448</v>
      </c>
      <c r="L2229" t="s">
        <v>4069</v>
      </c>
      <c r="M2229" t="s">
        <v>10231</v>
      </c>
      <c r="P2229" t="s">
        <v>3343</v>
      </c>
    </row>
    <row r="2230" spans="1:16" x14ac:dyDescent="0.25">
      <c r="A2230" t="s">
        <v>4398</v>
      </c>
      <c r="B2230" t="s">
        <v>5795</v>
      </c>
      <c r="C2230" t="s">
        <v>10232</v>
      </c>
      <c r="D2230" t="s">
        <v>10232</v>
      </c>
      <c r="E2230" t="s">
        <v>10233</v>
      </c>
      <c r="F2230" t="s">
        <v>10234</v>
      </c>
      <c r="G2230" t="s">
        <v>4403</v>
      </c>
      <c r="H2230" t="s">
        <v>4415</v>
      </c>
      <c r="J2230" t="s">
        <v>10235</v>
      </c>
      <c r="K2230" t="s">
        <v>5799</v>
      </c>
      <c r="L2230" t="s">
        <v>3337</v>
      </c>
      <c r="M2230" t="s">
        <v>10236</v>
      </c>
      <c r="N2230" t="s">
        <v>4450</v>
      </c>
      <c r="P2230" t="s">
        <v>3343</v>
      </c>
    </row>
    <row r="2231" spans="1:16" x14ac:dyDescent="0.25">
      <c r="A2231" t="s">
        <v>4398</v>
      </c>
      <c r="B2231" t="s">
        <v>5795</v>
      </c>
      <c r="C2231" t="s">
        <v>10237</v>
      </c>
      <c r="D2231" t="s">
        <v>10237</v>
      </c>
      <c r="E2231" t="s">
        <v>10238</v>
      </c>
      <c r="F2231" t="s">
        <v>10239</v>
      </c>
      <c r="G2231" t="s">
        <v>4403</v>
      </c>
      <c r="H2231" t="s">
        <v>4415</v>
      </c>
      <c r="J2231" t="s">
        <v>10235</v>
      </c>
      <c r="K2231" t="s">
        <v>5799</v>
      </c>
      <c r="L2231" t="s">
        <v>3337</v>
      </c>
      <c r="M2231" t="s">
        <v>10240</v>
      </c>
      <c r="N2231" t="s">
        <v>4450</v>
      </c>
      <c r="P2231" t="s">
        <v>3343</v>
      </c>
    </row>
    <row r="2232" spans="1:16" x14ac:dyDescent="0.25">
      <c r="A2232" t="s">
        <v>4410</v>
      </c>
      <c r="B2232" t="s">
        <v>7263</v>
      </c>
      <c r="C2232" t="s">
        <v>10241</v>
      </c>
      <c r="D2232" t="s">
        <v>10241</v>
      </c>
      <c r="E2232" t="s">
        <v>10242</v>
      </c>
      <c r="F2232" t="s">
        <v>10243</v>
      </c>
      <c r="G2232" t="s">
        <v>4403</v>
      </c>
      <c r="H2232" t="s">
        <v>4404</v>
      </c>
      <c r="J2232" t="s">
        <v>4501</v>
      </c>
      <c r="K2232" t="s">
        <v>4495</v>
      </c>
      <c r="L2232" t="s">
        <v>4069</v>
      </c>
      <c r="P2232" t="s">
        <v>3343</v>
      </c>
    </row>
    <row r="2233" spans="1:16" x14ac:dyDescent="0.25">
      <c r="C2233" t="s">
        <v>10244</v>
      </c>
      <c r="D2233" t="s">
        <v>10244</v>
      </c>
      <c r="E2233" t="s">
        <v>5858</v>
      </c>
      <c r="K2233" t="s">
        <v>3336</v>
      </c>
      <c r="L2233" t="s">
        <v>3337</v>
      </c>
      <c r="P2233" t="s">
        <v>3343</v>
      </c>
    </row>
    <row r="2234" spans="1:16" x14ac:dyDescent="0.25">
      <c r="A2234" t="s">
        <v>4398</v>
      </c>
      <c r="B2234" t="s">
        <v>4482</v>
      </c>
      <c r="C2234" t="s">
        <v>10245</v>
      </c>
      <c r="D2234" t="s">
        <v>10245</v>
      </c>
      <c r="E2234" t="s">
        <v>10246</v>
      </c>
      <c r="F2234" t="s">
        <v>10247</v>
      </c>
      <c r="G2234" t="s">
        <v>4486</v>
      </c>
      <c r="H2234" t="s">
        <v>4415</v>
      </c>
      <c r="K2234" t="s">
        <v>3336</v>
      </c>
      <c r="L2234" t="s">
        <v>3337</v>
      </c>
      <c r="M2234" t="s">
        <v>10248</v>
      </c>
      <c r="P2234" t="s">
        <v>3343</v>
      </c>
    </row>
    <row r="2235" spans="1:16" x14ac:dyDescent="0.25">
      <c r="A2235" t="s">
        <v>4398</v>
      </c>
      <c r="B2235" t="s">
        <v>6348</v>
      </c>
      <c r="C2235" t="s">
        <v>10249</v>
      </c>
      <c r="D2235" t="s">
        <v>10249</v>
      </c>
      <c r="E2235" t="s">
        <v>10250</v>
      </c>
      <c r="G2235" t="s">
        <v>4403</v>
      </c>
      <c r="H2235" t="s">
        <v>4404</v>
      </c>
      <c r="J2235" t="s">
        <v>10251</v>
      </c>
      <c r="K2235" t="s">
        <v>4406</v>
      </c>
      <c r="L2235" t="s">
        <v>3337</v>
      </c>
      <c r="P2235" t="s">
        <v>3343</v>
      </c>
    </row>
    <row r="2236" spans="1:16" x14ac:dyDescent="0.25">
      <c r="A2236" t="s">
        <v>4398</v>
      </c>
      <c r="B2236" t="s">
        <v>6348</v>
      </c>
      <c r="C2236" t="s">
        <v>10252</v>
      </c>
      <c r="D2236" t="s">
        <v>10252</v>
      </c>
      <c r="E2236" t="s">
        <v>10253</v>
      </c>
      <c r="F2236" t="s">
        <v>10254</v>
      </c>
      <c r="G2236" t="s">
        <v>4403</v>
      </c>
      <c r="H2236" t="s">
        <v>4404</v>
      </c>
      <c r="J2236" t="s">
        <v>10251</v>
      </c>
      <c r="K2236" t="s">
        <v>4406</v>
      </c>
      <c r="L2236" t="s">
        <v>3337</v>
      </c>
      <c r="P2236" t="s">
        <v>3343</v>
      </c>
    </row>
    <row r="2237" spans="1:16" x14ac:dyDescent="0.25">
      <c r="A2237" t="s">
        <v>4398</v>
      </c>
      <c r="B2237" t="s">
        <v>8880</v>
      </c>
      <c r="C2237" t="s">
        <v>10255</v>
      </c>
      <c r="D2237" t="s">
        <v>10255</v>
      </c>
      <c r="E2237" t="s">
        <v>10256</v>
      </c>
      <c r="F2237" t="s">
        <v>10257</v>
      </c>
      <c r="G2237" t="s">
        <v>4403</v>
      </c>
      <c r="H2237" t="s">
        <v>4415</v>
      </c>
      <c r="K2237" t="s">
        <v>4448</v>
      </c>
      <c r="L2237" t="s">
        <v>4069</v>
      </c>
      <c r="P2237" t="s">
        <v>3343</v>
      </c>
    </row>
    <row r="2238" spans="1:16" x14ac:dyDescent="0.25">
      <c r="A2238" t="s">
        <v>4398</v>
      </c>
      <c r="B2238" t="s">
        <v>8880</v>
      </c>
      <c r="C2238" t="s">
        <v>10258</v>
      </c>
      <c r="D2238" t="s">
        <v>10258</v>
      </c>
      <c r="E2238" t="s">
        <v>10259</v>
      </c>
      <c r="F2238" t="s">
        <v>10260</v>
      </c>
      <c r="G2238" t="s">
        <v>4403</v>
      </c>
      <c r="H2238" t="s">
        <v>4415</v>
      </c>
      <c r="K2238" t="s">
        <v>4448</v>
      </c>
      <c r="L2238" t="s">
        <v>4069</v>
      </c>
      <c r="P2238" t="s">
        <v>3343</v>
      </c>
    </row>
    <row r="2239" spans="1:16" x14ac:dyDescent="0.25">
      <c r="A2239" t="s">
        <v>4398</v>
      </c>
      <c r="B2239" t="s">
        <v>8880</v>
      </c>
      <c r="C2239" t="s">
        <v>10261</v>
      </c>
      <c r="D2239" t="s">
        <v>10261</v>
      </c>
      <c r="E2239" t="s">
        <v>10262</v>
      </c>
      <c r="F2239" t="s">
        <v>10263</v>
      </c>
      <c r="G2239" t="s">
        <v>4403</v>
      </c>
      <c r="H2239" t="s">
        <v>4415</v>
      </c>
      <c r="K2239" t="s">
        <v>4448</v>
      </c>
      <c r="L2239" t="s">
        <v>4069</v>
      </c>
      <c r="P2239" t="s">
        <v>3343</v>
      </c>
    </row>
    <row r="2240" spans="1:16" x14ac:dyDescent="0.25">
      <c r="C2240" t="s">
        <v>10264</v>
      </c>
      <c r="D2240" t="s">
        <v>10264</v>
      </c>
      <c r="E2240" t="s">
        <v>10265</v>
      </c>
      <c r="F2240" t="s">
        <v>10266</v>
      </c>
      <c r="G2240" t="s">
        <v>3881</v>
      </c>
      <c r="H2240" t="s">
        <v>4415</v>
      </c>
      <c r="J2240" t="s">
        <v>10267</v>
      </c>
      <c r="K2240" t="s">
        <v>4406</v>
      </c>
      <c r="L2240" t="s">
        <v>3337</v>
      </c>
      <c r="M2240" t="s">
        <v>10272</v>
      </c>
      <c r="P2240" t="s">
        <v>3343</v>
      </c>
    </row>
    <row r="2241" spans="1:16" x14ac:dyDescent="0.25">
      <c r="A2241" t="s">
        <v>4398</v>
      </c>
      <c r="B2241" t="s">
        <v>10268</v>
      </c>
      <c r="C2241" t="s">
        <v>10269</v>
      </c>
      <c r="D2241" t="s">
        <v>10269</v>
      </c>
      <c r="E2241" t="s">
        <v>10270</v>
      </c>
      <c r="F2241" t="s">
        <v>10271</v>
      </c>
      <c r="G2241" t="s">
        <v>3881</v>
      </c>
      <c r="H2241" t="s">
        <v>4415</v>
      </c>
      <c r="J2241" t="s">
        <v>10267</v>
      </c>
      <c r="K2241" t="s">
        <v>4406</v>
      </c>
      <c r="L2241" t="s">
        <v>3337</v>
      </c>
      <c r="M2241" t="s">
        <v>10273</v>
      </c>
      <c r="P2241" t="s">
        <v>3343</v>
      </c>
    </row>
    <row r="2242" spans="1:16" x14ac:dyDescent="0.25">
      <c r="A2242" t="s">
        <v>4398</v>
      </c>
      <c r="B2242" t="s">
        <v>10268</v>
      </c>
      <c r="C2242" t="s">
        <v>10274</v>
      </c>
      <c r="D2242" t="s">
        <v>10274</v>
      </c>
      <c r="E2242" t="s">
        <v>10275</v>
      </c>
      <c r="F2242" t="s">
        <v>10276</v>
      </c>
      <c r="G2242" t="s">
        <v>4403</v>
      </c>
      <c r="H2242" t="s">
        <v>4415</v>
      </c>
      <c r="J2242" t="s">
        <v>10267</v>
      </c>
      <c r="K2242" t="s">
        <v>4406</v>
      </c>
      <c r="L2242" t="s">
        <v>4069</v>
      </c>
      <c r="M2242" t="s">
        <v>10277</v>
      </c>
      <c r="P2242" t="s">
        <v>3343</v>
      </c>
    </row>
    <row r="2243" spans="1:16" x14ac:dyDescent="0.25">
      <c r="A2243" t="s">
        <v>4398</v>
      </c>
      <c r="B2243" t="s">
        <v>10278</v>
      </c>
      <c r="C2243" t="s">
        <v>10279</v>
      </c>
      <c r="D2243" t="s">
        <v>10279</v>
      </c>
      <c r="E2243" t="s">
        <v>10280</v>
      </c>
      <c r="F2243" t="s">
        <v>10281</v>
      </c>
      <c r="G2243" t="s">
        <v>3881</v>
      </c>
      <c r="H2243" t="s">
        <v>4415</v>
      </c>
      <c r="J2243" t="s">
        <v>10267</v>
      </c>
      <c r="K2243" t="s">
        <v>4406</v>
      </c>
      <c r="L2243" t="s">
        <v>3337</v>
      </c>
      <c r="M2243" t="s">
        <v>10282</v>
      </c>
      <c r="P2243" t="s">
        <v>3343</v>
      </c>
    </row>
    <row r="2244" spans="1:16" x14ac:dyDescent="0.25">
      <c r="A2244" t="s">
        <v>4410</v>
      </c>
      <c r="B2244" t="s">
        <v>10278</v>
      </c>
      <c r="C2244" t="s">
        <v>10283</v>
      </c>
      <c r="D2244" t="s">
        <v>10283</v>
      </c>
      <c r="E2244" t="s">
        <v>10270</v>
      </c>
      <c r="F2244" t="s">
        <v>10284</v>
      </c>
      <c r="G2244" t="s">
        <v>3881</v>
      </c>
      <c r="H2244" t="s">
        <v>4415</v>
      </c>
      <c r="J2244" t="s">
        <v>10267</v>
      </c>
      <c r="K2244" t="s">
        <v>4406</v>
      </c>
      <c r="L2244" t="s">
        <v>3337</v>
      </c>
      <c r="M2244" t="s">
        <v>10285</v>
      </c>
      <c r="P2244" t="s">
        <v>3343</v>
      </c>
    </row>
    <row r="2245" spans="1:16" x14ac:dyDescent="0.25">
      <c r="A2245" t="s">
        <v>4398</v>
      </c>
      <c r="B2245" t="s">
        <v>10278</v>
      </c>
      <c r="C2245" t="s">
        <v>10286</v>
      </c>
      <c r="D2245" t="s">
        <v>10286</v>
      </c>
      <c r="E2245" t="s">
        <v>10275</v>
      </c>
      <c r="F2245" t="s">
        <v>10287</v>
      </c>
      <c r="G2245" t="s">
        <v>4403</v>
      </c>
      <c r="H2245" t="s">
        <v>4415</v>
      </c>
      <c r="J2245" t="s">
        <v>10267</v>
      </c>
      <c r="K2245" t="s">
        <v>4406</v>
      </c>
      <c r="L2245" t="s">
        <v>3337</v>
      </c>
      <c r="M2245" t="s">
        <v>10288</v>
      </c>
      <c r="P2245" t="s">
        <v>3343</v>
      </c>
    </row>
    <row r="2246" spans="1:16" x14ac:dyDescent="0.25">
      <c r="A2246" t="s">
        <v>4410</v>
      </c>
      <c r="B2246" t="s">
        <v>10278</v>
      </c>
      <c r="C2246" t="s">
        <v>10289</v>
      </c>
      <c r="D2246" t="s">
        <v>10289</v>
      </c>
      <c r="E2246" t="s">
        <v>10290</v>
      </c>
      <c r="F2246" t="s">
        <v>10291</v>
      </c>
      <c r="G2246" t="s">
        <v>3881</v>
      </c>
      <c r="H2246" t="s">
        <v>4415</v>
      </c>
      <c r="J2246" t="s">
        <v>10267</v>
      </c>
      <c r="K2246" t="s">
        <v>4406</v>
      </c>
      <c r="L2246" t="s">
        <v>3337</v>
      </c>
      <c r="M2246" t="s">
        <v>10292</v>
      </c>
      <c r="P2246" t="s">
        <v>3343</v>
      </c>
    </row>
    <row r="2247" spans="1:16" x14ac:dyDescent="0.25">
      <c r="A2247" t="s">
        <v>4398</v>
      </c>
      <c r="B2247" t="s">
        <v>10278</v>
      </c>
      <c r="C2247" t="s">
        <v>10293</v>
      </c>
      <c r="D2247" t="s">
        <v>10293</v>
      </c>
      <c r="E2247" t="s">
        <v>10275</v>
      </c>
      <c r="F2247" t="s">
        <v>10294</v>
      </c>
      <c r="G2247" t="s">
        <v>4403</v>
      </c>
      <c r="H2247" t="s">
        <v>4415</v>
      </c>
      <c r="J2247" t="s">
        <v>10267</v>
      </c>
      <c r="K2247" t="s">
        <v>4406</v>
      </c>
      <c r="L2247" t="s">
        <v>4069</v>
      </c>
      <c r="M2247" t="s">
        <v>10295</v>
      </c>
      <c r="P2247" t="s">
        <v>3343</v>
      </c>
    </row>
    <row r="2248" spans="1:16" x14ac:dyDescent="0.25">
      <c r="A2248" t="s">
        <v>4398</v>
      </c>
      <c r="B2248" t="s">
        <v>10268</v>
      </c>
      <c r="C2248" t="s">
        <v>10296</v>
      </c>
      <c r="D2248" t="s">
        <v>10296</v>
      </c>
      <c r="E2248" t="s">
        <v>10297</v>
      </c>
      <c r="F2248" t="s">
        <v>10298</v>
      </c>
      <c r="G2248" t="s">
        <v>3881</v>
      </c>
      <c r="H2248" t="s">
        <v>4415</v>
      </c>
      <c r="J2248" t="s">
        <v>10267</v>
      </c>
      <c r="K2248" t="s">
        <v>4406</v>
      </c>
      <c r="L2248" t="s">
        <v>3337</v>
      </c>
      <c r="M2248" t="s">
        <v>10299</v>
      </c>
      <c r="P2248" t="s">
        <v>3343</v>
      </c>
    </row>
    <row r="2249" spans="1:16" x14ac:dyDescent="0.25">
      <c r="C2249" t="s">
        <v>10300</v>
      </c>
      <c r="D2249" t="s">
        <v>10300</v>
      </c>
      <c r="E2249" t="s">
        <v>10270</v>
      </c>
      <c r="G2249" t="s">
        <v>3881</v>
      </c>
      <c r="H2249" t="s">
        <v>4415</v>
      </c>
      <c r="J2249" t="s">
        <v>10267</v>
      </c>
      <c r="K2249" t="s">
        <v>4406</v>
      </c>
      <c r="L2249" t="s">
        <v>3337</v>
      </c>
      <c r="M2249" t="s">
        <v>10301</v>
      </c>
      <c r="P2249" t="s">
        <v>3343</v>
      </c>
    </row>
    <row r="2250" spans="1:16" x14ac:dyDescent="0.25">
      <c r="A2250" t="s">
        <v>4398</v>
      </c>
      <c r="B2250" t="s">
        <v>10278</v>
      </c>
      <c r="C2250" t="s">
        <v>10302</v>
      </c>
      <c r="D2250" t="s">
        <v>10302</v>
      </c>
      <c r="E2250" t="s">
        <v>10275</v>
      </c>
      <c r="F2250" t="s">
        <v>10303</v>
      </c>
      <c r="G2250" t="s">
        <v>4403</v>
      </c>
      <c r="H2250" t="s">
        <v>4415</v>
      </c>
      <c r="J2250" t="s">
        <v>10267</v>
      </c>
      <c r="K2250" t="s">
        <v>4406</v>
      </c>
      <c r="L2250" t="s">
        <v>4069</v>
      </c>
      <c r="M2250" t="s">
        <v>10304</v>
      </c>
      <c r="P2250" t="s">
        <v>3343</v>
      </c>
    </row>
    <row r="2251" spans="1:16" x14ac:dyDescent="0.25">
      <c r="A2251" t="s">
        <v>4410</v>
      </c>
      <c r="B2251" t="s">
        <v>10278</v>
      </c>
      <c r="C2251" t="s">
        <v>10305</v>
      </c>
      <c r="D2251" t="s">
        <v>10305</v>
      </c>
      <c r="E2251" t="s">
        <v>10306</v>
      </c>
      <c r="F2251" t="s">
        <v>10307</v>
      </c>
      <c r="G2251" t="s">
        <v>3881</v>
      </c>
      <c r="H2251" t="s">
        <v>4415</v>
      </c>
      <c r="J2251" t="s">
        <v>10267</v>
      </c>
      <c r="K2251" t="s">
        <v>4406</v>
      </c>
      <c r="L2251" t="s">
        <v>3337</v>
      </c>
      <c r="M2251" t="s">
        <v>10308</v>
      </c>
      <c r="P2251" t="s">
        <v>3343</v>
      </c>
    </row>
    <row r="2252" spans="1:16" x14ac:dyDescent="0.25">
      <c r="C2252" t="s">
        <v>10309</v>
      </c>
      <c r="D2252" t="s">
        <v>10309</v>
      </c>
      <c r="E2252" t="s">
        <v>10270</v>
      </c>
      <c r="G2252" t="s">
        <v>3881</v>
      </c>
      <c r="H2252" t="s">
        <v>4415</v>
      </c>
      <c r="J2252" t="s">
        <v>10267</v>
      </c>
      <c r="K2252" t="s">
        <v>4406</v>
      </c>
      <c r="L2252" t="s">
        <v>3337</v>
      </c>
      <c r="M2252" t="s">
        <v>10312</v>
      </c>
      <c r="P2252" t="s">
        <v>3343</v>
      </c>
    </row>
    <row r="2253" spans="1:16" x14ac:dyDescent="0.25">
      <c r="A2253" t="s">
        <v>4398</v>
      </c>
      <c r="B2253" t="s">
        <v>10278</v>
      </c>
      <c r="C2253" t="s">
        <v>10310</v>
      </c>
      <c r="D2253" t="s">
        <v>10310</v>
      </c>
      <c r="E2253" t="s">
        <v>10275</v>
      </c>
      <c r="F2253" t="s">
        <v>10311</v>
      </c>
      <c r="G2253" t="s">
        <v>4403</v>
      </c>
      <c r="H2253" t="s">
        <v>4415</v>
      </c>
      <c r="J2253" t="s">
        <v>10267</v>
      </c>
      <c r="K2253" t="s">
        <v>4406</v>
      </c>
      <c r="L2253" t="s">
        <v>4069</v>
      </c>
      <c r="M2253" t="s">
        <v>10313</v>
      </c>
      <c r="P2253" t="s">
        <v>3343</v>
      </c>
    </row>
    <row r="2254" spans="1:16" x14ac:dyDescent="0.25">
      <c r="A2254" t="s">
        <v>4398</v>
      </c>
      <c r="B2254" t="s">
        <v>10268</v>
      </c>
      <c r="C2254" t="s">
        <v>10314</v>
      </c>
      <c r="D2254" t="s">
        <v>10314</v>
      </c>
      <c r="E2254" t="s">
        <v>10315</v>
      </c>
      <c r="F2254" t="s">
        <v>10316</v>
      </c>
      <c r="G2254" t="s">
        <v>3881</v>
      </c>
      <c r="H2254" t="s">
        <v>4415</v>
      </c>
      <c r="J2254" t="s">
        <v>10267</v>
      </c>
      <c r="K2254" t="s">
        <v>4406</v>
      </c>
      <c r="L2254" t="s">
        <v>3337</v>
      </c>
      <c r="M2254" t="s">
        <v>10317</v>
      </c>
      <c r="P2254" t="s">
        <v>3343</v>
      </c>
    </row>
    <row r="2255" spans="1:16" x14ac:dyDescent="0.25">
      <c r="A2255" t="s">
        <v>4398</v>
      </c>
      <c r="B2255" t="s">
        <v>10268</v>
      </c>
      <c r="C2255" t="s">
        <v>10318</v>
      </c>
      <c r="D2255" t="s">
        <v>10318</v>
      </c>
      <c r="E2255" t="s">
        <v>10270</v>
      </c>
      <c r="F2255" t="s">
        <v>10319</v>
      </c>
      <c r="G2255" t="s">
        <v>3881</v>
      </c>
      <c r="H2255" t="s">
        <v>4415</v>
      </c>
      <c r="J2255" t="s">
        <v>10267</v>
      </c>
      <c r="K2255" t="s">
        <v>4406</v>
      </c>
      <c r="L2255" t="s">
        <v>3337</v>
      </c>
      <c r="M2255" t="s">
        <v>10320</v>
      </c>
      <c r="P2255" t="s">
        <v>3343</v>
      </c>
    </row>
    <row r="2256" spans="1:16" x14ac:dyDescent="0.25">
      <c r="A2256" t="s">
        <v>4398</v>
      </c>
      <c r="B2256" t="s">
        <v>10278</v>
      </c>
      <c r="C2256" t="s">
        <v>10321</v>
      </c>
      <c r="D2256" t="s">
        <v>10321</v>
      </c>
      <c r="E2256" t="s">
        <v>10275</v>
      </c>
      <c r="F2256" t="s">
        <v>10322</v>
      </c>
      <c r="G2256" t="s">
        <v>4403</v>
      </c>
      <c r="H2256" t="s">
        <v>4415</v>
      </c>
      <c r="J2256" t="s">
        <v>10267</v>
      </c>
      <c r="K2256" t="s">
        <v>4406</v>
      </c>
      <c r="L2256" t="s">
        <v>4069</v>
      </c>
      <c r="M2256" t="s">
        <v>10323</v>
      </c>
      <c r="P2256" t="s">
        <v>3343</v>
      </c>
    </row>
    <row r="2257" spans="1:16" x14ac:dyDescent="0.25">
      <c r="A2257" t="s">
        <v>4398</v>
      </c>
      <c r="B2257" t="s">
        <v>10268</v>
      </c>
      <c r="C2257" t="s">
        <v>10324</v>
      </c>
      <c r="D2257" t="s">
        <v>10324</v>
      </c>
      <c r="E2257" t="s">
        <v>10325</v>
      </c>
      <c r="F2257" t="s">
        <v>10326</v>
      </c>
      <c r="G2257" t="s">
        <v>4403</v>
      </c>
      <c r="H2257" t="s">
        <v>4415</v>
      </c>
      <c r="J2257" t="s">
        <v>10267</v>
      </c>
      <c r="K2257" t="s">
        <v>4406</v>
      </c>
      <c r="L2257" t="s">
        <v>3337</v>
      </c>
      <c r="M2257" t="s">
        <v>10327</v>
      </c>
      <c r="P2257" t="s">
        <v>3343</v>
      </c>
    </row>
    <row r="2258" spans="1:16" x14ac:dyDescent="0.25">
      <c r="A2258" t="s">
        <v>4410</v>
      </c>
      <c r="B2258" t="s">
        <v>10268</v>
      </c>
      <c r="C2258" t="s">
        <v>10328</v>
      </c>
      <c r="D2258" t="s">
        <v>10328</v>
      </c>
      <c r="E2258" t="s">
        <v>10329</v>
      </c>
      <c r="F2258" t="s">
        <v>10330</v>
      </c>
      <c r="G2258" t="s">
        <v>4799</v>
      </c>
      <c r="H2258" t="s">
        <v>4415</v>
      </c>
      <c r="J2258" t="s">
        <v>10267</v>
      </c>
      <c r="K2258" t="s">
        <v>4406</v>
      </c>
      <c r="L2258" t="s">
        <v>3337</v>
      </c>
      <c r="M2258" t="s">
        <v>10331</v>
      </c>
      <c r="P2258" t="s">
        <v>3343</v>
      </c>
    </row>
    <row r="2259" spans="1:16" x14ac:dyDescent="0.25">
      <c r="C2259" t="s">
        <v>10332</v>
      </c>
      <c r="D2259" t="s">
        <v>10332</v>
      </c>
      <c r="E2259" t="s">
        <v>10333</v>
      </c>
      <c r="F2259" t="s">
        <v>10334</v>
      </c>
      <c r="G2259" t="s">
        <v>4799</v>
      </c>
      <c r="H2259" t="s">
        <v>4415</v>
      </c>
      <c r="J2259" t="s">
        <v>10267</v>
      </c>
      <c r="K2259" t="s">
        <v>4406</v>
      </c>
      <c r="L2259" t="s">
        <v>3337</v>
      </c>
      <c r="M2259" t="s">
        <v>10335</v>
      </c>
      <c r="P2259" t="s">
        <v>3343</v>
      </c>
    </row>
    <row r="2260" spans="1:16" x14ac:dyDescent="0.25">
      <c r="C2260" t="s">
        <v>10336</v>
      </c>
      <c r="D2260" t="s">
        <v>10336</v>
      </c>
      <c r="E2260" t="s">
        <v>10337</v>
      </c>
      <c r="F2260" t="s">
        <v>10338</v>
      </c>
      <c r="G2260" t="s">
        <v>3333</v>
      </c>
      <c r="H2260" t="s">
        <v>4415</v>
      </c>
      <c r="J2260" t="s">
        <v>10267</v>
      </c>
      <c r="K2260" t="s">
        <v>4406</v>
      </c>
      <c r="L2260" t="s">
        <v>4069</v>
      </c>
      <c r="M2260" t="s">
        <v>10339</v>
      </c>
      <c r="P2260" t="s">
        <v>3343</v>
      </c>
    </row>
    <row r="2261" spans="1:16" x14ac:dyDescent="0.25">
      <c r="C2261" t="s">
        <v>10340</v>
      </c>
      <c r="D2261" t="s">
        <v>10340</v>
      </c>
      <c r="E2261" t="s">
        <v>10341</v>
      </c>
      <c r="F2261" t="s">
        <v>10342</v>
      </c>
      <c r="G2261" t="s">
        <v>3333</v>
      </c>
      <c r="H2261" t="s">
        <v>4415</v>
      </c>
      <c r="J2261" t="s">
        <v>10267</v>
      </c>
      <c r="K2261" t="s">
        <v>4406</v>
      </c>
      <c r="L2261" t="s">
        <v>3337</v>
      </c>
      <c r="M2261" t="s">
        <v>10343</v>
      </c>
      <c r="P2261" t="s">
        <v>3343</v>
      </c>
    </row>
    <row r="2262" spans="1:16" x14ac:dyDescent="0.25">
      <c r="A2262" t="s">
        <v>4410</v>
      </c>
      <c r="B2262" t="s">
        <v>10278</v>
      </c>
      <c r="C2262" t="s">
        <v>10344</v>
      </c>
      <c r="D2262" t="s">
        <v>10344</v>
      </c>
      <c r="E2262" t="s">
        <v>10345</v>
      </c>
      <c r="F2262" t="s">
        <v>10346</v>
      </c>
      <c r="G2262" t="s">
        <v>3333</v>
      </c>
      <c r="H2262" t="s">
        <v>4415</v>
      </c>
      <c r="J2262" t="s">
        <v>10267</v>
      </c>
      <c r="K2262" t="s">
        <v>4406</v>
      </c>
      <c r="L2262" t="s">
        <v>3337</v>
      </c>
      <c r="M2262" t="s">
        <v>10347</v>
      </c>
      <c r="P2262" t="s">
        <v>3343</v>
      </c>
    </row>
    <row r="2263" spans="1:16" x14ac:dyDescent="0.25">
      <c r="C2263" t="s">
        <v>10348</v>
      </c>
      <c r="D2263" t="s">
        <v>10348</v>
      </c>
      <c r="E2263" t="s">
        <v>10349</v>
      </c>
      <c r="F2263" t="s">
        <v>10350</v>
      </c>
      <c r="G2263" t="s">
        <v>4403</v>
      </c>
      <c r="H2263" t="s">
        <v>4415</v>
      </c>
      <c r="J2263" t="s">
        <v>10267</v>
      </c>
      <c r="K2263" t="s">
        <v>4406</v>
      </c>
      <c r="L2263" t="s">
        <v>3337</v>
      </c>
      <c r="M2263" t="s">
        <v>10351</v>
      </c>
      <c r="P2263" t="s">
        <v>3343</v>
      </c>
    </row>
    <row r="2264" spans="1:16" x14ac:dyDescent="0.25">
      <c r="A2264" t="s">
        <v>4398</v>
      </c>
      <c r="B2264" t="s">
        <v>10268</v>
      </c>
      <c r="C2264" t="s">
        <v>10352</v>
      </c>
      <c r="D2264" t="s">
        <v>10352</v>
      </c>
      <c r="E2264" t="s">
        <v>10353</v>
      </c>
      <c r="F2264" t="s">
        <v>2002</v>
      </c>
      <c r="G2264" t="s">
        <v>4486</v>
      </c>
      <c r="H2264" t="s">
        <v>4415</v>
      </c>
      <c r="J2264" t="s">
        <v>10267</v>
      </c>
      <c r="K2264" t="s">
        <v>4406</v>
      </c>
      <c r="L2264" t="s">
        <v>3337</v>
      </c>
      <c r="M2264" t="s">
        <v>10354</v>
      </c>
      <c r="P2264" t="s">
        <v>3343</v>
      </c>
    </row>
    <row r="2265" spans="1:16" x14ac:dyDescent="0.25">
      <c r="A2265" t="s">
        <v>4410</v>
      </c>
      <c r="B2265" t="s">
        <v>10278</v>
      </c>
      <c r="C2265" t="s">
        <v>10355</v>
      </c>
      <c r="D2265" t="s">
        <v>10355</v>
      </c>
      <c r="E2265" t="s">
        <v>10356</v>
      </c>
      <c r="F2265" t="s">
        <v>10357</v>
      </c>
      <c r="G2265" t="s">
        <v>3881</v>
      </c>
      <c r="H2265" t="s">
        <v>4415</v>
      </c>
      <c r="J2265" t="s">
        <v>10267</v>
      </c>
      <c r="K2265" t="s">
        <v>4406</v>
      </c>
      <c r="L2265" t="s">
        <v>3337</v>
      </c>
      <c r="M2265" t="s">
        <v>10358</v>
      </c>
      <c r="P2265" t="s">
        <v>3343</v>
      </c>
    </row>
    <row r="2266" spans="1:16" x14ac:dyDescent="0.25">
      <c r="A2266" t="s">
        <v>4398</v>
      </c>
      <c r="B2266" t="s">
        <v>10268</v>
      </c>
      <c r="C2266" t="s">
        <v>10359</v>
      </c>
      <c r="D2266" t="s">
        <v>10359</v>
      </c>
      <c r="E2266" t="s">
        <v>10270</v>
      </c>
      <c r="F2266" t="s">
        <v>10360</v>
      </c>
      <c r="G2266" t="s">
        <v>3881</v>
      </c>
      <c r="H2266" t="s">
        <v>4415</v>
      </c>
      <c r="J2266" t="s">
        <v>10267</v>
      </c>
      <c r="K2266" t="s">
        <v>4406</v>
      </c>
      <c r="L2266" t="s">
        <v>3337</v>
      </c>
      <c r="M2266" t="s">
        <v>10361</v>
      </c>
      <c r="P2266" t="s">
        <v>3343</v>
      </c>
    </row>
    <row r="2267" spans="1:16" x14ac:dyDescent="0.25">
      <c r="A2267" t="s">
        <v>4410</v>
      </c>
      <c r="B2267" t="s">
        <v>10268</v>
      </c>
      <c r="C2267" t="s">
        <v>10362</v>
      </c>
      <c r="D2267" t="s">
        <v>10362</v>
      </c>
      <c r="E2267" t="s">
        <v>10275</v>
      </c>
      <c r="F2267" t="s">
        <v>10363</v>
      </c>
      <c r="G2267" t="s">
        <v>4403</v>
      </c>
      <c r="H2267" t="s">
        <v>4415</v>
      </c>
      <c r="J2267" t="s">
        <v>10267</v>
      </c>
      <c r="K2267" t="s">
        <v>4406</v>
      </c>
      <c r="L2267" t="s">
        <v>3337</v>
      </c>
      <c r="M2267" t="s">
        <v>10364</v>
      </c>
      <c r="P2267" t="s">
        <v>3343</v>
      </c>
    </row>
    <row r="2268" spans="1:16" x14ac:dyDescent="0.25">
      <c r="A2268" t="s">
        <v>4410</v>
      </c>
      <c r="B2268" t="s">
        <v>10268</v>
      </c>
      <c r="C2268" t="s">
        <v>10365</v>
      </c>
      <c r="D2268" t="s">
        <v>10365</v>
      </c>
      <c r="E2268" t="s">
        <v>10366</v>
      </c>
      <c r="F2268" t="s">
        <v>10367</v>
      </c>
      <c r="G2268" t="s">
        <v>3881</v>
      </c>
      <c r="H2268" t="s">
        <v>4415</v>
      </c>
      <c r="J2268" t="s">
        <v>10267</v>
      </c>
      <c r="K2268" t="s">
        <v>4406</v>
      </c>
      <c r="L2268" t="s">
        <v>3337</v>
      </c>
      <c r="M2268" t="s">
        <v>10368</v>
      </c>
      <c r="P2268" t="s">
        <v>3343</v>
      </c>
    </row>
    <row r="2269" spans="1:16" x14ac:dyDescent="0.25">
      <c r="A2269" t="s">
        <v>4398</v>
      </c>
      <c r="B2269" t="s">
        <v>10278</v>
      </c>
      <c r="C2269" t="s">
        <v>10369</v>
      </c>
      <c r="D2269" t="s">
        <v>10369</v>
      </c>
      <c r="E2269" t="s">
        <v>10366</v>
      </c>
      <c r="F2269" t="s">
        <v>10370</v>
      </c>
      <c r="G2269" t="s">
        <v>3881</v>
      </c>
      <c r="H2269" t="s">
        <v>4415</v>
      </c>
      <c r="J2269" t="s">
        <v>10267</v>
      </c>
      <c r="K2269" t="s">
        <v>4406</v>
      </c>
      <c r="L2269" t="s">
        <v>3337</v>
      </c>
      <c r="M2269" t="s">
        <v>10371</v>
      </c>
      <c r="P2269" t="s">
        <v>3343</v>
      </c>
    </row>
    <row r="2270" spans="1:16" x14ac:dyDescent="0.25">
      <c r="C2270" t="s">
        <v>10372</v>
      </c>
      <c r="D2270" t="s">
        <v>10372</v>
      </c>
      <c r="E2270" t="s">
        <v>10275</v>
      </c>
      <c r="F2270" t="s">
        <v>10373</v>
      </c>
      <c r="G2270" t="s">
        <v>4403</v>
      </c>
      <c r="H2270" t="s">
        <v>4415</v>
      </c>
      <c r="J2270" t="s">
        <v>10267</v>
      </c>
      <c r="K2270" t="s">
        <v>4406</v>
      </c>
      <c r="L2270" t="s">
        <v>3337</v>
      </c>
      <c r="M2270" t="s">
        <v>10374</v>
      </c>
      <c r="P2270" t="s">
        <v>3343</v>
      </c>
    </row>
    <row r="2271" spans="1:16" x14ac:dyDescent="0.25">
      <c r="A2271" t="s">
        <v>4410</v>
      </c>
      <c r="C2271" t="s">
        <v>10375</v>
      </c>
      <c r="D2271" t="s">
        <v>10375</v>
      </c>
      <c r="E2271" t="s">
        <v>10376</v>
      </c>
      <c r="F2271" t="s">
        <v>10377</v>
      </c>
      <c r="G2271" t="s">
        <v>4486</v>
      </c>
      <c r="K2271" t="s">
        <v>4605</v>
      </c>
      <c r="L2271" t="s">
        <v>4069</v>
      </c>
      <c r="P2271" t="s">
        <v>3343</v>
      </c>
    </row>
    <row r="2272" spans="1:16" x14ac:dyDescent="0.25">
      <c r="A2272" t="s">
        <v>3328</v>
      </c>
      <c r="B2272" t="s">
        <v>10140</v>
      </c>
      <c r="C2272" t="s">
        <v>10378</v>
      </c>
      <c r="D2272" t="s">
        <v>10378</v>
      </c>
      <c r="E2272" t="s">
        <v>10379</v>
      </c>
      <c r="F2272" t="s">
        <v>10380</v>
      </c>
      <c r="H2272" t="s">
        <v>8606</v>
      </c>
      <c r="K2272" t="s">
        <v>3336</v>
      </c>
      <c r="L2272" t="s">
        <v>4069</v>
      </c>
      <c r="M2272" t="s">
        <v>10381</v>
      </c>
      <c r="P2272" t="s">
        <v>3343</v>
      </c>
    </row>
    <row r="2273" spans="1:16" x14ac:dyDescent="0.25">
      <c r="A2273" t="s">
        <v>3328</v>
      </c>
      <c r="C2273" t="s">
        <v>10382</v>
      </c>
      <c r="D2273" t="s">
        <v>10382</v>
      </c>
      <c r="E2273" t="s">
        <v>10383</v>
      </c>
      <c r="F2273" t="s">
        <v>10384</v>
      </c>
      <c r="H2273" t="s">
        <v>8606</v>
      </c>
      <c r="K2273" t="s">
        <v>3336</v>
      </c>
      <c r="L2273" t="s">
        <v>3337</v>
      </c>
      <c r="M2273" t="s">
        <v>10385</v>
      </c>
      <c r="P2273" t="s">
        <v>3343</v>
      </c>
    </row>
    <row r="2274" spans="1:16" x14ac:dyDescent="0.25">
      <c r="A2274" t="s">
        <v>3430</v>
      </c>
      <c r="C2274" t="s">
        <v>10386</v>
      </c>
      <c r="D2274" t="s">
        <v>10386</v>
      </c>
      <c r="E2274" t="s">
        <v>10387</v>
      </c>
      <c r="G2274" t="s">
        <v>4403</v>
      </c>
      <c r="H2274" t="s">
        <v>4415</v>
      </c>
      <c r="J2274" t="s">
        <v>10388</v>
      </c>
      <c r="K2274" t="s">
        <v>4593</v>
      </c>
      <c r="L2274" t="s">
        <v>3337</v>
      </c>
      <c r="M2274" t="s">
        <v>5231</v>
      </c>
      <c r="P2274" t="s">
        <v>3343</v>
      </c>
    </row>
    <row r="2275" spans="1:16" x14ac:dyDescent="0.25">
      <c r="A2275" t="s">
        <v>3430</v>
      </c>
      <c r="C2275" t="s">
        <v>10389</v>
      </c>
      <c r="D2275" t="s">
        <v>10389</v>
      </c>
      <c r="E2275" t="s">
        <v>5384</v>
      </c>
      <c r="F2275" t="s">
        <v>5385</v>
      </c>
      <c r="G2275" t="s">
        <v>4403</v>
      </c>
      <c r="H2275" t="s">
        <v>4415</v>
      </c>
      <c r="J2275" t="s">
        <v>10388</v>
      </c>
      <c r="K2275" t="s">
        <v>4593</v>
      </c>
      <c r="L2275" t="s">
        <v>3337</v>
      </c>
      <c r="M2275" t="s">
        <v>5231</v>
      </c>
      <c r="P2275" t="s">
        <v>3343</v>
      </c>
    </row>
    <row r="2276" spans="1:16" x14ac:dyDescent="0.25">
      <c r="A2276" t="s">
        <v>3430</v>
      </c>
      <c r="C2276" t="s">
        <v>10390</v>
      </c>
      <c r="D2276" t="s">
        <v>10390</v>
      </c>
      <c r="E2276" t="s">
        <v>5388</v>
      </c>
      <c r="F2276" t="s">
        <v>5389</v>
      </c>
      <c r="G2276" t="s">
        <v>4403</v>
      </c>
      <c r="H2276" t="s">
        <v>4415</v>
      </c>
      <c r="J2276" t="s">
        <v>10388</v>
      </c>
      <c r="K2276" t="s">
        <v>4593</v>
      </c>
      <c r="L2276" t="s">
        <v>4069</v>
      </c>
      <c r="M2276" t="s">
        <v>5231</v>
      </c>
      <c r="P2276" t="s">
        <v>3343</v>
      </c>
    </row>
    <row r="2277" spans="1:16" x14ac:dyDescent="0.25">
      <c r="A2277" t="s">
        <v>3430</v>
      </c>
      <c r="B2277" t="s">
        <v>10391</v>
      </c>
      <c r="C2277" t="s">
        <v>10392</v>
      </c>
      <c r="D2277" t="s">
        <v>10392</v>
      </c>
      <c r="E2277" t="s">
        <v>5391</v>
      </c>
      <c r="F2277" t="s">
        <v>5392</v>
      </c>
      <c r="G2277" t="s">
        <v>4403</v>
      </c>
      <c r="H2277" t="s">
        <v>4415</v>
      </c>
      <c r="J2277" t="s">
        <v>10388</v>
      </c>
      <c r="K2277" t="s">
        <v>4593</v>
      </c>
      <c r="L2277" t="s">
        <v>4069</v>
      </c>
      <c r="M2277" t="s">
        <v>5231</v>
      </c>
      <c r="P2277" t="s">
        <v>3343</v>
      </c>
    </row>
    <row r="2278" spans="1:16" x14ac:dyDescent="0.25">
      <c r="A2278" t="s">
        <v>3430</v>
      </c>
      <c r="C2278" t="s">
        <v>10393</v>
      </c>
      <c r="D2278" t="s">
        <v>10393</v>
      </c>
      <c r="E2278" t="s">
        <v>4490</v>
      </c>
      <c r="G2278" t="s">
        <v>4403</v>
      </c>
      <c r="H2278" t="s">
        <v>4415</v>
      </c>
      <c r="J2278" t="s">
        <v>10388</v>
      </c>
      <c r="K2278" t="s">
        <v>4593</v>
      </c>
      <c r="L2278" t="s">
        <v>4069</v>
      </c>
      <c r="M2278" t="s">
        <v>6637</v>
      </c>
      <c r="P2278" t="s">
        <v>3343</v>
      </c>
    </row>
    <row r="2279" spans="1:16" x14ac:dyDescent="0.25">
      <c r="A2279" t="s">
        <v>3883</v>
      </c>
      <c r="C2279" t="s">
        <v>10394</v>
      </c>
      <c r="D2279" t="s">
        <v>10394</v>
      </c>
      <c r="E2279" t="s">
        <v>10395</v>
      </c>
      <c r="F2279" t="s">
        <v>5398</v>
      </c>
      <c r="G2279" t="s">
        <v>4486</v>
      </c>
      <c r="H2279" t="s">
        <v>4415</v>
      </c>
      <c r="J2279" t="s">
        <v>10388</v>
      </c>
      <c r="K2279" t="s">
        <v>3336</v>
      </c>
      <c r="L2279" t="s">
        <v>4069</v>
      </c>
      <c r="M2279" t="s">
        <v>5231</v>
      </c>
      <c r="P2279" t="s">
        <v>3343</v>
      </c>
    </row>
    <row r="2280" spans="1:16" x14ac:dyDescent="0.25">
      <c r="A2280" t="s">
        <v>3883</v>
      </c>
      <c r="C2280" t="s">
        <v>10396</v>
      </c>
      <c r="D2280" t="s">
        <v>10396</v>
      </c>
      <c r="E2280" t="s">
        <v>10397</v>
      </c>
      <c r="F2280" t="s">
        <v>5402</v>
      </c>
      <c r="G2280" t="s">
        <v>4403</v>
      </c>
      <c r="H2280" t="s">
        <v>4415</v>
      </c>
      <c r="J2280" t="s">
        <v>10388</v>
      </c>
      <c r="K2280" t="s">
        <v>3336</v>
      </c>
      <c r="L2280" t="s">
        <v>3337</v>
      </c>
      <c r="M2280" t="s">
        <v>5231</v>
      </c>
      <c r="P2280" t="s">
        <v>3343</v>
      </c>
    </row>
    <row r="2281" spans="1:16" x14ac:dyDescent="0.25">
      <c r="A2281" t="s">
        <v>4764</v>
      </c>
      <c r="C2281" t="s">
        <v>10398</v>
      </c>
      <c r="D2281" t="s">
        <v>10398</v>
      </c>
      <c r="E2281" t="s">
        <v>10399</v>
      </c>
      <c r="G2281" t="s">
        <v>4403</v>
      </c>
      <c r="J2281" t="s">
        <v>10388</v>
      </c>
      <c r="K2281" t="s">
        <v>4593</v>
      </c>
      <c r="L2281" t="s">
        <v>3337</v>
      </c>
      <c r="M2281" t="s">
        <v>6306</v>
      </c>
      <c r="N2281" t="s">
        <v>4450</v>
      </c>
      <c r="P2281" t="s">
        <v>3343</v>
      </c>
    </row>
    <row r="2282" spans="1:16" x14ac:dyDescent="0.25">
      <c r="A2282" t="s">
        <v>4764</v>
      </c>
      <c r="C2282" t="s">
        <v>10400</v>
      </c>
      <c r="D2282" t="s">
        <v>10400</v>
      </c>
      <c r="E2282" t="s">
        <v>10401</v>
      </c>
      <c r="G2282" t="s">
        <v>4403</v>
      </c>
      <c r="J2282" t="s">
        <v>10388</v>
      </c>
      <c r="K2282" t="s">
        <v>4593</v>
      </c>
      <c r="L2282" t="s">
        <v>3337</v>
      </c>
      <c r="M2282" t="s">
        <v>6647</v>
      </c>
      <c r="N2282" t="s">
        <v>4450</v>
      </c>
      <c r="P2282" t="s">
        <v>3343</v>
      </c>
    </row>
    <row r="2283" spans="1:16" x14ac:dyDescent="0.25">
      <c r="A2283" t="s">
        <v>4764</v>
      </c>
      <c r="C2283" t="s">
        <v>10402</v>
      </c>
      <c r="D2283" t="s">
        <v>10402</v>
      </c>
      <c r="E2283" t="s">
        <v>5146</v>
      </c>
      <c r="G2283" t="s">
        <v>4403</v>
      </c>
      <c r="J2283" t="s">
        <v>10388</v>
      </c>
      <c r="K2283" t="s">
        <v>4593</v>
      </c>
      <c r="L2283" t="s">
        <v>3337</v>
      </c>
      <c r="M2283" t="s">
        <v>6307</v>
      </c>
      <c r="N2283" t="s">
        <v>4450</v>
      </c>
      <c r="P2283" t="s">
        <v>3343</v>
      </c>
    </row>
    <row r="2284" spans="1:16" x14ac:dyDescent="0.25">
      <c r="A2284" t="s">
        <v>3883</v>
      </c>
      <c r="B2284" t="s">
        <v>10403</v>
      </c>
      <c r="C2284" t="s">
        <v>10404</v>
      </c>
      <c r="D2284" t="s">
        <v>10404</v>
      </c>
      <c r="E2284" t="s">
        <v>10405</v>
      </c>
      <c r="F2284" t="s">
        <v>5418</v>
      </c>
      <c r="G2284" t="s">
        <v>3881</v>
      </c>
      <c r="H2284" t="s">
        <v>4415</v>
      </c>
      <c r="J2284" t="s">
        <v>10388</v>
      </c>
      <c r="K2284" t="s">
        <v>3336</v>
      </c>
      <c r="L2284" t="s">
        <v>3337</v>
      </c>
      <c r="M2284" t="s">
        <v>5231</v>
      </c>
      <c r="P2284" t="s">
        <v>3343</v>
      </c>
    </row>
    <row r="2285" spans="1:16" x14ac:dyDescent="0.25">
      <c r="A2285" t="s">
        <v>3883</v>
      </c>
      <c r="C2285" t="s">
        <v>10406</v>
      </c>
      <c r="D2285" t="s">
        <v>10406</v>
      </c>
      <c r="E2285" t="s">
        <v>10407</v>
      </c>
      <c r="F2285" t="s">
        <v>5421</v>
      </c>
      <c r="G2285" t="s">
        <v>4486</v>
      </c>
      <c r="H2285" t="s">
        <v>4415</v>
      </c>
      <c r="J2285" t="s">
        <v>10388</v>
      </c>
      <c r="K2285" t="s">
        <v>3336</v>
      </c>
      <c r="L2285" t="s">
        <v>4069</v>
      </c>
      <c r="M2285" t="s">
        <v>5231</v>
      </c>
      <c r="P2285" t="s">
        <v>3343</v>
      </c>
    </row>
    <row r="2286" spans="1:16" x14ac:dyDescent="0.25">
      <c r="A2286" t="s">
        <v>4764</v>
      </c>
      <c r="C2286" t="s">
        <v>10408</v>
      </c>
      <c r="D2286" t="s">
        <v>10408</v>
      </c>
      <c r="E2286" t="s">
        <v>10409</v>
      </c>
      <c r="F2286" t="s">
        <v>10410</v>
      </c>
      <c r="G2286" t="s">
        <v>4403</v>
      </c>
      <c r="J2286" t="s">
        <v>10388</v>
      </c>
      <c r="K2286" t="s">
        <v>4593</v>
      </c>
      <c r="L2286" t="s">
        <v>3337</v>
      </c>
      <c r="M2286" t="s">
        <v>6659</v>
      </c>
      <c r="N2286" t="s">
        <v>4450</v>
      </c>
      <c r="P2286" t="s">
        <v>3343</v>
      </c>
    </row>
    <row r="2287" spans="1:16" x14ac:dyDescent="0.25">
      <c r="A2287" t="s">
        <v>4764</v>
      </c>
      <c r="C2287" t="s">
        <v>10411</v>
      </c>
      <c r="D2287" t="s">
        <v>10411</v>
      </c>
      <c r="E2287" t="s">
        <v>7364</v>
      </c>
      <c r="F2287" t="s">
        <v>10412</v>
      </c>
      <c r="G2287" t="s">
        <v>4403</v>
      </c>
      <c r="J2287" t="s">
        <v>10388</v>
      </c>
      <c r="K2287" t="s">
        <v>4593</v>
      </c>
      <c r="L2287" t="s">
        <v>3337</v>
      </c>
      <c r="M2287" t="s">
        <v>6663</v>
      </c>
      <c r="N2287" t="s">
        <v>4450</v>
      </c>
      <c r="P2287" t="s">
        <v>3343</v>
      </c>
    </row>
    <row r="2288" spans="1:16" x14ac:dyDescent="0.25">
      <c r="A2288" t="s">
        <v>4764</v>
      </c>
      <c r="C2288" t="s">
        <v>10413</v>
      </c>
      <c r="D2288" t="s">
        <v>10413</v>
      </c>
      <c r="E2288" t="s">
        <v>5423</v>
      </c>
      <c r="F2288" t="s">
        <v>10414</v>
      </c>
      <c r="G2288" t="s">
        <v>3881</v>
      </c>
      <c r="J2288" t="s">
        <v>10388</v>
      </c>
      <c r="K2288" t="s">
        <v>4593</v>
      </c>
      <c r="L2288" t="s">
        <v>3337</v>
      </c>
      <c r="M2288" t="s">
        <v>6666</v>
      </c>
      <c r="N2288" t="s">
        <v>4450</v>
      </c>
      <c r="P2288" t="s">
        <v>3343</v>
      </c>
    </row>
    <row r="2289" spans="1:16" x14ac:dyDescent="0.25">
      <c r="A2289" t="s">
        <v>4764</v>
      </c>
      <c r="B2289" t="s">
        <v>10415</v>
      </c>
      <c r="C2289" t="s">
        <v>10416</v>
      </c>
      <c r="D2289" t="s">
        <v>10416</v>
      </c>
      <c r="E2289" t="s">
        <v>5170</v>
      </c>
      <c r="F2289" t="s">
        <v>10417</v>
      </c>
      <c r="G2289" t="s">
        <v>4403</v>
      </c>
      <c r="J2289" t="s">
        <v>10388</v>
      </c>
      <c r="K2289" t="s">
        <v>4593</v>
      </c>
      <c r="L2289" t="s">
        <v>3337</v>
      </c>
      <c r="M2289" t="s">
        <v>6669</v>
      </c>
      <c r="N2289" t="s">
        <v>4450</v>
      </c>
      <c r="P2289" t="s">
        <v>3343</v>
      </c>
    </row>
    <row r="2290" spans="1:16" x14ac:dyDescent="0.25">
      <c r="A2290" t="s">
        <v>3883</v>
      </c>
      <c r="C2290" t="s">
        <v>10418</v>
      </c>
      <c r="D2290" t="s">
        <v>10418</v>
      </c>
      <c r="F2290" t="s">
        <v>4486</v>
      </c>
      <c r="H2290" t="s">
        <v>4415</v>
      </c>
      <c r="J2290" t="s">
        <v>10388</v>
      </c>
      <c r="K2290" t="s">
        <v>4593</v>
      </c>
      <c r="L2290" t="s">
        <v>4069</v>
      </c>
      <c r="M2290" t="s">
        <v>5231</v>
      </c>
      <c r="P2290" t="s">
        <v>3343</v>
      </c>
    </row>
    <row r="2291" spans="1:16" x14ac:dyDescent="0.25">
      <c r="A2291" t="s">
        <v>3883</v>
      </c>
      <c r="B2291" t="s">
        <v>10419</v>
      </c>
      <c r="C2291" t="s">
        <v>10420</v>
      </c>
      <c r="D2291" t="s">
        <v>10420</v>
      </c>
      <c r="F2291" t="s">
        <v>5429</v>
      </c>
      <c r="G2291" t="s">
        <v>4799</v>
      </c>
      <c r="H2291" t="s">
        <v>4415</v>
      </c>
      <c r="J2291" t="s">
        <v>10388</v>
      </c>
      <c r="K2291" t="s">
        <v>4593</v>
      </c>
      <c r="L2291" t="s">
        <v>4069</v>
      </c>
      <c r="M2291" t="s">
        <v>5231</v>
      </c>
      <c r="P2291" t="s">
        <v>3343</v>
      </c>
    </row>
    <row r="2292" spans="1:16" x14ac:dyDescent="0.25">
      <c r="A2292" t="s">
        <v>3883</v>
      </c>
      <c r="C2292" t="s">
        <v>10421</v>
      </c>
      <c r="D2292" t="s">
        <v>10421</v>
      </c>
      <c r="F2292" t="s">
        <v>5431</v>
      </c>
      <c r="H2292" t="s">
        <v>4415</v>
      </c>
      <c r="J2292" t="s">
        <v>10388</v>
      </c>
      <c r="K2292" t="s">
        <v>4593</v>
      </c>
      <c r="L2292" t="s">
        <v>4069</v>
      </c>
      <c r="M2292" t="s">
        <v>5231</v>
      </c>
      <c r="P2292" t="s">
        <v>3343</v>
      </c>
    </row>
    <row r="2293" spans="1:16" x14ac:dyDescent="0.25">
      <c r="A2293" t="s">
        <v>3883</v>
      </c>
      <c r="C2293" t="s">
        <v>10422</v>
      </c>
      <c r="D2293" t="s">
        <v>10422</v>
      </c>
      <c r="F2293" t="s">
        <v>5434</v>
      </c>
      <c r="H2293" t="s">
        <v>4415</v>
      </c>
      <c r="J2293" t="s">
        <v>10388</v>
      </c>
      <c r="K2293" t="s">
        <v>4593</v>
      </c>
      <c r="L2293" t="s">
        <v>4069</v>
      </c>
      <c r="M2293" t="s">
        <v>5231</v>
      </c>
      <c r="P2293" t="s">
        <v>3343</v>
      </c>
    </row>
    <row r="2294" spans="1:16" x14ac:dyDescent="0.25">
      <c r="A2294" t="s">
        <v>3883</v>
      </c>
      <c r="B2294" t="s">
        <v>10419</v>
      </c>
      <c r="C2294" t="s">
        <v>10423</v>
      </c>
      <c r="D2294" t="s">
        <v>10423</v>
      </c>
      <c r="F2294" t="s">
        <v>5436</v>
      </c>
      <c r="G2294" t="s">
        <v>3881</v>
      </c>
      <c r="H2294" t="s">
        <v>4415</v>
      </c>
      <c r="J2294" t="s">
        <v>10388</v>
      </c>
      <c r="K2294" t="s">
        <v>4593</v>
      </c>
      <c r="L2294" t="s">
        <v>4069</v>
      </c>
      <c r="M2294" t="s">
        <v>5231</v>
      </c>
      <c r="P2294" t="s">
        <v>3343</v>
      </c>
    </row>
    <row r="2295" spans="1:16" x14ac:dyDescent="0.25">
      <c r="A2295" t="s">
        <v>3883</v>
      </c>
      <c r="B2295" t="s">
        <v>10424</v>
      </c>
      <c r="C2295" t="s">
        <v>10425</v>
      </c>
      <c r="D2295" t="s">
        <v>10425</v>
      </c>
      <c r="F2295" t="s">
        <v>5438</v>
      </c>
      <c r="G2295" t="s">
        <v>4799</v>
      </c>
      <c r="H2295" t="s">
        <v>4415</v>
      </c>
      <c r="J2295" t="s">
        <v>10388</v>
      </c>
      <c r="K2295" t="s">
        <v>4593</v>
      </c>
      <c r="L2295" t="s">
        <v>4069</v>
      </c>
      <c r="M2295" t="s">
        <v>5231</v>
      </c>
      <c r="P2295" t="s">
        <v>3343</v>
      </c>
    </row>
    <row r="2296" spans="1:16" x14ac:dyDescent="0.25">
      <c r="A2296" t="s">
        <v>3883</v>
      </c>
      <c r="C2296" t="s">
        <v>10426</v>
      </c>
      <c r="D2296" t="s">
        <v>10426</v>
      </c>
      <c r="E2296" t="s">
        <v>10427</v>
      </c>
      <c r="F2296" t="s">
        <v>5441</v>
      </c>
      <c r="G2296" t="s">
        <v>3333</v>
      </c>
      <c r="H2296" t="s">
        <v>4415</v>
      </c>
      <c r="J2296" t="s">
        <v>10388</v>
      </c>
      <c r="K2296" t="s">
        <v>3336</v>
      </c>
      <c r="L2296" t="s">
        <v>3337</v>
      </c>
      <c r="M2296" t="s">
        <v>5231</v>
      </c>
      <c r="P2296" t="s">
        <v>3343</v>
      </c>
    </row>
    <row r="2297" spans="1:16" x14ac:dyDescent="0.25">
      <c r="A2297" t="s">
        <v>3883</v>
      </c>
      <c r="B2297" t="s">
        <v>10428</v>
      </c>
      <c r="C2297" t="s">
        <v>10429</v>
      </c>
      <c r="D2297" t="s">
        <v>10429</v>
      </c>
      <c r="E2297" t="s">
        <v>10430</v>
      </c>
      <c r="F2297" t="s">
        <v>5444</v>
      </c>
      <c r="G2297" t="s">
        <v>4403</v>
      </c>
      <c r="H2297" t="s">
        <v>4415</v>
      </c>
      <c r="J2297" t="s">
        <v>10388</v>
      </c>
      <c r="K2297" t="s">
        <v>3336</v>
      </c>
      <c r="L2297" t="s">
        <v>4069</v>
      </c>
      <c r="M2297" t="s">
        <v>5231</v>
      </c>
      <c r="P2297" t="s">
        <v>3343</v>
      </c>
    </row>
    <row r="2298" spans="1:16" x14ac:dyDescent="0.25">
      <c r="A2298" t="s">
        <v>3883</v>
      </c>
      <c r="B2298" t="s">
        <v>10428</v>
      </c>
      <c r="C2298" t="s">
        <v>10431</v>
      </c>
      <c r="D2298" t="s">
        <v>10431</v>
      </c>
      <c r="F2298" t="s">
        <v>5447</v>
      </c>
      <c r="G2298" t="s">
        <v>3881</v>
      </c>
      <c r="H2298" t="s">
        <v>4415</v>
      </c>
      <c r="J2298" t="s">
        <v>10388</v>
      </c>
      <c r="K2298" t="s">
        <v>4593</v>
      </c>
      <c r="L2298" t="s">
        <v>4069</v>
      </c>
      <c r="P2298" t="s">
        <v>3343</v>
      </c>
    </row>
    <row r="2299" spans="1:16" x14ac:dyDescent="0.25">
      <c r="A2299" t="s">
        <v>3883</v>
      </c>
      <c r="B2299" t="s">
        <v>10432</v>
      </c>
      <c r="C2299" t="s">
        <v>10433</v>
      </c>
      <c r="D2299" t="s">
        <v>10433</v>
      </c>
      <c r="E2299" t="s">
        <v>10434</v>
      </c>
      <c r="F2299" t="s">
        <v>10435</v>
      </c>
      <c r="G2299" t="s">
        <v>4486</v>
      </c>
      <c r="H2299" t="s">
        <v>4415</v>
      </c>
      <c r="J2299" t="s">
        <v>10388</v>
      </c>
      <c r="K2299" t="s">
        <v>3336</v>
      </c>
      <c r="L2299" t="s">
        <v>4069</v>
      </c>
      <c r="M2299" t="s">
        <v>5231</v>
      </c>
      <c r="P2299" t="s">
        <v>3343</v>
      </c>
    </row>
    <row r="2300" spans="1:16" x14ac:dyDescent="0.25">
      <c r="A2300" t="s">
        <v>3430</v>
      </c>
      <c r="B2300" t="s">
        <v>10436</v>
      </c>
      <c r="C2300" t="s">
        <v>10437</v>
      </c>
      <c r="D2300" t="s">
        <v>10437</v>
      </c>
      <c r="E2300" t="s">
        <v>10438</v>
      </c>
      <c r="F2300" t="s">
        <v>5452</v>
      </c>
      <c r="G2300" t="s">
        <v>4403</v>
      </c>
      <c r="H2300" t="s">
        <v>4415</v>
      </c>
      <c r="J2300" t="s">
        <v>10388</v>
      </c>
      <c r="K2300" t="s">
        <v>4593</v>
      </c>
      <c r="L2300" t="s">
        <v>3337</v>
      </c>
      <c r="M2300" t="s">
        <v>5231</v>
      </c>
      <c r="P2300" t="s">
        <v>3343</v>
      </c>
    </row>
    <row r="2301" spans="1:16" x14ac:dyDescent="0.25">
      <c r="A2301" t="s">
        <v>4764</v>
      </c>
      <c r="C2301" t="s">
        <v>10439</v>
      </c>
      <c r="D2301" t="s">
        <v>10439</v>
      </c>
      <c r="E2301" t="s">
        <v>10440</v>
      </c>
      <c r="F2301" t="s">
        <v>10441</v>
      </c>
      <c r="G2301" t="s">
        <v>4403</v>
      </c>
      <c r="J2301" t="s">
        <v>10388</v>
      </c>
      <c r="K2301" t="s">
        <v>4593</v>
      </c>
      <c r="L2301" t="s">
        <v>3337</v>
      </c>
      <c r="M2301" t="s">
        <v>6689</v>
      </c>
      <c r="N2301" t="s">
        <v>4450</v>
      </c>
      <c r="P2301" t="s">
        <v>3343</v>
      </c>
    </row>
    <row r="2302" spans="1:16" x14ac:dyDescent="0.25">
      <c r="A2302" t="s">
        <v>3883</v>
      </c>
      <c r="C2302" t="s">
        <v>10442</v>
      </c>
      <c r="D2302" t="s">
        <v>10442</v>
      </c>
      <c r="E2302" t="s">
        <v>10443</v>
      </c>
      <c r="F2302" t="s">
        <v>5456</v>
      </c>
      <c r="G2302" t="s">
        <v>4403</v>
      </c>
      <c r="H2302" t="s">
        <v>4415</v>
      </c>
      <c r="J2302" t="s">
        <v>10388</v>
      </c>
      <c r="L2302" t="s">
        <v>4069</v>
      </c>
      <c r="M2302" t="s">
        <v>5231</v>
      </c>
      <c r="P2302" t="s">
        <v>3343</v>
      </c>
    </row>
    <row r="2303" spans="1:16" x14ac:dyDescent="0.25">
      <c r="A2303" t="s">
        <v>3883</v>
      </c>
      <c r="C2303" t="s">
        <v>10444</v>
      </c>
      <c r="D2303" t="s">
        <v>10444</v>
      </c>
      <c r="E2303" t="s">
        <v>10445</v>
      </c>
      <c r="F2303" t="s">
        <v>5460</v>
      </c>
      <c r="G2303" t="s">
        <v>4403</v>
      </c>
      <c r="H2303" t="s">
        <v>4415</v>
      </c>
      <c r="J2303" t="s">
        <v>10388</v>
      </c>
      <c r="L2303" t="s">
        <v>4069</v>
      </c>
      <c r="M2303" t="s">
        <v>5231</v>
      </c>
      <c r="P2303" t="s">
        <v>3343</v>
      </c>
    </row>
    <row r="2304" spans="1:16" x14ac:dyDescent="0.25">
      <c r="A2304" t="s">
        <v>3883</v>
      </c>
      <c r="C2304" t="s">
        <v>10446</v>
      </c>
      <c r="D2304" t="s">
        <v>10446</v>
      </c>
      <c r="E2304" t="s">
        <v>10447</v>
      </c>
      <c r="F2304" t="s">
        <v>5463</v>
      </c>
      <c r="G2304" t="s">
        <v>4403</v>
      </c>
      <c r="H2304" t="s">
        <v>4415</v>
      </c>
      <c r="J2304" t="s">
        <v>10388</v>
      </c>
      <c r="L2304" t="s">
        <v>4069</v>
      </c>
      <c r="M2304" t="s">
        <v>5231</v>
      </c>
      <c r="P2304" t="s">
        <v>3343</v>
      </c>
    </row>
    <row r="2305" spans="1:16" x14ac:dyDescent="0.25">
      <c r="A2305" t="s">
        <v>3883</v>
      </c>
      <c r="C2305" t="s">
        <v>10448</v>
      </c>
      <c r="D2305" t="s">
        <v>10448</v>
      </c>
      <c r="E2305" t="s">
        <v>10449</v>
      </c>
      <c r="F2305" t="s">
        <v>5467</v>
      </c>
      <c r="G2305" t="s">
        <v>4403</v>
      </c>
      <c r="H2305" t="s">
        <v>4415</v>
      </c>
      <c r="J2305" t="s">
        <v>10388</v>
      </c>
      <c r="L2305" t="s">
        <v>3337</v>
      </c>
      <c r="M2305" t="s">
        <v>5231</v>
      </c>
      <c r="P2305" t="s">
        <v>3343</v>
      </c>
    </row>
    <row r="2306" spans="1:16" x14ac:dyDescent="0.25">
      <c r="A2306" t="s">
        <v>3883</v>
      </c>
      <c r="C2306" t="s">
        <v>10450</v>
      </c>
      <c r="D2306" t="s">
        <v>10450</v>
      </c>
      <c r="E2306" t="s">
        <v>10451</v>
      </c>
      <c r="F2306" t="s">
        <v>5470</v>
      </c>
      <c r="G2306" t="s">
        <v>4403</v>
      </c>
      <c r="H2306" t="s">
        <v>4415</v>
      </c>
      <c r="J2306" t="s">
        <v>10388</v>
      </c>
      <c r="L2306" t="s">
        <v>4069</v>
      </c>
      <c r="M2306" t="s">
        <v>5231</v>
      </c>
      <c r="P2306" t="s">
        <v>3343</v>
      </c>
    </row>
    <row r="2307" spans="1:16" x14ac:dyDescent="0.25">
      <c r="A2307" t="s">
        <v>3883</v>
      </c>
      <c r="B2307" t="s">
        <v>10452</v>
      </c>
      <c r="C2307" t="s">
        <v>10453</v>
      </c>
      <c r="D2307" t="s">
        <v>10453</v>
      </c>
      <c r="E2307" t="s">
        <v>10454</v>
      </c>
      <c r="F2307" t="s">
        <v>5473</v>
      </c>
      <c r="G2307" t="s">
        <v>4403</v>
      </c>
      <c r="H2307" t="s">
        <v>4415</v>
      </c>
      <c r="J2307" t="s">
        <v>10388</v>
      </c>
      <c r="K2307" t="s">
        <v>5457</v>
      </c>
      <c r="L2307" t="s">
        <v>4069</v>
      </c>
      <c r="M2307" t="s">
        <v>5231</v>
      </c>
      <c r="P2307" t="s">
        <v>3343</v>
      </c>
    </row>
    <row r="2308" spans="1:16" x14ac:dyDescent="0.25">
      <c r="A2308" t="s">
        <v>3883</v>
      </c>
      <c r="C2308" t="s">
        <v>10455</v>
      </c>
      <c r="D2308" t="s">
        <v>10455</v>
      </c>
      <c r="E2308" t="s">
        <v>10456</v>
      </c>
      <c r="F2308" t="s">
        <v>5476</v>
      </c>
      <c r="G2308" t="s">
        <v>4403</v>
      </c>
      <c r="H2308" t="s">
        <v>4415</v>
      </c>
      <c r="J2308" t="s">
        <v>10388</v>
      </c>
      <c r="L2308" t="s">
        <v>4069</v>
      </c>
      <c r="M2308" t="s">
        <v>5231</v>
      </c>
      <c r="P2308" t="s">
        <v>3343</v>
      </c>
    </row>
    <row r="2309" spans="1:16" x14ac:dyDescent="0.25">
      <c r="A2309" t="s">
        <v>3883</v>
      </c>
      <c r="C2309" t="s">
        <v>10457</v>
      </c>
      <c r="D2309" t="s">
        <v>10457</v>
      </c>
      <c r="E2309" t="s">
        <v>10458</v>
      </c>
      <c r="F2309" t="s">
        <v>5479</v>
      </c>
      <c r="G2309" t="s">
        <v>4403</v>
      </c>
      <c r="H2309" t="s">
        <v>4415</v>
      </c>
      <c r="J2309" t="s">
        <v>10388</v>
      </c>
      <c r="L2309" t="s">
        <v>4069</v>
      </c>
      <c r="M2309" t="s">
        <v>5231</v>
      </c>
      <c r="P2309" t="s">
        <v>3343</v>
      </c>
    </row>
    <row r="2310" spans="1:16" x14ac:dyDescent="0.25">
      <c r="A2310" t="s">
        <v>3883</v>
      </c>
      <c r="C2310" t="s">
        <v>10459</v>
      </c>
      <c r="D2310" t="s">
        <v>10459</v>
      </c>
      <c r="E2310" t="s">
        <v>10460</v>
      </c>
      <c r="F2310" t="s">
        <v>5482</v>
      </c>
      <c r="G2310" t="s">
        <v>4486</v>
      </c>
      <c r="H2310" t="s">
        <v>4415</v>
      </c>
      <c r="J2310" t="s">
        <v>10388</v>
      </c>
      <c r="K2310" t="s">
        <v>3336</v>
      </c>
      <c r="L2310" t="s">
        <v>4069</v>
      </c>
      <c r="M2310" t="s">
        <v>5231</v>
      </c>
      <c r="P2310" t="s">
        <v>3343</v>
      </c>
    </row>
    <row r="2311" spans="1:16" x14ac:dyDescent="0.25">
      <c r="A2311" t="s">
        <v>3883</v>
      </c>
      <c r="C2311" t="s">
        <v>10461</v>
      </c>
      <c r="D2311" t="s">
        <v>10461</v>
      </c>
      <c r="E2311" t="s">
        <v>10462</v>
      </c>
      <c r="F2311" t="s">
        <v>5485</v>
      </c>
      <c r="G2311" t="s">
        <v>3881</v>
      </c>
      <c r="H2311" t="s">
        <v>4415</v>
      </c>
      <c r="J2311" t="s">
        <v>10388</v>
      </c>
      <c r="K2311" t="s">
        <v>3336</v>
      </c>
      <c r="L2311" t="s">
        <v>3337</v>
      </c>
      <c r="M2311" t="s">
        <v>5231</v>
      </c>
      <c r="P2311" t="s">
        <v>3343</v>
      </c>
    </row>
    <row r="2312" spans="1:16" x14ac:dyDescent="0.25">
      <c r="A2312" t="s">
        <v>4764</v>
      </c>
      <c r="C2312" t="s">
        <v>10463</v>
      </c>
      <c r="D2312" t="s">
        <v>10463</v>
      </c>
      <c r="E2312" t="s">
        <v>6714</v>
      </c>
      <c r="F2312" t="s">
        <v>10464</v>
      </c>
      <c r="G2312" t="s">
        <v>4403</v>
      </c>
      <c r="J2312" t="s">
        <v>10388</v>
      </c>
      <c r="K2312" t="s">
        <v>4593</v>
      </c>
      <c r="L2312" t="s">
        <v>4069</v>
      </c>
      <c r="M2312" t="s">
        <v>6716</v>
      </c>
      <c r="N2312" t="s">
        <v>4450</v>
      </c>
      <c r="P2312" t="s">
        <v>3343</v>
      </c>
    </row>
    <row r="2313" spans="1:16" x14ac:dyDescent="0.25">
      <c r="A2313" t="s">
        <v>4764</v>
      </c>
      <c r="B2313" t="s">
        <v>10415</v>
      </c>
      <c r="C2313" t="s">
        <v>10465</v>
      </c>
      <c r="D2313" t="s">
        <v>10465</v>
      </c>
      <c r="E2313" t="s">
        <v>5213</v>
      </c>
      <c r="F2313" t="s">
        <v>10466</v>
      </c>
      <c r="G2313" t="s">
        <v>4403</v>
      </c>
      <c r="J2313" t="s">
        <v>10388</v>
      </c>
      <c r="K2313" t="s">
        <v>4593</v>
      </c>
      <c r="L2313" t="s">
        <v>3337</v>
      </c>
      <c r="M2313" t="s">
        <v>6719</v>
      </c>
      <c r="N2313" t="s">
        <v>4450</v>
      </c>
      <c r="P2313" t="s">
        <v>3343</v>
      </c>
    </row>
    <row r="2314" spans="1:16" x14ac:dyDescent="0.25">
      <c r="A2314" t="s">
        <v>4764</v>
      </c>
      <c r="C2314" t="s">
        <v>10467</v>
      </c>
      <c r="D2314" t="s">
        <v>10467</v>
      </c>
      <c r="E2314" t="s">
        <v>10468</v>
      </c>
      <c r="F2314" t="s">
        <v>10469</v>
      </c>
      <c r="G2314" t="s">
        <v>4403</v>
      </c>
      <c r="J2314" t="s">
        <v>10388</v>
      </c>
      <c r="K2314" t="s">
        <v>4593</v>
      </c>
      <c r="L2314" t="s">
        <v>4069</v>
      </c>
      <c r="M2314" t="s">
        <v>6723</v>
      </c>
      <c r="N2314" t="s">
        <v>4450</v>
      </c>
      <c r="P2314" t="s">
        <v>3343</v>
      </c>
    </row>
    <row r="2315" spans="1:16" x14ac:dyDescent="0.25">
      <c r="A2315" t="s">
        <v>4764</v>
      </c>
      <c r="B2315" t="s">
        <v>10470</v>
      </c>
      <c r="C2315" t="s">
        <v>10471</v>
      </c>
      <c r="D2315" t="s">
        <v>10471</v>
      </c>
      <c r="E2315" t="s">
        <v>10472</v>
      </c>
      <c r="F2315" t="s">
        <v>10473</v>
      </c>
      <c r="G2315" t="s">
        <v>4403</v>
      </c>
      <c r="H2315" t="s">
        <v>4415</v>
      </c>
      <c r="J2315" t="s">
        <v>10388</v>
      </c>
      <c r="K2315" t="s">
        <v>4593</v>
      </c>
      <c r="L2315" t="s">
        <v>4069</v>
      </c>
      <c r="M2315" t="s">
        <v>5231</v>
      </c>
      <c r="N2315" t="s">
        <v>4450</v>
      </c>
      <c r="P2315" t="s">
        <v>3343</v>
      </c>
    </row>
    <row r="2316" spans="1:16" x14ac:dyDescent="0.25">
      <c r="A2316" t="s">
        <v>3883</v>
      </c>
      <c r="B2316" t="s">
        <v>10474</v>
      </c>
      <c r="C2316" t="s">
        <v>10475</v>
      </c>
      <c r="D2316" t="s">
        <v>10475</v>
      </c>
      <c r="E2316" t="s">
        <v>10476</v>
      </c>
      <c r="F2316" t="s">
        <v>5494</v>
      </c>
      <c r="G2316" t="s">
        <v>4403</v>
      </c>
      <c r="H2316" t="s">
        <v>4415</v>
      </c>
      <c r="J2316" t="s">
        <v>10388</v>
      </c>
      <c r="K2316" t="s">
        <v>5457</v>
      </c>
      <c r="L2316" t="s">
        <v>4069</v>
      </c>
      <c r="M2316" t="s">
        <v>5231</v>
      </c>
      <c r="P2316" t="s">
        <v>3343</v>
      </c>
    </row>
    <row r="2317" spans="1:16" x14ac:dyDescent="0.25">
      <c r="A2317" t="s">
        <v>3883</v>
      </c>
      <c r="B2317" t="s">
        <v>10474</v>
      </c>
      <c r="C2317" t="s">
        <v>10477</v>
      </c>
      <c r="D2317" t="s">
        <v>10477</v>
      </c>
      <c r="E2317" t="s">
        <v>10478</v>
      </c>
      <c r="F2317" t="s">
        <v>5460</v>
      </c>
      <c r="G2317" t="s">
        <v>4403</v>
      </c>
      <c r="H2317" t="s">
        <v>4415</v>
      </c>
      <c r="J2317" t="s">
        <v>10388</v>
      </c>
      <c r="K2317" t="s">
        <v>4593</v>
      </c>
      <c r="L2317" t="s">
        <v>4069</v>
      </c>
      <c r="M2317" t="s">
        <v>5231</v>
      </c>
      <c r="P2317" t="s">
        <v>3343</v>
      </c>
    </row>
    <row r="2318" spans="1:16" x14ac:dyDescent="0.25">
      <c r="A2318" t="s">
        <v>3883</v>
      </c>
      <c r="C2318" t="s">
        <v>10479</v>
      </c>
      <c r="D2318" t="s">
        <v>10479</v>
      </c>
      <c r="E2318" t="s">
        <v>10480</v>
      </c>
      <c r="F2318" t="s">
        <v>5499</v>
      </c>
      <c r="G2318" t="s">
        <v>4403</v>
      </c>
      <c r="H2318" t="s">
        <v>4415</v>
      </c>
      <c r="J2318" t="s">
        <v>10388</v>
      </c>
      <c r="L2318" t="s">
        <v>4069</v>
      </c>
      <c r="M2318" t="s">
        <v>5231</v>
      </c>
      <c r="P2318" t="s">
        <v>3343</v>
      </c>
    </row>
    <row r="2319" spans="1:16" x14ac:dyDescent="0.25">
      <c r="A2319" t="s">
        <v>3883</v>
      </c>
      <c r="B2319" t="s">
        <v>10481</v>
      </c>
      <c r="C2319" t="s">
        <v>10482</v>
      </c>
      <c r="D2319" t="s">
        <v>10482</v>
      </c>
      <c r="E2319" t="s">
        <v>10483</v>
      </c>
      <c r="F2319" t="s">
        <v>5502</v>
      </c>
      <c r="G2319" t="s">
        <v>3881</v>
      </c>
      <c r="H2319" t="s">
        <v>4415</v>
      </c>
      <c r="J2319" t="s">
        <v>10388</v>
      </c>
      <c r="K2319" t="s">
        <v>3336</v>
      </c>
      <c r="L2319" t="s">
        <v>3337</v>
      </c>
      <c r="M2319" t="s">
        <v>5231</v>
      </c>
      <c r="P2319" t="s">
        <v>3343</v>
      </c>
    </row>
    <row r="2320" spans="1:16" x14ac:dyDescent="0.25">
      <c r="A2320" t="s">
        <v>3883</v>
      </c>
      <c r="C2320" t="s">
        <v>10484</v>
      </c>
      <c r="D2320" t="s">
        <v>10484</v>
      </c>
      <c r="E2320" t="s">
        <v>10485</v>
      </c>
      <c r="F2320" t="s">
        <v>10486</v>
      </c>
      <c r="G2320" t="s">
        <v>3333</v>
      </c>
      <c r="H2320" t="s">
        <v>4415</v>
      </c>
      <c r="J2320" t="s">
        <v>10388</v>
      </c>
      <c r="L2320" t="s">
        <v>3337</v>
      </c>
      <c r="M2320" t="s">
        <v>5231</v>
      </c>
      <c r="P2320" t="s">
        <v>3343</v>
      </c>
    </row>
    <row r="2321" spans="1:16" x14ac:dyDescent="0.25">
      <c r="A2321" t="s">
        <v>3883</v>
      </c>
      <c r="B2321" t="s">
        <v>10487</v>
      </c>
      <c r="C2321" t="s">
        <v>10488</v>
      </c>
      <c r="D2321" t="s">
        <v>10488</v>
      </c>
      <c r="F2321" t="s">
        <v>5447</v>
      </c>
      <c r="G2321" t="s">
        <v>3881</v>
      </c>
      <c r="H2321" t="s">
        <v>4415</v>
      </c>
      <c r="J2321" t="s">
        <v>10388</v>
      </c>
      <c r="K2321" t="s">
        <v>4593</v>
      </c>
      <c r="L2321" t="s">
        <v>4069</v>
      </c>
      <c r="P2321" t="s">
        <v>3343</v>
      </c>
    </row>
    <row r="2322" spans="1:16" x14ac:dyDescent="0.25">
      <c r="A2322" t="s">
        <v>3883</v>
      </c>
      <c r="B2322" t="s">
        <v>10487</v>
      </c>
      <c r="C2322" t="s">
        <v>10489</v>
      </c>
      <c r="D2322" t="s">
        <v>10489</v>
      </c>
      <c r="E2322" t="s">
        <v>10490</v>
      </c>
      <c r="F2322" t="s">
        <v>5510</v>
      </c>
      <c r="G2322" t="s">
        <v>4403</v>
      </c>
      <c r="H2322" t="s">
        <v>4415</v>
      </c>
      <c r="J2322" t="s">
        <v>10388</v>
      </c>
      <c r="K2322" t="s">
        <v>3336</v>
      </c>
      <c r="L2322" t="s">
        <v>3337</v>
      </c>
      <c r="M2322" t="s">
        <v>5231</v>
      </c>
      <c r="P2322" t="s">
        <v>3343</v>
      </c>
    </row>
    <row r="2323" spans="1:16" x14ac:dyDescent="0.25">
      <c r="A2323" t="s">
        <v>3883</v>
      </c>
      <c r="C2323" t="s">
        <v>10491</v>
      </c>
      <c r="D2323" t="s">
        <v>10491</v>
      </c>
      <c r="E2323" t="s">
        <v>10492</v>
      </c>
      <c r="F2323" t="s">
        <v>5513</v>
      </c>
      <c r="G2323" t="s">
        <v>4486</v>
      </c>
      <c r="H2323" t="s">
        <v>4415</v>
      </c>
      <c r="J2323" t="s">
        <v>10388</v>
      </c>
      <c r="K2323" t="s">
        <v>3336</v>
      </c>
      <c r="L2323" t="s">
        <v>3337</v>
      </c>
      <c r="M2323" t="s">
        <v>5231</v>
      </c>
      <c r="P2323" t="s">
        <v>3343</v>
      </c>
    </row>
    <row r="2324" spans="1:16" x14ac:dyDescent="0.25">
      <c r="A2324" t="s">
        <v>4764</v>
      </c>
      <c r="B2324" t="s">
        <v>10470</v>
      </c>
      <c r="C2324" t="s">
        <v>10493</v>
      </c>
      <c r="D2324" t="s">
        <v>10493</v>
      </c>
      <c r="E2324" t="s">
        <v>10494</v>
      </c>
      <c r="F2324" t="s">
        <v>10495</v>
      </c>
      <c r="G2324" t="s">
        <v>4403</v>
      </c>
      <c r="H2324" t="s">
        <v>4404</v>
      </c>
      <c r="J2324" t="s">
        <v>10388</v>
      </c>
      <c r="K2324" t="s">
        <v>4593</v>
      </c>
      <c r="L2324" t="s">
        <v>3337</v>
      </c>
      <c r="M2324" t="s">
        <v>6312</v>
      </c>
      <c r="N2324" t="s">
        <v>4450</v>
      </c>
      <c r="P2324" t="s">
        <v>3343</v>
      </c>
    </row>
    <row r="2325" spans="1:16" x14ac:dyDescent="0.25">
      <c r="A2325" t="s">
        <v>4764</v>
      </c>
      <c r="C2325" t="s">
        <v>10496</v>
      </c>
      <c r="D2325" t="s">
        <v>10496</v>
      </c>
      <c r="E2325" t="s">
        <v>10497</v>
      </c>
      <c r="F2325" t="s">
        <v>10498</v>
      </c>
      <c r="G2325" t="s">
        <v>4403</v>
      </c>
      <c r="J2325" t="s">
        <v>10388</v>
      </c>
      <c r="K2325" t="s">
        <v>4593</v>
      </c>
      <c r="L2325" t="s">
        <v>4069</v>
      </c>
      <c r="M2325" t="s">
        <v>6316</v>
      </c>
      <c r="N2325" t="s">
        <v>4450</v>
      </c>
      <c r="P2325" t="s">
        <v>3343</v>
      </c>
    </row>
    <row r="2326" spans="1:16" x14ac:dyDescent="0.25">
      <c r="A2326" t="s">
        <v>4764</v>
      </c>
      <c r="C2326" t="s">
        <v>10499</v>
      </c>
      <c r="D2326" t="s">
        <v>10499</v>
      </c>
      <c r="E2326" t="s">
        <v>10500</v>
      </c>
      <c r="F2326" t="s">
        <v>10501</v>
      </c>
      <c r="G2326" t="s">
        <v>4403</v>
      </c>
      <c r="J2326" t="s">
        <v>10388</v>
      </c>
      <c r="K2326" t="s">
        <v>4593</v>
      </c>
      <c r="L2326" t="s">
        <v>3337</v>
      </c>
      <c r="M2326" t="s">
        <v>6320</v>
      </c>
      <c r="N2326" t="s">
        <v>4450</v>
      </c>
      <c r="P2326" t="s">
        <v>3343</v>
      </c>
    </row>
    <row r="2327" spans="1:16" x14ac:dyDescent="0.25">
      <c r="A2327" t="s">
        <v>4764</v>
      </c>
      <c r="C2327" t="s">
        <v>10502</v>
      </c>
      <c r="D2327" t="s">
        <v>10502</v>
      </c>
      <c r="E2327" t="s">
        <v>10503</v>
      </c>
      <c r="F2327" t="s">
        <v>10504</v>
      </c>
      <c r="G2327" t="s">
        <v>4403</v>
      </c>
      <c r="J2327" t="s">
        <v>10388</v>
      </c>
      <c r="K2327" t="s">
        <v>4593</v>
      </c>
      <c r="L2327" t="s">
        <v>4069</v>
      </c>
      <c r="M2327" t="s">
        <v>6323</v>
      </c>
      <c r="N2327" t="s">
        <v>4450</v>
      </c>
      <c r="P2327" t="s">
        <v>3343</v>
      </c>
    </row>
    <row r="2328" spans="1:16" x14ac:dyDescent="0.25">
      <c r="A2328" t="s">
        <v>4764</v>
      </c>
      <c r="B2328" t="s">
        <v>10505</v>
      </c>
      <c r="C2328" t="s">
        <v>10506</v>
      </c>
      <c r="D2328" t="s">
        <v>10506</v>
      </c>
      <c r="E2328" t="s">
        <v>10507</v>
      </c>
      <c r="F2328" t="s">
        <v>10508</v>
      </c>
      <c r="G2328" t="s">
        <v>4403</v>
      </c>
      <c r="J2328" t="s">
        <v>10388</v>
      </c>
      <c r="K2328" t="s">
        <v>4593</v>
      </c>
      <c r="L2328" t="s">
        <v>3337</v>
      </c>
      <c r="M2328" t="s">
        <v>6326</v>
      </c>
      <c r="N2328" t="s">
        <v>4450</v>
      </c>
      <c r="P2328" t="s">
        <v>3343</v>
      </c>
    </row>
    <row r="2329" spans="1:16" x14ac:dyDescent="0.25">
      <c r="A2329" t="s">
        <v>3430</v>
      </c>
      <c r="C2329" t="s">
        <v>10509</v>
      </c>
      <c r="D2329" t="s">
        <v>10509</v>
      </c>
      <c r="E2329" t="s">
        <v>5535</v>
      </c>
      <c r="F2329" t="s">
        <v>5536</v>
      </c>
      <c r="G2329" t="s">
        <v>4403</v>
      </c>
      <c r="H2329" t="s">
        <v>4415</v>
      </c>
      <c r="J2329" t="s">
        <v>10388</v>
      </c>
      <c r="K2329" t="s">
        <v>4593</v>
      </c>
      <c r="L2329" t="s">
        <v>3337</v>
      </c>
      <c r="M2329" t="s">
        <v>5231</v>
      </c>
      <c r="P2329" t="s">
        <v>3343</v>
      </c>
    </row>
    <row r="2330" spans="1:16" x14ac:dyDescent="0.25">
      <c r="A2330" t="s">
        <v>3883</v>
      </c>
      <c r="C2330" t="s">
        <v>10510</v>
      </c>
      <c r="D2330" t="s">
        <v>10510</v>
      </c>
      <c r="E2330" t="s">
        <v>10511</v>
      </c>
      <c r="F2330" t="s">
        <v>5539</v>
      </c>
      <c r="G2330" t="s">
        <v>4403</v>
      </c>
      <c r="H2330" t="s">
        <v>4415</v>
      </c>
      <c r="J2330" t="s">
        <v>10388</v>
      </c>
      <c r="K2330" t="s">
        <v>3336</v>
      </c>
      <c r="L2330" t="s">
        <v>3337</v>
      </c>
      <c r="M2330" t="s">
        <v>5231</v>
      </c>
      <c r="P2330" t="s">
        <v>3343</v>
      </c>
    </row>
    <row r="2331" spans="1:16" x14ac:dyDescent="0.25">
      <c r="A2331" t="s">
        <v>3883</v>
      </c>
      <c r="C2331" t="s">
        <v>10512</v>
      </c>
      <c r="D2331" t="s">
        <v>10512</v>
      </c>
      <c r="E2331" t="s">
        <v>10513</v>
      </c>
      <c r="F2331" t="s">
        <v>5542</v>
      </c>
      <c r="G2331" t="s">
        <v>4403</v>
      </c>
      <c r="H2331" t="s">
        <v>4415</v>
      </c>
      <c r="J2331" t="s">
        <v>10388</v>
      </c>
      <c r="K2331" t="s">
        <v>3336</v>
      </c>
      <c r="L2331" t="s">
        <v>3337</v>
      </c>
      <c r="M2331" t="s">
        <v>5231</v>
      </c>
      <c r="P2331" t="s">
        <v>3343</v>
      </c>
    </row>
    <row r="2332" spans="1:16" x14ac:dyDescent="0.25">
      <c r="A2332" t="s">
        <v>3883</v>
      </c>
      <c r="B2332" t="s">
        <v>10514</v>
      </c>
      <c r="C2332" t="s">
        <v>10515</v>
      </c>
      <c r="D2332" t="s">
        <v>10515</v>
      </c>
      <c r="E2332" t="s">
        <v>10516</v>
      </c>
      <c r="F2332" t="s">
        <v>5545</v>
      </c>
      <c r="G2332" t="s">
        <v>4403</v>
      </c>
      <c r="H2332" t="s">
        <v>4415</v>
      </c>
      <c r="J2332" t="s">
        <v>10388</v>
      </c>
      <c r="K2332" t="s">
        <v>3336</v>
      </c>
      <c r="L2332" t="s">
        <v>4069</v>
      </c>
      <c r="M2332" t="s">
        <v>5231</v>
      </c>
      <c r="P2332" t="s">
        <v>3343</v>
      </c>
    </row>
    <row r="2333" spans="1:16" x14ac:dyDescent="0.25">
      <c r="A2333" t="s">
        <v>3883</v>
      </c>
      <c r="C2333" t="s">
        <v>10517</v>
      </c>
      <c r="D2333" t="s">
        <v>10517</v>
      </c>
      <c r="E2333" t="s">
        <v>10518</v>
      </c>
      <c r="F2333" t="s">
        <v>5549</v>
      </c>
      <c r="G2333" t="s">
        <v>4403</v>
      </c>
      <c r="H2333" t="s">
        <v>4415</v>
      </c>
      <c r="J2333" t="s">
        <v>10388</v>
      </c>
      <c r="K2333" t="s">
        <v>3336</v>
      </c>
      <c r="L2333" t="s">
        <v>3337</v>
      </c>
      <c r="M2333" t="s">
        <v>5231</v>
      </c>
      <c r="P2333" t="s">
        <v>3343</v>
      </c>
    </row>
    <row r="2334" spans="1:16" x14ac:dyDescent="0.25">
      <c r="A2334" t="s">
        <v>3883</v>
      </c>
      <c r="C2334" t="s">
        <v>10519</v>
      </c>
      <c r="D2334" t="s">
        <v>10519</v>
      </c>
      <c r="E2334" t="s">
        <v>10520</v>
      </c>
      <c r="F2334" t="s">
        <v>5552</v>
      </c>
      <c r="G2334" t="s">
        <v>4403</v>
      </c>
      <c r="H2334" t="s">
        <v>4415</v>
      </c>
      <c r="J2334" t="s">
        <v>10388</v>
      </c>
      <c r="K2334" t="s">
        <v>3336</v>
      </c>
      <c r="L2334" t="s">
        <v>3337</v>
      </c>
      <c r="M2334" t="s">
        <v>5231</v>
      </c>
      <c r="P2334" t="s">
        <v>3343</v>
      </c>
    </row>
    <row r="2335" spans="1:16" x14ac:dyDescent="0.25">
      <c r="A2335" t="s">
        <v>3883</v>
      </c>
      <c r="B2335" t="s">
        <v>10514</v>
      </c>
      <c r="C2335" t="s">
        <v>10521</v>
      </c>
      <c r="D2335" t="s">
        <v>10521</v>
      </c>
      <c r="E2335" t="s">
        <v>10522</v>
      </c>
      <c r="F2335" t="s">
        <v>5556</v>
      </c>
      <c r="G2335" t="s">
        <v>4403</v>
      </c>
      <c r="H2335" t="s">
        <v>4415</v>
      </c>
      <c r="J2335" t="s">
        <v>10388</v>
      </c>
      <c r="K2335" t="s">
        <v>3336</v>
      </c>
      <c r="L2335" t="s">
        <v>4069</v>
      </c>
      <c r="M2335" t="s">
        <v>5231</v>
      </c>
      <c r="P2335" t="s">
        <v>3343</v>
      </c>
    </row>
    <row r="2336" spans="1:16" x14ac:dyDescent="0.25">
      <c r="A2336" t="s">
        <v>3883</v>
      </c>
      <c r="B2336" t="s">
        <v>10514</v>
      </c>
      <c r="C2336" t="s">
        <v>10523</v>
      </c>
      <c r="D2336" t="s">
        <v>10523</v>
      </c>
      <c r="E2336" t="s">
        <v>10524</v>
      </c>
      <c r="F2336" t="s">
        <v>5559</v>
      </c>
      <c r="G2336" t="s">
        <v>4403</v>
      </c>
      <c r="H2336" t="s">
        <v>4415</v>
      </c>
      <c r="J2336" t="s">
        <v>10388</v>
      </c>
      <c r="K2336" t="s">
        <v>3336</v>
      </c>
      <c r="L2336" t="s">
        <v>3337</v>
      </c>
      <c r="M2336" t="s">
        <v>5231</v>
      </c>
      <c r="P2336" t="s">
        <v>3343</v>
      </c>
    </row>
    <row r="2337" spans="1:16" x14ac:dyDescent="0.25">
      <c r="A2337" t="s">
        <v>3883</v>
      </c>
      <c r="C2337" t="s">
        <v>10525</v>
      </c>
      <c r="D2337" t="s">
        <v>10525</v>
      </c>
      <c r="E2337" t="s">
        <v>10526</v>
      </c>
      <c r="F2337" t="s">
        <v>5562</v>
      </c>
      <c r="G2337" t="s">
        <v>4403</v>
      </c>
      <c r="H2337" t="s">
        <v>4415</v>
      </c>
      <c r="J2337" t="s">
        <v>10388</v>
      </c>
      <c r="K2337" t="s">
        <v>3336</v>
      </c>
      <c r="L2337" t="s">
        <v>4069</v>
      </c>
      <c r="M2337" t="s">
        <v>5231</v>
      </c>
      <c r="P2337" t="s">
        <v>3343</v>
      </c>
    </row>
    <row r="2338" spans="1:16" x14ac:dyDescent="0.25">
      <c r="A2338" t="s">
        <v>3883</v>
      </c>
      <c r="C2338" t="s">
        <v>10527</v>
      </c>
      <c r="D2338" t="s">
        <v>10527</v>
      </c>
      <c r="E2338" t="s">
        <v>10528</v>
      </c>
      <c r="F2338" t="s">
        <v>5565</v>
      </c>
      <c r="G2338" t="s">
        <v>4403</v>
      </c>
      <c r="H2338" t="s">
        <v>4415</v>
      </c>
      <c r="J2338" t="s">
        <v>10388</v>
      </c>
      <c r="K2338" t="s">
        <v>3336</v>
      </c>
      <c r="L2338" t="s">
        <v>4069</v>
      </c>
      <c r="M2338" t="s">
        <v>5231</v>
      </c>
      <c r="P2338" t="s">
        <v>3343</v>
      </c>
    </row>
    <row r="2339" spans="1:16" x14ac:dyDescent="0.25">
      <c r="A2339" t="s">
        <v>4764</v>
      </c>
      <c r="B2339" t="s">
        <v>10470</v>
      </c>
      <c r="C2339" t="s">
        <v>10529</v>
      </c>
      <c r="D2339" t="s">
        <v>10529</v>
      </c>
      <c r="E2339" t="s">
        <v>10530</v>
      </c>
      <c r="F2339" t="s">
        <v>10531</v>
      </c>
      <c r="G2339" t="s">
        <v>3333</v>
      </c>
      <c r="H2339" t="s">
        <v>4415</v>
      </c>
      <c r="J2339" t="s">
        <v>10388</v>
      </c>
      <c r="K2339" t="s">
        <v>4593</v>
      </c>
      <c r="L2339" t="s">
        <v>4069</v>
      </c>
      <c r="M2339" t="s">
        <v>6788</v>
      </c>
      <c r="N2339" t="s">
        <v>4450</v>
      </c>
      <c r="P2339" t="s">
        <v>3343</v>
      </c>
    </row>
    <row r="2340" spans="1:16" x14ac:dyDescent="0.25">
      <c r="A2340" t="s">
        <v>4764</v>
      </c>
      <c r="C2340" t="s">
        <v>10532</v>
      </c>
      <c r="D2340" t="s">
        <v>10532</v>
      </c>
      <c r="E2340" t="s">
        <v>10533</v>
      </c>
      <c r="G2340" t="s">
        <v>4403</v>
      </c>
      <c r="J2340" t="s">
        <v>10388</v>
      </c>
      <c r="K2340" t="s">
        <v>4593</v>
      </c>
      <c r="L2340" t="s">
        <v>3337</v>
      </c>
      <c r="M2340" t="s">
        <v>5231</v>
      </c>
      <c r="N2340" t="s">
        <v>4450</v>
      </c>
      <c r="P2340" t="s">
        <v>3343</v>
      </c>
    </row>
    <row r="2341" spans="1:16" x14ac:dyDescent="0.25">
      <c r="A2341" t="s">
        <v>3430</v>
      </c>
      <c r="C2341" t="s">
        <v>10534</v>
      </c>
      <c r="D2341" t="s">
        <v>10534</v>
      </c>
      <c r="E2341" t="s">
        <v>10535</v>
      </c>
      <c r="F2341" t="s">
        <v>5574</v>
      </c>
      <c r="G2341" t="s">
        <v>4403</v>
      </c>
      <c r="H2341" t="s">
        <v>4415</v>
      </c>
      <c r="J2341" t="s">
        <v>10388</v>
      </c>
      <c r="L2341" t="s">
        <v>4069</v>
      </c>
      <c r="M2341" t="s">
        <v>5231</v>
      </c>
      <c r="P2341" t="s">
        <v>3343</v>
      </c>
    </row>
    <row r="2342" spans="1:16" x14ac:dyDescent="0.25">
      <c r="A2342" t="s">
        <v>3430</v>
      </c>
      <c r="B2342" t="s">
        <v>10536</v>
      </c>
      <c r="C2342" t="s">
        <v>10537</v>
      </c>
      <c r="D2342" t="s">
        <v>10537</v>
      </c>
      <c r="E2342" t="s">
        <v>10538</v>
      </c>
      <c r="F2342" t="s">
        <v>10539</v>
      </c>
      <c r="G2342" t="s">
        <v>3333</v>
      </c>
      <c r="H2342" t="s">
        <v>4415</v>
      </c>
      <c r="J2342" t="s">
        <v>10388</v>
      </c>
      <c r="K2342" t="s">
        <v>4593</v>
      </c>
      <c r="L2342" t="s">
        <v>3337</v>
      </c>
      <c r="M2342" t="s">
        <v>5231</v>
      </c>
      <c r="P2342" t="s">
        <v>3343</v>
      </c>
    </row>
    <row r="2343" spans="1:16" x14ac:dyDescent="0.25">
      <c r="A2343" t="s">
        <v>3430</v>
      </c>
      <c r="B2343" t="s">
        <v>10540</v>
      </c>
      <c r="C2343" t="s">
        <v>10541</v>
      </c>
      <c r="D2343" t="s">
        <v>10541</v>
      </c>
      <c r="E2343" t="s">
        <v>10542</v>
      </c>
      <c r="F2343" t="s">
        <v>10543</v>
      </c>
      <c r="G2343" t="s">
        <v>3333</v>
      </c>
      <c r="H2343" t="s">
        <v>4415</v>
      </c>
      <c r="J2343" t="s">
        <v>10388</v>
      </c>
      <c r="K2343" t="s">
        <v>4593</v>
      </c>
      <c r="L2343" t="s">
        <v>4069</v>
      </c>
      <c r="M2343" t="s">
        <v>5231</v>
      </c>
      <c r="P2343" t="s">
        <v>3343</v>
      </c>
    </row>
    <row r="2344" spans="1:16" x14ac:dyDescent="0.25">
      <c r="A2344" t="s">
        <v>4764</v>
      </c>
      <c r="C2344" t="s">
        <v>10544</v>
      </c>
      <c r="D2344" t="s">
        <v>10544</v>
      </c>
      <c r="E2344" t="s">
        <v>10545</v>
      </c>
      <c r="F2344" t="s">
        <v>10546</v>
      </c>
      <c r="G2344" t="s">
        <v>4403</v>
      </c>
      <c r="J2344" t="s">
        <v>10388</v>
      </c>
      <c r="K2344" t="s">
        <v>4593</v>
      </c>
      <c r="L2344" t="s">
        <v>5239</v>
      </c>
      <c r="M2344" t="s">
        <v>6802</v>
      </c>
      <c r="N2344" t="s">
        <v>4450</v>
      </c>
      <c r="P2344" t="s">
        <v>3343</v>
      </c>
    </row>
    <row r="2345" spans="1:16" x14ac:dyDescent="0.25">
      <c r="A2345" t="s">
        <v>3430</v>
      </c>
      <c r="B2345" t="s">
        <v>10391</v>
      </c>
      <c r="C2345" t="s">
        <v>10547</v>
      </c>
      <c r="D2345" t="s">
        <v>10547</v>
      </c>
      <c r="E2345" t="s">
        <v>10548</v>
      </c>
      <c r="F2345" t="s">
        <v>5583</v>
      </c>
      <c r="G2345" t="s">
        <v>4403</v>
      </c>
      <c r="H2345" t="s">
        <v>4415</v>
      </c>
      <c r="J2345" t="s">
        <v>10388</v>
      </c>
      <c r="K2345" t="s">
        <v>4593</v>
      </c>
      <c r="L2345" t="s">
        <v>3337</v>
      </c>
      <c r="M2345" t="s">
        <v>5231</v>
      </c>
      <c r="P2345" t="s">
        <v>3343</v>
      </c>
    </row>
    <row r="2346" spans="1:16" x14ac:dyDescent="0.25">
      <c r="A2346" t="s">
        <v>3430</v>
      </c>
      <c r="B2346" t="s">
        <v>10436</v>
      </c>
      <c r="C2346" t="s">
        <v>10549</v>
      </c>
      <c r="D2346" t="s">
        <v>10549</v>
      </c>
      <c r="E2346" t="s">
        <v>10550</v>
      </c>
      <c r="F2346" t="s">
        <v>6807</v>
      </c>
      <c r="G2346" t="s">
        <v>4403</v>
      </c>
      <c r="H2346" t="s">
        <v>4415</v>
      </c>
      <c r="J2346" t="s">
        <v>10388</v>
      </c>
      <c r="K2346" t="s">
        <v>4593</v>
      </c>
      <c r="L2346" t="s">
        <v>3337</v>
      </c>
      <c r="M2346" t="s">
        <v>6808</v>
      </c>
      <c r="P2346" t="s">
        <v>3343</v>
      </c>
    </row>
    <row r="2347" spans="1:16" x14ac:dyDescent="0.25">
      <c r="A2347" t="s">
        <v>3883</v>
      </c>
      <c r="C2347" t="s">
        <v>10551</v>
      </c>
      <c r="D2347" t="s">
        <v>10551</v>
      </c>
      <c r="E2347" t="s">
        <v>10552</v>
      </c>
      <c r="F2347" t="s">
        <v>5590</v>
      </c>
      <c r="G2347" t="s">
        <v>4403</v>
      </c>
      <c r="H2347" t="s">
        <v>4415</v>
      </c>
      <c r="J2347" t="s">
        <v>10388</v>
      </c>
      <c r="K2347" t="s">
        <v>3336</v>
      </c>
      <c r="L2347" t="s">
        <v>3337</v>
      </c>
      <c r="M2347" t="s">
        <v>5231</v>
      </c>
      <c r="P2347" t="s">
        <v>3343</v>
      </c>
    </row>
    <row r="2348" spans="1:16" x14ac:dyDescent="0.25">
      <c r="A2348" t="s">
        <v>3883</v>
      </c>
      <c r="B2348" t="s">
        <v>10553</v>
      </c>
      <c r="C2348" t="s">
        <v>10554</v>
      </c>
      <c r="D2348" t="s">
        <v>10554</v>
      </c>
      <c r="E2348" t="s">
        <v>10555</v>
      </c>
      <c r="F2348" t="s">
        <v>5593</v>
      </c>
      <c r="G2348" t="s">
        <v>3881</v>
      </c>
      <c r="H2348" t="s">
        <v>4415</v>
      </c>
      <c r="J2348" t="s">
        <v>10388</v>
      </c>
      <c r="K2348" t="s">
        <v>3336</v>
      </c>
      <c r="L2348" t="s">
        <v>3337</v>
      </c>
      <c r="M2348" t="s">
        <v>5231</v>
      </c>
      <c r="P2348" t="s">
        <v>3343</v>
      </c>
    </row>
    <row r="2349" spans="1:16" x14ac:dyDescent="0.25">
      <c r="A2349" t="s">
        <v>3883</v>
      </c>
      <c r="C2349" t="s">
        <v>10556</v>
      </c>
      <c r="D2349" t="s">
        <v>10556</v>
      </c>
      <c r="E2349" t="s">
        <v>10557</v>
      </c>
      <c r="F2349" t="s">
        <v>5441</v>
      </c>
      <c r="G2349" t="s">
        <v>3333</v>
      </c>
      <c r="H2349" t="s">
        <v>4415</v>
      </c>
      <c r="J2349" t="s">
        <v>10388</v>
      </c>
      <c r="K2349" t="s">
        <v>3336</v>
      </c>
      <c r="L2349" t="s">
        <v>3337</v>
      </c>
      <c r="M2349" t="s">
        <v>5231</v>
      </c>
      <c r="P2349" t="s">
        <v>3343</v>
      </c>
    </row>
    <row r="2350" spans="1:16" x14ac:dyDescent="0.25">
      <c r="A2350" t="s">
        <v>3883</v>
      </c>
      <c r="C2350" t="s">
        <v>10558</v>
      </c>
      <c r="D2350" t="s">
        <v>10558</v>
      </c>
      <c r="E2350" t="s">
        <v>10559</v>
      </c>
      <c r="F2350" t="s">
        <v>5599</v>
      </c>
      <c r="G2350" t="s">
        <v>4486</v>
      </c>
      <c r="H2350" t="s">
        <v>4415</v>
      </c>
      <c r="J2350" t="s">
        <v>10388</v>
      </c>
      <c r="K2350" t="s">
        <v>3336</v>
      </c>
      <c r="L2350" t="s">
        <v>3337</v>
      </c>
      <c r="M2350" t="s">
        <v>5231</v>
      </c>
      <c r="P2350" t="s">
        <v>3343</v>
      </c>
    </row>
    <row r="2351" spans="1:16" x14ac:dyDescent="0.25">
      <c r="A2351" t="s">
        <v>3883</v>
      </c>
      <c r="B2351" t="s">
        <v>10560</v>
      </c>
      <c r="C2351" t="s">
        <v>10561</v>
      </c>
      <c r="D2351" t="s">
        <v>10561</v>
      </c>
      <c r="E2351" t="s">
        <v>5354</v>
      </c>
      <c r="F2351" t="s">
        <v>5601</v>
      </c>
      <c r="G2351" t="s">
        <v>3881</v>
      </c>
      <c r="H2351" t="s">
        <v>4415</v>
      </c>
      <c r="J2351" t="s">
        <v>10388</v>
      </c>
      <c r="K2351" t="s">
        <v>4593</v>
      </c>
      <c r="L2351" t="s">
        <v>3337</v>
      </c>
      <c r="M2351" t="s">
        <v>5231</v>
      </c>
      <c r="P2351" t="s">
        <v>3343</v>
      </c>
    </row>
    <row r="2352" spans="1:16" x14ac:dyDescent="0.25">
      <c r="A2352" t="s">
        <v>3883</v>
      </c>
      <c r="C2352" t="s">
        <v>10562</v>
      </c>
      <c r="D2352" t="s">
        <v>10562</v>
      </c>
      <c r="E2352" t="s">
        <v>10563</v>
      </c>
      <c r="F2352" t="s">
        <v>5604</v>
      </c>
      <c r="G2352" t="s">
        <v>3333</v>
      </c>
      <c r="H2352" t="s">
        <v>4415</v>
      </c>
      <c r="J2352" t="s">
        <v>10388</v>
      </c>
      <c r="K2352" t="s">
        <v>3336</v>
      </c>
      <c r="L2352" t="s">
        <v>3337</v>
      </c>
      <c r="M2352" t="s">
        <v>5231</v>
      </c>
      <c r="P2352" t="s">
        <v>3343</v>
      </c>
    </row>
    <row r="2353" spans="1:16" x14ac:dyDescent="0.25">
      <c r="A2353" t="s">
        <v>3883</v>
      </c>
      <c r="C2353" t="s">
        <v>10564</v>
      </c>
      <c r="D2353" t="s">
        <v>10564</v>
      </c>
      <c r="E2353" t="s">
        <v>10565</v>
      </c>
      <c r="F2353" t="s">
        <v>5608</v>
      </c>
      <c r="G2353" t="s">
        <v>4486</v>
      </c>
      <c r="H2353" t="s">
        <v>4415</v>
      </c>
      <c r="J2353" t="s">
        <v>10388</v>
      </c>
      <c r="L2353" t="s">
        <v>3337</v>
      </c>
      <c r="M2353" t="s">
        <v>5231</v>
      </c>
      <c r="P2353" t="s">
        <v>3343</v>
      </c>
    </row>
    <row r="2354" spans="1:16" x14ac:dyDescent="0.25">
      <c r="A2354" t="s">
        <v>3883</v>
      </c>
      <c r="B2354" t="s">
        <v>10560</v>
      </c>
      <c r="C2354" t="s">
        <v>10566</v>
      </c>
      <c r="D2354" t="s">
        <v>10566</v>
      </c>
      <c r="F2354" t="s">
        <v>5610</v>
      </c>
      <c r="G2354" t="s">
        <v>3881</v>
      </c>
      <c r="H2354" t="s">
        <v>4415</v>
      </c>
      <c r="J2354" t="s">
        <v>10388</v>
      </c>
      <c r="K2354" t="s">
        <v>4593</v>
      </c>
      <c r="L2354" t="s">
        <v>4069</v>
      </c>
      <c r="P2354" t="s">
        <v>3343</v>
      </c>
    </row>
    <row r="2355" spans="1:16" x14ac:dyDescent="0.25">
      <c r="A2355" t="s">
        <v>3883</v>
      </c>
      <c r="C2355" t="s">
        <v>10567</v>
      </c>
      <c r="D2355" t="s">
        <v>10567</v>
      </c>
      <c r="E2355" t="s">
        <v>10568</v>
      </c>
      <c r="F2355" t="s">
        <v>5614</v>
      </c>
      <c r="G2355" t="s">
        <v>4403</v>
      </c>
      <c r="H2355" t="s">
        <v>4415</v>
      </c>
      <c r="J2355" t="s">
        <v>10388</v>
      </c>
      <c r="L2355" t="s">
        <v>3337</v>
      </c>
      <c r="M2355" t="s">
        <v>5231</v>
      </c>
      <c r="P2355" t="s">
        <v>3343</v>
      </c>
    </row>
    <row r="2356" spans="1:16" x14ac:dyDescent="0.25">
      <c r="A2356" t="s">
        <v>3883</v>
      </c>
      <c r="B2356" t="s">
        <v>10569</v>
      </c>
      <c r="C2356" t="s">
        <v>10570</v>
      </c>
      <c r="D2356" t="s">
        <v>10570</v>
      </c>
      <c r="E2356" t="s">
        <v>10571</v>
      </c>
      <c r="F2356" t="s">
        <v>5617</v>
      </c>
      <c r="G2356" t="s">
        <v>3881</v>
      </c>
      <c r="H2356" t="s">
        <v>4415</v>
      </c>
      <c r="J2356" t="s">
        <v>10388</v>
      </c>
      <c r="K2356" t="s">
        <v>3336</v>
      </c>
      <c r="L2356" t="s">
        <v>4069</v>
      </c>
      <c r="M2356" t="s">
        <v>5231</v>
      </c>
      <c r="P2356" t="s">
        <v>3343</v>
      </c>
    </row>
    <row r="2357" spans="1:16" x14ac:dyDescent="0.25">
      <c r="A2357" t="s">
        <v>3883</v>
      </c>
      <c r="B2357" t="s">
        <v>10572</v>
      </c>
      <c r="C2357" t="s">
        <v>10573</v>
      </c>
      <c r="D2357" t="s">
        <v>10573</v>
      </c>
      <c r="E2357" t="s">
        <v>10574</v>
      </c>
      <c r="F2357" t="s">
        <v>5621</v>
      </c>
      <c r="G2357" t="s">
        <v>4486</v>
      </c>
      <c r="H2357" t="s">
        <v>4415</v>
      </c>
      <c r="J2357" t="s">
        <v>10388</v>
      </c>
      <c r="K2357" t="s">
        <v>3336</v>
      </c>
      <c r="L2357" t="s">
        <v>3337</v>
      </c>
      <c r="M2357" t="s">
        <v>5231</v>
      </c>
      <c r="P2357" t="s">
        <v>3343</v>
      </c>
    </row>
    <row r="2358" spans="1:16" x14ac:dyDescent="0.25">
      <c r="A2358" t="s">
        <v>3883</v>
      </c>
      <c r="C2358" t="s">
        <v>10575</v>
      </c>
      <c r="D2358" t="s">
        <v>10575</v>
      </c>
      <c r="E2358" t="s">
        <v>10576</v>
      </c>
      <c r="F2358" t="s">
        <v>5625</v>
      </c>
      <c r="G2358" t="s">
        <v>4403</v>
      </c>
      <c r="H2358" t="s">
        <v>4415</v>
      </c>
      <c r="J2358" t="s">
        <v>10388</v>
      </c>
      <c r="K2358" t="s">
        <v>3336</v>
      </c>
      <c r="L2358" t="s">
        <v>3337</v>
      </c>
      <c r="M2358" t="s">
        <v>5231</v>
      </c>
      <c r="P2358" t="s">
        <v>3343</v>
      </c>
    </row>
    <row r="2359" spans="1:16" x14ac:dyDescent="0.25">
      <c r="A2359" t="s">
        <v>3883</v>
      </c>
      <c r="C2359" t="s">
        <v>10577</v>
      </c>
      <c r="D2359" t="s">
        <v>10577</v>
      </c>
      <c r="E2359" t="s">
        <v>10578</v>
      </c>
      <c r="F2359" t="s">
        <v>5628</v>
      </c>
      <c r="G2359" t="s">
        <v>4486</v>
      </c>
      <c r="H2359" t="s">
        <v>4415</v>
      </c>
      <c r="J2359" t="s">
        <v>10388</v>
      </c>
      <c r="K2359" t="s">
        <v>3336</v>
      </c>
      <c r="L2359" t="s">
        <v>4069</v>
      </c>
      <c r="M2359" t="s">
        <v>5231</v>
      </c>
      <c r="P2359" t="s">
        <v>3343</v>
      </c>
    </row>
    <row r="2360" spans="1:16" x14ac:dyDescent="0.25">
      <c r="A2360" t="s">
        <v>4764</v>
      </c>
      <c r="B2360" t="s">
        <v>10470</v>
      </c>
      <c r="C2360" t="s">
        <v>10579</v>
      </c>
      <c r="D2360" t="s">
        <v>10579</v>
      </c>
      <c r="E2360" t="s">
        <v>10580</v>
      </c>
      <c r="F2360" t="s">
        <v>10581</v>
      </c>
      <c r="G2360" t="s">
        <v>4403</v>
      </c>
      <c r="J2360" t="s">
        <v>10388</v>
      </c>
      <c r="K2360" t="s">
        <v>4593</v>
      </c>
      <c r="L2360" t="s">
        <v>4069</v>
      </c>
      <c r="M2360" t="s">
        <v>6838</v>
      </c>
      <c r="N2360" t="s">
        <v>4450</v>
      </c>
      <c r="P2360" t="s">
        <v>3343</v>
      </c>
    </row>
    <row r="2361" spans="1:16" x14ac:dyDescent="0.25">
      <c r="A2361" t="s">
        <v>3430</v>
      </c>
      <c r="C2361" t="s">
        <v>10582</v>
      </c>
      <c r="D2361" t="s">
        <v>10582</v>
      </c>
      <c r="E2361" t="s">
        <v>10583</v>
      </c>
      <c r="F2361" t="s">
        <v>10584</v>
      </c>
      <c r="G2361" t="s">
        <v>3333</v>
      </c>
      <c r="H2361" t="s">
        <v>4415</v>
      </c>
      <c r="J2361" t="s">
        <v>10388</v>
      </c>
      <c r="K2361" t="s">
        <v>4593</v>
      </c>
      <c r="L2361" t="s">
        <v>3337</v>
      </c>
      <c r="M2361" t="s">
        <v>5231</v>
      </c>
      <c r="P2361" t="s">
        <v>3343</v>
      </c>
    </row>
    <row r="2362" spans="1:16" x14ac:dyDescent="0.25">
      <c r="A2362" t="s">
        <v>3883</v>
      </c>
      <c r="C2362" t="s">
        <v>10585</v>
      </c>
      <c r="D2362" t="s">
        <v>10585</v>
      </c>
      <c r="E2362" t="s">
        <v>10586</v>
      </c>
      <c r="F2362" t="s">
        <v>5634</v>
      </c>
      <c r="G2362" t="s">
        <v>4403</v>
      </c>
      <c r="H2362" t="s">
        <v>4415</v>
      </c>
      <c r="J2362" t="s">
        <v>10388</v>
      </c>
      <c r="K2362" t="s">
        <v>5457</v>
      </c>
      <c r="L2362" t="s">
        <v>4069</v>
      </c>
      <c r="M2362" t="s">
        <v>5231</v>
      </c>
      <c r="P2362" t="s">
        <v>3343</v>
      </c>
    </row>
    <row r="2363" spans="1:16" x14ac:dyDescent="0.25">
      <c r="A2363" t="s">
        <v>3883</v>
      </c>
      <c r="C2363" t="s">
        <v>10587</v>
      </c>
      <c r="D2363" t="s">
        <v>10587</v>
      </c>
      <c r="E2363" t="s">
        <v>10588</v>
      </c>
      <c r="F2363" t="s">
        <v>5637</v>
      </c>
      <c r="G2363" t="s">
        <v>4403</v>
      </c>
      <c r="H2363" t="s">
        <v>4415</v>
      </c>
      <c r="J2363" t="s">
        <v>10388</v>
      </c>
      <c r="K2363" t="s">
        <v>5457</v>
      </c>
      <c r="L2363" t="s">
        <v>3337</v>
      </c>
      <c r="M2363" t="s">
        <v>5231</v>
      </c>
      <c r="P2363" t="s">
        <v>3343</v>
      </c>
    </row>
    <row r="2364" spans="1:16" x14ac:dyDescent="0.25">
      <c r="A2364" t="s">
        <v>3883</v>
      </c>
      <c r="B2364" t="s">
        <v>10589</v>
      </c>
      <c r="C2364" t="s">
        <v>10590</v>
      </c>
      <c r="D2364" t="s">
        <v>10590</v>
      </c>
      <c r="E2364" t="s">
        <v>10591</v>
      </c>
      <c r="F2364" t="s">
        <v>5640</v>
      </c>
      <c r="G2364" t="s">
        <v>4403</v>
      </c>
      <c r="H2364" t="s">
        <v>4415</v>
      </c>
      <c r="J2364" t="s">
        <v>10388</v>
      </c>
      <c r="K2364" t="s">
        <v>5457</v>
      </c>
      <c r="L2364" t="s">
        <v>4069</v>
      </c>
      <c r="M2364" t="s">
        <v>5231</v>
      </c>
      <c r="P2364" t="s">
        <v>3343</v>
      </c>
    </row>
    <row r="2365" spans="1:16" x14ac:dyDescent="0.25">
      <c r="A2365" t="s">
        <v>3883</v>
      </c>
      <c r="B2365" t="s">
        <v>10592</v>
      </c>
      <c r="C2365" t="s">
        <v>10593</v>
      </c>
      <c r="D2365" t="s">
        <v>10593</v>
      </c>
      <c r="E2365" t="s">
        <v>10594</v>
      </c>
      <c r="F2365" t="s">
        <v>5643</v>
      </c>
      <c r="G2365" t="s">
        <v>4403</v>
      </c>
      <c r="H2365" t="s">
        <v>4415</v>
      </c>
      <c r="J2365" t="s">
        <v>10388</v>
      </c>
      <c r="K2365" t="s">
        <v>5457</v>
      </c>
      <c r="L2365" t="s">
        <v>4069</v>
      </c>
      <c r="M2365" t="s">
        <v>5231</v>
      </c>
      <c r="P2365" t="s">
        <v>3343</v>
      </c>
    </row>
    <row r="2366" spans="1:16" x14ac:dyDescent="0.25">
      <c r="A2366" t="s">
        <v>3883</v>
      </c>
      <c r="C2366" t="s">
        <v>10595</v>
      </c>
      <c r="D2366" t="s">
        <v>10595</v>
      </c>
      <c r="E2366" t="s">
        <v>10596</v>
      </c>
      <c r="F2366" t="s">
        <v>5646</v>
      </c>
      <c r="G2366" t="s">
        <v>4403</v>
      </c>
      <c r="H2366" t="s">
        <v>4415</v>
      </c>
      <c r="J2366" t="s">
        <v>10388</v>
      </c>
      <c r="K2366" t="s">
        <v>5457</v>
      </c>
      <c r="L2366" t="s">
        <v>4069</v>
      </c>
      <c r="M2366" t="s">
        <v>5231</v>
      </c>
      <c r="P2366" t="s">
        <v>3343</v>
      </c>
    </row>
    <row r="2367" spans="1:16" x14ac:dyDescent="0.25">
      <c r="A2367" t="s">
        <v>3883</v>
      </c>
      <c r="C2367" t="s">
        <v>10597</v>
      </c>
      <c r="D2367" t="s">
        <v>10597</v>
      </c>
      <c r="E2367" t="s">
        <v>10598</v>
      </c>
      <c r="F2367" t="s">
        <v>5650</v>
      </c>
      <c r="G2367" t="s">
        <v>4403</v>
      </c>
      <c r="H2367" t="s">
        <v>4415</v>
      </c>
      <c r="J2367" t="s">
        <v>10388</v>
      </c>
      <c r="K2367" t="s">
        <v>5457</v>
      </c>
      <c r="L2367" t="s">
        <v>3337</v>
      </c>
      <c r="M2367" t="s">
        <v>5231</v>
      </c>
      <c r="P2367" t="s">
        <v>3343</v>
      </c>
    </row>
    <row r="2368" spans="1:16" x14ac:dyDescent="0.25">
      <c r="A2368" t="s">
        <v>4764</v>
      </c>
      <c r="B2368" t="s">
        <v>10470</v>
      </c>
      <c r="C2368" t="s">
        <v>10599</v>
      </c>
      <c r="D2368" t="s">
        <v>10599</v>
      </c>
      <c r="E2368" t="s">
        <v>10600</v>
      </c>
      <c r="G2368" t="s">
        <v>4403</v>
      </c>
      <c r="H2368" t="s">
        <v>4415</v>
      </c>
      <c r="J2368" t="s">
        <v>10388</v>
      </c>
      <c r="K2368" t="s">
        <v>4593</v>
      </c>
      <c r="L2368" t="s">
        <v>3337</v>
      </c>
      <c r="M2368" t="s">
        <v>6329</v>
      </c>
      <c r="N2368" t="s">
        <v>4450</v>
      </c>
      <c r="P2368" t="s">
        <v>3343</v>
      </c>
    </row>
    <row r="2369" spans="1:16" x14ac:dyDescent="0.25">
      <c r="A2369" t="s">
        <v>3430</v>
      </c>
      <c r="C2369" t="s">
        <v>10601</v>
      </c>
      <c r="D2369" t="s">
        <v>10601</v>
      </c>
      <c r="E2369" t="s">
        <v>10602</v>
      </c>
      <c r="F2369" t="s">
        <v>5657</v>
      </c>
      <c r="G2369" t="s">
        <v>4403</v>
      </c>
      <c r="H2369" t="s">
        <v>4415</v>
      </c>
      <c r="J2369" t="s">
        <v>10388</v>
      </c>
      <c r="L2369" t="s">
        <v>4069</v>
      </c>
      <c r="M2369" t="s">
        <v>5231</v>
      </c>
      <c r="P2369" t="s">
        <v>3343</v>
      </c>
    </row>
    <row r="2370" spans="1:16" x14ac:dyDescent="0.25">
      <c r="A2370" t="s">
        <v>4764</v>
      </c>
      <c r="C2370" t="s">
        <v>10603</v>
      </c>
      <c r="D2370" t="s">
        <v>10603</v>
      </c>
      <c r="E2370" t="s">
        <v>10604</v>
      </c>
      <c r="F2370" t="s">
        <v>10605</v>
      </c>
      <c r="G2370" t="s">
        <v>4403</v>
      </c>
      <c r="J2370" t="s">
        <v>10388</v>
      </c>
      <c r="K2370" t="s">
        <v>4593</v>
      </c>
      <c r="L2370" t="s">
        <v>3337</v>
      </c>
      <c r="M2370" t="s">
        <v>6862</v>
      </c>
      <c r="N2370" t="s">
        <v>4450</v>
      </c>
      <c r="P2370" t="s">
        <v>3343</v>
      </c>
    </row>
    <row r="2371" spans="1:16" x14ac:dyDescent="0.25">
      <c r="A2371" t="s">
        <v>4764</v>
      </c>
      <c r="C2371" t="s">
        <v>10606</v>
      </c>
      <c r="D2371" t="s">
        <v>10606</v>
      </c>
      <c r="E2371" t="s">
        <v>10607</v>
      </c>
      <c r="F2371" t="s">
        <v>10608</v>
      </c>
      <c r="G2371" t="s">
        <v>3333</v>
      </c>
      <c r="J2371" t="s">
        <v>10388</v>
      </c>
      <c r="K2371" t="s">
        <v>4593</v>
      </c>
      <c r="L2371" t="s">
        <v>3337</v>
      </c>
      <c r="M2371" t="s">
        <v>6865</v>
      </c>
      <c r="N2371" t="s">
        <v>4450</v>
      </c>
      <c r="P2371" t="s">
        <v>3343</v>
      </c>
    </row>
    <row r="2372" spans="1:16" x14ac:dyDescent="0.25">
      <c r="A2372" t="s">
        <v>4764</v>
      </c>
      <c r="C2372" t="s">
        <v>10609</v>
      </c>
      <c r="D2372" t="s">
        <v>10609</v>
      </c>
      <c r="E2372" t="s">
        <v>10610</v>
      </c>
      <c r="F2372" t="s">
        <v>10611</v>
      </c>
      <c r="G2372" t="s">
        <v>4403</v>
      </c>
      <c r="J2372" t="s">
        <v>10388</v>
      </c>
      <c r="K2372" t="s">
        <v>4593</v>
      </c>
      <c r="L2372" t="s">
        <v>3337</v>
      </c>
      <c r="M2372" t="s">
        <v>6870</v>
      </c>
      <c r="N2372" t="s">
        <v>4450</v>
      </c>
      <c r="P2372" t="s">
        <v>3343</v>
      </c>
    </row>
    <row r="2373" spans="1:16" x14ac:dyDescent="0.25">
      <c r="A2373" t="s">
        <v>3883</v>
      </c>
      <c r="C2373" t="s">
        <v>10612</v>
      </c>
      <c r="D2373" t="s">
        <v>10612</v>
      </c>
      <c r="E2373" t="s">
        <v>10613</v>
      </c>
      <c r="F2373" t="s">
        <v>5664</v>
      </c>
      <c r="G2373" t="s">
        <v>3881</v>
      </c>
      <c r="H2373" t="s">
        <v>4415</v>
      </c>
      <c r="J2373" t="s">
        <v>10388</v>
      </c>
      <c r="K2373" t="s">
        <v>3336</v>
      </c>
      <c r="L2373" t="s">
        <v>3337</v>
      </c>
      <c r="M2373" t="s">
        <v>5231</v>
      </c>
      <c r="P2373" t="s">
        <v>3343</v>
      </c>
    </row>
    <row r="2374" spans="1:16" x14ac:dyDescent="0.25">
      <c r="A2374" t="s">
        <v>3883</v>
      </c>
      <c r="B2374" t="s">
        <v>10614</v>
      </c>
      <c r="C2374" t="s">
        <v>10615</v>
      </c>
      <c r="D2374" t="s">
        <v>10615</v>
      </c>
      <c r="E2374" t="s">
        <v>10616</v>
      </c>
      <c r="F2374" t="s">
        <v>5502</v>
      </c>
      <c r="G2374" t="s">
        <v>3881</v>
      </c>
      <c r="H2374" t="s">
        <v>4415</v>
      </c>
      <c r="J2374" t="s">
        <v>10388</v>
      </c>
      <c r="K2374" t="s">
        <v>3336</v>
      </c>
      <c r="L2374" t="s">
        <v>3337</v>
      </c>
      <c r="M2374" t="s">
        <v>5231</v>
      </c>
      <c r="P2374" t="s">
        <v>3343</v>
      </c>
    </row>
    <row r="2375" spans="1:16" x14ac:dyDescent="0.25">
      <c r="A2375" t="s">
        <v>3883</v>
      </c>
      <c r="C2375" t="s">
        <v>10617</v>
      </c>
      <c r="D2375" t="s">
        <v>10617</v>
      </c>
      <c r="E2375" t="s">
        <v>10618</v>
      </c>
      <c r="F2375" t="s">
        <v>5671</v>
      </c>
      <c r="G2375" t="s">
        <v>4486</v>
      </c>
      <c r="H2375" t="s">
        <v>4415</v>
      </c>
      <c r="J2375" t="s">
        <v>10388</v>
      </c>
      <c r="K2375" t="s">
        <v>3336</v>
      </c>
      <c r="L2375" t="s">
        <v>3337</v>
      </c>
      <c r="M2375" t="s">
        <v>5231</v>
      </c>
      <c r="P2375" t="s">
        <v>3343</v>
      </c>
    </row>
    <row r="2376" spans="1:16" x14ac:dyDescent="0.25">
      <c r="A2376" t="s">
        <v>4764</v>
      </c>
      <c r="C2376" t="s">
        <v>10619</v>
      </c>
      <c r="D2376" t="s">
        <v>10619</v>
      </c>
      <c r="E2376" t="s">
        <v>10620</v>
      </c>
      <c r="F2376" t="s">
        <v>10621</v>
      </c>
      <c r="G2376" t="s">
        <v>4403</v>
      </c>
      <c r="J2376" t="s">
        <v>10388</v>
      </c>
      <c r="K2376" t="s">
        <v>4593</v>
      </c>
      <c r="L2376" t="s">
        <v>4069</v>
      </c>
      <c r="M2376" t="s">
        <v>6880</v>
      </c>
      <c r="N2376" t="s">
        <v>4450</v>
      </c>
      <c r="P2376" t="s">
        <v>3343</v>
      </c>
    </row>
    <row r="2377" spans="1:16" x14ac:dyDescent="0.25">
      <c r="A2377" t="s">
        <v>4764</v>
      </c>
      <c r="B2377" t="s">
        <v>10470</v>
      </c>
      <c r="C2377" t="s">
        <v>10622</v>
      </c>
      <c r="D2377" t="s">
        <v>10622</v>
      </c>
      <c r="E2377" t="s">
        <v>10623</v>
      </c>
      <c r="F2377" t="s">
        <v>10624</v>
      </c>
      <c r="G2377" t="s">
        <v>4403</v>
      </c>
      <c r="H2377" t="s">
        <v>4415</v>
      </c>
      <c r="J2377" t="s">
        <v>10388</v>
      </c>
      <c r="K2377" t="s">
        <v>4593</v>
      </c>
      <c r="L2377" t="s">
        <v>4069</v>
      </c>
      <c r="M2377" t="s">
        <v>6336</v>
      </c>
      <c r="N2377" t="s">
        <v>4450</v>
      </c>
      <c r="P2377" t="s">
        <v>3343</v>
      </c>
    </row>
    <row r="2378" spans="1:16" x14ac:dyDescent="0.25">
      <c r="A2378" t="s">
        <v>4764</v>
      </c>
      <c r="B2378" t="s">
        <v>10470</v>
      </c>
      <c r="C2378" t="s">
        <v>10625</v>
      </c>
      <c r="D2378" t="s">
        <v>10625</v>
      </c>
      <c r="E2378" t="s">
        <v>10626</v>
      </c>
      <c r="F2378" t="s">
        <v>10627</v>
      </c>
      <c r="G2378" t="s">
        <v>4403</v>
      </c>
      <c r="H2378" t="s">
        <v>4415</v>
      </c>
      <c r="J2378" t="s">
        <v>10388</v>
      </c>
      <c r="K2378" t="s">
        <v>4593</v>
      </c>
      <c r="L2378" t="s">
        <v>3337</v>
      </c>
      <c r="M2378" t="s">
        <v>6337</v>
      </c>
      <c r="N2378" t="s">
        <v>4450</v>
      </c>
      <c r="P2378" t="s">
        <v>3343</v>
      </c>
    </row>
    <row r="2379" spans="1:16" x14ac:dyDescent="0.25">
      <c r="A2379" t="s">
        <v>3883</v>
      </c>
      <c r="C2379" t="s">
        <v>10628</v>
      </c>
      <c r="D2379" t="s">
        <v>10628</v>
      </c>
      <c r="E2379" t="s">
        <v>10101</v>
      </c>
      <c r="F2379" t="s">
        <v>5683</v>
      </c>
      <c r="G2379" t="s">
        <v>4403</v>
      </c>
      <c r="H2379" t="s">
        <v>4415</v>
      </c>
      <c r="J2379" t="s">
        <v>10388</v>
      </c>
      <c r="K2379" t="s">
        <v>3336</v>
      </c>
      <c r="L2379" t="s">
        <v>3337</v>
      </c>
      <c r="M2379" t="s">
        <v>5231</v>
      </c>
      <c r="P2379" t="s">
        <v>3343</v>
      </c>
    </row>
    <row r="2380" spans="1:16" x14ac:dyDescent="0.25">
      <c r="A2380" t="s">
        <v>3883</v>
      </c>
      <c r="C2380" t="s">
        <v>10629</v>
      </c>
      <c r="D2380" t="s">
        <v>10629</v>
      </c>
      <c r="E2380" t="s">
        <v>10630</v>
      </c>
      <c r="F2380" t="s">
        <v>5686</v>
      </c>
      <c r="G2380" t="s">
        <v>4403</v>
      </c>
      <c r="H2380" t="s">
        <v>4415</v>
      </c>
      <c r="J2380" t="s">
        <v>10388</v>
      </c>
      <c r="K2380" t="s">
        <v>3336</v>
      </c>
      <c r="L2380" t="s">
        <v>3337</v>
      </c>
      <c r="M2380" t="s">
        <v>5231</v>
      </c>
      <c r="P2380" t="s">
        <v>3343</v>
      </c>
    </row>
    <row r="2381" spans="1:16" x14ac:dyDescent="0.25">
      <c r="A2381" t="s">
        <v>3883</v>
      </c>
      <c r="C2381" t="s">
        <v>10631</v>
      </c>
      <c r="D2381" t="s">
        <v>10631</v>
      </c>
      <c r="E2381" t="s">
        <v>10632</v>
      </c>
      <c r="F2381" t="s">
        <v>5691</v>
      </c>
      <c r="G2381" t="s">
        <v>4486</v>
      </c>
      <c r="H2381" t="s">
        <v>4415</v>
      </c>
      <c r="J2381" t="s">
        <v>10388</v>
      </c>
      <c r="K2381" t="s">
        <v>3336</v>
      </c>
      <c r="L2381" t="s">
        <v>4069</v>
      </c>
      <c r="M2381" t="s">
        <v>5231</v>
      </c>
      <c r="P2381" t="s">
        <v>3343</v>
      </c>
    </row>
    <row r="2382" spans="1:16" x14ac:dyDescent="0.25">
      <c r="C2382" t="s">
        <v>10633</v>
      </c>
      <c r="D2382" t="s">
        <v>10633</v>
      </c>
      <c r="E2382" t="s">
        <v>10634</v>
      </c>
      <c r="G2382" t="s">
        <v>5259</v>
      </c>
      <c r="J2382" t="s">
        <v>10388</v>
      </c>
      <c r="L2382" t="s">
        <v>4069</v>
      </c>
      <c r="M2382" t="s">
        <v>5231</v>
      </c>
      <c r="P2382" t="s">
        <v>3343</v>
      </c>
    </row>
    <row r="2383" spans="1:16" x14ac:dyDescent="0.25">
      <c r="A2383" t="s">
        <v>3328</v>
      </c>
      <c r="B2383" t="s">
        <v>10635</v>
      </c>
      <c r="C2383" t="s">
        <v>10636</v>
      </c>
      <c r="D2383" t="s">
        <v>10636</v>
      </c>
      <c r="E2383" t="s">
        <v>10637</v>
      </c>
      <c r="F2383" t="s">
        <v>5264</v>
      </c>
      <c r="G2383" t="s">
        <v>4443</v>
      </c>
      <c r="H2383" t="s">
        <v>4415</v>
      </c>
      <c r="J2383" t="s">
        <v>10388</v>
      </c>
      <c r="K2383" t="s">
        <v>5265</v>
      </c>
      <c r="L2383" t="s">
        <v>4069</v>
      </c>
      <c r="M2383" t="s">
        <v>6898</v>
      </c>
      <c r="P2383" t="s">
        <v>3343</v>
      </c>
    </row>
    <row r="2384" spans="1:16" x14ac:dyDescent="0.25">
      <c r="A2384" t="s">
        <v>3328</v>
      </c>
      <c r="B2384" t="s">
        <v>10635</v>
      </c>
      <c r="C2384" t="s">
        <v>10638</v>
      </c>
      <c r="D2384" t="s">
        <v>10638</v>
      </c>
      <c r="E2384" t="s">
        <v>10639</v>
      </c>
      <c r="F2384" t="s">
        <v>5268</v>
      </c>
      <c r="G2384" t="s">
        <v>4443</v>
      </c>
      <c r="H2384" t="s">
        <v>4415</v>
      </c>
      <c r="J2384" t="s">
        <v>10388</v>
      </c>
      <c r="K2384" t="s">
        <v>5265</v>
      </c>
      <c r="L2384" t="s">
        <v>4069</v>
      </c>
      <c r="M2384" t="s">
        <v>6901</v>
      </c>
      <c r="P2384" t="s">
        <v>3343</v>
      </c>
    </row>
    <row r="2385" spans="1:16" x14ac:dyDescent="0.25">
      <c r="A2385" t="s">
        <v>3328</v>
      </c>
      <c r="B2385" t="s">
        <v>10635</v>
      </c>
      <c r="C2385" t="s">
        <v>10640</v>
      </c>
      <c r="D2385" t="s">
        <v>10640</v>
      </c>
      <c r="E2385" t="s">
        <v>10641</v>
      </c>
      <c r="F2385" t="s">
        <v>5273</v>
      </c>
      <c r="G2385" t="s">
        <v>4443</v>
      </c>
      <c r="H2385" t="s">
        <v>4415</v>
      </c>
      <c r="J2385" t="s">
        <v>10388</v>
      </c>
      <c r="K2385" t="s">
        <v>5265</v>
      </c>
      <c r="L2385" t="s">
        <v>4069</v>
      </c>
      <c r="M2385" t="s">
        <v>6904</v>
      </c>
      <c r="P2385" t="s">
        <v>3343</v>
      </c>
    </row>
    <row r="2386" spans="1:16" x14ac:dyDescent="0.25">
      <c r="A2386" t="s">
        <v>3328</v>
      </c>
      <c r="B2386" t="s">
        <v>10635</v>
      </c>
      <c r="C2386" t="s">
        <v>10642</v>
      </c>
      <c r="D2386" t="s">
        <v>10642</v>
      </c>
      <c r="E2386" t="s">
        <v>10643</v>
      </c>
      <c r="F2386" t="s">
        <v>5276</v>
      </c>
      <c r="G2386" t="s">
        <v>4443</v>
      </c>
      <c r="H2386" t="s">
        <v>4415</v>
      </c>
      <c r="J2386" t="s">
        <v>10388</v>
      </c>
      <c r="K2386" t="s">
        <v>5265</v>
      </c>
      <c r="L2386" t="s">
        <v>4069</v>
      </c>
      <c r="M2386" t="s">
        <v>6907</v>
      </c>
      <c r="P2386" t="s">
        <v>3343</v>
      </c>
    </row>
    <row r="2387" spans="1:16" x14ac:dyDescent="0.25">
      <c r="B2387" t="s">
        <v>10470</v>
      </c>
      <c r="C2387" t="s">
        <v>10644</v>
      </c>
      <c r="D2387" t="s">
        <v>10644</v>
      </c>
      <c r="E2387" t="s">
        <v>10645</v>
      </c>
      <c r="G2387" t="s">
        <v>4443</v>
      </c>
      <c r="J2387" t="s">
        <v>10388</v>
      </c>
      <c r="K2387" t="s">
        <v>5265</v>
      </c>
      <c r="L2387" t="s">
        <v>3337</v>
      </c>
      <c r="M2387" t="s">
        <v>6911</v>
      </c>
      <c r="P2387" t="s">
        <v>3343</v>
      </c>
    </row>
    <row r="2388" spans="1:16" x14ac:dyDescent="0.25">
      <c r="A2388" t="s">
        <v>3328</v>
      </c>
      <c r="B2388" t="s">
        <v>10635</v>
      </c>
      <c r="C2388" t="s">
        <v>10646</v>
      </c>
      <c r="D2388" t="s">
        <v>10646</v>
      </c>
      <c r="E2388" t="s">
        <v>10647</v>
      </c>
      <c r="F2388" t="s">
        <v>6477</v>
      </c>
      <c r="G2388" t="s">
        <v>4443</v>
      </c>
      <c r="H2388" t="s">
        <v>4415</v>
      </c>
      <c r="J2388" t="s">
        <v>10388</v>
      </c>
      <c r="K2388" t="s">
        <v>5265</v>
      </c>
      <c r="L2388" t="s">
        <v>3337</v>
      </c>
      <c r="M2388" t="s">
        <v>6914</v>
      </c>
      <c r="P2388" t="s">
        <v>3343</v>
      </c>
    </row>
    <row r="2389" spans="1:16" x14ac:dyDescent="0.25">
      <c r="A2389" t="s">
        <v>3328</v>
      </c>
      <c r="B2389" t="s">
        <v>10635</v>
      </c>
      <c r="C2389" t="s">
        <v>10648</v>
      </c>
      <c r="D2389" t="s">
        <v>10648</v>
      </c>
      <c r="E2389" t="s">
        <v>10649</v>
      </c>
      <c r="F2389" t="s">
        <v>5284</v>
      </c>
      <c r="G2389" t="s">
        <v>4443</v>
      </c>
      <c r="H2389" t="s">
        <v>4415</v>
      </c>
      <c r="J2389" t="s">
        <v>10388</v>
      </c>
      <c r="K2389" t="s">
        <v>5265</v>
      </c>
      <c r="L2389" t="s">
        <v>4069</v>
      </c>
      <c r="M2389" t="s">
        <v>6917</v>
      </c>
      <c r="P2389" t="s">
        <v>3343</v>
      </c>
    </row>
    <row r="2390" spans="1:16" x14ac:dyDescent="0.25">
      <c r="A2390" t="s">
        <v>3328</v>
      </c>
      <c r="B2390" t="s">
        <v>10635</v>
      </c>
      <c r="C2390" t="s">
        <v>10650</v>
      </c>
      <c r="D2390" t="s">
        <v>10650</v>
      </c>
      <c r="E2390" t="s">
        <v>10651</v>
      </c>
      <c r="F2390" t="s">
        <v>5289</v>
      </c>
      <c r="G2390" t="s">
        <v>4443</v>
      </c>
      <c r="H2390" t="s">
        <v>4415</v>
      </c>
      <c r="J2390" t="s">
        <v>10388</v>
      </c>
      <c r="K2390" t="s">
        <v>5265</v>
      </c>
      <c r="L2390" t="s">
        <v>3337</v>
      </c>
      <c r="M2390" t="s">
        <v>6920</v>
      </c>
      <c r="P2390" t="s">
        <v>3343</v>
      </c>
    </row>
    <row r="2391" spans="1:16" x14ac:dyDescent="0.25">
      <c r="A2391" t="s">
        <v>3328</v>
      </c>
      <c r="B2391" t="s">
        <v>10635</v>
      </c>
      <c r="C2391" t="s">
        <v>10652</v>
      </c>
      <c r="D2391" t="s">
        <v>10652</v>
      </c>
      <c r="E2391" t="s">
        <v>10653</v>
      </c>
      <c r="F2391" t="s">
        <v>5292</v>
      </c>
      <c r="G2391" t="s">
        <v>4443</v>
      </c>
      <c r="H2391" t="s">
        <v>4415</v>
      </c>
      <c r="J2391" t="s">
        <v>10388</v>
      </c>
      <c r="K2391" t="s">
        <v>5265</v>
      </c>
      <c r="L2391" t="s">
        <v>4069</v>
      </c>
      <c r="M2391" t="s">
        <v>6923</v>
      </c>
      <c r="P2391" t="s">
        <v>3343</v>
      </c>
    </row>
    <row r="2392" spans="1:16" x14ac:dyDescent="0.25">
      <c r="A2392" t="s">
        <v>3328</v>
      </c>
      <c r="B2392" t="s">
        <v>10635</v>
      </c>
      <c r="C2392" t="s">
        <v>10654</v>
      </c>
      <c r="D2392" t="s">
        <v>10654</v>
      </c>
      <c r="E2392" t="s">
        <v>10655</v>
      </c>
      <c r="F2392" t="s">
        <v>5297</v>
      </c>
      <c r="G2392" t="s">
        <v>4403</v>
      </c>
      <c r="H2392" t="s">
        <v>4415</v>
      </c>
      <c r="J2392" t="s">
        <v>10388</v>
      </c>
      <c r="K2392" t="s">
        <v>5265</v>
      </c>
      <c r="L2392" t="s">
        <v>4069</v>
      </c>
      <c r="M2392" t="s">
        <v>6926</v>
      </c>
      <c r="P2392" t="s">
        <v>3343</v>
      </c>
    </row>
    <row r="2393" spans="1:16" x14ac:dyDescent="0.25">
      <c r="A2393" t="s">
        <v>3883</v>
      </c>
      <c r="C2393" t="s">
        <v>10656</v>
      </c>
      <c r="D2393" t="s">
        <v>10656</v>
      </c>
      <c r="E2393" t="s">
        <v>10657</v>
      </c>
      <c r="F2393" t="s">
        <v>5699</v>
      </c>
      <c r="G2393" t="s">
        <v>4403</v>
      </c>
      <c r="H2393" t="s">
        <v>4415</v>
      </c>
      <c r="J2393" t="s">
        <v>10388</v>
      </c>
      <c r="K2393" t="s">
        <v>3336</v>
      </c>
      <c r="L2393" t="s">
        <v>4069</v>
      </c>
      <c r="M2393" t="s">
        <v>5231</v>
      </c>
      <c r="P2393" t="s">
        <v>3343</v>
      </c>
    </row>
    <row r="2394" spans="1:16" x14ac:dyDescent="0.25">
      <c r="A2394" t="s">
        <v>3883</v>
      </c>
      <c r="B2394" t="s">
        <v>10658</v>
      </c>
      <c r="C2394" t="s">
        <v>10659</v>
      </c>
      <c r="D2394" t="s">
        <v>10659</v>
      </c>
      <c r="E2394" t="s">
        <v>10660</v>
      </c>
      <c r="F2394" t="s">
        <v>5702</v>
      </c>
      <c r="G2394" t="s">
        <v>4486</v>
      </c>
      <c r="H2394" t="s">
        <v>4415</v>
      </c>
      <c r="J2394" t="s">
        <v>10388</v>
      </c>
      <c r="K2394" t="s">
        <v>3336</v>
      </c>
      <c r="L2394" t="s">
        <v>4069</v>
      </c>
      <c r="M2394" t="s">
        <v>5231</v>
      </c>
      <c r="P2394" t="s">
        <v>3343</v>
      </c>
    </row>
    <row r="2395" spans="1:16" x14ac:dyDescent="0.25">
      <c r="A2395" t="s">
        <v>4398</v>
      </c>
      <c r="B2395" t="s">
        <v>5795</v>
      </c>
      <c r="C2395" t="s">
        <v>10661</v>
      </c>
      <c r="D2395" t="s">
        <v>10661</v>
      </c>
      <c r="E2395" t="s">
        <v>10662</v>
      </c>
      <c r="H2395" t="s">
        <v>4415</v>
      </c>
      <c r="K2395" t="s">
        <v>5799</v>
      </c>
      <c r="L2395" t="s">
        <v>4069</v>
      </c>
      <c r="M2395" t="s">
        <v>7906</v>
      </c>
      <c r="N2395" t="s">
        <v>4450</v>
      </c>
      <c r="P2395" t="s">
        <v>3343</v>
      </c>
    </row>
    <row r="2396" spans="1:16" x14ac:dyDescent="0.25">
      <c r="A2396" t="s">
        <v>4398</v>
      </c>
      <c r="B2396" t="s">
        <v>5795</v>
      </c>
      <c r="C2396" t="s">
        <v>10663</v>
      </c>
      <c r="D2396" t="s">
        <v>10663</v>
      </c>
      <c r="E2396" t="s">
        <v>10664</v>
      </c>
      <c r="F2396" t="s">
        <v>10665</v>
      </c>
      <c r="G2396" t="s">
        <v>4403</v>
      </c>
      <c r="H2396" t="s">
        <v>4415</v>
      </c>
      <c r="I2396" t="s">
        <v>10666</v>
      </c>
      <c r="J2396" t="s">
        <v>10666</v>
      </c>
      <c r="K2396" t="s">
        <v>5799</v>
      </c>
      <c r="L2396" t="s">
        <v>4069</v>
      </c>
      <c r="M2396" t="s">
        <v>10667</v>
      </c>
      <c r="P2396" t="s">
        <v>3343</v>
      </c>
    </row>
    <row r="2397" spans="1:16" x14ac:dyDescent="0.25">
      <c r="A2397" t="s">
        <v>3328</v>
      </c>
      <c r="B2397" t="s">
        <v>10668</v>
      </c>
      <c r="C2397" t="s">
        <v>10669</v>
      </c>
      <c r="D2397" t="s">
        <v>10669</v>
      </c>
      <c r="E2397" t="s">
        <v>10670</v>
      </c>
      <c r="F2397" t="s">
        <v>10671</v>
      </c>
      <c r="G2397" t="s">
        <v>3333</v>
      </c>
      <c r="H2397" t="s">
        <v>8606</v>
      </c>
      <c r="I2397" t="s">
        <v>3348</v>
      </c>
      <c r="K2397" t="s">
        <v>3336</v>
      </c>
      <c r="L2397" t="s">
        <v>4069</v>
      </c>
      <c r="M2397" t="s">
        <v>10672</v>
      </c>
      <c r="P2397" t="s">
        <v>3343</v>
      </c>
    </row>
    <row r="2398" spans="1:16" x14ac:dyDescent="0.25">
      <c r="A2398" t="s">
        <v>3328</v>
      </c>
      <c r="B2398" t="s">
        <v>10140</v>
      </c>
      <c r="C2398" t="s">
        <v>10673</v>
      </c>
      <c r="D2398" t="s">
        <v>10673</v>
      </c>
      <c r="E2398" t="s">
        <v>10674</v>
      </c>
      <c r="F2398" t="s">
        <v>10675</v>
      </c>
      <c r="H2398" t="s">
        <v>8606</v>
      </c>
      <c r="K2398" t="s">
        <v>3336</v>
      </c>
      <c r="L2398" t="s">
        <v>4069</v>
      </c>
      <c r="M2398" t="s">
        <v>10676</v>
      </c>
      <c r="P2398" t="s">
        <v>3343</v>
      </c>
    </row>
    <row r="2399" spans="1:16" x14ac:dyDescent="0.25">
      <c r="A2399" t="s">
        <v>3328</v>
      </c>
      <c r="C2399" t="s">
        <v>10677</v>
      </c>
      <c r="D2399" t="s">
        <v>10677</v>
      </c>
      <c r="E2399" t="s">
        <v>10678</v>
      </c>
      <c r="F2399" t="s">
        <v>10679</v>
      </c>
      <c r="H2399" t="s">
        <v>8606</v>
      </c>
      <c r="K2399" t="s">
        <v>3336</v>
      </c>
      <c r="L2399" t="s">
        <v>3337</v>
      </c>
      <c r="M2399" t="s">
        <v>10680</v>
      </c>
      <c r="P2399" t="s">
        <v>3343</v>
      </c>
    </row>
    <row r="2400" spans="1:16" x14ac:dyDescent="0.25">
      <c r="A2400" t="s">
        <v>4410</v>
      </c>
      <c r="B2400" t="s">
        <v>4575</v>
      </c>
      <c r="C2400" t="s">
        <v>10681</v>
      </c>
      <c r="D2400" t="s">
        <v>10681</v>
      </c>
      <c r="E2400" t="s">
        <v>10682</v>
      </c>
      <c r="F2400" t="s">
        <v>10683</v>
      </c>
      <c r="G2400" t="s">
        <v>4486</v>
      </c>
      <c r="H2400" t="s">
        <v>4404</v>
      </c>
      <c r="K2400" t="s">
        <v>4495</v>
      </c>
      <c r="L2400" t="s">
        <v>4069</v>
      </c>
      <c r="P2400" t="s">
        <v>3343</v>
      </c>
    </row>
    <row r="2401" spans="1:16" x14ac:dyDescent="0.25">
      <c r="A2401" t="s">
        <v>4398</v>
      </c>
      <c r="B2401" t="s">
        <v>4445</v>
      </c>
      <c r="C2401" t="s">
        <v>1199</v>
      </c>
      <c r="D2401" t="s">
        <v>1199</v>
      </c>
      <c r="E2401" t="s">
        <v>10684</v>
      </c>
      <c r="F2401" t="s">
        <v>10685</v>
      </c>
      <c r="G2401" t="s">
        <v>4403</v>
      </c>
      <c r="H2401" t="s">
        <v>4404</v>
      </c>
      <c r="K2401" t="s">
        <v>4448</v>
      </c>
      <c r="L2401" t="s">
        <v>4069</v>
      </c>
      <c r="M2401" t="s">
        <v>10686</v>
      </c>
      <c r="N2401" t="s">
        <v>4450</v>
      </c>
      <c r="P2401" t="s">
        <v>3343</v>
      </c>
    </row>
    <row r="2402" spans="1:16" x14ac:dyDescent="0.25">
      <c r="A2402" t="s">
        <v>4410</v>
      </c>
      <c r="C2402" t="s">
        <v>10687</v>
      </c>
      <c r="D2402" t="s">
        <v>10687</v>
      </c>
      <c r="E2402" t="s">
        <v>10688</v>
      </c>
      <c r="F2402" t="s">
        <v>10689</v>
      </c>
      <c r="G2402" t="s">
        <v>10689</v>
      </c>
      <c r="H2402" t="s">
        <v>4415</v>
      </c>
      <c r="J2402" t="s">
        <v>4455</v>
      </c>
      <c r="K2402" t="s">
        <v>4448</v>
      </c>
      <c r="L2402" t="s">
        <v>4069</v>
      </c>
      <c r="M2402" t="s">
        <v>10686</v>
      </c>
      <c r="P2402" t="s">
        <v>3343</v>
      </c>
    </row>
    <row r="2403" spans="1:16" x14ac:dyDescent="0.25">
      <c r="A2403" t="s">
        <v>4398</v>
      </c>
      <c r="B2403" t="s">
        <v>10690</v>
      </c>
      <c r="C2403" t="s">
        <v>10691</v>
      </c>
      <c r="D2403" t="s">
        <v>10691</v>
      </c>
      <c r="F2403" t="s">
        <v>10692</v>
      </c>
      <c r="G2403" t="s">
        <v>4486</v>
      </c>
      <c r="H2403" t="s">
        <v>4415</v>
      </c>
      <c r="J2403" t="s">
        <v>10693</v>
      </c>
      <c r="L2403" t="s">
        <v>4069</v>
      </c>
      <c r="M2403" t="s">
        <v>10694</v>
      </c>
      <c r="P2403" t="s">
        <v>3343</v>
      </c>
    </row>
    <row r="2404" spans="1:16" x14ac:dyDescent="0.25">
      <c r="A2404" t="s">
        <v>4398</v>
      </c>
      <c r="B2404" t="s">
        <v>10690</v>
      </c>
      <c r="C2404" t="s">
        <v>10695</v>
      </c>
      <c r="D2404" t="s">
        <v>10695</v>
      </c>
      <c r="F2404" t="s">
        <v>10696</v>
      </c>
      <c r="G2404" t="s">
        <v>4486</v>
      </c>
      <c r="H2404" t="s">
        <v>4415</v>
      </c>
      <c r="J2404" t="s">
        <v>10697</v>
      </c>
      <c r="L2404" t="s">
        <v>4069</v>
      </c>
      <c r="M2404" t="s">
        <v>10698</v>
      </c>
      <c r="P2404" t="s">
        <v>3343</v>
      </c>
    </row>
    <row r="2405" spans="1:16" x14ac:dyDescent="0.25">
      <c r="A2405" t="s">
        <v>4410</v>
      </c>
      <c r="C2405" t="s">
        <v>10699</v>
      </c>
      <c r="D2405" t="s">
        <v>10699</v>
      </c>
      <c r="E2405" t="s">
        <v>10700</v>
      </c>
      <c r="G2405" t="s">
        <v>4486</v>
      </c>
      <c r="H2405" t="s">
        <v>4415</v>
      </c>
      <c r="J2405" t="s">
        <v>10701</v>
      </c>
      <c r="K2405" t="s">
        <v>10702</v>
      </c>
      <c r="L2405" t="s">
        <v>3337</v>
      </c>
      <c r="M2405" t="s">
        <v>10703</v>
      </c>
      <c r="P2405" t="s">
        <v>3343</v>
      </c>
    </row>
    <row r="2406" spans="1:16" x14ac:dyDescent="0.25">
      <c r="A2406" t="s">
        <v>4410</v>
      </c>
      <c r="B2406" t="s">
        <v>10704</v>
      </c>
      <c r="C2406" t="s">
        <v>10705</v>
      </c>
      <c r="D2406" t="s">
        <v>10705</v>
      </c>
      <c r="E2406" t="s">
        <v>10706</v>
      </c>
      <c r="F2406" t="s">
        <v>10707</v>
      </c>
      <c r="G2406" t="s">
        <v>4403</v>
      </c>
      <c r="H2406" t="s">
        <v>4415</v>
      </c>
      <c r="J2406" t="s">
        <v>10701</v>
      </c>
      <c r="K2406" t="s">
        <v>10702</v>
      </c>
      <c r="L2406" t="s">
        <v>3337</v>
      </c>
      <c r="M2406" t="s">
        <v>10708</v>
      </c>
      <c r="P2406" t="s">
        <v>3343</v>
      </c>
    </row>
    <row r="2407" spans="1:16" x14ac:dyDescent="0.25">
      <c r="A2407" t="s">
        <v>4410</v>
      </c>
      <c r="B2407" t="s">
        <v>10709</v>
      </c>
      <c r="C2407" t="s">
        <v>10710</v>
      </c>
      <c r="D2407" t="s">
        <v>10710</v>
      </c>
      <c r="E2407" t="s">
        <v>10711</v>
      </c>
      <c r="F2407" t="s">
        <v>10712</v>
      </c>
      <c r="G2407" t="s">
        <v>10713</v>
      </c>
      <c r="H2407" t="s">
        <v>4415</v>
      </c>
      <c r="J2407" t="s">
        <v>10701</v>
      </c>
      <c r="K2407" t="s">
        <v>10702</v>
      </c>
      <c r="L2407" t="s">
        <v>4069</v>
      </c>
      <c r="M2407" t="s">
        <v>10714</v>
      </c>
      <c r="P2407" t="s">
        <v>3343</v>
      </c>
    </row>
    <row r="2408" spans="1:16" x14ac:dyDescent="0.25">
      <c r="A2408" t="s">
        <v>4410</v>
      </c>
      <c r="C2408" t="s">
        <v>10715</v>
      </c>
      <c r="D2408" t="s">
        <v>10715</v>
      </c>
      <c r="E2408" t="s">
        <v>10716</v>
      </c>
      <c r="G2408" t="s">
        <v>4403</v>
      </c>
      <c r="H2408" t="s">
        <v>4415</v>
      </c>
      <c r="J2408" t="s">
        <v>10701</v>
      </c>
      <c r="K2408" t="s">
        <v>10702</v>
      </c>
      <c r="L2408" t="s">
        <v>4069</v>
      </c>
      <c r="M2408" t="s">
        <v>10717</v>
      </c>
      <c r="P2408" t="s">
        <v>3343</v>
      </c>
    </row>
    <row r="2409" spans="1:16" x14ac:dyDescent="0.25">
      <c r="A2409" t="s">
        <v>4410</v>
      </c>
      <c r="C2409" t="s">
        <v>10718</v>
      </c>
      <c r="D2409" t="s">
        <v>10718</v>
      </c>
      <c r="E2409" t="s">
        <v>10719</v>
      </c>
      <c r="G2409" t="s">
        <v>4403</v>
      </c>
      <c r="H2409" t="s">
        <v>4415</v>
      </c>
      <c r="J2409" t="s">
        <v>10701</v>
      </c>
      <c r="K2409" t="s">
        <v>10702</v>
      </c>
      <c r="L2409" t="s">
        <v>4069</v>
      </c>
      <c r="M2409" t="s">
        <v>10720</v>
      </c>
      <c r="P2409" t="s">
        <v>3343</v>
      </c>
    </row>
    <row r="2410" spans="1:16" x14ac:dyDescent="0.25">
      <c r="A2410" t="s">
        <v>4410</v>
      </c>
      <c r="B2410" t="s">
        <v>10709</v>
      </c>
      <c r="C2410" t="s">
        <v>10721</v>
      </c>
      <c r="D2410" t="s">
        <v>10721</v>
      </c>
      <c r="E2410" t="s">
        <v>10722</v>
      </c>
      <c r="F2410" t="s">
        <v>10723</v>
      </c>
      <c r="G2410" t="s">
        <v>4403</v>
      </c>
      <c r="H2410" t="s">
        <v>4415</v>
      </c>
      <c r="J2410" t="s">
        <v>10724</v>
      </c>
      <c r="K2410" t="s">
        <v>4448</v>
      </c>
      <c r="L2410" t="s">
        <v>4069</v>
      </c>
      <c r="M2410" t="s">
        <v>10725</v>
      </c>
      <c r="P2410" t="s">
        <v>3343</v>
      </c>
    </row>
    <row r="2411" spans="1:16" x14ac:dyDescent="0.25">
      <c r="A2411" t="s">
        <v>4398</v>
      </c>
      <c r="B2411" t="s">
        <v>5795</v>
      </c>
      <c r="C2411" t="s">
        <v>10726</v>
      </c>
      <c r="D2411" t="s">
        <v>10726</v>
      </c>
      <c r="E2411" t="s">
        <v>10727</v>
      </c>
      <c r="H2411" t="s">
        <v>4415</v>
      </c>
      <c r="K2411" t="s">
        <v>5799</v>
      </c>
      <c r="L2411" t="s">
        <v>3337</v>
      </c>
      <c r="M2411" t="s">
        <v>10728</v>
      </c>
      <c r="N2411" t="s">
        <v>4450</v>
      </c>
      <c r="P2411" t="s">
        <v>3343</v>
      </c>
    </row>
    <row r="2412" spans="1:16" x14ac:dyDescent="0.25">
      <c r="A2412" t="s">
        <v>4410</v>
      </c>
      <c r="B2412" t="s">
        <v>10729</v>
      </c>
      <c r="C2412" t="s">
        <v>10730</v>
      </c>
      <c r="D2412" t="s">
        <v>10730</v>
      </c>
      <c r="E2412" t="s">
        <v>10731</v>
      </c>
      <c r="F2412" t="s">
        <v>10732</v>
      </c>
      <c r="G2412" t="s">
        <v>4486</v>
      </c>
      <c r="H2412" t="s">
        <v>4415</v>
      </c>
      <c r="K2412" t="s">
        <v>5799</v>
      </c>
      <c r="L2412" t="s">
        <v>3337</v>
      </c>
      <c r="M2412" t="s">
        <v>10733</v>
      </c>
      <c r="N2412" t="s">
        <v>4450</v>
      </c>
      <c r="P2412" t="s">
        <v>3343</v>
      </c>
    </row>
    <row r="2413" spans="1:16" x14ac:dyDescent="0.25">
      <c r="A2413" t="s">
        <v>4410</v>
      </c>
      <c r="B2413" t="s">
        <v>10729</v>
      </c>
      <c r="C2413" t="s">
        <v>10734</v>
      </c>
      <c r="D2413" t="s">
        <v>10734</v>
      </c>
      <c r="E2413" t="s">
        <v>10735</v>
      </c>
      <c r="F2413" t="s">
        <v>10736</v>
      </c>
      <c r="G2413" t="s">
        <v>4486</v>
      </c>
      <c r="H2413" t="s">
        <v>4415</v>
      </c>
      <c r="K2413" t="s">
        <v>5799</v>
      </c>
      <c r="L2413" t="s">
        <v>3337</v>
      </c>
      <c r="M2413" t="s">
        <v>10737</v>
      </c>
      <c r="N2413" t="s">
        <v>4450</v>
      </c>
      <c r="P2413" t="s">
        <v>3343</v>
      </c>
    </row>
    <row r="2414" spans="1:16" x14ac:dyDescent="0.25">
      <c r="A2414" t="s">
        <v>4410</v>
      </c>
      <c r="B2414" t="s">
        <v>10729</v>
      </c>
      <c r="C2414" t="s">
        <v>10738</v>
      </c>
      <c r="D2414" t="s">
        <v>10738</v>
      </c>
      <c r="E2414" t="s">
        <v>10739</v>
      </c>
      <c r="F2414" t="s">
        <v>10740</v>
      </c>
      <c r="G2414" t="s">
        <v>4403</v>
      </c>
      <c r="H2414" t="s">
        <v>4415</v>
      </c>
      <c r="K2414" t="s">
        <v>5799</v>
      </c>
      <c r="L2414" t="s">
        <v>3337</v>
      </c>
      <c r="M2414" t="s">
        <v>10741</v>
      </c>
      <c r="N2414" t="s">
        <v>4450</v>
      </c>
      <c r="P2414" t="s">
        <v>3343</v>
      </c>
    </row>
    <row r="2415" spans="1:16" x14ac:dyDescent="0.25">
      <c r="A2415" t="s">
        <v>4410</v>
      </c>
      <c r="B2415" t="s">
        <v>10729</v>
      </c>
      <c r="C2415" t="s">
        <v>10742</v>
      </c>
      <c r="D2415" t="s">
        <v>10742</v>
      </c>
      <c r="E2415" t="s">
        <v>10743</v>
      </c>
      <c r="F2415" t="s">
        <v>1837</v>
      </c>
      <c r="G2415" t="s">
        <v>4403</v>
      </c>
      <c r="H2415" t="s">
        <v>4415</v>
      </c>
      <c r="K2415" t="s">
        <v>5799</v>
      </c>
      <c r="L2415" t="s">
        <v>3337</v>
      </c>
      <c r="M2415" t="s">
        <v>10744</v>
      </c>
      <c r="N2415" t="s">
        <v>4450</v>
      </c>
      <c r="P2415" t="s">
        <v>3343</v>
      </c>
    </row>
    <row r="2416" spans="1:16" x14ac:dyDescent="0.25">
      <c r="A2416" t="s">
        <v>4410</v>
      </c>
      <c r="B2416" t="s">
        <v>5997</v>
      </c>
      <c r="C2416" t="s">
        <v>10745</v>
      </c>
      <c r="D2416" t="s">
        <v>10745</v>
      </c>
      <c r="E2416" t="s">
        <v>10746</v>
      </c>
      <c r="F2416" t="s">
        <v>10747</v>
      </c>
      <c r="G2416" t="s">
        <v>4443</v>
      </c>
      <c r="H2416" t="s">
        <v>4415</v>
      </c>
      <c r="K2416" t="s">
        <v>3336</v>
      </c>
      <c r="L2416" t="s">
        <v>4069</v>
      </c>
      <c r="M2416" t="s">
        <v>10748</v>
      </c>
      <c r="P2416" t="s">
        <v>3343</v>
      </c>
    </row>
    <row r="2417" spans="1:16" x14ac:dyDescent="0.25">
      <c r="B2417" t="s">
        <v>10749</v>
      </c>
      <c r="C2417" t="s">
        <v>10750</v>
      </c>
      <c r="D2417" t="s">
        <v>10750</v>
      </c>
      <c r="E2417" t="s">
        <v>10751</v>
      </c>
      <c r="K2417" t="s">
        <v>3336</v>
      </c>
      <c r="L2417" t="s">
        <v>3337</v>
      </c>
      <c r="P2417" t="s">
        <v>3343</v>
      </c>
    </row>
    <row r="2418" spans="1:16" x14ac:dyDescent="0.25">
      <c r="A2418" t="s">
        <v>4410</v>
      </c>
      <c r="B2418" t="s">
        <v>10752</v>
      </c>
      <c r="C2418" t="s">
        <v>10753</v>
      </c>
      <c r="D2418" t="s">
        <v>10753</v>
      </c>
      <c r="E2418" t="s">
        <v>10754</v>
      </c>
      <c r="F2418" t="s">
        <v>10755</v>
      </c>
      <c r="G2418" t="s">
        <v>4403</v>
      </c>
      <c r="H2418" t="s">
        <v>4415</v>
      </c>
      <c r="J2418" t="s">
        <v>10756</v>
      </c>
      <c r="K2418" t="s">
        <v>4448</v>
      </c>
      <c r="L2418" t="s">
        <v>4069</v>
      </c>
      <c r="P2418" t="s">
        <v>3343</v>
      </c>
    </row>
    <row r="2419" spans="1:16" x14ac:dyDescent="0.25">
      <c r="A2419" t="s">
        <v>4410</v>
      </c>
      <c r="C2419" t="s">
        <v>10757</v>
      </c>
      <c r="D2419" t="s">
        <v>10757</v>
      </c>
      <c r="E2419" t="s">
        <v>10758</v>
      </c>
      <c r="F2419" t="s">
        <v>10759</v>
      </c>
      <c r="G2419" t="s">
        <v>4403</v>
      </c>
      <c r="H2419" t="s">
        <v>4415</v>
      </c>
      <c r="J2419" t="s">
        <v>10756</v>
      </c>
      <c r="K2419" t="s">
        <v>4448</v>
      </c>
      <c r="L2419" t="s">
        <v>4069</v>
      </c>
      <c r="P2419" t="s">
        <v>3343</v>
      </c>
    </row>
    <row r="2420" spans="1:16" x14ac:dyDescent="0.25">
      <c r="A2420" t="s">
        <v>4410</v>
      </c>
      <c r="B2420" t="s">
        <v>10760</v>
      </c>
      <c r="C2420" t="s">
        <v>10761</v>
      </c>
      <c r="D2420" t="s">
        <v>10761</v>
      </c>
      <c r="E2420" t="s">
        <v>10762</v>
      </c>
      <c r="F2420" t="s">
        <v>10763</v>
      </c>
      <c r="G2420" t="s">
        <v>4403</v>
      </c>
      <c r="H2420" t="s">
        <v>4415</v>
      </c>
      <c r="J2420" t="s">
        <v>10756</v>
      </c>
      <c r="K2420" t="s">
        <v>4448</v>
      </c>
      <c r="L2420" t="s">
        <v>4069</v>
      </c>
      <c r="P2420" t="s">
        <v>3343</v>
      </c>
    </row>
    <row r="2421" spans="1:16" x14ac:dyDescent="0.25">
      <c r="A2421" t="s">
        <v>4410</v>
      </c>
      <c r="C2421" t="s">
        <v>10764</v>
      </c>
      <c r="D2421" t="s">
        <v>10764</v>
      </c>
      <c r="E2421" t="s">
        <v>10765</v>
      </c>
      <c r="F2421" t="s">
        <v>10766</v>
      </c>
      <c r="G2421" t="s">
        <v>4486</v>
      </c>
      <c r="H2421" t="s">
        <v>4415</v>
      </c>
      <c r="J2421" t="s">
        <v>10756</v>
      </c>
      <c r="K2421" t="s">
        <v>4448</v>
      </c>
      <c r="L2421" t="s">
        <v>4069</v>
      </c>
      <c r="P2421" t="s">
        <v>3343</v>
      </c>
    </row>
    <row r="2422" spans="1:16" x14ac:dyDescent="0.25">
      <c r="A2422" t="s">
        <v>4410</v>
      </c>
      <c r="B2422" t="s">
        <v>10752</v>
      </c>
      <c r="C2422" t="s">
        <v>10767</v>
      </c>
      <c r="D2422" t="s">
        <v>10767</v>
      </c>
      <c r="E2422" t="s">
        <v>10768</v>
      </c>
      <c r="F2422" t="s">
        <v>10769</v>
      </c>
      <c r="G2422" t="s">
        <v>4486</v>
      </c>
      <c r="H2422" t="s">
        <v>4415</v>
      </c>
      <c r="J2422" t="s">
        <v>10756</v>
      </c>
      <c r="K2422" t="s">
        <v>4448</v>
      </c>
      <c r="L2422" t="s">
        <v>3337</v>
      </c>
      <c r="P2422" t="s">
        <v>3343</v>
      </c>
    </row>
    <row r="2423" spans="1:16" x14ac:dyDescent="0.25">
      <c r="C2423" t="s">
        <v>10770</v>
      </c>
      <c r="D2423" t="s">
        <v>10770</v>
      </c>
      <c r="E2423" t="s">
        <v>10771</v>
      </c>
      <c r="G2423" t="s">
        <v>3333</v>
      </c>
      <c r="K2423" t="s">
        <v>3336</v>
      </c>
      <c r="L2423" t="s">
        <v>4069</v>
      </c>
      <c r="P2423" t="s">
        <v>3343</v>
      </c>
    </row>
    <row r="2424" spans="1:16" x14ac:dyDescent="0.25">
      <c r="C2424" t="s">
        <v>10772</v>
      </c>
      <c r="D2424" t="s">
        <v>10772</v>
      </c>
      <c r="E2424" t="s">
        <v>10773</v>
      </c>
      <c r="F2424" t="s">
        <v>10774</v>
      </c>
      <c r="G2424" t="s">
        <v>4403</v>
      </c>
      <c r="H2424" t="s">
        <v>4415</v>
      </c>
      <c r="J2424" t="s">
        <v>10775</v>
      </c>
      <c r="K2424" t="s">
        <v>4448</v>
      </c>
      <c r="L2424" t="s">
        <v>3337</v>
      </c>
      <c r="M2424" t="s">
        <v>10776</v>
      </c>
      <c r="N2424" t="s">
        <v>4450</v>
      </c>
      <c r="P2424" t="s">
        <v>3343</v>
      </c>
    </row>
    <row r="2425" spans="1:16" x14ac:dyDescent="0.25">
      <c r="A2425" t="s">
        <v>4398</v>
      </c>
      <c r="B2425" t="s">
        <v>4488</v>
      </c>
      <c r="C2425" t="s">
        <v>10777</v>
      </c>
      <c r="D2425" t="s">
        <v>10777</v>
      </c>
      <c r="E2425" t="s">
        <v>10778</v>
      </c>
      <c r="F2425" t="s">
        <v>10779</v>
      </c>
      <c r="G2425" t="s">
        <v>4486</v>
      </c>
      <c r="H2425" t="s">
        <v>4415</v>
      </c>
      <c r="J2425" t="s">
        <v>10775</v>
      </c>
      <c r="K2425" t="s">
        <v>4448</v>
      </c>
      <c r="L2425" t="s">
        <v>4069</v>
      </c>
      <c r="M2425" t="s">
        <v>10780</v>
      </c>
      <c r="N2425" t="s">
        <v>4450</v>
      </c>
      <c r="P2425" t="s">
        <v>3343</v>
      </c>
    </row>
    <row r="2426" spans="1:16" x14ac:dyDescent="0.25">
      <c r="C2426" t="s">
        <v>10781</v>
      </c>
      <c r="D2426" t="s">
        <v>10781</v>
      </c>
      <c r="E2426" t="s">
        <v>10782</v>
      </c>
      <c r="F2426" t="s">
        <v>10783</v>
      </c>
      <c r="G2426" t="s">
        <v>4486</v>
      </c>
      <c r="H2426" t="s">
        <v>4415</v>
      </c>
      <c r="J2426" t="s">
        <v>10775</v>
      </c>
      <c r="K2426" t="s">
        <v>4448</v>
      </c>
      <c r="L2426" t="s">
        <v>3337</v>
      </c>
      <c r="M2426" t="s">
        <v>10784</v>
      </c>
      <c r="N2426" t="s">
        <v>4450</v>
      </c>
      <c r="P2426" t="s">
        <v>3343</v>
      </c>
    </row>
    <row r="2427" spans="1:16" x14ac:dyDescent="0.25">
      <c r="A2427" t="s">
        <v>4398</v>
      </c>
      <c r="B2427" t="s">
        <v>4445</v>
      </c>
      <c r="C2427" t="s">
        <v>1201</v>
      </c>
      <c r="D2427" t="s">
        <v>1201</v>
      </c>
      <c r="E2427" t="s">
        <v>10785</v>
      </c>
      <c r="F2427" t="s">
        <v>10786</v>
      </c>
      <c r="G2427" t="s">
        <v>10786</v>
      </c>
      <c r="H2427" t="s">
        <v>4415</v>
      </c>
      <c r="K2427" t="s">
        <v>4448</v>
      </c>
      <c r="L2427" t="s">
        <v>3337</v>
      </c>
      <c r="M2427" t="s">
        <v>10787</v>
      </c>
      <c r="N2427" t="s">
        <v>4450</v>
      </c>
      <c r="P2427" t="s">
        <v>3343</v>
      </c>
    </row>
    <row r="2428" spans="1:16" x14ac:dyDescent="0.25">
      <c r="A2428" t="s">
        <v>4410</v>
      </c>
      <c r="B2428" t="s">
        <v>4451</v>
      </c>
      <c r="C2428" t="s">
        <v>10788</v>
      </c>
      <c r="D2428" t="s">
        <v>10788</v>
      </c>
      <c r="E2428" t="s">
        <v>10789</v>
      </c>
      <c r="F2428" t="s">
        <v>10786</v>
      </c>
      <c r="G2428" t="s">
        <v>10786</v>
      </c>
      <c r="H2428" t="s">
        <v>4415</v>
      </c>
      <c r="J2428" t="s">
        <v>4455</v>
      </c>
      <c r="K2428" t="s">
        <v>4448</v>
      </c>
      <c r="L2428" t="s">
        <v>3337</v>
      </c>
      <c r="M2428" t="s">
        <v>10787</v>
      </c>
      <c r="P2428" t="s">
        <v>3343</v>
      </c>
    </row>
    <row r="2429" spans="1:16" x14ac:dyDescent="0.25">
      <c r="A2429" t="s">
        <v>4398</v>
      </c>
      <c r="B2429" t="s">
        <v>10690</v>
      </c>
      <c r="C2429" t="s">
        <v>10790</v>
      </c>
      <c r="D2429" t="s">
        <v>10790</v>
      </c>
      <c r="F2429" t="s">
        <v>10791</v>
      </c>
      <c r="G2429" t="s">
        <v>4403</v>
      </c>
      <c r="H2429" t="s">
        <v>4415</v>
      </c>
      <c r="J2429" t="s">
        <v>10693</v>
      </c>
      <c r="L2429" t="s">
        <v>4069</v>
      </c>
      <c r="M2429" t="s">
        <v>10794</v>
      </c>
      <c r="P2429" t="s">
        <v>3343</v>
      </c>
    </row>
    <row r="2430" spans="1:16" x14ac:dyDescent="0.25">
      <c r="A2430" t="s">
        <v>4398</v>
      </c>
      <c r="B2430" t="s">
        <v>10690</v>
      </c>
      <c r="C2430" t="s">
        <v>10792</v>
      </c>
      <c r="D2430" t="s">
        <v>10792</v>
      </c>
      <c r="F2430" t="s">
        <v>10793</v>
      </c>
      <c r="G2430" t="s">
        <v>4403</v>
      </c>
      <c r="H2430" t="s">
        <v>4415</v>
      </c>
      <c r="J2430" t="s">
        <v>10697</v>
      </c>
      <c r="L2430" t="s">
        <v>4069</v>
      </c>
      <c r="M2430" t="s">
        <v>10795</v>
      </c>
      <c r="P2430" t="s">
        <v>3343</v>
      </c>
    </row>
    <row r="2431" spans="1:16" x14ac:dyDescent="0.25">
      <c r="A2431" t="s">
        <v>3430</v>
      </c>
      <c r="C2431" t="s">
        <v>10796</v>
      </c>
      <c r="D2431" t="s">
        <v>10796</v>
      </c>
      <c r="E2431" t="s">
        <v>10797</v>
      </c>
      <c r="K2431" t="s">
        <v>3336</v>
      </c>
      <c r="L2431" t="s">
        <v>3337</v>
      </c>
      <c r="P2431" t="s">
        <v>3343</v>
      </c>
    </row>
    <row r="2432" spans="1:16" x14ac:dyDescent="0.25">
      <c r="A2432" t="s">
        <v>4410</v>
      </c>
      <c r="C2432" t="s">
        <v>10798</v>
      </c>
      <c r="D2432" t="s">
        <v>10798</v>
      </c>
      <c r="E2432" t="s">
        <v>10799</v>
      </c>
      <c r="K2432" t="s">
        <v>4605</v>
      </c>
      <c r="L2432" t="s">
        <v>4069</v>
      </c>
      <c r="P2432" t="s">
        <v>3343</v>
      </c>
    </row>
    <row r="2433" spans="1:16" x14ac:dyDescent="0.25">
      <c r="A2433" t="s">
        <v>4410</v>
      </c>
      <c r="B2433" t="s">
        <v>10800</v>
      </c>
      <c r="C2433" t="s">
        <v>10801</v>
      </c>
      <c r="D2433" t="s">
        <v>10801</v>
      </c>
      <c r="E2433" t="s">
        <v>10802</v>
      </c>
      <c r="F2433" t="s">
        <v>5381</v>
      </c>
      <c r="G2433" t="s">
        <v>4403</v>
      </c>
      <c r="H2433" t="s">
        <v>4415</v>
      </c>
      <c r="J2433" t="s">
        <v>10803</v>
      </c>
      <c r="K2433" t="s">
        <v>4448</v>
      </c>
      <c r="L2433" t="s">
        <v>3337</v>
      </c>
      <c r="P2433" t="s">
        <v>3343</v>
      </c>
    </row>
    <row r="2434" spans="1:16" x14ac:dyDescent="0.25">
      <c r="A2434" t="s">
        <v>4410</v>
      </c>
      <c r="B2434" t="s">
        <v>10800</v>
      </c>
      <c r="C2434" t="s">
        <v>10804</v>
      </c>
      <c r="D2434" t="s">
        <v>10804</v>
      </c>
      <c r="E2434" t="s">
        <v>10805</v>
      </c>
      <c r="F2434" t="s">
        <v>5385</v>
      </c>
      <c r="G2434" t="s">
        <v>4403</v>
      </c>
      <c r="H2434" t="s">
        <v>4415</v>
      </c>
      <c r="J2434" t="s">
        <v>10803</v>
      </c>
      <c r="K2434" t="s">
        <v>4448</v>
      </c>
      <c r="L2434" t="s">
        <v>3337</v>
      </c>
      <c r="P2434" t="s">
        <v>3343</v>
      </c>
    </row>
    <row r="2435" spans="1:16" x14ac:dyDescent="0.25">
      <c r="A2435" t="s">
        <v>4410</v>
      </c>
      <c r="B2435" t="s">
        <v>10800</v>
      </c>
      <c r="C2435" t="s">
        <v>10806</v>
      </c>
      <c r="D2435" t="s">
        <v>10806</v>
      </c>
      <c r="E2435" t="s">
        <v>10807</v>
      </c>
      <c r="F2435" t="s">
        <v>5389</v>
      </c>
      <c r="G2435" t="s">
        <v>4403</v>
      </c>
      <c r="H2435" t="s">
        <v>4415</v>
      </c>
      <c r="J2435" t="s">
        <v>10803</v>
      </c>
      <c r="K2435" t="s">
        <v>4448</v>
      </c>
      <c r="L2435" t="s">
        <v>3337</v>
      </c>
      <c r="P2435" t="s">
        <v>3343</v>
      </c>
    </row>
    <row r="2436" spans="1:16" x14ac:dyDescent="0.25">
      <c r="A2436" t="s">
        <v>4410</v>
      </c>
      <c r="B2436" t="s">
        <v>10800</v>
      </c>
      <c r="C2436" t="s">
        <v>10808</v>
      </c>
      <c r="D2436" t="s">
        <v>10808</v>
      </c>
      <c r="E2436" t="s">
        <v>10809</v>
      </c>
      <c r="F2436" t="s">
        <v>5392</v>
      </c>
      <c r="G2436" t="s">
        <v>4403</v>
      </c>
      <c r="H2436" t="s">
        <v>4415</v>
      </c>
      <c r="J2436" t="s">
        <v>10803</v>
      </c>
      <c r="K2436" t="s">
        <v>4448</v>
      </c>
      <c r="L2436" t="s">
        <v>4069</v>
      </c>
      <c r="P2436" t="s">
        <v>3343</v>
      </c>
    </row>
    <row r="2437" spans="1:16" x14ac:dyDescent="0.25">
      <c r="A2437" t="s">
        <v>4410</v>
      </c>
      <c r="B2437" t="s">
        <v>10800</v>
      </c>
      <c r="C2437" t="s">
        <v>10810</v>
      </c>
      <c r="D2437" t="s">
        <v>10810</v>
      </c>
      <c r="E2437" t="s">
        <v>10811</v>
      </c>
      <c r="F2437" t="s">
        <v>7338</v>
      </c>
      <c r="G2437" t="s">
        <v>4403</v>
      </c>
      <c r="H2437" t="s">
        <v>4415</v>
      </c>
      <c r="J2437" t="s">
        <v>10803</v>
      </c>
      <c r="K2437" t="s">
        <v>4448</v>
      </c>
      <c r="L2437" t="s">
        <v>4069</v>
      </c>
      <c r="P2437" t="s">
        <v>3343</v>
      </c>
    </row>
    <row r="2438" spans="1:16" x14ac:dyDescent="0.25">
      <c r="A2438" t="s">
        <v>4398</v>
      </c>
      <c r="B2438" t="s">
        <v>10812</v>
      </c>
      <c r="C2438" t="s">
        <v>10813</v>
      </c>
      <c r="D2438" t="s">
        <v>10813</v>
      </c>
      <c r="E2438" t="s">
        <v>10814</v>
      </c>
      <c r="F2438" t="s">
        <v>10815</v>
      </c>
      <c r="G2438" t="s">
        <v>4403</v>
      </c>
      <c r="H2438" t="s">
        <v>4415</v>
      </c>
      <c r="J2438" t="s">
        <v>10803</v>
      </c>
      <c r="K2438" t="s">
        <v>4448</v>
      </c>
      <c r="L2438" t="s">
        <v>4069</v>
      </c>
      <c r="P2438" t="s">
        <v>3343</v>
      </c>
    </row>
    <row r="2439" spans="1:16" x14ac:dyDescent="0.25">
      <c r="A2439" t="s">
        <v>4398</v>
      </c>
      <c r="B2439" t="s">
        <v>10812</v>
      </c>
      <c r="C2439" t="s">
        <v>10816</v>
      </c>
      <c r="D2439" t="s">
        <v>10816</v>
      </c>
      <c r="E2439" t="s">
        <v>10817</v>
      </c>
      <c r="F2439" t="s">
        <v>10818</v>
      </c>
      <c r="G2439" t="s">
        <v>4403</v>
      </c>
      <c r="H2439" t="s">
        <v>4415</v>
      </c>
      <c r="J2439" t="s">
        <v>10803</v>
      </c>
      <c r="K2439" t="s">
        <v>4448</v>
      </c>
      <c r="L2439" t="s">
        <v>4069</v>
      </c>
      <c r="P2439" t="s">
        <v>3343</v>
      </c>
    </row>
    <row r="2440" spans="1:16" x14ac:dyDescent="0.25">
      <c r="A2440" t="s">
        <v>4398</v>
      </c>
      <c r="B2440" t="s">
        <v>10812</v>
      </c>
      <c r="C2440" t="s">
        <v>10819</v>
      </c>
      <c r="D2440" t="s">
        <v>10819</v>
      </c>
      <c r="E2440" t="s">
        <v>10820</v>
      </c>
      <c r="F2440" t="s">
        <v>10821</v>
      </c>
      <c r="G2440" t="s">
        <v>4403</v>
      </c>
      <c r="H2440" t="s">
        <v>4415</v>
      </c>
      <c r="J2440" t="s">
        <v>10803</v>
      </c>
      <c r="K2440" t="s">
        <v>4448</v>
      </c>
      <c r="L2440" t="s">
        <v>3337</v>
      </c>
      <c r="P2440" t="s">
        <v>3343</v>
      </c>
    </row>
    <row r="2441" spans="1:16" x14ac:dyDescent="0.25">
      <c r="A2441" t="s">
        <v>4398</v>
      </c>
      <c r="B2441" t="s">
        <v>10812</v>
      </c>
      <c r="C2441" t="s">
        <v>10822</v>
      </c>
      <c r="D2441" t="s">
        <v>10822</v>
      </c>
      <c r="E2441" t="s">
        <v>10823</v>
      </c>
      <c r="F2441" t="s">
        <v>10824</v>
      </c>
      <c r="G2441" t="s">
        <v>4403</v>
      </c>
      <c r="H2441" t="s">
        <v>4415</v>
      </c>
      <c r="J2441" t="s">
        <v>10803</v>
      </c>
      <c r="K2441" t="s">
        <v>4448</v>
      </c>
      <c r="L2441" t="s">
        <v>4069</v>
      </c>
      <c r="P2441" t="s">
        <v>3343</v>
      </c>
    </row>
    <row r="2442" spans="1:16" x14ac:dyDescent="0.25">
      <c r="A2442" t="s">
        <v>4398</v>
      </c>
      <c r="B2442" t="s">
        <v>10812</v>
      </c>
      <c r="C2442" t="s">
        <v>10825</v>
      </c>
      <c r="D2442" t="s">
        <v>10825</v>
      </c>
      <c r="E2442" t="s">
        <v>10826</v>
      </c>
      <c r="F2442" t="s">
        <v>10827</v>
      </c>
      <c r="G2442" t="s">
        <v>4403</v>
      </c>
      <c r="H2442" t="s">
        <v>4415</v>
      </c>
      <c r="J2442" t="s">
        <v>10803</v>
      </c>
      <c r="K2442" t="s">
        <v>4448</v>
      </c>
      <c r="L2442" t="s">
        <v>4069</v>
      </c>
      <c r="P2442" t="s">
        <v>3343</v>
      </c>
    </row>
    <row r="2443" spans="1:16" x14ac:dyDescent="0.25">
      <c r="A2443" t="s">
        <v>4398</v>
      </c>
      <c r="B2443" t="s">
        <v>10812</v>
      </c>
      <c r="C2443" t="s">
        <v>10828</v>
      </c>
      <c r="D2443" t="s">
        <v>10828</v>
      </c>
      <c r="E2443" t="s">
        <v>10829</v>
      </c>
      <c r="F2443" t="s">
        <v>10830</v>
      </c>
      <c r="G2443" t="s">
        <v>4403</v>
      </c>
      <c r="H2443" t="s">
        <v>4415</v>
      </c>
      <c r="J2443" t="s">
        <v>10803</v>
      </c>
      <c r="K2443" t="s">
        <v>4448</v>
      </c>
      <c r="L2443" t="s">
        <v>4069</v>
      </c>
      <c r="P2443" t="s">
        <v>3343</v>
      </c>
    </row>
    <row r="2444" spans="1:16" x14ac:dyDescent="0.25">
      <c r="A2444" t="s">
        <v>4398</v>
      </c>
      <c r="B2444" t="s">
        <v>10812</v>
      </c>
      <c r="C2444" t="s">
        <v>10831</v>
      </c>
      <c r="D2444" t="s">
        <v>10831</v>
      </c>
      <c r="E2444" t="s">
        <v>10832</v>
      </c>
      <c r="F2444" t="s">
        <v>10833</v>
      </c>
      <c r="G2444" t="s">
        <v>4403</v>
      </c>
      <c r="H2444" t="s">
        <v>4415</v>
      </c>
      <c r="J2444" t="s">
        <v>10803</v>
      </c>
      <c r="K2444" t="s">
        <v>4448</v>
      </c>
      <c r="L2444" t="s">
        <v>4069</v>
      </c>
      <c r="P2444" t="s">
        <v>3343</v>
      </c>
    </row>
    <row r="2445" spans="1:16" x14ac:dyDescent="0.25">
      <c r="A2445" t="s">
        <v>4398</v>
      </c>
      <c r="B2445" t="s">
        <v>10812</v>
      </c>
      <c r="C2445" t="s">
        <v>10834</v>
      </c>
      <c r="D2445" t="s">
        <v>10834</v>
      </c>
      <c r="E2445" t="s">
        <v>10835</v>
      </c>
      <c r="F2445" t="s">
        <v>10836</v>
      </c>
      <c r="G2445" t="s">
        <v>4403</v>
      </c>
      <c r="H2445" t="s">
        <v>4415</v>
      </c>
      <c r="J2445" t="s">
        <v>10803</v>
      </c>
      <c r="K2445" t="s">
        <v>4448</v>
      </c>
      <c r="L2445" t="s">
        <v>4069</v>
      </c>
      <c r="P2445" t="s">
        <v>3343</v>
      </c>
    </row>
    <row r="2446" spans="1:16" x14ac:dyDescent="0.25">
      <c r="A2446" t="s">
        <v>4410</v>
      </c>
      <c r="B2446" t="s">
        <v>10800</v>
      </c>
      <c r="C2446" t="s">
        <v>10837</v>
      </c>
      <c r="D2446" t="s">
        <v>10837</v>
      </c>
      <c r="E2446" t="s">
        <v>10838</v>
      </c>
      <c r="F2446" t="s">
        <v>5536</v>
      </c>
      <c r="G2446" t="s">
        <v>4403</v>
      </c>
      <c r="H2446" t="s">
        <v>4415</v>
      </c>
      <c r="J2446" t="s">
        <v>10803</v>
      </c>
      <c r="K2446" t="s">
        <v>4448</v>
      </c>
      <c r="L2446" t="s">
        <v>4069</v>
      </c>
      <c r="P2446" t="s">
        <v>3343</v>
      </c>
    </row>
    <row r="2447" spans="1:16" x14ac:dyDescent="0.25">
      <c r="A2447" t="s">
        <v>4398</v>
      </c>
      <c r="B2447" t="s">
        <v>10812</v>
      </c>
      <c r="C2447" t="s">
        <v>10839</v>
      </c>
      <c r="D2447" t="s">
        <v>10839</v>
      </c>
      <c r="E2447" t="s">
        <v>10840</v>
      </c>
      <c r="F2447" t="s">
        <v>10841</v>
      </c>
      <c r="G2447" t="s">
        <v>4403</v>
      </c>
      <c r="H2447" t="s">
        <v>4415</v>
      </c>
      <c r="J2447" t="s">
        <v>10803</v>
      </c>
      <c r="K2447" t="s">
        <v>4448</v>
      </c>
      <c r="L2447" t="s">
        <v>3337</v>
      </c>
      <c r="P2447" t="s">
        <v>3343</v>
      </c>
    </row>
    <row r="2448" spans="1:16" x14ac:dyDescent="0.25">
      <c r="A2448" t="s">
        <v>4410</v>
      </c>
      <c r="B2448" t="s">
        <v>10800</v>
      </c>
      <c r="C2448" t="s">
        <v>10842</v>
      </c>
      <c r="D2448" t="s">
        <v>10842</v>
      </c>
      <c r="E2448" t="s">
        <v>10843</v>
      </c>
      <c r="F2448" t="s">
        <v>5574</v>
      </c>
      <c r="G2448" t="s">
        <v>4403</v>
      </c>
      <c r="H2448" t="s">
        <v>4415</v>
      </c>
      <c r="J2448" t="s">
        <v>10803</v>
      </c>
      <c r="K2448" t="s">
        <v>4448</v>
      </c>
      <c r="L2448" t="s">
        <v>4069</v>
      </c>
      <c r="P2448" t="s">
        <v>3343</v>
      </c>
    </row>
    <row r="2449" spans="1:16" x14ac:dyDescent="0.25">
      <c r="A2449" t="s">
        <v>4410</v>
      </c>
      <c r="B2449" t="s">
        <v>10800</v>
      </c>
      <c r="C2449" t="s">
        <v>10844</v>
      </c>
      <c r="D2449" t="s">
        <v>10844</v>
      </c>
      <c r="E2449" t="s">
        <v>10845</v>
      </c>
      <c r="F2449" t="s">
        <v>5583</v>
      </c>
      <c r="G2449" t="s">
        <v>4403</v>
      </c>
      <c r="H2449" t="s">
        <v>4415</v>
      </c>
      <c r="J2449" t="s">
        <v>10803</v>
      </c>
      <c r="K2449" t="s">
        <v>4448</v>
      </c>
      <c r="L2449" t="s">
        <v>4069</v>
      </c>
      <c r="P2449" t="s">
        <v>3343</v>
      </c>
    </row>
    <row r="2450" spans="1:16" x14ac:dyDescent="0.25">
      <c r="A2450" t="s">
        <v>4410</v>
      </c>
      <c r="B2450" t="s">
        <v>10800</v>
      </c>
      <c r="C2450" t="s">
        <v>10846</v>
      </c>
      <c r="D2450" t="s">
        <v>10846</v>
      </c>
      <c r="E2450" t="s">
        <v>10847</v>
      </c>
      <c r="F2450" t="s">
        <v>6807</v>
      </c>
      <c r="G2450" t="s">
        <v>4403</v>
      </c>
      <c r="H2450" t="s">
        <v>4415</v>
      </c>
      <c r="J2450" t="s">
        <v>10803</v>
      </c>
      <c r="K2450" t="s">
        <v>4448</v>
      </c>
      <c r="L2450" t="s">
        <v>4069</v>
      </c>
      <c r="P2450" t="s">
        <v>3343</v>
      </c>
    </row>
    <row r="2451" spans="1:16" x14ac:dyDescent="0.25">
      <c r="A2451" t="s">
        <v>4410</v>
      </c>
      <c r="B2451" t="s">
        <v>10800</v>
      </c>
      <c r="C2451" t="s">
        <v>10848</v>
      </c>
      <c r="D2451" t="s">
        <v>10848</v>
      </c>
      <c r="E2451" t="s">
        <v>10849</v>
      </c>
      <c r="F2451" t="s">
        <v>5695</v>
      </c>
      <c r="G2451" t="s">
        <v>5259</v>
      </c>
      <c r="H2451" t="s">
        <v>4415</v>
      </c>
      <c r="J2451" t="s">
        <v>10803</v>
      </c>
      <c r="K2451" t="s">
        <v>4448</v>
      </c>
      <c r="L2451" t="s">
        <v>3337</v>
      </c>
      <c r="P2451" t="s">
        <v>3343</v>
      </c>
    </row>
    <row r="2452" spans="1:16" x14ac:dyDescent="0.25">
      <c r="A2452" t="s">
        <v>4410</v>
      </c>
      <c r="B2452" t="s">
        <v>10850</v>
      </c>
      <c r="C2452" t="s">
        <v>10851</v>
      </c>
      <c r="D2452" t="s">
        <v>10851</v>
      </c>
      <c r="E2452" t="s">
        <v>6479</v>
      </c>
      <c r="F2452" t="s">
        <v>10852</v>
      </c>
      <c r="G2452" t="s">
        <v>4443</v>
      </c>
      <c r="H2452" t="s">
        <v>4415</v>
      </c>
      <c r="J2452" t="s">
        <v>10803</v>
      </c>
      <c r="K2452" t="s">
        <v>5265</v>
      </c>
      <c r="L2452" t="s">
        <v>4069</v>
      </c>
      <c r="P2452" t="s">
        <v>3343</v>
      </c>
    </row>
    <row r="2453" spans="1:16" x14ac:dyDescent="0.25">
      <c r="A2453" t="s">
        <v>4410</v>
      </c>
      <c r="B2453" t="s">
        <v>10850</v>
      </c>
      <c r="C2453" t="s">
        <v>10853</v>
      </c>
      <c r="D2453" t="s">
        <v>10853</v>
      </c>
      <c r="E2453" t="s">
        <v>6481</v>
      </c>
      <c r="F2453" t="s">
        <v>5268</v>
      </c>
      <c r="G2453" t="s">
        <v>4443</v>
      </c>
      <c r="H2453" t="s">
        <v>4415</v>
      </c>
      <c r="J2453" t="s">
        <v>10803</v>
      </c>
      <c r="K2453" t="s">
        <v>5265</v>
      </c>
      <c r="L2453" t="s">
        <v>3337</v>
      </c>
      <c r="P2453" t="s">
        <v>3343</v>
      </c>
    </row>
    <row r="2454" spans="1:16" x14ac:dyDescent="0.25">
      <c r="A2454" t="s">
        <v>4410</v>
      </c>
      <c r="B2454" t="s">
        <v>10850</v>
      </c>
      <c r="C2454" t="s">
        <v>10854</v>
      </c>
      <c r="D2454" t="s">
        <v>10854</v>
      </c>
      <c r="E2454" t="s">
        <v>6097</v>
      </c>
      <c r="F2454" t="s">
        <v>10855</v>
      </c>
      <c r="G2454" t="s">
        <v>4443</v>
      </c>
      <c r="H2454" t="s">
        <v>4415</v>
      </c>
      <c r="J2454" t="s">
        <v>10803</v>
      </c>
      <c r="K2454" t="s">
        <v>5265</v>
      </c>
      <c r="L2454" t="s">
        <v>3337</v>
      </c>
      <c r="P2454" t="s">
        <v>3343</v>
      </c>
    </row>
    <row r="2455" spans="1:16" x14ac:dyDescent="0.25">
      <c r="A2455" t="s">
        <v>4410</v>
      </c>
      <c r="B2455" t="s">
        <v>10850</v>
      </c>
      <c r="C2455" t="s">
        <v>10856</v>
      </c>
      <c r="D2455" t="s">
        <v>10856</v>
      </c>
      <c r="E2455" t="s">
        <v>6095</v>
      </c>
      <c r="F2455" t="s">
        <v>5276</v>
      </c>
      <c r="G2455" t="s">
        <v>4443</v>
      </c>
      <c r="H2455" t="s">
        <v>4415</v>
      </c>
      <c r="J2455" t="s">
        <v>10803</v>
      </c>
      <c r="K2455" t="s">
        <v>5265</v>
      </c>
      <c r="L2455" t="s">
        <v>3337</v>
      </c>
      <c r="P2455" t="s">
        <v>3343</v>
      </c>
    </row>
    <row r="2456" spans="1:16" x14ac:dyDescent="0.25">
      <c r="A2456" t="s">
        <v>4410</v>
      </c>
      <c r="B2456" t="s">
        <v>10850</v>
      </c>
      <c r="C2456" t="s">
        <v>10857</v>
      </c>
      <c r="D2456" t="s">
        <v>10857</v>
      </c>
      <c r="E2456" t="s">
        <v>6159</v>
      </c>
      <c r="F2456" t="s">
        <v>10858</v>
      </c>
      <c r="G2456" t="s">
        <v>4443</v>
      </c>
      <c r="H2456" t="s">
        <v>4415</v>
      </c>
      <c r="J2456" t="s">
        <v>10803</v>
      </c>
      <c r="K2456" t="s">
        <v>5265</v>
      </c>
      <c r="L2456" t="s">
        <v>4069</v>
      </c>
      <c r="P2456" t="s">
        <v>3343</v>
      </c>
    </row>
    <row r="2457" spans="1:16" x14ac:dyDescent="0.25">
      <c r="A2457" t="s">
        <v>4410</v>
      </c>
      <c r="B2457" t="s">
        <v>10850</v>
      </c>
      <c r="C2457" t="s">
        <v>10859</v>
      </c>
      <c r="D2457" t="s">
        <v>10859</v>
      </c>
      <c r="E2457" t="s">
        <v>6476</v>
      </c>
      <c r="F2457" t="s">
        <v>6477</v>
      </c>
      <c r="G2457" t="s">
        <v>4443</v>
      </c>
      <c r="H2457" t="s">
        <v>4415</v>
      </c>
      <c r="J2457" t="s">
        <v>10803</v>
      </c>
      <c r="K2457" t="s">
        <v>5265</v>
      </c>
      <c r="L2457" t="s">
        <v>4069</v>
      </c>
      <c r="P2457" t="s">
        <v>3343</v>
      </c>
    </row>
    <row r="2458" spans="1:16" x14ac:dyDescent="0.25">
      <c r="A2458" t="s">
        <v>4410</v>
      </c>
      <c r="B2458" t="s">
        <v>10850</v>
      </c>
      <c r="C2458" t="s">
        <v>10860</v>
      </c>
      <c r="D2458" t="s">
        <v>10860</v>
      </c>
      <c r="E2458" t="s">
        <v>6474</v>
      </c>
      <c r="F2458" t="s">
        <v>5284</v>
      </c>
      <c r="G2458" t="s">
        <v>4443</v>
      </c>
      <c r="H2458" t="s">
        <v>4415</v>
      </c>
      <c r="J2458" t="s">
        <v>10803</v>
      </c>
      <c r="K2458" t="s">
        <v>5265</v>
      </c>
      <c r="L2458" t="s">
        <v>4069</v>
      </c>
      <c r="P2458" t="s">
        <v>3343</v>
      </c>
    </row>
    <row r="2459" spans="1:16" x14ac:dyDescent="0.25">
      <c r="A2459" t="s">
        <v>4410</v>
      </c>
      <c r="B2459" t="s">
        <v>10850</v>
      </c>
      <c r="C2459" t="s">
        <v>10861</v>
      </c>
      <c r="D2459" t="s">
        <v>10861</v>
      </c>
      <c r="E2459" t="s">
        <v>6484</v>
      </c>
      <c r="F2459" t="s">
        <v>5289</v>
      </c>
      <c r="G2459" t="s">
        <v>4443</v>
      </c>
      <c r="H2459" t="s">
        <v>4415</v>
      </c>
      <c r="J2459" t="s">
        <v>10803</v>
      </c>
      <c r="K2459" t="s">
        <v>5265</v>
      </c>
      <c r="L2459" t="s">
        <v>4069</v>
      </c>
      <c r="P2459" t="s">
        <v>3343</v>
      </c>
    </row>
    <row r="2460" spans="1:16" x14ac:dyDescent="0.25">
      <c r="A2460" t="s">
        <v>4410</v>
      </c>
      <c r="B2460" t="s">
        <v>10850</v>
      </c>
      <c r="C2460" t="s">
        <v>10862</v>
      </c>
      <c r="D2460" t="s">
        <v>10862</v>
      </c>
      <c r="E2460" t="s">
        <v>6093</v>
      </c>
      <c r="F2460" t="s">
        <v>10863</v>
      </c>
      <c r="G2460" t="s">
        <v>4443</v>
      </c>
      <c r="H2460" t="s">
        <v>4415</v>
      </c>
      <c r="J2460" t="s">
        <v>10803</v>
      </c>
      <c r="K2460" t="s">
        <v>5265</v>
      </c>
      <c r="L2460" t="s">
        <v>3337</v>
      </c>
      <c r="P2460" t="s">
        <v>3343</v>
      </c>
    </row>
    <row r="2461" spans="1:16" x14ac:dyDescent="0.25">
      <c r="A2461" t="s">
        <v>4410</v>
      </c>
      <c r="B2461" t="s">
        <v>10850</v>
      </c>
      <c r="C2461" t="s">
        <v>10864</v>
      </c>
      <c r="D2461" t="s">
        <v>10864</v>
      </c>
      <c r="E2461" t="s">
        <v>10865</v>
      </c>
      <c r="F2461" t="s">
        <v>10866</v>
      </c>
      <c r="G2461" t="s">
        <v>4403</v>
      </c>
      <c r="H2461" t="s">
        <v>4415</v>
      </c>
      <c r="J2461" t="s">
        <v>10803</v>
      </c>
      <c r="K2461" t="s">
        <v>5265</v>
      </c>
      <c r="L2461" t="s">
        <v>4069</v>
      </c>
      <c r="P2461" t="s">
        <v>3343</v>
      </c>
    </row>
    <row r="2462" spans="1:16" x14ac:dyDescent="0.25">
      <c r="A2462" t="s">
        <v>4410</v>
      </c>
      <c r="B2462" t="s">
        <v>10867</v>
      </c>
      <c r="C2462" t="s">
        <v>10868</v>
      </c>
      <c r="D2462" t="s">
        <v>10868</v>
      </c>
      <c r="E2462" t="s">
        <v>4820</v>
      </c>
      <c r="F2462" t="s">
        <v>10869</v>
      </c>
      <c r="K2462" t="s">
        <v>4605</v>
      </c>
      <c r="L2462" t="s">
        <v>4069</v>
      </c>
      <c r="P2462" t="s">
        <v>3343</v>
      </c>
    </row>
    <row r="2463" spans="1:16" x14ac:dyDescent="0.25">
      <c r="A2463" t="s">
        <v>3430</v>
      </c>
      <c r="C2463" t="s">
        <v>10870</v>
      </c>
      <c r="D2463" t="s">
        <v>10870</v>
      </c>
      <c r="E2463" t="s">
        <v>10871</v>
      </c>
      <c r="K2463" t="s">
        <v>3336</v>
      </c>
      <c r="L2463" t="s">
        <v>3337</v>
      </c>
      <c r="P2463" t="s">
        <v>3343</v>
      </c>
    </row>
    <row r="2464" spans="1:16" x14ac:dyDescent="0.25">
      <c r="A2464" t="s">
        <v>4764</v>
      </c>
      <c r="B2464" t="s">
        <v>10872</v>
      </c>
      <c r="C2464" t="s">
        <v>10873</v>
      </c>
      <c r="D2464" t="s">
        <v>10873</v>
      </c>
      <c r="F2464" t="s">
        <v>10874</v>
      </c>
      <c r="G2464" t="s">
        <v>3881</v>
      </c>
      <c r="H2464" t="s">
        <v>4415</v>
      </c>
      <c r="I2464" t="s">
        <v>3881</v>
      </c>
      <c r="J2464" t="s">
        <v>10875</v>
      </c>
      <c r="K2464" t="s">
        <v>3336</v>
      </c>
      <c r="L2464" t="s">
        <v>4069</v>
      </c>
      <c r="P2464" t="s">
        <v>3343</v>
      </c>
    </row>
    <row r="2465" spans="1:16" x14ac:dyDescent="0.25">
      <c r="A2465" t="s">
        <v>4764</v>
      </c>
      <c r="B2465" t="s">
        <v>10876</v>
      </c>
      <c r="C2465" t="s">
        <v>10877</v>
      </c>
      <c r="D2465" t="s">
        <v>10877</v>
      </c>
      <c r="F2465" t="s">
        <v>10878</v>
      </c>
      <c r="G2465" t="s">
        <v>3881</v>
      </c>
      <c r="H2465" t="s">
        <v>4415</v>
      </c>
      <c r="I2465" t="s">
        <v>3881</v>
      </c>
      <c r="J2465" t="s">
        <v>10875</v>
      </c>
      <c r="K2465" t="s">
        <v>3336</v>
      </c>
      <c r="L2465" t="s">
        <v>4069</v>
      </c>
      <c r="P2465" t="s">
        <v>3343</v>
      </c>
    </row>
    <row r="2466" spans="1:16" x14ac:dyDescent="0.25">
      <c r="A2466" t="s">
        <v>4764</v>
      </c>
      <c r="B2466" t="s">
        <v>10879</v>
      </c>
      <c r="C2466" t="s">
        <v>10880</v>
      </c>
      <c r="D2466" t="s">
        <v>10880</v>
      </c>
      <c r="F2466" t="s">
        <v>10881</v>
      </c>
      <c r="G2466" t="s">
        <v>3881</v>
      </c>
      <c r="H2466" t="s">
        <v>4415</v>
      </c>
      <c r="I2466" t="s">
        <v>3881</v>
      </c>
      <c r="J2466" t="s">
        <v>10875</v>
      </c>
      <c r="K2466" t="s">
        <v>3336</v>
      </c>
      <c r="L2466" t="s">
        <v>4069</v>
      </c>
      <c r="P2466" t="s">
        <v>3343</v>
      </c>
    </row>
    <row r="2467" spans="1:16" x14ac:dyDescent="0.25">
      <c r="A2467" t="s">
        <v>4764</v>
      </c>
      <c r="B2467" t="s">
        <v>10872</v>
      </c>
      <c r="C2467" t="s">
        <v>10882</v>
      </c>
      <c r="D2467" t="s">
        <v>10882</v>
      </c>
      <c r="F2467" t="s">
        <v>10883</v>
      </c>
      <c r="G2467" t="s">
        <v>3881</v>
      </c>
      <c r="H2467" t="s">
        <v>4415</v>
      </c>
      <c r="I2467" t="s">
        <v>3881</v>
      </c>
      <c r="J2467" t="s">
        <v>10875</v>
      </c>
      <c r="K2467" t="s">
        <v>3336</v>
      </c>
      <c r="L2467" t="s">
        <v>4069</v>
      </c>
      <c r="P2467" t="s">
        <v>3343</v>
      </c>
    </row>
    <row r="2468" spans="1:16" x14ac:dyDescent="0.25">
      <c r="A2468" t="s">
        <v>4764</v>
      </c>
      <c r="B2468" t="s">
        <v>10876</v>
      </c>
      <c r="C2468" t="s">
        <v>10884</v>
      </c>
      <c r="D2468" t="s">
        <v>10884</v>
      </c>
      <c r="F2468" t="s">
        <v>10885</v>
      </c>
      <c r="G2468" t="s">
        <v>3881</v>
      </c>
      <c r="H2468" t="s">
        <v>4415</v>
      </c>
      <c r="I2468" t="s">
        <v>3881</v>
      </c>
      <c r="J2468" t="s">
        <v>10875</v>
      </c>
      <c r="K2468" t="s">
        <v>3336</v>
      </c>
      <c r="L2468" t="s">
        <v>4069</v>
      </c>
      <c r="P2468" t="s">
        <v>3343</v>
      </c>
    </row>
    <row r="2469" spans="1:16" x14ac:dyDescent="0.25">
      <c r="A2469" t="s">
        <v>4764</v>
      </c>
      <c r="B2469" t="s">
        <v>10879</v>
      </c>
      <c r="C2469" t="s">
        <v>10886</v>
      </c>
      <c r="D2469" t="s">
        <v>10886</v>
      </c>
      <c r="F2469" t="s">
        <v>10887</v>
      </c>
      <c r="G2469" t="s">
        <v>3881</v>
      </c>
      <c r="H2469" t="s">
        <v>4415</v>
      </c>
      <c r="I2469" t="s">
        <v>3881</v>
      </c>
      <c r="J2469" t="s">
        <v>10875</v>
      </c>
      <c r="K2469" t="s">
        <v>3336</v>
      </c>
      <c r="L2469" t="s">
        <v>4069</v>
      </c>
      <c r="P2469" t="s">
        <v>3343</v>
      </c>
    </row>
    <row r="2470" spans="1:16" x14ac:dyDescent="0.25">
      <c r="A2470" t="s">
        <v>4764</v>
      </c>
      <c r="B2470" t="s">
        <v>10872</v>
      </c>
      <c r="C2470" t="s">
        <v>10888</v>
      </c>
      <c r="D2470" t="s">
        <v>10888</v>
      </c>
      <c r="F2470" t="s">
        <v>10889</v>
      </c>
      <c r="G2470" t="s">
        <v>3881</v>
      </c>
      <c r="H2470" t="s">
        <v>4415</v>
      </c>
      <c r="I2470" t="s">
        <v>3881</v>
      </c>
      <c r="J2470" t="s">
        <v>10875</v>
      </c>
      <c r="K2470" t="s">
        <v>3336</v>
      </c>
      <c r="L2470" t="s">
        <v>4069</v>
      </c>
      <c r="P2470" t="s">
        <v>3343</v>
      </c>
    </row>
    <row r="2471" spans="1:16" x14ac:dyDescent="0.25">
      <c r="A2471" t="s">
        <v>4764</v>
      </c>
      <c r="B2471" t="s">
        <v>10876</v>
      </c>
      <c r="C2471" t="s">
        <v>10890</v>
      </c>
      <c r="D2471" t="s">
        <v>10890</v>
      </c>
      <c r="F2471" t="s">
        <v>10891</v>
      </c>
      <c r="G2471" t="s">
        <v>3881</v>
      </c>
      <c r="H2471" t="s">
        <v>4415</v>
      </c>
      <c r="I2471" t="s">
        <v>3881</v>
      </c>
      <c r="J2471" t="s">
        <v>10875</v>
      </c>
      <c r="K2471" t="s">
        <v>3336</v>
      </c>
      <c r="L2471" t="s">
        <v>4069</v>
      </c>
      <c r="P2471" t="s">
        <v>3343</v>
      </c>
    </row>
    <row r="2472" spans="1:16" x14ac:dyDescent="0.25">
      <c r="A2472" t="s">
        <v>4764</v>
      </c>
      <c r="B2472" t="s">
        <v>10879</v>
      </c>
      <c r="C2472" t="s">
        <v>10892</v>
      </c>
      <c r="D2472" t="s">
        <v>10892</v>
      </c>
      <c r="F2472" t="s">
        <v>10893</v>
      </c>
      <c r="G2472" t="s">
        <v>3881</v>
      </c>
      <c r="H2472" t="s">
        <v>4415</v>
      </c>
      <c r="I2472" t="s">
        <v>3881</v>
      </c>
      <c r="J2472" t="s">
        <v>10875</v>
      </c>
      <c r="K2472" t="s">
        <v>3336</v>
      </c>
      <c r="L2472" t="s">
        <v>4069</v>
      </c>
      <c r="P2472" t="s">
        <v>3343</v>
      </c>
    </row>
    <row r="2473" spans="1:16" x14ac:dyDescent="0.25">
      <c r="A2473" t="s">
        <v>4764</v>
      </c>
      <c r="B2473" t="s">
        <v>10872</v>
      </c>
      <c r="C2473" t="s">
        <v>10894</v>
      </c>
      <c r="D2473" t="s">
        <v>10894</v>
      </c>
      <c r="F2473" t="s">
        <v>10895</v>
      </c>
      <c r="G2473" t="s">
        <v>3881</v>
      </c>
      <c r="H2473" t="s">
        <v>4415</v>
      </c>
      <c r="I2473" t="s">
        <v>3881</v>
      </c>
      <c r="J2473" t="s">
        <v>10875</v>
      </c>
      <c r="K2473" t="s">
        <v>3336</v>
      </c>
      <c r="L2473" t="s">
        <v>4069</v>
      </c>
      <c r="P2473" t="s">
        <v>3343</v>
      </c>
    </row>
    <row r="2474" spans="1:16" x14ac:dyDescent="0.25">
      <c r="A2474" t="s">
        <v>4764</v>
      </c>
      <c r="B2474" t="s">
        <v>10876</v>
      </c>
      <c r="C2474" t="s">
        <v>10896</v>
      </c>
      <c r="D2474" t="s">
        <v>10896</v>
      </c>
      <c r="F2474" t="s">
        <v>10897</v>
      </c>
      <c r="G2474" t="s">
        <v>3881</v>
      </c>
      <c r="H2474" t="s">
        <v>4415</v>
      </c>
      <c r="I2474" t="s">
        <v>3881</v>
      </c>
      <c r="J2474" t="s">
        <v>10875</v>
      </c>
      <c r="K2474" t="s">
        <v>3336</v>
      </c>
      <c r="L2474" t="s">
        <v>4069</v>
      </c>
      <c r="P2474" t="s">
        <v>3343</v>
      </c>
    </row>
    <row r="2475" spans="1:16" x14ac:dyDescent="0.25">
      <c r="A2475" t="s">
        <v>4764</v>
      </c>
      <c r="B2475" t="s">
        <v>10879</v>
      </c>
      <c r="C2475" t="s">
        <v>10898</v>
      </c>
      <c r="D2475" t="s">
        <v>10898</v>
      </c>
      <c r="F2475" t="s">
        <v>10899</v>
      </c>
      <c r="G2475" t="s">
        <v>3881</v>
      </c>
      <c r="H2475" t="s">
        <v>4415</v>
      </c>
      <c r="I2475" t="s">
        <v>3881</v>
      </c>
      <c r="J2475" t="s">
        <v>10875</v>
      </c>
      <c r="K2475" t="s">
        <v>3336</v>
      </c>
      <c r="L2475" t="s">
        <v>4069</v>
      </c>
      <c r="P2475" t="s">
        <v>3343</v>
      </c>
    </row>
    <row r="2476" spans="1:16" x14ac:dyDescent="0.25">
      <c r="A2476" t="s">
        <v>4764</v>
      </c>
      <c r="B2476" t="s">
        <v>10872</v>
      </c>
      <c r="C2476" t="s">
        <v>10900</v>
      </c>
      <c r="D2476" t="s">
        <v>10900</v>
      </c>
      <c r="F2476" t="s">
        <v>10901</v>
      </c>
      <c r="G2476" t="s">
        <v>3881</v>
      </c>
      <c r="H2476" t="s">
        <v>4415</v>
      </c>
      <c r="I2476" t="s">
        <v>3881</v>
      </c>
      <c r="J2476" t="s">
        <v>10875</v>
      </c>
      <c r="K2476" t="s">
        <v>3336</v>
      </c>
      <c r="L2476" t="s">
        <v>4069</v>
      </c>
      <c r="P2476" t="s">
        <v>3343</v>
      </c>
    </row>
    <row r="2477" spans="1:16" x14ac:dyDescent="0.25">
      <c r="A2477" t="s">
        <v>4764</v>
      </c>
      <c r="B2477" t="s">
        <v>10876</v>
      </c>
      <c r="C2477" t="s">
        <v>10902</v>
      </c>
      <c r="D2477" t="s">
        <v>10902</v>
      </c>
      <c r="F2477" t="s">
        <v>10903</v>
      </c>
      <c r="G2477" t="s">
        <v>3881</v>
      </c>
      <c r="H2477" t="s">
        <v>4415</v>
      </c>
      <c r="I2477" t="s">
        <v>3881</v>
      </c>
      <c r="J2477" t="s">
        <v>10875</v>
      </c>
      <c r="K2477" t="s">
        <v>3336</v>
      </c>
      <c r="L2477" t="s">
        <v>4069</v>
      </c>
      <c r="P2477" t="s">
        <v>3343</v>
      </c>
    </row>
    <row r="2478" spans="1:16" x14ac:dyDescent="0.25">
      <c r="A2478" t="s">
        <v>4764</v>
      </c>
      <c r="B2478" t="s">
        <v>10879</v>
      </c>
      <c r="C2478" t="s">
        <v>10904</v>
      </c>
      <c r="D2478" t="s">
        <v>10904</v>
      </c>
      <c r="F2478" t="s">
        <v>10905</v>
      </c>
      <c r="G2478" t="s">
        <v>3881</v>
      </c>
      <c r="H2478" t="s">
        <v>4415</v>
      </c>
      <c r="I2478" t="s">
        <v>3881</v>
      </c>
      <c r="J2478" t="s">
        <v>10875</v>
      </c>
      <c r="K2478" t="s">
        <v>3336</v>
      </c>
      <c r="L2478" t="s">
        <v>4069</v>
      </c>
      <c r="P2478" t="s">
        <v>3343</v>
      </c>
    </row>
    <row r="2479" spans="1:16" x14ac:dyDescent="0.25">
      <c r="A2479" t="s">
        <v>4410</v>
      </c>
      <c r="B2479" t="s">
        <v>10906</v>
      </c>
      <c r="C2479" t="s">
        <v>10907</v>
      </c>
      <c r="D2479" t="s">
        <v>10907</v>
      </c>
      <c r="F2479" t="s">
        <v>10908</v>
      </c>
      <c r="G2479" t="s">
        <v>3333</v>
      </c>
      <c r="H2479" t="s">
        <v>4415</v>
      </c>
      <c r="I2479" t="s">
        <v>3333</v>
      </c>
      <c r="J2479" t="s">
        <v>10875</v>
      </c>
      <c r="K2479" t="s">
        <v>3336</v>
      </c>
      <c r="L2479" t="s">
        <v>4069</v>
      </c>
      <c r="M2479" t="s">
        <v>10909</v>
      </c>
      <c r="P2479" t="s">
        <v>3343</v>
      </c>
    </row>
    <row r="2480" spans="1:16" x14ac:dyDescent="0.25">
      <c r="A2480" t="s">
        <v>4410</v>
      </c>
      <c r="B2480" t="s">
        <v>10906</v>
      </c>
      <c r="C2480" t="s">
        <v>10910</v>
      </c>
      <c r="D2480" t="s">
        <v>10910</v>
      </c>
      <c r="F2480" t="s">
        <v>10911</v>
      </c>
      <c r="G2480" t="s">
        <v>4403</v>
      </c>
      <c r="H2480" t="s">
        <v>4415</v>
      </c>
      <c r="I2480" t="s">
        <v>4403</v>
      </c>
      <c r="J2480" t="s">
        <v>10875</v>
      </c>
      <c r="K2480" t="s">
        <v>3336</v>
      </c>
      <c r="L2480" t="s">
        <v>4069</v>
      </c>
      <c r="M2480" t="s">
        <v>10912</v>
      </c>
      <c r="P2480" t="s">
        <v>3343</v>
      </c>
    </row>
    <row r="2481" spans="1:16" x14ac:dyDescent="0.25">
      <c r="A2481" t="s">
        <v>4410</v>
      </c>
      <c r="B2481" t="s">
        <v>10906</v>
      </c>
      <c r="C2481" t="s">
        <v>10913</v>
      </c>
      <c r="D2481" t="s">
        <v>10913</v>
      </c>
      <c r="F2481" t="s">
        <v>5593</v>
      </c>
      <c r="G2481" t="s">
        <v>4403</v>
      </c>
      <c r="H2481" t="s">
        <v>4415</v>
      </c>
      <c r="I2481" t="s">
        <v>4403</v>
      </c>
      <c r="J2481" t="s">
        <v>10875</v>
      </c>
      <c r="K2481" t="s">
        <v>3336</v>
      </c>
      <c r="L2481" t="s">
        <v>4069</v>
      </c>
      <c r="M2481" t="s">
        <v>10916</v>
      </c>
      <c r="P2481" t="s">
        <v>3343</v>
      </c>
    </row>
    <row r="2482" spans="1:16" x14ac:dyDescent="0.25">
      <c r="A2482" t="s">
        <v>4410</v>
      </c>
      <c r="B2482" t="s">
        <v>10906</v>
      </c>
      <c r="C2482" t="s">
        <v>10914</v>
      </c>
      <c r="D2482" t="s">
        <v>10914</v>
      </c>
      <c r="F2482" t="s">
        <v>10915</v>
      </c>
      <c r="G2482" t="s">
        <v>3333</v>
      </c>
      <c r="H2482" t="s">
        <v>4415</v>
      </c>
      <c r="I2482" t="s">
        <v>3333</v>
      </c>
      <c r="J2482" t="s">
        <v>10875</v>
      </c>
      <c r="K2482" t="s">
        <v>3336</v>
      </c>
      <c r="L2482" t="s">
        <v>4069</v>
      </c>
      <c r="M2482" t="s">
        <v>10917</v>
      </c>
      <c r="P2482" t="s">
        <v>3343</v>
      </c>
    </row>
    <row r="2483" spans="1:16" x14ac:dyDescent="0.25">
      <c r="A2483" t="s">
        <v>4410</v>
      </c>
      <c r="B2483" t="s">
        <v>10906</v>
      </c>
      <c r="C2483" t="s">
        <v>10918</v>
      </c>
      <c r="D2483" t="s">
        <v>10918</v>
      </c>
      <c r="F2483" t="s">
        <v>10919</v>
      </c>
      <c r="G2483" t="s">
        <v>3333</v>
      </c>
      <c r="H2483" t="s">
        <v>4415</v>
      </c>
      <c r="I2483" t="s">
        <v>3333</v>
      </c>
      <c r="J2483" t="s">
        <v>10875</v>
      </c>
      <c r="K2483" t="s">
        <v>3336</v>
      </c>
      <c r="L2483" t="s">
        <v>4069</v>
      </c>
      <c r="M2483" t="s">
        <v>10920</v>
      </c>
      <c r="P2483" t="s">
        <v>3343</v>
      </c>
    </row>
    <row r="2484" spans="1:16" x14ac:dyDescent="0.25">
      <c r="A2484" t="s">
        <v>4410</v>
      </c>
      <c r="B2484" t="s">
        <v>10906</v>
      </c>
      <c r="C2484" t="s">
        <v>10921</v>
      </c>
      <c r="D2484" t="s">
        <v>10921</v>
      </c>
      <c r="F2484" t="s">
        <v>5833</v>
      </c>
      <c r="G2484" t="s">
        <v>4403</v>
      </c>
      <c r="H2484" t="s">
        <v>4415</v>
      </c>
      <c r="I2484" t="s">
        <v>4403</v>
      </c>
      <c r="J2484" t="s">
        <v>10875</v>
      </c>
      <c r="K2484" t="s">
        <v>3336</v>
      </c>
      <c r="L2484" t="s">
        <v>4069</v>
      </c>
      <c r="M2484" t="s">
        <v>10922</v>
      </c>
      <c r="P2484" t="s">
        <v>3343</v>
      </c>
    </row>
    <row r="2485" spans="1:16" x14ac:dyDescent="0.25">
      <c r="A2485" t="s">
        <v>4764</v>
      </c>
      <c r="B2485" t="s">
        <v>10923</v>
      </c>
      <c r="C2485" t="s">
        <v>10924</v>
      </c>
      <c r="D2485" t="s">
        <v>10924</v>
      </c>
      <c r="G2485" t="s">
        <v>4403</v>
      </c>
      <c r="H2485" t="s">
        <v>4415</v>
      </c>
      <c r="I2485" t="s">
        <v>4403</v>
      </c>
      <c r="J2485" t="s">
        <v>10875</v>
      </c>
      <c r="K2485" t="s">
        <v>3336</v>
      </c>
      <c r="L2485" t="s">
        <v>4069</v>
      </c>
      <c r="M2485" t="s">
        <v>10925</v>
      </c>
      <c r="P2485" t="s">
        <v>3343</v>
      </c>
    </row>
    <row r="2486" spans="1:16" x14ac:dyDescent="0.25">
      <c r="A2486" t="s">
        <v>4410</v>
      </c>
      <c r="B2486" t="s">
        <v>10906</v>
      </c>
      <c r="C2486" t="s">
        <v>10926</v>
      </c>
      <c r="D2486" t="s">
        <v>10926</v>
      </c>
      <c r="F2486" t="s">
        <v>10927</v>
      </c>
      <c r="G2486" t="s">
        <v>3881</v>
      </c>
      <c r="H2486" t="s">
        <v>4415</v>
      </c>
      <c r="I2486" t="s">
        <v>3881</v>
      </c>
      <c r="J2486" t="s">
        <v>10875</v>
      </c>
      <c r="K2486" t="s">
        <v>3336</v>
      </c>
      <c r="L2486" t="s">
        <v>4069</v>
      </c>
      <c r="P2486" t="s">
        <v>3343</v>
      </c>
    </row>
    <row r="2487" spans="1:16" x14ac:dyDescent="0.25">
      <c r="A2487" t="s">
        <v>4410</v>
      </c>
      <c r="B2487" t="s">
        <v>10906</v>
      </c>
      <c r="C2487" t="s">
        <v>10928</v>
      </c>
      <c r="D2487" t="s">
        <v>10928</v>
      </c>
      <c r="F2487" t="s">
        <v>10929</v>
      </c>
      <c r="G2487" t="s">
        <v>4486</v>
      </c>
      <c r="H2487" t="s">
        <v>4415</v>
      </c>
      <c r="I2487" t="s">
        <v>4486</v>
      </c>
      <c r="J2487" t="s">
        <v>10875</v>
      </c>
      <c r="K2487" t="s">
        <v>3336</v>
      </c>
      <c r="L2487" t="s">
        <v>4069</v>
      </c>
      <c r="M2487" t="s">
        <v>10930</v>
      </c>
      <c r="P2487" t="s">
        <v>3343</v>
      </c>
    </row>
    <row r="2488" spans="1:16" x14ac:dyDescent="0.25">
      <c r="A2488" t="s">
        <v>4410</v>
      </c>
      <c r="C2488" t="s">
        <v>10931</v>
      </c>
      <c r="D2488" t="s">
        <v>10931</v>
      </c>
      <c r="E2488" t="s">
        <v>6254</v>
      </c>
      <c r="F2488" t="s">
        <v>6255</v>
      </c>
      <c r="G2488" t="s">
        <v>4403</v>
      </c>
      <c r="H2488" t="s">
        <v>4415</v>
      </c>
      <c r="J2488" t="s">
        <v>6419</v>
      </c>
      <c r="K2488" t="s">
        <v>5973</v>
      </c>
      <c r="L2488" t="s">
        <v>3337</v>
      </c>
      <c r="P2488" t="s">
        <v>3343</v>
      </c>
    </row>
    <row r="2489" spans="1:16" x14ac:dyDescent="0.25">
      <c r="A2489" t="s">
        <v>4398</v>
      </c>
      <c r="B2489" t="s">
        <v>5486</v>
      </c>
      <c r="C2489" t="s">
        <v>10932</v>
      </c>
      <c r="D2489" t="s">
        <v>10932</v>
      </c>
      <c r="E2489" t="s">
        <v>10933</v>
      </c>
      <c r="F2489" t="s">
        <v>10934</v>
      </c>
      <c r="G2489" t="s">
        <v>4443</v>
      </c>
      <c r="H2489" t="s">
        <v>4415</v>
      </c>
      <c r="K2489" t="s">
        <v>4448</v>
      </c>
      <c r="L2489" t="s">
        <v>3337</v>
      </c>
      <c r="M2489" t="s">
        <v>10935</v>
      </c>
      <c r="P2489" t="s">
        <v>3343</v>
      </c>
    </row>
    <row r="2490" spans="1:16" x14ac:dyDescent="0.25">
      <c r="A2490" t="s">
        <v>4410</v>
      </c>
      <c r="B2490" t="s">
        <v>5716</v>
      </c>
      <c r="C2490" t="s">
        <v>10936</v>
      </c>
      <c r="D2490" t="s">
        <v>10936</v>
      </c>
      <c r="E2490" t="s">
        <v>10937</v>
      </c>
      <c r="F2490" t="s">
        <v>10938</v>
      </c>
      <c r="G2490" t="s">
        <v>4403</v>
      </c>
      <c r="H2490" t="s">
        <v>4415</v>
      </c>
      <c r="K2490" t="s">
        <v>4448</v>
      </c>
      <c r="L2490" t="s">
        <v>4069</v>
      </c>
      <c r="M2490" t="s">
        <v>10939</v>
      </c>
      <c r="P2490" t="s">
        <v>3343</v>
      </c>
    </row>
    <row r="2491" spans="1:16" x14ac:dyDescent="0.25">
      <c r="A2491" t="s">
        <v>4764</v>
      </c>
      <c r="C2491" t="s">
        <v>10940</v>
      </c>
      <c r="D2491" t="s">
        <v>10940</v>
      </c>
      <c r="E2491" t="s">
        <v>10941</v>
      </c>
      <c r="F2491" t="s">
        <v>10938</v>
      </c>
      <c r="G2491" t="s">
        <v>4403</v>
      </c>
      <c r="H2491" t="s">
        <v>4415</v>
      </c>
      <c r="I2491" t="s">
        <v>4455</v>
      </c>
      <c r="J2491" t="s">
        <v>4455</v>
      </c>
      <c r="K2491" t="s">
        <v>4448</v>
      </c>
      <c r="L2491" t="s">
        <v>4069</v>
      </c>
      <c r="M2491" t="s">
        <v>10939</v>
      </c>
      <c r="N2491" t="s">
        <v>4450</v>
      </c>
      <c r="P2491" t="s">
        <v>3343</v>
      </c>
    </row>
    <row r="2492" spans="1:16" x14ac:dyDescent="0.25">
      <c r="A2492" t="s">
        <v>3328</v>
      </c>
      <c r="B2492" t="s">
        <v>9440</v>
      </c>
      <c r="C2492" t="s">
        <v>10942</v>
      </c>
      <c r="D2492" t="s">
        <v>10942</v>
      </c>
      <c r="E2492" t="s">
        <v>10943</v>
      </c>
      <c r="F2492" t="s">
        <v>10944</v>
      </c>
      <c r="G2492" t="s">
        <v>3881</v>
      </c>
      <c r="H2492" t="s">
        <v>3334</v>
      </c>
      <c r="K2492" t="s">
        <v>3336</v>
      </c>
      <c r="L2492" t="s">
        <v>4069</v>
      </c>
      <c r="M2492" t="s">
        <v>10945</v>
      </c>
      <c r="P2492" t="s">
        <v>3343</v>
      </c>
    </row>
    <row r="2493" spans="1:16" x14ac:dyDescent="0.25">
      <c r="A2493" t="s">
        <v>3430</v>
      </c>
      <c r="C2493" t="s">
        <v>10946</v>
      </c>
      <c r="D2493" t="s">
        <v>10946</v>
      </c>
      <c r="E2493" t="s">
        <v>10947</v>
      </c>
      <c r="F2493" t="s">
        <v>10948</v>
      </c>
      <c r="G2493" t="s">
        <v>4403</v>
      </c>
      <c r="H2493" t="s">
        <v>4415</v>
      </c>
      <c r="I2493" t="s">
        <v>10949</v>
      </c>
      <c r="K2493" t="s">
        <v>3336</v>
      </c>
      <c r="L2493" t="s">
        <v>3337</v>
      </c>
      <c r="P2493" t="s">
        <v>3343</v>
      </c>
    </row>
    <row r="2494" spans="1:16" x14ac:dyDescent="0.25">
      <c r="A2494" t="s">
        <v>3430</v>
      </c>
      <c r="C2494" t="s">
        <v>10950</v>
      </c>
      <c r="D2494" t="s">
        <v>10950</v>
      </c>
      <c r="E2494" t="s">
        <v>10951</v>
      </c>
      <c r="F2494" t="s">
        <v>10952</v>
      </c>
      <c r="G2494" t="s">
        <v>4403</v>
      </c>
      <c r="H2494" t="s">
        <v>4415</v>
      </c>
      <c r="I2494" t="s">
        <v>10949</v>
      </c>
      <c r="K2494" t="s">
        <v>3336</v>
      </c>
      <c r="L2494" t="s">
        <v>3337</v>
      </c>
      <c r="P2494" t="s">
        <v>3343</v>
      </c>
    </row>
    <row r="2495" spans="1:16" x14ac:dyDescent="0.25">
      <c r="A2495" t="s">
        <v>3430</v>
      </c>
      <c r="C2495" t="s">
        <v>10953</v>
      </c>
      <c r="D2495" t="s">
        <v>10953</v>
      </c>
      <c r="E2495" t="s">
        <v>10954</v>
      </c>
      <c r="F2495" t="s">
        <v>10955</v>
      </c>
      <c r="G2495" t="s">
        <v>4403</v>
      </c>
      <c r="H2495" t="s">
        <v>4415</v>
      </c>
      <c r="I2495" t="s">
        <v>10949</v>
      </c>
      <c r="K2495" t="s">
        <v>3336</v>
      </c>
      <c r="L2495" t="s">
        <v>3337</v>
      </c>
      <c r="P2495" t="s">
        <v>3343</v>
      </c>
    </row>
    <row r="2496" spans="1:16" x14ac:dyDescent="0.25">
      <c r="A2496" t="s">
        <v>3430</v>
      </c>
      <c r="C2496" t="s">
        <v>10956</v>
      </c>
      <c r="D2496" t="s">
        <v>10956</v>
      </c>
      <c r="E2496" t="s">
        <v>10957</v>
      </c>
      <c r="F2496" t="s">
        <v>10958</v>
      </c>
      <c r="G2496" t="s">
        <v>4403</v>
      </c>
      <c r="H2496" t="s">
        <v>4415</v>
      </c>
      <c r="I2496" t="s">
        <v>10949</v>
      </c>
      <c r="K2496" t="s">
        <v>3336</v>
      </c>
      <c r="L2496" t="s">
        <v>3337</v>
      </c>
      <c r="P2496" t="s">
        <v>3343</v>
      </c>
    </row>
    <row r="2497" spans="1:16" x14ac:dyDescent="0.25">
      <c r="A2497" t="s">
        <v>3430</v>
      </c>
      <c r="B2497" t="s">
        <v>10959</v>
      </c>
      <c r="C2497" t="s">
        <v>10960</v>
      </c>
      <c r="D2497" t="s">
        <v>10960</v>
      </c>
      <c r="E2497" t="s">
        <v>10961</v>
      </c>
      <c r="F2497" t="s">
        <v>10962</v>
      </c>
      <c r="G2497" t="s">
        <v>4403</v>
      </c>
      <c r="H2497" t="s">
        <v>4415</v>
      </c>
      <c r="I2497" t="s">
        <v>10949</v>
      </c>
      <c r="K2497" t="s">
        <v>3336</v>
      </c>
      <c r="L2497" t="s">
        <v>3337</v>
      </c>
      <c r="P2497" t="s">
        <v>3343</v>
      </c>
    </row>
    <row r="2498" spans="1:16" x14ac:dyDescent="0.25">
      <c r="A2498" t="s">
        <v>3430</v>
      </c>
      <c r="B2498" t="s">
        <v>10963</v>
      </c>
      <c r="C2498" t="s">
        <v>10964</v>
      </c>
      <c r="D2498" t="s">
        <v>10964</v>
      </c>
      <c r="E2498" t="s">
        <v>10965</v>
      </c>
      <c r="F2498" t="s">
        <v>10966</v>
      </c>
      <c r="G2498" t="s">
        <v>4403</v>
      </c>
      <c r="H2498" t="s">
        <v>4415</v>
      </c>
      <c r="J2498" t="s">
        <v>10967</v>
      </c>
      <c r="K2498" t="s">
        <v>3336</v>
      </c>
      <c r="L2498" t="s">
        <v>4069</v>
      </c>
      <c r="P2498" t="s">
        <v>3343</v>
      </c>
    </row>
    <row r="2499" spans="1:16" x14ac:dyDescent="0.25">
      <c r="A2499" t="s">
        <v>3430</v>
      </c>
      <c r="B2499" t="s">
        <v>10963</v>
      </c>
      <c r="C2499" t="s">
        <v>10968</v>
      </c>
      <c r="D2499" t="s">
        <v>10968</v>
      </c>
      <c r="E2499" t="s">
        <v>10969</v>
      </c>
      <c r="F2499" t="s">
        <v>10970</v>
      </c>
      <c r="G2499" t="s">
        <v>4403</v>
      </c>
      <c r="H2499" t="s">
        <v>4415</v>
      </c>
      <c r="J2499" t="s">
        <v>10967</v>
      </c>
      <c r="K2499" t="s">
        <v>3336</v>
      </c>
      <c r="L2499" t="s">
        <v>3337</v>
      </c>
      <c r="P2499" t="s">
        <v>3343</v>
      </c>
    </row>
    <row r="2500" spans="1:16" x14ac:dyDescent="0.25">
      <c r="A2500" t="s">
        <v>3430</v>
      </c>
      <c r="B2500" t="s">
        <v>10963</v>
      </c>
      <c r="C2500" t="s">
        <v>10971</v>
      </c>
      <c r="D2500" t="s">
        <v>10971</v>
      </c>
      <c r="E2500" t="s">
        <v>10972</v>
      </c>
      <c r="F2500" t="s">
        <v>10973</v>
      </c>
      <c r="G2500" t="s">
        <v>4403</v>
      </c>
      <c r="H2500" t="s">
        <v>4415</v>
      </c>
      <c r="J2500" t="s">
        <v>10967</v>
      </c>
      <c r="K2500" t="s">
        <v>3336</v>
      </c>
      <c r="L2500" t="s">
        <v>4069</v>
      </c>
      <c r="P2500" t="s">
        <v>3343</v>
      </c>
    </row>
    <row r="2501" spans="1:16" x14ac:dyDescent="0.25">
      <c r="A2501" t="s">
        <v>3430</v>
      </c>
      <c r="B2501" t="s">
        <v>10963</v>
      </c>
      <c r="C2501" t="s">
        <v>10974</v>
      </c>
      <c r="D2501" t="s">
        <v>10974</v>
      </c>
      <c r="E2501" t="s">
        <v>10975</v>
      </c>
      <c r="F2501" t="s">
        <v>10976</v>
      </c>
      <c r="G2501" t="s">
        <v>4403</v>
      </c>
      <c r="H2501" t="s">
        <v>4415</v>
      </c>
      <c r="J2501" t="s">
        <v>10967</v>
      </c>
      <c r="K2501" t="s">
        <v>3336</v>
      </c>
      <c r="L2501" t="s">
        <v>4069</v>
      </c>
      <c r="P2501" t="s">
        <v>3343</v>
      </c>
    </row>
    <row r="2502" spans="1:16" x14ac:dyDescent="0.25">
      <c r="A2502" t="s">
        <v>3430</v>
      </c>
      <c r="B2502" t="s">
        <v>10963</v>
      </c>
      <c r="C2502" t="s">
        <v>10977</v>
      </c>
      <c r="D2502" t="s">
        <v>10977</v>
      </c>
      <c r="E2502" t="s">
        <v>10978</v>
      </c>
      <c r="F2502" t="s">
        <v>10979</v>
      </c>
      <c r="G2502" t="s">
        <v>4403</v>
      </c>
      <c r="H2502" t="s">
        <v>4415</v>
      </c>
      <c r="J2502" t="s">
        <v>10967</v>
      </c>
      <c r="K2502" t="s">
        <v>3336</v>
      </c>
      <c r="L2502" t="s">
        <v>3337</v>
      </c>
      <c r="P2502" t="s">
        <v>3343</v>
      </c>
    </row>
    <row r="2503" spans="1:16" x14ac:dyDescent="0.25">
      <c r="A2503" t="s">
        <v>3430</v>
      </c>
      <c r="B2503" t="s">
        <v>10963</v>
      </c>
      <c r="C2503" t="s">
        <v>10980</v>
      </c>
      <c r="D2503" t="s">
        <v>10980</v>
      </c>
      <c r="E2503" t="s">
        <v>10981</v>
      </c>
      <c r="F2503" t="s">
        <v>10982</v>
      </c>
      <c r="G2503" t="s">
        <v>4403</v>
      </c>
      <c r="H2503" t="s">
        <v>4415</v>
      </c>
      <c r="J2503" t="s">
        <v>10967</v>
      </c>
      <c r="K2503" t="s">
        <v>3336</v>
      </c>
      <c r="L2503" t="s">
        <v>3337</v>
      </c>
      <c r="P2503" t="s">
        <v>3343</v>
      </c>
    </row>
    <row r="2504" spans="1:16" x14ac:dyDescent="0.25">
      <c r="A2504" t="s">
        <v>3430</v>
      </c>
      <c r="B2504" t="s">
        <v>10963</v>
      </c>
      <c r="C2504" t="s">
        <v>10983</v>
      </c>
      <c r="D2504" t="s">
        <v>10983</v>
      </c>
      <c r="E2504" t="s">
        <v>10984</v>
      </c>
      <c r="F2504" t="s">
        <v>10985</v>
      </c>
      <c r="G2504" t="s">
        <v>4403</v>
      </c>
      <c r="H2504" t="s">
        <v>4415</v>
      </c>
      <c r="J2504" t="s">
        <v>10967</v>
      </c>
      <c r="K2504" t="s">
        <v>3336</v>
      </c>
      <c r="L2504" t="s">
        <v>3337</v>
      </c>
      <c r="P2504" t="s">
        <v>3343</v>
      </c>
    </row>
    <row r="2505" spans="1:16" x14ac:dyDescent="0.25">
      <c r="A2505" t="s">
        <v>3430</v>
      </c>
      <c r="B2505" t="s">
        <v>10963</v>
      </c>
      <c r="C2505" t="s">
        <v>10986</v>
      </c>
      <c r="D2505" t="s">
        <v>10986</v>
      </c>
      <c r="E2505" t="s">
        <v>10987</v>
      </c>
      <c r="F2505" t="s">
        <v>10988</v>
      </c>
      <c r="G2505" t="s">
        <v>4403</v>
      </c>
      <c r="H2505" t="s">
        <v>4415</v>
      </c>
      <c r="J2505" t="s">
        <v>10967</v>
      </c>
      <c r="K2505" t="s">
        <v>3336</v>
      </c>
      <c r="L2505" t="s">
        <v>3337</v>
      </c>
      <c r="P2505" t="s">
        <v>3343</v>
      </c>
    </row>
    <row r="2506" spans="1:16" x14ac:dyDescent="0.25">
      <c r="A2506" t="s">
        <v>3430</v>
      </c>
      <c r="B2506" t="s">
        <v>10963</v>
      </c>
      <c r="C2506" t="s">
        <v>10989</v>
      </c>
      <c r="D2506" t="s">
        <v>10989</v>
      </c>
      <c r="E2506" t="s">
        <v>10990</v>
      </c>
      <c r="F2506" t="s">
        <v>10991</v>
      </c>
      <c r="G2506" t="s">
        <v>4403</v>
      </c>
      <c r="H2506" t="s">
        <v>4415</v>
      </c>
      <c r="J2506" t="s">
        <v>10967</v>
      </c>
      <c r="K2506" t="s">
        <v>3336</v>
      </c>
      <c r="L2506" t="s">
        <v>4069</v>
      </c>
      <c r="P2506" t="s">
        <v>3343</v>
      </c>
    </row>
    <row r="2507" spans="1:16" x14ac:dyDescent="0.25">
      <c r="A2507" t="s">
        <v>3430</v>
      </c>
      <c r="B2507" t="s">
        <v>10963</v>
      </c>
      <c r="C2507" t="s">
        <v>10992</v>
      </c>
      <c r="D2507" t="s">
        <v>10992</v>
      </c>
      <c r="E2507" t="s">
        <v>10993</v>
      </c>
      <c r="F2507" t="s">
        <v>10994</v>
      </c>
      <c r="G2507" t="s">
        <v>4403</v>
      </c>
      <c r="H2507" t="s">
        <v>4415</v>
      </c>
      <c r="J2507" t="s">
        <v>10967</v>
      </c>
      <c r="K2507" t="s">
        <v>3336</v>
      </c>
      <c r="L2507" t="s">
        <v>3337</v>
      </c>
      <c r="P2507" t="s">
        <v>3343</v>
      </c>
    </row>
    <row r="2508" spans="1:16" x14ac:dyDescent="0.25">
      <c r="A2508" t="s">
        <v>3430</v>
      </c>
      <c r="B2508" t="s">
        <v>10963</v>
      </c>
      <c r="C2508" t="s">
        <v>10995</v>
      </c>
      <c r="D2508" t="s">
        <v>10995</v>
      </c>
      <c r="E2508" t="s">
        <v>10965</v>
      </c>
      <c r="F2508" t="s">
        <v>10996</v>
      </c>
      <c r="G2508" t="s">
        <v>4403</v>
      </c>
      <c r="H2508" t="s">
        <v>4415</v>
      </c>
      <c r="J2508" t="s">
        <v>10967</v>
      </c>
      <c r="K2508" t="s">
        <v>3336</v>
      </c>
      <c r="L2508" t="s">
        <v>3337</v>
      </c>
      <c r="P2508" t="s">
        <v>3343</v>
      </c>
    </row>
    <row r="2509" spans="1:16" x14ac:dyDescent="0.25">
      <c r="A2509" t="s">
        <v>3430</v>
      </c>
      <c r="C2509" t="s">
        <v>10997</v>
      </c>
      <c r="D2509" t="s">
        <v>10997</v>
      </c>
      <c r="E2509" t="s">
        <v>10998</v>
      </c>
      <c r="F2509" t="s">
        <v>10966</v>
      </c>
      <c r="G2509" t="s">
        <v>4403</v>
      </c>
      <c r="H2509" t="s">
        <v>4415</v>
      </c>
      <c r="I2509" t="s">
        <v>10949</v>
      </c>
      <c r="K2509" t="s">
        <v>3336</v>
      </c>
      <c r="L2509" t="s">
        <v>3337</v>
      </c>
      <c r="P2509" t="s">
        <v>3343</v>
      </c>
    </row>
    <row r="2510" spans="1:16" x14ac:dyDescent="0.25">
      <c r="A2510" t="s">
        <v>3430</v>
      </c>
      <c r="B2510" t="s">
        <v>10999</v>
      </c>
      <c r="C2510" t="s">
        <v>11000</v>
      </c>
      <c r="D2510" t="s">
        <v>11000</v>
      </c>
      <c r="E2510" t="s">
        <v>11001</v>
      </c>
      <c r="F2510" t="s">
        <v>10970</v>
      </c>
      <c r="G2510" t="s">
        <v>4403</v>
      </c>
      <c r="H2510" t="s">
        <v>4415</v>
      </c>
      <c r="I2510" t="s">
        <v>10949</v>
      </c>
      <c r="K2510" t="s">
        <v>3336</v>
      </c>
      <c r="L2510" t="s">
        <v>3337</v>
      </c>
      <c r="P2510" t="s">
        <v>3343</v>
      </c>
    </row>
    <row r="2511" spans="1:16" x14ac:dyDescent="0.25">
      <c r="A2511" t="s">
        <v>3430</v>
      </c>
      <c r="C2511" t="s">
        <v>11002</v>
      </c>
      <c r="D2511" t="s">
        <v>11002</v>
      </c>
      <c r="E2511" t="s">
        <v>11003</v>
      </c>
      <c r="F2511" t="s">
        <v>10973</v>
      </c>
      <c r="G2511" t="s">
        <v>4403</v>
      </c>
      <c r="H2511" t="s">
        <v>4415</v>
      </c>
      <c r="I2511" t="s">
        <v>10949</v>
      </c>
      <c r="K2511" t="s">
        <v>3336</v>
      </c>
      <c r="L2511" t="s">
        <v>3337</v>
      </c>
      <c r="P2511" t="s">
        <v>3343</v>
      </c>
    </row>
    <row r="2512" spans="1:16" x14ac:dyDescent="0.25">
      <c r="A2512" t="s">
        <v>3430</v>
      </c>
      <c r="C2512" t="s">
        <v>11004</v>
      </c>
      <c r="D2512" t="s">
        <v>11004</v>
      </c>
      <c r="E2512" t="s">
        <v>11005</v>
      </c>
      <c r="F2512" t="s">
        <v>10976</v>
      </c>
      <c r="G2512" t="s">
        <v>4403</v>
      </c>
      <c r="H2512" t="s">
        <v>4415</v>
      </c>
      <c r="I2512" t="s">
        <v>10949</v>
      </c>
      <c r="K2512" t="s">
        <v>3336</v>
      </c>
      <c r="L2512" t="s">
        <v>3337</v>
      </c>
      <c r="P2512" t="s">
        <v>3343</v>
      </c>
    </row>
    <row r="2513" spans="1:16" x14ac:dyDescent="0.25">
      <c r="A2513" t="s">
        <v>3430</v>
      </c>
      <c r="C2513" t="s">
        <v>11006</v>
      </c>
      <c r="D2513" t="s">
        <v>11006</v>
      </c>
      <c r="E2513" t="s">
        <v>11007</v>
      </c>
      <c r="F2513" t="s">
        <v>10979</v>
      </c>
      <c r="G2513" t="s">
        <v>4403</v>
      </c>
      <c r="H2513" t="s">
        <v>4415</v>
      </c>
      <c r="I2513" t="s">
        <v>10949</v>
      </c>
      <c r="K2513" t="s">
        <v>3336</v>
      </c>
      <c r="L2513" t="s">
        <v>3337</v>
      </c>
      <c r="P2513" t="s">
        <v>3343</v>
      </c>
    </row>
    <row r="2514" spans="1:16" x14ac:dyDescent="0.25">
      <c r="A2514" t="s">
        <v>3430</v>
      </c>
      <c r="B2514" t="s">
        <v>11008</v>
      </c>
      <c r="C2514" t="s">
        <v>11009</v>
      </c>
      <c r="D2514" t="s">
        <v>11009</v>
      </c>
      <c r="E2514" t="s">
        <v>11010</v>
      </c>
      <c r="F2514" t="s">
        <v>10982</v>
      </c>
      <c r="G2514" t="s">
        <v>4403</v>
      </c>
      <c r="H2514" t="s">
        <v>4415</v>
      </c>
      <c r="I2514" t="s">
        <v>10949</v>
      </c>
      <c r="K2514" t="s">
        <v>3336</v>
      </c>
      <c r="L2514" t="s">
        <v>3337</v>
      </c>
      <c r="P2514" t="s">
        <v>3343</v>
      </c>
    </row>
    <row r="2515" spans="1:16" x14ac:dyDescent="0.25">
      <c r="A2515" t="s">
        <v>3430</v>
      </c>
      <c r="C2515" t="s">
        <v>11011</v>
      </c>
      <c r="D2515" t="s">
        <v>11011</v>
      </c>
      <c r="E2515" t="s">
        <v>11012</v>
      </c>
      <c r="F2515" t="s">
        <v>10985</v>
      </c>
      <c r="G2515" t="s">
        <v>4403</v>
      </c>
      <c r="H2515" t="s">
        <v>4415</v>
      </c>
      <c r="I2515" t="s">
        <v>10949</v>
      </c>
      <c r="K2515" t="s">
        <v>3336</v>
      </c>
      <c r="L2515" t="s">
        <v>3337</v>
      </c>
      <c r="P2515" t="s">
        <v>3343</v>
      </c>
    </row>
    <row r="2516" spans="1:16" x14ac:dyDescent="0.25">
      <c r="A2516" t="s">
        <v>3430</v>
      </c>
      <c r="C2516" t="s">
        <v>11013</v>
      </c>
      <c r="D2516" t="s">
        <v>11013</v>
      </c>
      <c r="E2516" t="s">
        <v>11014</v>
      </c>
      <c r="F2516" t="s">
        <v>10988</v>
      </c>
      <c r="G2516" t="s">
        <v>4403</v>
      </c>
      <c r="H2516" t="s">
        <v>4415</v>
      </c>
      <c r="I2516" t="s">
        <v>10949</v>
      </c>
      <c r="K2516" t="s">
        <v>3336</v>
      </c>
      <c r="L2516" t="s">
        <v>3337</v>
      </c>
      <c r="P2516" t="s">
        <v>3343</v>
      </c>
    </row>
    <row r="2517" spans="1:16" x14ac:dyDescent="0.25">
      <c r="A2517" t="s">
        <v>3430</v>
      </c>
      <c r="C2517" t="s">
        <v>11015</v>
      </c>
      <c r="D2517" t="s">
        <v>11015</v>
      </c>
      <c r="E2517" t="s">
        <v>11016</v>
      </c>
      <c r="F2517" t="s">
        <v>10991</v>
      </c>
      <c r="G2517" t="s">
        <v>4403</v>
      </c>
      <c r="H2517" t="s">
        <v>4415</v>
      </c>
      <c r="I2517" t="s">
        <v>10949</v>
      </c>
      <c r="K2517" t="s">
        <v>3336</v>
      </c>
      <c r="L2517" t="s">
        <v>3337</v>
      </c>
      <c r="P2517" t="s">
        <v>3343</v>
      </c>
    </row>
    <row r="2518" spans="1:16" x14ac:dyDescent="0.25">
      <c r="A2518" t="s">
        <v>3430</v>
      </c>
      <c r="B2518" t="s">
        <v>11017</v>
      </c>
      <c r="C2518" t="s">
        <v>11018</v>
      </c>
      <c r="D2518" t="s">
        <v>11018</v>
      </c>
      <c r="E2518" t="s">
        <v>11019</v>
      </c>
      <c r="F2518" t="s">
        <v>10994</v>
      </c>
      <c r="G2518" t="s">
        <v>4403</v>
      </c>
      <c r="H2518" t="s">
        <v>4415</v>
      </c>
      <c r="I2518" t="s">
        <v>10949</v>
      </c>
      <c r="K2518" t="s">
        <v>3336</v>
      </c>
      <c r="L2518" t="s">
        <v>3337</v>
      </c>
      <c r="P2518" t="s">
        <v>3343</v>
      </c>
    </row>
    <row r="2519" spans="1:16" x14ac:dyDescent="0.25">
      <c r="A2519" t="s">
        <v>3430</v>
      </c>
      <c r="C2519" t="s">
        <v>11020</v>
      </c>
      <c r="D2519" t="s">
        <v>11020</v>
      </c>
      <c r="E2519" t="s">
        <v>11021</v>
      </c>
      <c r="F2519" t="s">
        <v>10996</v>
      </c>
      <c r="G2519" t="s">
        <v>4403</v>
      </c>
      <c r="H2519" t="s">
        <v>4415</v>
      </c>
      <c r="I2519" t="s">
        <v>10949</v>
      </c>
      <c r="K2519" t="s">
        <v>3336</v>
      </c>
      <c r="L2519" t="s">
        <v>3337</v>
      </c>
      <c r="P2519" t="s">
        <v>3343</v>
      </c>
    </row>
    <row r="2520" spans="1:16" x14ac:dyDescent="0.25">
      <c r="A2520" t="s">
        <v>4764</v>
      </c>
      <c r="B2520" t="s">
        <v>11022</v>
      </c>
      <c r="C2520" t="s">
        <v>11023</v>
      </c>
      <c r="D2520" t="s">
        <v>11023</v>
      </c>
      <c r="E2520" t="s">
        <v>11024</v>
      </c>
      <c r="F2520" t="s">
        <v>11025</v>
      </c>
      <c r="G2520" t="s">
        <v>4403</v>
      </c>
      <c r="H2520" t="s">
        <v>4415</v>
      </c>
      <c r="I2520" t="s">
        <v>11026</v>
      </c>
      <c r="K2520" t="s">
        <v>3336</v>
      </c>
      <c r="L2520" t="s">
        <v>4069</v>
      </c>
      <c r="P2520" t="s">
        <v>3343</v>
      </c>
    </row>
    <row r="2521" spans="1:16" x14ac:dyDescent="0.25">
      <c r="A2521" t="s">
        <v>4764</v>
      </c>
      <c r="C2521" t="s">
        <v>11027</v>
      </c>
      <c r="D2521" t="s">
        <v>11027</v>
      </c>
      <c r="E2521" t="s">
        <v>11028</v>
      </c>
      <c r="F2521" t="s">
        <v>11029</v>
      </c>
      <c r="G2521" t="s">
        <v>4403</v>
      </c>
      <c r="H2521" t="s">
        <v>4415</v>
      </c>
      <c r="I2521" t="s">
        <v>11026</v>
      </c>
      <c r="J2521" t="s">
        <v>11030</v>
      </c>
      <c r="K2521" t="s">
        <v>3336</v>
      </c>
      <c r="L2521" t="s">
        <v>3337</v>
      </c>
      <c r="P2521" t="s">
        <v>3343</v>
      </c>
    </row>
    <row r="2522" spans="1:16" x14ac:dyDescent="0.25">
      <c r="A2522" t="s">
        <v>4764</v>
      </c>
      <c r="B2522" t="s">
        <v>11031</v>
      </c>
      <c r="C2522" t="s">
        <v>11032</v>
      </c>
      <c r="D2522" t="s">
        <v>11032</v>
      </c>
      <c r="E2522" t="s">
        <v>11033</v>
      </c>
      <c r="F2522" t="s">
        <v>5502</v>
      </c>
      <c r="G2522" t="s">
        <v>3881</v>
      </c>
      <c r="H2522" t="s">
        <v>4415</v>
      </c>
      <c r="I2522" t="s">
        <v>11026</v>
      </c>
      <c r="K2522" t="s">
        <v>3336</v>
      </c>
      <c r="L2522" t="s">
        <v>3337</v>
      </c>
      <c r="P2522" t="s">
        <v>3343</v>
      </c>
    </row>
    <row r="2523" spans="1:16" x14ac:dyDescent="0.25">
      <c r="A2523" t="s">
        <v>4764</v>
      </c>
      <c r="B2523" t="s">
        <v>11034</v>
      </c>
      <c r="C2523" t="s">
        <v>11035</v>
      </c>
      <c r="D2523" t="s">
        <v>11035</v>
      </c>
      <c r="E2523" t="s">
        <v>11036</v>
      </c>
      <c r="F2523" t="s">
        <v>11037</v>
      </c>
      <c r="G2523" t="s">
        <v>4403</v>
      </c>
      <c r="H2523" t="s">
        <v>4415</v>
      </c>
      <c r="I2523" t="s">
        <v>11026</v>
      </c>
      <c r="J2523" t="s">
        <v>11038</v>
      </c>
      <c r="K2523" t="s">
        <v>3336</v>
      </c>
      <c r="L2523" t="s">
        <v>4069</v>
      </c>
      <c r="P2523" t="s">
        <v>3343</v>
      </c>
    </row>
    <row r="2524" spans="1:16" x14ac:dyDescent="0.25">
      <c r="A2524" t="s">
        <v>4764</v>
      </c>
      <c r="C2524" t="s">
        <v>11039</v>
      </c>
      <c r="D2524" t="s">
        <v>11039</v>
      </c>
      <c r="E2524" t="s">
        <v>11040</v>
      </c>
      <c r="G2524" t="s">
        <v>3333</v>
      </c>
      <c r="H2524" t="s">
        <v>4415</v>
      </c>
      <c r="I2524" t="s">
        <v>11026</v>
      </c>
      <c r="K2524" t="s">
        <v>3336</v>
      </c>
      <c r="L2524" t="s">
        <v>3337</v>
      </c>
      <c r="P2524" t="s">
        <v>3343</v>
      </c>
    </row>
    <row r="2525" spans="1:16" x14ac:dyDescent="0.25">
      <c r="A2525" t="s">
        <v>4764</v>
      </c>
      <c r="B2525" t="s">
        <v>11034</v>
      </c>
      <c r="C2525" t="s">
        <v>11041</v>
      </c>
      <c r="D2525" t="s">
        <v>11041</v>
      </c>
      <c r="E2525" t="s">
        <v>11042</v>
      </c>
      <c r="F2525" t="s">
        <v>4486</v>
      </c>
      <c r="G2525" t="s">
        <v>4486</v>
      </c>
      <c r="H2525" t="s">
        <v>4415</v>
      </c>
      <c r="I2525" t="s">
        <v>11026</v>
      </c>
      <c r="K2525" t="s">
        <v>3336</v>
      </c>
      <c r="L2525" t="s">
        <v>4069</v>
      </c>
      <c r="P2525" t="s">
        <v>3343</v>
      </c>
    </row>
    <row r="2526" spans="1:16" x14ac:dyDescent="0.25">
      <c r="A2526" t="s">
        <v>4764</v>
      </c>
      <c r="B2526" t="s">
        <v>11031</v>
      </c>
      <c r="C2526" t="s">
        <v>11043</v>
      </c>
      <c r="D2526" t="s">
        <v>11043</v>
      </c>
      <c r="E2526" t="s">
        <v>11044</v>
      </c>
      <c r="F2526" t="s">
        <v>11045</v>
      </c>
      <c r="G2526" t="s">
        <v>4403</v>
      </c>
      <c r="H2526" t="s">
        <v>4415</v>
      </c>
      <c r="I2526" t="s">
        <v>11026</v>
      </c>
      <c r="J2526" t="s">
        <v>11046</v>
      </c>
      <c r="K2526" t="s">
        <v>3336</v>
      </c>
      <c r="L2526" t="s">
        <v>3337</v>
      </c>
      <c r="P2526" t="s">
        <v>3343</v>
      </c>
    </row>
    <row r="2527" spans="1:16" x14ac:dyDescent="0.25">
      <c r="A2527" t="s">
        <v>4764</v>
      </c>
      <c r="C2527" t="s">
        <v>11047</v>
      </c>
      <c r="D2527" t="s">
        <v>11047</v>
      </c>
      <c r="E2527" t="s">
        <v>11048</v>
      </c>
      <c r="F2527" t="s">
        <v>6585</v>
      </c>
      <c r="G2527" t="s">
        <v>4403</v>
      </c>
      <c r="H2527" t="s">
        <v>4415</v>
      </c>
      <c r="I2527" t="s">
        <v>11026</v>
      </c>
      <c r="J2527" t="s">
        <v>11046</v>
      </c>
      <c r="K2527" t="s">
        <v>3336</v>
      </c>
      <c r="L2527" t="s">
        <v>4069</v>
      </c>
      <c r="P2527" t="s">
        <v>3343</v>
      </c>
    </row>
    <row r="2528" spans="1:16" x14ac:dyDescent="0.25">
      <c r="A2528" t="s">
        <v>4764</v>
      </c>
      <c r="B2528" t="s">
        <v>11034</v>
      </c>
      <c r="C2528" t="s">
        <v>11049</v>
      </c>
      <c r="D2528" t="s">
        <v>11049</v>
      </c>
      <c r="E2528" t="s">
        <v>11050</v>
      </c>
      <c r="F2528" t="s">
        <v>11051</v>
      </c>
      <c r="G2528" t="s">
        <v>4403</v>
      </c>
      <c r="H2528" t="s">
        <v>4415</v>
      </c>
      <c r="I2528" t="s">
        <v>11026</v>
      </c>
      <c r="K2528" t="s">
        <v>3336</v>
      </c>
      <c r="L2528" t="s">
        <v>3337</v>
      </c>
      <c r="P2528" t="s">
        <v>3343</v>
      </c>
    </row>
    <row r="2529" spans="1:16" x14ac:dyDescent="0.25">
      <c r="A2529" t="s">
        <v>3328</v>
      </c>
      <c r="B2529" t="s">
        <v>11052</v>
      </c>
      <c r="C2529" t="s">
        <v>11053</v>
      </c>
      <c r="D2529" t="s">
        <v>11053</v>
      </c>
      <c r="E2529" t="s">
        <v>11054</v>
      </c>
      <c r="F2529" t="s">
        <v>11055</v>
      </c>
      <c r="G2529" t="s">
        <v>4403</v>
      </c>
      <c r="H2529" t="s">
        <v>4415</v>
      </c>
      <c r="J2529" t="s">
        <v>11056</v>
      </c>
      <c r="K2529" t="s">
        <v>5457</v>
      </c>
      <c r="L2529" t="s">
        <v>3337</v>
      </c>
      <c r="M2529" t="s">
        <v>11057</v>
      </c>
      <c r="P2529" t="s">
        <v>3343</v>
      </c>
    </row>
    <row r="2530" spans="1:16" x14ac:dyDescent="0.25">
      <c r="A2530" t="s">
        <v>3328</v>
      </c>
      <c r="B2530" t="s">
        <v>11052</v>
      </c>
      <c r="C2530" t="s">
        <v>11058</v>
      </c>
      <c r="D2530" t="s">
        <v>11058</v>
      </c>
      <c r="E2530" t="s">
        <v>11059</v>
      </c>
      <c r="F2530" t="s">
        <v>11060</v>
      </c>
      <c r="G2530" t="s">
        <v>4403</v>
      </c>
      <c r="H2530" t="s">
        <v>4415</v>
      </c>
      <c r="J2530" t="s">
        <v>11056</v>
      </c>
      <c r="K2530" t="s">
        <v>5457</v>
      </c>
      <c r="L2530" t="s">
        <v>3337</v>
      </c>
      <c r="M2530" t="s">
        <v>11061</v>
      </c>
      <c r="P2530" t="s">
        <v>3343</v>
      </c>
    </row>
    <row r="2531" spans="1:16" x14ac:dyDescent="0.25">
      <c r="A2531" t="s">
        <v>3328</v>
      </c>
      <c r="C2531" t="s">
        <v>11062</v>
      </c>
      <c r="D2531" t="s">
        <v>11062</v>
      </c>
      <c r="E2531" t="s">
        <v>11063</v>
      </c>
      <c r="F2531" t="s">
        <v>11064</v>
      </c>
      <c r="G2531" t="s">
        <v>4486</v>
      </c>
      <c r="H2531" t="s">
        <v>4415</v>
      </c>
      <c r="J2531" t="s">
        <v>11056</v>
      </c>
      <c r="K2531" t="s">
        <v>5457</v>
      </c>
      <c r="L2531" t="s">
        <v>4069</v>
      </c>
      <c r="M2531" t="s">
        <v>11065</v>
      </c>
      <c r="P2531" t="s">
        <v>3343</v>
      </c>
    </row>
    <row r="2532" spans="1:16" x14ac:dyDescent="0.25">
      <c r="A2532" t="s">
        <v>3328</v>
      </c>
      <c r="B2532" t="s">
        <v>11052</v>
      </c>
      <c r="C2532" t="s">
        <v>11066</v>
      </c>
      <c r="D2532" t="s">
        <v>11066</v>
      </c>
      <c r="E2532" t="s">
        <v>7053</v>
      </c>
      <c r="F2532" t="s">
        <v>7054</v>
      </c>
      <c r="G2532" t="s">
        <v>4443</v>
      </c>
      <c r="H2532" t="s">
        <v>4415</v>
      </c>
      <c r="J2532" t="s">
        <v>11056</v>
      </c>
      <c r="K2532" t="s">
        <v>5457</v>
      </c>
      <c r="L2532" t="s">
        <v>3337</v>
      </c>
      <c r="M2532" t="s">
        <v>11067</v>
      </c>
      <c r="P2532" t="s">
        <v>3343</v>
      </c>
    </row>
    <row r="2533" spans="1:16" x14ac:dyDescent="0.25">
      <c r="A2533" t="s">
        <v>3328</v>
      </c>
      <c r="B2533" t="s">
        <v>11052</v>
      </c>
      <c r="C2533" t="s">
        <v>11068</v>
      </c>
      <c r="D2533" t="s">
        <v>11068</v>
      </c>
      <c r="E2533" t="s">
        <v>11069</v>
      </c>
      <c r="F2533" t="s">
        <v>11070</v>
      </c>
      <c r="G2533" t="s">
        <v>4403</v>
      </c>
      <c r="H2533" t="s">
        <v>4415</v>
      </c>
      <c r="J2533" t="s">
        <v>11056</v>
      </c>
      <c r="K2533" t="s">
        <v>5457</v>
      </c>
      <c r="L2533" t="s">
        <v>4069</v>
      </c>
      <c r="M2533" t="s">
        <v>11071</v>
      </c>
      <c r="P2533" t="s">
        <v>3343</v>
      </c>
    </row>
    <row r="2534" spans="1:16" x14ac:dyDescent="0.25">
      <c r="A2534" t="s">
        <v>3328</v>
      </c>
      <c r="B2534" t="s">
        <v>11052</v>
      </c>
      <c r="C2534" t="s">
        <v>11072</v>
      </c>
      <c r="D2534" t="s">
        <v>11072</v>
      </c>
      <c r="E2534" t="s">
        <v>11073</v>
      </c>
      <c r="F2534" t="s">
        <v>11074</v>
      </c>
      <c r="G2534" t="s">
        <v>4486</v>
      </c>
      <c r="H2534" t="s">
        <v>4415</v>
      </c>
      <c r="J2534" t="s">
        <v>11056</v>
      </c>
      <c r="K2534" t="s">
        <v>5457</v>
      </c>
      <c r="L2534" t="s">
        <v>3337</v>
      </c>
      <c r="M2534" t="s">
        <v>11075</v>
      </c>
      <c r="P2534" t="s">
        <v>3343</v>
      </c>
    </row>
    <row r="2535" spans="1:16" x14ac:dyDescent="0.25">
      <c r="A2535" t="s">
        <v>3328</v>
      </c>
      <c r="B2535" t="s">
        <v>11076</v>
      </c>
      <c r="C2535" t="s">
        <v>11077</v>
      </c>
      <c r="D2535" t="s">
        <v>11077</v>
      </c>
      <c r="E2535" t="s">
        <v>11078</v>
      </c>
      <c r="F2535" t="s">
        <v>11079</v>
      </c>
      <c r="G2535" t="s">
        <v>4403</v>
      </c>
      <c r="H2535" t="s">
        <v>4415</v>
      </c>
      <c r="J2535" t="s">
        <v>11080</v>
      </c>
      <c r="K2535" t="s">
        <v>5457</v>
      </c>
      <c r="L2535" t="s">
        <v>4069</v>
      </c>
      <c r="M2535" t="s">
        <v>11081</v>
      </c>
      <c r="P2535" t="s">
        <v>3343</v>
      </c>
    </row>
    <row r="2536" spans="1:16" x14ac:dyDescent="0.25">
      <c r="A2536" t="s">
        <v>3328</v>
      </c>
      <c r="C2536" t="s">
        <v>11082</v>
      </c>
      <c r="D2536" t="s">
        <v>11082</v>
      </c>
      <c r="E2536" t="s">
        <v>11083</v>
      </c>
      <c r="F2536" t="s">
        <v>11084</v>
      </c>
      <c r="G2536" t="s">
        <v>4403</v>
      </c>
      <c r="H2536" t="s">
        <v>4415</v>
      </c>
      <c r="J2536" t="s">
        <v>11080</v>
      </c>
      <c r="K2536" t="s">
        <v>5457</v>
      </c>
      <c r="L2536" t="s">
        <v>3337</v>
      </c>
      <c r="M2536" t="s">
        <v>11085</v>
      </c>
      <c r="P2536" t="s">
        <v>3343</v>
      </c>
    </row>
    <row r="2537" spans="1:16" x14ac:dyDescent="0.25">
      <c r="A2537" t="s">
        <v>3328</v>
      </c>
      <c r="B2537" t="s">
        <v>11076</v>
      </c>
      <c r="C2537" t="s">
        <v>11086</v>
      </c>
      <c r="D2537" t="s">
        <v>11086</v>
      </c>
      <c r="E2537" t="s">
        <v>11087</v>
      </c>
      <c r="F2537" t="s">
        <v>11088</v>
      </c>
      <c r="G2537" t="s">
        <v>4486</v>
      </c>
      <c r="H2537" t="s">
        <v>4415</v>
      </c>
      <c r="J2537" t="s">
        <v>11080</v>
      </c>
      <c r="K2537" t="s">
        <v>5457</v>
      </c>
      <c r="L2537" t="s">
        <v>3337</v>
      </c>
      <c r="M2537" t="s">
        <v>11089</v>
      </c>
      <c r="P2537" t="s">
        <v>3343</v>
      </c>
    </row>
    <row r="2538" spans="1:16" x14ac:dyDescent="0.25">
      <c r="A2538" t="s">
        <v>3328</v>
      </c>
      <c r="C2538" t="s">
        <v>11090</v>
      </c>
      <c r="D2538" t="s">
        <v>11090</v>
      </c>
      <c r="E2538" t="s">
        <v>7053</v>
      </c>
      <c r="F2538" t="s">
        <v>7054</v>
      </c>
      <c r="G2538" t="s">
        <v>4443</v>
      </c>
      <c r="H2538" t="s">
        <v>4415</v>
      </c>
      <c r="J2538" t="s">
        <v>11080</v>
      </c>
      <c r="K2538" t="s">
        <v>5457</v>
      </c>
      <c r="L2538" t="s">
        <v>3337</v>
      </c>
      <c r="M2538" t="s">
        <v>11091</v>
      </c>
      <c r="P2538" t="s">
        <v>3343</v>
      </c>
    </row>
    <row r="2539" spans="1:16" x14ac:dyDescent="0.25">
      <c r="A2539" t="s">
        <v>3328</v>
      </c>
      <c r="B2539" t="s">
        <v>11076</v>
      </c>
      <c r="C2539" t="s">
        <v>11092</v>
      </c>
      <c r="D2539" t="s">
        <v>11092</v>
      </c>
      <c r="E2539" t="s">
        <v>11093</v>
      </c>
      <c r="F2539" t="s">
        <v>11094</v>
      </c>
      <c r="G2539" t="s">
        <v>4403</v>
      </c>
      <c r="H2539" t="s">
        <v>4415</v>
      </c>
      <c r="J2539" t="s">
        <v>11080</v>
      </c>
      <c r="K2539" t="s">
        <v>5457</v>
      </c>
      <c r="L2539" t="s">
        <v>4069</v>
      </c>
      <c r="M2539" t="s">
        <v>11098</v>
      </c>
      <c r="P2539" t="s">
        <v>3343</v>
      </c>
    </row>
    <row r="2540" spans="1:16" x14ac:dyDescent="0.25">
      <c r="A2540" t="s">
        <v>3328</v>
      </c>
      <c r="B2540" t="s">
        <v>11076</v>
      </c>
      <c r="C2540" t="s">
        <v>11095</v>
      </c>
      <c r="D2540" t="s">
        <v>11095</v>
      </c>
      <c r="E2540" t="s">
        <v>11096</v>
      </c>
      <c r="F2540" t="s">
        <v>11097</v>
      </c>
      <c r="G2540" t="s">
        <v>4486</v>
      </c>
      <c r="H2540" t="s">
        <v>4415</v>
      </c>
      <c r="J2540" t="s">
        <v>11080</v>
      </c>
      <c r="K2540" t="s">
        <v>5457</v>
      </c>
      <c r="L2540" t="s">
        <v>4069</v>
      </c>
      <c r="M2540" t="s">
        <v>11099</v>
      </c>
      <c r="P2540" t="s">
        <v>3343</v>
      </c>
    </row>
    <row r="2541" spans="1:16" x14ac:dyDescent="0.25">
      <c r="A2541" t="s">
        <v>3328</v>
      </c>
      <c r="B2541" t="s">
        <v>11100</v>
      </c>
      <c r="C2541" t="s">
        <v>11101</v>
      </c>
      <c r="D2541" t="s">
        <v>11101</v>
      </c>
      <c r="E2541" t="s">
        <v>11102</v>
      </c>
      <c r="F2541" t="s">
        <v>5494</v>
      </c>
      <c r="G2541" t="s">
        <v>4403</v>
      </c>
      <c r="H2541" t="s">
        <v>4415</v>
      </c>
      <c r="J2541" t="s">
        <v>11103</v>
      </c>
      <c r="K2541" t="s">
        <v>5457</v>
      </c>
      <c r="L2541" t="s">
        <v>3337</v>
      </c>
      <c r="M2541" t="s">
        <v>11104</v>
      </c>
      <c r="P2541" t="s">
        <v>3343</v>
      </c>
    </row>
    <row r="2542" spans="1:16" x14ac:dyDescent="0.25">
      <c r="A2542" t="s">
        <v>3328</v>
      </c>
      <c r="B2542" t="s">
        <v>11105</v>
      </c>
      <c r="C2542" t="s">
        <v>11106</v>
      </c>
      <c r="D2542" t="s">
        <v>11106</v>
      </c>
      <c r="E2542" t="s">
        <v>11107</v>
      </c>
      <c r="F2542" t="s">
        <v>11108</v>
      </c>
      <c r="G2542" t="s">
        <v>4403</v>
      </c>
      <c r="H2542" t="s">
        <v>4415</v>
      </c>
      <c r="J2542" t="s">
        <v>11103</v>
      </c>
      <c r="K2542" t="s">
        <v>5457</v>
      </c>
      <c r="L2542" t="s">
        <v>4069</v>
      </c>
      <c r="M2542" t="s">
        <v>11109</v>
      </c>
      <c r="P2542" t="s">
        <v>3343</v>
      </c>
    </row>
    <row r="2543" spans="1:16" x14ac:dyDescent="0.25">
      <c r="A2543" t="s">
        <v>3328</v>
      </c>
      <c r="C2543" t="s">
        <v>11110</v>
      </c>
      <c r="D2543" t="s">
        <v>11110</v>
      </c>
      <c r="E2543" t="s">
        <v>11111</v>
      </c>
      <c r="F2543" t="s">
        <v>11112</v>
      </c>
      <c r="G2543" t="s">
        <v>4486</v>
      </c>
      <c r="H2543" t="s">
        <v>4415</v>
      </c>
      <c r="J2543" t="s">
        <v>11103</v>
      </c>
      <c r="K2543" t="s">
        <v>5457</v>
      </c>
      <c r="L2543" t="s">
        <v>3337</v>
      </c>
      <c r="M2543" t="s">
        <v>11113</v>
      </c>
      <c r="P2543" t="s">
        <v>3343</v>
      </c>
    </row>
    <row r="2544" spans="1:16" x14ac:dyDescent="0.25">
      <c r="A2544" t="s">
        <v>3328</v>
      </c>
      <c r="C2544" t="s">
        <v>11114</v>
      </c>
      <c r="D2544" t="s">
        <v>11114</v>
      </c>
      <c r="E2544" t="s">
        <v>11115</v>
      </c>
      <c r="F2544" t="s">
        <v>11116</v>
      </c>
      <c r="G2544" t="s">
        <v>4403</v>
      </c>
      <c r="H2544" t="s">
        <v>4415</v>
      </c>
      <c r="J2544" t="s">
        <v>11103</v>
      </c>
      <c r="K2544" t="s">
        <v>5457</v>
      </c>
      <c r="L2544" t="s">
        <v>3337</v>
      </c>
      <c r="M2544" t="s">
        <v>11117</v>
      </c>
      <c r="P2544" t="s">
        <v>3343</v>
      </c>
    </row>
    <row r="2545" spans="1:16" x14ac:dyDescent="0.25">
      <c r="A2545" t="s">
        <v>3328</v>
      </c>
      <c r="C2545" t="s">
        <v>11118</v>
      </c>
      <c r="D2545" t="s">
        <v>11118</v>
      </c>
      <c r="E2545" t="s">
        <v>7053</v>
      </c>
      <c r="F2545" t="s">
        <v>7054</v>
      </c>
      <c r="G2545" t="s">
        <v>4443</v>
      </c>
      <c r="H2545" t="s">
        <v>4415</v>
      </c>
      <c r="J2545" t="s">
        <v>11103</v>
      </c>
      <c r="K2545" t="s">
        <v>5457</v>
      </c>
      <c r="L2545" t="s">
        <v>3337</v>
      </c>
      <c r="M2545" t="s">
        <v>11119</v>
      </c>
      <c r="P2545" t="s">
        <v>3343</v>
      </c>
    </row>
    <row r="2546" spans="1:16" x14ac:dyDescent="0.25">
      <c r="A2546" t="s">
        <v>3328</v>
      </c>
      <c r="C2546" t="s">
        <v>11120</v>
      </c>
      <c r="D2546" t="s">
        <v>11120</v>
      </c>
      <c r="E2546" t="s">
        <v>11121</v>
      </c>
      <c r="F2546" t="s">
        <v>11122</v>
      </c>
      <c r="G2546" t="s">
        <v>4403</v>
      </c>
      <c r="H2546" t="s">
        <v>4415</v>
      </c>
      <c r="J2546" t="s">
        <v>11103</v>
      </c>
      <c r="K2546" t="s">
        <v>5457</v>
      </c>
      <c r="L2546" t="s">
        <v>3337</v>
      </c>
      <c r="M2546" t="s">
        <v>11123</v>
      </c>
      <c r="P2546" t="s">
        <v>3343</v>
      </c>
    </row>
    <row r="2547" spans="1:16" x14ac:dyDescent="0.25">
      <c r="A2547" t="s">
        <v>3328</v>
      </c>
      <c r="C2547" t="s">
        <v>11124</v>
      </c>
      <c r="D2547" t="s">
        <v>11124</v>
      </c>
      <c r="E2547" t="s">
        <v>11125</v>
      </c>
      <c r="F2547" t="s">
        <v>11126</v>
      </c>
      <c r="G2547" t="s">
        <v>4486</v>
      </c>
      <c r="H2547" t="s">
        <v>4415</v>
      </c>
      <c r="J2547" t="s">
        <v>11103</v>
      </c>
      <c r="K2547" t="s">
        <v>5457</v>
      </c>
      <c r="L2547" t="s">
        <v>3337</v>
      </c>
      <c r="M2547" t="s">
        <v>11127</v>
      </c>
      <c r="P2547" t="s">
        <v>3343</v>
      </c>
    </row>
    <row r="2548" spans="1:16" x14ac:dyDescent="0.25">
      <c r="A2548" t="s">
        <v>3328</v>
      </c>
      <c r="C2548" t="s">
        <v>11128</v>
      </c>
      <c r="D2548" t="s">
        <v>11128</v>
      </c>
      <c r="E2548" t="s">
        <v>11129</v>
      </c>
      <c r="F2548" t="s">
        <v>5460</v>
      </c>
      <c r="G2548" t="s">
        <v>4403</v>
      </c>
      <c r="H2548" t="s">
        <v>4415</v>
      </c>
      <c r="J2548" t="s">
        <v>11130</v>
      </c>
      <c r="K2548" t="s">
        <v>5457</v>
      </c>
      <c r="L2548" t="s">
        <v>3337</v>
      </c>
      <c r="M2548" t="s">
        <v>11131</v>
      </c>
      <c r="P2548" t="s">
        <v>3343</v>
      </c>
    </row>
    <row r="2549" spans="1:16" x14ac:dyDescent="0.25">
      <c r="A2549" t="s">
        <v>3328</v>
      </c>
      <c r="C2549" t="s">
        <v>11132</v>
      </c>
      <c r="D2549" t="s">
        <v>11132</v>
      </c>
      <c r="E2549" t="s">
        <v>11133</v>
      </c>
      <c r="F2549" t="s">
        <v>7045</v>
      </c>
      <c r="G2549" t="s">
        <v>4403</v>
      </c>
      <c r="H2549" t="s">
        <v>4415</v>
      </c>
      <c r="J2549" t="s">
        <v>11130</v>
      </c>
      <c r="K2549" t="s">
        <v>5457</v>
      </c>
      <c r="L2549" t="s">
        <v>4069</v>
      </c>
      <c r="M2549" t="s">
        <v>11134</v>
      </c>
      <c r="P2549" t="s">
        <v>3343</v>
      </c>
    </row>
    <row r="2550" spans="1:16" x14ac:dyDescent="0.25">
      <c r="A2550" t="s">
        <v>3328</v>
      </c>
      <c r="B2550" t="s">
        <v>11135</v>
      </c>
      <c r="C2550" t="s">
        <v>11136</v>
      </c>
      <c r="D2550" t="s">
        <v>11136</v>
      </c>
      <c r="E2550" t="s">
        <v>11137</v>
      </c>
      <c r="F2550" t="s">
        <v>11138</v>
      </c>
      <c r="G2550" t="s">
        <v>4403</v>
      </c>
      <c r="H2550" t="s">
        <v>4415</v>
      </c>
      <c r="J2550" t="s">
        <v>11139</v>
      </c>
      <c r="K2550" t="s">
        <v>5457</v>
      </c>
      <c r="L2550" t="s">
        <v>3337</v>
      </c>
      <c r="M2550" t="s">
        <v>11140</v>
      </c>
      <c r="P2550" t="s">
        <v>3343</v>
      </c>
    </row>
    <row r="2551" spans="1:16" x14ac:dyDescent="0.25">
      <c r="A2551" t="s">
        <v>3328</v>
      </c>
      <c r="B2551" t="s">
        <v>11135</v>
      </c>
      <c r="C2551" t="s">
        <v>11141</v>
      </c>
      <c r="D2551" t="s">
        <v>11141</v>
      </c>
      <c r="E2551" t="s">
        <v>11142</v>
      </c>
      <c r="F2551" t="s">
        <v>11143</v>
      </c>
      <c r="G2551" t="s">
        <v>4403</v>
      </c>
      <c r="H2551" t="s">
        <v>4415</v>
      </c>
      <c r="J2551" t="s">
        <v>11139</v>
      </c>
      <c r="K2551" t="s">
        <v>5457</v>
      </c>
      <c r="L2551" t="s">
        <v>3337</v>
      </c>
      <c r="M2551" t="s">
        <v>11144</v>
      </c>
      <c r="P2551" t="s">
        <v>3343</v>
      </c>
    </row>
    <row r="2552" spans="1:16" x14ac:dyDescent="0.25">
      <c r="A2552" t="s">
        <v>3328</v>
      </c>
      <c r="B2552" t="s">
        <v>11135</v>
      </c>
      <c r="C2552" t="s">
        <v>11145</v>
      </c>
      <c r="D2552" t="s">
        <v>11145</v>
      </c>
      <c r="E2552" t="s">
        <v>11146</v>
      </c>
      <c r="F2552" t="s">
        <v>11147</v>
      </c>
      <c r="G2552" t="s">
        <v>4486</v>
      </c>
      <c r="H2552" t="s">
        <v>4415</v>
      </c>
      <c r="J2552" t="s">
        <v>11139</v>
      </c>
      <c r="K2552" t="s">
        <v>5457</v>
      </c>
      <c r="L2552" t="s">
        <v>4069</v>
      </c>
      <c r="M2552" t="s">
        <v>11148</v>
      </c>
      <c r="P2552" t="s">
        <v>3343</v>
      </c>
    </row>
    <row r="2553" spans="1:16" x14ac:dyDescent="0.25">
      <c r="A2553" t="s">
        <v>3328</v>
      </c>
      <c r="B2553" t="s">
        <v>11135</v>
      </c>
      <c r="C2553" t="s">
        <v>11149</v>
      </c>
      <c r="D2553" t="s">
        <v>11149</v>
      </c>
      <c r="E2553" t="s">
        <v>7053</v>
      </c>
      <c r="F2553" t="s">
        <v>11150</v>
      </c>
      <c r="G2553" t="s">
        <v>4443</v>
      </c>
      <c r="H2553" t="s">
        <v>4415</v>
      </c>
      <c r="J2553" t="s">
        <v>11139</v>
      </c>
      <c r="K2553" t="s">
        <v>5457</v>
      </c>
      <c r="L2553" t="s">
        <v>4069</v>
      </c>
      <c r="M2553" t="s">
        <v>11154</v>
      </c>
      <c r="P2553" t="s">
        <v>3343</v>
      </c>
    </row>
    <row r="2554" spans="1:16" x14ac:dyDescent="0.25">
      <c r="A2554" t="s">
        <v>3328</v>
      </c>
      <c r="B2554" t="s">
        <v>11135</v>
      </c>
      <c r="C2554" t="s">
        <v>11151</v>
      </c>
      <c r="D2554" t="s">
        <v>11151</v>
      </c>
      <c r="E2554" t="s">
        <v>11152</v>
      </c>
      <c r="F2554" t="s">
        <v>11153</v>
      </c>
      <c r="G2554" t="s">
        <v>4403</v>
      </c>
      <c r="H2554" t="s">
        <v>4415</v>
      </c>
      <c r="J2554" t="s">
        <v>11139</v>
      </c>
      <c r="K2554" t="s">
        <v>5457</v>
      </c>
      <c r="L2554" t="s">
        <v>4069</v>
      </c>
      <c r="M2554" t="s">
        <v>11155</v>
      </c>
      <c r="P2554" t="s">
        <v>3343</v>
      </c>
    </row>
    <row r="2555" spans="1:16" x14ac:dyDescent="0.25">
      <c r="A2555" t="s">
        <v>3328</v>
      </c>
      <c r="B2555" t="s">
        <v>11135</v>
      </c>
      <c r="C2555" t="s">
        <v>11156</v>
      </c>
      <c r="D2555" t="s">
        <v>11156</v>
      </c>
      <c r="E2555" t="s">
        <v>11157</v>
      </c>
      <c r="F2555" t="s">
        <v>11158</v>
      </c>
      <c r="G2555" t="s">
        <v>4486</v>
      </c>
      <c r="H2555" t="s">
        <v>4415</v>
      </c>
      <c r="J2555" t="s">
        <v>11139</v>
      </c>
      <c r="K2555" t="s">
        <v>5457</v>
      </c>
      <c r="L2555" t="s">
        <v>4069</v>
      </c>
      <c r="M2555" t="s">
        <v>11159</v>
      </c>
      <c r="P2555" t="s">
        <v>3343</v>
      </c>
    </row>
    <row r="2556" spans="1:16" x14ac:dyDescent="0.25">
      <c r="A2556" t="s">
        <v>3328</v>
      </c>
      <c r="C2556" t="s">
        <v>11160</v>
      </c>
      <c r="D2556" t="s">
        <v>11160</v>
      </c>
      <c r="E2556" t="s">
        <v>11161</v>
      </c>
      <c r="F2556" t="s">
        <v>7050</v>
      </c>
      <c r="G2556" t="s">
        <v>4486</v>
      </c>
      <c r="H2556" t="s">
        <v>4415</v>
      </c>
      <c r="J2556" t="s">
        <v>11130</v>
      </c>
      <c r="K2556" t="s">
        <v>5457</v>
      </c>
      <c r="L2556" t="s">
        <v>4069</v>
      </c>
      <c r="M2556" t="s">
        <v>11162</v>
      </c>
      <c r="P2556" t="s">
        <v>3343</v>
      </c>
    </row>
    <row r="2557" spans="1:16" x14ac:dyDescent="0.25">
      <c r="A2557" t="s">
        <v>3328</v>
      </c>
      <c r="C2557" t="s">
        <v>11163</v>
      </c>
      <c r="D2557" t="s">
        <v>11163</v>
      </c>
      <c r="E2557" t="s">
        <v>11164</v>
      </c>
      <c r="F2557" t="s">
        <v>11165</v>
      </c>
      <c r="G2557" t="s">
        <v>4403</v>
      </c>
      <c r="H2557" t="s">
        <v>4415</v>
      </c>
      <c r="J2557" t="s">
        <v>11166</v>
      </c>
      <c r="K2557" t="s">
        <v>5457</v>
      </c>
      <c r="L2557" t="s">
        <v>4069</v>
      </c>
      <c r="M2557" t="s">
        <v>11167</v>
      </c>
      <c r="P2557" t="s">
        <v>3343</v>
      </c>
    </row>
    <row r="2558" spans="1:16" x14ac:dyDescent="0.25">
      <c r="A2558" t="s">
        <v>3328</v>
      </c>
      <c r="C2558" t="s">
        <v>11168</v>
      </c>
      <c r="D2558" t="s">
        <v>11168</v>
      </c>
      <c r="E2558" t="s">
        <v>11169</v>
      </c>
      <c r="F2558" t="s">
        <v>11170</v>
      </c>
      <c r="G2558" t="s">
        <v>4403</v>
      </c>
      <c r="H2558" t="s">
        <v>4415</v>
      </c>
      <c r="J2558" t="s">
        <v>11166</v>
      </c>
      <c r="K2558" t="s">
        <v>5457</v>
      </c>
      <c r="L2558" t="s">
        <v>3337</v>
      </c>
      <c r="M2558" t="s">
        <v>11171</v>
      </c>
      <c r="P2558" t="s">
        <v>3343</v>
      </c>
    </row>
    <row r="2559" spans="1:16" x14ac:dyDescent="0.25">
      <c r="A2559" t="s">
        <v>3328</v>
      </c>
      <c r="B2559" t="s">
        <v>11172</v>
      </c>
      <c r="C2559" t="s">
        <v>11173</v>
      </c>
      <c r="D2559" t="s">
        <v>11173</v>
      </c>
      <c r="E2559" t="s">
        <v>11174</v>
      </c>
      <c r="F2559" t="s">
        <v>11175</v>
      </c>
      <c r="G2559" t="s">
        <v>4486</v>
      </c>
      <c r="H2559" t="s">
        <v>4415</v>
      </c>
      <c r="J2559" t="s">
        <v>11166</v>
      </c>
      <c r="K2559" t="s">
        <v>5457</v>
      </c>
      <c r="L2559" t="s">
        <v>4069</v>
      </c>
      <c r="M2559" t="s">
        <v>11176</v>
      </c>
      <c r="P2559" t="s">
        <v>3343</v>
      </c>
    </row>
    <row r="2560" spans="1:16" x14ac:dyDescent="0.25">
      <c r="A2560" t="s">
        <v>3328</v>
      </c>
      <c r="B2560" t="s">
        <v>11172</v>
      </c>
      <c r="C2560" t="s">
        <v>11177</v>
      </c>
      <c r="D2560" t="s">
        <v>11177</v>
      </c>
      <c r="E2560" t="s">
        <v>11178</v>
      </c>
      <c r="F2560" t="s">
        <v>11179</v>
      </c>
      <c r="G2560" t="s">
        <v>4403</v>
      </c>
      <c r="H2560" t="s">
        <v>4415</v>
      </c>
      <c r="J2560" t="s">
        <v>11166</v>
      </c>
      <c r="K2560" t="s">
        <v>5457</v>
      </c>
      <c r="L2560" t="s">
        <v>3337</v>
      </c>
      <c r="M2560" t="s">
        <v>11180</v>
      </c>
      <c r="P2560" t="s">
        <v>3343</v>
      </c>
    </row>
    <row r="2561" spans="1:16" x14ac:dyDescent="0.25">
      <c r="A2561" t="s">
        <v>3328</v>
      </c>
      <c r="C2561" t="s">
        <v>11181</v>
      </c>
      <c r="D2561" t="s">
        <v>11181</v>
      </c>
      <c r="E2561" t="s">
        <v>11182</v>
      </c>
      <c r="F2561" t="s">
        <v>11183</v>
      </c>
      <c r="G2561" t="s">
        <v>4486</v>
      </c>
      <c r="H2561" t="s">
        <v>4415</v>
      </c>
      <c r="J2561" t="s">
        <v>11166</v>
      </c>
      <c r="K2561" t="s">
        <v>5457</v>
      </c>
      <c r="L2561" t="s">
        <v>3337</v>
      </c>
      <c r="M2561" t="s">
        <v>11184</v>
      </c>
      <c r="P2561" t="s">
        <v>3343</v>
      </c>
    </row>
    <row r="2562" spans="1:16" x14ac:dyDescent="0.25">
      <c r="A2562" t="s">
        <v>3328</v>
      </c>
      <c r="C2562" t="s">
        <v>11185</v>
      </c>
      <c r="D2562" t="s">
        <v>11185</v>
      </c>
      <c r="E2562" t="s">
        <v>7053</v>
      </c>
      <c r="F2562" t="s">
        <v>7054</v>
      </c>
      <c r="G2562" t="s">
        <v>4443</v>
      </c>
      <c r="H2562" t="s">
        <v>4415</v>
      </c>
      <c r="J2562" t="s">
        <v>11166</v>
      </c>
      <c r="K2562" t="s">
        <v>5457</v>
      </c>
      <c r="L2562" t="s">
        <v>3337</v>
      </c>
      <c r="M2562" t="s">
        <v>11186</v>
      </c>
      <c r="P2562" t="s">
        <v>3343</v>
      </c>
    </row>
    <row r="2563" spans="1:16" x14ac:dyDescent="0.25">
      <c r="A2563" t="s">
        <v>3328</v>
      </c>
      <c r="B2563" t="s">
        <v>11172</v>
      </c>
      <c r="C2563" t="s">
        <v>11187</v>
      </c>
      <c r="D2563" t="s">
        <v>11187</v>
      </c>
      <c r="E2563" t="s">
        <v>11188</v>
      </c>
      <c r="F2563" t="s">
        <v>11189</v>
      </c>
      <c r="G2563" t="s">
        <v>4403</v>
      </c>
      <c r="H2563" t="s">
        <v>4415</v>
      </c>
      <c r="J2563" t="s">
        <v>11166</v>
      </c>
      <c r="K2563" t="s">
        <v>5457</v>
      </c>
      <c r="L2563" t="s">
        <v>4069</v>
      </c>
      <c r="M2563" t="s">
        <v>11190</v>
      </c>
      <c r="P2563" t="s">
        <v>3343</v>
      </c>
    </row>
    <row r="2564" spans="1:16" x14ac:dyDescent="0.25">
      <c r="A2564" t="s">
        <v>3328</v>
      </c>
      <c r="B2564" t="s">
        <v>11191</v>
      </c>
      <c r="C2564" t="s">
        <v>11192</v>
      </c>
      <c r="D2564" t="s">
        <v>11192</v>
      </c>
      <c r="E2564" t="s">
        <v>11193</v>
      </c>
      <c r="F2564" t="s">
        <v>11194</v>
      </c>
      <c r="G2564" t="s">
        <v>4486</v>
      </c>
      <c r="H2564" t="s">
        <v>4415</v>
      </c>
      <c r="J2564" t="s">
        <v>11166</v>
      </c>
      <c r="K2564" t="s">
        <v>5457</v>
      </c>
      <c r="L2564" t="s">
        <v>3337</v>
      </c>
      <c r="M2564" t="s">
        <v>11195</v>
      </c>
      <c r="P2564" t="s">
        <v>3343</v>
      </c>
    </row>
    <row r="2565" spans="1:16" x14ac:dyDescent="0.25">
      <c r="A2565" t="s">
        <v>3328</v>
      </c>
      <c r="B2565" t="s">
        <v>11196</v>
      </c>
      <c r="C2565" t="s">
        <v>11197</v>
      </c>
      <c r="D2565" t="s">
        <v>11197</v>
      </c>
      <c r="E2565" t="s">
        <v>11198</v>
      </c>
      <c r="F2565" t="s">
        <v>11199</v>
      </c>
      <c r="G2565" t="s">
        <v>4403</v>
      </c>
      <c r="H2565" t="s">
        <v>4415</v>
      </c>
      <c r="J2565" t="s">
        <v>11200</v>
      </c>
      <c r="K2565" t="s">
        <v>5457</v>
      </c>
      <c r="L2565" t="s">
        <v>4069</v>
      </c>
      <c r="M2565" t="s">
        <v>11201</v>
      </c>
      <c r="P2565" t="s">
        <v>3343</v>
      </c>
    </row>
    <row r="2566" spans="1:16" x14ac:dyDescent="0.25">
      <c r="A2566" t="s">
        <v>3328</v>
      </c>
      <c r="B2566" t="s">
        <v>11196</v>
      </c>
      <c r="C2566" t="s">
        <v>11202</v>
      </c>
      <c r="D2566" t="s">
        <v>11202</v>
      </c>
      <c r="E2566" t="s">
        <v>11203</v>
      </c>
      <c r="F2566" t="s">
        <v>11204</v>
      </c>
      <c r="G2566" t="s">
        <v>4403</v>
      </c>
      <c r="H2566" t="s">
        <v>4415</v>
      </c>
      <c r="J2566" t="s">
        <v>11200</v>
      </c>
      <c r="K2566" t="s">
        <v>5457</v>
      </c>
      <c r="L2566" t="s">
        <v>3337</v>
      </c>
      <c r="M2566" t="s">
        <v>11205</v>
      </c>
      <c r="P2566" t="s">
        <v>3343</v>
      </c>
    </row>
    <row r="2567" spans="1:16" x14ac:dyDescent="0.25">
      <c r="A2567" t="s">
        <v>3328</v>
      </c>
      <c r="B2567" t="s">
        <v>11206</v>
      </c>
      <c r="C2567" t="s">
        <v>11207</v>
      </c>
      <c r="D2567" t="s">
        <v>11207</v>
      </c>
      <c r="E2567" t="s">
        <v>11208</v>
      </c>
      <c r="F2567" t="s">
        <v>11209</v>
      </c>
      <c r="G2567" t="s">
        <v>4486</v>
      </c>
      <c r="H2567" t="s">
        <v>4415</v>
      </c>
      <c r="J2567" t="s">
        <v>11200</v>
      </c>
      <c r="K2567" t="s">
        <v>5457</v>
      </c>
      <c r="L2567" t="s">
        <v>4069</v>
      </c>
      <c r="M2567" t="s">
        <v>11210</v>
      </c>
      <c r="P2567" t="s">
        <v>3343</v>
      </c>
    </row>
    <row r="2568" spans="1:16" x14ac:dyDescent="0.25">
      <c r="A2568" t="s">
        <v>3328</v>
      </c>
      <c r="B2568" t="s">
        <v>11196</v>
      </c>
      <c r="C2568" t="s">
        <v>11211</v>
      </c>
      <c r="D2568" t="s">
        <v>11211</v>
      </c>
      <c r="E2568" t="s">
        <v>11212</v>
      </c>
      <c r="F2568" t="s">
        <v>11213</v>
      </c>
      <c r="G2568" t="s">
        <v>4403</v>
      </c>
      <c r="H2568" t="s">
        <v>4415</v>
      </c>
      <c r="J2568" t="s">
        <v>11200</v>
      </c>
      <c r="K2568" t="s">
        <v>5457</v>
      </c>
      <c r="L2568" t="s">
        <v>3337</v>
      </c>
      <c r="M2568" t="s">
        <v>11214</v>
      </c>
      <c r="P2568" t="s">
        <v>3343</v>
      </c>
    </row>
    <row r="2569" spans="1:16" x14ac:dyDescent="0.25">
      <c r="A2569" t="s">
        <v>3328</v>
      </c>
      <c r="C2569" t="s">
        <v>11215</v>
      </c>
      <c r="D2569" t="s">
        <v>11215</v>
      </c>
      <c r="E2569" t="s">
        <v>11216</v>
      </c>
      <c r="F2569" t="s">
        <v>11217</v>
      </c>
      <c r="G2569" t="s">
        <v>4486</v>
      </c>
      <c r="H2569" t="s">
        <v>4415</v>
      </c>
      <c r="J2569" t="s">
        <v>11200</v>
      </c>
      <c r="K2569" t="s">
        <v>5457</v>
      </c>
      <c r="L2569" t="s">
        <v>4069</v>
      </c>
      <c r="M2569" t="s">
        <v>11218</v>
      </c>
      <c r="P2569" t="s">
        <v>3343</v>
      </c>
    </row>
    <row r="2570" spans="1:16" x14ac:dyDescent="0.25">
      <c r="A2570" t="s">
        <v>3328</v>
      </c>
      <c r="B2570" t="s">
        <v>11196</v>
      </c>
      <c r="C2570" t="s">
        <v>11219</v>
      </c>
      <c r="D2570" t="s">
        <v>11219</v>
      </c>
      <c r="E2570" t="s">
        <v>7053</v>
      </c>
      <c r="F2570" t="s">
        <v>7054</v>
      </c>
      <c r="G2570" t="s">
        <v>4443</v>
      </c>
      <c r="H2570" t="s">
        <v>4415</v>
      </c>
      <c r="J2570" t="s">
        <v>11200</v>
      </c>
      <c r="K2570" t="s">
        <v>5457</v>
      </c>
      <c r="L2570" t="s">
        <v>3337</v>
      </c>
      <c r="M2570" t="s">
        <v>11220</v>
      </c>
      <c r="P2570" t="s">
        <v>3343</v>
      </c>
    </row>
    <row r="2571" spans="1:16" x14ac:dyDescent="0.25">
      <c r="A2571" t="s">
        <v>3328</v>
      </c>
      <c r="B2571" t="s">
        <v>11196</v>
      </c>
      <c r="C2571" t="s">
        <v>11221</v>
      </c>
      <c r="D2571" t="s">
        <v>11221</v>
      </c>
      <c r="E2571" t="s">
        <v>11222</v>
      </c>
      <c r="F2571" t="s">
        <v>11223</v>
      </c>
      <c r="G2571" t="s">
        <v>4403</v>
      </c>
      <c r="H2571" t="s">
        <v>4415</v>
      </c>
      <c r="J2571" t="s">
        <v>11200</v>
      </c>
      <c r="K2571" t="s">
        <v>5457</v>
      </c>
      <c r="L2571" t="s">
        <v>4069</v>
      </c>
      <c r="M2571" t="s">
        <v>11224</v>
      </c>
      <c r="P2571" t="s">
        <v>3343</v>
      </c>
    </row>
    <row r="2572" spans="1:16" x14ac:dyDescent="0.25">
      <c r="A2572" t="s">
        <v>3328</v>
      </c>
      <c r="B2572" t="s">
        <v>11196</v>
      </c>
      <c r="C2572" t="s">
        <v>11225</v>
      </c>
      <c r="D2572" t="s">
        <v>11225</v>
      </c>
      <c r="E2572" t="s">
        <v>11226</v>
      </c>
      <c r="F2572" t="s">
        <v>11227</v>
      </c>
      <c r="G2572" t="s">
        <v>4486</v>
      </c>
      <c r="H2572" t="s">
        <v>4415</v>
      </c>
      <c r="J2572" t="s">
        <v>11200</v>
      </c>
      <c r="K2572" t="s">
        <v>5457</v>
      </c>
      <c r="L2572" t="s">
        <v>3337</v>
      </c>
      <c r="M2572" t="s">
        <v>11228</v>
      </c>
      <c r="P2572" t="s">
        <v>3343</v>
      </c>
    </row>
    <row r="2573" spans="1:16" x14ac:dyDescent="0.25">
      <c r="A2573" t="s">
        <v>3328</v>
      </c>
      <c r="B2573" t="s">
        <v>11229</v>
      </c>
      <c r="C2573" t="s">
        <v>11230</v>
      </c>
      <c r="D2573" t="s">
        <v>11230</v>
      </c>
      <c r="E2573" t="s">
        <v>11231</v>
      </c>
      <c r="F2573" t="s">
        <v>11232</v>
      </c>
      <c r="G2573" t="s">
        <v>4403</v>
      </c>
      <c r="H2573" t="s">
        <v>4415</v>
      </c>
      <c r="J2573" t="s">
        <v>11130</v>
      </c>
      <c r="K2573" t="s">
        <v>5457</v>
      </c>
      <c r="L2573" t="s">
        <v>4069</v>
      </c>
      <c r="M2573" t="s">
        <v>11233</v>
      </c>
      <c r="P2573" t="s">
        <v>3343</v>
      </c>
    </row>
    <row r="2574" spans="1:16" x14ac:dyDescent="0.25">
      <c r="A2574" t="s">
        <v>3328</v>
      </c>
      <c r="C2574" t="s">
        <v>11234</v>
      </c>
      <c r="D2574" t="s">
        <v>11234</v>
      </c>
      <c r="E2574" t="s">
        <v>7053</v>
      </c>
      <c r="F2574" t="s">
        <v>7054</v>
      </c>
      <c r="G2574" t="s">
        <v>4443</v>
      </c>
      <c r="H2574" t="s">
        <v>4415</v>
      </c>
      <c r="J2574" t="s">
        <v>11130</v>
      </c>
      <c r="K2574" t="s">
        <v>5457</v>
      </c>
      <c r="L2574" t="s">
        <v>4069</v>
      </c>
      <c r="M2574" t="s">
        <v>11235</v>
      </c>
      <c r="P2574" t="s">
        <v>3343</v>
      </c>
    </row>
    <row r="2575" spans="1:16" x14ac:dyDescent="0.25">
      <c r="A2575" t="s">
        <v>3328</v>
      </c>
      <c r="B2575" t="s">
        <v>11229</v>
      </c>
      <c r="C2575" t="s">
        <v>11236</v>
      </c>
      <c r="D2575" t="s">
        <v>11236</v>
      </c>
      <c r="E2575" t="s">
        <v>11237</v>
      </c>
      <c r="F2575" t="s">
        <v>7058</v>
      </c>
      <c r="G2575" t="s">
        <v>4403</v>
      </c>
      <c r="H2575" t="s">
        <v>4415</v>
      </c>
      <c r="J2575" t="s">
        <v>11130</v>
      </c>
      <c r="K2575" t="s">
        <v>5457</v>
      </c>
      <c r="L2575" t="s">
        <v>4069</v>
      </c>
      <c r="M2575" t="s">
        <v>11238</v>
      </c>
      <c r="P2575" t="s">
        <v>3343</v>
      </c>
    </row>
    <row r="2576" spans="1:16" x14ac:dyDescent="0.25">
      <c r="A2576" t="s">
        <v>3328</v>
      </c>
      <c r="C2576" t="s">
        <v>11239</v>
      </c>
      <c r="D2576" t="s">
        <v>11239</v>
      </c>
      <c r="E2576" t="s">
        <v>11240</v>
      </c>
      <c r="F2576" t="s">
        <v>7062</v>
      </c>
      <c r="G2576" t="s">
        <v>4486</v>
      </c>
      <c r="H2576" t="s">
        <v>4415</v>
      </c>
      <c r="J2576" t="s">
        <v>11130</v>
      </c>
      <c r="K2576" t="s">
        <v>5457</v>
      </c>
      <c r="L2576" t="s">
        <v>3337</v>
      </c>
      <c r="M2576" t="s">
        <v>11241</v>
      </c>
      <c r="P2576" t="s">
        <v>3343</v>
      </c>
    </row>
    <row r="2577" spans="1:16" x14ac:dyDescent="0.25">
      <c r="A2577" t="s">
        <v>3328</v>
      </c>
      <c r="B2577" t="s">
        <v>11242</v>
      </c>
      <c r="C2577" t="s">
        <v>11243</v>
      </c>
      <c r="D2577" t="s">
        <v>11243</v>
      </c>
      <c r="E2577" t="s">
        <v>7066</v>
      </c>
      <c r="F2577" t="s">
        <v>7067</v>
      </c>
      <c r="G2577" t="s">
        <v>4403</v>
      </c>
      <c r="H2577" t="s">
        <v>4415</v>
      </c>
      <c r="J2577" t="s">
        <v>11244</v>
      </c>
      <c r="K2577" t="s">
        <v>5457</v>
      </c>
      <c r="L2577" t="s">
        <v>3337</v>
      </c>
      <c r="M2577" t="s">
        <v>11245</v>
      </c>
      <c r="P2577" t="s">
        <v>3343</v>
      </c>
    </row>
    <row r="2578" spans="1:16" x14ac:dyDescent="0.25">
      <c r="A2578" t="s">
        <v>3328</v>
      </c>
      <c r="B2578" t="s">
        <v>11242</v>
      </c>
      <c r="C2578" t="s">
        <v>11246</v>
      </c>
      <c r="D2578" t="s">
        <v>11246</v>
      </c>
      <c r="E2578" t="s">
        <v>7076</v>
      </c>
      <c r="F2578" t="s">
        <v>7077</v>
      </c>
      <c r="G2578" t="s">
        <v>4486</v>
      </c>
      <c r="H2578" t="s">
        <v>4415</v>
      </c>
      <c r="J2578" t="s">
        <v>11244</v>
      </c>
      <c r="K2578" t="s">
        <v>5457</v>
      </c>
      <c r="L2578" t="s">
        <v>3337</v>
      </c>
      <c r="M2578" t="s">
        <v>11247</v>
      </c>
      <c r="P2578" t="s">
        <v>3343</v>
      </c>
    </row>
    <row r="2579" spans="1:16" x14ac:dyDescent="0.25">
      <c r="A2579" t="s">
        <v>3328</v>
      </c>
      <c r="C2579" t="s">
        <v>11248</v>
      </c>
      <c r="D2579" t="s">
        <v>11248</v>
      </c>
      <c r="E2579" t="s">
        <v>7053</v>
      </c>
      <c r="F2579" t="s">
        <v>7054</v>
      </c>
      <c r="G2579" t="s">
        <v>4443</v>
      </c>
      <c r="H2579" t="s">
        <v>4415</v>
      </c>
      <c r="J2579" t="s">
        <v>11244</v>
      </c>
      <c r="K2579" t="s">
        <v>5457</v>
      </c>
      <c r="L2579" t="s">
        <v>3337</v>
      </c>
      <c r="M2579" t="s">
        <v>11249</v>
      </c>
      <c r="P2579" t="s">
        <v>3343</v>
      </c>
    </row>
    <row r="2580" spans="1:16" x14ac:dyDescent="0.25">
      <c r="A2580" t="s">
        <v>3328</v>
      </c>
      <c r="C2580" t="s">
        <v>11250</v>
      </c>
      <c r="D2580" t="s">
        <v>11250</v>
      </c>
      <c r="E2580" t="s">
        <v>11251</v>
      </c>
      <c r="F2580" t="s">
        <v>11252</v>
      </c>
      <c r="G2580" t="s">
        <v>4403</v>
      </c>
      <c r="H2580" t="s">
        <v>4415</v>
      </c>
      <c r="J2580" t="s">
        <v>11253</v>
      </c>
      <c r="K2580" t="s">
        <v>5457</v>
      </c>
      <c r="L2580" t="s">
        <v>3337</v>
      </c>
      <c r="M2580" t="s">
        <v>11254</v>
      </c>
      <c r="P2580" t="s">
        <v>3343</v>
      </c>
    </row>
    <row r="2581" spans="1:16" x14ac:dyDescent="0.25">
      <c r="A2581" t="s">
        <v>3328</v>
      </c>
      <c r="B2581" t="s">
        <v>11255</v>
      </c>
      <c r="C2581" t="s">
        <v>11256</v>
      </c>
      <c r="D2581" t="s">
        <v>11256</v>
      </c>
      <c r="E2581" t="s">
        <v>11257</v>
      </c>
      <c r="F2581" t="s">
        <v>11258</v>
      </c>
      <c r="G2581" t="s">
        <v>4403</v>
      </c>
      <c r="H2581" t="s">
        <v>4415</v>
      </c>
      <c r="J2581" t="s">
        <v>11253</v>
      </c>
      <c r="K2581" t="s">
        <v>5457</v>
      </c>
      <c r="L2581" t="s">
        <v>3337</v>
      </c>
      <c r="M2581" t="s">
        <v>11259</v>
      </c>
      <c r="P2581" t="s">
        <v>3343</v>
      </c>
    </row>
    <row r="2582" spans="1:16" x14ac:dyDescent="0.25">
      <c r="A2582" t="s">
        <v>3328</v>
      </c>
      <c r="C2582" t="s">
        <v>11260</v>
      </c>
      <c r="D2582" t="s">
        <v>11260</v>
      </c>
      <c r="E2582" t="s">
        <v>11261</v>
      </c>
      <c r="F2582" t="s">
        <v>11262</v>
      </c>
      <c r="G2582" t="s">
        <v>4403</v>
      </c>
      <c r="H2582" t="s">
        <v>4415</v>
      </c>
      <c r="J2582" t="s">
        <v>11263</v>
      </c>
      <c r="K2582" t="s">
        <v>5457</v>
      </c>
      <c r="L2582" t="s">
        <v>3337</v>
      </c>
      <c r="M2582" t="s">
        <v>11264</v>
      </c>
      <c r="P2582" t="s">
        <v>3343</v>
      </c>
    </row>
    <row r="2583" spans="1:16" x14ac:dyDescent="0.25">
      <c r="A2583" t="s">
        <v>3328</v>
      </c>
      <c r="C2583" t="s">
        <v>11265</v>
      </c>
      <c r="D2583" t="s">
        <v>11265</v>
      </c>
      <c r="E2583" t="s">
        <v>11266</v>
      </c>
      <c r="F2583" t="s">
        <v>11267</v>
      </c>
      <c r="G2583" t="s">
        <v>4403</v>
      </c>
      <c r="H2583" t="s">
        <v>4415</v>
      </c>
      <c r="J2583" t="s">
        <v>11263</v>
      </c>
      <c r="K2583" t="s">
        <v>5457</v>
      </c>
      <c r="L2583" t="s">
        <v>4069</v>
      </c>
      <c r="M2583" t="s">
        <v>11268</v>
      </c>
      <c r="P2583" t="s">
        <v>3343</v>
      </c>
    </row>
    <row r="2584" spans="1:16" x14ac:dyDescent="0.25">
      <c r="A2584" t="s">
        <v>3328</v>
      </c>
      <c r="B2584" t="s">
        <v>11269</v>
      </c>
      <c r="C2584" t="s">
        <v>11270</v>
      </c>
      <c r="D2584" t="s">
        <v>11270</v>
      </c>
      <c r="E2584" t="s">
        <v>11271</v>
      </c>
      <c r="F2584" t="s">
        <v>11272</v>
      </c>
      <c r="G2584" t="s">
        <v>4486</v>
      </c>
      <c r="H2584" t="s">
        <v>4415</v>
      </c>
      <c r="J2584" t="s">
        <v>11263</v>
      </c>
      <c r="K2584" t="s">
        <v>5457</v>
      </c>
      <c r="L2584" t="s">
        <v>3337</v>
      </c>
      <c r="M2584" t="s">
        <v>11276</v>
      </c>
      <c r="P2584" t="s">
        <v>3343</v>
      </c>
    </row>
    <row r="2585" spans="1:16" x14ac:dyDescent="0.25">
      <c r="A2585" t="s">
        <v>3328</v>
      </c>
      <c r="B2585" t="s">
        <v>11273</v>
      </c>
      <c r="C2585" t="s">
        <v>11274</v>
      </c>
      <c r="D2585" t="s">
        <v>11274</v>
      </c>
      <c r="E2585" t="s">
        <v>7053</v>
      </c>
      <c r="F2585" t="s">
        <v>11275</v>
      </c>
      <c r="G2585" t="s">
        <v>4443</v>
      </c>
      <c r="H2585" t="s">
        <v>4415</v>
      </c>
      <c r="J2585" t="s">
        <v>11263</v>
      </c>
      <c r="K2585" t="s">
        <v>5457</v>
      </c>
      <c r="L2585" t="s">
        <v>4069</v>
      </c>
      <c r="M2585" t="s">
        <v>11277</v>
      </c>
      <c r="P2585" t="s">
        <v>3343</v>
      </c>
    </row>
    <row r="2586" spans="1:16" x14ac:dyDescent="0.25">
      <c r="A2586" t="s">
        <v>3328</v>
      </c>
      <c r="B2586" t="s">
        <v>11269</v>
      </c>
      <c r="C2586" t="s">
        <v>11278</v>
      </c>
      <c r="D2586" t="s">
        <v>11278</v>
      </c>
      <c r="E2586" t="s">
        <v>11279</v>
      </c>
      <c r="F2586" t="s">
        <v>11280</v>
      </c>
      <c r="G2586" t="s">
        <v>4403</v>
      </c>
      <c r="H2586" t="s">
        <v>4415</v>
      </c>
      <c r="J2586" t="s">
        <v>11263</v>
      </c>
      <c r="K2586" t="s">
        <v>5457</v>
      </c>
      <c r="L2586" t="s">
        <v>4069</v>
      </c>
      <c r="M2586" t="s">
        <v>11281</v>
      </c>
      <c r="P2586" t="s">
        <v>3343</v>
      </c>
    </row>
    <row r="2587" spans="1:16" x14ac:dyDescent="0.25">
      <c r="A2587" t="s">
        <v>3328</v>
      </c>
      <c r="B2587" t="s">
        <v>11269</v>
      </c>
      <c r="C2587" t="s">
        <v>11282</v>
      </c>
      <c r="D2587" t="s">
        <v>11282</v>
      </c>
      <c r="E2587" t="s">
        <v>11283</v>
      </c>
      <c r="F2587" t="s">
        <v>11284</v>
      </c>
      <c r="G2587" t="s">
        <v>4486</v>
      </c>
      <c r="H2587" t="s">
        <v>4415</v>
      </c>
      <c r="J2587" t="s">
        <v>11263</v>
      </c>
      <c r="K2587" t="s">
        <v>5457</v>
      </c>
      <c r="L2587" t="s">
        <v>3337</v>
      </c>
      <c r="M2587" t="s">
        <v>11285</v>
      </c>
      <c r="P2587" t="s">
        <v>3343</v>
      </c>
    </row>
    <row r="2588" spans="1:16" x14ac:dyDescent="0.25">
      <c r="A2588" t="s">
        <v>3328</v>
      </c>
      <c r="C2588" t="s">
        <v>11286</v>
      </c>
      <c r="D2588" t="s">
        <v>11286</v>
      </c>
      <c r="E2588" t="s">
        <v>11287</v>
      </c>
      <c r="F2588" t="s">
        <v>11288</v>
      </c>
      <c r="G2588" t="s">
        <v>4486</v>
      </c>
      <c r="H2588" t="s">
        <v>4415</v>
      </c>
      <c r="J2588" t="s">
        <v>11253</v>
      </c>
      <c r="K2588" t="s">
        <v>5457</v>
      </c>
      <c r="L2588" t="s">
        <v>3337</v>
      </c>
      <c r="M2588" t="s">
        <v>11294</v>
      </c>
      <c r="P2588" t="s">
        <v>3343</v>
      </c>
    </row>
    <row r="2589" spans="1:16" x14ac:dyDescent="0.25">
      <c r="A2589" t="s">
        <v>3328</v>
      </c>
      <c r="B2589" t="s">
        <v>11289</v>
      </c>
      <c r="C2589" t="s">
        <v>11290</v>
      </c>
      <c r="D2589" t="s">
        <v>11290</v>
      </c>
      <c r="E2589" t="s">
        <v>11291</v>
      </c>
      <c r="F2589" t="s">
        <v>11292</v>
      </c>
      <c r="G2589" t="s">
        <v>4403</v>
      </c>
      <c r="H2589" t="s">
        <v>4415</v>
      </c>
      <c r="J2589" t="s">
        <v>11293</v>
      </c>
      <c r="K2589" t="s">
        <v>5457</v>
      </c>
      <c r="L2589" t="s">
        <v>3337</v>
      </c>
      <c r="M2589" t="s">
        <v>11295</v>
      </c>
      <c r="P2589" t="s">
        <v>3343</v>
      </c>
    </row>
    <row r="2590" spans="1:16" x14ac:dyDescent="0.25">
      <c r="A2590" t="s">
        <v>3328</v>
      </c>
      <c r="C2590" t="s">
        <v>11296</v>
      </c>
      <c r="D2590" t="s">
        <v>11296</v>
      </c>
      <c r="E2590" t="s">
        <v>11297</v>
      </c>
      <c r="F2590" t="s">
        <v>11298</v>
      </c>
      <c r="G2590" t="s">
        <v>4403</v>
      </c>
      <c r="H2590" t="s">
        <v>4415</v>
      </c>
      <c r="J2590" t="s">
        <v>11293</v>
      </c>
      <c r="K2590" t="s">
        <v>5457</v>
      </c>
      <c r="L2590" t="s">
        <v>4069</v>
      </c>
      <c r="M2590" t="s">
        <v>11299</v>
      </c>
      <c r="P2590" t="s">
        <v>3343</v>
      </c>
    </row>
    <row r="2591" spans="1:16" x14ac:dyDescent="0.25">
      <c r="A2591" t="s">
        <v>3328</v>
      </c>
      <c r="B2591" t="s">
        <v>11289</v>
      </c>
      <c r="C2591" t="s">
        <v>11300</v>
      </c>
      <c r="D2591" t="s">
        <v>11300</v>
      </c>
      <c r="E2591" t="s">
        <v>11301</v>
      </c>
      <c r="F2591" t="s">
        <v>11302</v>
      </c>
      <c r="G2591" t="s">
        <v>4486</v>
      </c>
      <c r="H2591" t="s">
        <v>4415</v>
      </c>
      <c r="J2591" t="s">
        <v>11293</v>
      </c>
      <c r="K2591" t="s">
        <v>5457</v>
      </c>
      <c r="L2591" t="s">
        <v>3337</v>
      </c>
      <c r="M2591" t="s">
        <v>11303</v>
      </c>
      <c r="P2591" t="s">
        <v>3343</v>
      </c>
    </row>
    <row r="2592" spans="1:16" x14ac:dyDescent="0.25">
      <c r="A2592" t="s">
        <v>3328</v>
      </c>
      <c r="C2592" t="s">
        <v>11304</v>
      </c>
      <c r="D2592" t="s">
        <v>11304</v>
      </c>
      <c r="E2592" t="s">
        <v>7053</v>
      </c>
      <c r="F2592" t="s">
        <v>7054</v>
      </c>
      <c r="G2592" t="s">
        <v>4443</v>
      </c>
      <c r="H2592" t="s">
        <v>4415</v>
      </c>
      <c r="J2592" t="s">
        <v>11293</v>
      </c>
      <c r="K2592" t="s">
        <v>5457</v>
      </c>
      <c r="L2592" t="s">
        <v>4069</v>
      </c>
      <c r="M2592" t="s">
        <v>11305</v>
      </c>
      <c r="P2592" t="s">
        <v>3343</v>
      </c>
    </row>
    <row r="2593" spans="1:16" x14ac:dyDescent="0.25">
      <c r="A2593" t="s">
        <v>3328</v>
      </c>
      <c r="C2593" t="s">
        <v>11306</v>
      </c>
      <c r="D2593" t="s">
        <v>11306</v>
      </c>
      <c r="E2593" t="s">
        <v>11307</v>
      </c>
      <c r="F2593" t="s">
        <v>11308</v>
      </c>
      <c r="G2593" t="s">
        <v>4403</v>
      </c>
      <c r="H2593" t="s">
        <v>4415</v>
      </c>
      <c r="J2593" t="s">
        <v>11293</v>
      </c>
      <c r="K2593" t="s">
        <v>5457</v>
      </c>
      <c r="L2593" t="s">
        <v>4069</v>
      </c>
      <c r="M2593" t="s">
        <v>11309</v>
      </c>
      <c r="P2593" t="s">
        <v>3343</v>
      </c>
    </row>
    <row r="2594" spans="1:16" x14ac:dyDescent="0.25">
      <c r="A2594" t="s">
        <v>3328</v>
      </c>
      <c r="B2594" t="s">
        <v>11310</v>
      </c>
      <c r="C2594" t="s">
        <v>11311</v>
      </c>
      <c r="D2594" t="s">
        <v>11311</v>
      </c>
      <c r="E2594" t="s">
        <v>11312</v>
      </c>
      <c r="F2594" t="s">
        <v>11313</v>
      </c>
      <c r="G2594" t="s">
        <v>4486</v>
      </c>
      <c r="H2594" t="s">
        <v>4415</v>
      </c>
      <c r="J2594" t="s">
        <v>11293</v>
      </c>
      <c r="K2594" t="s">
        <v>5457</v>
      </c>
      <c r="L2594" t="s">
        <v>3337</v>
      </c>
      <c r="M2594" t="s">
        <v>11314</v>
      </c>
      <c r="P2594" t="s">
        <v>3343</v>
      </c>
    </row>
    <row r="2595" spans="1:16" x14ac:dyDescent="0.25">
      <c r="A2595" t="s">
        <v>3328</v>
      </c>
      <c r="C2595" t="s">
        <v>11315</v>
      </c>
      <c r="D2595" t="s">
        <v>11315</v>
      </c>
      <c r="E2595" t="s">
        <v>11291</v>
      </c>
      <c r="F2595" t="s">
        <v>11316</v>
      </c>
      <c r="G2595" t="s">
        <v>4403</v>
      </c>
      <c r="H2595" t="s">
        <v>4415</v>
      </c>
      <c r="J2595" t="s">
        <v>11317</v>
      </c>
      <c r="K2595" t="s">
        <v>5457</v>
      </c>
      <c r="L2595" t="s">
        <v>4069</v>
      </c>
      <c r="M2595" t="s">
        <v>11318</v>
      </c>
      <c r="P2595" t="s">
        <v>3343</v>
      </c>
    </row>
    <row r="2596" spans="1:16" x14ac:dyDescent="0.25">
      <c r="A2596" t="s">
        <v>3328</v>
      </c>
      <c r="B2596" t="s">
        <v>11319</v>
      </c>
      <c r="C2596" t="s">
        <v>11320</v>
      </c>
      <c r="D2596" t="s">
        <v>11320</v>
      </c>
      <c r="E2596" t="s">
        <v>11321</v>
      </c>
      <c r="F2596" t="s">
        <v>11322</v>
      </c>
      <c r="G2596" t="s">
        <v>4403</v>
      </c>
      <c r="H2596" t="s">
        <v>4415</v>
      </c>
      <c r="J2596" t="s">
        <v>11317</v>
      </c>
      <c r="K2596" t="s">
        <v>5457</v>
      </c>
      <c r="L2596" t="s">
        <v>4069</v>
      </c>
      <c r="M2596" t="s">
        <v>11323</v>
      </c>
      <c r="P2596" t="s">
        <v>3343</v>
      </c>
    </row>
    <row r="2597" spans="1:16" x14ac:dyDescent="0.25">
      <c r="A2597" t="s">
        <v>3328</v>
      </c>
      <c r="C2597" t="s">
        <v>11324</v>
      </c>
      <c r="D2597" t="s">
        <v>11324</v>
      </c>
      <c r="E2597" t="s">
        <v>11301</v>
      </c>
      <c r="F2597" t="s">
        <v>11325</v>
      </c>
      <c r="G2597" t="s">
        <v>4486</v>
      </c>
      <c r="H2597" t="s">
        <v>4415</v>
      </c>
      <c r="J2597" t="s">
        <v>11317</v>
      </c>
      <c r="K2597" t="s">
        <v>5457</v>
      </c>
      <c r="L2597" t="s">
        <v>3337</v>
      </c>
      <c r="M2597" t="s">
        <v>11326</v>
      </c>
      <c r="P2597" t="s">
        <v>3343</v>
      </c>
    </row>
    <row r="2598" spans="1:16" x14ac:dyDescent="0.25">
      <c r="A2598" t="s">
        <v>3328</v>
      </c>
      <c r="C2598" t="s">
        <v>11327</v>
      </c>
      <c r="D2598" t="s">
        <v>11327</v>
      </c>
      <c r="E2598" t="s">
        <v>7053</v>
      </c>
      <c r="F2598" t="s">
        <v>7054</v>
      </c>
      <c r="G2598" t="s">
        <v>4443</v>
      </c>
      <c r="H2598" t="s">
        <v>4415</v>
      </c>
      <c r="J2598" t="s">
        <v>11317</v>
      </c>
      <c r="K2598" t="s">
        <v>5457</v>
      </c>
      <c r="L2598" t="s">
        <v>3337</v>
      </c>
      <c r="M2598" t="s">
        <v>11328</v>
      </c>
      <c r="P2598" t="s">
        <v>3343</v>
      </c>
    </row>
    <row r="2599" spans="1:16" x14ac:dyDescent="0.25">
      <c r="A2599" t="s">
        <v>3328</v>
      </c>
      <c r="B2599" t="s">
        <v>11319</v>
      </c>
      <c r="C2599" t="s">
        <v>11329</v>
      </c>
      <c r="D2599" t="s">
        <v>11329</v>
      </c>
      <c r="E2599" t="s">
        <v>11330</v>
      </c>
      <c r="F2599" t="s">
        <v>11331</v>
      </c>
      <c r="G2599" t="s">
        <v>4403</v>
      </c>
      <c r="H2599" t="s">
        <v>4415</v>
      </c>
      <c r="J2599" t="s">
        <v>11317</v>
      </c>
      <c r="K2599" t="s">
        <v>5457</v>
      </c>
      <c r="L2599" t="s">
        <v>3337</v>
      </c>
      <c r="M2599" t="s">
        <v>11332</v>
      </c>
      <c r="P2599" t="s">
        <v>3343</v>
      </c>
    </row>
    <row r="2600" spans="1:16" x14ac:dyDescent="0.25">
      <c r="A2600" t="s">
        <v>3328</v>
      </c>
      <c r="B2600" t="s">
        <v>11333</v>
      </c>
      <c r="C2600" t="s">
        <v>11334</v>
      </c>
      <c r="D2600" t="s">
        <v>11334</v>
      </c>
      <c r="E2600" t="s">
        <v>11335</v>
      </c>
      <c r="F2600" t="s">
        <v>11336</v>
      </c>
      <c r="G2600" t="s">
        <v>4486</v>
      </c>
      <c r="H2600" t="s">
        <v>4415</v>
      </c>
      <c r="J2600" t="s">
        <v>11317</v>
      </c>
      <c r="K2600" t="s">
        <v>5457</v>
      </c>
      <c r="L2600" t="s">
        <v>3337</v>
      </c>
      <c r="M2600" t="s">
        <v>11337</v>
      </c>
      <c r="P2600" t="s">
        <v>3343</v>
      </c>
    </row>
    <row r="2601" spans="1:16" x14ac:dyDescent="0.25">
      <c r="A2601" t="s">
        <v>3328</v>
      </c>
      <c r="C2601" t="s">
        <v>11338</v>
      </c>
      <c r="D2601" t="s">
        <v>11338</v>
      </c>
      <c r="E2601" t="s">
        <v>11339</v>
      </c>
      <c r="F2601" t="s">
        <v>11340</v>
      </c>
      <c r="G2601" t="s">
        <v>4403</v>
      </c>
      <c r="H2601" t="s">
        <v>4415</v>
      </c>
      <c r="J2601" t="s">
        <v>11253</v>
      </c>
      <c r="K2601" t="s">
        <v>5457</v>
      </c>
      <c r="L2601" t="s">
        <v>4069</v>
      </c>
      <c r="M2601" t="s">
        <v>11341</v>
      </c>
      <c r="P2601" t="s">
        <v>3343</v>
      </c>
    </row>
    <row r="2602" spans="1:16" x14ac:dyDescent="0.25">
      <c r="A2602" t="s">
        <v>3328</v>
      </c>
      <c r="B2602" t="s">
        <v>11255</v>
      </c>
      <c r="C2602" t="s">
        <v>11342</v>
      </c>
      <c r="D2602" t="s">
        <v>11342</v>
      </c>
      <c r="E2602" t="s">
        <v>7053</v>
      </c>
      <c r="F2602" t="s">
        <v>7054</v>
      </c>
      <c r="G2602" t="s">
        <v>4443</v>
      </c>
      <c r="H2602" t="s">
        <v>4415</v>
      </c>
      <c r="J2602" t="s">
        <v>11253</v>
      </c>
      <c r="K2602" t="s">
        <v>5457</v>
      </c>
      <c r="L2602" t="s">
        <v>3337</v>
      </c>
      <c r="M2602" t="s">
        <v>11343</v>
      </c>
      <c r="P2602" t="s">
        <v>3343</v>
      </c>
    </row>
    <row r="2603" spans="1:16" x14ac:dyDescent="0.25">
      <c r="A2603" t="s">
        <v>3328</v>
      </c>
      <c r="C2603" t="s">
        <v>11344</v>
      </c>
      <c r="D2603" t="s">
        <v>11344</v>
      </c>
      <c r="E2603" t="s">
        <v>11345</v>
      </c>
      <c r="F2603" t="s">
        <v>11346</v>
      </c>
      <c r="G2603" t="s">
        <v>4403</v>
      </c>
      <c r="H2603" t="s">
        <v>4415</v>
      </c>
      <c r="J2603" t="s">
        <v>11253</v>
      </c>
      <c r="K2603" t="s">
        <v>5457</v>
      </c>
      <c r="L2603" t="s">
        <v>3337</v>
      </c>
      <c r="M2603" t="s">
        <v>11351</v>
      </c>
      <c r="P2603" t="s">
        <v>3343</v>
      </c>
    </row>
    <row r="2604" spans="1:16" x14ac:dyDescent="0.25">
      <c r="A2604" t="s">
        <v>3328</v>
      </c>
      <c r="B2604" t="s">
        <v>11347</v>
      </c>
      <c r="C2604" t="s">
        <v>11348</v>
      </c>
      <c r="D2604" t="s">
        <v>11348</v>
      </c>
      <c r="E2604" t="s">
        <v>11349</v>
      </c>
      <c r="F2604" t="s">
        <v>11350</v>
      </c>
      <c r="G2604" t="s">
        <v>4486</v>
      </c>
      <c r="H2604" t="s">
        <v>4415</v>
      </c>
      <c r="J2604" t="s">
        <v>11253</v>
      </c>
      <c r="K2604" t="s">
        <v>5457</v>
      </c>
      <c r="L2604" t="s">
        <v>4069</v>
      </c>
      <c r="M2604" t="s">
        <v>11352</v>
      </c>
      <c r="P2604" t="s">
        <v>3343</v>
      </c>
    </row>
    <row r="2605" spans="1:16" x14ac:dyDescent="0.25">
      <c r="A2605" t="s">
        <v>3328</v>
      </c>
      <c r="C2605" t="s">
        <v>11353</v>
      </c>
      <c r="D2605" t="s">
        <v>11353</v>
      </c>
      <c r="E2605" t="s">
        <v>11354</v>
      </c>
      <c r="F2605" t="s">
        <v>11355</v>
      </c>
      <c r="H2605" t="s">
        <v>4415</v>
      </c>
      <c r="I2605" t="s">
        <v>10949</v>
      </c>
      <c r="J2605" t="s">
        <v>10967</v>
      </c>
      <c r="K2605" t="s">
        <v>3336</v>
      </c>
      <c r="L2605" t="s">
        <v>3337</v>
      </c>
      <c r="P2605" t="s">
        <v>3343</v>
      </c>
    </row>
    <row r="2606" spans="1:16" x14ac:dyDescent="0.25">
      <c r="A2606" t="s">
        <v>3328</v>
      </c>
      <c r="B2606" t="s">
        <v>11356</v>
      </c>
      <c r="C2606" t="s">
        <v>11357</v>
      </c>
      <c r="D2606" t="s">
        <v>11357</v>
      </c>
      <c r="E2606" t="s">
        <v>11358</v>
      </c>
      <c r="F2606" t="s">
        <v>5502</v>
      </c>
      <c r="G2606" t="s">
        <v>3881</v>
      </c>
      <c r="H2606" t="s">
        <v>4415</v>
      </c>
      <c r="I2606" t="s">
        <v>10949</v>
      </c>
      <c r="J2606" t="s">
        <v>10967</v>
      </c>
      <c r="K2606" t="s">
        <v>3336</v>
      </c>
      <c r="L2606" t="s">
        <v>4069</v>
      </c>
      <c r="P2606" t="s">
        <v>3343</v>
      </c>
    </row>
    <row r="2607" spans="1:16" x14ac:dyDescent="0.25">
      <c r="C2607" t="s">
        <v>11359</v>
      </c>
      <c r="D2607" t="s">
        <v>11359</v>
      </c>
      <c r="E2607" t="s">
        <v>11360</v>
      </c>
      <c r="G2607" t="s">
        <v>3333</v>
      </c>
      <c r="H2607" t="s">
        <v>4415</v>
      </c>
      <c r="I2607" t="s">
        <v>10949</v>
      </c>
      <c r="K2607" t="s">
        <v>3336</v>
      </c>
      <c r="L2607" t="s">
        <v>3337</v>
      </c>
      <c r="P2607" t="s">
        <v>3343</v>
      </c>
    </row>
    <row r="2608" spans="1:16" x14ac:dyDescent="0.25">
      <c r="A2608" t="s">
        <v>3430</v>
      </c>
      <c r="B2608" t="s">
        <v>11361</v>
      </c>
      <c r="C2608" t="s">
        <v>11362</v>
      </c>
      <c r="D2608" t="s">
        <v>11362</v>
      </c>
      <c r="E2608" t="s">
        <v>11363</v>
      </c>
      <c r="F2608" t="s">
        <v>11364</v>
      </c>
      <c r="G2608" t="s">
        <v>3333</v>
      </c>
      <c r="H2608" t="s">
        <v>4415</v>
      </c>
      <c r="I2608" t="s">
        <v>10949</v>
      </c>
      <c r="J2608" t="s">
        <v>10967</v>
      </c>
      <c r="K2608" t="s">
        <v>3336</v>
      </c>
      <c r="L2608" t="s">
        <v>4069</v>
      </c>
      <c r="P2608" t="s">
        <v>3343</v>
      </c>
    </row>
    <row r="2609" spans="1:16" x14ac:dyDescent="0.25">
      <c r="B2609" t="s">
        <v>11365</v>
      </c>
      <c r="C2609" t="s">
        <v>11366</v>
      </c>
      <c r="D2609" t="s">
        <v>11366</v>
      </c>
      <c r="E2609" t="s">
        <v>11367</v>
      </c>
      <c r="H2609" t="s">
        <v>4415</v>
      </c>
      <c r="I2609" t="s">
        <v>10949</v>
      </c>
      <c r="J2609" t="s">
        <v>10967</v>
      </c>
      <c r="K2609" t="s">
        <v>3336</v>
      </c>
      <c r="L2609" t="s">
        <v>3337</v>
      </c>
      <c r="P2609" t="s">
        <v>3343</v>
      </c>
    </row>
    <row r="2610" spans="1:16" x14ac:dyDescent="0.25">
      <c r="A2610" t="s">
        <v>3328</v>
      </c>
      <c r="C2610" t="s">
        <v>11368</v>
      </c>
      <c r="D2610" t="s">
        <v>11368</v>
      </c>
      <c r="E2610" t="s">
        <v>11369</v>
      </c>
      <c r="F2610" t="s">
        <v>11370</v>
      </c>
      <c r="G2610" t="s">
        <v>4403</v>
      </c>
      <c r="H2610" t="s">
        <v>4415</v>
      </c>
      <c r="I2610" t="s">
        <v>10949</v>
      </c>
      <c r="K2610" t="s">
        <v>3336</v>
      </c>
      <c r="L2610" t="s">
        <v>4069</v>
      </c>
      <c r="P2610" t="s">
        <v>3343</v>
      </c>
    </row>
    <row r="2611" spans="1:16" x14ac:dyDescent="0.25">
      <c r="A2611" t="s">
        <v>3430</v>
      </c>
      <c r="C2611" t="s">
        <v>11371</v>
      </c>
      <c r="D2611" t="s">
        <v>11371</v>
      </c>
      <c r="E2611" t="s">
        <v>11372</v>
      </c>
      <c r="F2611" t="s">
        <v>11370</v>
      </c>
      <c r="G2611" t="s">
        <v>4403</v>
      </c>
      <c r="H2611" t="s">
        <v>4415</v>
      </c>
      <c r="I2611" t="s">
        <v>10949</v>
      </c>
      <c r="J2611" t="s">
        <v>10967</v>
      </c>
      <c r="K2611" t="s">
        <v>3336</v>
      </c>
      <c r="L2611" t="s">
        <v>4069</v>
      </c>
      <c r="P2611" t="s">
        <v>3343</v>
      </c>
    </row>
    <row r="2612" spans="1:16" x14ac:dyDescent="0.25">
      <c r="C2612" t="s">
        <v>11373</v>
      </c>
      <c r="D2612" t="s">
        <v>11373</v>
      </c>
      <c r="E2612" t="s">
        <v>11374</v>
      </c>
      <c r="F2612" t="s">
        <v>2002</v>
      </c>
      <c r="G2612" t="s">
        <v>4486</v>
      </c>
      <c r="H2612" t="s">
        <v>4415</v>
      </c>
      <c r="I2612" t="s">
        <v>10949</v>
      </c>
      <c r="J2612" t="s">
        <v>10967</v>
      </c>
      <c r="K2612" t="s">
        <v>3336</v>
      </c>
      <c r="L2612" t="s">
        <v>3337</v>
      </c>
      <c r="P2612" t="s">
        <v>3343</v>
      </c>
    </row>
    <row r="2613" spans="1:16" x14ac:dyDescent="0.25">
      <c r="A2613" t="s">
        <v>3328</v>
      </c>
      <c r="C2613" t="s">
        <v>11375</v>
      </c>
      <c r="D2613" t="s">
        <v>11375</v>
      </c>
      <c r="E2613" t="s">
        <v>11376</v>
      </c>
      <c r="H2613" t="s">
        <v>4415</v>
      </c>
      <c r="I2613" t="s">
        <v>10949</v>
      </c>
      <c r="J2613" t="s">
        <v>10967</v>
      </c>
      <c r="K2613" t="s">
        <v>3336</v>
      </c>
      <c r="L2613" t="s">
        <v>3337</v>
      </c>
      <c r="P2613" t="s">
        <v>3343</v>
      </c>
    </row>
    <row r="2614" spans="1:16" x14ac:dyDescent="0.25">
      <c r="A2614" t="s">
        <v>3328</v>
      </c>
      <c r="C2614" t="s">
        <v>11377</v>
      </c>
      <c r="D2614" t="s">
        <v>11377</v>
      </c>
      <c r="E2614" t="s">
        <v>11378</v>
      </c>
      <c r="G2614" t="s">
        <v>4403</v>
      </c>
      <c r="H2614" t="s">
        <v>4415</v>
      </c>
      <c r="I2614" t="s">
        <v>10949</v>
      </c>
      <c r="J2614" t="s">
        <v>10967</v>
      </c>
      <c r="K2614" t="s">
        <v>3336</v>
      </c>
      <c r="L2614" t="s">
        <v>3337</v>
      </c>
      <c r="P2614" t="s">
        <v>3343</v>
      </c>
    </row>
    <row r="2615" spans="1:16" x14ac:dyDescent="0.25">
      <c r="C2615" t="s">
        <v>11379</v>
      </c>
      <c r="D2615" t="s">
        <v>11379</v>
      </c>
      <c r="E2615" t="s">
        <v>11380</v>
      </c>
      <c r="G2615" t="s">
        <v>4403</v>
      </c>
      <c r="H2615" t="s">
        <v>4415</v>
      </c>
      <c r="I2615" t="s">
        <v>10949</v>
      </c>
      <c r="J2615" t="s">
        <v>10967</v>
      </c>
      <c r="K2615" t="s">
        <v>3336</v>
      </c>
      <c r="L2615" t="s">
        <v>3337</v>
      </c>
      <c r="P2615" t="s">
        <v>3343</v>
      </c>
    </row>
    <row r="2616" spans="1:16" x14ac:dyDescent="0.25">
      <c r="A2616" t="s">
        <v>4764</v>
      </c>
      <c r="C2616" t="s">
        <v>11381</v>
      </c>
      <c r="D2616" t="s">
        <v>11381</v>
      </c>
      <c r="E2616" t="s">
        <v>11382</v>
      </c>
      <c r="G2616" t="s">
        <v>3333</v>
      </c>
      <c r="I2616" t="s">
        <v>11383</v>
      </c>
      <c r="K2616" t="s">
        <v>4605</v>
      </c>
      <c r="L2616" t="s">
        <v>4069</v>
      </c>
      <c r="P2616" t="s">
        <v>3343</v>
      </c>
    </row>
    <row r="2617" spans="1:16" x14ac:dyDescent="0.25">
      <c r="A2617" t="s">
        <v>4764</v>
      </c>
      <c r="B2617" t="s">
        <v>11384</v>
      </c>
      <c r="C2617" t="s">
        <v>11385</v>
      </c>
      <c r="D2617" t="s">
        <v>11385</v>
      </c>
      <c r="E2617" t="s">
        <v>11386</v>
      </c>
      <c r="F2617" t="s">
        <v>11387</v>
      </c>
      <c r="G2617" t="s">
        <v>3333</v>
      </c>
      <c r="I2617" t="s">
        <v>11383</v>
      </c>
      <c r="K2617" t="s">
        <v>4605</v>
      </c>
      <c r="L2617" t="s">
        <v>4069</v>
      </c>
      <c r="P2617" t="s">
        <v>3343</v>
      </c>
    </row>
    <row r="2618" spans="1:16" x14ac:dyDescent="0.25">
      <c r="A2618" t="s">
        <v>4764</v>
      </c>
      <c r="C2618" t="s">
        <v>11388</v>
      </c>
      <c r="D2618" t="s">
        <v>11388</v>
      </c>
      <c r="E2618" t="s">
        <v>11389</v>
      </c>
      <c r="G2618" t="s">
        <v>3333</v>
      </c>
      <c r="I2618" t="s">
        <v>11383</v>
      </c>
      <c r="K2618" t="s">
        <v>4605</v>
      </c>
      <c r="L2618" t="s">
        <v>3337</v>
      </c>
      <c r="P2618" t="s">
        <v>3343</v>
      </c>
    </row>
    <row r="2619" spans="1:16" x14ac:dyDescent="0.25">
      <c r="A2619" t="s">
        <v>4764</v>
      </c>
      <c r="C2619" t="s">
        <v>11390</v>
      </c>
      <c r="D2619" t="s">
        <v>11390</v>
      </c>
      <c r="E2619" t="s">
        <v>11391</v>
      </c>
      <c r="G2619" t="s">
        <v>3333</v>
      </c>
      <c r="I2619" t="s">
        <v>11383</v>
      </c>
      <c r="K2619" t="s">
        <v>4605</v>
      </c>
      <c r="L2619" t="s">
        <v>4069</v>
      </c>
      <c r="P2619" t="s">
        <v>3343</v>
      </c>
    </row>
    <row r="2620" spans="1:16" x14ac:dyDescent="0.25">
      <c r="A2620" t="s">
        <v>4764</v>
      </c>
      <c r="B2620" t="s">
        <v>11384</v>
      </c>
      <c r="C2620" t="s">
        <v>11392</v>
      </c>
      <c r="D2620" t="s">
        <v>11392</v>
      </c>
      <c r="E2620" t="s">
        <v>11393</v>
      </c>
      <c r="F2620" t="s">
        <v>11394</v>
      </c>
      <c r="G2620" t="s">
        <v>3333</v>
      </c>
      <c r="I2620" t="s">
        <v>11383</v>
      </c>
      <c r="K2620" t="s">
        <v>4605</v>
      </c>
      <c r="L2620" t="s">
        <v>3337</v>
      </c>
      <c r="P2620" t="s">
        <v>3343</v>
      </c>
    </row>
    <row r="2621" spans="1:16" x14ac:dyDescent="0.25">
      <c r="A2621" t="s">
        <v>4764</v>
      </c>
      <c r="C2621" t="s">
        <v>11395</v>
      </c>
      <c r="D2621" t="s">
        <v>11395</v>
      </c>
      <c r="E2621" t="s">
        <v>11396</v>
      </c>
      <c r="G2621" t="s">
        <v>3333</v>
      </c>
      <c r="I2621" t="s">
        <v>11383</v>
      </c>
      <c r="K2621" t="s">
        <v>4605</v>
      </c>
      <c r="L2621" t="s">
        <v>3337</v>
      </c>
      <c r="P2621" t="s">
        <v>3343</v>
      </c>
    </row>
    <row r="2622" spans="1:16" x14ac:dyDescent="0.25">
      <c r="A2622" t="s">
        <v>4764</v>
      </c>
      <c r="C2622" t="s">
        <v>11397</v>
      </c>
      <c r="D2622" t="s">
        <v>11397</v>
      </c>
      <c r="E2622" t="s">
        <v>11398</v>
      </c>
      <c r="G2622" t="s">
        <v>3333</v>
      </c>
      <c r="I2622" t="s">
        <v>11383</v>
      </c>
      <c r="K2622" t="s">
        <v>4605</v>
      </c>
      <c r="L2622" t="s">
        <v>4069</v>
      </c>
      <c r="P2622" t="s">
        <v>3343</v>
      </c>
    </row>
    <row r="2623" spans="1:16" x14ac:dyDescent="0.25">
      <c r="A2623" t="s">
        <v>4764</v>
      </c>
      <c r="B2623" t="s">
        <v>11384</v>
      </c>
      <c r="C2623" t="s">
        <v>11399</v>
      </c>
      <c r="D2623" t="s">
        <v>11399</v>
      </c>
      <c r="E2623" t="s">
        <v>11400</v>
      </c>
      <c r="F2623" t="s">
        <v>11401</v>
      </c>
      <c r="G2623" t="s">
        <v>3333</v>
      </c>
      <c r="H2623" t="s">
        <v>4404</v>
      </c>
      <c r="I2623" t="s">
        <v>11383</v>
      </c>
      <c r="K2623" t="s">
        <v>4605</v>
      </c>
      <c r="L2623" t="s">
        <v>4069</v>
      </c>
      <c r="P2623" t="s">
        <v>3343</v>
      </c>
    </row>
    <row r="2624" spans="1:16" x14ac:dyDescent="0.25">
      <c r="A2624" t="s">
        <v>4764</v>
      </c>
      <c r="B2624" t="s">
        <v>11384</v>
      </c>
      <c r="C2624" t="s">
        <v>11402</v>
      </c>
      <c r="D2624" t="s">
        <v>11402</v>
      </c>
      <c r="E2624" t="s">
        <v>11403</v>
      </c>
      <c r="F2624" t="s">
        <v>11404</v>
      </c>
      <c r="G2624" t="s">
        <v>3333</v>
      </c>
      <c r="I2624" t="s">
        <v>11383</v>
      </c>
      <c r="K2624" t="s">
        <v>4605</v>
      </c>
      <c r="L2624" t="s">
        <v>3337</v>
      </c>
      <c r="P2624" t="s">
        <v>3343</v>
      </c>
    </row>
    <row r="2625" spans="1:16" x14ac:dyDescent="0.25">
      <c r="A2625" t="s">
        <v>4764</v>
      </c>
      <c r="B2625" t="s">
        <v>11405</v>
      </c>
      <c r="C2625" t="s">
        <v>11406</v>
      </c>
      <c r="D2625" t="s">
        <v>11406</v>
      </c>
      <c r="E2625" t="s">
        <v>11407</v>
      </c>
      <c r="F2625" t="s">
        <v>11408</v>
      </c>
      <c r="G2625" t="s">
        <v>3333</v>
      </c>
      <c r="H2625" t="s">
        <v>4415</v>
      </c>
      <c r="I2625" t="s">
        <v>11383</v>
      </c>
      <c r="K2625" t="s">
        <v>4605</v>
      </c>
      <c r="L2625" t="s">
        <v>4069</v>
      </c>
      <c r="P2625" t="s">
        <v>3343</v>
      </c>
    </row>
    <row r="2626" spans="1:16" x14ac:dyDescent="0.25">
      <c r="A2626" t="s">
        <v>4764</v>
      </c>
      <c r="B2626" t="s">
        <v>11409</v>
      </c>
      <c r="C2626" t="s">
        <v>11410</v>
      </c>
      <c r="D2626" t="s">
        <v>11410</v>
      </c>
      <c r="E2626" t="s">
        <v>11411</v>
      </c>
      <c r="F2626" t="s">
        <v>11412</v>
      </c>
      <c r="G2626" t="s">
        <v>3333</v>
      </c>
      <c r="H2626" t="s">
        <v>4404</v>
      </c>
      <c r="I2626" t="s">
        <v>11383</v>
      </c>
      <c r="K2626" t="s">
        <v>4605</v>
      </c>
      <c r="L2626" t="s">
        <v>4069</v>
      </c>
      <c r="P2626" t="s">
        <v>3343</v>
      </c>
    </row>
    <row r="2627" spans="1:16" x14ac:dyDescent="0.25">
      <c r="A2627" t="s">
        <v>4764</v>
      </c>
      <c r="C2627" t="s">
        <v>11413</v>
      </c>
      <c r="D2627" t="s">
        <v>11413</v>
      </c>
      <c r="E2627" t="s">
        <v>11414</v>
      </c>
      <c r="F2627" t="s">
        <v>11415</v>
      </c>
      <c r="G2627" t="s">
        <v>3333</v>
      </c>
      <c r="I2627" t="s">
        <v>11383</v>
      </c>
      <c r="K2627" t="s">
        <v>4605</v>
      </c>
      <c r="L2627" t="s">
        <v>3337</v>
      </c>
      <c r="P2627" t="s">
        <v>3343</v>
      </c>
    </row>
    <row r="2628" spans="1:16" x14ac:dyDescent="0.25">
      <c r="A2628" t="s">
        <v>4764</v>
      </c>
      <c r="B2628" t="s">
        <v>11416</v>
      </c>
      <c r="C2628" t="s">
        <v>11417</v>
      </c>
      <c r="D2628" t="s">
        <v>11417</v>
      </c>
      <c r="E2628" t="s">
        <v>11418</v>
      </c>
      <c r="G2628" t="s">
        <v>3333</v>
      </c>
      <c r="I2628" t="s">
        <v>11383</v>
      </c>
      <c r="K2628" t="s">
        <v>4605</v>
      </c>
      <c r="L2628" t="s">
        <v>4069</v>
      </c>
      <c r="P2628" t="s">
        <v>3343</v>
      </c>
    </row>
    <row r="2629" spans="1:16" x14ac:dyDescent="0.25">
      <c r="A2629" t="s">
        <v>4764</v>
      </c>
      <c r="C2629" t="s">
        <v>11419</v>
      </c>
      <c r="D2629" t="s">
        <v>11419</v>
      </c>
      <c r="E2629" t="s">
        <v>11420</v>
      </c>
      <c r="F2629" t="s">
        <v>11421</v>
      </c>
      <c r="G2629" t="s">
        <v>3333</v>
      </c>
      <c r="I2629" t="s">
        <v>11383</v>
      </c>
      <c r="K2629" t="s">
        <v>4605</v>
      </c>
      <c r="L2629" t="s">
        <v>3337</v>
      </c>
      <c r="P2629" t="s">
        <v>3343</v>
      </c>
    </row>
    <row r="2630" spans="1:16" x14ac:dyDescent="0.25">
      <c r="A2630" t="s">
        <v>4764</v>
      </c>
      <c r="B2630" t="s">
        <v>11422</v>
      </c>
      <c r="C2630" t="s">
        <v>11423</v>
      </c>
      <c r="D2630" t="s">
        <v>11423</v>
      </c>
      <c r="E2630" t="s">
        <v>11424</v>
      </c>
      <c r="F2630" t="s">
        <v>11425</v>
      </c>
      <c r="G2630" t="s">
        <v>3333</v>
      </c>
      <c r="I2630" t="s">
        <v>11383</v>
      </c>
      <c r="K2630" t="s">
        <v>4605</v>
      </c>
      <c r="L2630" t="s">
        <v>4069</v>
      </c>
      <c r="P2630" t="s">
        <v>3343</v>
      </c>
    </row>
    <row r="2631" spans="1:16" x14ac:dyDescent="0.25">
      <c r="A2631" t="s">
        <v>4764</v>
      </c>
      <c r="B2631" t="s">
        <v>11422</v>
      </c>
      <c r="C2631" t="s">
        <v>11426</v>
      </c>
      <c r="D2631" t="s">
        <v>11426</v>
      </c>
      <c r="E2631" t="s">
        <v>11427</v>
      </c>
      <c r="F2631" t="s">
        <v>11428</v>
      </c>
      <c r="G2631" t="s">
        <v>3333</v>
      </c>
      <c r="I2631" t="s">
        <v>11383</v>
      </c>
      <c r="K2631" t="s">
        <v>4605</v>
      </c>
      <c r="L2631" t="s">
        <v>4069</v>
      </c>
      <c r="P2631" t="s">
        <v>3343</v>
      </c>
    </row>
    <row r="2632" spans="1:16" x14ac:dyDescent="0.25">
      <c r="A2632" t="s">
        <v>4764</v>
      </c>
      <c r="C2632" t="s">
        <v>11429</v>
      </c>
      <c r="D2632" t="s">
        <v>11429</v>
      </c>
      <c r="E2632" t="s">
        <v>11430</v>
      </c>
      <c r="F2632" t="s">
        <v>11431</v>
      </c>
      <c r="G2632" t="s">
        <v>3333</v>
      </c>
      <c r="I2632" t="s">
        <v>11383</v>
      </c>
      <c r="K2632" t="s">
        <v>4605</v>
      </c>
      <c r="L2632" t="s">
        <v>3337</v>
      </c>
      <c r="P2632" t="s">
        <v>3343</v>
      </c>
    </row>
    <row r="2633" spans="1:16" x14ac:dyDescent="0.25">
      <c r="A2633" t="s">
        <v>4764</v>
      </c>
      <c r="B2633" t="s">
        <v>11422</v>
      </c>
      <c r="C2633" t="s">
        <v>11432</v>
      </c>
      <c r="D2633" t="s">
        <v>11432</v>
      </c>
      <c r="E2633" t="s">
        <v>11433</v>
      </c>
      <c r="F2633" t="s">
        <v>11434</v>
      </c>
      <c r="G2633" t="s">
        <v>3333</v>
      </c>
      <c r="H2633" t="s">
        <v>4415</v>
      </c>
      <c r="I2633" t="s">
        <v>11383</v>
      </c>
      <c r="K2633" t="s">
        <v>4605</v>
      </c>
      <c r="L2633" t="s">
        <v>4069</v>
      </c>
      <c r="P2633" t="s">
        <v>3343</v>
      </c>
    </row>
    <row r="2634" spans="1:16" x14ac:dyDescent="0.25">
      <c r="A2634" t="s">
        <v>4764</v>
      </c>
      <c r="C2634" t="s">
        <v>11435</v>
      </c>
      <c r="D2634" t="s">
        <v>11435</v>
      </c>
      <c r="E2634" t="s">
        <v>11436</v>
      </c>
      <c r="G2634" t="s">
        <v>3333</v>
      </c>
      <c r="I2634" t="s">
        <v>11383</v>
      </c>
      <c r="K2634" t="s">
        <v>4605</v>
      </c>
      <c r="L2634" t="s">
        <v>4069</v>
      </c>
      <c r="P2634" t="s">
        <v>3343</v>
      </c>
    </row>
    <row r="2635" spans="1:16" x14ac:dyDescent="0.25">
      <c r="A2635" t="s">
        <v>4764</v>
      </c>
      <c r="C2635" t="s">
        <v>11437</v>
      </c>
      <c r="D2635" t="s">
        <v>11437</v>
      </c>
      <c r="E2635" t="s">
        <v>11438</v>
      </c>
      <c r="G2635" t="s">
        <v>3333</v>
      </c>
      <c r="I2635" t="s">
        <v>11383</v>
      </c>
      <c r="K2635" t="s">
        <v>4605</v>
      </c>
      <c r="L2635" t="s">
        <v>3337</v>
      </c>
      <c r="P2635" t="s">
        <v>3343</v>
      </c>
    </row>
    <row r="2636" spans="1:16" x14ac:dyDescent="0.25">
      <c r="A2636" t="s">
        <v>4764</v>
      </c>
      <c r="C2636" t="s">
        <v>11439</v>
      </c>
      <c r="D2636" t="s">
        <v>11439</v>
      </c>
      <c r="E2636" t="s">
        <v>11440</v>
      </c>
      <c r="F2636" t="s">
        <v>11441</v>
      </c>
      <c r="G2636" t="s">
        <v>3333</v>
      </c>
      <c r="I2636" t="s">
        <v>11383</v>
      </c>
      <c r="K2636" t="s">
        <v>4605</v>
      </c>
      <c r="L2636" t="s">
        <v>3337</v>
      </c>
      <c r="P2636" t="s">
        <v>3343</v>
      </c>
    </row>
    <row r="2637" spans="1:16" x14ac:dyDescent="0.25">
      <c r="A2637" t="s">
        <v>4764</v>
      </c>
      <c r="B2637" t="s">
        <v>11422</v>
      </c>
      <c r="C2637" t="s">
        <v>11442</v>
      </c>
      <c r="D2637" t="s">
        <v>11442</v>
      </c>
      <c r="E2637" t="s">
        <v>11443</v>
      </c>
      <c r="F2637" t="s">
        <v>11444</v>
      </c>
      <c r="G2637" t="s">
        <v>3333</v>
      </c>
      <c r="I2637" t="s">
        <v>11383</v>
      </c>
      <c r="K2637" t="s">
        <v>4605</v>
      </c>
      <c r="L2637" t="s">
        <v>4069</v>
      </c>
      <c r="P2637" t="s">
        <v>3343</v>
      </c>
    </row>
    <row r="2638" spans="1:16" x14ac:dyDescent="0.25">
      <c r="A2638" t="s">
        <v>4764</v>
      </c>
      <c r="C2638" t="s">
        <v>11445</v>
      </c>
      <c r="D2638" t="s">
        <v>11445</v>
      </c>
      <c r="E2638" t="s">
        <v>11446</v>
      </c>
      <c r="G2638" t="s">
        <v>3333</v>
      </c>
      <c r="I2638" t="s">
        <v>11383</v>
      </c>
      <c r="K2638" t="s">
        <v>4605</v>
      </c>
      <c r="L2638" t="s">
        <v>3337</v>
      </c>
      <c r="P2638" t="s">
        <v>3343</v>
      </c>
    </row>
    <row r="2639" spans="1:16" x14ac:dyDescent="0.25">
      <c r="A2639" t="s">
        <v>4764</v>
      </c>
      <c r="B2639" t="s">
        <v>11422</v>
      </c>
      <c r="C2639" t="s">
        <v>11447</v>
      </c>
      <c r="D2639" t="s">
        <v>11447</v>
      </c>
      <c r="E2639" t="s">
        <v>11448</v>
      </c>
      <c r="F2639" t="s">
        <v>11449</v>
      </c>
      <c r="G2639" t="s">
        <v>3333</v>
      </c>
      <c r="H2639" t="s">
        <v>4404</v>
      </c>
      <c r="I2639" t="s">
        <v>11383</v>
      </c>
      <c r="K2639" t="s">
        <v>4605</v>
      </c>
      <c r="L2639" t="s">
        <v>4069</v>
      </c>
      <c r="P2639" t="s">
        <v>3343</v>
      </c>
    </row>
    <row r="2640" spans="1:16" x14ac:dyDescent="0.25">
      <c r="A2640" t="s">
        <v>4764</v>
      </c>
      <c r="B2640" t="s">
        <v>11450</v>
      </c>
      <c r="C2640" t="s">
        <v>11451</v>
      </c>
      <c r="D2640" t="s">
        <v>11451</v>
      </c>
      <c r="E2640" t="s">
        <v>11452</v>
      </c>
      <c r="F2640" t="s">
        <v>11453</v>
      </c>
      <c r="G2640" t="s">
        <v>3881</v>
      </c>
      <c r="H2640" t="s">
        <v>4415</v>
      </c>
      <c r="I2640" t="s">
        <v>11383</v>
      </c>
      <c r="K2640" t="s">
        <v>4605</v>
      </c>
      <c r="L2640" t="s">
        <v>4069</v>
      </c>
      <c r="P2640" t="s">
        <v>3343</v>
      </c>
    </row>
    <row r="2641" spans="1:16" x14ac:dyDescent="0.25">
      <c r="A2641" t="s">
        <v>4764</v>
      </c>
      <c r="B2641" t="s">
        <v>11454</v>
      </c>
      <c r="C2641" t="s">
        <v>11455</v>
      </c>
      <c r="D2641" t="s">
        <v>11455</v>
      </c>
      <c r="E2641" t="s">
        <v>11456</v>
      </c>
      <c r="F2641" t="s">
        <v>11457</v>
      </c>
      <c r="G2641" t="s">
        <v>3881</v>
      </c>
      <c r="H2641" t="s">
        <v>4415</v>
      </c>
      <c r="I2641" t="s">
        <v>11383</v>
      </c>
      <c r="K2641" t="s">
        <v>4605</v>
      </c>
      <c r="L2641" t="s">
        <v>4069</v>
      </c>
      <c r="P2641" t="s">
        <v>3343</v>
      </c>
    </row>
    <row r="2642" spans="1:16" x14ac:dyDescent="0.25">
      <c r="A2642" t="s">
        <v>4764</v>
      </c>
      <c r="C2642" t="s">
        <v>11458</v>
      </c>
      <c r="D2642" t="s">
        <v>11458</v>
      </c>
      <c r="E2642" t="s">
        <v>11459</v>
      </c>
      <c r="G2642" t="s">
        <v>3881</v>
      </c>
      <c r="I2642" t="s">
        <v>11383</v>
      </c>
      <c r="K2642" t="s">
        <v>4605</v>
      </c>
      <c r="L2642" t="s">
        <v>3337</v>
      </c>
      <c r="P2642" t="s">
        <v>3343</v>
      </c>
    </row>
    <row r="2643" spans="1:16" x14ac:dyDescent="0.25">
      <c r="A2643" t="s">
        <v>4764</v>
      </c>
      <c r="B2643" t="s">
        <v>11460</v>
      </c>
      <c r="C2643" t="s">
        <v>11461</v>
      </c>
      <c r="D2643" t="s">
        <v>11461</v>
      </c>
      <c r="E2643" t="s">
        <v>11462</v>
      </c>
      <c r="F2643" t="s">
        <v>11463</v>
      </c>
      <c r="G2643" t="s">
        <v>3881</v>
      </c>
      <c r="H2643" t="s">
        <v>4415</v>
      </c>
      <c r="I2643" t="s">
        <v>11383</v>
      </c>
      <c r="K2643" t="s">
        <v>4605</v>
      </c>
      <c r="L2643" t="s">
        <v>3337</v>
      </c>
      <c r="P2643" t="s">
        <v>3343</v>
      </c>
    </row>
    <row r="2644" spans="1:16" x14ac:dyDescent="0.25">
      <c r="A2644" t="s">
        <v>4764</v>
      </c>
      <c r="C2644" t="s">
        <v>11464</v>
      </c>
      <c r="D2644" t="s">
        <v>11464</v>
      </c>
      <c r="E2644" t="s">
        <v>11465</v>
      </c>
      <c r="F2644" t="s">
        <v>11466</v>
      </c>
      <c r="G2644" t="s">
        <v>3881</v>
      </c>
      <c r="I2644" t="s">
        <v>11383</v>
      </c>
      <c r="K2644" t="s">
        <v>4605</v>
      </c>
      <c r="L2644" t="s">
        <v>3337</v>
      </c>
      <c r="P2644" t="s">
        <v>3343</v>
      </c>
    </row>
    <row r="2645" spans="1:16" x14ac:dyDescent="0.25">
      <c r="A2645" t="s">
        <v>4764</v>
      </c>
      <c r="C2645" t="s">
        <v>11467</v>
      </c>
      <c r="D2645" t="s">
        <v>11467</v>
      </c>
      <c r="E2645" t="s">
        <v>11468</v>
      </c>
      <c r="F2645" t="s">
        <v>11469</v>
      </c>
      <c r="G2645" t="s">
        <v>3881</v>
      </c>
      <c r="I2645" t="s">
        <v>11383</v>
      </c>
      <c r="K2645" t="s">
        <v>4605</v>
      </c>
      <c r="L2645" t="s">
        <v>4069</v>
      </c>
      <c r="P2645" t="s">
        <v>3343</v>
      </c>
    </row>
    <row r="2646" spans="1:16" x14ac:dyDescent="0.25">
      <c r="A2646" t="s">
        <v>4764</v>
      </c>
      <c r="C2646" t="s">
        <v>11470</v>
      </c>
      <c r="D2646" t="s">
        <v>11470</v>
      </c>
      <c r="E2646" t="s">
        <v>11471</v>
      </c>
      <c r="G2646" t="s">
        <v>3881</v>
      </c>
      <c r="I2646" t="s">
        <v>11383</v>
      </c>
      <c r="K2646" t="s">
        <v>4605</v>
      </c>
      <c r="L2646" t="s">
        <v>4069</v>
      </c>
      <c r="P2646" t="s">
        <v>3343</v>
      </c>
    </row>
    <row r="2647" spans="1:16" x14ac:dyDescent="0.25">
      <c r="A2647" t="s">
        <v>4764</v>
      </c>
      <c r="B2647" t="s">
        <v>11450</v>
      </c>
      <c r="C2647" t="s">
        <v>11472</v>
      </c>
      <c r="D2647" t="s">
        <v>11472</v>
      </c>
      <c r="E2647" t="s">
        <v>11473</v>
      </c>
      <c r="F2647" t="s">
        <v>11474</v>
      </c>
      <c r="G2647" t="s">
        <v>3881</v>
      </c>
      <c r="I2647" t="s">
        <v>11383</v>
      </c>
      <c r="K2647" t="s">
        <v>4605</v>
      </c>
      <c r="L2647" t="s">
        <v>4069</v>
      </c>
      <c r="P2647" t="s">
        <v>3343</v>
      </c>
    </row>
    <row r="2648" spans="1:16" x14ac:dyDescent="0.25">
      <c r="A2648" t="s">
        <v>4764</v>
      </c>
      <c r="B2648" t="s">
        <v>11450</v>
      </c>
      <c r="C2648" t="s">
        <v>11475</v>
      </c>
      <c r="D2648" t="s">
        <v>11475</v>
      </c>
      <c r="E2648" t="s">
        <v>11476</v>
      </c>
      <c r="F2648" t="s">
        <v>11477</v>
      </c>
      <c r="G2648" t="s">
        <v>3881</v>
      </c>
      <c r="H2648" t="s">
        <v>4404</v>
      </c>
      <c r="I2648" t="s">
        <v>11383</v>
      </c>
      <c r="K2648" t="s">
        <v>4605</v>
      </c>
      <c r="L2648" t="s">
        <v>3337</v>
      </c>
      <c r="P2648" t="s">
        <v>3343</v>
      </c>
    </row>
    <row r="2649" spans="1:16" x14ac:dyDescent="0.25">
      <c r="A2649" t="s">
        <v>4764</v>
      </c>
      <c r="C2649" t="s">
        <v>11478</v>
      </c>
      <c r="D2649" t="s">
        <v>11478</v>
      </c>
      <c r="E2649" t="s">
        <v>11479</v>
      </c>
      <c r="F2649" t="s">
        <v>11480</v>
      </c>
      <c r="G2649" t="s">
        <v>3881</v>
      </c>
      <c r="I2649" t="s">
        <v>11383</v>
      </c>
      <c r="K2649" t="s">
        <v>4605</v>
      </c>
      <c r="L2649" t="s">
        <v>3337</v>
      </c>
      <c r="P2649" t="s">
        <v>3343</v>
      </c>
    </row>
    <row r="2650" spans="1:16" x14ac:dyDescent="0.25">
      <c r="A2650" t="s">
        <v>4764</v>
      </c>
      <c r="B2650" t="s">
        <v>11454</v>
      </c>
      <c r="C2650" t="s">
        <v>11481</v>
      </c>
      <c r="D2650" t="s">
        <v>11481</v>
      </c>
      <c r="E2650" t="s">
        <v>11482</v>
      </c>
      <c r="G2650" t="s">
        <v>3881</v>
      </c>
      <c r="I2650" t="s">
        <v>11383</v>
      </c>
      <c r="K2650" t="s">
        <v>4605</v>
      </c>
      <c r="L2650" t="s">
        <v>4069</v>
      </c>
      <c r="P2650" t="s">
        <v>3343</v>
      </c>
    </row>
    <row r="2651" spans="1:16" x14ac:dyDescent="0.25">
      <c r="A2651" t="s">
        <v>4764</v>
      </c>
      <c r="B2651" t="s">
        <v>11454</v>
      </c>
      <c r="C2651" t="s">
        <v>11483</v>
      </c>
      <c r="D2651" t="s">
        <v>11483</v>
      </c>
      <c r="E2651" t="s">
        <v>11484</v>
      </c>
      <c r="F2651" t="s">
        <v>11485</v>
      </c>
      <c r="G2651" t="s">
        <v>3881</v>
      </c>
      <c r="H2651" t="s">
        <v>4415</v>
      </c>
      <c r="I2651" t="s">
        <v>11383</v>
      </c>
      <c r="K2651" t="s">
        <v>4605</v>
      </c>
      <c r="L2651" t="s">
        <v>3337</v>
      </c>
      <c r="P2651" t="s">
        <v>3343</v>
      </c>
    </row>
    <row r="2652" spans="1:16" x14ac:dyDescent="0.25">
      <c r="A2652" t="s">
        <v>4764</v>
      </c>
      <c r="C2652" t="s">
        <v>11486</v>
      </c>
      <c r="D2652" t="s">
        <v>11486</v>
      </c>
      <c r="E2652" t="s">
        <v>11487</v>
      </c>
      <c r="G2652" t="s">
        <v>3881</v>
      </c>
      <c r="I2652" t="s">
        <v>11383</v>
      </c>
      <c r="K2652" t="s">
        <v>4605</v>
      </c>
      <c r="L2652" t="s">
        <v>3337</v>
      </c>
      <c r="P2652" t="s">
        <v>3343</v>
      </c>
    </row>
    <row r="2653" spans="1:16" x14ac:dyDescent="0.25">
      <c r="A2653" t="s">
        <v>4764</v>
      </c>
      <c r="B2653" t="s">
        <v>11488</v>
      </c>
      <c r="C2653" t="s">
        <v>11489</v>
      </c>
      <c r="D2653" t="s">
        <v>11489</v>
      </c>
      <c r="E2653" t="s">
        <v>11490</v>
      </c>
      <c r="F2653" t="s">
        <v>11491</v>
      </c>
      <c r="G2653" t="s">
        <v>3881</v>
      </c>
      <c r="H2653" t="s">
        <v>4404</v>
      </c>
      <c r="I2653" t="s">
        <v>11383</v>
      </c>
      <c r="K2653" t="s">
        <v>4605</v>
      </c>
      <c r="L2653" t="s">
        <v>3337</v>
      </c>
      <c r="P2653" t="s">
        <v>3343</v>
      </c>
    </row>
    <row r="2654" spans="1:16" x14ac:dyDescent="0.25">
      <c r="A2654" t="s">
        <v>4764</v>
      </c>
      <c r="B2654" t="s">
        <v>11492</v>
      </c>
      <c r="C2654" t="s">
        <v>11493</v>
      </c>
      <c r="D2654" t="s">
        <v>11493</v>
      </c>
      <c r="E2654" t="s">
        <v>11494</v>
      </c>
      <c r="F2654" t="s">
        <v>11495</v>
      </c>
      <c r="G2654" t="s">
        <v>3881</v>
      </c>
      <c r="H2654" t="s">
        <v>4404</v>
      </c>
      <c r="I2654" t="s">
        <v>11383</v>
      </c>
      <c r="K2654" t="s">
        <v>4605</v>
      </c>
      <c r="L2654" t="s">
        <v>3337</v>
      </c>
      <c r="P2654" t="s">
        <v>3343</v>
      </c>
    </row>
    <row r="2655" spans="1:16" x14ac:dyDescent="0.25">
      <c r="A2655" t="s">
        <v>4764</v>
      </c>
      <c r="C2655" t="s">
        <v>11496</v>
      </c>
      <c r="D2655" t="s">
        <v>11496</v>
      </c>
      <c r="E2655" t="s">
        <v>11497</v>
      </c>
      <c r="G2655" t="s">
        <v>3881</v>
      </c>
      <c r="I2655" t="s">
        <v>11383</v>
      </c>
      <c r="K2655" t="s">
        <v>4605</v>
      </c>
      <c r="L2655" t="s">
        <v>4069</v>
      </c>
      <c r="P2655" t="s">
        <v>3343</v>
      </c>
    </row>
    <row r="2656" spans="1:16" x14ac:dyDescent="0.25">
      <c r="A2656" t="s">
        <v>4764</v>
      </c>
      <c r="C2656" t="s">
        <v>11498</v>
      </c>
      <c r="D2656" t="s">
        <v>11498</v>
      </c>
      <c r="E2656" t="s">
        <v>11499</v>
      </c>
      <c r="F2656" t="s">
        <v>11500</v>
      </c>
      <c r="G2656" t="s">
        <v>3881</v>
      </c>
      <c r="I2656" t="s">
        <v>11383</v>
      </c>
      <c r="K2656" t="s">
        <v>4605</v>
      </c>
      <c r="L2656" t="s">
        <v>4069</v>
      </c>
      <c r="P2656" t="s">
        <v>3343</v>
      </c>
    </row>
    <row r="2657" spans="1:16" x14ac:dyDescent="0.25">
      <c r="A2657" t="s">
        <v>4764</v>
      </c>
      <c r="C2657" t="s">
        <v>11501</v>
      </c>
      <c r="D2657" t="s">
        <v>11501</v>
      </c>
      <c r="E2657" t="s">
        <v>11502</v>
      </c>
      <c r="G2657" t="s">
        <v>3881</v>
      </c>
      <c r="I2657" t="s">
        <v>11383</v>
      </c>
      <c r="K2657" t="s">
        <v>4605</v>
      </c>
      <c r="L2657" t="s">
        <v>3337</v>
      </c>
      <c r="P2657" t="s">
        <v>3343</v>
      </c>
    </row>
    <row r="2658" spans="1:16" x14ac:dyDescent="0.25">
      <c r="A2658" t="s">
        <v>4764</v>
      </c>
      <c r="C2658" t="s">
        <v>11503</v>
      </c>
      <c r="D2658" t="s">
        <v>11503</v>
      </c>
      <c r="E2658" t="s">
        <v>11504</v>
      </c>
      <c r="G2658" t="s">
        <v>3881</v>
      </c>
      <c r="I2658" t="s">
        <v>11383</v>
      </c>
      <c r="K2658" t="s">
        <v>4605</v>
      </c>
      <c r="L2658" t="s">
        <v>4069</v>
      </c>
      <c r="P2658" t="s">
        <v>3343</v>
      </c>
    </row>
    <row r="2659" spans="1:16" x14ac:dyDescent="0.25">
      <c r="A2659" t="s">
        <v>4764</v>
      </c>
      <c r="C2659" t="s">
        <v>11505</v>
      </c>
      <c r="D2659" t="s">
        <v>11505</v>
      </c>
      <c r="E2659" t="s">
        <v>11506</v>
      </c>
      <c r="G2659" t="s">
        <v>3881</v>
      </c>
      <c r="I2659" t="s">
        <v>11383</v>
      </c>
      <c r="K2659" t="s">
        <v>4605</v>
      </c>
      <c r="L2659" t="s">
        <v>4069</v>
      </c>
      <c r="P2659" t="s">
        <v>3343</v>
      </c>
    </row>
    <row r="2660" spans="1:16" x14ac:dyDescent="0.25">
      <c r="A2660" t="s">
        <v>4764</v>
      </c>
      <c r="B2660" t="s">
        <v>11507</v>
      </c>
      <c r="C2660" t="s">
        <v>11508</v>
      </c>
      <c r="D2660" t="s">
        <v>11508</v>
      </c>
      <c r="E2660" t="s">
        <v>11509</v>
      </c>
      <c r="G2660" t="s">
        <v>3881</v>
      </c>
      <c r="I2660" t="s">
        <v>11383</v>
      </c>
      <c r="K2660" t="s">
        <v>4605</v>
      </c>
      <c r="L2660" t="s">
        <v>4069</v>
      </c>
      <c r="P2660" t="s">
        <v>3343</v>
      </c>
    </row>
    <row r="2661" spans="1:16" x14ac:dyDescent="0.25">
      <c r="A2661" t="s">
        <v>4764</v>
      </c>
      <c r="C2661" t="s">
        <v>11510</v>
      </c>
      <c r="D2661" t="s">
        <v>11510</v>
      </c>
      <c r="E2661" t="s">
        <v>11511</v>
      </c>
      <c r="G2661" t="s">
        <v>3881</v>
      </c>
      <c r="I2661" t="s">
        <v>11383</v>
      </c>
      <c r="K2661" t="s">
        <v>4605</v>
      </c>
      <c r="L2661" t="s">
        <v>3337</v>
      </c>
      <c r="P2661" t="s">
        <v>3343</v>
      </c>
    </row>
    <row r="2662" spans="1:16" x14ac:dyDescent="0.25">
      <c r="A2662" t="s">
        <v>4764</v>
      </c>
      <c r="C2662" t="s">
        <v>11512</v>
      </c>
      <c r="D2662" t="s">
        <v>11512</v>
      </c>
      <c r="E2662" t="s">
        <v>11513</v>
      </c>
      <c r="G2662" t="s">
        <v>3881</v>
      </c>
      <c r="I2662" t="s">
        <v>11383</v>
      </c>
      <c r="K2662" t="s">
        <v>4605</v>
      </c>
      <c r="L2662" t="s">
        <v>3337</v>
      </c>
      <c r="P2662" t="s">
        <v>3343</v>
      </c>
    </row>
    <row r="2663" spans="1:16" x14ac:dyDescent="0.25">
      <c r="A2663" t="s">
        <v>4764</v>
      </c>
      <c r="C2663" t="s">
        <v>11514</v>
      </c>
      <c r="D2663" t="s">
        <v>11514</v>
      </c>
      <c r="E2663" t="s">
        <v>11515</v>
      </c>
      <c r="G2663" t="s">
        <v>3881</v>
      </c>
      <c r="I2663" t="s">
        <v>11383</v>
      </c>
      <c r="K2663" t="s">
        <v>4605</v>
      </c>
      <c r="L2663" t="s">
        <v>3337</v>
      </c>
      <c r="P2663" t="s">
        <v>3343</v>
      </c>
    </row>
    <row r="2664" spans="1:16" x14ac:dyDescent="0.25">
      <c r="B2664" t="s">
        <v>11516</v>
      </c>
      <c r="C2664" t="s">
        <v>11517</v>
      </c>
      <c r="D2664" t="s">
        <v>11517</v>
      </c>
      <c r="E2664" t="s">
        <v>11518</v>
      </c>
      <c r="F2664" t="s">
        <v>11519</v>
      </c>
      <c r="K2664" t="s">
        <v>4605</v>
      </c>
      <c r="L2664" t="s">
        <v>4069</v>
      </c>
      <c r="P2664" t="s">
        <v>3343</v>
      </c>
    </row>
    <row r="2665" spans="1:16" x14ac:dyDescent="0.25">
      <c r="C2665" t="s">
        <v>11520</v>
      </c>
      <c r="D2665" t="s">
        <v>11520</v>
      </c>
      <c r="E2665" t="s">
        <v>11521</v>
      </c>
      <c r="F2665" t="s">
        <v>11522</v>
      </c>
      <c r="G2665" t="s">
        <v>3333</v>
      </c>
      <c r="K2665" t="s">
        <v>4605</v>
      </c>
      <c r="L2665" t="s">
        <v>4069</v>
      </c>
      <c r="P2665" t="s">
        <v>3343</v>
      </c>
    </row>
    <row r="2666" spans="1:16" x14ac:dyDescent="0.25">
      <c r="C2666" t="s">
        <v>11523</v>
      </c>
      <c r="D2666" t="s">
        <v>11523</v>
      </c>
      <c r="E2666" t="s">
        <v>11524</v>
      </c>
      <c r="G2666" t="s">
        <v>3333</v>
      </c>
      <c r="K2666" t="s">
        <v>4605</v>
      </c>
      <c r="L2666" t="s">
        <v>4069</v>
      </c>
      <c r="P2666" t="s">
        <v>3343</v>
      </c>
    </row>
    <row r="2667" spans="1:16" x14ac:dyDescent="0.25">
      <c r="C2667" t="s">
        <v>11525</v>
      </c>
      <c r="D2667" t="s">
        <v>11525</v>
      </c>
      <c r="E2667" t="s">
        <v>11526</v>
      </c>
      <c r="F2667" t="s">
        <v>11527</v>
      </c>
      <c r="G2667" t="s">
        <v>3333</v>
      </c>
      <c r="K2667" t="s">
        <v>4605</v>
      </c>
      <c r="L2667" t="s">
        <v>3337</v>
      </c>
      <c r="P2667" t="s">
        <v>3343</v>
      </c>
    </row>
    <row r="2668" spans="1:16" x14ac:dyDescent="0.25">
      <c r="C2668" t="s">
        <v>11528</v>
      </c>
      <c r="D2668" t="s">
        <v>11528</v>
      </c>
      <c r="E2668" t="s">
        <v>11529</v>
      </c>
      <c r="F2668" t="s">
        <v>11530</v>
      </c>
      <c r="G2668" t="s">
        <v>3333</v>
      </c>
      <c r="K2668" t="s">
        <v>4605</v>
      </c>
      <c r="L2668" t="s">
        <v>4069</v>
      </c>
      <c r="P2668" t="s">
        <v>3343</v>
      </c>
    </row>
    <row r="2669" spans="1:16" x14ac:dyDescent="0.25">
      <c r="A2669" t="s">
        <v>4764</v>
      </c>
      <c r="C2669" t="s">
        <v>11531</v>
      </c>
      <c r="D2669" t="s">
        <v>11531</v>
      </c>
      <c r="E2669" t="s">
        <v>11532</v>
      </c>
      <c r="G2669" t="s">
        <v>3881</v>
      </c>
      <c r="I2669" t="s">
        <v>11383</v>
      </c>
      <c r="K2669" t="s">
        <v>4605</v>
      </c>
      <c r="L2669" t="s">
        <v>3337</v>
      </c>
      <c r="P2669" t="s">
        <v>3343</v>
      </c>
    </row>
    <row r="2670" spans="1:16" x14ac:dyDescent="0.25">
      <c r="A2670" t="s">
        <v>4764</v>
      </c>
      <c r="C2670" t="s">
        <v>11533</v>
      </c>
      <c r="D2670" t="s">
        <v>11533</v>
      </c>
      <c r="E2670" t="s">
        <v>11534</v>
      </c>
      <c r="G2670" t="s">
        <v>3881</v>
      </c>
      <c r="I2670" t="s">
        <v>11383</v>
      </c>
      <c r="K2670" t="s">
        <v>4605</v>
      </c>
      <c r="L2670" t="s">
        <v>4069</v>
      </c>
      <c r="P2670" t="s">
        <v>3343</v>
      </c>
    </row>
    <row r="2671" spans="1:16" x14ac:dyDescent="0.25">
      <c r="A2671" t="s">
        <v>4764</v>
      </c>
      <c r="C2671" t="s">
        <v>11535</v>
      </c>
      <c r="D2671" t="s">
        <v>11535</v>
      </c>
      <c r="E2671" t="s">
        <v>11536</v>
      </c>
      <c r="G2671" t="s">
        <v>3881</v>
      </c>
      <c r="I2671" t="s">
        <v>11383</v>
      </c>
      <c r="K2671" t="s">
        <v>4605</v>
      </c>
      <c r="L2671" t="s">
        <v>4069</v>
      </c>
      <c r="P2671" t="s">
        <v>3343</v>
      </c>
    </row>
    <row r="2672" spans="1:16" x14ac:dyDescent="0.25">
      <c r="A2672" t="s">
        <v>4764</v>
      </c>
      <c r="B2672" t="s">
        <v>11537</v>
      </c>
      <c r="C2672" t="s">
        <v>11538</v>
      </c>
      <c r="D2672" t="s">
        <v>11538</v>
      </c>
      <c r="E2672" t="s">
        <v>11539</v>
      </c>
      <c r="F2672" t="s">
        <v>11540</v>
      </c>
      <c r="G2672" t="s">
        <v>3881</v>
      </c>
      <c r="H2672" t="s">
        <v>4415</v>
      </c>
      <c r="I2672" t="s">
        <v>11383</v>
      </c>
      <c r="K2672" t="s">
        <v>4605</v>
      </c>
      <c r="L2672" t="s">
        <v>4069</v>
      </c>
      <c r="P2672" t="s">
        <v>3343</v>
      </c>
    </row>
    <row r="2673" spans="1:16" x14ac:dyDescent="0.25">
      <c r="A2673" t="s">
        <v>4764</v>
      </c>
      <c r="B2673" t="s">
        <v>11541</v>
      </c>
      <c r="C2673" t="s">
        <v>11542</v>
      </c>
      <c r="D2673" t="s">
        <v>11542</v>
      </c>
      <c r="E2673" t="s">
        <v>11543</v>
      </c>
      <c r="F2673" t="s">
        <v>11544</v>
      </c>
      <c r="G2673" t="s">
        <v>3881</v>
      </c>
      <c r="I2673" t="s">
        <v>11383</v>
      </c>
      <c r="K2673" t="s">
        <v>4605</v>
      </c>
      <c r="L2673" t="s">
        <v>3337</v>
      </c>
      <c r="P2673" t="s">
        <v>3343</v>
      </c>
    </row>
    <row r="2674" spans="1:16" x14ac:dyDescent="0.25">
      <c r="A2674" t="s">
        <v>4764</v>
      </c>
      <c r="B2674" t="s">
        <v>11541</v>
      </c>
      <c r="C2674" t="s">
        <v>11545</v>
      </c>
      <c r="D2674" t="s">
        <v>11545</v>
      </c>
      <c r="E2674" t="s">
        <v>11546</v>
      </c>
      <c r="G2674" t="s">
        <v>3881</v>
      </c>
      <c r="I2674" t="s">
        <v>11383</v>
      </c>
      <c r="K2674" t="s">
        <v>4605</v>
      </c>
      <c r="L2674" t="s">
        <v>3337</v>
      </c>
      <c r="P2674" t="s">
        <v>3343</v>
      </c>
    </row>
    <row r="2675" spans="1:16" x14ac:dyDescent="0.25">
      <c r="A2675" t="s">
        <v>4764</v>
      </c>
      <c r="C2675" t="s">
        <v>11547</v>
      </c>
      <c r="D2675" t="s">
        <v>11547</v>
      </c>
      <c r="E2675" t="s">
        <v>11548</v>
      </c>
      <c r="G2675" t="s">
        <v>3881</v>
      </c>
      <c r="I2675" t="s">
        <v>11383</v>
      </c>
      <c r="K2675" t="s">
        <v>4605</v>
      </c>
      <c r="L2675" t="s">
        <v>3337</v>
      </c>
      <c r="P2675" t="s">
        <v>3343</v>
      </c>
    </row>
    <row r="2676" spans="1:16" x14ac:dyDescent="0.25">
      <c r="A2676" t="s">
        <v>4764</v>
      </c>
      <c r="B2676" t="s">
        <v>11541</v>
      </c>
      <c r="C2676" t="s">
        <v>11549</v>
      </c>
      <c r="D2676" t="s">
        <v>11549</v>
      </c>
      <c r="E2676" t="s">
        <v>11550</v>
      </c>
      <c r="F2676" t="s">
        <v>11551</v>
      </c>
      <c r="G2676" t="s">
        <v>3881</v>
      </c>
      <c r="I2676" t="s">
        <v>11383</v>
      </c>
      <c r="K2676" t="s">
        <v>4605</v>
      </c>
      <c r="L2676" t="s">
        <v>4069</v>
      </c>
      <c r="P2676" t="s">
        <v>3343</v>
      </c>
    </row>
    <row r="2677" spans="1:16" x14ac:dyDescent="0.25">
      <c r="A2677" t="s">
        <v>4764</v>
      </c>
      <c r="C2677" t="s">
        <v>11552</v>
      </c>
      <c r="D2677" t="s">
        <v>11552</v>
      </c>
      <c r="E2677" t="s">
        <v>11553</v>
      </c>
      <c r="G2677" t="s">
        <v>3881</v>
      </c>
      <c r="I2677" t="s">
        <v>11383</v>
      </c>
      <c r="K2677" t="s">
        <v>4605</v>
      </c>
      <c r="L2677" t="s">
        <v>4069</v>
      </c>
      <c r="P2677" t="s">
        <v>3343</v>
      </c>
    </row>
    <row r="2678" spans="1:16" x14ac:dyDescent="0.25">
      <c r="A2678" t="s">
        <v>4764</v>
      </c>
      <c r="C2678" t="s">
        <v>11554</v>
      </c>
      <c r="D2678" t="s">
        <v>11554</v>
      </c>
      <c r="E2678" t="s">
        <v>11555</v>
      </c>
      <c r="G2678" t="s">
        <v>3881</v>
      </c>
      <c r="I2678" t="s">
        <v>11383</v>
      </c>
      <c r="K2678" t="s">
        <v>4605</v>
      </c>
      <c r="L2678" t="s">
        <v>4069</v>
      </c>
      <c r="P2678" t="s">
        <v>3343</v>
      </c>
    </row>
    <row r="2679" spans="1:16" x14ac:dyDescent="0.25">
      <c r="A2679" t="s">
        <v>4764</v>
      </c>
      <c r="B2679" t="s">
        <v>11541</v>
      </c>
      <c r="C2679" t="s">
        <v>11556</v>
      </c>
      <c r="D2679" t="s">
        <v>11556</v>
      </c>
      <c r="E2679" t="s">
        <v>11557</v>
      </c>
      <c r="F2679" t="s">
        <v>11558</v>
      </c>
      <c r="G2679" t="s">
        <v>3881</v>
      </c>
      <c r="H2679" t="s">
        <v>4415</v>
      </c>
      <c r="I2679" t="s">
        <v>11383</v>
      </c>
      <c r="K2679" t="s">
        <v>4605</v>
      </c>
      <c r="L2679" t="s">
        <v>3337</v>
      </c>
      <c r="P2679" t="s">
        <v>3343</v>
      </c>
    </row>
    <row r="2680" spans="1:16" x14ac:dyDescent="0.25">
      <c r="A2680" t="s">
        <v>4764</v>
      </c>
      <c r="C2680" t="s">
        <v>11559</v>
      </c>
      <c r="D2680" t="s">
        <v>11559</v>
      </c>
      <c r="E2680" t="s">
        <v>11560</v>
      </c>
      <c r="G2680" t="s">
        <v>3881</v>
      </c>
      <c r="I2680" t="s">
        <v>11383</v>
      </c>
      <c r="K2680" t="s">
        <v>4605</v>
      </c>
      <c r="L2680" t="s">
        <v>3337</v>
      </c>
      <c r="P2680" t="s">
        <v>3343</v>
      </c>
    </row>
    <row r="2681" spans="1:16" x14ac:dyDescent="0.25">
      <c r="B2681" t="s">
        <v>11561</v>
      </c>
      <c r="C2681" t="s">
        <v>11562</v>
      </c>
      <c r="D2681" t="s">
        <v>11562</v>
      </c>
      <c r="E2681" t="s">
        <v>11563</v>
      </c>
      <c r="F2681" t="s">
        <v>11564</v>
      </c>
      <c r="G2681" t="s">
        <v>4486</v>
      </c>
      <c r="K2681" t="s">
        <v>4605</v>
      </c>
      <c r="L2681" t="s">
        <v>4069</v>
      </c>
      <c r="P2681" t="s">
        <v>3343</v>
      </c>
    </row>
    <row r="2682" spans="1:16" x14ac:dyDescent="0.25">
      <c r="A2682" t="s">
        <v>4398</v>
      </c>
      <c r="B2682" t="s">
        <v>4445</v>
      </c>
      <c r="C2682" t="s">
        <v>11565</v>
      </c>
      <c r="D2682" t="s">
        <v>11565</v>
      </c>
      <c r="E2682" t="s">
        <v>11566</v>
      </c>
      <c r="F2682" t="s">
        <v>11567</v>
      </c>
      <c r="G2682" t="s">
        <v>4403</v>
      </c>
      <c r="H2682" t="s">
        <v>4415</v>
      </c>
      <c r="K2682" t="s">
        <v>4448</v>
      </c>
      <c r="L2682" t="s">
        <v>3337</v>
      </c>
      <c r="M2682" t="s">
        <v>11568</v>
      </c>
      <c r="N2682" t="s">
        <v>4450</v>
      </c>
      <c r="P2682" t="s">
        <v>3343</v>
      </c>
    </row>
    <row r="2683" spans="1:16" x14ac:dyDescent="0.25">
      <c r="C2683" t="s">
        <v>11569</v>
      </c>
      <c r="D2683" t="s">
        <v>11569</v>
      </c>
      <c r="E2683" t="s">
        <v>11570</v>
      </c>
      <c r="F2683" t="s">
        <v>11571</v>
      </c>
      <c r="G2683" t="s">
        <v>4403</v>
      </c>
      <c r="H2683" t="s">
        <v>4415</v>
      </c>
      <c r="K2683" t="s">
        <v>5814</v>
      </c>
      <c r="L2683" t="s">
        <v>3337</v>
      </c>
      <c r="M2683" t="s">
        <v>11572</v>
      </c>
      <c r="N2683" t="s">
        <v>4450</v>
      </c>
      <c r="P2683" t="s">
        <v>3343</v>
      </c>
    </row>
    <row r="2684" spans="1:16" x14ac:dyDescent="0.25">
      <c r="A2684" t="s">
        <v>4410</v>
      </c>
      <c r="B2684" t="s">
        <v>7284</v>
      </c>
      <c r="C2684" t="s">
        <v>11573</v>
      </c>
      <c r="D2684" t="s">
        <v>11573</v>
      </c>
      <c r="E2684" t="s">
        <v>11574</v>
      </c>
      <c r="F2684" t="s">
        <v>11575</v>
      </c>
      <c r="G2684" t="s">
        <v>4403</v>
      </c>
      <c r="H2684" t="s">
        <v>4415</v>
      </c>
      <c r="K2684" t="s">
        <v>5814</v>
      </c>
      <c r="L2684" t="s">
        <v>3337</v>
      </c>
      <c r="M2684" t="s">
        <v>11576</v>
      </c>
      <c r="N2684" t="s">
        <v>4450</v>
      </c>
      <c r="P2684" t="s">
        <v>3343</v>
      </c>
    </row>
    <row r="2685" spans="1:16" x14ac:dyDescent="0.25">
      <c r="C2685" t="s">
        <v>11577</v>
      </c>
      <c r="D2685" t="s">
        <v>11577</v>
      </c>
      <c r="E2685" t="s">
        <v>11578</v>
      </c>
      <c r="F2685" t="s">
        <v>11579</v>
      </c>
      <c r="H2685" t="s">
        <v>4415</v>
      </c>
      <c r="K2685" t="s">
        <v>5814</v>
      </c>
      <c r="L2685" t="s">
        <v>3337</v>
      </c>
      <c r="M2685" t="s">
        <v>11580</v>
      </c>
      <c r="N2685" t="s">
        <v>4450</v>
      </c>
      <c r="P2685" t="s">
        <v>3343</v>
      </c>
    </row>
    <row r="2686" spans="1:16" x14ac:dyDescent="0.25">
      <c r="A2686" t="s">
        <v>4410</v>
      </c>
      <c r="B2686" t="s">
        <v>7284</v>
      </c>
      <c r="C2686" t="s">
        <v>11581</v>
      </c>
      <c r="D2686" t="s">
        <v>11581</v>
      </c>
      <c r="E2686" t="s">
        <v>4962</v>
      </c>
      <c r="F2686" t="s">
        <v>11582</v>
      </c>
      <c r="G2686" t="s">
        <v>4403</v>
      </c>
      <c r="H2686" t="s">
        <v>4415</v>
      </c>
      <c r="J2686" t="s">
        <v>11583</v>
      </c>
      <c r="K2686" t="s">
        <v>5814</v>
      </c>
      <c r="L2686" t="s">
        <v>3337</v>
      </c>
      <c r="M2686" t="s">
        <v>11584</v>
      </c>
      <c r="N2686" t="s">
        <v>4450</v>
      </c>
      <c r="P2686" t="s">
        <v>3343</v>
      </c>
    </row>
    <row r="2687" spans="1:16" x14ac:dyDescent="0.25">
      <c r="C2687" t="s">
        <v>11585</v>
      </c>
      <c r="D2687" t="s">
        <v>11585</v>
      </c>
      <c r="E2687" t="s">
        <v>11586</v>
      </c>
      <c r="G2687" t="s">
        <v>4403</v>
      </c>
      <c r="H2687" t="s">
        <v>4415</v>
      </c>
      <c r="J2687" t="s">
        <v>11583</v>
      </c>
      <c r="K2687" t="s">
        <v>5814</v>
      </c>
      <c r="L2687" t="s">
        <v>3337</v>
      </c>
      <c r="M2687" t="s">
        <v>11587</v>
      </c>
      <c r="N2687" t="s">
        <v>4450</v>
      </c>
      <c r="P2687" t="s">
        <v>3343</v>
      </c>
    </row>
    <row r="2688" spans="1:16" x14ac:dyDescent="0.25">
      <c r="C2688" t="s">
        <v>11588</v>
      </c>
      <c r="D2688" t="s">
        <v>11588</v>
      </c>
      <c r="E2688" t="s">
        <v>11589</v>
      </c>
      <c r="F2688" t="s">
        <v>11590</v>
      </c>
      <c r="G2688" t="s">
        <v>4403</v>
      </c>
      <c r="H2688" t="s">
        <v>4415</v>
      </c>
      <c r="J2688" t="s">
        <v>11591</v>
      </c>
      <c r="K2688" t="s">
        <v>5814</v>
      </c>
      <c r="L2688" t="s">
        <v>3337</v>
      </c>
      <c r="M2688" t="s">
        <v>11592</v>
      </c>
      <c r="N2688" t="s">
        <v>4450</v>
      </c>
      <c r="P2688" t="s">
        <v>3343</v>
      </c>
    </row>
    <row r="2689" spans="1:16" x14ac:dyDescent="0.25">
      <c r="C2689" t="s">
        <v>11593</v>
      </c>
      <c r="D2689" t="s">
        <v>11593</v>
      </c>
      <c r="E2689" t="s">
        <v>11594</v>
      </c>
      <c r="G2689" t="s">
        <v>4403</v>
      </c>
      <c r="H2689" t="s">
        <v>4415</v>
      </c>
      <c r="J2689" t="s">
        <v>11591</v>
      </c>
      <c r="K2689" t="s">
        <v>5814</v>
      </c>
      <c r="L2689" t="s">
        <v>3337</v>
      </c>
      <c r="M2689" t="s">
        <v>11595</v>
      </c>
      <c r="N2689" t="s">
        <v>4450</v>
      </c>
      <c r="P2689" t="s">
        <v>3343</v>
      </c>
    </row>
    <row r="2690" spans="1:16" x14ac:dyDescent="0.25">
      <c r="C2690" t="s">
        <v>11596</v>
      </c>
      <c r="D2690" t="s">
        <v>11596</v>
      </c>
      <c r="E2690" t="s">
        <v>11597</v>
      </c>
      <c r="F2690" t="s">
        <v>11598</v>
      </c>
      <c r="K2690" t="s">
        <v>5814</v>
      </c>
      <c r="L2690" t="s">
        <v>4069</v>
      </c>
      <c r="M2690" t="s">
        <v>11599</v>
      </c>
      <c r="N2690" t="s">
        <v>4450</v>
      </c>
      <c r="P2690" t="s">
        <v>3343</v>
      </c>
    </row>
    <row r="2691" spans="1:16" x14ac:dyDescent="0.25">
      <c r="C2691" t="s">
        <v>11600</v>
      </c>
      <c r="D2691" t="s">
        <v>11600</v>
      </c>
      <c r="E2691" t="s">
        <v>11601</v>
      </c>
      <c r="K2691" t="s">
        <v>5814</v>
      </c>
      <c r="L2691" t="s">
        <v>4069</v>
      </c>
      <c r="M2691" t="s">
        <v>11602</v>
      </c>
      <c r="N2691" t="s">
        <v>4450</v>
      </c>
      <c r="P2691" t="s">
        <v>3343</v>
      </c>
    </row>
    <row r="2692" spans="1:16" x14ac:dyDescent="0.25">
      <c r="A2692" t="s">
        <v>4410</v>
      </c>
      <c r="B2692" t="s">
        <v>7284</v>
      </c>
      <c r="C2692" t="s">
        <v>11603</v>
      </c>
      <c r="D2692" t="s">
        <v>11603</v>
      </c>
      <c r="E2692" t="s">
        <v>11604</v>
      </c>
      <c r="F2692" t="s">
        <v>11605</v>
      </c>
      <c r="G2692" t="s">
        <v>4762</v>
      </c>
      <c r="H2692" t="s">
        <v>4404</v>
      </c>
      <c r="J2692" t="s">
        <v>11606</v>
      </c>
      <c r="K2692" t="s">
        <v>5814</v>
      </c>
      <c r="L2692" t="s">
        <v>4069</v>
      </c>
      <c r="M2692" t="s">
        <v>11607</v>
      </c>
      <c r="N2692" t="s">
        <v>4450</v>
      </c>
      <c r="P2692" t="s">
        <v>3343</v>
      </c>
    </row>
    <row r="2693" spans="1:16" x14ac:dyDescent="0.25">
      <c r="C2693" t="s">
        <v>11608</v>
      </c>
      <c r="D2693" t="s">
        <v>11608</v>
      </c>
      <c r="E2693" t="s">
        <v>11609</v>
      </c>
      <c r="J2693" t="s">
        <v>11606</v>
      </c>
      <c r="K2693" t="s">
        <v>5814</v>
      </c>
      <c r="L2693" t="s">
        <v>4069</v>
      </c>
      <c r="M2693" t="s">
        <v>11610</v>
      </c>
      <c r="N2693" t="s">
        <v>4450</v>
      </c>
      <c r="P2693" t="s">
        <v>3343</v>
      </c>
    </row>
    <row r="2694" spans="1:16" x14ac:dyDescent="0.25">
      <c r="C2694" t="s">
        <v>11611</v>
      </c>
      <c r="D2694" t="s">
        <v>11611</v>
      </c>
      <c r="E2694" t="s">
        <v>11612</v>
      </c>
      <c r="J2694" t="s">
        <v>11613</v>
      </c>
      <c r="K2694" t="s">
        <v>5814</v>
      </c>
      <c r="L2694" t="s">
        <v>4069</v>
      </c>
      <c r="M2694" t="s">
        <v>11614</v>
      </c>
      <c r="N2694" t="s">
        <v>4450</v>
      </c>
      <c r="P2694" t="s">
        <v>3343</v>
      </c>
    </row>
    <row r="2695" spans="1:16" x14ac:dyDescent="0.25">
      <c r="A2695" t="s">
        <v>4410</v>
      </c>
      <c r="B2695" t="s">
        <v>5815</v>
      </c>
      <c r="C2695" t="s">
        <v>11615</v>
      </c>
      <c r="D2695" t="s">
        <v>11615</v>
      </c>
      <c r="E2695" t="s">
        <v>11616</v>
      </c>
      <c r="F2695" t="s">
        <v>11617</v>
      </c>
      <c r="G2695" t="s">
        <v>4486</v>
      </c>
      <c r="H2695" t="s">
        <v>4415</v>
      </c>
      <c r="J2695" t="s">
        <v>11613</v>
      </c>
      <c r="K2695" t="s">
        <v>5814</v>
      </c>
      <c r="L2695" t="s">
        <v>4069</v>
      </c>
      <c r="M2695" t="s">
        <v>11618</v>
      </c>
      <c r="N2695" t="s">
        <v>4450</v>
      </c>
      <c r="P2695" t="s">
        <v>3343</v>
      </c>
    </row>
    <row r="2696" spans="1:16" x14ac:dyDescent="0.25">
      <c r="C2696" t="s">
        <v>945</v>
      </c>
      <c r="D2696" t="s">
        <v>945</v>
      </c>
      <c r="E2696" t="s">
        <v>11619</v>
      </c>
      <c r="H2696" t="s">
        <v>4415</v>
      </c>
      <c r="K2696" t="s">
        <v>4448</v>
      </c>
      <c r="L2696" t="s">
        <v>3337</v>
      </c>
      <c r="P2696" t="s">
        <v>3343</v>
      </c>
    </row>
    <row r="2697" spans="1:16" x14ac:dyDescent="0.25">
      <c r="A2697" t="s">
        <v>4398</v>
      </c>
      <c r="B2697" t="s">
        <v>4482</v>
      </c>
      <c r="C2697" t="s">
        <v>11620</v>
      </c>
      <c r="D2697" t="s">
        <v>11620</v>
      </c>
      <c r="E2697" t="s">
        <v>11621</v>
      </c>
      <c r="F2697" t="s">
        <v>11622</v>
      </c>
      <c r="G2697" t="s">
        <v>4486</v>
      </c>
      <c r="H2697" t="s">
        <v>4415</v>
      </c>
      <c r="K2697" t="s">
        <v>4448</v>
      </c>
      <c r="L2697" t="s">
        <v>3337</v>
      </c>
      <c r="M2697" t="s">
        <v>11623</v>
      </c>
      <c r="P2697" t="s">
        <v>3343</v>
      </c>
    </row>
    <row r="2698" spans="1:16" x14ac:dyDescent="0.25">
      <c r="A2698" t="s">
        <v>3328</v>
      </c>
      <c r="B2698" t="s">
        <v>11624</v>
      </c>
      <c r="C2698" t="s">
        <v>11625</v>
      </c>
      <c r="D2698" t="s">
        <v>11625</v>
      </c>
      <c r="E2698" t="s">
        <v>11626</v>
      </c>
      <c r="F2698" t="s">
        <v>11627</v>
      </c>
      <c r="G2698" t="s">
        <v>3881</v>
      </c>
      <c r="H2698" t="s">
        <v>3334</v>
      </c>
      <c r="I2698" t="s">
        <v>3335</v>
      </c>
      <c r="K2698" t="s">
        <v>3336</v>
      </c>
      <c r="L2698" t="s">
        <v>3337</v>
      </c>
      <c r="M2698" t="s">
        <v>11628</v>
      </c>
      <c r="P2698" t="s">
        <v>3343</v>
      </c>
    </row>
    <row r="2699" spans="1:16" x14ac:dyDescent="0.25">
      <c r="A2699" t="s">
        <v>4398</v>
      </c>
      <c r="B2699" t="s">
        <v>5795</v>
      </c>
      <c r="C2699" t="s">
        <v>11629</v>
      </c>
      <c r="D2699" t="s">
        <v>11629</v>
      </c>
      <c r="E2699" t="s">
        <v>11630</v>
      </c>
      <c r="F2699" t="s">
        <v>11631</v>
      </c>
      <c r="H2699" t="s">
        <v>4415</v>
      </c>
      <c r="I2699" t="s">
        <v>11632</v>
      </c>
      <c r="J2699" t="s">
        <v>11632</v>
      </c>
      <c r="K2699" t="s">
        <v>5799</v>
      </c>
      <c r="L2699" t="s">
        <v>3337</v>
      </c>
      <c r="M2699" t="s">
        <v>11633</v>
      </c>
      <c r="N2699" t="s">
        <v>4450</v>
      </c>
      <c r="P2699" t="s">
        <v>3343</v>
      </c>
    </row>
    <row r="2700" spans="1:16" x14ac:dyDescent="0.25">
      <c r="A2700" t="s">
        <v>4398</v>
      </c>
      <c r="B2700" t="s">
        <v>5795</v>
      </c>
      <c r="C2700" t="s">
        <v>11634</v>
      </c>
      <c r="D2700" t="s">
        <v>11634</v>
      </c>
      <c r="E2700" t="s">
        <v>11635</v>
      </c>
      <c r="F2700" t="s">
        <v>11636</v>
      </c>
      <c r="G2700" t="s">
        <v>4486</v>
      </c>
      <c r="H2700" t="s">
        <v>4415</v>
      </c>
      <c r="J2700" t="s">
        <v>11637</v>
      </c>
      <c r="K2700" t="s">
        <v>5799</v>
      </c>
      <c r="L2700" t="s">
        <v>3337</v>
      </c>
      <c r="M2700" t="s">
        <v>11638</v>
      </c>
      <c r="N2700" t="s">
        <v>4450</v>
      </c>
      <c r="P2700" t="s">
        <v>3343</v>
      </c>
    </row>
    <row r="2701" spans="1:16" x14ac:dyDescent="0.25">
      <c r="A2701" t="s">
        <v>4398</v>
      </c>
      <c r="B2701" t="s">
        <v>5795</v>
      </c>
      <c r="C2701" t="s">
        <v>11639</v>
      </c>
      <c r="D2701" t="s">
        <v>11639</v>
      </c>
      <c r="E2701" t="s">
        <v>11640</v>
      </c>
      <c r="F2701" t="s">
        <v>11641</v>
      </c>
      <c r="G2701" t="s">
        <v>4403</v>
      </c>
      <c r="H2701" t="s">
        <v>4415</v>
      </c>
      <c r="I2701" t="s">
        <v>11632</v>
      </c>
      <c r="J2701" t="s">
        <v>11632</v>
      </c>
      <c r="K2701" t="s">
        <v>5799</v>
      </c>
      <c r="L2701" t="s">
        <v>3337</v>
      </c>
      <c r="M2701" t="s">
        <v>11642</v>
      </c>
      <c r="N2701" t="s">
        <v>4450</v>
      </c>
      <c r="P2701" t="s">
        <v>3343</v>
      </c>
    </row>
    <row r="2702" spans="1:16" x14ac:dyDescent="0.25">
      <c r="A2702" t="s">
        <v>4398</v>
      </c>
      <c r="B2702" t="s">
        <v>5795</v>
      </c>
      <c r="C2702" t="s">
        <v>11643</v>
      </c>
      <c r="D2702" t="s">
        <v>11643</v>
      </c>
      <c r="E2702" t="s">
        <v>11644</v>
      </c>
      <c r="G2702" t="s">
        <v>4403</v>
      </c>
      <c r="H2702" t="s">
        <v>4415</v>
      </c>
      <c r="J2702" t="s">
        <v>11637</v>
      </c>
      <c r="K2702" t="s">
        <v>5799</v>
      </c>
      <c r="L2702" t="s">
        <v>3337</v>
      </c>
      <c r="M2702" t="s">
        <v>11633</v>
      </c>
      <c r="N2702" t="s">
        <v>4450</v>
      </c>
      <c r="P2702" t="s">
        <v>3343</v>
      </c>
    </row>
    <row r="2703" spans="1:16" x14ac:dyDescent="0.25">
      <c r="A2703" t="s">
        <v>4398</v>
      </c>
      <c r="B2703" t="s">
        <v>5795</v>
      </c>
      <c r="C2703" t="s">
        <v>11645</v>
      </c>
      <c r="D2703" t="s">
        <v>11645</v>
      </c>
      <c r="E2703" t="s">
        <v>11646</v>
      </c>
      <c r="F2703" t="s">
        <v>11647</v>
      </c>
      <c r="G2703" t="s">
        <v>4403</v>
      </c>
      <c r="H2703" t="s">
        <v>4415</v>
      </c>
      <c r="I2703" t="s">
        <v>11632</v>
      </c>
      <c r="J2703" t="s">
        <v>11632</v>
      </c>
      <c r="K2703" t="s">
        <v>5799</v>
      </c>
      <c r="L2703" t="s">
        <v>3337</v>
      </c>
      <c r="M2703" t="s">
        <v>11648</v>
      </c>
      <c r="N2703" t="s">
        <v>4450</v>
      </c>
      <c r="P2703" t="s">
        <v>3343</v>
      </c>
    </row>
    <row r="2704" spans="1:16" x14ac:dyDescent="0.25">
      <c r="C2704" t="s">
        <v>11649</v>
      </c>
      <c r="D2704" t="s">
        <v>11649</v>
      </c>
      <c r="E2704" t="s">
        <v>11650</v>
      </c>
      <c r="F2704" t="s">
        <v>11651</v>
      </c>
      <c r="G2704" t="s">
        <v>4403</v>
      </c>
      <c r="H2704" t="s">
        <v>4415</v>
      </c>
      <c r="K2704" t="s">
        <v>4448</v>
      </c>
      <c r="L2704" t="s">
        <v>3337</v>
      </c>
      <c r="M2704" t="s">
        <v>11652</v>
      </c>
      <c r="N2704" t="s">
        <v>4450</v>
      </c>
      <c r="P2704" t="s">
        <v>3343</v>
      </c>
    </row>
    <row r="2705" spans="1:16" x14ac:dyDescent="0.25">
      <c r="A2705" t="s">
        <v>4398</v>
      </c>
      <c r="B2705" t="s">
        <v>4482</v>
      </c>
      <c r="C2705" t="s">
        <v>11653</v>
      </c>
      <c r="D2705" t="s">
        <v>11653</v>
      </c>
      <c r="E2705" t="s">
        <v>11654</v>
      </c>
      <c r="F2705" t="s">
        <v>11655</v>
      </c>
      <c r="G2705" t="s">
        <v>4486</v>
      </c>
      <c r="H2705" t="s">
        <v>4415</v>
      </c>
      <c r="K2705" t="s">
        <v>4448</v>
      </c>
      <c r="L2705" t="s">
        <v>3337</v>
      </c>
      <c r="M2705" t="s">
        <v>11656</v>
      </c>
      <c r="P2705" t="s">
        <v>3343</v>
      </c>
    </row>
    <row r="2706" spans="1:16" x14ac:dyDescent="0.25">
      <c r="A2706" t="s">
        <v>4410</v>
      </c>
      <c r="C2706" t="s">
        <v>11657</v>
      </c>
      <c r="D2706" t="s">
        <v>11657</v>
      </c>
      <c r="E2706" t="s">
        <v>11658</v>
      </c>
      <c r="F2706" t="s">
        <v>11659</v>
      </c>
      <c r="G2706" t="s">
        <v>4486</v>
      </c>
      <c r="H2706" t="s">
        <v>4415</v>
      </c>
      <c r="J2706" t="s">
        <v>11660</v>
      </c>
      <c r="K2706" t="s">
        <v>3336</v>
      </c>
      <c r="L2706" t="s">
        <v>3337</v>
      </c>
      <c r="P2706" t="s">
        <v>3343</v>
      </c>
    </row>
    <row r="2707" spans="1:16" x14ac:dyDescent="0.25">
      <c r="A2707" t="s">
        <v>4410</v>
      </c>
      <c r="C2707" t="s">
        <v>11661</v>
      </c>
      <c r="D2707" t="s">
        <v>11661</v>
      </c>
      <c r="E2707" t="s">
        <v>11662</v>
      </c>
      <c r="F2707" t="s">
        <v>11663</v>
      </c>
      <c r="G2707" t="s">
        <v>4403</v>
      </c>
      <c r="H2707" t="s">
        <v>4415</v>
      </c>
      <c r="K2707" t="s">
        <v>3336</v>
      </c>
      <c r="L2707" t="s">
        <v>4069</v>
      </c>
      <c r="P2707" t="s">
        <v>3343</v>
      </c>
    </row>
    <row r="2708" spans="1:16" x14ac:dyDescent="0.25">
      <c r="A2708" t="s">
        <v>4410</v>
      </c>
      <c r="B2708" t="s">
        <v>11664</v>
      </c>
      <c r="C2708" t="s">
        <v>11665</v>
      </c>
      <c r="D2708" t="s">
        <v>11665</v>
      </c>
      <c r="E2708" t="s">
        <v>11666</v>
      </c>
      <c r="F2708" t="s">
        <v>11667</v>
      </c>
      <c r="G2708" t="s">
        <v>4403</v>
      </c>
      <c r="H2708" t="s">
        <v>4415</v>
      </c>
      <c r="K2708" t="s">
        <v>3336</v>
      </c>
      <c r="L2708" t="s">
        <v>3337</v>
      </c>
      <c r="P2708" t="s">
        <v>3343</v>
      </c>
    </row>
    <row r="2709" spans="1:16" x14ac:dyDescent="0.25">
      <c r="A2709" t="s">
        <v>4410</v>
      </c>
      <c r="B2709" t="s">
        <v>11664</v>
      </c>
      <c r="C2709" t="s">
        <v>11668</v>
      </c>
      <c r="D2709" t="s">
        <v>11668</v>
      </c>
      <c r="E2709" t="s">
        <v>11669</v>
      </c>
      <c r="F2709" t="s">
        <v>11670</v>
      </c>
      <c r="G2709" t="s">
        <v>4403</v>
      </c>
      <c r="H2709" t="s">
        <v>4415</v>
      </c>
      <c r="K2709" t="s">
        <v>3336</v>
      </c>
      <c r="L2709" t="s">
        <v>4069</v>
      </c>
      <c r="P2709" t="s">
        <v>3343</v>
      </c>
    </row>
    <row r="2710" spans="1:16" x14ac:dyDescent="0.25">
      <c r="A2710" t="s">
        <v>4410</v>
      </c>
      <c r="C2710" t="s">
        <v>11671</v>
      </c>
      <c r="D2710" t="s">
        <v>11671</v>
      </c>
      <c r="E2710" t="s">
        <v>11672</v>
      </c>
      <c r="F2710" t="s">
        <v>5510</v>
      </c>
      <c r="G2710" t="s">
        <v>3881</v>
      </c>
      <c r="H2710" t="s">
        <v>4415</v>
      </c>
      <c r="J2710" t="s">
        <v>11660</v>
      </c>
      <c r="K2710" t="s">
        <v>3336</v>
      </c>
      <c r="L2710" t="s">
        <v>3337</v>
      </c>
      <c r="P2710" t="s">
        <v>3343</v>
      </c>
    </row>
    <row r="2711" spans="1:16" x14ac:dyDescent="0.25">
      <c r="A2711" t="s">
        <v>4410</v>
      </c>
      <c r="B2711" t="s">
        <v>7248</v>
      </c>
      <c r="C2711" t="s">
        <v>11673</v>
      </c>
      <c r="D2711" t="s">
        <v>11673</v>
      </c>
      <c r="E2711" t="s">
        <v>11674</v>
      </c>
      <c r="F2711" t="s">
        <v>11675</v>
      </c>
      <c r="G2711" t="s">
        <v>4403</v>
      </c>
      <c r="H2711" t="s">
        <v>4415</v>
      </c>
      <c r="J2711" t="s">
        <v>11676</v>
      </c>
      <c r="K2711" t="s">
        <v>3336</v>
      </c>
      <c r="L2711" t="s">
        <v>3337</v>
      </c>
      <c r="P2711" t="s">
        <v>3343</v>
      </c>
    </row>
    <row r="2712" spans="1:16" x14ac:dyDescent="0.25">
      <c r="A2712" t="s">
        <v>4410</v>
      </c>
      <c r="B2712" t="s">
        <v>7248</v>
      </c>
      <c r="C2712" t="s">
        <v>11677</v>
      </c>
      <c r="D2712" t="s">
        <v>11677</v>
      </c>
      <c r="E2712" t="s">
        <v>11678</v>
      </c>
      <c r="F2712" t="s">
        <v>5441</v>
      </c>
      <c r="G2712" t="s">
        <v>3333</v>
      </c>
      <c r="H2712" t="s">
        <v>4415</v>
      </c>
      <c r="J2712" t="s">
        <v>11676</v>
      </c>
      <c r="K2712" t="s">
        <v>3336</v>
      </c>
      <c r="L2712" t="s">
        <v>3337</v>
      </c>
      <c r="P2712" t="s">
        <v>3343</v>
      </c>
    </row>
    <row r="2713" spans="1:16" x14ac:dyDescent="0.25">
      <c r="A2713" t="s">
        <v>4410</v>
      </c>
      <c r="B2713" t="s">
        <v>7248</v>
      </c>
      <c r="C2713" t="s">
        <v>11679</v>
      </c>
      <c r="D2713" t="s">
        <v>11679</v>
      </c>
      <c r="E2713" t="s">
        <v>11680</v>
      </c>
      <c r="F2713" t="s">
        <v>11681</v>
      </c>
      <c r="G2713" t="s">
        <v>228</v>
      </c>
      <c r="H2713" t="s">
        <v>4415</v>
      </c>
      <c r="J2713" t="s">
        <v>11676</v>
      </c>
      <c r="K2713" t="s">
        <v>3336</v>
      </c>
      <c r="L2713" t="s">
        <v>3337</v>
      </c>
      <c r="P2713" t="s">
        <v>3343</v>
      </c>
    </row>
    <row r="2714" spans="1:16" x14ac:dyDescent="0.25">
      <c r="A2714" t="s">
        <v>4410</v>
      </c>
      <c r="B2714" t="s">
        <v>7248</v>
      </c>
      <c r="C2714" t="s">
        <v>11682</v>
      </c>
      <c r="D2714" t="s">
        <v>11682</v>
      </c>
      <c r="E2714" t="s">
        <v>11683</v>
      </c>
      <c r="F2714" t="s">
        <v>11684</v>
      </c>
      <c r="G2714" t="s">
        <v>4403</v>
      </c>
      <c r="H2714" t="s">
        <v>4415</v>
      </c>
      <c r="J2714" t="s">
        <v>11676</v>
      </c>
      <c r="K2714" t="s">
        <v>3336</v>
      </c>
      <c r="L2714" t="s">
        <v>3337</v>
      </c>
      <c r="P2714" t="s">
        <v>3343</v>
      </c>
    </row>
    <row r="2715" spans="1:16" x14ac:dyDescent="0.25">
      <c r="A2715" t="s">
        <v>4410</v>
      </c>
      <c r="B2715" t="s">
        <v>7248</v>
      </c>
      <c r="C2715" t="s">
        <v>11685</v>
      </c>
      <c r="D2715" t="s">
        <v>11685</v>
      </c>
      <c r="E2715" t="s">
        <v>11686</v>
      </c>
      <c r="F2715" t="s">
        <v>5559</v>
      </c>
      <c r="G2715" t="s">
        <v>4403</v>
      </c>
      <c r="H2715" t="s">
        <v>4415</v>
      </c>
      <c r="J2715" t="s">
        <v>11676</v>
      </c>
      <c r="K2715" t="s">
        <v>3336</v>
      </c>
      <c r="L2715" t="s">
        <v>3337</v>
      </c>
      <c r="P2715" t="s">
        <v>3343</v>
      </c>
    </row>
    <row r="2716" spans="1:16" x14ac:dyDescent="0.25">
      <c r="A2716" t="s">
        <v>4410</v>
      </c>
      <c r="B2716" t="s">
        <v>7248</v>
      </c>
      <c r="C2716" t="s">
        <v>11687</v>
      </c>
      <c r="D2716" t="s">
        <v>11687</v>
      </c>
      <c r="E2716" t="s">
        <v>11688</v>
      </c>
      <c r="F2716" t="s">
        <v>11689</v>
      </c>
      <c r="G2716" t="s">
        <v>4403</v>
      </c>
      <c r="H2716" t="s">
        <v>4415</v>
      </c>
      <c r="J2716" t="s">
        <v>11676</v>
      </c>
      <c r="K2716" t="s">
        <v>3336</v>
      </c>
      <c r="L2716" t="s">
        <v>4069</v>
      </c>
      <c r="P2716" t="s">
        <v>3343</v>
      </c>
    </row>
    <row r="2717" spans="1:16" x14ac:dyDescent="0.25">
      <c r="A2717" t="s">
        <v>4410</v>
      </c>
      <c r="B2717" t="s">
        <v>7248</v>
      </c>
      <c r="C2717" t="s">
        <v>11690</v>
      </c>
      <c r="D2717" t="s">
        <v>11690</v>
      </c>
      <c r="E2717" t="s">
        <v>11691</v>
      </c>
      <c r="F2717" t="s">
        <v>11692</v>
      </c>
      <c r="G2717" t="s">
        <v>4403</v>
      </c>
      <c r="H2717" t="s">
        <v>4415</v>
      </c>
      <c r="J2717" t="s">
        <v>11676</v>
      </c>
      <c r="K2717" t="s">
        <v>3336</v>
      </c>
      <c r="L2717" t="s">
        <v>3337</v>
      </c>
      <c r="P2717" t="s">
        <v>3343</v>
      </c>
    </row>
    <row r="2718" spans="1:16" x14ac:dyDescent="0.25">
      <c r="A2718" t="s">
        <v>4410</v>
      </c>
      <c r="B2718" t="s">
        <v>7248</v>
      </c>
      <c r="C2718" t="s">
        <v>11693</v>
      </c>
      <c r="D2718" t="s">
        <v>11693</v>
      </c>
      <c r="E2718" t="s">
        <v>11694</v>
      </c>
      <c r="F2718" t="s">
        <v>11695</v>
      </c>
      <c r="G2718" t="s">
        <v>4403</v>
      </c>
      <c r="H2718" t="s">
        <v>4415</v>
      </c>
      <c r="J2718" t="s">
        <v>11676</v>
      </c>
      <c r="K2718" t="s">
        <v>3336</v>
      </c>
      <c r="L2718" t="s">
        <v>3337</v>
      </c>
      <c r="P2718" t="s">
        <v>3343</v>
      </c>
    </row>
    <row r="2719" spans="1:16" x14ac:dyDescent="0.25">
      <c r="A2719" t="s">
        <v>4764</v>
      </c>
      <c r="C2719" t="s">
        <v>11696</v>
      </c>
      <c r="D2719" t="s">
        <v>11696</v>
      </c>
      <c r="E2719" t="s">
        <v>11697</v>
      </c>
      <c r="F2719" t="s">
        <v>11697</v>
      </c>
      <c r="G2719" t="s">
        <v>3333</v>
      </c>
      <c r="H2719" t="s">
        <v>4415</v>
      </c>
      <c r="I2719" t="s">
        <v>8815</v>
      </c>
      <c r="K2719" t="s">
        <v>3336</v>
      </c>
      <c r="L2719" t="s">
        <v>3337</v>
      </c>
      <c r="P2719" t="s">
        <v>3343</v>
      </c>
    </row>
    <row r="2720" spans="1:16" x14ac:dyDescent="0.25">
      <c r="A2720" t="s">
        <v>4764</v>
      </c>
      <c r="C2720" t="s">
        <v>11698</v>
      </c>
      <c r="D2720" t="s">
        <v>11698</v>
      </c>
      <c r="E2720" t="s">
        <v>11699</v>
      </c>
      <c r="F2720" t="s">
        <v>11700</v>
      </c>
      <c r="G2720" t="s">
        <v>3881</v>
      </c>
      <c r="H2720" t="s">
        <v>4415</v>
      </c>
      <c r="I2720" t="s">
        <v>8815</v>
      </c>
      <c r="K2720" t="s">
        <v>3336</v>
      </c>
      <c r="L2720" t="s">
        <v>3337</v>
      </c>
      <c r="P2720" t="s">
        <v>3343</v>
      </c>
    </row>
    <row r="2721" spans="1:16" x14ac:dyDescent="0.25">
      <c r="A2721" t="s">
        <v>4764</v>
      </c>
      <c r="B2721" t="s">
        <v>11701</v>
      </c>
      <c r="C2721" t="s">
        <v>11702</v>
      </c>
      <c r="D2721" t="s">
        <v>11702</v>
      </c>
      <c r="E2721" t="s">
        <v>11703</v>
      </c>
      <c r="F2721" t="s">
        <v>11704</v>
      </c>
      <c r="G2721" t="s">
        <v>3881</v>
      </c>
      <c r="H2721" t="s">
        <v>4415</v>
      </c>
      <c r="I2721" t="s">
        <v>8815</v>
      </c>
      <c r="K2721" t="s">
        <v>3336</v>
      </c>
      <c r="L2721" t="s">
        <v>3337</v>
      </c>
      <c r="P2721" t="s">
        <v>3343</v>
      </c>
    </row>
    <row r="2722" spans="1:16" x14ac:dyDescent="0.25">
      <c r="A2722" t="s">
        <v>4764</v>
      </c>
      <c r="C2722" t="s">
        <v>11705</v>
      </c>
      <c r="D2722" t="s">
        <v>11705</v>
      </c>
      <c r="E2722" t="s">
        <v>11706</v>
      </c>
      <c r="F2722" t="s">
        <v>11706</v>
      </c>
      <c r="G2722" t="s">
        <v>3333</v>
      </c>
      <c r="H2722" t="s">
        <v>4415</v>
      </c>
      <c r="I2722" t="s">
        <v>8815</v>
      </c>
      <c r="K2722" t="s">
        <v>3336</v>
      </c>
      <c r="L2722" t="s">
        <v>4069</v>
      </c>
      <c r="P2722" t="s">
        <v>3343</v>
      </c>
    </row>
    <row r="2723" spans="1:16" x14ac:dyDescent="0.25">
      <c r="A2723" t="s">
        <v>4764</v>
      </c>
      <c r="C2723" t="s">
        <v>11707</v>
      </c>
      <c r="D2723" t="s">
        <v>11707</v>
      </c>
      <c r="E2723" t="s">
        <v>11708</v>
      </c>
      <c r="F2723" t="s">
        <v>11709</v>
      </c>
      <c r="G2723" t="s">
        <v>4799</v>
      </c>
      <c r="H2723" t="s">
        <v>4415</v>
      </c>
      <c r="I2723" t="s">
        <v>8815</v>
      </c>
      <c r="K2723" t="s">
        <v>3336</v>
      </c>
      <c r="L2723" t="s">
        <v>3337</v>
      </c>
      <c r="P2723" t="s">
        <v>3343</v>
      </c>
    </row>
    <row r="2724" spans="1:16" x14ac:dyDescent="0.25">
      <c r="A2724" t="s">
        <v>4764</v>
      </c>
      <c r="C2724" t="s">
        <v>11710</v>
      </c>
      <c r="D2724" t="s">
        <v>11710</v>
      </c>
      <c r="E2724" t="s">
        <v>11711</v>
      </c>
      <c r="F2724" t="s">
        <v>11711</v>
      </c>
      <c r="G2724" t="s">
        <v>3881</v>
      </c>
      <c r="H2724" t="s">
        <v>4415</v>
      </c>
      <c r="I2724" t="s">
        <v>8815</v>
      </c>
      <c r="K2724" t="s">
        <v>3336</v>
      </c>
      <c r="L2724" t="s">
        <v>4069</v>
      </c>
      <c r="P2724" t="s">
        <v>3343</v>
      </c>
    </row>
    <row r="2725" spans="1:16" x14ac:dyDescent="0.25">
      <c r="A2725" t="s">
        <v>4764</v>
      </c>
      <c r="C2725" t="s">
        <v>11712</v>
      </c>
      <c r="D2725" t="s">
        <v>11712</v>
      </c>
      <c r="E2725" t="s">
        <v>11713</v>
      </c>
      <c r="F2725" t="s">
        <v>11713</v>
      </c>
      <c r="G2725" t="s">
        <v>3881</v>
      </c>
      <c r="H2725" t="s">
        <v>4415</v>
      </c>
      <c r="I2725" t="s">
        <v>8815</v>
      </c>
      <c r="K2725" t="s">
        <v>3336</v>
      </c>
      <c r="L2725" t="s">
        <v>4069</v>
      </c>
      <c r="P2725" t="s">
        <v>3343</v>
      </c>
    </row>
    <row r="2726" spans="1:16" x14ac:dyDescent="0.25">
      <c r="A2726" t="s">
        <v>4764</v>
      </c>
      <c r="C2726" t="s">
        <v>11714</v>
      </c>
      <c r="D2726" t="s">
        <v>11714</v>
      </c>
      <c r="E2726" t="s">
        <v>11715</v>
      </c>
      <c r="F2726" t="s">
        <v>11716</v>
      </c>
      <c r="G2726" t="s">
        <v>3881</v>
      </c>
      <c r="H2726" t="s">
        <v>4415</v>
      </c>
      <c r="I2726" t="s">
        <v>8815</v>
      </c>
      <c r="K2726" t="s">
        <v>3336</v>
      </c>
      <c r="L2726" t="s">
        <v>3337</v>
      </c>
      <c r="P2726" t="s">
        <v>3343</v>
      </c>
    </row>
    <row r="2727" spans="1:16" x14ac:dyDescent="0.25">
      <c r="A2727" t="s">
        <v>4764</v>
      </c>
      <c r="C2727" t="s">
        <v>11717</v>
      </c>
      <c r="D2727" t="s">
        <v>11717</v>
      </c>
      <c r="E2727" t="s">
        <v>11718</v>
      </c>
      <c r="F2727" t="s">
        <v>11719</v>
      </c>
      <c r="G2727" t="s">
        <v>3881</v>
      </c>
      <c r="H2727" t="s">
        <v>4415</v>
      </c>
      <c r="I2727" t="s">
        <v>8815</v>
      </c>
      <c r="K2727" t="s">
        <v>3336</v>
      </c>
      <c r="L2727" t="s">
        <v>3337</v>
      </c>
      <c r="P2727" t="s">
        <v>3343</v>
      </c>
    </row>
    <row r="2728" spans="1:16" x14ac:dyDescent="0.25">
      <c r="A2728" t="s">
        <v>4764</v>
      </c>
      <c r="B2728" t="s">
        <v>11720</v>
      </c>
      <c r="C2728" t="s">
        <v>11721</v>
      </c>
      <c r="D2728" t="s">
        <v>11721</v>
      </c>
      <c r="E2728" t="s">
        <v>11722</v>
      </c>
      <c r="F2728" t="s">
        <v>11723</v>
      </c>
      <c r="G2728" t="s">
        <v>4403</v>
      </c>
      <c r="H2728" t="s">
        <v>4415</v>
      </c>
      <c r="I2728" t="s">
        <v>8815</v>
      </c>
      <c r="K2728" t="s">
        <v>3336</v>
      </c>
      <c r="L2728" t="s">
        <v>3337</v>
      </c>
      <c r="P2728" t="s">
        <v>3343</v>
      </c>
    </row>
    <row r="2729" spans="1:16" x14ac:dyDescent="0.25">
      <c r="A2729" t="s">
        <v>4764</v>
      </c>
      <c r="B2729" t="s">
        <v>11720</v>
      </c>
      <c r="C2729" t="s">
        <v>11724</v>
      </c>
      <c r="D2729" t="s">
        <v>11724</v>
      </c>
      <c r="E2729" t="s">
        <v>11725</v>
      </c>
      <c r="F2729" t="s">
        <v>8822</v>
      </c>
      <c r="G2729" t="s">
        <v>4486</v>
      </c>
      <c r="H2729" t="s">
        <v>4415</v>
      </c>
      <c r="I2729" t="s">
        <v>8815</v>
      </c>
      <c r="K2729" t="s">
        <v>3336</v>
      </c>
      <c r="L2729" t="s">
        <v>4069</v>
      </c>
      <c r="P2729" t="s">
        <v>3343</v>
      </c>
    </row>
    <row r="2730" spans="1:16" x14ac:dyDescent="0.25">
      <c r="A2730" t="s">
        <v>4764</v>
      </c>
      <c r="C2730" t="s">
        <v>11726</v>
      </c>
      <c r="D2730" t="s">
        <v>11726</v>
      </c>
      <c r="E2730" t="s">
        <v>8840</v>
      </c>
      <c r="F2730" t="s">
        <v>5559</v>
      </c>
      <c r="G2730" t="s">
        <v>4403</v>
      </c>
      <c r="H2730" t="s">
        <v>4415</v>
      </c>
      <c r="I2730" t="s">
        <v>8815</v>
      </c>
      <c r="K2730" t="s">
        <v>3336</v>
      </c>
      <c r="L2730" t="s">
        <v>4069</v>
      </c>
      <c r="P2730" t="s">
        <v>3343</v>
      </c>
    </row>
    <row r="2731" spans="1:16" x14ac:dyDescent="0.25">
      <c r="A2731" t="s">
        <v>4764</v>
      </c>
      <c r="C2731" t="s">
        <v>11727</v>
      </c>
      <c r="D2731" t="s">
        <v>11727</v>
      </c>
      <c r="E2731" t="s">
        <v>11728</v>
      </c>
      <c r="F2731" t="s">
        <v>11729</v>
      </c>
      <c r="G2731" t="s">
        <v>4403</v>
      </c>
      <c r="H2731" t="s">
        <v>4415</v>
      </c>
      <c r="I2731" t="s">
        <v>8815</v>
      </c>
      <c r="J2731" t="s">
        <v>11730</v>
      </c>
      <c r="K2731" t="s">
        <v>3336</v>
      </c>
      <c r="L2731" t="s">
        <v>3337</v>
      </c>
      <c r="P2731" t="s">
        <v>3343</v>
      </c>
    </row>
    <row r="2732" spans="1:16" x14ac:dyDescent="0.25">
      <c r="A2732" t="s">
        <v>4764</v>
      </c>
      <c r="B2732" t="s">
        <v>11731</v>
      </c>
      <c r="C2732" t="s">
        <v>11732</v>
      </c>
      <c r="D2732" t="s">
        <v>11732</v>
      </c>
      <c r="E2732" t="s">
        <v>11733</v>
      </c>
      <c r="F2732" t="s">
        <v>11734</v>
      </c>
      <c r="G2732" t="s">
        <v>3333</v>
      </c>
      <c r="H2732" t="s">
        <v>3334</v>
      </c>
      <c r="I2732" t="s">
        <v>3348</v>
      </c>
      <c r="K2732" t="s">
        <v>3336</v>
      </c>
      <c r="L2732" t="s">
        <v>4069</v>
      </c>
      <c r="M2732" t="s">
        <v>11735</v>
      </c>
      <c r="P2732" t="s">
        <v>3343</v>
      </c>
    </row>
    <row r="2733" spans="1:16" x14ac:dyDescent="0.25">
      <c r="C2733" t="s">
        <v>11736</v>
      </c>
      <c r="D2733" t="s">
        <v>11736</v>
      </c>
      <c r="E2733" t="s">
        <v>11737</v>
      </c>
      <c r="G2733" t="s">
        <v>3333</v>
      </c>
      <c r="K2733" t="s">
        <v>3336</v>
      </c>
      <c r="L2733" t="s">
        <v>3337</v>
      </c>
      <c r="P2733" t="s">
        <v>3343</v>
      </c>
    </row>
    <row r="2734" spans="1:16" x14ac:dyDescent="0.25">
      <c r="A2734" t="s">
        <v>4398</v>
      </c>
      <c r="B2734" t="s">
        <v>4482</v>
      </c>
      <c r="C2734" t="s">
        <v>11738</v>
      </c>
      <c r="D2734" t="s">
        <v>11738</v>
      </c>
      <c r="E2734" t="s">
        <v>11739</v>
      </c>
      <c r="F2734" t="s">
        <v>11740</v>
      </c>
      <c r="G2734" t="s">
        <v>4486</v>
      </c>
      <c r="H2734" t="s">
        <v>4415</v>
      </c>
      <c r="K2734" t="s">
        <v>3336</v>
      </c>
      <c r="L2734" t="s">
        <v>3337</v>
      </c>
      <c r="M2734" t="s">
        <v>11741</v>
      </c>
      <c r="P2734" t="s">
        <v>3343</v>
      </c>
    </row>
    <row r="2735" spans="1:16" x14ac:dyDescent="0.25">
      <c r="A2735" t="s">
        <v>4398</v>
      </c>
      <c r="B2735" t="s">
        <v>4482</v>
      </c>
      <c r="C2735" t="s">
        <v>11742</v>
      </c>
      <c r="D2735" t="s">
        <v>11742</v>
      </c>
      <c r="E2735" t="s">
        <v>11743</v>
      </c>
      <c r="F2735" t="s">
        <v>11744</v>
      </c>
      <c r="G2735" t="s">
        <v>4486</v>
      </c>
      <c r="H2735" t="s">
        <v>4415</v>
      </c>
      <c r="K2735" t="s">
        <v>11745</v>
      </c>
      <c r="L2735" t="s">
        <v>3337</v>
      </c>
      <c r="M2735" t="s">
        <v>11746</v>
      </c>
      <c r="P2735" t="s">
        <v>3343</v>
      </c>
    </row>
    <row r="2736" spans="1:16" x14ac:dyDescent="0.25">
      <c r="A2736" t="s">
        <v>4398</v>
      </c>
      <c r="B2736" t="s">
        <v>4482</v>
      </c>
      <c r="C2736" t="s">
        <v>11747</v>
      </c>
      <c r="D2736" t="s">
        <v>11747</v>
      </c>
      <c r="E2736" t="s">
        <v>11748</v>
      </c>
      <c r="F2736" t="s">
        <v>11749</v>
      </c>
      <c r="G2736" t="s">
        <v>4486</v>
      </c>
      <c r="H2736" t="s">
        <v>4415</v>
      </c>
      <c r="K2736" t="s">
        <v>3336</v>
      </c>
      <c r="L2736" t="s">
        <v>4069</v>
      </c>
      <c r="M2736" t="s">
        <v>11750</v>
      </c>
      <c r="P2736" t="s">
        <v>3343</v>
      </c>
    </row>
    <row r="2737" spans="1:16" x14ac:dyDescent="0.25">
      <c r="A2737" t="s">
        <v>4410</v>
      </c>
      <c r="C2737" t="s">
        <v>11751</v>
      </c>
      <c r="D2737" t="s">
        <v>11751</v>
      </c>
      <c r="E2737" t="s">
        <v>11752</v>
      </c>
      <c r="F2737" t="s">
        <v>11753</v>
      </c>
      <c r="G2737" t="s">
        <v>4443</v>
      </c>
      <c r="H2737" t="s">
        <v>4415</v>
      </c>
      <c r="K2737" t="s">
        <v>3336</v>
      </c>
      <c r="L2737" t="s">
        <v>3337</v>
      </c>
      <c r="M2737" t="s">
        <v>11754</v>
      </c>
      <c r="P2737" t="s">
        <v>3343</v>
      </c>
    </row>
    <row r="2738" spans="1:16" x14ac:dyDescent="0.25">
      <c r="A2738" t="s">
        <v>4410</v>
      </c>
      <c r="B2738" t="s">
        <v>4411</v>
      </c>
      <c r="C2738" t="s">
        <v>11755</v>
      </c>
      <c r="D2738" t="s">
        <v>11755</v>
      </c>
      <c r="E2738" t="s">
        <v>11756</v>
      </c>
      <c r="F2738" t="s">
        <v>11757</v>
      </c>
      <c r="G2738" t="s">
        <v>4799</v>
      </c>
      <c r="H2738" t="s">
        <v>4415</v>
      </c>
      <c r="K2738" t="s">
        <v>3336</v>
      </c>
      <c r="L2738" t="s">
        <v>3337</v>
      </c>
      <c r="M2738" t="s">
        <v>11758</v>
      </c>
      <c r="P2738" t="s">
        <v>3343</v>
      </c>
    </row>
    <row r="2739" spans="1:16" x14ac:dyDescent="0.25">
      <c r="A2739" t="s">
        <v>4410</v>
      </c>
      <c r="C2739" t="s">
        <v>3348</v>
      </c>
      <c r="D2739" t="s">
        <v>3348</v>
      </c>
      <c r="E2739" t="s">
        <v>11759</v>
      </c>
      <c r="F2739" t="s">
        <v>11760</v>
      </c>
      <c r="H2739" t="s">
        <v>4415</v>
      </c>
      <c r="K2739" t="s">
        <v>3336</v>
      </c>
      <c r="L2739" t="s">
        <v>3337</v>
      </c>
      <c r="M2739" t="s">
        <v>11761</v>
      </c>
      <c r="P2739" t="s">
        <v>3343</v>
      </c>
    </row>
    <row r="2740" spans="1:16" x14ac:dyDescent="0.25">
      <c r="A2740" t="s">
        <v>4398</v>
      </c>
      <c r="B2740" t="s">
        <v>4445</v>
      </c>
      <c r="C2740" t="s">
        <v>1209</v>
      </c>
      <c r="D2740" t="s">
        <v>1209</v>
      </c>
      <c r="E2740" t="s">
        <v>11762</v>
      </c>
      <c r="F2740" t="s">
        <v>1209</v>
      </c>
      <c r="H2740" t="s">
        <v>4415</v>
      </c>
      <c r="K2740" t="s">
        <v>4448</v>
      </c>
      <c r="L2740" t="s">
        <v>4069</v>
      </c>
      <c r="N2740" t="s">
        <v>4450</v>
      </c>
      <c r="P2740" t="s">
        <v>3343</v>
      </c>
    </row>
    <row r="2741" spans="1:16" x14ac:dyDescent="0.25">
      <c r="A2741" t="s">
        <v>4398</v>
      </c>
      <c r="B2741" t="s">
        <v>4445</v>
      </c>
      <c r="C2741" t="s">
        <v>1211</v>
      </c>
      <c r="D2741" t="s">
        <v>1211</v>
      </c>
      <c r="E2741" t="s">
        <v>11763</v>
      </c>
      <c r="F2741" t="s">
        <v>1211</v>
      </c>
      <c r="H2741" t="s">
        <v>4415</v>
      </c>
      <c r="K2741" t="s">
        <v>4448</v>
      </c>
      <c r="L2741" t="s">
        <v>3337</v>
      </c>
      <c r="N2741" t="s">
        <v>4450</v>
      </c>
      <c r="P2741" t="s">
        <v>3343</v>
      </c>
    </row>
    <row r="2742" spans="1:16" x14ac:dyDescent="0.25">
      <c r="A2742" t="s">
        <v>4398</v>
      </c>
      <c r="B2742" t="s">
        <v>4445</v>
      </c>
      <c r="C2742" t="s">
        <v>1213</v>
      </c>
      <c r="D2742" t="s">
        <v>1213</v>
      </c>
      <c r="E2742" t="s">
        <v>11764</v>
      </c>
      <c r="F2742" t="s">
        <v>1213</v>
      </c>
      <c r="G2742" t="s">
        <v>4403</v>
      </c>
      <c r="H2742" t="s">
        <v>4415</v>
      </c>
      <c r="K2742" t="s">
        <v>4448</v>
      </c>
      <c r="L2742" t="s">
        <v>4069</v>
      </c>
      <c r="M2742" t="s">
        <v>11765</v>
      </c>
      <c r="N2742" t="s">
        <v>4450</v>
      </c>
      <c r="P2742" t="s">
        <v>3343</v>
      </c>
    </row>
    <row r="2743" spans="1:16" x14ac:dyDescent="0.25">
      <c r="A2743" t="s">
        <v>3328</v>
      </c>
      <c r="B2743" t="s">
        <v>11766</v>
      </c>
      <c r="C2743" t="s">
        <v>11767</v>
      </c>
      <c r="D2743" t="s">
        <v>11767</v>
      </c>
      <c r="E2743" t="s">
        <v>11768</v>
      </c>
      <c r="F2743" t="s">
        <v>11769</v>
      </c>
      <c r="G2743" t="s">
        <v>3333</v>
      </c>
      <c r="H2743" t="s">
        <v>8606</v>
      </c>
      <c r="I2743" t="s">
        <v>3348</v>
      </c>
      <c r="K2743" t="s">
        <v>3336</v>
      </c>
      <c r="L2743" t="s">
        <v>4069</v>
      </c>
      <c r="M2743" t="s">
        <v>11770</v>
      </c>
      <c r="P2743" t="s">
        <v>3343</v>
      </c>
    </row>
    <row r="2744" spans="1:16" x14ac:dyDescent="0.25">
      <c r="A2744" t="s">
        <v>3328</v>
      </c>
      <c r="B2744" t="s">
        <v>11766</v>
      </c>
      <c r="C2744" t="s">
        <v>11771</v>
      </c>
      <c r="D2744" t="s">
        <v>11771</v>
      </c>
      <c r="E2744" t="s">
        <v>11772</v>
      </c>
      <c r="F2744" t="s">
        <v>11773</v>
      </c>
      <c r="G2744" t="s">
        <v>3333</v>
      </c>
      <c r="H2744" t="s">
        <v>8606</v>
      </c>
      <c r="K2744" t="s">
        <v>3336</v>
      </c>
      <c r="L2744" t="s">
        <v>3337</v>
      </c>
      <c r="M2744" t="s">
        <v>11774</v>
      </c>
      <c r="P2744" t="s">
        <v>3343</v>
      </c>
    </row>
    <row r="2745" spans="1:16" x14ac:dyDescent="0.25">
      <c r="A2745" t="s">
        <v>3328</v>
      </c>
      <c r="C2745" t="s">
        <v>11775</v>
      </c>
      <c r="D2745" t="s">
        <v>11775</v>
      </c>
      <c r="E2745" t="s">
        <v>11776</v>
      </c>
      <c r="F2745" t="s">
        <v>11777</v>
      </c>
      <c r="H2745" t="s">
        <v>8606</v>
      </c>
      <c r="K2745" t="s">
        <v>3336</v>
      </c>
      <c r="L2745" t="s">
        <v>3337</v>
      </c>
      <c r="M2745" t="s">
        <v>11778</v>
      </c>
      <c r="P2745" t="s">
        <v>3343</v>
      </c>
    </row>
    <row r="2746" spans="1:16" x14ac:dyDescent="0.25">
      <c r="A2746" t="s">
        <v>3328</v>
      </c>
      <c r="C2746" t="s">
        <v>11779</v>
      </c>
      <c r="D2746" t="s">
        <v>11779</v>
      </c>
      <c r="E2746" t="s">
        <v>11780</v>
      </c>
      <c r="F2746" t="s">
        <v>11781</v>
      </c>
      <c r="H2746" t="s">
        <v>8606</v>
      </c>
      <c r="K2746" t="s">
        <v>3336</v>
      </c>
      <c r="L2746" t="s">
        <v>3337</v>
      </c>
      <c r="M2746" t="s">
        <v>11782</v>
      </c>
      <c r="P2746" t="s">
        <v>3343</v>
      </c>
    </row>
    <row r="2747" spans="1:16" x14ac:dyDescent="0.25">
      <c r="A2747" t="s">
        <v>3328</v>
      </c>
      <c r="B2747" t="s">
        <v>11766</v>
      </c>
      <c r="C2747" t="s">
        <v>11783</v>
      </c>
      <c r="D2747" t="s">
        <v>11783</v>
      </c>
      <c r="E2747" t="s">
        <v>11784</v>
      </c>
      <c r="F2747" t="s">
        <v>11785</v>
      </c>
      <c r="H2747" t="s">
        <v>8606</v>
      </c>
      <c r="K2747" t="s">
        <v>3336</v>
      </c>
      <c r="L2747" t="s">
        <v>3337</v>
      </c>
      <c r="M2747" t="s">
        <v>11786</v>
      </c>
      <c r="P2747" t="s">
        <v>3343</v>
      </c>
    </row>
    <row r="2748" spans="1:16" x14ac:dyDescent="0.25">
      <c r="A2748" t="s">
        <v>3328</v>
      </c>
      <c r="C2748" t="s">
        <v>11787</v>
      </c>
      <c r="D2748" t="s">
        <v>11787</v>
      </c>
      <c r="E2748" t="s">
        <v>11788</v>
      </c>
      <c r="F2748" t="s">
        <v>11789</v>
      </c>
      <c r="H2748" t="s">
        <v>8606</v>
      </c>
      <c r="K2748" t="s">
        <v>3336</v>
      </c>
      <c r="L2748" t="s">
        <v>3337</v>
      </c>
      <c r="M2748" t="s">
        <v>11790</v>
      </c>
      <c r="P2748" t="s">
        <v>3343</v>
      </c>
    </row>
    <row r="2749" spans="1:16" x14ac:dyDescent="0.25">
      <c r="A2749" t="s">
        <v>3328</v>
      </c>
      <c r="C2749" t="s">
        <v>11791</v>
      </c>
      <c r="D2749" t="s">
        <v>11791</v>
      </c>
      <c r="E2749" t="s">
        <v>11792</v>
      </c>
      <c r="F2749" t="s">
        <v>11793</v>
      </c>
      <c r="G2749" t="s">
        <v>3333</v>
      </c>
      <c r="H2749" t="s">
        <v>8606</v>
      </c>
      <c r="K2749" t="s">
        <v>3336</v>
      </c>
      <c r="L2749" t="s">
        <v>3337</v>
      </c>
      <c r="M2749" t="s">
        <v>11794</v>
      </c>
      <c r="P2749" t="s">
        <v>3343</v>
      </c>
    </row>
    <row r="2750" spans="1:16" x14ac:dyDescent="0.25">
      <c r="C2750" t="s">
        <v>11795</v>
      </c>
      <c r="D2750" t="s">
        <v>11795</v>
      </c>
      <c r="E2750" t="s">
        <v>11796</v>
      </c>
      <c r="K2750" t="s">
        <v>3336</v>
      </c>
      <c r="L2750" t="s">
        <v>4069</v>
      </c>
      <c r="P2750" t="s">
        <v>3343</v>
      </c>
    </row>
    <row r="2751" spans="1:16" x14ac:dyDescent="0.25">
      <c r="C2751" t="s">
        <v>11797</v>
      </c>
      <c r="D2751" t="s">
        <v>11797</v>
      </c>
      <c r="E2751" t="s">
        <v>11798</v>
      </c>
      <c r="G2751" t="s">
        <v>3333</v>
      </c>
      <c r="K2751" t="s">
        <v>3336</v>
      </c>
      <c r="L2751" t="s">
        <v>3337</v>
      </c>
      <c r="P2751" t="s">
        <v>3343</v>
      </c>
    </row>
    <row r="2752" spans="1:16" x14ac:dyDescent="0.25">
      <c r="A2752" t="s">
        <v>3328</v>
      </c>
      <c r="B2752" t="s">
        <v>11766</v>
      </c>
      <c r="C2752" t="s">
        <v>11799</v>
      </c>
      <c r="D2752" t="s">
        <v>11799</v>
      </c>
      <c r="E2752" t="s">
        <v>11800</v>
      </c>
      <c r="F2752" t="s">
        <v>11801</v>
      </c>
      <c r="G2752" t="s">
        <v>3333</v>
      </c>
      <c r="H2752" t="s">
        <v>8606</v>
      </c>
      <c r="K2752" t="s">
        <v>3336</v>
      </c>
      <c r="L2752" t="s">
        <v>3337</v>
      </c>
      <c r="M2752" t="s">
        <v>11802</v>
      </c>
      <c r="P2752" t="s">
        <v>3343</v>
      </c>
    </row>
    <row r="2753" spans="1:16" x14ac:dyDescent="0.25">
      <c r="A2753" t="s">
        <v>3328</v>
      </c>
      <c r="B2753" t="s">
        <v>11766</v>
      </c>
      <c r="C2753" t="s">
        <v>11803</v>
      </c>
      <c r="D2753" t="s">
        <v>11803</v>
      </c>
      <c r="E2753" t="s">
        <v>11804</v>
      </c>
      <c r="F2753" t="s">
        <v>11805</v>
      </c>
      <c r="G2753" t="s">
        <v>3333</v>
      </c>
      <c r="H2753" t="s">
        <v>8606</v>
      </c>
      <c r="K2753" t="s">
        <v>3336</v>
      </c>
      <c r="L2753" t="s">
        <v>4069</v>
      </c>
      <c r="M2753" t="s">
        <v>11806</v>
      </c>
      <c r="P2753" t="s">
        <v>3343</v>
      </c>
    </row>
    <row r="2754" spans="1:16" x14ac:dyDescent="0.25">
      <c r="A2754" t="s">
        <v>3328</v>
      </c>
      <c r="C2754" t="s">
        <v>11807</v>
      </c>
      <c r="D2754" t="s">
        <v>11807</v>
      </c>
      <c r="E2754" t="s">
        <v>11808</v>
      </c>
      <c r="F2754" t="s">
        <v>1067</v>
      </c>
      <c r="H2754" t="s">
        <v>8606</v>
      </c>
      <c r="K2754" t="s">
        <v>3336</v>
      </c>
      <c r="L2754" t="s">
        <v>4069</v>
      </c>
      <c r="M2754" t="s">
        <v>11809</v>
      </c>
      <c r="P2754" t="s">
        <v>3343</v>
      </c>
    </row>
    <row r="2755" spans="1:16" x14ac:dyDescent="0.25">
      <c r="A2755" t="s">
        <v>3328</v>
      </c>
      <c r="B2755" t="s">
        <v>11766</v>
      </c>
      <c r="C2755" t="s">
        <v>11810</v>
      </c>
      <c r="D2755" t="s">
        <v>11810</v>
      </c>
      <c r="E2755" t="s">
        <v>11811</v>
      </c>
      <c r="F2755" t="s">
        <v>11812</v>
      </c>
      <c r="G2755" t="s">
        <v>3333</v>
      </c>
      <c r="H2755" t="s">
        <v>8606</v>
      </c>
      <c r="I2755" t="s">
        <v>3335</v>
      </c>
      <c r="K2755" t="s">
        <v>3336</v>
      </c>
      <c r="L2755" t="s">
        <v>3337</v>
      </c>
      <c r="M2755" t="s">
        <v>11813</v>
      </c>
      <c r="P2755" t="s">
        <v>3343</v>
      </c>
    </row>
    <row r="2756" spans="1:16" x14ac:dyDescent="0.25">
      <c r="A2756" t="s">
        <v>3430</v>
      </c>
      <c r="C2756" t="s">
        <v>11814</v>
      </c>
      <c r="D2756" t="s">
        <v>11814</v>
      </c>
      <c r="E2756" t="s">
        <v>11815</v>
      </c>
      <c r="K2756" t="s">
        <v>3336</v>
      </c>
      <c r="L2756" t="s">
        <v>4069</v>
      </c>
      <c r="P2756" t="s">
        <v>3343</v>
      </c>
    </row>
    <row r="2757" spans="1:16" x14ac:dyDescent="0.25">
      <c r="A2757" t="s">
        <v>3328</v>
      </c>
      <c r="B2757" t="s">
        <v>11766</v>
      </c>
      <c r="C2757" t="s">
        <v>11816</v>
      </c>
      <c r="D2757" t="s">
        <v>11816</v>
      </c>
      <c r="E2757" t="s">
        <v>11817</v>
      </c>
      <c r="F2757" t="s">
        <v>11818</v>
      </c>
      <c r="G2757" t="s">
        <v>3333</v>
      </c>
      <c r="H2757" t="s">
        <v>8606</v>
      </c>
      <c r="I2757" t="s">
        <v>3335</v>
      </c>
      <c r="K2757" t="s">
        <v>3336</v>
      </c>
      <c r="L2757" t="s">
        <v>3337</v>
      </c>
      <c r="M2757" t="s">
        <v>11819</v>
      </c>
      <c r="P2757" t="s">
        <v>3343</v>
      </c>
    </row>
    <row r="2758" spans="1:16" x14ac:dyDescent="0.25">
      <c r="A2758" t="s">
        <v>3328</v>
      </c>
      <c r="B2758" t="s">
        <v>11766</v>
      </c>
      <c r="C2758" t="s">
        <v>11820</v>
      </c>
      <c r="D2758" t="s">
        <v>11820</v>
      </c>
      <c r="E2758" t="s">
        <v>11821</v>
      </c>
      <c r="F2758" t="s">
        <v>1087</v>
      </c>
      <c r="G2758" t="s">
        <v>3333</v>
      </c>
      <c r="H2758" t="s">
        <v>8606</v>
      </c>
      <c r="K2758" t="s">
        <v>3336</v>
      </c>
      <c r="L2758" t="s">
        <v>4069</v>
      </c>
      <c r="M2758" t="s">
        <v>11822</v>
      </c>
      <c r="P2758" t="s">
        <v>3343</v>
      </c>
    </row>
    <row r="2759" spans="1:16" x14ac:dyDescent="0.25">
      <c r="A2759" t="s">
        <v>3328</v>
      </c>
      <c r="B2759" t="s">
        <v>11766</v>
      </c>
      <c r="C2759" t="s">
        <v>11823</v>
      </c>
      <c r="D2759" t="s">
        <v>11823</v>
      </c>
      <c r="E2759" t="s">
        <v>11824</v>
      </c>
      <c r="F2759" t="s">
        <v>11825</v>
      </c>
      <c r="G2759" t="s">
        <v>4513</v>
      </c>
      <c r="H2759" t="s">
        <v>8606</v>
      </c>
      <c r="I2759" t="s">
        <v>3348</v>
      </c>
      <c r="K2759" t="s">
        <v>3336</v>
      </c>
      <c r="L2759" t="s">
        <v>3337</v>
      </c>
      <c r="M2759" t="s">
        <v>11826</v>
      </c>
      <c r="P2759" t="s">
        <v>3343</v>
      </c>
    </row>
    <row r="2760" spans="1:16" x14ac:dyDescent="0.25">
      <c r="A2760" t="s">
        <v>3430</v>
      </c>
      <c r="C2760" t="s">
        <v>11827</v>
      </c>
      <c r="D2760" t="s">
        <v>11827</v>
      </c>
      <c r="E2760" t="s">
        <v>11828</v>
      </c>
      <c r="K2760" t="s">
        <v>3336</v>
      </c>
      <c r="L2760" t="s">
        <v>3337</v>
      </c>
      <c r="P2760" t="s">
        <v>3343</v>
      </c>
    </row>
    <row r="2761" spans="1:16" x14ac:dyDescent="0.25">
      <c r="A2761" t="s">
        <v>3328</v>
      </c>
      <c r="C2761" t="s">
        <v>11829</v>
      </c>
      <c r="D2761" t="s">
        <v>11829</v>
      </c>
      <c r="E2761" t="s">
        <v>11830</v>
      </c>
      <c r="H2761" t="s">
        <v>8606</v>
      </c>
      <c r="K2761" t="s">
        <v>3336</v>
      </c>
      <c r="L2761" t="s">
        <v>3337</v>
      </c>
      <c r="M2761" t="s">
        <v>11831</v>
      </c>
      <c r="P2761" t="s">
        <v>3343</v>
      </c>
    </row>
    <row r="2762" spans="1:16" x14ac:dyDescent="0.25">
      <c r="A2762" t="s">
        <v>3328</v>
      </c>
      <c r="B2762" t="s">
        <v>11766</v>
      </c>
      <c r="C2762" t="s">
        <v>11832</v>
      </c>
      <c r="D2762" t="s">
        <v>11832</v>
      </c>
      <c r="E2762" t="s">
        <v>11833</v>
      </c>
      <c r="F2762" t="s">
        <v>11834</v>
      </c>
      <c r="G2762" t="s">
        <v>3333</v>
      </c>
      <c r="H2762" t="s">
        <v>8606</v>
      </c>
      <c r="K2762" t="s">
        <v>3336</v>
      </c>
      <c r="L2762" t="s">
        <v>4069</v>
      </c>
      <c r="M2762" t="s">
        <v>11835</v>
      </c>
      <c r="P2762" t="s">
        <v>3343</v>
      </c>
    </row>
    <row r="2763" spans="1:16" x14ac:dyDescent="0.25">
      <c r="A2763" t="s">
        <v>3328</v>
      </c>
      <c r="C2763" t="s">
        <v>11836</v>
      </c>
      <c r="D2763" t="s">
        <v>11836</v>
      </c>
      <c r="E2763" t="s">
        <v>11837</v>
      </c>
      <c r="F2763" t="s">
        <v>11838</v>
      </c>
      <c r="H2763" t="s">
        <v>8606</v>
      </c>
      <c r="K2763" t="s">
        <v>3336</v>
      </c>
      <c r="L2763" t="s">
        <v>4069</v>
      </c>
      <c r="M2763" t="s">
        <v>11839</v>
      </c>
      <c r="P2763" t="s">
        <v>3343</v>
      </c>
    </row>
    <row r="2764" spans="1:16" x14ac:dyDescent="0.25">
      <c r="A2764" t="s">
        <v>3328</v>
      </c>
      <c r="C2764" t="s">
        <v>11840</v>
      </c>
      <c r="D2764" t="s">
        <v>11840</v>
      </c>
      <c r="E2764" t="s">
        <v>11841</v>
      </c>
      <c r="F2764" t="s">
        <v>11842</v>
      </c>
      <c r="H2764" t="s">
        <v>8606</v>
      </c>
      <c r="K2764" t="s">
        <v>3336</v>
      </c>
      <c r="L2764" t="s">
        <v>3337</v>
      </c>
      <c r="M2764" t="s">
        <v>11843</v>
      </c>
      <c r="P2764" t="s">
        <v>3343</v>
      </c>
    </row>
    <row r="2765" spans="1:16" x14ac:dyDescent="0.25">
      <c r="A2765" t="s">
        <v>3328</v>
      </c>
      <c r="B2765" t="s">
        <v>11766</v>
      </c>
      <c r="C2765" t="s">
        <v>11844</v>
      </c>
      <c r="D2765" t="s">
        <v>11844</v>
      </c>
      <c r="E2765" t="s">
        <v>11845</v>
      </c>
      <c r="F2765" t="s">
        <v>11846</v>
      </c>
      <c r="G2765" t="s">
        <v>3333</v>
      </c>
      <c r="H2765" t="s">
        <v>8606</v>
      </c>
      <c r="K2765" t="s">
        <v>3336</v>
      </c>
      <c r="L2765" t="s">
        <v>3337</v>
      </c>
      <c r="M2765" t="s">
        <v>11847</v>
      </c>
      <c r="P2765" t="s">
        <v>3343</v>
      </c>
    </row>
    <row r="2766" spans="1:16" x14ac:dyDescent="0.25">
      <c r="A2766" t="s">
        <v>3328</v>
      </c>
      <c r="C2766" t="s">
        <v>11848</v>
      </c>
      <c r="D2766" t="s">
        <v>11848</v>
      </c>
      <c r="E2766" t="s">
        <v>11849</v>
      </c>
      <c r="K2766" t="s">
        <v>3336</v>
      </c>
      <c r="L2766" t="s">
        <v>4069</v>
      </c>
      <c r="P2766" t="s">
        <v>3343</v>
      </c>
    </row>
    <row r="2767" spans="1:16" x14ac:dyDescent="0.25">
      <c r="A2767" t="s">
        <v>3430</v>
      </c>
      <c r="B2767" t="s">
        <v>11850</v>
      </c>
      <c r="C2767" t="s">
        <v>11851</v>
      </c>
      <c r="D2767" t="s">
        <v>11851</v>
      </c>
      <c r="E2767" t="s">
        <v>11852</v>
      </c>
      <c r="F2767" t="s">
        <v>11853</v>
      </c>
      <c r="G2767" t="s">
        <v>3333</v>
      </c>
      <c r="H2767" t="s">
        <v>3527</v>
      </c>
      <c r="I2767" t="s">
        <v>3335</v>
      </c>
      <c r="K2767" t="s">
        <v>3336</v>
      </c>
      <c r="L2767" t="s">
        <v>4069</v>
      </c>
      <c r="M2767" t="s">
        <v>11854</v>
      </c>
      <c r="P2767" t="s">
        <v>3343</v>
      </c>
    </row>
    <row r="2768" spans="1:16" x14ac:dyDescent="0.25">
      <c r="A2768" t="s">
        <v>3328</v>
      </c>
      <c r="C2768" t="s">
        <v>11855</v>
      </c>
      <c r="D2768" t="s">
        <v>11855</v>
      </c>
      <c r="E2768" t="s">
        <v>11856</v>
      </c>
      <c r="F2768" t="s">
        <v>11857</v>
      </c>
      <c r="H2768" t="s">
        <v>8606</v>
      </c>
      <c r="K2768" t="s">
        <v>3336</v>
      </c>
      <c r="L2768" t="s">
        <v>4069</v>
      </c>
      <c r="M2768" t="s">
        <v>11858</v>
      </c>
      <c r="P2768" t="s">
        <v>3343</v>
      </c>
    </row>
    <row r="2769" spans="1:16" x14ac:dyDescent="0.25">
      <c r="A2769" t="s">
        <v>4410</v>
      </c>
      <c r="C2769" t="s">
        <v>11859</v>
      </c>
      <c r="D2769" t="s">
        <v>11859</v>
      </c>
      <c r="E2769" t="s">
        <v>11860</v>
      </c>
      <c r="F2769" t="s">
        <v>11861</v>
      </c>
      <c r="G2769" t="s">
        <v>4403</v>
      </c>
      <c r="H2769" t="s">
        <v>4415</v>
      </c>
      <c r="K2769" t="s">
        <v>5814</v>
      </c>
      <c r="L2769" t="s">
        <v>3337</v>
      </c>
      <c r="N2769" t="s">
        <v>4450</v>
      </c>
      <c r="P2769" t="s">
        <v>3343</v>
      </c>
    </row>
    <row r="2770" spans="1:16" x14ac:dyDescent="0.25">
      <c r="A2770" t="s">
        <v>4410</v>
      </c>
      <c r="B2770" t="s">
        <v>11862</v>
      </c>
      <c r="C2770" t="s">
        <v>11863</v>
      </c>
      <c r="D2770" t="s">
        <v>11863</v>
      </c>
      <c r="E2770" t="s">
        <v>11864</v>
      </c>
      <c r="F2770" t="s">
        <v>11865</v>
      </c>
      <c r="G2770" t="s">
        <v>4403</v>
      </c>
      <c r="H2770" t="s">
        <v>4415</v>
      </c>
      <c r="K2770" t="s">
        <v>5814</v>
      </c>
      <c r="L2770" t="s">
        <v>3337</v>
      </c>
      <c r="N2770" t="s">
        <v>4450</v>
      </c>
      <c r="P2770" t="s">
        <v>3343</v>
      </c>
    </row>
    <row r="2771" spans="1:16" x14ac:dyDescent="0.25">
      <c r="A2771" t="s">
        <v>4410</v>
      </c>
      <c r="B2771" t="s">
        <v>11862</v>
      </c>
      <c r="C2771" t="s">
        <v>11866</v>
      </c>
      <c r="D2771" t="s">
        <v>11866</v>
      </c>
      <c r="E2771" t="s">
        <v>11867</v>
      </c>
      <c r="F2771" t="s">
        <v>11868</v>
      </c>
      <c r="G2771" t="s">
        <v>4799</v>
      </c>
      <c r="H2771" t="s">
        <v>4415</v>
      </c>
      <c r="K2771" t="s">
        <v>5814</v>
      </c>
      <c r="L2771" t="s">
        <v>3337</v>
      </c>
      <c r="N2771" t="s">
        <v>4450</v>
      </c>
      <c r="P2771" t="s">
        <v>3343</v>
      </c>
    </row>
    <row r="2772" spans="1:16" x14ac:dyDescent="0.25">
      <c r="A2772" t="s">
        <v>3328</v>
      </c>
      <c r="B2772" t="s">
        <v>8547</v>
      </c>
      <c r="C2772" t="s">
        <v>11869</v>
      </c>
      <c r="D2772" t="s">
        <v>11869</v>
      </c>
      <c r="E2772" t="s">
        <v>11870</v>
      </c>
      <c r="K2772" t="s">
        <v>3336</v>
      </c>
      <c r="L2772" t="s">
        <v>4069</v>
      </c>
      <c r="P2772" t="s">
        <v>3343</v>
      </c>
    </row>
    <row r="2773" spans="1:16" x14ac:dyDescent="0.25">
      <c r="A2773" t="s">
        <v>4398</v>
      </c>
      <c r="B2773" t="s">
        <v>11871</v>
      </c>
      <c r="C2773" t="s">
        <v>11872</v>
      </c>
      <c r="D2773" t="s">
        <v>11872</v>
      </c>
      <c r="E2773" t="s">
        <v>11873</v>
      </c>
      <c r="F2773" t="s">
        <v>11874</v>
      </c>
      <c r="G2773" t="s">
        <v>4403</v>
      </c>
      <c r="H2773" t="s">
        <v>4404</v>
      </c>
      <c r="J2773" t="s">
        <v>11875</v>
      </c>
      <c r="K2773" t="s">
        <v>4406</v>
      </c>
      <c r="L2773" t="s">
        <v>4069</v>
      </c>
      <c r="P2773" t="s">
        <v>3343</v>
      </c>
    </row>
    <row r="2774" spans="1:16" x14ac:dyDescent="0.25">
      <c r="A2774" t="s">
        <v>4398</v>
      </c>
      <c r="B2774" t="s">
        <v>11871</v>
      </c>
      <c r="C2774" t="s">
        <v>11876</v>
      </c>
      <c r="D2774" t="s">
        <v>11876</v>
      </c>
      <c r="E2774" t="s">
        <v>11877</v>
      </c>
      <c r="F2774" t="s">
        <v>11878</v>
      </c>
      <c r="G2774" t="s">
        <v>4403</v>
      </c>
      <c r="H2774" t="s">
        <v>4404</v>
      </c>
      <c r="J2774" t="s">
        <v>11875</v>
      </c>
      <c r="K2774" t="s">
        <v>4406</v>
      </c>
      <c r="L2774" t="s">
        <v>3337</v>
      </c>
      <c r="P2774" t="s">
        <v>3343</v>
      </c>
    </row>
    <row r="2775" spans="1:16" x14ac:dyDescent="0.25">
      <c r="A2775" t="s">
        <v>4398</v>
      </c>
      <c r="B2775" t="s">
        <v>11871</v>
      </c>
      <c r="C2775" t="s">
        <v>11879</v>
      </c>
      <c r="D2775" t="s">
        <v>11879</v>
      </c>
      <c r="E2775" t="s">
        <v>11880</v>
      </c>
      <c r="F2775" t="s">
        <v>11881</v>
      </c>
      <c r="G2775" t="s">
        <v>4486</v>
      </c>
      <c r="H2775" t="s">
        <v>4404</v>
      </c>
      <c r="J2775" t="s">
        <v>11875</v>
      </c>
      <c r="K2775" t="s">
        <v>4406</v>
      </c>
      <c r="L2775" t="s">
        <v>3337</v>
      </c>
      <c r="P2775" t="s">
        <v>3343</v>
      </c>
    </row>
    <row r="2776" spans="1:16" x14ac:dyDescent="0.25">
      <c r="A2776" t="s">
        <v>3328</v>
      </c>
      <c r="B2776" t="s">
        <v>11766</v>
      </c>
      <c r="C2776" t="s">
        <v>11882</v>
      </c>
      <c r="D2776" t="s">
        <v>11882</v>
      </c>
      <c r="E2776" t="s">
        <v>11883</v>
      </c>
      <c r="F2776" t="s">
        <v>11884</v>
      </c>
      <c r="G2776" t="s">
        <v>3333</v>
      </c>
      <c r="H2776" t="s">
        <v>8606</v>
      </c>
      <c r="I2776" t="s">
        <v>3348</v>
      </c>
      <c r="K2776" t="s">
        <v>3336</v>
      </c>
      <c r="L2776" t="s">
        <v>4069</v>
      </c>
      <c r="M2776" t="s">
        <v>11885</v>
      </c>
      <c r="P2776" t="s">
        <v>3343</v>
      </c>
    </row>
    <row r="2777" spans="1:16" x14ac:dyDescent="0.25">
      <c r="A2777" t="s">
        <v>3328</v>
      </c>
      <c r="C2777" t="s">
        <v>11886</v>
      </c>
      <c r="D2777" t="s">
        <v>11886</v>
      </c>
      <c r="E2777" t="s">
        <v>11887</v>
      </c>
      <c r="F2777" t="s">
        <v>11888</v>
      </c>
      <c r="G2777" t="s">
        <v>3333</v>
      </c>
      <c r="H2777" t="s">
        <v>8606</v>
      </c>
      <c r="K2777" t="s">
        <v>3336</v>
      </c>
      <c r="L2777" t="s">
        <v>3337</v>
      </c>
      <c r="M2777" t="s">
        <v>11889</v>
      </c>
      <c r="P2777" t="s">
        <v>3343</v>
      </c>
    </row>
    <row r="2778" spans="1:16" x14ac:dyDescent="0.25">
      <c r="C2778" t="s">
        <v>11890</v>
      </c>
      <c r="D2778" t="s">
        <v>11890</v>
      </c>
      <c r="E2778" t="s">
        <v>11891</v>
      </c>
      <c r="K2778" t="s">
        <v>3336</v>
      </c>
      <c r="L2778" t="s">
        <v>3337</v>
      </c>
      <c r="N2778" t="s">
        <v>4450</v>
      </c>
      <c r="P2778" t="s">
        <v>3343</v>
      </c>
    </row>
    <row r="2779" spans="1:16" x14ac:dyDescent="0.25">
      <c r="A2779" t="s">
        <v>4398</v>
      </c>
      <c r="B2779" t="s">
        <v>5795</v>
      </c>
      <c r="C2779" t="s">
        <v>3317</v>
      </c>
      <c r="D2779" t="s">
        <v>3317</v>
      </c>
      <c r="E2779" t="s">
        <v>11892</v>
      </c>
      <c r="F2779" t="s">
        <v>11893</v>
      </c>
      <c r="G2779" t="s">
        <v>4403</v>
      </c>
      <c r="H2779" t="s">
        <v>4415</v>
      </c>
      <c r="K2779" t="s">
        <v>5799</v>
      </c>
      <c r="L2779" t="s">
        <v>3337</v>
      </c>
      <c r="M2779" t="s">
        <v>11894</v>
      </c>
      <c r="N2779" t="s">
        <v>4450</v>
      </c>
      <c r="P2779" t="s">
        <v>3343</v>
      </c>
    </row>
    <row r="2780" spans="1:16" x14ac:dyDescent="0.25">
      <c r="C2780" t="s">
        <v>11895</v>
      </c>
      <c r="D2780" t="s">
        <v>11895</v>
      </c>
      <c r="E2780" t="s">
        <v>11896</v>
      </c>
      <c r="G2780" t="s">
        <v>228</v>
      </c>
      <c r="H2780" t="s">
        <v>4415</v>
      </c>
      <c r="K2780" t="s">
        <v>3336</v>
      </c>
      <c r="L2780" t="s">
        <v>3337</v>
      </c>
      <c r="M2780" t="s">
        <v>11897</v>
      </c>
      <c r="P2780" t="s">
        <v>3343</v>
      </c>
    </row>
    <row r="2781" spans="1:16" x14ac:dyDescent="0.25">
      <c r="A2781" t="s">
        <v>4410</v>
      </c>
      <c r="B2781" t="s">
        <v>4411</v>
      </c>
      <c r="C2781" t="s">
        <v>11898</v>
      </c>
      <c r="D2781" t="s">
        <v>11898</v>
      </c>
      <c r="E2781" t="s">
        <v>11899</v>
      </c>
      <c r="F2781" t="s">
        <v>5793</v>
      </c>
      <c r="G2781" t="s">
        <v>4403</v>
      </c>
      <c r="H2781" t="s">
        <v>4415</v>
      </c>
      <c r="I2781" t="s">
        <v>3335</v>
      </c>
      <c r="K2781" t="s">
        <v>3336</v>
      </c>
      <c r="L2781" t="s">
        <v>3337</v>
      </c>
      <c r="M2781" t="s">
        <v>11900</v>
      </c>
      <c r="P2781" t="s">
        <v>3343</v>
      </c>
    </row>
    <row r="2782" spans="1:16" x14ac:dyDescent="0.25">
      <c r="A2782" t="s">
        <v>3430</v>
      </c>
      <c r="C2782" t="s">
        <v>11901</v>
      </c>
      <c r="D2782" t="s">
        <v>11901</v>
      </c>
      <c r="E2782" t="s">
        <v>11902</v>
      </c>
      <c r="K2782" t="s">
        <v>3336</v>
      </c>
      <c r="L2782" t="s">
        <v>4069</v>
      </c>
      <c r="P2782" t="s">
        <v>3343</v>
      </c>
    </row>
    <row r="2783" spans="1:16" x14ac:dyDescent="0.25">
      <c r="A2783" t="s">
        <v>3328</v>
      </c>
      <c r="B2783" t="s">
        <v>11766</v>
      </c>
      <c r="C2783" t="s">
        <v>11903</v>
      </c>
      <c r="D2783" t="s">
        <v>11903</v>
      </c>
      <c r="E2783" t="s">
        <v>11904</v>
      </c>
      <c r="F2783" t="s">
        <v>11905</v>
      </c>
      <c r="G2783" t="s">
        <v>3333</v>
      </c>
      <c r="H2783" t="s">
        <v>8606</v>
      </c>
      <c r="K2783" t="s">
        <v>3336</v>
      </c>
      <c r="L2783" t="s">
        <v>3337</v>
      </c>
      <c r="M2783" t="s">
        <v>11906</v>
      </c>
      <c r="P2783" t="s">
        <v>3343</v>
      </c>
    </row>
    <row r="2784" spans="1:16" x14ac:dyDescent="0.25">
      <c r="A2784" t="s">
        <v>3328</v>
      </c>
      <c r="B2784" t="s">
        <v>11766</v>
      </c>
      <c r="C2784" t="s">
        <v>11907</v>
      </c>
      <c r="D2784" t="s">
        <v>11907</v>
      </c>
      <c r="E2784" t="s">
        <v>11908</v>
      </c>
      <c r="F2784" t="s">
        <v>11909</v>
      </c>
      <c r="G2784" t="s">
        <v>3333</v>
      </c>
      <c r="H2784" t="s">
        <v>8606</v>
      </c>
      <c r="K2784" t="s">
        <v>3336</v>
      </c>
      <c r="L2784" t="s">
        <v>3337</v>
      </c>
      <c r="M2784" t="s">
        <v>11910</v>
      </c>
      <c r="P2784" t="s">
        <v>3343</v>
      </c>
    </row>
    <row r="2785" spans="1:16" x14ac:dyDescent="0.25">
      <c r="A2785" t="s">
        <v>3328</v>
      </c>
      <c r="B2785" t="s">
        <v>11766</v>
      </c>
      <c r="C2785" t="s">
        <v>11911</v>
      </c>
      <c r="D2785" t="s">
        <v>11911</v>
      </c>
      <c r="E2785" t="s">
        <v>11912</v>
      </c>
      <c r="F2785" t="s">
        <v>11913</v>
      </c>
      <c r="G2785" t="s">
        <v>3333</v>
      </c>
      <c r="H2785" t="s">
        <v>8606</v>
      </c>
      <c r="K2785" t="s">
        <v>3336</v>
      </c>
      <c r="L2785" t="s">
        <v>3337</v>
      </c>
      <c r="M2785" t="s">
        <v>11914</v>
      </c>
      <c r="P2785" t="s">
        <v>3343</v>
      </c>
    </row>
    <row r="2786" spans="1:16" x14ac:dyDescent="0.25">
      <c r="A2786" t="s">
        <v>4764</v>
      </c>
      <c r="C2786" t="s">
        <v>11915</v>
      </c>
      <c r="D2786" t="s">
        <v>11915</v>
      </c>
      <c r="E2786" t="s">
        <v>5128</v>
      </c>
      <c r="F2786" t="s">
        <v>11916</v>
      </c>
      <c r="G2786" t="s">
        <v>4403</v>
      </c>
      <c r="J2786" t="s">
        <v>11917</v>
      </c>
      <c r="K2786" t="s">
        <v>4593</v>
      </c>
      <c r="L2786" t="s">
        <v>3337</v>
      </c>
      <c r="M2786" t="s">
        <v>11918</v>
      </c>
      <c r="P2786" t="s">
        <v>3343</v>
      </c>
    </row>
    <row r="2787" spans="1:16" x14ac:dyDescent="0.25">
      <c r="A2787" t="s">
        <v>4764</v>
      </c>
      <c r="C2787" t="s">
        <v>11919</v>
      </c>
      <c r="D2787" t="s">
        <v>11919</v>
      </c>
      <c r="E2787" t="s">
        <v>5138</v>
      </c>
      <c r="F2787" t="s">
        <v>11920</v>
      </c>
      <c r="G2787" t="s">
        <v>4403</v>
      </c>
      <c r="J2787" t="s">
        <v>11917</v>
      </c>
      <c r="K2787" t="s">
        <v>4593</v>
      </c>
      <c r="L2787" t="s">
        <v>3337</v>
      </c>
      <c r="M2787" t="s">
        <v>11921</v>
      </c>
      <c r="P2787" t="s">
        <v>3343</v>
      </c>
    </row>
    <row r="2788" spans="1:16" x14ac:dyDescent="0.25">
      <c r="A2788" t="s">
        <v>4764</v>
      </c>
      <c r="C2788" t="s">
        <v>11922</v>
      </c>
      <c r="D2788" t="s">
        <v>11922</v>
      </c>
      <c r="E2788" t="s">
        <v>5142</v>
      </c>
      <c r="F2788" t="s">
        <v>11923</v>
      </c>
      <c r="G2788" t="s">
        <v>4403</v>
      </c>
      <c r="J2788" t="s">
        <v>11917</v>
      </c>
      <c r="K2788" t="s">
        <v>4593</v>
      </c>
      <c r="L2788" t="s">
        <v>4069</v>
      </c>
      <c r="M2788" t="s">
        <v>11924</v>
      </c>
      <c r="P2788" t="s">
        <v>3343</v>
      </c>
    </row>
    <row r="2789" spans="1:16" x14ac:dyDescent="0.25">
      <c r="A2789" t="s">
        <v>4764</v>
      </c>
      <c r="B2789" t="s">
        <v>11925</v>
      </c>
      <c r="C2789" t="s">
        <v>11926</v>
      </c>
      <c r="D2789" t="s">
        <v>11926</v>
      </c>
      <c r="E2789" t="s">
        <v>5146</v>
      </c>
      <c r="F2789" t="s">
        <v>11927</v>
      </c>
      <c r="G2789" t="s">
        <v>4403</v>
      </c>
      <c r="H2789" t="s">
        <v>4404</v>
      </c>
      <c r="J2789" t="s">
        <v>11917</v>
      </c>
      <c r="K2789" t="s">
        <v>4593</v>
      </c>
      <c r="L2789" t="s">
        <v>3337</v>
      </c>
      <c r="M2789" t="s">
        <v>11928</v>
      </c>
      <c r="P2789" t="s">
        <v>3343</v>
      </c>
    </row>
    <row r="2790" spans="1:16" x14ac:dyDescent="0.25">
      <c r="A2790" t="s">
        <v>4764</v>
      </c>
      <c r="B2790" t="s">
        <v>11929</v>
      </c>
      <c r="C2790" t="s">
        <v>11930</v>
      </c>
      <c r="D2790" t="s">
        <v>11930</v>
      </c>
      <c r="E2790" t="s">
        <v>5165</v>
      </c>
      <c r="F2790" t="s">
        <v>11931</v>
      </c>
      <c r="G2790" t="s">
        <v>5167</v>
      </c>
      <c r="H2790" t="s">
        <v>4415</v>
      </c>
      <c r="J2790" t="s">
        <v>11917</v>
      </c>
      <c r="K2790" t="s">
        <v>4593</v>
      </c>
      <c r="L2790" t="s">
        <v>3337</v>
      </c>
      <c r="M2790" t="s">
        <v>11932</v>
      </c>
      <c r="P2790" t="s">
        <v>3343</v>
      </c>
    </row>
    <row r="2791" spans="1:16" x14ac:dyDescent="0.25">
      <c r="A2791" t="s">
        <v>4764</v>
      </c>
      <c r="B2791" t="s">
        <v>11925</v>
      </c>
      <c r="C2791" t="s">
        <v>11933</v>
      </c>
      <c r="D2791" t="s">
        <v>11933</v>
      </c>
      <c r="E2791" t="s">
        <v>5170</v>
      </c>
      <c r="F2791" t="s">
        <v>11934</v>
      </c>
      <c r="G2791" t="s">
        <v>4403</v>
      </c>
      <c r="J2791" t="s">
        <v>11917</v>
      </c>
      <c r="K2791" t="s">
        <v>4593</v>
      </c>
      <c r="L2791" t="s">
        <v>3337</v>
      </c>
      <c r="M2791" t="s">
        <v>11935</v>
      </c>
      <c r="P2791" t="s">
        <v>3343</v>
      </c>
    </row>
    <row r="2792" spans="1:16" x14ac:dyDescent="0.25">
      <c r="A2792" t="s">
        <v>4764</v>
      </c>
      <c r="C2792" t="s">
        <v>11936</v>
      </c>
      <c r="D2792" t="s">
        <v>11936</v>
      </c>
      <c r="E2792" t="s">
        <v>5203</v>
      </c>
      <c r="F2792" t="s">
        <v>11937</v>
      </c>
      <c r="G2792" t="s">
        <v>4403</v>
      </c>
      <c r="J2792" t="s">
        <v>11917</v>
      </c>
      <c r="K2792" t="s">
        <v>4593</v>
      </c>
      <c r="L2792" t="s">
        <v>3337</v>
      </c>
      <c r="M2792" t="s">
        <v>11938</v>
      </c>
      <c r="P2792" t="s">
        <v>3343</v>
      </c>
    </row>
    <row r="2793" spans="1:16" x14ac:dyDescent="0.25">
      <c r="A2793" t="s">
        <v>4764</v>
      </c>
      <c r="C2793" t="s">
        <v>11939</v>
      </c>
      <c r="D2793" t="s">
        <v>11939</v>
      </c>
      <c r="E2793" t="s">
        <v>5128</v>
      </c>
      <c r="F2793" t="s">
        <v>11940</v>
      </c>
      <c r="G2793" t="s">
        <v>4403</v>
      </c>
      <c r="K2793" t="s">
        <v>4593</v>
      </c>
      <c r="L2793" t="s">
        <v>3337</v>
      </c>
      <c r="M2793" t="s">
        <v>11918</v>
      </c>
      <c r="P2793" t="s">
        <v>3343</v>
      </c>
    </row>
    <row r="2794" spans="1:16" x14ac:dyDescent="0.25">
      <c r="A2794" t="s">
        <v>4764</v>
      </c>
      <c r="C2794" t="s">
        <v>11941</v>
      </c>
      <c r="D2794" t="s">
        <v>11941</v>
      </c>
      <c r="E2794" t="s">
        <v>5138</v>
      </c>
      <c r="F2794" t="s">
        <v>11942</v>
      </c>
      <c r="G2794" t="s">
        <v>4403</v>
      </c>
      <c r="K2794" t="s">
        <v>4593</v>
      </c>
      <c r="L2794" t="s">
        <v>3337</v>
      </c>
      <c r="M2794" t="s">
        <v>11921</v>
      </c>
      <c r="P2794" t="s">
        <v>3343</v>
      </c>
    </row>
    <row r="2795" spans="1:16" x14ac:dyDescent="0.25">
      <c r="A2795" t="s">
        <v>4764</v>
      </c>
      <c r="C2795" t="s">
        <v>11943</v>
      </c>
      <c r="D2795" t="s">
        <v>11943</v>
      </c>
      <c r="E2795" t="s">
        <v>5142</v>
      </c>
      <c r="F2795" t="s">
        <v>11944</v>
      </c>
      <c r="G2795" t="s">
        <v>4403</v>
      </c>
      <c r="K2795" t="s">
        <v>4593</v>
      </c>
      <c r="L2795" t="s">
        <v>3337</v>
      </c>
      <c r="M2795" t="s">
        <v>11924</v>
      </c>
      <c r="P2795" t="s">
        <v>3343</v>
      </c>
    </row>
    <row r="2796" spans="1:16" x14ac:dyDescent="0.25">
      <c r="A2796" t="s">
        <v>4764</v>
      </c>
      <c r="C2796" t="s">
        <v>11945</v>
      </c>
      <c r="D2796" t="s">
        <v>11945</v>
      </c>
      <c r="E2796" t="s">
        <v>11946</v>
      </c>
      <c r="F2796" t="s">
        <v>11947</v>
      </c>
      <c r="G2796" t="s">
        <v>4799</v>
      </c>
      <c r="J2796" t="s">
        <v>11917</v>
      </c>
      <c r="K2796" t="s">
        <v>4593</v>
      </c>
      <c r="L2796" t="s">
        <v>3337</v>
      </c>
      <c r="M2796" t="s">
        <v>11948</v>
      </c>
      <c r="P2796" t="s">
        <v>3343</v>
      </c>
    </row>
    <row r="2797" spans="1:16" x14ac:dyDescent="0.25">
      <c r="A2797" t="s">
        <v>4764</v>
      </c>
      <c r="C2797" t="s">
        <v>11949</v>
      </c>
      <c r="D2797" t="s">
        <v>11949</v>
      </c>
      <c r="E2797" t="s">
        <v>5146</v>
      </c>
      <c r="F2797" t="s">
        <v>11950</v>
      </c>
      <c r="G2797" t="s">
        <v>4403</v>
      </c>
      <c r="K2797" t="s">
        <v>4593</v>
      </c>
      <c r="L2797" t="s">
        <v>3337</v>
      </c>
      <c r="M2797" t="s">
        <v>11928</v>
      </c>
      <c r="P2797" t="s">
        <v>3343</v>
      </c>
    </row>
    <row r="2798" spans="1:16" x14ac:dyDescent="0.25">
      <c r="A2798" t="s">
        <v>4764</v>
      </c>
      <c r="B2798" t="s">
        <v>11951</v>
      </c>
      <c r="C2798" t="s">
        <v>11952</v>
      </c>
      <c r="D2798" t="s">
        <v>11952</v>
      </c>
      <c r="E2798" t="s">
        <v>11953</v>
      </c>
      <c r="F2798" t="s">
        <v>11954</v>
      </c>
      <c r="G2798" t="s">
        <v>4403</v>
      </c>
      <c r="H2798" t="s">
        <v>4404</v>
      </c>
      <c r="J2798" t="s">
        <v>11945</v>
      </c>
      <c r="K2798" t="s">
        <v>4593</v>
      </c>
      <c r="L2798" t="s">
        <v>3337</v>
      </c>
      <c r="M2798" t="s">
        <v>11955</v>
      </c>
      <c r="P2798" t="s">
        <v>3343</v>
      </c>
    </row>
    <row r="2799" spans="1:16" x14ac:dyDescent="0.25">
      <c r="A2799" t="s">
        <v>4764</v>
      </c>
      <c r="B2799" t="s">
        <v>11956</v>
      </c>
      <c r="C2799" t="s">
        <v>11957</v>
      </c>
      <c r="D2799" t="s">
        <v>11957</v>
      </c>
      <c r="E2799" t="s">
        <v>5165</v>
      </c>
      <c r="F2799" t="s">
        <v>11958</v>
      </c>
      <c r="G2799" t="s">
        <v>5167</v>
      </c>
      <c r="H2799" t="s">
        <v>4415</v>
      </c>
      <c r="J2799" t="s">
        <v>11945</v>
      </c>
      <c r="K2799" t="s">
        <v>4593</v>
      </c>
      <c r="L2799" t="s">
        <v>3337</v>
      </c>
      <c r="M2799" t="s">
        <v>11932</v>
      </c>
      <c r="P2799" t="s">
        <v>3343</v>
      </c>
    </row>
    <row r="2800" spans="1:16" x14ac:dyDescent="0.25">
      <c r="A2800" t="s">
        <v>4764</v>
      </c>
      <c r="C2800" t="s">
        <v>11959</v>
      </c>
      <c r="D2800" t="s">
        <v>11959</v>
      </c>
      <c r="E2800" t="s">
        <v>5170</v>
      </c>
      <c r="F2800" t="s">
        <v>11960</v>
      </c>
      <c r="G2800" t="s">
        <v>4403</v>
      </c>
      <c r="K2800" t="s">
        <v>4593</v>
      </c>
      <c r="L2800" t="s">
        <v>3337</v>
      </c>
      <c r="M2800" t="s">
        <v>11935</v>
      </c>
      <c r="P2800" t="s">
        <v>3343</v>
      </c>
    </row>
    <row r="2801" spans="1:16" x14ac:dyDescent="0.25">
      <c r="A2801" t="s">
        <v>4764</v>
      </c>
      <c r="C2801" t="s">
        <v>11961</v>
      </c>
      <c r="D2801" t="s">
        <v>11961</v>
      </c>
      <c r="E2801" t="s">
        <v>5203</v>
      </c>
      <c r="F2801" t="s">
        <v>11962</v>
      </c>
      <c r="G2801" t="s">
        <v>4403</v>
      </c>
      <c r="K2801" t="s">
        <v>4593</v>
      </c>
      <c r="L2801" t="s">
        <v>3337</v>
      </c>
      <c r="M2801" t="s">
        <v>11938</v>
      </c>
      <c r="P2801" t="s">
        <v>3343</v>
      </c>
    </row>
    <row r="2802" spans="1:16" x14ac:dyDescent="0.25">
      <c r="A2802" t="s">
        <v>4764</v>
      </c>
      <c r="B2802" t="s">
        <v>11963</v>
      </c>
      <c r="C2802" t="s">
        <v>11964</v>
      </c>
      <c r="D2802" t="s">
        <v>11964</v>
      </c>
      <c r="E2802" t="s">
        <v>6714</v>
      </c>
      <c r="F2802" t="s">
        <v>11965</v>
      </c>
      <c r="G2802" t="s">
        <v>4486</v>
      </c>
      <c r="H2802" t="s">
        <v>4415</v>
      </c>
      <c r="J2802" t="s">
        <v>11917</v>
      </c>
      <c r="K2802" t="s">
        <v>4593</v>
      </c>
      <c r="L2802" t="s">
        <v>3337</v>
      </c>
      <c r="M2802" t="s">
        <v>11966</v>
      </c>
      <c r="P2802" t="s">
        <v>3343</v>
      </c>
    </row>
    <row r="2803" spans="1:16" x14ac:dyDescent="0.25">
      <c r="A2803" t="s">
        <v>4764</v>
      </c>
      <c r="C2803" t="s">
        <v>11967</v>
      </c>
      <c r="D2803" t="s">
        <v>11967</v>
      </c>
      <c r="E2803" t="s">
        <v>5213</v>
      </c>
      <c r="F2803" t="s">
        <v>11968</v>
      </c>
      <c r="G2803" t="s">
        <v>4403</v>
      </c>
      <c r="K2803" t="s">
        <v>4593</v>
      </c>
      <c r="L2803" t="s">
        <v>3337</v>
      </c>
      <c r="M2803" t="s">
        <v>11969</v>
      </c>
      <c r="P2803" t="s">
        <v>3343</v>
      </c>
    </row>
    <row r="2804" spans="1:16" x14ac:dyDescent="0.25">
      <c r="A2804" t="s">
        <v>4764</v>
      </c>
      <c r="B2804" t="s">
        <v>11963</v>
      </c>
      <c r="C2804" t="s">
        <v>11970</v>
      </c>
      <c r="D2804" t="s">
        <v>11970</v>
      </c>
      <c r="E2804" t="s">
        <v>5221</v>
      </c>
      <c r="F2804" t="s">
        <v>11971</v>
      </c>
      <c r="G2804" t="s">
        <v>4403</v>
      </c>
      <c r="H2804" t="s">
        <v>4415</v>
      </c>
      <c r="J2804" t="s">
        <v>11917</v>
      </c>
      <c r="K2804" t="s">
        <v>4593</v>
      </c>
      <c r="L2804" t="s">
        <v>3337</v>
      </c>
      <c r="M2804" t="s">
        <v>11972</v>
      </c>
      <c r="P2804" t="s">
        <v>3343</v>
      </c>
    </row>
    <row r="2805" spans="1:16" x14ac:dyDescent="0.25">
      <c r="A2805" t="s">
        <v>4764</v>
      </c>
      <c r="C2805" t="s">
        <v>11973</v>
      </c>
      <c r="D2805" t="s">
        <v>11973</v>
      </c>
      <c r="E2805" t="s">
        <v>5225</v>
      </c>
      <c r="F2805" t="s">
        <v>11974</v>
      </c>
      <c r="G2805" t="s">
        <v>4403</v>
      </c>
      <c r="K2805" t="s">
        <v>4593</v>
      </c>
      <c r="L2805" t="s">
        <v>3337</v>
      </c>
      <c r="M2805" t="s">
        <v>11975</v>
      </c>
      <c r="P2805" t="s">
        <v>3343</v>
      </c>
    </row>
    <row r="2806" spans="1:16" x14ac:dyDescent="0.25">
      <c r="A2806" t="s">
        <v>4764</v>
      </c>
      <c r="C2806" t="s">
        <v>11976</v>
      </c>
      <c r="D2806" t="s">
        <v>11976</v>
      </c>
      <c r="E2806" t="s">
        <v>11977</v>
      </c>
      <c r="F2806" t="s">
        <v>11978</v>
      </c>
      <c r="G2806" t="s">
        <v>4403</v>
      </c>
      <c r="J2806" t="s">
        <v>11917</v>
      </c>
      <c r="K2806" t="s">
        <v>4593</v>
      </c>
      <c r="L2806" t="s">
        <v>3337</v>
      </c>
      <c r="M2806" t="s">
        <v>11979</v>
      </c>
      <c r="P2806" t="s">
        <v>3343</v>
      </c>
    </row>
    <row r="2807" spans="1:16" x14ac:dyDescent="0.25">
      <c r="A2807" t="s">
        <v>4764</v>
      </c>
      <c r="C2807" t="s">
        <v>11980</v>
      </c>
      <c r="D2807" t="s">
        <v>11980</v>
      </c>
      <c r="E2807" t="s">
        <v>5571</v>
      </c>
      <c r="F2807" t="s">
        <v>11981</v>
      </c>
      <c r="G2807" t="s">
        <v>4403</v>
      </c>
      <c r="K2807" t="s">
        <v>4593</v>
      </c>
      <c r="L2807" t="s">
        <v>3337</v>
      </c>
      <c r="M2807" t="s">
        <v>5231</v>
      </c>
      <c r="P2807" t="s">
        <v>3343</v>
      </c>
    </row>
    <row r="2808" spans="1:16" x14ac:dyDescent="0.25">
      <c r="A2808" t="s">
        <v>4764</v>
      </c>
      <c r="C2808" t="s">
        <v>11982</v>
      </c>
      <c r="D2808" t="s">
        <v>11982</v>
      </c>
      <c r="E2808" t="s">
        <v>5233</v>
      </c>
      <c r="F2808" t="s">
        <v>11983</v>
      </c>
      <c r="G2808" t="s">
        <v>4403</v>
      </c>
      <c r="K2808" t="s">
        <v>4593</v>
      </c>
      <c r="L2808" t="s">
        <v>3337</v>
      </c>
      <c r="M2808" t="s">
        <v>11984</v>
      </c>
      <c r="P2808" t="s">
        <v>3343</v>
      </c>
    </row>
    <row r="2809" spans="1:16" x14ac:dyDescent="0.25">
      <c r="A2809" t="s">
        <v>4764</v>
      </c>
      <c r="B2809" t="s">
        <v>11956</v>
      </c>
      <c r="C2809" t="s">
        <v>11985</v>
      </c>
      <c r="D2809" t="s">
        <v>11985</v>
      </c>
      <c r="E2809" t="s">
        <v>11986</v>
      </c>
      <c r="F2809" t="s">
        <v>11987</v>
      </c>
      <c r="G2809" t="s">
        <v>4403</v>
      </c>
      <c r="H2809" t="s">
        <v>4415</v>
      </c>
      <c r="J2809" t="s">
        <v>11945</v>
      </c>
      <c r="K2809" t="s">
        <v>4593</v>
      </c>
      <c r="L2809" t="s">
        <v>5239</v>
      </c>
      <c r="M2809" t="s">
        <v>11988</v>
      </c>
      <c r="P2809" t="s">
        <v>3343</v>
      </c>
    </row>
    <row r="2810" spans="1:16" x14ac:dyDescent="0.25">
      <c r="A2810" t="s">
        <v>4764</v>
      </c>
      <c r="C2810" t="s">
        <v>11989</v>
      </c>
      <c r="D2810" t="s">
        <v>11989</v>
      </c>
      <c r="E2810" t="s">
        <v>5242</v>
      </c>
      <c r="F2810" t="s">
        <v>11990</v>
      </c>
      <c r="G2810" t="s">
        <v>4403</v>
      </c>
      <c r="K2810" t="s">
        <v>4593</v>
      </c>
      <c r="L2810" t="s">
        <v>3337</v>
      </c>
      <c r="M2810" t="s">
        <v>11991</v>
      </c>
      <c r="P2810" t="s">
        <v>3343</v>
      </c>
    </row>
    <row r="2811" spans="1:16" x14ac:dyDescent="0.25">
      <c r="A2811" t="s">
        <v>4764</v>
      </c>
      <c r="C2811" t="s">
        <v>11992</v>
      </c>
      <c r="D2811" t="s">
        <v>11992</v>
      </c>
      <c r="E2811" t="s">
        <v>11993</v>
      </c>
      <c r="F2811" t="s">
        <v>11994</v>
      </c>
      <c r="G2811" t="s">
        <v>4403</v>
      </c>
      <c r="K2811" t="s">
        <v>4593</v>
      </c>
      <c r="L2811" t="s">
        <v>3337</v>
      </c>
      <c r="M2811" t="s">
        <v>11995</v>
      </c>
      <c r="P2811" t="s">
        <v>3343</v>
      </c>
    </row>
    <row r="2812" spans="1:16" x14ac:dyDescent="0.25">
      <c r="A2812" t="s">
        <v>4764</v>
      </c>
      <c r="C2812" t="s">
        <v>11996</v>
      </c>
      <c r="D2812" t="s">
        <v>11996</v>
      </c>
      <c r="E2812" t="s">
        <v>5257</v>
      </c>
      <c r="F2812" t="s">
        <v>11997</v>
      </c>
      <c r="G2812" t="s">
        <v>5259</v>
      </c>
      <c r="K2812" t="s">
        <v>4593</v>
      </c>
      <c r="L2812" t="s">
        <v>3337</v>
      </c>
      <c r="M2812" t="s">
        <v>11998</v>
      </c>
      <c r="P2812" t="s">
        <v>3343</v>
      </c>
    </row>
    <row r="2813" spans="1:16" x14ac:dyDescent="0.25">
      <c r="A2813" t="s">
        <v>3328</v>
      </c>
      <c r="B2813" t="s">
        <v>11999</v>
      </c>
      <c r="C2813" t="s">
        <v>12000</v>
      </c>
      <c r="D2813" t="s">
        <v>12000</v>
      </c>
      <c r="E2813" t="s">
        <v>12001</v>
      </c>
      <c r="F2813" t="s">
        <v>5264</v>
      </c>
      <c r="G2813" t="s">
        <v>4443</v>
      </c>
      <c r="H2813" t="s">
        <v>4415</v>
      </c>
      <c r="J2813" t="s">
        <v>11917</v>
      </c>
      <c r="K2813" t="s">
        <v>5265</v>
      </c>
      <c r="L2813" t="s">
        <v>3337</v>
      </c>
      <c r="M2813" t="s">
        <v>12004</v>
      </c>
      <c r="P2813" t="s">
        <v>3343</v>
      </c>
    </row>
    <row r="2814" spans="1:16" x14ac:dyDescent="0.25">
      <c r="A2814" t="s">
        <v>3328</v>
      </c>
      <c r="B2814" t="s">
        <v>11999</v>
      </c>
      <c r="C2814" t="s">
        <v>12002</v>
      </c>
      <c r="D2814" t="s">
        <v>12002</v>
      </c>
      <c r="E2814" t="s">
        <v>12003</v>
      </c>
      <c r="F2814" t="s">
        <v>5268</v>
      </c>
      <c r="G2814" t="s">
        <v>4443</v>
      </c>
      <c r="H2814" t="s">
        <v>4415</v>
      </c>
      <c r="J2814" t="s">
        <v>11917</v>
      </c>
      <c r="K2814" t="s">
        <v>5265</v>
      </c>
      <c r="L2814" t="s">
        <v>3337</v>
      </c>
      <c r="M2814" t="s">
        <v>12005</v>
      </c>
      <c r="P2814" t="s">
        <v>3343</v>
      </c>
    </row>
    <row r="2815" spans="1:16" x14ac:dyDescent="0.25">
      <c r="A2815" t="s">
        <v>3328</v>
      </c>
      <c r="B2815" t="s">
        <v>11999</v>
      </c>
      <c r="C2815" t="s">
        <v>12006</v>
      </c>
      <c r="D2815" t="s">
        <v>12006</v>
      </c>
      <c r="E2815" t="s">
        <v>12007</v>
      </c>
      <c r="F2815" t="s">
        <v>5273</v>
      </c>
      <c r="G2815" t="s">
        <v>4443</v>
      </c>
      <c r="H2815" t="s">
        <v>4415</v>
      </c>
      <c r="J2815" t="s">
        <v>11917</v>
      </c>
      <c r="K2815" t="s">
        <v>5265</v>
      </c>
      <c r="L2815" t="s">
        <v>3337</v>
      </c>
      <c r="M2815" t="s">
        <v>12010</v>
      </c>
      <c r="P2815" t="s">
        <v>3343</v>
      </c>
    </row>
    <row r="2816" spans="1:16" x14ac:dyDescent="0.25">
      <c r="A2816" t="s">
        <v>3328</v>
      </c>
      <c r="B2816" t="s">
        <v>11999</v>
      </c>
      <c r="C2816" t="s">
        <v>12008</v>
      </c>
      <c r="D2816" t="s">
        <v>12008</v>
      </c>
      <c r="E2816" t="s">
        <v>12009</v>
      </c>
      <c r="F2816" t="s">
        <v>5276</v>
      </c>
      <c r="G2816" t="s">
        <v>4443</v>
      </c>
      <c r="H2816" t="s">
        <v>4415</v>
      </c>
      <c r="J2816" t="s">
        <v>11917</v>
      </c>
      <c r="K2816" t="s">
        <v>5265</v>
      </c>
      <c r="L2816" t="s">
        <v>3337</v>
      </c>
      <c r="M2816" t="s">
        <v>12011</v>
      </c>
      <c r="P2816" t="s">
        <v>3343</v>
      </c>
    </row>
    <row r="2817" spans="1:16" x14ac:dyDescent="0.25">
      <c r="B2817" t="s">
        <v>11956</v>
      </c>
      <c r="C2817" t="s">
        <v>12012</v>
      </c>
      <c r="D2817" t="s">
        <v>12012</v>
      </c>
      <c r="E2817" t="s">
        <v>12013</v>
      </c>
      <c r="G2817" t="s">
        <v>4443</v>
      </c>
      <c r="K2817" t="s">
        <v>5265</v>
      </c>
      <c r="L2817" t="s">
        <v>3337</v>
      </c>
      <c r="M2817" t="s">
        <v>12014</v>
      </c>
      <c r="P2817" t="s">
        <v>3343</v>
      </c>
    </row>
    <row r="2818" spans="1:16" x14ac:dyDescent="0.25">
      <c r="A2818" t="s">
        <v>3328</v>
      </c>
      <c r="B2818" t="s">
        <v>11999</v>
      </c>
      <c r="C2818" t="s">
        <v>12015</v>
      </c>
      <c r="D2818" t="s">
        <v>12015</v>
      </c>
      <c r="E2818" t="s">
        <v>12016</v>
      </c>
      <c r="F2818" t="s">
        <v>5284</v>
      </c>
      <c r="G2818" t="s">
        <v>4443</v>
      </c>
      <c r="H2818" t="s">
        <v>4415</v>
      </c>
      <c r="J2818" t="s">
        <v>11917</v>
      </c>
      <c r="K2818" t="s">
        <v>5265</v>
      </c>
      <c r="L2818" t="s">
        <v>3337</v>
      </c>
      <c r="M2818" t="s">
        <v>12017</v>
      </c>
      <c r="P2818" t="s">
        <v>3343</v>
      </c>
    </row>
    <row r="2819" spans="1:16" x14ac:dyDescent="0.25">
      <c r="A2819" t="s">
        <v>3328</v>
      </c>
      <c r="B2819" t="s">
        <v>11999</v>
      </c>
      <c r="C2819" t="s">
        <v>12018</v>
      </c>
      <c r="D2819" t="s">
        <v>12018</v>
      </c>
      <c r="E2819" t="s">
        <v>12019</v>
      </c>
      <c r="F2819" t="s">
        <v>5289</v>
      </c>
      <c r="G2819" t="s">
        <v>4443</v>
      </c>
      <c r="H2819" t="s">
        <v>4415</v>
      </c>
      <c r="J2819" t="s">
        <v>11917</v>
      </c>
      <c r="K2819" t="s">
        <v>5265</v>
      </c>
      <c r="L2819" t="s">
        <v>3337</v>
      </c>
      <c r="M2819" t="s">
        <v>12020</v>
      </c>
      <c r="P2819" t="s">
        <v>3343</v>
      </c>
    </row>
    <row r="2820" spans="1:16" x14ac:dyDescent="0.25">
      <c r="A2820" t="s">
        <v>3328</v>
      </c>
      <c r="B2820" t="s">
        <v>11999</v>
      </c>
      <c r="C2820" t="s">
        <v>12021</v>
      </c>
      <c r="D2820" t="s">
        <v>12021</v>
      </c>
      <c r="E2820" t="s">
        <v>12022</v>
      </c>
      <c r="F2820" t="s">
        <v>5292</v>
      </c>
      <c r="G2820" t="s">
        <v>4443</v>
      </c>
      <c r="H2820" t="s">
        <v>4415</v>
      </c>
      <c r="J2820" t="s">
        <v>11945</v>
      </c>
      <c r="K2820" t="s">
        <v>5265</v>
      </c>
      <c r="L2820" t="s">
        <v>3337</v>
      </c>
      <c r="M2820" t="s">
        <v>12023</v>
      </c>
      <c r="P2820" t="s">
        <v>3343</v>
      </c>
    </row>
    <row r="2821" spans="1:16" x14ac:dyDescent="0.25">
      <c r="A2821" t="s">
        <v>3328</v>
      </c>
      <c r="B2821" t="s">
        <v>11999</v>
      </c>
      <c r="C2821" t="s">
        <v>12024</v>
      </c>
      <c r="D2821" t="s">
        <v>12024</v>
      </c>
      <c r="E2821" t="s">
        <v>12025</v>
      </c>
      <c r="F2821" t="s">
        <v>5297</v>
      </c>
      <c r="G2821" t="s">
        <v>4403</v>
      </c>
      <c r="H2821" t="s">
        <v>4415</v>
      </c>
      <c r="J2821" t="s">
        <v>11917</v>
      </c>
      <c r="K2821" t="s">
        <v>5265</v>
      </c>
      <c r="L2821" t="s">
        <v>4069</v>
      </c>
      <c r="M2821" t="s">
        <v>12028</v>
      </c>
      <c r="P2821" t="s">
        <v>3343</v>
      </c>
    </row>
    <row r="2822" spans="1:16" x14ac:dyDescent="0.25">
      <c r="A2822" t="s">
        <v>4764</v>
      </c>
      <c r="B2822" t="s">
        <v>11929</v>
      </c>
      <c r="C2822" t="s">
        <v>12026</v>
      </c>
      <c r="D2822" t="s">
        <v>12026</v>
      </c>
      <c r="E2822" t="s">
        <v>5221</v>
      </c>
      <c r="F2822" t="s">
        <v>12027</v>
      </c>
      <c r="G2822" t="s">
        <v>4403</v>
      </c>
      <c r="H2822" t="s">
        <v>4415</v>
      </c>
      <c r="J2822" t="s">
        <v>11917</v>
      </c>
      <c r="K2822" t="s">
        <v>4593</v>
      </c>
      <c r="L2822" t="s">
        <v>3337</v>
      </c>
      <c r="M2822" t="s">
        <v>11972</v>
      </c>
      <c r="P2822" t="s">
        <v>3343</v>
      </c>
    </row>
    <row r="2823" spans="1:16" x14ac:dyDescent="0.25">
      <c r="A2823" t="s">
        <v>4764</v>
      </c>
      <c r="C2823" t="s">
        <v>12029</v>
      </c>
      <c r="D2823" t="s">
        <v>12029</v>
      </c>
      <c r="E2823" t="s">
        <v>5225</v>
      </c>
      <c r="F2823" t="s">
        <v>12030</v>
      </c>
      <c r="G2823" t="s">
        <v>4403</v>
      </c>
      <c r="J2823" t="s">
        <v>11917</v>
      </c>
      <c r="K2823" t="s">
        <v>4593</v>
      </c>
      <c r="L2823" t="s">
        <v>3337</v>
      </c>
      <c r="M2823" t="s">
        <v>11975</v>
      </c>
      <c r="P2823" t="s">
        <v>3343</v>
      </c>
    </row>
    <row r="2824" spans="1:16" x14ac:dyDescent="0.25">
      <c r="A2824" t="s">
        <v>4764</v>
      </c>
      <c r="C2824" t="s">
        <v>12031</v>
      </c>
      <c r="D2824" t="s">
        <v>12031</v>
      </c>
      <c r="E2824" t="s">
        <v>5571</v>
      </c>
      <c r="F2824" t="s">
        <v>12032</v>
      </c>
      <c r="G2824" t="s">
        <v>4403</v>
      </c>
      <c r="J2824" t="s">
        <v>11917</v>
      </c>
      <c r="K2824" t="s">
        <v>4593</v>
      </c>
      <c r="L2824" t="s">
        <v>3337</v>
      </c>
      <c r="M2824" t="s">
        <v>5231</v>
      </c>
      <c r="P2824" t="s">
        <v>3343</v>
      </c>
    </row>
    <row r="2825" spans="1:16" x14ac:dyDescent="0.25">
      <c r="A2825" t="s">
        <v>4764</v>
      </c>
      <c r="C2825" t="s">
        <v>12033</v>
      </c>
      <c r="D2825" t="s">
        <v>12033</v>
      </c>
      <c r="E2825" t="s">
        <v>5233</v>
      </c>
      <c r="F2825" t="s">
        <v>12034</v>
      </c>
      <c r="G2825" t="s">
        <v>4403</v>
      </c>
      <c r="J2825" t="s">
        <v>11917</v>
      </c>
      <c r="K2825" t="s">
        <v>4593</v>
      </c>
      <c r="L2825" t="s">
        <v>3337</v>
      </c>
      <c r="M2825" t="s">
        <v>11984</v>
      </c>
      <c r="P2825" t="s">
        <v>3343</v>
      </c>
    </row>
    <row r="2826" spans="1:16" x14ac:dyDescent="0.25">
      <c r="A2826" t="s">
        <v>4764</v>
      </c>
      <c r="C2826" t="s">
        <v>12035</v>
      </c>
      <c r="D2826" t="s">
        <v>12035</v>
      </c>
      <c r="E2826" t="s">
        <v>12036</v>
      </c>
      <c r="F2826" t="s">
        <v>12037</v>
      </c>
      <c r="G2826" t="s">
        <v>4403</v>
      </c>
      <c r="J2826" t="s">
        <v>11917</v>
      </c>
      <c r="K2826" t="s">
        <v>4593</v>
      </c>
      <c r="L2826" t="s">
        <v>3337</v>
      </c>
      <c r="M2826" t="s">
        <v>11988</v>
      </c>
      <c r="P2826" t="s">
        <v>3343</v>
      </c>
    </row>
    <row r="2827" spans="1:16" x14ac:dyDescent="0.25">
      <c r="A2827" t="s">
        <v>4764</v>
      </c>
      <c r="C2827" t="s">
        <v>12038</v>
      </c>
      <c r="D2827" t="s">
        <v>12038</v>
      </c>
      <c r="E2827" t="s">
        <v>5242</v>
      </c>
      <c r="F2827" t="s">
        <v>12039</v>
      </c>
      <c r="G2827" t="s">
        <v>4403</v>
      </c>
      <c r="J2827" t="s">
        <v>11917</v>
      </c>
      <c r="K2827" t="s">
        <v>4593</v>
      </c>
      <c r="L2827" t="s">
        <v>3337</v>
      </c>
      <c r="M2827" t="s">
        <v>11991</v>
      </c>
      <c r="P2827" t="s">
        <v>3343</v>
      </c>
    </row>
    <row r="2828" spans="1:16" x14ac:dyDescent="0.25">
      <c r="A2828" t="s">
        <v>4764</v>
      </c>
      <c r="C2828" t="s">
        <v>12040</v>
      </c>
      <c r="D2828" t="s">
        <v>12040</v>
      </c>
      <c r="E2828" t="s">
        <v>5257</v>
      </c>
      <c r="F2828" t="s">
        <v>12041</v>
      </c>
      <c r="G2828" t="s">
        <v>5259</v>
      </c>
      <c r="J2828" t="s">
        <v>11917</v>
      </c>
      <c r="K2828" t="s">
        <v>4593</v>
      </c>
      <c r="L2828" t="s">
        <v>3337</v>
      </c>
      <c r="M2828" t="s">
        <v>11998</v>
      </c>
      <c r="P2828" t="s">
        <v>3343</v>
      </c>
    </row>
    <row r="2829" spans="1:16" x14ac:dyDescent="0.25">
      <c r="A2829" t="s">
        <v>3328</v>
      </c>
      <c r="B2829" t="s">
        <v>12042</v>
      </c>
      <c r="C2829" t="s">
        <v>12043</v>
      </c>
      <c r="D2829" t="s">
        <v>12043</v>
      </c>
      <c r="E2829" t="s">
        <v>12044</v>
      </c>
      <c r="F2829" t="s">
        <v>5264</v>
      </c>
      <c r="G2829" t="s">
        <v>4443</v>
      </c>
      <c r="H2829" t="s">
        <v>4415</v>
      </c>
      <c r="J2829" t="s">
        <v>11917</v>
      </c>
      <c r="K2829" t="s">
        <v>5265</v>
      </c>
      <c r="L2829" t="s">
        <v>4069</v>
      </c>
      <c r="M2829" t="s">
        <v>12004</v>
      </c>
      <c r="P2829" t="s">
        <v>3343</v>
      </c>
    </row>
    <row r="2830" spans="1:16" x14ac:dyDescent="0.25">
      <c r="A2830" t="s">
        <v>3328</v>
      </c>
      <c r="B2830" t="s">
        <v>12042</v>
      </c>
      <c r="C2830" t="s">
        <v>12045</v>
      </c>
      <c r="D2830" t="s">
        <v>12045</v>
      </c>
      <c r="E2830" t="s">
        <v>12046</v>
      </c>
      <c r="F2830" t="s">
        <v>5268</v>
      </c>
      <c r="G2830" t="s">
        <v>4443</v>
      </c>
      <c r="H2830" t="s">
        <v>4415</v>
      </c>
      <c r="J2830" t="s">
        <v>11917</v>
      </c>
      <c r="K2830" t="s">
        <v>5265</v>
      </c>
      <c r="L2830" t="s">
        <v>4069</v>
      </c>
      <c r="M2830" t="s">
        <v>12005</v>
      </c>
      <c r="P2830" t="s">
        <v>3343</v>
      </c>
    </row>
    <row r="2831" spans="1:16" x14ac:dyDescent="0.25">
      <c r="A2831" t="s">
        <v>3328</v>
      </c>
      <c r="B2831" t="s">
        <v>12042</v>
      </c>
      <c r="C2831" t="s">
        <v>12047</v>
      </c>
      <c r="D2831" t="s">
        <v>12047</v>
      </c>
      <c r="E2831" t="s">
        <v>12048</v>
      </c>
      <c r="F2831" t="s">
        <v>5273</v>
      </c>
      <c r="G2831" t="s">
        <v>4443</v>
      </c>
      <c r="H2831" t="s">
        <v>4415</v>
      </c>
      <c r="J2831" t="s">
        <v>11917</v>
      </c>
      <c r="K2831" t="s">
        <v>5265</v>
      </c>
      <c r="L2831" t="s">
        <v>3337</v>
      </c>
      <c r="M2831" t="s">
        <v>12010</v>
      </c>
      <c r="P2831" t="s">
        <v>3343</v>
      </c>
    </row>
    <row r="2832" spans="1:16" x14ac:dyDescent="0.25">
      <c r="A2832" t="s">
        <v>3328</v>
      </c>
      <c r="B2832" t="s">
        <v>12042</v>
      </c>
      <c r="C2832" t="s">
        <v>12049</v>
      </c>
      <c r="D2832" t="s">
        <v>12049</v>
      </c>
      <c r="E2832" t="s">
        <v>12050</v>
      </c>
      <c r="F2832" t="s">
        <v>5276</v>
      </c>
      <c r="G2832" t="s">
        <v>4443</v>
      </c>
      <c r="H2832" t="s">
        <v>4415</v>
      </c>
      <c r="J2832" t="s">
        <v>11917</v>
      </c>
      <c r="K2832" t="s">
        <v>5265</v>
      </c>
      <c r="L2832" t="s">
        <v>3337</v>
      </c>
      <c r="M2832" t="s">
        <v>12011</v>
      </c>
      <c r="P2832" t="s">
        <v>3343</v>
      </c>
    </row>
    <row r="2833" spans="1:16" x14ac:dyDescent="0.25">
      <c r="A2833" t="s">
        <v>3328</v>
      </c>
      <c r="B2833" t="s">
        <v>12042</v>
      </c>
      <c r="C2833" t="s">
        <v>12051</v>
      </c>
      <c r="D2833" t="s">
        <v>12051</v>
      </c>
      <c r="E2833" t="s">
        <v>12052</v>
      </c>
      <c r="F2833" t="s">
        <v>6910</v>
      </c>
      <c r="G2833" t="s">
        <v>4443</v>
      </c>
      <c r="H2833" t="s">
        <v>4415</v>
      </c>
      <c r="J2833" t="s">
        <v>11917</v>
      </c>
      <c r="K2833" t="s">
        <v>5265</v>
      </c>
      <c r="L2833" t="s">
        <v>3337</v>
      </c>
      <c r="M2833" t="s">
        <v>12014</v>
      </c>
      <c r="P2833" t="s">
        <v>3343</v>
      </c>
    </row>
    <row r="2834" spans="1:16" x14ac:dyDescent="0.25">
      <c r="A2834" t="s">
        <v>3328</v>
      </c>
      <c r="B2834" t="s">
        <v>12042</v>
      </c>
      <c r="C2834" t="s">
        <v>12053</v>
      </c>
      <c r="D2834" t="s">
        <v>12053</v>
      </c>
      <c r="E2834" t="s">
        <v>12054</v>
      </c>
      <c r="F2834" t="s">
        <v>6477</v>
      </c>
      <c r="G2834" t="s">
        <v>4443</v>
      </c>
      <c r="H2834" t="s">
        <v>4415</v>
      </c>
      <c r="J2834" t="s">
        <v>11917</v>
      </c>
      <c r="K2834" t="s">
        <v>5265</v>
      </c>
      <c r="L2834" t="s">
        <v>4069</v>
      </c>
      <c r="M2834" t="s">
        <v>12055</v>
      </c>
      <c r="P2834" t="s">
        <v>3343</v>
      </c>
    </row>
    <row r="2835" spans="1:16" x14ac:dyDescent="0.25">
      <c r="A2835" t="s">
        <v>3328</v>
      </c>
      <c r="B2835" t="s">
        <v>12042</v>
      </c>
      <c r="C2835" t="s">
        <v>12056</v>
      </c>
      <c r="D2835" t="s">
        <v>12056</v>
      </c>
      <c r="E2835" t="s">
        <v>12057</v>
      </c>
      <c r="F2835" t="s">
        <v>5284</v>
      </c>
      <c r="G2835" t="s">
        <v>4443</v>
      </c>
      <c r="H2835" t="s">
        <v>4415</v>
      </c>
      <c r="J2835" t="s">
        <v>11917</v>
      </c>
      <c r="K2835" t="s">
        <v>5265</v>
      </c>
      <c r="L2835" t="s">
        <v>3337</v>
      </c>
      <c r="M2835" t="s">
        <v>12017</v>
      </c>
      <c r="P2835" t="s">
        <v>3343</v>
      </c>
    </row>
    <row r="2836" spans="1:16" x14ac:dyDescent="0.25">
      <c r="A2836" t="s">
        <v>3328</v>
      </c>
      <c r="B2836" t="s">
        <v>12042</v>
      </c>
      <c r="C2836" t="s">
        <v>12058</v>
      </c>
      <c r="D2836" t="s">
        <v>12058</v>
      </c>
      <c r="E2836" t="s">
        <v>12059</v>
      </c>
      <c r="F2836" t="s">
        <v>5289</v>
      </c>
      <c r="G2836" t="s">
        <v>4443</v>
      </c>
      <c r="H2836" t="s">
        <v>4415</v>
      </c>
      <c r="J2836" t="s">
        <v>11917</v>
      </c>
      <c r="K2836" t="s">
        <v>5265</v>
      </c>
      <c r="L2836" t="s">
        <v>4069</v>
      </c>
      <c r="M2836" t="s">
        <v>12020</v>
      </c>
      <c r="P2836" t="s">
        <v>3343</v>
      </c>
    </row>
    <row r="2837" spans="1:16" x14ac:dyDescent="0.25">
      <c r="A2837" t="s">
        <v>3328</v>
      </c>
      <c r="B2837" t="s">
        <v>12042</v>
      </c>
      <c r="C2837" t="s">
        <v>12060</v>
      </c>
      <c r="D2837" t="s">
        <v>12060</v>
      </c>
      <c r="E2837" t="s">
        <v>12061</v>
      </c>
      <c r="F2837" t="s">
        <v>5292</v>
      </c>
      <c r="G2837" t="s">
        <v>4443</v>
      </c>
      <c r="H2837" t="s">
        <v>4415</v>
      </c>
      <c r="J2837" t="s">
        <v>11917</v>
      </c>
      <c r="K2837" t="s">
        <v>5265</v>
      </c>
      <c r="L2837" t="s">
        <v>3337</v>
      </c>
      <c r="M2837" t="s">
        <v>12023</v>
      </c>
      <c r="P2837" t="s">
        <v>3343</v>
      </c>
    </row>
    <row r="2838" spans="1:16" x14ac:dyDescent="0.25">
      <c r="A2838" t="s">
        <v>3328</v>
      </c>
      <c r="B2838" t="s">
        <v>12042</v>
      </c>
      <c r="C2838" t="s">
        <v>12062</v>
      </c>
      <c r="D2838" t="s">
        <v>12062</v>
      </c>
      <c r="E2838" t="s">
        <v>12063</v>
      </c>
      <c r="F2838" t="s">
        <v>5297</v>
      </c>
      <c r="G2838" t="s">
        <v>4403</v>
      </c>
      <c r="H2838" t="s">
        <v>4415</v>
      </c>
      <c r="J2838" t="s">
        <v>11917</v>
      </c>
      <c r="K2838" t="s">
        <v>5265</v>
      </c>
      <c r="L2838" t="s">
        <v>3337</v>
      </c>
      <c r="M2838" t="s">
        <v>12028</v>
      </c>
      <c r="P2838" t="s">
        <v>3343</v>
      </c>
    </row>
    <row r="2839" spans="1:16" x14ac:dyDescent="0.25">
      <c r="A2839" t="s">
        <v>3328</v>
      </c>
      <c r="C2839" t="s">
        <v>12064</v>
      </c>
      <c r="D2839" t="s">
        <v>12064</v>
      </c>
      <c r="E2839" t="s">
        <v>12065</v>
      </c>
      <c r="F2839" t="s">
        <v>12066</v>
      </c>
      <c r="H2839" t="s">
        <v>8606</v>
      </c>
      <c r="K2839" t="s">
        <v>3336</v>
      </c>
      <c r="L2839" t="s">
        <v>3337</v>
      </c>
      <c r="M2839" t="s">
        <v>12067</v>
      </c>
      <c r="P2839" t="s">
        <v>3343</v>
      </c>
    </row>
    <row r="2840" spans="1:16" x14ac:dyDescent="0.25">
      <c r="A2840" t="s">
        <v>4410</v>
      </c>
      <c r="C2840" t="s">
        <v>12068</v>
      </c>
      <c r="D2840" t="s">
        <v>12068</v>
      </c>
      <c r="E2840" t="s">
        <v>12069</v>
      </c>
      <c r="K2840" t="s">
        <v>4605</v>
      </c>
      <c r="L2840" t="s">
        <v>3337</v>
      </c>
      <c r="P2840" t="s">
        <v>3343</v>
      </c>
    </row>
    <row r="2841" spans="1:16" x14ac:dyDescent="0.25">
      <c r="A2841" t="s">
        <v>4410</v>
      </c>
      <c r="C2841" t="s">
        <v>12070</v>
      </c>
      <c r="D2841" t="s">
        <v>12070</v>
      </c>
      <c r="E2841" t="s">
        <v>12071</v>
      </c>
      <c r="F2841" t="s">
        <v>12072</v>
      </c>
      <c r="G2841" t="s">
        <v>4443</v>
      </c>
      <c r="H2841" t="s">
        <v>4415</v>
      </c>
      <c r="L2841" t="s">
        <v>3337</v>
      </c>
      <c r="M2841" t="s">
        <v>12073</v>
      </c>
      <c r="N2841" t="s">
        <v>4450</v>
      </c>
      <c r="P2841" t="s">
        <v>3343</v>
      </c>
    </row>
    <row r="2842" spans="1:16" x14ac:dyDescent="0.25">
      <c r="A2842" t="s">
        <v>4410</v>
      </c>
      <c r="B2842" t="s">
        <v>12074</v>
      </c>
      <c r="C2842" t="s">
        <v>12075</v>
      </c>
      <c r="D2842" t="s">
        <v>12075</v>
      </c>
      <c r="E2842" t="s">
        <v>12076</v>
      </c>
      <c r="F2842" t="s">
        <v>12077</v>
      </c>
      <c r="G2842" t="s">
        <v>4403</v>
      </c>
      <c r="H2842" t="s">
        <v>4415</v>
      </c>
      <c r="L2842" t="s">
        <v>3337</v>
      </c>
      <c r="M2842" t="s">
        <v>12078</v>
      </c>
      <c r="N2842" t="s">
        <v>4450</v>
      </c>
      <c r="P2842" t="s">
        <v>3343</v>
      </c>
    </row>
    <row r="2843" spans="1:16" x14ac:dyDescent="0.25">
      <c r="A2843" t="s">
        <v>4410</v>
      </c>
      <c r="C2843" t="s">
        <v>12079</v>
      </c>
      <c r="D2843" t="s">
        <v>12079</v>
      </c>
      <c r="E2843" t="s">
        <v>12080</v>
      </c>
      <c r="F2843" t="s">
        <v>12081</v>
      </c>
      <c r="G2843" t="s">
        <v>4403</v>
      </c>
      <c r="H2843" t="s">
        <v>4415</v>
      </c>
      <c r="L2843" t="s">
        <v>3337</v>
      </c>
      <c r="M2843" t="s">
        <v>12082</v>
      </c>
      <c r="N2843" t="s">
        <v>4450</v>
      </c>
      <c r="P2843" t="s">
        <v>3343</v>
      </c>
    </row>
    <row r="2844" spans="1:16" x14ac:dyDescent="0.25">
      <c r="A2844" t="s">
        <v>4410</v>
      </c>
      <c r="B2844" t="s">
        <v>12083</v>
      </c>
      <c r="C2844" t="s">
        <v>12084</v>
      </c>
      <c r="D2844" t="s">
        <v>12084</v>
      </c>
      <c r="E2844" t="s">
        <v>12085</v>
      </c>
      <c r="F2844" t="s">
        <v>2926</v>
      </c>
      <c r="G2844" t="s">
        <v>4403</v>
      </c>
      <c r="H2844" t="s">
        <v>4415</v>
      </c>
      <c r="L2844" t="s">
        <v>3337</v>
      </c>
      <c r="M2844" t="s">
        <v>12086</v>
      </c>
      <c r="N2844" t="s">
        <v>4450</v>
      </c>
      <c r="P2844" t="s">
        <v>3343</v>
      </c>
    </row>
    <row r="2845" spans="1:16" x14ac:dyDescent="0.25">
      <c r="A2845" t="s">
        <v>4410</v>
      </c>
      <c r="B2845" t="s">
        <v>12087</v>
      </c>
      <c r="C2845" t="s">
        <v>12088</v>
      </c>
      <c r="D2845" t="s">
        <v>12088</v>
      </c>
      <c r="E2845" t="s">
        <v>12089</v>
      </c>
      <c r="F2845" t="s">
        <v>12090</v>
      </c>
      <c r="G2845" t="s">
        <v>4403</v>
      </c>
      <c r="H2845" t="s">
        <v>4415</v>
      </c>
      <c r="K2845" t="s">
        <v>4448</v>
      </c>
      <c r="L2845" t="s">
        <v>3337</v>
      </c>
      <c r="M2845" t="s">
        <v>12091</v>
      </c>
      <c r="N2845" t="s">
        <v>4450</v>
      </c>
      <c r="P2845" t="s">
        <v>3343</v>
      </c>
    </row>
    <row r="2846" spans="1:16" x14ac:dyDescent="0.25">
      <c r="A2846" t="s">
        <v>4410</v>
      </c>
      <c r="C2846" t="s">
        <v>12092</v>
      </c>
      <c r="D2846" t="s">
        <v>12092</v>
      </c>
      <c r="E2846" t="s">
        <v>12093</v>
      </c>
      <c r="F2846" t="s">
        <v>12094</v>
      </c>
      <c r="G2846" t="s">
        <v>4403</v>
      </c>
      <c r="H2846" t="s">
        <v>4415</v>
      </c>
      <c r="L2846" t="s">
        <v>3337</v>
      </c>
      <c r="M2846" t="s">
        <v>12095</v>
      </c>
      <c r="N2846" t="s">
        <v>4450</v>
      </c>
      <c r="P2846" t="s">
        <v>3343</v>
      </c>
    </row>
    <row r="2847" spans="1:16" x14ac:dyDescent="0.25">
      <c r="A2847" t="s">
        <v>4410</v>
      </c>
      <c r="B2847" t="s">
        <v>12087</v>
      </c>
      <c r="C2847" t="s">
        <v>12096</v>
      </c>
      <c r="D2847" t="s">
        <v>12096</v>
      </c>
      <c r="E2847" t="s">
        <v>12097</v>
      </c>
      <c r="F2847" t="s">
        <v>12098</v>
      </c>
      <c r="G2847" t="s">
        <v>4403</v>
      </c>
      <c r="H2847" t="s">
        <v>4415</v>
      </c>
      <c r="K2847" t="s">
        <v>5814</v>
      </c>
      <c r="L2847" t="s">
        <v>3337</v>
      </c>
      <c r="M2847" t="s">
        <v>12099</v>
      </c>
      <c r="N2847" t="s">
        <v>4450</v>
      </c>
      <c r="P2847" t="s">
        <v>3343</v>
      </c>
    </row>
    <row r="2848" spans="1:16" x14ac:dyDescent="0.25">
      <c r="A2848" t="s">
        <v>4410</v>
      </c>
      <c r="C2848" t="s">
        <v>12100</v>
      </c>
      <c r="D2848" t="s">
        <v>12100</v>
      </c>
      <c r="E2848" t="s">
        <v>12101</v>
      </c>
      <c r="F2848" t="s">
        <v>12102</v>
      </c>
      <c r="G2848" t="s">
        <v>4403</v>
      </c>
      <c r="H2848" t="s">
        <v>4415</v>
      </c>
      <c r="L2848" t="s">
        <v>3337</v>
      </c>
      <c r="M2848" t="s">
        <v>12103</v>
      </c>
      <c r="N2848" t="s">
        <v>4450</v>
      </c>
      <c r="P2848" t="s">
        <v>3343</v>
      </c>
    </row>
    <row r="2849" spans="1:16" x14ac:dyDescent="0.25">
      <c r="A2849" t="s">
        <v>4410</v>
      </c>
      <c r="C2849" t="s">
        <v>12104</v>
      </c>
      <c r="D2849" t="s">
        <v>12104</v>
      </c>
      <c r="E2849" t="s">
        <v>12105</v>
      </c>
      <c r="F2849" t="s">
        <v>12106</v>
      </c>
      <c r="G2849" t="s">
        <v>4403</v>
      </c>
      <c r="H2849" t="s">
        <v>4415</v>
      </c>
      <c r="L2849" t="s">
        <v>3337</v>
      </c>
      <c r="M2849" t="s">
        <v>12107</v>
      </c>
      <c r="N2849" t="s">
        <v>4450</v>
      </c>
      <c r="P2849" t="s">
        <v>3343</v>
      </c>
    </row>
    <row r="2850" spans="1:16" x14ac:dyDescent="0.25">
      <c r="A2850" t="s">
        <v>4410</v>
      </c>
      <c r="C2850" t="s">
        <v>12108</v>
      </c>
      <c r="D2850" t="s">
        <v>12108</v>
      </c>
      <c r="E2850" t="s">
        <v>12109</v>
      </c>
      <c r="F2850" t="s">
        <v>12110</v>
      </c>
      <c r="G2850" t="s">
        <v>4403</v>
      </c>
      <c r="H2850" t="s">
        <v>4415</v>
      </c>
      <c r="L2850" t="s">
        <v>3337</v>
      </c>
      <c r="M2850" t="s">
        <v>12111</v>
      </c>
      <c r="N2850" t="s">
        <v>4450</v>
      </c>
      <c r="P2850" t="s">
        <v>3343</v>
      </c>
    </row>
    <row r="2851" spans="1:16" x14ac:dyDescent="0.25">
      <c r="A2851" t="s">
        <v>4410</v>
      </c>
      <c r="B2851" t="s">
        <v>12112</v>
      </c>
      <c r="C2851" t="s">
        <v>12113</v>
      </c>
      <c r="D2851" t="s">
        <v>12113</v>
      </c>
      <c r="E2851" t="s">
        <v>12114</v>
      </c>
      <c r="F2851" t="s">
        <v>12115</v>
      </c>
      <c r="G2851" t="s">
        <v>4403</v>
      </c>
      <c r="H2851" t="s">
        <v>4415</v>
      </c>
      <c r="K2851" t="s">
        <v>4448</v>
      </c>
      <c r="L2851" t="s">
        <v>3337</v>
      </c>
      <c r="M2851" t="s">
        <v>12116</v>
      </c>
      <c r="N2851" t="s">
        <v>4450</v>
      </c>
      <c r="P2851" t="s">
        <v>3343</v>
      </c>
    </row>
    <row r="2852" spans="1:16" x14ac:dyDescent="0.25">
      <c r="A2852" t="s">
        <v>4410</v>
      </c>
      <c r="C2852" t="s">
        <v>12117</v>
      </c>
      <c r="D2852" t="s">
        <v>12117</v>
      </c>
      <c r="E2852" t="s">
        <v>12118</v>
      </c>
      <c r="F2852" t="s">
        <v>12119</v>
      </c>
      <c r="G2852" t="s">
        <v>4403</v>
      </c>
      <c r="H2852" t="s">
        <v>4415</v>
      </c>
      <c r="L2852" t="s">
        <v>3337</v>
      </c>
      <c r="M2852" t="s">
        <v>12120</v>
      </c>
      <c r="N2852" t="s">
        <v>4450</v>
      </c>
      <c r="P2852" t="s">
        <v>3343</v>
      </c>
    </row>
    <row r="2853" spans="1:16" x14ac:dyDescent="0.25">
      <c r="A2853" t="s">
        <v>4410</v>
      </c>
      <c r="C2853" t="s">
        <v>12121</v>
      </c>
      <c r="D2853" t="s">
        <v>12121</v>
      </c>
      <c r="E2853" t="s">
        <v>12122</v>
      </c>
      <c r="F2853" t="s">
        <v>12123</v>
      </c>
      <c r="G2853" t="s">
        <v>4403</v>
      </c>
      <c r="H2853" t="s">
        <v>4415</v>
      </c>
      <c r="L2853" t="s">
        <v>3337</v>
      </c>
      <c r="M2853" t="s">
        <v>12124</v>
      </c>
      <c r="N2853" t="s">
        <v>4450</v>
      </c>
      <c r="P2853" t="s">
        <v>3343</v>
      </c>
    </row>
    <row r="2854" spans="1:16" x14ac:dyDescent="0.25">
      <c r="A2854" t="s">
        <v>4410</v>
      </c>
      <c r="B2854" t="s">
        <v>12112</v>
      </c>
      <c r="C2854" t="s">
        <v>12125</v>
      </c>
      <c r="D2854" t="s">
        <v>12125</v>
      </c>
      <c r="E2854" t="s">
        <v>12126</v>
      </c>
      <c r="F2854" t="s">
        <v>12127</v>
      </c>
      <c r="G2854" t="s">
        <v>4403</v>
      </c>
      <c r="H2854" t="s">
        <v>4415</v>
      </c>
      <c r="K2854" t="s">
        <v>5814</v>
      </c>
      <c r="L2854" t="s">
        <v>3337</v>
      </c>
      <c r="M2854" t="s">
        <v>12128</v>
      </c>
      <c r="N2854" t="s">
        <v>4450</v>
      </c>
      <c r="P2854" t="s">
        <v>3343</v>
      </c>
    </row>
    <row r="2855" spans="1:16" x14ac:dyDescent="0.25">
      <c r="A2855" t="s">
        <v>4410</v>
      </c>
      <c r="C2855" t="s">
        <v>12129</v>
      </c>
      <c r="D2855" t="s">
        <v>12129</v>
      </c>
      <c r="E2855" t="s">
        <v>12130</v>
      </c>
      <c r="F2855" t="s">
        <v>12131</v>
      </c>
      <c r="G2855" t="s">
        <v>4403</v>
      </c>
      <c r="H2855" t="s">
        <v>4415</v>
      </c>
      <c r="L2855" t="s">
        <v>3337</v>
      </c>
      <c r="M2855" t="s">
        <v>12132</v>
      </c>
      <c r="N2855" t="s">
        <v>4450</v>
      </c>
      <c r="P2855" t="s">
        <v>3343</v>
      </c>
    </row>
    <row r="2856" spans="1:16" x14ac:dyDescent="0.25">
      <c r="A2856" t="s">
        <v>4410</v>
      </c>
      <c r="C2856" t="s">
        <v>12133</v>
      </c>
      <c r="D2856" t="s">
        <v>12133</v>
      </c>
      <c r="E2856" t="s">
        <v>12134</v>
      </c>
      <c r="F2856" t="s">
        <v>12135</v>
      </c>
      <c r="G2856" t="s">
        <v>4403</v>
      </c>
      <c r="H2856" t="s">
        <v>4415</v>
      </c>
      <c r="L2856" t="s">
        <v>3337</v>
      </c>
      <c r="M2856" t="s">
        <v>12136</v>
      </c>
      <c r="N2856" t="s">
        <v>4450</v>
      </c>
      <c r="P2856" t="s">
        <v>3343</v>
      </c>
    </row>
    <row r="2857" spans="1:16" x14ac:dyDescent="0.25">
      <c r="A2857" t="s">
        <v>4410</v>
      </c>
      <c r="C2857" t="s">
        <v>12137</v>
      </c>
      <c r="D2857" t="s">
        <v>12137</v>
      </c>
      <c r="E2857" t="s">
        <v>12138</v>
      </c>
      <c r="F2857" t="s">
        <v>12139</v>
      </c>
      <c r="G2857" t="s">
        <v>4403</v>
      </c>
      <c r="H2857" t="s">
        <v>4415</v>
      </c>
      <c r="L2857" t="s">
        <v>3337</v>
      </c>
      <c r="M2857" t="s">
        <v>12140</v>
      </c>
      <c r="N2857" t="s">
        <v>4450</v>
      </c>
      <c r="P2857" t="s">
        <v>3343</v>
      </c>
    </row>
    <row r="2858" spans="1:16" x14ac:dyDescent="0.25">
      <c r="A2858" t="s">
        <v>4410</v>
      </c>
      <c r="C2858" t="s">
        <v>12141</v>
      </c>
      <c r="D2858" t="s">
        <v>12141</v>
      </c>
      <c r="E2858" t="s">
        <v>12142</v>
      </c>
      <c r="F2858" t="s">
        <v>12143</v>
      </c>
      <c r="G2858" t="s">
        <v>4403</v>
      </c>
      <c r="H2858" t="s">
        <v>4415</v>
      </c>
      <c r="L2858" t="s">
        <v>3337</v>
      </c>
      <c r="M2858" t="s">
        <v>12144</v>
      </c>
      <c r="N2858" t="s">
        <v>4450</v>
      </c>
      <c r="P2858" t="s">
        <v>3343</v>
      </c>
    </row>
    <row r="2859" spans="1:16" x14ac:dyDescent="0.25">
      <c r="A2859" t="s">
        <v>4410</v>
      </c>
      <c r="C2859" t="s">
        <v>12145</v>
      </c>
      <c r="D2859" t="s">
        <v>12145</v>
      </c>
      <c r="E2859" t="s">
        <v>12146</v>
      </c>
      <c r="F2859" t="s">
        <v>12147</v>
      </c>
      <c r="G2859" t="s">
        <v>4403</v>
      </c>
      <c r="H2859" t="s">
        <v>4415</v>
      </c>
      <c r="L2859" t="s">
        <v>3337</v>
      </c>
      <c r="M2859" t="s">
        <v>12148</v>
      </c>
      <c r="N2859" t="s">
        <v>4450</v>
      </c>
      <c r="P2859" t="s">
        <v>3343</v>
      </c>
    </row>
    <row r="2860" spans="1:16" x14ac:dyDescent="0.25">
      <c r="A2860" t="s">
        <v>3328</v>
      </c>
      <c r="C2860" t="s">
        <v>12149</v>
      </c>
      <c r="D2860" t="s">
        <v>12149</v>
      </c>
      <c r="E2860" t="s">
        <v>12150</v>
      </c>
      <c r="F2860" t="s">
        <v>12151</v>
      </c>
      <c r="G2860" t="s">
        <v>4403</v>
      </c>
      <c r="H2860" t="s">
        <v>4415</v>
      </c>
      <c r="J2860" t="s">
        <v>12152</v>
      </c>
      <c r="K2860" t="s">
        <v>4593</v>
      </c>
      <c r="L2860" t="s">
        <v>4069</v>
      </c>
      <c r="M2860" t="s">
        <v>6306</v>
      </c>
      <c r="P2860" t="s">
        <v>3343</v>
      </c>
    </row>
    <row r="2861" spans="1:16" x14ac:dyDescent="0.25">
      <c r="A2861" t="s">
        <v>3328</v>
      </c>
      <c r="B2861" t="s">
        <v>12153</v>
      </c>
      <c r="C2861" t="s">
        <v>12154</v>
      </c>
      <c r="D2861" t="s">
        <v>12154</v>
      </c>
      <c r="E2861" t="s">
        <v>5146</v>
      </c>
      <c r="F2861" t="s">
        <v>12155</v>
      </c>
      <c r="G2861" t="s">
        <v>4403</v>
      </c>
      <c r="H2861" t="s">
        <v>4415</v>
      </c>
      <c r="J2861" t="s">
        <v>12152</v>
      </c>
      <c r="K2861" t="s">
        <v>4593</v>
      </c>
      <c r="L2861" t="s">
        <v>3337</v>
      </c>
      <c r="M2861" t="s">
        <v>6307</v>
      </c>
      <c r="P2861" t="s">
        <v>3343</v>
      </c>
    </row>
    <row r="2862" spans="1:16" x14ac:dyDescent="0.25">
      <c r="A2862" t="s">
        <v>3328</v>
      </c>
      <c r="C2862" t="s">
        <v>12156</v>
      </c>
      <c r="D2862" t="s">
        <v>12156</v>
      </c>
      <c r="E2862" t="s">
        <v>12157</v>
      </c>
      <c r="F2862" t="s">
        <v>12158</v>
      </c>
      <c r="G2862" t="s">
        <v>4403</v>
      </c>
      <c r="H2862" t="s">
        <v>4415</v>
      </c>
      <c r="J2862" t="s">
        <v>12152</v>
      </c>
      <c r="K2862" t="s">
        <v>4593</v>
      </c>
      <c r="L2862" t="s">
        <v>5239</v>
      </c>
      <c r="M2862" t="s">
        <v>6326</v>
      </c>
      <c r="P2862" t="s">
        <v>3343</v>
      </c>
    </row>
    <row r="2863" spans="1:16" x14ac:dyDescent="0.25">
      <c r="A2863" t="s">
        <v>4398</v>
      </c>
      <c r="B2863" t="s">
        <v>4582</v>
      </c>
      <c r="C2863" t="s">
        <v>12159</v>
      </c>
      <c r="D2863" t="s">
        <v>12159</v>
      </c>
      <c r="E2863" t="s">
        <v>12160</v>
      </c>
      <c r="F2863" t="s">
        <v>12161</v>
      </c>
      <c r="G2863" t="s">
        <v>4403</v>
      </c>
      <c r="H2863" t="s">
        <v>4404</v>
      </c>
      <c r="J2863" t="s">
        <v>4586</v>
      </c>
      <c r="K2863" t="s">
        <v>4406</v>
      </c>
      <c r="L2863" t="s">
        <v>4069</v>
      </c>
      <c r="P2863" t="s">
        <v>3343</v>
      </c>
    </row>
    <row r="2864" spans="1:16" x14ac:dyDescent="0.25">
      <c r="A2864" t="s">
        <v>4398</v>
      </c>
      <c r="B2864" t="s">
        <v>4582</v>
      </c>
      <c r="C2864" t="s">
        <v>12162</v>
      </c>
      <c r="D2864" t="s">
        <v>12162</v>
      </c>
      <c r="E2864" t="s">
        <v>12163</v>
      </c>
      <c r="F2864" t="s">
        <v>12164</v>
      </c>
      <c r="G2864" t="s">
        <v>4403</v>
      </c>
      <c r="H2864" t="s">
        <v>4404</v>
      </c>
      <c r="J2864" t="s">
        <v>4586</v>
      </c>
      <c r="K2864" t="s">
        <v>4406</v>
      </c>
      <c r="L2864" t="s">
        <v>4069</v>
      </c>
      <c r="P2864" t="s">
        <v>3343</v>
      </c>
    </row>
    <row r="2865" spans="1:16" x14ac:dyDescent="0.25">
      <c r="A2865" t="s">
        <v>4398</v>
      </c>
      <c r="B2865" t="s">
        <v>4445</v>
      </c>
      <c r="C2865" t="s">
        <v>12165</v>
      </c>
      <c r="D2865" t="s">
        <v>12165</v>
      </c>
      <c r="E2865" t="s">
        <v>12166</v>
      </c>
      <c r="F2865" t="s">
        <v>5574</v>
      </c>
      <c r="G2865" t="s">
        <v>4762</v>
      </c>
      <c r="H2865" t="s">
        <v>4415</v>
      </c>
      <c r="I2865" t="s">
        <v>12167</v>
      </c>
      <c r="J2865" t="s">
        <v>12167</v>
      </c>
      <c r="K2865" t="s">
        <v>4448</v>
      </c>
      <c r="L2865" t="s">
        <v>3337</v>
      </c>
      <c r="M2865" t="s">
        <v>12168</v>
      </c>
      <c r="N2865" t="s">
        <v>4450</v>
      </c>
      <c r="P2865" t="s">
        <v>3343</v>
      </c>
    </row>
    <row r="2866" spans="1:16" x14ac:dyDescent="0.25">
      <c r="A2866" t="s">
        <v>4410</v>
      </c>
      <c r="C2866" t="s">
        <v>12169</v>
      </c>
      <c r="D2866" t="s">
        <v>12169</v>
      </c>
      <c r="E2866" t="s">
        <v>12170</v>
      </c>
      <c r="F2866" t="s">
        <v>5574</v>
      </c>
      <c r="G2866" t="s">
        <v>4403</v>
      </c>
      <c r="H2866" t="s">
        <v>4415</v>
      </c>
      <c r="K2866" t="s">
        <v>4448</v>
      </c>
      <c r="L2866" t="s">
        <v>3337</v>
      </c>
      <c r="M2866" t="s">
        <v>12171</v>
      </c>
      <c r="P2866" t="s">
        <v>3343</v>
      </c>
    </row>
    <row r="2867" spans="1:16" x14ac:dyDescent="0.25">
      <c r="A2867" t="s">
        <v>4398</v>
      </c>
      <c r="B2867" t="s">
        <v>4482</v>
      </c>
      <c r="C2867" t="s">
        <v>12172</v>
      </c>
      <c r="D2867" t="s">
        <v>12172</v>
      </c>
      <c r="E2867" t="s">
        <v>12173</v>
      </c>
      <c r="F2867" t="s">
        <v>12174</v>
      </c>
      <c r="G2867" t="s">
        <v>4486</v>
      </c>
      <c r="H2867" t="s">
        <v>4415</v>
      </c>
      <c r="K2867" t="s">
        <v>4448</v>
      </c>
      <c r="L2867" t="s">
        <v>3337</v>
      </c>
      <c r="M2867" t="s">
        <v>12180</v>
      </c>
      <c r="P2867" t="s">
        <v>3343</v>
      </c>
    </row>
    <row r="2868" spans="1:16" x14ac:dyDescent="0.25">
      <c r="A2868" t="s">
        <v>4410</v>
      </c>
      <c r="B2868" t="s">
        <v>12175</v>
      </c>
      <c r="C2868" t="s">
        <v>12176</v>
      </c>
      <c r="D2868" t="s">
        <v>12176</v>
      </c>
      <c r="E2868" t="s">
        <v>12177</v>
      </c>
      <c r="F2868" t="s">
        <v>12178</v>
      </c>
      <c r="G2868" t="s">
        <v>4486</v>
      </c>
      <c r="H2868" t="s">
        <v>4415</v>
      </c>
      <c r="J2868" t="s">
        <v>12179</v>
      </c>
      <c r="K2868" t="s">
        <v>4448</v>
      </c>
      <c r="L2868" t="s">
        <v>4069</v>
      </c>
      <c r="M2868" t="s">
        <v>12181</v>
      </c>
      <c r="P2868" t="s">
        <v>3343</v>
      </c>
    </row>
    <row r="2869" spans="1:16" x14ac:dyDescent="0.25">
      <c r="A2869" t="s">
        <v>4410</v>
      </c>
      <c r="B2869" t="s">
        <v>12175</v>
      </c>
      <c r="C2869" t="s">
        <v>12182</v>
      </c>
      <c r="D2869" t="s">
        <v>12182</v>
      </c>
      <c r="E2869" t="s">
        <v>12183</v>
      </c>
      <c r="F2869" t="s">
        <v>12184</v>
      </c>
      <c r="G2869" t="s">
        <v>4403</v>
      </c>
      <c r="H2869" t="s">
        <v>4415</v>
      </c>
      <c r="J2869" t="s">
        <v>12179</v>
      </c>
      <c r="K2869" t="s">
        <v>4448</v>
      </c>
      <c r="L2869" t="s">
        <v>4069</v>
      </c>
      <c r="M2869" t="s">
        <v>12185</v>
      </c>
      <c r="P2869" t="s">
        <v>3343</v>
      </c>
    </row>
    <row r="2870" spans="1:16" x14ac:dyDescent="0.25">
      <c r="A2870" t="s">
        <v>4410</v>
      </c>
      <c r="B2870" t="s">
        <v>12186</v>
      </c>
      <c r="C2870" t="s">
        <v>12187</v>
      </c>
      <c r="D2870" t="s">
        <v>12187</v>
      </c>
      <c r="E2870" t="s">
        <v>12188</v>
      </c>
      <c r="F2870" t="s">
        <v>12189</v>
      </c>
      <c r="G2870" t="s">
        <v>4403</v>
      </c>
      <c r="H2870" t="s">
        <v>4415</v>
      </c>
      <c r="J2870" t="s">
        <v>12179</v>
      </c>
      <c r="K2870" t="s">
        <v>4448</v>
      </c>
      <c r="L2870" t="s">
        <v>3337</v>
      </c>
      <c r="M2870" t="s">
        <v>12190</v>
      </c>
      <c r="P2870" t="s">
        <v>3343</v>
      </c>
    </row>
    <row r="2871" spans="1:16" x14ac:dyDescent="0.25">
      <c r="B2871" t="s">
        <v>8547</v>
      </c>
      <c r="C2871" t="s">
        <v>12191</v>
      </c>
      <c r="D2871" t="s">
        <v>12191</v>
      </c>
      <c r="E2871" t="s">
        <v>12192</v>
      </c>
      <c r="F2871" t="s">
        <v>12193</v>
      </c>
      <c r="K2871" t="s">
        <v>3336</v>
      </c>
      <c r="L2871" t="s">
        <v>3337</v>
      </c>
      <c r="N2871" t="s">
        <v>4450</v>
      </c>
      <c r="P2871" t="s">
        <v>3343</v>
      </c>
    </row>
    <row r="2872" spans="1:16" x14ac:dyDescent="0.25">
      <c r="A2872" t="s">
        <v>3328</v>
      </c>
      <c r="B2872" t="s">
        <v>8626</v>
      </c>
      <c r="C2872" t="s">
        <v>12194</v>
      </c>
      <c r="D2872" t="s">
        <v>12194</v>
      </c>
      <c r="E2872" t="s">
        <v>12195</v>
      </c>
      <c r="F2872" t="s">
        <v>12196</v>
      </c>
      <c r="G2872" t="s">
        <v>4513</v>
      </c>
      <c r="H2872" t="s">
        <v>3527</v>
      </c>
      <c r="I2872" t="s">
        <v>3335</v>
      </c>
      <c r="K2872" t="s">
        <v>3336</v>
      </c>
      <c r="L2872" t="s">
        <v>3337</v>
      </c>
      <c r="M2872" t="s">
        <v>12197</v>
      </c>
      <c r="P2872" t="s">
        <v>3343</v>
      </c>
    </row>
    <row r="2873" spans="1:16" x14ac:dyDescent="0.25">
      <c r="C2873" t="s">
        <v>12198</v>
      </c>
      <c r="D2873" t="s">
        <v>12198</v>
      </c>
      <c r="E2873" t="s">
        <v>12199</v>
      </c>
      <c r="K2873" t="s">
        <v>3336</v>
      </c>
      <c r="L2873" t="s">
        <v>3337</v>
      </c>
      <c r="N2873" t="s">
        <v>4450</v>
      </c>
      <c r="P2873" t="s">
        <v>3343</v>
      </c>
    </row>
    <row r="2874" spans="1:16" x14ac:dyDescent="0.25">
      <c r="A2874" t="s">
        <v>4410</v>
      </c>
      <c r="B2874" t="s">
        <v>5716</v>
      </c>
      <c r="C2874" t="s">
        <v>12200</v>
      </c>
      <c r="D2874" t="s">
        <v>12200</v>
      </c>
      <c r="E2874" t="s">
        <v>12201</v>
      </c>
      <c r="F2874" t="s">
        <v>12202</v>
      </c>
      <c r="H2874" t="s">
        <v>4415</v>
      </c>
      <c r="K2874" t="s">
        <v>4448</v>
      </c>
      <c r="L2874" t="s">
        <v>3337</v>
      </c>
      <c r="M2874" t="s">
        <v>12203</v>
      </c>
      <c r="P2874" t="s">
        <v>3343</v>
      </c>
    </row>
    <row r="2875" spans="1:16" x14ac:dyDescent="0.25">
      <c r="A2875" t="s">
        <v>4764</v>
      </c>
      <c r="C2875" t="s">
        <v>12204</v>
      </c>
      <c r="D2875" t="s">
        <v>12204</v>
      </c>
      <c r="E2875" t="s">
        <v>12205</v>
      </c>
      <c r="F2875" t="s">
        <v>12202</v>
      </c>
      <c r="G2875" t="s">
        <v>4403</v>
      </c>
      <c r="H2875" t="s">
        <v>4415</v>
      </c>
      <c r="I2875" t="s">
        <v>4455</v>
      </c>
      <c r="J2875" t="s">
        <v>4455</v>
      </c>
      <c r="K2875" t="s">
        <v>4448</v>
      </c>
      <c r="L2875" t="s">
        <v>4069</v>
      </c>
      <c r="M2875" t="s">
        <v>12203</v>
      </c>
      <c r="N2875" t="s">
        <v>4450</v>
      </c>
      <c r="P2875" t="s">
        <v>3343</v>
      </c>
    </row>
    <row r="2876" spans="1:16" x14ac:dyDescent="0.25">
      <c r="A2876" t="s">
        <v>4398</v>
      </c>
      <c r="B2876" t="s">
        <v>4445</v>
      </c>
      <c r="C2876" t="s">
        <v>12206</v>
      </c>
      <c r="D2876" t="s">
        <v>12206</v>
      </c>
      <c r="E2876" t="s">
        <v>12207</v>
      </c>
      <c r="H2876" t="s">
        <v>4415</v>
      </c>
      <c r="K2876" t="s">
        <v>4448</v>
      </c>
      <c r="L2876" t="s">
        <v>3337</v>
      </c>
      <c r="N2876" t="s">
        <v>4450</v>
      </c>
      <c r="P2876" t="s">
        <v>3343</v>
      </c>
    </row>
    <row r="2877" spans="1:16" x14ac:dyDescent="0.25">
      <c r="A2877" t="s">
        <v>4410</v>
      </c>
      <c r="B2877" t="s">
        <v>4466</v>
      </c>
      <c r="C2877" t="s">
        <v>12208</v>
      </c>
      <c r="D2877" t="s">
        <v>12208</v>
      </c>
      <c r="E2877" t="s">
        <v>12209</v>
      </c>
      <c r="F2877" t="s">
        <v>12210</v>
      </c>
      <c r="G2877" t="s">
        <v>4403</v>
      </c>
      <c r="H2877" t="s">
        <v>4415</v>
      </c>
      <c r="J2877" t="s">
        <v>4455</v>
      </c>
      <c r="K2877" t="s">
        <v>4448</v>
      </c>
      <c r="L2877" t="s">
        <v>3337</v>
      </c>
      <c r="M2877" t="s">
        <v>12211</v>
      </c>
      <c r="P2877" t="s">
        <v>3343</v>
      </c>
    </row>
    <row r="2878" spans="1:16" x14ac:dyDescent="0.25">
      <c r="A2878" t="s">
        <v>4410</v>
      </c>
      <c r="B2878" t="s">
        <v>4575</v>
      </c>
      <c r="C2878" t="s">
        <v>12212</v>
      </c>
      <c r="D2878" t="s">
        <v>12212</v>
      </c>
      <c r="E2878" t="s">
        <v>12213</v>
      </c>
      <c r="F2878" t="s">
        <v>12214</v>
      </c>
      <c r="G2878" t="s">
        <v>4486</v>
      </c>
      <c r="H2878" t="s">
        <v>4404</v>
      </c>
      <c r="K2878" t="s">
        <v>4495</v>
      </c>
      <c r="L2878" t="s">
        <v>4069</v>
      </c>
      <c r="P2878" t="s">
        <v>3343</v>
      </c>
    </row>
    <row r="2879" spans="1:16" x14ac:dyDescent="0.25">
      <c r="C2879" t="s">
        <v>5774</v>
      </c>
      <c r="D2879" t="s">
        <v>5774</v>
      </c>
      <c r="E2879" t="s">
        <v>12215</v>
      </c>
      <c r="G2879" t="s">
        <v>3333</v>
      </c>
      <c r="H2879" t="s">
        <v>3334</v>
      </c>
      <c r="K2879" t="s">
        <v>3336</v>
      </c>
      <c r="L2879" t="s">
        <v>4069</v>
      </c>
      <c r="P2879" t="s">
        <v>3343</v>
      </c>
    </row>
    <row r="2880" spans="1:16" x14ac:dyDescent="0.25">
      <c r="C2880" t="s">
        <v>12216</v>
      </c>
      <c r="D2880" t="s">
        <v>12216</v>
      </c>
      <c r="E2880" t="s">
        <v>12217</v>
      </c>
      <c r="G2880" t="s">
        <v>4403</v>
      </c>
      <c r="H2880" t="s">
        <v>4415</v>
      </c>
      <c r="J2880" t="s">
        <v>12218</v>
      </c>
      <c r="K2880" t="s">
        <v>4448</v>
      </c>
      <c r="L2880" t="s">
        <v>3337</v>
      </c>
      <c r="M2880" t="s">
        <v>12219</v>
      </c>
      <c r="P2880" t="s">
        <v>3343</v>
      </c>
    </row>
    <row r="2881" spans="1:16" x14ac:dyDescent="0.25">
      <c r="A2881" t="s">
        <v>4410</v>
      </c>
      <c r="B2881" t="s">
        <v>4488</v>
      </c>
      <c r="C2881" t="s">
        <v>12220</v>
      </c>
      <c r="D2881" t="s">
        <v>12220</v>
      </c>
      <c r="E2881" t="s">
        <v>12221</v>
      </c>
      <c r="G2881" t="s">
        <v>4486</v>
      </c>
      <c r="H2881" t="s">
        <v>4415</v>
      </c>
      <c r="J2881" t="s">
        <v>12218</v>
      </c>
      <c r="K2881" t="s">
        <v>4448</v>
      </c>
      <c r="L2881" t="s">
        <v>3337</v>
      </c>
      <c r="M2881" t="s">
        <v>12222</v>
      </c>
      <c r="P2881" t="s">
        <v>3343</v>
      </c>
    </row>
    <row r="2882" spans="1:16" x14ac:dyDescent="0.25">
      <c r="A2882" t="s">
        <v>4410</v>
      </c>
      <c r="B2882" t="s">
        <v>7248</v>
      </c>
      <c r="C2882" t="s">
        <v>12223</v>
      </c>
      <c r="D2882" t="s">
        <v>12223</v>
      </c>
      <c r="E2882" t="s">
        <v>12224</v>
      </c>
      <c r="F2882" t="s">
        <v>12225</v>
      </c>
      <c r="G2882" t="s">
        <v>4403</v>
      </c>
      <c r="H2882" t="s">
        <v>4415</v>
      </c>
      <c r="K2882" t="s">
        <v>3336</v>
      </c>
      <c r="L2882" t="s">
        <v>3337</v>
      </c>
      <c r="P2882" t="s">
        <v>3343</v>
      </c>
    </row>
    <row r="2883" spans="1:16" x14ac:dyDescent="0.25">
      <c r="A2883" t="s">
        <v>4410</v>
      </c>
      <c r="B2883" t="s">
        <v>7248</v>
      </c>
      <c r="C2883" t="s">
        <v>12226</v>
      </c>
      <c r="D2883" t="s">
        <v>12226</v>
      </c>
      <c r="E2883" t="s">
        <v>12227</v>
      </c>
      <c r="F2883" t="s">
        <v>12228</v>
      </c>
      <c r="G2883" t="s">
        <v>4486</v>
      </c>
      <c r="H2883" t="s">
        <v>4415</v>
      </c>
      <c r="K2883" t="s">
        <v>3336</v>
      </c>
      <c r="L2883" t="s">
        <v>3337</v>
      </c>
      <c r="P2883" t="s">
        <v>3343</v>
      </c>
    </row>
    <row r="2884" spans="1:16" x14ac:dyDescent="0.25">
      <c r="A2884" t="s">
        <v>4410</v>
      </c>
      <c r="B2884" t="s">
        <v>7248</v>
      </c>
      <c r="C2884" t="s">
        <v>12229</v>
      </c>
      <c r="D2884" t="s">
        <v>12229</v>
      </c>
      <c r="E2884" t="s">
        <v>12230</v>
      </c>
      <c r="F2884" t="s">
        <v>12231</v>
      </c>
      <c r="G2884" t="s">
        <v>4403</v>
      </c>
      <c r="H2884" t="s">
        <v>4415</v>
      </c>
      <c r="K2884" t="s">
        <v>3336</v>
      </c>
      <c r="L2884" t="s">
        <v>4069</v>
      </c>
      <c r="P2884" t="s">
        <v>3343</v>
      </c>
    </row>
    <row r="2885" spans="1:16" x14ac:dyDescent="0.25">
      <c r="B2885" t="s">
        <v>12232</v>
      </c>
      <c r="C2885" t="s">
        <v>12233</v>
      </c>
      <c r="D2885" t="s">
        <v>12233</v>
      </c>
      <c r="E2885" t="s">
        <v>12234</v>
      </c>
      <c r="K2885" t="s">
        <v>3336</v>
      </c>
      <c r="L2885" t="s">
        <v>3337</v>
      </c>
      <c r="N2885" t="s">
        <v>4450</v>
      </c>
      <c r="P2885" t="s">
        <v>3343</v>
      </c>
    </row>
    <row r="2886" spans="1:16" x14ac:dyDescent="0.25">
      <c r="A2886" t="s">
        <v>4398</v>
      </c>
      <c r="B2886" t="s">
        <v>7284</v>
      </c>
      <c r="C2886" t="s">
        <v>12235</v>
      </c>
      <c r="D2886" t="s">
        <v>12235</v>
      </c>
      <c r="E2886" t="s">
        <v>12236</v>
      </c>
      <c r="F2886" t="s">
        <v>12237</v>
      </c>
      <c r="G2886" t="s">
        <v>4403</v>
      </c>
      <c r="H2886" t="s">
        <v>4415</v>
      </c>
      <c r="L2886" t="s">
        <v>3337</v>
      </c>
      <c r="M2886" t="s">
        <v>12238</v>
      </c>
      <c r="N2886" t="s">
        <v>4450</v>
      </c>
      <c r="P2886" t="s">
        <v>3343</v>
      </c>
    </row>
    <row r="2887" spans="1:16" x14ac:dyDescent="0.25">
      <c r="A2887" t="s">
        <v>3430</v>
      </c>
      <c r="C2887" t="s">
        <v>12239</v>
      </c>
      <c r="D2887" t="s">
        <v>12239</v>
      </c>
      <c r="E2887" t="s">
        <v>12240</v>
      </c>
      <c r="F2887" t="s">
        <v>1542</v>
      </c>
      <c r="K2887" t="s">
        <v>3336</v>
      </c>
      <c r="L2887" t="s">
        <v>3337</v>
      </c>
      <c r="P2887" t="s">
        <v>3343</v>
      </c>
    </row>
    <row r="2888" spans="1:16" x14ac:dyDescent="0.25">
      <c r="A2888" t="s">
        <v>4764</v>
      </c>
      <c r="B2888" t="s">
        <v>12241</v>
      </c>
      <c r="C2888" t="s">
        <v>12242</v>
      </c>
      <c r="D2888" t="s">
        <v>12242</v>
      </c>
      <c r="E2888" t="s">
        <v>12243</v>
      </c>
      <c r="F2888" t="s">
        <v>12244</v>
      </c>
      <c r="G2888" t="s">
        <v>3881</v>
      </c>
      <c r="K2888" t="s">
        <v>4605</v>
      </c>
      <c r="L2888" t="s">
        <v>3337</v>
      </c>
      <c r="P2888" t="s">
        <v>3343</v>
      </c>
    </row>
    <row r="2889" spans="1:16" x14ac:dyDescent="0.25">
      <c r="A2889" t="s">
        <v>4764</v>
      </c>
      <c r="C2889" t="s">
        <v>12245</v>
      </c>
      <c r="D2889" t="s">
        <v>12245</v>
      </c>
      <c r="E2889" t="s">
        <v>12246</v>
      </c>
      <c r="F2889" t="s">
        <v>12247</v>
      </c>
      <c r="G2889" t="s">
        <v>3881</v>
      </c>
      <c r="K2889" t="s">
        <v>4605</v>
      </c>
      <c r="L2889" t="s">
        <v>3337</v>
      </c>
      <c r="P2889" t="s">
        <v>3343</v>
      </c>
    </row>
    <row r="2890" spans="1:16" x14ac:dyDescent="0.25">
      <c r="A2890" t="s">
        <v>4764</v>
      </c>
      <c r="C2890" t="s">
        <v>12248</v>
      </c>
      <c r="D2890" t="s">
        <v>12248</v>
      </c>
      <c r="E2890" t="s">
        <v>12249</v>
      </c>
      <c r="F2890" t="s">
        <v>12250</v>
      </c>
      <c r="G2890" t="s">
        <v>3881</v>
      </c>
      <c r="K2890" t="s">
        <v>4605</v>
      </c>
      <c r="L2890" t="s">
        <v>4069</v>
      </c>
      <c r="P2890" t="s">
        <v>3343</v>
      </c>
    </row>
    <row r="2891" spans="1:16" x14ac:dyDescent="0.25">
      <c r="A2891" t="s">
        <v>4764</v>
      </c>
      <c r="B2891" t="s">
        <v>12251</v>
      </c>
      <c r="C2891" t="s">
        <v>12252</v>
      </c>
      <c r="D2891" t="s">
        <v>12252</v>
      </c>
      <c r="E2891" t="s">
        <v>12253</v>
      </c>
      <c r="F2891" t="s">
        <v>12254</v>
      </c>
      <c r="G2891" t="s">
        <v>3881</v>
      </c>
      <c r="K2891" t="s">
        <v>4605</v>
      </c>
      <c r="L2891" t="s">
        <v>4069</v>
      </c>
      <c r="P2891" t="s">
        <v>3343</v>
      </c>
    </row>
    <row r="2892" spans="1:16" x14ac:dyDescent="0.25">
      <c r="A2892" t="s">
        <v>4764</v>
      </c>
      <c r="C2892" t="s">
        <v>12255</v>
      </c>
      <c r="D2892" t="s">
        <v>12255</v>
      </c>
      <c r="E2892" t="s">
        <v>12256</v>
      </c>
      <c r="F2892" t="s">
        <v>12257</v>
      </c>
      <c r="G2892" t="s">
        <v>3881</v>
      </c>
      <c r="K2892" t="s">
        <v>4605</v>
      </c>
      <c r="L2892" t="s">
        <v>3337</v>
      </c>
      <c r="P2892" t="s">
        <v>3343</v>
      </c>
    </row>
    <row r="2893" spans="1:16" x14ac:dyDescent="0.25">
      <c r="A2893" t="s">
        <v>4764</v>
      </c>
      <c r="B2893" t="s">
        <v>12241</v>
      </c>
      <c r="C2893" t="s">
        <v>12258</v>
      </c>
      <c r="D2893" t="s">
        <v>12258</v>
      </c>
      <c r="E2893" t="s">
        <v>12259</v>
      </c>
      <c r="F2893" t="s">
        <v>12260</v>
      </c>
      <c r="G2893" t="s">
        <v>3881</v>
      </c>
      <c r="H2893" t="s">
        <v>4404</v>
      </c>
      <c r="K2893" t="s">
        <v>4605</v>
      </c>
      <c r="L2893" t="s">
        <v>3337</v>
      </c>
      <c r="P2893" t="s">
        <v>3343</v>
      </c>
    </row>
    <row r="2894" spans="1:16" x14ac:dyDescent="0.25">
      <c r="A2894" t="s">
        <v>4764</v>
      </c>
      <c r="B2894" t="s">
        <v>12261</v>
      </c>
      <c r="C2894" t="s">
        <v>12262</v>
      </c>
      <c r="D2894" t="s">
        <v>12262</v>
      </c>
      <c r="E2894" t="s">
        <v>12263</v>
      </c>
      <c r="F2894" t="s">
        <v>12264</v>
      </c>
      <c r="G2894" t="s">
        <v>3881</v>
      </c>
      <c r="K2894" t="s">
        <v>4605</v>
      </c>
      <c r="L2894" t="s">
        <v>4069</v>
      </c>
      <c r="P2894" t="s">
        <v>3343</v>
      </c>
    </row>
    <row r="2895" spans="1:16" x14ac:dyDescent="0.25">
      <c r="A2895" t="s">
        <v>4398</v>
      </c>
      <c r="B2895" t="s">
        <v>4594</v>
      </c>
      <c r="C2895" t="s">
        <v>12265</v>
      </c>
      <c r="D2895" t="s">
        <v>12265</v>
      </c>
      <c r="E2895" t="s">
        <v>12266</v>
      </c>
      <c r="F2895" t="s">
        <v>12267</v>
      </c>
      <c r="G2895" t="s">
        <v>4403</v>
      </c>
      <c r="H2895" t="s">
        <v>4415</v>
      </c>
      <c r="K2895" t="s">
        <v>4598</v>
      </c>
      <c r="L2895" t="s">
        <v>3337</v>
      </c>
      <c r="P2895" t="s">
        <v>3343</v>
      </c>
    </row>
    <row r="2896" spans="1:16" x14ac:dyDescent="0.25">
      <c r="A2896" t="s">
        <v>4410</v>
      </c>
      <c r="B2896" t="s">
        <v>12268</v>
      </c>
      <c r="C2896" t="s">
        <v>12269</v>
      </c>
      <c r="D2896" t="s">
        <v>12269</v>
      </c>
      <c r="E2896" t="s">
        <v>12270</v>
      </c>
      <c r="F2896" t="s">
        <v>12271</v>
      </c>
      <c r="G2896" t="s">
        <v>4403</v>
      </c>
      <c r="H2896" t="s">
        <v>4415</v>
      </c>
      <c r="J2896" t="s">
        <v>12272</v>
      </c>
      <c r="K2896" t="s">
        <v>12273</v>
      </c>
      <c r="L2896" t="s">
        <v>4069</v>
      </c>
      <c r="P2896" t="s">
        <v>3343</v>
      </c>
    </row>
    <row r="2897" spans="1:16" x14ac:dyDescent="0.25">
      <c r="A2897" t="s">
        <v>4410</v>
      </c>
      <c r="B2897" t="s">
        <v>12274</v>
      </c>
      <c r="C2897" t="s">
        <v>12275</v>
      </c>
      <c r="D2897" t="s">
        <v>12275</v>
      </c>
      <c r="E2897" t="s">
        <v>12276</v>
      </c>
      <c r="F2897" t="s">
        <v>12277</v>
      </c>
      <c r="G2897" t="s">
        <v>3333</v>
      </c>
      <c r="H2897" t="s">
        <v>4415</v>
      </c>
      <c r="J2897" t="s">
        <v>12278</v>
      </c>
      <c r="K2897" t="s">
        <v>12273</v>
      </c>
      <c r="L2897" t="s">
        <v>3337</v>
      </c>
      <c r="P2897" t="s">
        <v>3343</v>
      </c>
    </row>
    <row r="2898" spans="1:16" x14ac:dyDescent="0.25">
      <c r="A2898" t="s">
        <v>4410</v>
      </c>
      <c r="B2898" t="s">
        <v>12274</v>
      </c>
      <c r="C2898" t="s">
        <v>12279</v>
      </c>
      <c r="D2898" t="s">
        <v>12279</v>
      </c>
      <c r="E2898" t="s">
        <v>12280</v>
      </c>
      <c r="F2898" t="s">
        <v>12281</v>
      </c>
      <c r="G2898" t="s">
        <v>4403</v>
      </c>
      <c r="H2898" t="s">
        <v>4415</v>
      </c>
      <c r="J2898" t="s">
        <v>12278</v>
      </c>
      <c r="K2898" t="s">
        <v>12273</v>
      </c>
      <c r="L2898" t="s">
        <v>4069</v>
      </c>
      <c r="P2898" t="s">
        <v>3343</v>
      </c>
    </row>
    <row r="2899" spans="1:16" x14ac:dyDescent="0.25">
      <c r="A2899" t="s">
        <v>4410</v>
      </c>
      <c r="B2899" t="s">
        <v>12274</v>
      </c>
      <c r="C2899" t="s">
        <v>12282</v>
      </c>
      <c r="D2899" t="s">
        <v>12282</v>
      </c>
      <c r="E2899" t="s">
        <v>12283</v>
      </c>
      <c r="F2899" t="s">
        <v>107</v>
      </c>
      <c r="G2899" t="s">
        <v>4403</v>
      </c>
      <c r="H2899" t="s">
        <v>4415</v>
      </c>
      <c r="J2899" t="s">
        <v>12272</v>
      </c>
      <c r="K2899" t="s">
        <v>12273</v>
      </c>
      <c r="L2899" t="s">
        <v>3337</v>
      </c>
      <c r="P2899" t="s">
        <v>3343</v>
      </c>
    </row>
    <row r="2900" spans="1:16" x14ac:dyDescent="0.25">
      <c r="A2900" t="s">
        <v>4410</v>
      </c>
      <c r="B2900" t="s">
        <v>12274</v>
      </c>
      <c r="C2900" t="s">
        <v>12284</v>
      </c>
      <c r="D2900" t="s">
        <v>12284</v>
      </c>
      <c r="E2900" t="s">
        <v>12285</v>
      </c>
      <c r="F2900" t="s">
        <v>12286</v>
      </c>
      <c r="G2900" t="s">
        <v>228</v>
      </c>
      <c r="H2900" t="s">
        <v>4415</v>
      </c>
      <c r="J2900" t="s">
        <v>12278</v>
      </c>
      <c r="K2900" t="s">
        <v>12273</v>
      </c>
      <c r="L2900" t="s">
        <v>3337</v>
      </c>
      <c r="P2900" t="s">
        <v>3343</v>
      </c>
    </row>
    <row r="2901" spans="1:16" x14ac:dyDescent="0.25">
      <c r="A2901" t="s">
        <v>4410</v>
      </c>
      <c r="B2901" t="s">
        <v>12274</v>
      </c>
      <c r="C2901" t="s">
        <v>12287</v>
      </c>
      <c r="D2901" t="s">
        <v>12287</v>
      </c>
      <c r="E2901" t="s">
        <v>12288</v>
      </c>
      <c r="F2901" t="s">
        <v>1778</v>
      </c>
      <c r="G2901" t="s">
        <v>4403</v>
      </c>
      <c r="H2901" t="s">
        <v>4415</v>
      </c>
      <c r="J2901" t="s">
        <v>12278</v>
      </c>
      <c r="K2901" t="s">
        <v>12273</v>
      </c>
      <c r="L2901" t="s">
        <v>4069</v>
      </c>
      <c r="P2901" t="s">
        <v>3343</v>
      </c>
    </row>
    <row r="2902" spans="1:16" x14ac:dyDescent="0.25">
      <c r="A2902" t="s">
        <v>4410</v>
      </c>
      <c r="B2902" t="s">
        <v>12289</v>
      </c>
      <c r="C2902" t="s">
        <v>12290</v>
      </c>
      <c r="D2902" t="s">
        <v>12290</v>
      </c>
      <c r="E2902" t="s">
        <v>12291</v>
      </c>
      <c r="F2902" t="s">
        <v>12281</v>
      </c>
      <c r="G2902" t="s">
        <v>4403</v>
      </c>
      <c r="H2902" t="s">
        <v>4415</v>
      </c>
      <c r="J2902" t="s">
        <v>12272</v>
      </c>
      <c r="K2902" t="s">
        <v>12273</v>
      </c>
      <c r="L2902" t="s">
        <v>3337</v>
      </c>
      <c r="P2902" t="s">
        <v>3343</v>
      </c>
    </row>
    <row r="2903" spans="1:16" x14ac:dyDescent="0.25">
      <c r="A2903" t="s">
        <v>4410</v>
      </c>
      <c r="B2903" t="s">
        <v>12289</v>
      </c>
      <c r="C2903" t="s">
        <v>12292</v>
      </c>
      <c r="D2903" t="s">
        <v>12292</v>
      </c>
      <c r="E2903" t="s">
        <v>12293</v>
      </c>
      <c r="F2903" t="s">
        <v>107</v>
      </c>
      <c r="G2903" t="s">
        <v>4403</v>
      </c>
      <c r="H2903" t="s">
        <v>4415</v>
      </c>
      <c r="J2903" t="s">
        <v>12272</v>
      </c>
      <c r="K2903" t="s">
        <v>12273</v>
      </c>
      <c r="L2903" t="s">
        <v>4069</v>
      </c>
      <c r="P2903" t="s">
        <v>3343</v>
      </c>
    </row>
    <row r="2904" spans="1:16" x14ac:dyDescent="0.25">
      <c r="A2904" t="s">
        <v>4410</v>
      </c>
      <c r="B2904" t="s">
        <v>12289</v>
      </c>
      <c r="C2904" t="s">
        <v>12294</v>
      </c>
      <c r="D2904" t="s">
        <v>12294</v>
      </c>
      <c r="E2904" t="s">
        <v>12295</v>
      </c>
      <c r="F2904" t="s">
        <v>1778</v>
      </c>
      <c r="G2904" t="s">
        <v>4403</v>
      </c>
      <c r="H2904" t="s">
        <v>4415</v>
      </c>
      <c r="J2904" t="s">
        <v>12272</v>
      </c>
      <c r="K2904" t="s">
        <v>12273</v>
      </c>
      <c r="L2904" t="s">
        <v>4069</v>
      </c>
      <c r="P2904" t="s">
        <v>3343</v>
      </c>
    </row>
    <row r="2905" spans="1:16" x14ac:dyDescent="0.25">
      <c r="A2905" t="s">
        <v>4398</v>
      </c>
      <c r="B2905" t="s">
        <v>12296</v>
      </c>
      <c r="C2905" t="s">
        <v>12297</v>
      </c>
      <c r="D2905" t="s">
        <v>12297</v>
      </c>
      <c r="E2905" t="s">
        <v>12298</v>
      </c>
      <c r="F2905" t="s">
        <v>12299</v>
      </c>
      <c r="G2905" t="s">
        <v>4799</v>
      </c>
      <c r="H2905" t="s">
        <v>4415</v>
      </c>
      <c r="K2905" t="s">
        <v>12273</v>
      </c>
      <c r="L2905" t="s">
        <v>3337</v>
      </c>
      <c r="P2905" t="s">
        <v>3343</v>
      </c>
    </row>
    <row r="2906" spans="1:16" x14ac:dyDescent="0.25">
      <c r="A2906" t="s">
        <v>4410</v>
      </c>
      <c r="B2906" t="s">
        <v>12268</v>
      </c>
      <c r="C2906" t="s">
        <v>12300</v>
      </c>
      <c r="D2906" t="s">
        <v>12300</v>
      </c>
      <c r="E2906" t="s">
        <v>12301</v>
      </c>
      <c r="F2906" t="s">
        <v>5732</v>
      </c>
      <c r="G2906" t="s">
        <v>228</v>
      </c>
      <c r="H2906" t="s">
        <v>4415</v>
      </c>
      <c r="J2906" t="s">
        <v>12272</v>
      </c>
      <c r="K2906" t="s">
        <v>12273</v>
      </c>
      <c r="L2906" t="s">
        <v>3337</v>
      </c>
      <c r="P2906" t="s">
        <v>3343</v>
      </c>
    </row>
    <row r="2907" spans="1:16" x14ac:dyDescent="0.25">
      <c r="A2907" t="s">
        <v>4410</v>
      </c>
      <c r="B2907" t="s">
        <v>12268</v>
      </c>
      <c r="C2907" t="s">
        <v>12302</v>
      </c>
      <c r="D2907" t="s">
        <v>12302</v>
      </c>
      <c r="E2907" t="s">
        <v>12303</v>
      </c>
      <c r="F2907" t="s">
        <v>10707</v>
      </c>
      <c r="G2907" t="s">
        <v>4403</v>
      </c>
      <c r="H2907" t="s">
        <v>4415</v>
      </c>
      <c r="J2907" t="s">
        <v>12272</v>
      </c>
      <c r="K2907" t="s">
        <v>12273</v>
      </c>
      <c r="L2907" t="s">
        <v>4069</v>
      </c>
      <c r="P2907" t="s">
        <v>3343</v>
      </c>
    </row>
    <row r="2908" spans="1:16" x14ac:dyDescent="0.25">
      <c r="A2908" t="s">
        <v>4410</v>
      </c>
      <c r="B2908" t="s">
        <v>12268</v>
      </c>
      <c r="C2908" t="s">
        <v>12304</v>
      </c>
      <c r="D2908" t="s">
        <v>12304</v>
      </c>
      <c r="E2908" t="s">
        <v>12305</v>
      </c>
      <c r="F2908" t="s">
        <v>12306</v>
      </c>
      <c r="G2908" t="s">
        <v>4403</v>
      </c>
      <c r="H2908" t="s">
        <v>4415</v>
      </c>
      <c r="J2908" t="s">
        <v>12272</v>
      </c>
      <c r="K2908" t="s">
        <v>12273</v>
      </c>
      <c r="L2908" t="s">
        <v>4069</v>
      </c>
      <c r="P2908" t="s">
        <v>3343</v>
      </c>
    </row>
    <row r="2909" spans="1:16" x14ac:dyDescent="0.25">
      <c r="A2909" t="s">
        <v>4410</v>
      </c>
      <c r="B2909" t="s">
        <v>12268</v>
      </c>
      <c r="C2909" t="s">
        <v>12307</v>
      </c>
      <c r="D2909" t="s">
        <v>12307</v>
      </c>
      <c r="E2909" t="s">
        <v>12308</v>
      </c>
      <c r="F2909" t="s">
        <v>12309</v>
      </c>
      <c r="G2909" t="s">
        <v>4403</v>
      </c>
      <c r="H2909" t="s">
        <v>4415</v>
      </c>
      <c r="J2909" t="s">
        <v>12272</v>
      </c>
      <c r="K2909" t="s">
        <v>12273</v>
      </c>
      <c r="L2909" t="s">
        <v>3337</v>
      </c>
      <c r="P2909" t="s">
        <v>3343</v>
      </c>
    </row>
    <row r="2910" spans="1:16" x14ac:dyDescent="0.25">
      <c r="A2910" t="s">
        <v>4410</v>
      </c>
      <c r="B2910" t="s">
        <v>12268</v>
      </c>
      <c r="C2910" t="s">
        <v>12310</v>
      </c>
      <c r="D2910" t="s">
        <v>12310</v>
      </c>
      <c r="E2910" t="s">
        <v>12311</v>
      </c>
      <c r="F2910" t="s">
        <v>12312</v>
      </c>
      <c r="G2910" t="s">
        <v>4403</v>
      </c>
      <c r="H2910" t="s">
        <v>4415</v>
      </c>
      <c r="J2910" t="s">
        <v>12272</v>
      </c>
      <c r="K2910" t="s">
        <v>12273</v>
      </c>
      <c r="L2910" t="s">
        <v>3337</v>
      </c>
      <c r="P2910" t="s">
        <v>3343</v>
      </c>
    </row>
    <row r="2911" spans="1:16" x14ac:dyDescent="0.25">
      <c r="A2911" t="s">
        <v>4410</v>
      </c>
      <c r="B2911" t="s">
        <v>12268</v>
      </c>
      <c r="C2911" t="s">
        <v>12313</v>
      </c>
      <c r="D2911" t="s">
        <v>12313</v>
      </c>
      <c r="E2911" t="s">
        <v>12314</v>
      </c>
      <c r="F2911" t="s">
        <v>12315</v>
      </c>
      <c r="G2911" t="s">
        <v>4403</v>
      </c>
      <c r="H2911" t="s">
        <v>4415</v>
      </c>
      <c r="J2911" t="s">
        <v>12272</v>
      </c>
      <c r="K2911" t="s">
        <v>12273</v>
      </c>
      <c r="L2911" t="s">
        <v>3337</v>
      </c>
      <c r="P2911" t="s">
        <v>3343</v>
      </c>
    </row>
    <row r="2912" spans="1:16" x14ac:dyDescent="0.25">
      <c r="A2912" t="s">
        <v>4410</v>
      </c>
      <c r="B2912" t="s">
        <v>12268</v>
      </c>
      <c r="C2912" t="s">
        <v>12316</v>
      </c>
      <c r="D2912" t="s">
        <v>12316</v>
      </c>
      <c r="E2912" t="s">
        <v>12317</v>
      </c>
      <c r="F2912" t="s">
        <v>12318</v>
      </c>
      <c r="G2912" t="s">
        <v>4403</v>
      </c>
      <c r="H2912" t="s">
        <v>4415</v>
      </c>
      <c r="J2912" t="s">
        <v>12272</v>
      </c>
      <c r="K2912" t="s">
        <v>12273</v>
      </c>
      <c r="L2912" t="s">
        <v>3337</v>
      </c>
      <c r="P2912" t="s">
        <v>3343</v>
      </c>
    </row>
    <row r="2913" spans="1:16" x14ac:dyDescent="0.25">
      <c r="A2913" t="s">
        <v>4410</v>
      </c>
      <c r="B2913" t="s">
        <v>12268</v>
      </c>
      <c r="C2913" t="s">
        <v>12319</v>
      </c>
      <c r="D2913" t="s">
        <v>12319</v>
      </c>
      <c r="E2913" t="s">
        <v>12320</v>
      </c>
      <c r="F2913" t="s">
        <v>12321</v>
      </c>
      <c r="G2913" t="s">
        <v>3333</v>
      </c>
      <c r="H2913" t="s">
        <v>4415</v>
      </c>
      <c r="J2913" t="s">
        <v>12272</v>
      </c>
      <c r="K2913" t="s">
        <v>12273</v>
      </c>
      <c r="L2913" t="s">
        <v>3337</v>
      </c>
      <c r="P2913" t="s">
        <v>3343</v>
      </c>
    </row>
    <row r="2914" spans="1:16" x14ac:dyDescent="0.25">
      <c r="A2914" t="s">
        <v>4410</v>
      </c>
      <c r="B2914" t="s">
        <v>4411</v>
      </c>
      <c r="C2914" t="s">
        <v>12322</v>
      </c>
      <c r="D2914" t="s">
        <v>12322</v>
      </c>
      <c r="E2914" t="s">
        <v>12323</v>
      </c>
      <c r="F2914" t="s">
        <v>12324</v>
      </c>
      <c r="G2914" t="s">
        <v>4403</v>
      </c>
      <c r="H2914" t="s">
        <v>4415</v>
      </c>
      <c r="I2914" t="s">
        <v>3335</v>
      </c>
      <c r="K2914" t="s">
        <v>3336</v>
      </c>
      <c r="L2914" t="s">
        <v>4069</v>
      </c>
      <c r="M2914" t="s">
        <v>12325</v>
      </c>
      <c r="P2914" t="s">
        <v>3343</v>
      </c>
    </row>
    <row r="2915" spans="1:16" x14ac:dyDescent="0.25">
      <c r="A2915" t="s">
        <v>4398</v>
      </c>
      <c r="B2915" t="s">
        <v>4594</v>
      </c>
      <c r="C2915" t="s">
        <v>12326</v>
      </c>
      <c r="D2915" t="s">
        <v>12326</v>
      </c>
      <c r="E2915" t="s">
        <v>12327</v>
      </c>
      <c r="F2915" t="s">
        <v>12328</v>
      </c>
      <c r="G2915" t="s">
        <v>4403</v>
      </c>
      <c r="H2915" t="s">
        <v>4415</v>
      </c>
      <c r="J2915" t="s">
        <v>12329</v>
      </c>
      <c r="K2915" t="s">
        <v>4598</v>
      </c>
      <c r="L2915" t="s">
        <v>3337</v>
      </c>
      <c r="P2915" t="s">
        <v>3343</v>
      </c>
    </row>
    <row r="2916" spans="1:16" x14ac:dyDescent="0.25">
      <c r="A2916" t="s">
        <v>4398</v>
      </c>
      <c r="B2916" t="s">
        <v>4594</v>
      </c>
      <c r="C2916" t="s">
        <v>12330</v>
      </c>
      <c r="D2916" t="s">
        <v>12330</v>
      </c>
      <c r="E2916" t="s">
        <v>12331</v>
      </c>
      <c r="F2916" t="s">
        <v>12332</v>
      </c>
      <c r="G2916" t="s">
        <v>4403</v>
      </c>
      <c r="H2916" t="s">
        <v>4415</v>
      </c>
      <c r="J2916" t="s">
        <v>12329</v>
      </c>
      <c r="K2916" t="s">
        <v>4598</v>
      </c>
      <c r="L2916" t="s">
        <v>3337</v>
      </c>
      <c r="P2916" t="s">
        <v>3343</v>
      </c>
    </row>
    <row r="2917" spans="1:16" x14ac:dyDescent="0.25">
      <c r="A2917" t="s">
        <v>4410</v>
      </c>
      <c r="B2917" t="s">
        <v>12333</v>
      </c>
      <c r="C2917" t="s">
        <v>12334</v>
      </c>
      <c r="D2917" t="s">
        <v>12334</v>
      </c>
      <c r="E2917" t="s">
        <v>12335</v>
      </c>
      <c r="F2917" t="s">
        <v>12336</v>
      </c>
      <c r="G2917" t="s">
        <v>4403</v>
      </c>
      <c r="H2917" t="s">
        <v>4415</v>
      </c>
      <c r="K2917" t="s">
        <v>4605</v>
      </c>
      <c r="L2917" t="s">
        <v>3337</v>
      </c>
      <c r="P2917" t="s">
        <v>3343</v>
      </c>
    </row>
    <row r="2918" spans="1:16" x14ac:dyDescent="0.25">
      <c r="A2918" t="s">
        <v>4398</v>
      </c>
      <c r="B2918" t="s">
        <v>4742</v>
      </c>
      <c r="C2918" t="s">
        <v>12337</v>
      </c>
      <c r="D2918" t="s">
        <v>12337</v>
      </c>
      <c r="E2918" t="s">
        <v>12338</v>
      </c>
      <c r="F2918" t="s">
        <v>12339</v>
      </c>
      <c r="G2918" t="s">
        <v>4486</v>
      </c>
      <c r="H2918" t="s">
        <v>4404</v>
      </c>
      <c r="I2918" t="s">
        <v>4746</v>
      </c>
      <c r="K2918" t="s">
        <v>4406</v>
      </c>
      <c r="L2918" t="s">
        <v>4069</v>
      </c>
      <c r="P2918" t="s">
        <v>3343</v>
      </c>
    </row>
    <row r="2919" spans="1:16" x14ac:dyDescent="0.25">
      <c r="B2919" t="s">
        <v>12340</v>
      </c>
      <c r="C2919" t="s">
        <v>12341</v>
      </c>
      <c r="D2919" t="s">
        <v>12341</v>
      </c>
      <c r="E2919" t="s">
        <v>12342</v>
      </c>
      <c r="K2919" t="s">
        <v>3336</v>
      </c>
      <c r="L2919" t="s">
        <v>3337</v>
      </c>
      <c r="N2919" t="s">
        <v>4450</v>
      </c>
      <c r="P2919" t="s">
        <v>3343</v>
      </c>
    </row>
    <row r="2920" spans="1:16" x14ac:dyDescent="0.25">
      <c r="B2920" t="s">
        <v>11850</v>
      </c>
      <c r="C2920" t="s">
        <v>12343</v>
      </c>
      <c r="D2920" t="s">
        <v>12343</v>
      </c>
      <c r="E2920" t="s">
        <v>12344</v>
      </c>
      <c r="F2920" t="s">
        <v>12345</v>
      </c>
      <c r="G2920" t="s">
        <v>3333</v>
      </c>
      <c r="H2920" t="s">
        <v>3334</v>
      </c>
      <c r="K2920" t="s">
        <v>3336</v>
      </c>
      <c r="L2920" t="s">
        <v>3337</v>
      </c>
      <c r="P2920" t="s">
        <v>3343</v>
      </c>
    </row>
    <row r="2921" spans="1:16" x14ac:dyDescent="0.25">
      <c r="C2921" t="s">
        <v>12346</v>
      </c>
      <c r="D2921" t="s">
        <v>12346</v>
      </c>
      <c r="E2921" t="s">
        <v>12347</v>
      </c>
      <c r="F2921" t="s">
        <v>12348</v>
      </c>
      <c r="G2921" t="s">
        <v>3881</v>
      </c>
      <c r="H2921" t="s">
        <v>3334</v>
      </c>
      <c r="K2921" t="s">
        <v>3336</v>
      </c>
      <c r="L2921" t="s">
        <v>3337</v>
      </c>
      <c r="P2921" t="s">
        <v>3343</v>
      </c>
    </row>
    <row r="2922" spans="1:16" x14ac:dyDescent="0.25">
      <c r="A2922" t="s">
        <v>3328</v>
      </c>
      <c r="B2922" t="s">
        <v>12349</v>
      </c>
      <c r="C2922" t="s">
        <v>12350</v>
      </c>
      <c r="D2922" t="s">
        <v>12350</v>
      </c>
      <c r="E2922" t="s">
        <v>12351</v>
      </c>
      <c r="F2922" t="s">
        <v>12352</v>
      </c>
      <c r="G2922" t="s">
        <v>3881</v>
      </c>
      <c r="H2922" t="s">
        <v>4415</v>
      </c>
      <c r="I2922" t="s">
        <v>12353</v>
      </c>
      <c r="K2922" t="s">
        <v>3336</v>
      </c>
      <c r="L2922" t="s">
        <v>3337</v>
      </c>
      <c r="P2922" t="s">
        <v>3343</v>
      </c>
    </row>
    <row r="2923" spans="1:16" x14ac:dyDescent="0.25">
      <c r="A2923" t="s">
        <v>3328</v>
      </c>
      <c r="C2923" t="s">
        <v>12354</v>
      </c>
      <c r="D2923" t="s">
        <v>12354</v>
      </c>
      <c r="E2923" t="s">
        <v>12355</v>
      </c>
      <c r="F2923" t="s">
        <v>12356</v>
      </c>
      <c r="G2923" t="s">
        <v>3881</v>
      </c>
      <c r="H2923" t="s">
        <v>4415</v>
      </c>
      <c r="I2923" t="s">
        <v>12353</v>
      </c>
      <c r="K2923" t="s">
        <v>3336</v>
      </c>
      <c r="L2923" t="s">
        <v>3337</v>
      </c>
      <c r="P2923" t="s">
        <v>3343</v>
      </c>
    </row>
    <row r="2924" spans="1:16" x14ac:dyDescent="0.25">
      <c r="A2924" t="s">
        <v>3328</v>
      </c>
      <c r="B2924" t="s">
        <v>12357</v>
      </c>
      <c r="C2924" t="s">
        <v>12358</v>
      </c>
      <c r="D2924" t="s">
        <v>12358</v>
      </c>
      <c r="E2924" t="s">
        <v>12359</v>
      </c>
      <c r="F2924" t="s">
        <v>12360</v>
      </c>
      <c r="G2924" t="s">
        <v>3333</v>
      </c>
      <c r="H2924" t="s">
        <v>4415</v>
      </c>
      <c r="I2924" t="s">
        <v>12353</v>
      </c>
      <c r="K2924" t="s">
        <v>3336</v>
      </c>
      <c r="L2924" t="s">
        <v>3337</v>
      </c>
      <c r="P2924" t="s">
        <v>3343</v>
      </c>
    </row>
    <row r="2925" spans="1:16" x14ac:dyDescent="0.25">
      <c r="A2925" t="s">
        <v>3328</v>
      </c>
      <c r="C2925" t="s">
        <v>12361</v>
      </c>
      <c r="D2925" t="s">
        <v>12361</v>
      </c>
      <c r="E2925" t="s">
        <v>12362</v>
      </c>
      <c r="F2925" t="s">
        <v>12363</v>
      </c>
      <c r="G2925" t="s">
        <v>4403</v>
      </c>
      <c r="H2925" t="s">
        <v>4415</v>
      </c>
      <c r="I2925" t="s">
        <v>12353</v>
      </c>
      <c r="K2925" t="s">
        <v>3336</v>
      </c>
      <c r="L2925" t="s">
        <v>3337</v>
      </c>
      <c r="P2925" t="s">
        <v>3343</v>
      </c>
    </row>
    <row r="2926" spans="1:16" x14ac:dyDescent="0.25">
      <c r="A2926" t="s">
        <v>3328</v>
      </c>
      <c r="B2926" t="s">
        <v>12364</v>
      </c>
      <c r="C2926" t="s">
        <v>12365</v>
      </c>
      <c r="D2926" t="s">
        <v>12365</v>
      </c>
      <c r="E2926" t="s">
        <v>12366</v>
      </c>
      <c r="F2926" t="s">
        <v>12367</v>
      </c>
      <c r="G2926" t="s">
        <v>3881</v>
      </c>
      <c r="H2926" t="s">
        <v>4415</v>
      </c>
      <c r="I2926" t="s">
        <v>12353</v>
      </c>
      <c r="K2926" t="s">
        <v>3336</v>
      </c>
      <c r="L2926" t="s">
        <v>3337</v>
      </c>
      <c r="P2926" t="s">
        <v>3343</v>
      </c>
    </row>
    <row r="2927" spans="1:16" x14ac:dyDescent="0.25">
      <c r="B2927" t="s">
        <v>12368</v>
      </c>
      <c r="C2927" t="s">
        <v>12369</v>
      </c>
      <c r="D2927" t="s">
        <v>12369</v>
      </c>
      <c r="E2927" t="s">
        <v>12370</v>
      </c>
      <c r="G2927" t="s">
        <v>3881</v>
      </c>
      <c r="H2927" t="s">
        <v>4415</v>
      </c>
      <c r="I2927" t="s">
        <v>12353</v>
      </c>
      <c r="K2927" t="s">
        <v>3336</v>
      </c>
      <c r="L2927" t="s">
        <v>3337</v>
      </c>
      <c r="P2927" t="s">
        <v>3343</v>
      </c>
    </row>
    <row r="2928" spans="1:16" x14ac:dyDescent="0.25">
      <c r="A2928" t="s">
        <v>3328</v>
      </c>
      <c r="C2928" t="s">
        <v>12371</v>
      </c>
      <c r="D2928" t="s">
        <v>12371</v>
      </c>
      <c r="E2928" t="s">
        <v>12372</v>
      </c>
      <c r="F2928" t="s">
        <v>12373</v>
      </c>
      <c r="G2928" t="s">
        <v>4486</v>
      </c>
      <c r="H2928" t="s">
        <v>4415</v>
      </c>
      <c r="I2928" t="s">
        <v>12353</v>
      </c>
      <c r="K2928" t="s">
        <v>3336</v>
      </c>
      <c r="L2928" t="s">
        <v>3337</v>
      </c>
      <c r="P2928" t="s">
        <v>3343</v>
      </c>
    </row>
    <row r="2929" spans="1:16" x14ac:dyDescent="0.25">
      <c r="A2929" t="s">
        <v>3430</v>
      </c>
      <c r="B2929" t="s">
        <v>12374</v>
      </c>
      <c r="C2929" t="s">
        <v>12375</v>
      </c>
      <c r="D2929" t="s">
        <v>12375</v>
      </c>
      <c r="E2929" t="s">
        <v>12376</v>
      </c>
      <c r="F2929" t="s">
        <v>12377</v>
      </c>
      <c r="G2929" t="s">
        <v>4403</v>
      </c>
      <c r="H2929" t="s">
        <v>4415</v>
      </c>
      <c r="I2929" t="s">
        <v>12353</v>
      </c>
      <c r="K2929" t="s">
        <v>3336</v>
      </c>
      <c r="L2929" t="s">
        <v>3337</v>
      </c>
      <c r="P2929" t="s">
        <v>3343</v>
      </c>
    </row>
    <row r="2930" spans="1:16" x14ac:dyDescent="0.25">
      <c r="A2930" t="s">
        <v>3430</v>
      </c>
      <c r="C2930" t="s">
        <v>12378</v>
      </c>
      <c r="D2930" t="s">
        <v>12378</v>
      </c>
      <c r="E2930" t="s">
        <v>12379</v>
      </c>
      <c r="F2930" t="s">
        <v>12380</v>
      </c>
      <c r="G2930" t="s">
        <v>4403</v>
      </c>
      <c r="H2930" t="s">
        <v>4415</v>
      </c>
      <c r="I2930" t="s">
        <v>12353</v>
      </c>
      <c r="K2930" t="s">
        <v>3336</v>
      </c>
      <c r="L2930" t="s">
        <v>3337</v>
      </c>
      <c r="P2930" t="s">
        <v>3343</v>
      </c>
    </row>
    <row r="2931" spans="1:16" x14ac:dyDescent="0.25">
      <c r="A2931" t="s">
        <v>3430</v>
      </c>
      <c r="C2931" t="s">
        <v>12381</v>
      </c>
      <c r="D2931" t="s">
        <v>12381</v>
      </c>
      <c r="E2931" t="s">
        <v>12382</v>
      </c>
      <c r="F2931" t="s">
        <v>12380</v>
      </c>
      <c r="G2931" t="s">
        <v>3881</v>
      </c>
      <c r="H2931" t="s">
        <v>4415</v>
      </c>
      <c r="I2931" t="s">
        <v>12353</v>
      </c>
      <c r="K2931" t="s">
        <v>3336</v>
      </c>
      <c r="L2931" t="s">
        <v>3337</v>
      </c>
      <c r="P2931" t="s">
        <v>3343</v>
      </c>
    </row>
    <row r="2932" spans="1:16" x14ac:dyDescent="0.25">
      <c r="A2932" t="s">
        <v>3430</v>
      </c>
      <c r="B2932" t="s">
        <v>12383</v>
      </c>
      <c r="C2932" t="s">
        <v>12384</v>
      </c>
      <c r="D2932" t="s">
        <v>12384</v>
      </c>
      <c r="E2932" t="s">
        <v>12385</v>
      </c>
      <c r="F2932" t="s">
        <v>12386</v>
      </c>
      <c r="G2932" t="s">
        <v>4403</v>
      </c>
      <c r="H2932" t="s">
        <v>4415</v>
      </c>
      <c r="I2932" t="s">
        <v>12353</v>
      </c>
      <c r="K2932" t="s">
        <v>3336</v>
      </c>
      <c r="L2932" t="s">
        <v>3337</v>
      </c>
      <c r="P2932" t="s">
        <v>3343</v>
      </c>
    </row>
    <row r="2933" spans="1:16" x14ac:dyDescent="0.25">
      <c r="A2933" t="s">
        <v>3430</v>
      </c>
      <c r="B2933" t="s">
        <v>12387</v>
      </c>
      <c r="C2933" t="s">
        <v>12388</v>
      </c>
      <c r="D2933" t="s">
        <v>12388</v>
      </c>
      <c r="E2933" t="s">
        <v>12389</v>
      </c>
      <c r="F2933" t="s">
        <v>12386</v>
      </c>
      <c r="G2933" t="s">
        <v>3881</v>
      </c>
      <c r="H2933" t="s">
        <v>4415</v>
      </c>
      <c r="I2933" t="s">
        <v>12353</v>
      </c>
      <c r="K2933" t="s">
        <v>3336</v>
      </c>
      <c r="L2933" t="s">
        <v>3337</v>
      </c>
      <c r="P2933" t="s">
        <v>3343</v>
      </c>
    </row>
    <row r="2934" spans="1:16" x14ac:dyDescent="0.25">
      <c r="A2934" t="s">
        <v>3430</v>
      </c>
      <c r="B2934" t="s">
        <v>12387</v>
      </c>
      <c r="C2934" t="s">
        <v>12390</v>
      </c>
      <c r="D2934" t="s">
        <v>12390</v>
      </c>
      <c r="E2934" t="s">
        <v>12391</v>
      </c>
      <c r="F2934" t="s">
        <v>12392</v>
      </c>
      <c r="G2934" t="s">
        <v>4403</v>
      </c>
      <c r="H2934" t="s">
        <v>4415</v>
      </c>
      <c r="I2934" t="s">
        <v>12353</v>
      </c>
      <c r="K2934" t="s">
        <v>3336</v>
      </c>
      <c r="L2934" t="s">
        <v>3337</v>
      </c>
      <c r="P2934" t="s">
        <v>3343</v>
      </c>
    </row>
    <row r="2935" spans="1:16" x14ac:dyDescent="0.25">
      <c r="A2935" t="s">
        <v>3430</v>
      </c>
      <c r="C2935" t="s">
        <v>12393</v>
      </c>
      <c r="D2935" t="s">
        <v>12393</v>
      </c>
      <c r="E2935" t="s">
        <v>12394</v>
      </c>
      <c r="F2935" t="s">
        <v>12392</v>
      </c>
      <c r="G2935" t="s">
        <v>3881</v>
      </c>
      <c r="H2935" t="s">
        <v>4415</v>
      </c>
      <c r="I2935" t="s">
        <v>12353</v>
      </c>
      <c r="K2935" t="s">
        <v>3336</v>
      </c>
      <c r="L2935" t="s">
        <v>3337</v>
      </c>
      <c r="P2935" t="s">
        <v>3343</v>
      </c>
    </row>
    <row r="2936" spans="1:16" x14ac:dyDescent="0.25">
      <c r="A2936" t="s">
        <v>3430</v>
      </c>
      <c r="C2936" t="s">
        <v>12395</v>
      </c>
      <c r="D2936" t="s">
        <v>12395</v>
      </c>
      <c r="E2936" t="s">
        <v>12376</v>
      </c>
      <c r="F2936" t="s">
        <v>12377</v>
      </c>
      <c r="G2936" t="s">
        <v>3881</v>
      </c>
      <c r="H2936" t="s">
        <v>4415</v>
      </c>
      <c r="I2936" t="s">
        <v>12353</v>
      </c>
      <c r="K2936" t="s">
        <v>3336</v>
      </c>
      <c r="L2936" t="s">
        <v>3337</v>
      </c>
      <c r="P2936" t="s">
        <v>3343</v>
      </c>
    </row>
    <row r="2937" spans="1:16" x14ac:dyDescent="0.25">
      <c r="A2937" t="s">
        <v>3430</v>
      </c>
      <c r="B2937" t="s">
        <v>12396</v>
      </c>
      <c r="C2937" t="s">
        <v>12397</v>
      </c>
      <c r="D2937" t="s">
        <v>12397</v>
      </c>
      <c r="E2937" t="s">
        <v>12398</v>
      </c>
      <c r="F2937" t="s">
        <v>12399</v>
      </c>
      <c r="G2937" t="s">
        <v>4403</v>
      </c>
      <c r="H2937" t="s">
        <v>4415</v>
      </c>
      <c r="I2937" t="s">
        <v>12353</v>
      </c>
      <c r="K2937" t="s">
        <v>3336</v>
      </c>
      <c r="L2937" t="s">
        <v>3337</v>
      </c>
      <c r="P2937" t="s">
        <v>3343</v>
      </c>
    </row>
    <row r="2938" spans="1:16" x14ac:dyDescent="0.25">
      <c r="A2938" t="s">
        <v>3430</v>
      </c>
      <c r="C2938" t="s">
        <v>12400</v>
      </c>
      <c r="D2938" t="s">
        <v>12400</v>
      </c>
      <c r="E2938" t="s">
        <v>12398</v>
      </c>
      <c r="F2938" t="s">
        <v>12399</v>
      </c>
      <c r="G2938" t="s">
        <v>3881</v>
      </c>
      <c r="H2938" t="s">
        <v>4415</v>
      </c>
      <c r="I2938" t="s">
        <v>12353</v>
      </c>
      <c r="K2938" t="s">
        <v>3336</v>
      </c>
      <c r="L2938" t="s">
        <v>3337</v>
      </c>
      <c r="P2938" t="s">
        <v>3343</v>
      </c>
    </row>
    <row r="2939" spans="1:16" x14ac:dyDescent="0.25">
      <c r="A2939" t="s">
        <v>3430</v>
      </c>
      <c r="C2939" t="s">
        <v>12401</v>
      </c>
      <c r="D2939" t="s">
        <v>12401</v>
      </c>
      <c r="E2939" t="s">
        <v>12402</v>
      </c>
      <c r="F2939" t="s">
        <v>12403</v>
      </c>
      <c r="G2939" t="s">
        <v>4403</v>
      </c>
      <c r="H2939" t="s">
        <v>4415</v>
      </c>
      <c r="I2939" t="s">
        <v>12353</v>
      </c>
      <c r="K2939" t="s">
        <v>3336</v>
      </c>
      <c r="L2939" t="s">
        <v>3337</v>
      </c>
      <c r="P2939" t="s">
        <v>3343</v>
      </c>
    </row>
    <row r="2940" spans="1:16" x14ac:dyDescent="0.25">
      <c r="A2940" t="s">
        <v>3430</v>
      </c>
      <c r="C2940" t="s">
        <v>12404</v>
      </c>
      <c r="D2940" t="s">
        <v>12404</v>
      </c>
      <c r="E2940" t="s">
        <v>12405</v>
      </c>
      <c r="F2940" t="s">
        <v>12403</v>
      </c>
      <c r="G2940" t="s">
        <v>3881</v>
      </c>
      <c r="H2940" t="s">
        <v>4415</v>
      </c>
      <c r="I2940" t="s">
        <v>12353</v>
      </c>
      <c r="K2940" t="s">
        <v>3336</v>
      </c>
      <c r="L2940" t="s">
        <v>3337</v>
      </c>
      <c r="P2940" t="s">
        <v>3343</v>
      </c>
    </row>
    <row r="2941" spans="1:16" x14ac:dyDescent="0.25">
      <c r="A2941" t="s">
        <v>3430</v>
      </c>
      <c r="B2941" t="s">
        <v>12406</v>
      </c>
      <c r="C2941" t="s">
        <v>12407</v>
      </c>
      <c r="D2941" t="s">
        <v>12407</v>
      </c>
      <c r="E2941" t="s">
        <v>12408</v>
      </c>
      <c r="F2941" t="s">
        <v>12409</v>
      </c>
      <c r="G2941" t="s">
        <v>4403</v>
      </c>
      <c r="H2941" t="s">
        <v>4415</v>
      </c>
      <c r="I2941" t="s">
        <v>12353</v>
      </c>
      <c r="K2941" t="s">
        <v>3336</v>
      </c>
      <c r="L2941" t="s">
        <v>3337</v>
      </c>
      <c r="P2941" t="s">
        <v>3343</v>
      </c>
    </row>
    <row r="2942" spans="1:16" x14ac:dyDescent="0.25">
      <c r="A2942" t="s">
        <v>3430</v>
      </c>
      <c r="B2942" t="s">
        <v>12406</v>
      </c>
      <c r="C2942" t="s">
        <v>12410</v>
      </c>
      <c r="D2942" t="s">
        <v>12410</v>
      </c>
      <c r="E2942" t="s">
        <v>12411</v>
      </c>
      <c r="F2942" t="s">
        <v>12409</v>
      </c>
      <c r="G2942" t="s">
        <v>3881</v>
      </c>
      <c r="H2942" t="s">
        <v>4415</v>
      </c>
      <c r="I2942" t="s">
        <v>12353</v>
      </c>
      <c r="K2942" t="s">
        <v>3336</v>
      </c>
      <c r="L2942" t="s">
        <v>3337</v>
      </c>
      <c r="P2942" t="s">
        <v>3343</v>
      </c>
    </row>
    <row r="2943" spans="1:16" x14ac:dyDescent="0.25">
      <c r="A2943" t="s">
        <v>3430</v>
      </c>
      <c r="B2943" t="s">
        <v>12406</v>
      </c>
      <c r="C2943" t="s">
        <v>12412</v>
      </c>
      <c r="D2943" t="s">
        <v>12412</v>
      </c>
      <c r="E2943" t="s">
        <v>12413</v>
      </c>
      <c r="F2943" t="s">
        <v>12414</v>
      </c>
      <c r="G2943" t="s">
        <v>4403</v>
      </c>
      <c r="H2943" t="s">
        <v>4415</v>
      </c>
      <c r="I2943" t="s">
        <v>12353</v>
      </c>
      <c r="K2943" t="s">
        <v>3336</v>
      </c>
      <c r="L2943" t="s">
        <v>3337</v>
      </c>
      <c r="P2943" t="s">
        <v>3343</v>
      </c>
    </row>
    <row r="2944" spans="1:16" x14ac:dyDescent="0.25">
      <c r="A2944" t="s">
        <v>3430</v>
      </c>
      <c r="C2944" t="s">
        <v>12415</v>
      </c>
      <c r="D2944" t="s">
        <v>12415</v>
      </c>
      <c r="E2944" t="s">
        <v>12416</v>
      </c>
      <c r="F2944" t="s">
        <v>12414</v>
      </c>
      <c r="G2944" t="s">
        <v>3881</v>
      </c>
      <c r="H2944" t="s">
        <v>4415</v>
      </c>
      <c r="I2944" t="s">
        <v>12353</v>
      </c>
      <c r="K2944" t="s">
        <v>3336</v>
      </c>
      <c r="L2944" t="s">
        <v>3337</v>
      </c>
      <c r="P2944" t="s">
        <v>3343</v>
      </c>
    </row>
    <row r="2945" spans="1:16" x14ac:dyDescent="0.25">
      <c r="A2945" t="s">
        <v>3430</v>
      </c>
      <c r="C2945" t="s">
        <v>12417</v>
      </c>
      <c r="D2945" t="s">
        <v>12417</v>
      </c>
      <c r="E2945" t="s">
        <v>12418</v>
      </c>
      <c r="F2945" t="s">
        <v>12419</v>
      </c>
      <c r="G2945" t="s">
        <v>4403</v>
      </c>
      <c r="H2945" t="s">
        <v>4415</v>
      </c>
      <c r="I2945" t="s">
        <v>12353</v>
      </c>
      <c r="K2945" t="s">
        <v>3336</v>
      </c>
      <c r="L2945" t="s">
        <v>3337</v>
      </c>
      <c r="P2945" t="s">
        <v>3343</v>
      </c>
    </row>
    <row r="2946" spans="1:16" x14ac:dyDescent="0.25">
      <c r="A2946" t="s">
        <v>3430</v>
      </c>
      <c r="C2946" t="s">
        <v>12420</v>
      </c>
      <c r="D2946" t="s">
        <v>12420</v>
      </c>
      <c r="E2946" t="s">
        <v>12421</v>
      </c>
      <c r="F2946" t="s">
        <v>12419</v>
      </c>
      <c r="G2946" t="s">
        <v>3881</v>
      </c>
      <c r="H2946" t="s">
        <v>4415</v>
      </c>
      <c r="I2946" t="s">
        <v>12353</v>
      </c>
      <c r="K2946" t="s">
        <v>3336</v>
      </c>
      <c r="L2946" t="s">
        <v>3337</v>
      </c>
      <c r="P2946" t="s">
        <v>3343</v>
      </c>
    </row>
    <row r="2947" spans="1:16" x14ac:dyDescent="0.25">
      <c r="A2947" t="s">
        <v>3430</v>
      </c>
      <c r="B2947" t="s">
        <v>12422</v>
      </c>
      <c r="C2947" t="s">
        <v>12423</v>
      </c>
      <c r="D2947" t="s">
        <v>12423</v>
      </c>
      <c r="E2947" t="s">
        <v>12424</v>
      </c>
      <c r="F2947" t="s">
        <v>12425</v>
      </c>
      <c r="G2947" t="s">
        <v>4403</v>
      </c>
      <c r="H2947" t="s">
        <v>4415</v>
      </c>
      <c r="I2947" t="s">
        <v>12353</v>
      </c>
      <c r="K2947" t="s">
        <v>3336</v>
      </c>
      <c r="L2947" t="s">
        <v>3337</v>
      </c>
      <c r="P2947" t="s">
        <v>3343</v>
      </c>
    </row>
    <row r="2948" spans="1:16" x14ac:dyDescent="0.25">
      <c r="A2948" t="s">
        <v>3430</v>
      </c>
      <c r="C2948" t="s">
        <v>12426</v>
      </c>
      <c r="D2948" t="s">
        <v>12426</v>
      </c>
      <c r="E2948" t="s">
        <v>12424</v>
      </c>
      <c r="F2948" t="s">
        <v>12425</v>
      </c>
      <c r="G2948" t="s">
        <v>3881</v>
      </c>
      <c r="H2948" t="s">
        <v>4415</v>
      </c>
      <c r="I2948" t="s">
        <v>12353</v>
      </c>
      <c r="K2948" t="s">
        <v>3336</v>
      </c>
      <c r="L2948" t="s">
        <v>3337</v>
      </c>
      <c r="P2948" t="s">
        <v>3343</v>
      </c>
    </row>
    <row r="2949" spans="1:16" x14ac:dyDescent="0.25">
      <c r="A2949" t="s">
        <v>3430</v>
      </c>
      <c r="C2949" t="s">
        <v>12427</v>
      </c>
      <c r="D2949" t="s">
        <v>12427</v>
      </c>
      <c r="E2949" t="s">
        <v>12428</v>
      </c>
      <c r="F2949" t="s">
        <v>12429</v>
      </c>
      <c r="G2949" t="s">
        <v>4403</v>
      </c>
      <c r="H2949" t="s">
        <v>4415</v>
      </c>
      <c r="I2949" t="s">
        <v>12353</v>
      </c>
      <c r="K2949" t="s">
        <v>3336</v>
      </c>
      <c r="L2949" t="s">
        <v>3337</v>
      </c>
      <c r="P2949" t="s">
        <v>3343</v>
      </c>
    </row>
    <row r="2950" spans="1:16" x14ac:dyDescent="0.25">
      <c r="A2950" t="s">
        <v>3430</v>
      </c>
      <c r="C2950" t="s">
        <v>12430</v>
      </c>
      <c r="D2950" t="s">
        <v>12430</v>
      </c>
      <c r="E2950" t="s">
        <v>12428</v>
      </c>
      <c r="F2950" t="s">
        <v>12429</v>
      </c>
      <c r="G2950" t="s">
        <v>3881</v>
      </c>
      <c r="H2950" t="s">
        <v>4415</v>
      </c>
      <c r="I2950" t="s">
        <v>12353</v>
      </c>
      <c r="K2950" t="s">
        <v>3336</v>
      </c>
      <c r="L2950" t="s">
        <v>3337</v>
      </c>
      <c r="P2950" t="s">
        <v>3343</v>
      </c>
    </row>
    <row r="2951" spans="1:16" x14ac:dyDescent="0.25">
      <c r="A2951" t="s">
        <v>3430</v>
      </c>
      <c r="C2951" t="s">
        <v>12431</v>
      </c>
      <c r="D2951" t="s">
        <v>12431</v>
      </c>
      <c r="E2951" t="s">
        <v>12432</v>
      </c>
      <c r="F2951" t="s">
        <v>12433</v>
      </c>
      <c r="G2951" t="s">
        <v>4403</v>
      </c>
      <c r="H2951" t="s">
        <v>4415</v>
      </c>
      <c r="I2951" t="s">
        <v>12353</v>
      </c>
      <c r="K2951" t="s">
        <v>3336</v>
      </c>
      <c r="L2951" t="s">
        <v>3337</v>
      </c>
      <c r="P2951" t="s">
        <v>3343</v>
      </c>
    </row>
    <row r="2952" spans="1:16" x14ac:dyDescent="0.25">
      <c r="A2952" t="s">
        <v>3430</v>
      </c>
      <c r="B2952" t="s">
        <v>12422</v>
      </c>
      <c r="C2952" t="s">
        <v>12434</v>
      </c>
      <c r="D2952" t="s">
        <v>12434</v>
      </c>
      <c r="E2952" t="s">
        <v>12435</v>
      </c>
      <c r="F2952" t="s">
        <v>12433</v>
      </c>
      <c r="G2952" t="s">
        <v>3881</v>
      </c>
      <c r="H2952" t="s">
        <v>4415</v>
      </c>
      <c r="I2952" t="s">
        <v>12353</v>
      </c>
      <c r="K2952" t="s">
        <v>3336</v>
      </c>
      <c r="L2952" t="s">
        <v>3337</v>
      </c>
      <c r="P2952" t="s">
        <v>3343</v>
      </c>
    </row>
    <row r="2953" spans="1:16" x14ac:dyDescent="0.25">
      <c r="A2953" t="s">
        <v>3328</v>
      </c>
      <c r="C2953" t="s">
        <v>12436</v>
      </c>
      <c r="D2953" t="s">
        <v>12436</v>
      </c>
      <c r="E2953" t="s">
        <v>12351</v>
      </c>
      <c r="F2953" t="s">
        <v>12437</v>
      </c>
      <c r="G2953" t="s">
        <v>3881</v>
      </c>
      <c r="H2953" t="s">
        <v>4415</v>
      </c>
      <c r="I2953" t="s">
        <v>12353</v>
      </c>
      <c r="K2953" t="s">
        <v>3336</v>
      </c>
      <c r="L2953" t="s">
        <v>3337</v>
      </c>
      <c r="P2953" t="s">
        <v>3343</v>
      </c>
    </row>
    <row r="2954" spans="1:16" x14ac:dyDescent="0.25">
      <c r="A2954" t="s">
        <v>4764</v>
      </c>
      <c r="B2954" t="s">
        <v>12364</v>
      </c>
      <c r="C2954" t="s">
        <v>12438</v>
      </c>
      <c r="D2954" t="s">
        <v>12438</v>
      </c>
      <c r="E2954" t="s">
        <v>12439</v>
      </c>
      <c r="F2954" t="s">
        <v>12440</v>
      </c>
      <c r="G2954" t="s">
        <v>4403</v>
      </c>
      <c r="H2954" t="s">
        <v>4415</v>
      </c>
      <c r="I2954" t="s">
        <v>12353</v>
      </c>
      <c r="K2954" t="s">
        <v>3336</v>
      </c>
      <c r="L2954" t="s">
        <v>3337</v>
      </c>
      <c r="P2954" t="s">
        <v>3343</v>
      </c>
    </row>
    <row r="2955" spans="1:16" x14ac:dyDescent="0.25">
      <c r="A2955" t="s">
        <v>3328</v>
      </c>
      <c r="B2955" t="s">
        <v>12441</v>
      </c>
      <c r="C2955" t="s">
        <v>12442</v>
      </c>
      <c r="D2955" t="s">
        <v>12442</v>
      </c>
      <c r="E2955" t="s">
        <v>12351</v>
      </c>
      <c r="F2955" t="s">
        <v>12443</v>
      </c>
      <c r="G2955" t="s">
        <v>3881</v>
      </c>
      <c r="H2955" t="s">
        <v>4415</v>
      </c>
      <c r="I2955" t="s">
        <v>12353</v>
      </c>
      <c r="K2955" t="s">
        <v>3336</v>
      </c>
      <c r="L2955" t="s">
        <v>3337</v>
      </c>
      <c r="P2955" t="s">
        <v>3343</v>
      </c>
    </row>
    <row r="2956" spans="1:16" x14ac:dyDescent="0.25">
      <c r="A2956" t="s">
        <v>3328</v>
      </c>
      <c r="C2956" t="s">
        <v>12444</v>
      </c>
      <c r="D2956" t="s">
        <v>12444</v>
      </c>
      <c r="E2956" t="s">
        <v>12445</v>
      </c>
      <c r="F2956" t="s">
        <v>12446</v>
      </c>
      <c r="G2956" t="s">
        <v>4403</v>
      </c>
      <c r="H2956" t="s">
        <v>4415</v>
      </c>
      <c r="I2956" t="s">
        <v>12353</v>
      </c>
      <c r="K2956" t="s">
        <v>3336</v>
      </c>
      <c r="L2956" t="s">
        <v>3337</v>
      </c>
      <c r="P2956" t="s">
        <v>3343</v>
      </c>
    </row>
    <row r="2957" spans="1:16" x14ac:dyDescent="0.25">
      <c r="A2957" t="s">
        <v>3328</v>
      </c>
      <c r="C2957" t="s">
        <v>12447</v>
      </c>
      <c r="D2957" t="s">
        <v>12447</v>
      </c>
      <c r="E2957" t="s">
        <v>12448</v>
      </c>
      <c r="F2957" t="s">
        <v>12449</v>
      </c>
      <c r="G2957" t="s">
        <v>4403</v>
      </c>
      <c r="H2957" t="s">
        <v>4415</v>
      </c>
      <c r="I2957" t="s">
        <v>12353</v>
      </c>
      <c r="K2957" t="s">
        <v>3336</v>
      </c>
      <c r="L2957" t="s">
        <v>3337</v>
      </c>
      <c r="P2957" t="s">
        <v>3343</v>
      </c>
    </row>
    <row r="2958" spans="1:16" x14ac:dyDescent="0.25">
      <c r="A2958" t="s">
        <v>3328</v>
      </c>
      <c r="C2958" t="s">
        <v>12450</v>
      </c>
      <c r="D2958" t="s">
        <v>12450</v>
      </c>
      <c r="E2958" t="s">
        <v>12451</v>
      </c>
      <c r="F2958" t="s">
        <v>12452</v>
      </c>
      <c r="G2958" t="s">
        <v>3881</v>
      </c>
      <c r="H2958" t="s">
        <v>4415</v>
      </c>
      <c r="I2958" t="s">
        <v>12353</v>
      </c>
      <c r="K2958" t="s">
        <v>3336</v>
      </c>
      <c r="L2958" t="s">
        <v>3337</v>
      </c>
      <c r="P2958" t="s">
        <v>3343</v>
      </c>
    </row>
    <row r="2959" spans="1:16" x14ac:dyDescent="0.25">
      <c r="A2959" t="s">
        <v>3328</v>
      </c>
      <c r="C2959" t="s">
        <v>12453</v>
      </c>
      <c r="D2959" t="s">
        <v>12453</v>
      </c>
      <c r="E2959" t="s">
        <v>12454</v>
      </c>
      <c r="F2959" t="s">
        <v>12455</v>
      </c>
      <c r="G2959" t="s">
        <v>4403</v>
      </c>
      <c r="H2959" t="s">
        <v>4415</v>
      </c>
      <c r="I2959" t="s">
        <v>12353</v>
      </c>
      <c r="K2959" t="s">
        <v>3336</v>
      </c>
      <c r="L2959" t="s">
        <v>3337</v>
      </c>
      <c r="P2959" t="s">
        <v>3343</v>
      </c>
    </row>
    <row r="2960" spans="1:16" x14ac:dyDescent="0.25">
      <c r="A2960" t="s">
        <v>3328</v>
      </c>
      <c r="C2960" t="s">
        <v>12456</v>
      </c>
      <c r="D2960" t="s">
        <v>12456</v>
      </c>
      <c r="E2960" t="s">
        <v>12457</v>
      </c>
      <c r="F2960" t="s">
        <v>12458</v>
      </c>
      <c r="G2960" t="s">
        <v>3881</v>
      </c>
      <c r="H2960" t="s">
        <v>4415</v>
      </c>
      <c r="I2960" t="s">
        <v>12353</v>
      </c>
      <c r="K2960" t="s">
        <v>3336</v>
      </c>
      <c r="L2960" t="s">
        <v>3337</v>
      </c>
      <c r="P2960" t="s">
        <v>3343</v>
      </c>
    </row>
    <row r="2961" spans="1:16" x14ac:dyDescent="0.25">
      <c r="A2961" t="s">
        <v>3328</v>
      </c>
      <c r="C2961" t="s">
        <v>12459</v>
      </c>
      <c r="D2961" t="s">
        <v>12459</v>
      </c>
      <c r="E2961" t="s">
        <v>12351</v>
      </c>
      <c r="F2961" t="s">
        <v>12460</v>
      </c>
      <c r="G2961" t="s">
        <v>3881</v>
      </c>
      <c r="H2961" t="s">
        <v>4415</v>
      </c>
      <c r="I2961" t="s">
        <v>12353</v>
      </c>
      <c r="K2961" t="s">
        <v>3336</v>
      </c>
      <c r="L2961" t="s">
        <v>3337</v>
      </c>
      <c r="P2961" t="s">
        <v>3343</v>
      </c>
    </row>
    <row r="2962" spans="1:16" x14ac:dyDescent="0.25">
      <c r="A2962" t="s">
        <v>3328</v>
      </c>
      <c r="C2962" t="s">
        <v>12461</v>
      </c>
      <c r="D2962" t="s">
        <v>12461</v>
      </c>
      <c r="E2962" t="s">
        <v>12351</v>
      </c>
      <c r="F2962" t="s">
        <v>12462</v>
      </c>
      <c r="G2962" t="s">
        <v>3881</v>
      </c>
      <c r="H2962" t="s">
        <v>4415</v>
      </c>
      <c r="I2962" t="s">
        <v>12353</v>
      </c>
      <c r="K2962" t="s">
        <v>3336</v>
      </c>
      <c r="L2962" t="s">
        <v>3337</v>
      </c>
      <c r="P2962" t="s">
        <v>3343</v>
      </c>
    </row>
    <row r="2963" spans="1:16" x14ac:dyDescent="0.25">
      <c r="A2963" t="s">
        <v>4410</v>
      </c>
      <c r="B2963" t="s">
        <v>10760</v>
      </c>
      <c r="C2963" t="s">
        <v>12463</v>
      </c>
      <c r="D2963" t="s">
        <v>12463</v>
      </c>
      <c r="E2963" t="s">
        <v>12464</v>
      </c>
      <c r="F2963" t="s">
        <v>12465</v>
      </c>
      <c r="G2963" t="s">
        <v>4403</v>
      </c>
      <c r="H2963" t="s">
        <v>4415</v>
      </c>
      <c r="J2963" t="s">
        <v>10756</v>
      </c>
      <c r="K2963" t="s">
        <v>4448</v>
      </c>
      <c r="L2963" t="s">
        <v>4069</v>
      </c>
      <c r="P2963" t="s">
        <v>3343</v>
      </c>
    </row>
    <row r="2964" spans="1:16" x14ac:dyDescent="0.25">
      <c r="A2964" t="s">
        <v>4410</v>
      </c>
      <c r="B2964" t="s">
        <v>5815</v>
      </c>
      <c r="C2964" t="s">
        <v>12466</v>
      </c>
      <c r="D2964" t="s">
        <v>12466</v>
      </c>
      <c r="E2964" t="s">
        <v>12467</v>
      </c>
      <c r="F2964" t="s">
        <v>12468</v>
      </c>
      <c r="G2964" t="s">
        <v>4443</v>
      </c>
      <c r="H2964" t="s">
        <v>4415</v>
      </c>
      <c r="K2964" t="s">
        <v>5814</v>
      </c>
      <c r="L2964" t="s">
        <v>3337</v>
      </c>
      <c r="M2964" t="s">
        <v>12469</v>
      </c>
      <c r="N2964" t="s">
        <v>4450</v>
      </c>
      <c r="P2964" t="s">
        <v>3343</v>
      </c>
    </row>
    <row r="2965" spans="1:16" x14ac:dyDescent="0.25">
      <c r="A2965" t="s">
        <v>4398</v>
      </c>
      <c r="B2965" t="s">
        <v>5486</v>
      </c>
      <c r="C2965" t="s">
        <v>12470</v>
      </c>
      <c r="D2965" t="s">
        <v>12470</v>
      </c>
      <c r="E2965" t="s">
        <v>12471</v>
      </c>
      <c r="F2965" t="s">
        <v>12472</v>
      </c>
      <c r="G2965" t="s">
        <v>4486</v>
      </c>
      <c r="H2965" t="s">
        <v>4415</v>
      </c>
      <c r="L2965" t="s">
        <v>3337</v>
      </c>
      <c r="M2965" t="s">
        <v>12473</v>
      </c>
      <c r="P2965" t="s">
        <v>3343</v>
      </c>
    </row>
    <row r="2966" spans="1:16" x14ac:dyDescent="0.25">
      <c r="A2966" t="s">
        <v>4764</v>
      </c>
      <c r="B2966" t="s">
        <v>12474</v>
      </c>
      <c r="C2966" t="s">
        <v>12475</v>
      </c>
      <c r="D2966" t="s">
        <v>12475</v>
      </c>
      <c r="E2966" t="s">
        <v>12476</v>
      </c>
      <c r="F2966" t="s">
        <v>12477</v>
      </c>
      <c r="G2966" t="s">
        <v>3881</v>
      </c>
      <c r="H2966" t="s">
        <v>4415</v>
      </c>
      <c r="K2966" t="s">
        <v>3336</v>
      </c>
      <c r="L2966" t="s">
        <v>3337</v>
      </c>
      <c r="P2966" t="s">
        <v>3343</v>
      </c>
    </row>
    <row r="2967" spans="1:16" x14ac:dyDescent="0.25">
      <c r="A2967" t="s">
        <v>4764</v>
      </c>
      <c r="C2967" t="s">
        <v>12478</v>
      </c>
      <c r="D2967" t="s">
        <v>12478</v>
      </c>
      <c r="E2967" t="s">
        <v>12479</v>
      </c>
      <c r="F2967" t="s">
        <v>12480</v>
      </c>
      <c r="G2967" t="s">
        <v>4403</v>
      </c>
      <c r="H2967" t="s">
        <v>4415</v>
      </c>
      <c r="K2967" t="s">
        <v>3336</v>
      </c>
      <c r="L2967" t="s">
        <v>3337</v>
      </c>
      <c r="P2967" t="s">
        <v>3343</v>
      </c>
    </row>
    <row r="2968" spans="1:16" x14ac:dyDescent="0.25">
      <c r="A2968" t="s">
        <v>3328</v>
      </c>
      <c r="C2968" t="s">
        <v>12481</v>
      </c>
      <c r="D2968" t="s">
        <v>12481</v>
      </c>
      <c r="E2968" t="s">
        <v>12482</v>
      </c>
      <c r="F2968" t="s">
        <v>12483</v>
      </c>
      <c r="G2968" t="s">
        <v>4403</v>
      </c>
      <c r="H2968" t="s">
        <v>4415</v>
      </c>
      <c r="K2968" t="s">
        <v>3336</v>
      </c>
      <c r="L2968" t="s">
        <v>4069</v>
      </c>
      <c r="P2968" t="s">
        <v>3343</v>
      </c>
    </row>
    <row r="2969" spans="1:16" x14ac:dyDescent="0.25">
      <c r="A2969" t="s">
        <v>3328</v>
      </c>
      <c r="C2969" t="s">
        <v>12484</v>
      </c>
      <c r="D2969" t="s">
        <v>12484</v>
      </c>
      <c r="E2969" t="s">
        <v>12485</v>
      </c>
      <c r="F2969" t="s">
        <v>12486</v>
      </c>
      <c r="G2969" t="s">
        <v>3881</v>
      </c>
      <c r="H2969" t="s">
        <v>4415</v>
      </c>
      <c r="K2969" t="s">
        <v>3336</v>
      </c>
      <c r="L2969" t="s">
        <v>4069</v>
      </c>
      <c r="P2969" t="s">
        <v>3343</v>
      </c>
    </row>
    <row r="2970" spans="1:16" x14ac:dyDescent="0.25">
      <c r="A2970" t="s">
        <v>3328</v>
      </c>
      <c r="B2970" t="s">
        <v>12487</v>
      </c>
      <c r="C2970" t="s">
        <v>12488</v>
      </c>
      <c r="D2970" t="s">
        <v>12488</v>
      </c>
      <c r="E2970" t="s">
        <v>12489</v>
      </c>
      <c r="F2970" t="s">
        <v>12490</v>
      </c>
      <c r="G2970" t="s">
        <v>4486</v>
      </c>
      <c r="H2970" t="s">
        <v>4415</v>
      </c>
      <c r="K2970" t="s">
        <v>3336</v>
      </c>
      <c r="L2970" t="s">
        <v>3337</v>
      </c>
      <c r="P2970" t="s">
        <v>3343</v>
      </c>
    </row>
    <row r="2971" spans="1:16" x14ac:dyDescent="0.25">
      <c r="A2971" t="s">
        <v>3328</v>
      </c>
      <c r="B2971" t="s">
        <v>12487</v>
      </c>
      <c r="C2971" t="s">
        <v>12491</v>
      </c>
      <c r="D2971" t="s">
        <v>12491</v>
      </c>
      <c r="E2971" t="s">
        <v>12492</v>
      </c>
      <c r="F2971" t="s">
        <v>12493</v>
      </c>
      <c r="G2971" t="s">
        <v>4486</v>
      </c>
      <c r="H2971" t="s">
        <v>4415</v>
      </c>
      <c r="I2971" t="s">
        <v>12494</v>
      </c>
      <c r="J2971" t="s">
        <v>12495</v>
      </c>
      <c r="K2971" t="s">
        <v>3336</v>
      </c>
      <c r="L2971" t="s">
        <v>3337</v>
      </c>
      <c r="P2971" t="s">
        <v>3343</v>
      </c>
    </row>
    <row r="2972" spans="1:16" x14ac:dyDescent="0.25">
      <c r="A2972" t="s">
        <v>3328</v>
      </c>
      <c r="C2972" t="s">
        <v>12496</v>
      </c>
      <c r="D2972" t="s">
        <v>12496</v>
      </c>
      <c r="E2972" t="s">
        <v>12497</v>
      </c>
      <c r="F2972" t="s">
        <v>12498</v>
      </c>
      <c r="G2972" t="s">
        <v>3881</v>
      </c>
      <c r="H2972" t="s">
        <v>4415</v>
      </c>
      <c r="K2972" t="s">
        <v>3336</v>
      </c>
      <c r="L2972" t="s">
        <v>4069</v>
      </c>
      <c r="P2972" t="s">
        <v>3343</v>
      </c>
    </row>
    <row r="2973" spans="1:16" x14ac:dyDescent="0.25">
      <c r="A2973" t="s">
        <v>3328</v>
      </c>
      <c r="B2973" t="s">
        <v>12499</v>
      </c>
      <c r="C2973" t="s">
        <v>12500</v>
      </c>
      <c r="D2973" t="s">
        <v>12500</v>
      </c>
      <c r="E2973" t="s">
        <v>12501</v>
      </c>
      <c r="F2973" t="s">
        <v>12502</v>
      </c>
      <c r="G2973" t="s">
        <v>3881</v>
      </c>
      <c r="H2973" t="s">
        <v>4415</v>
      </c>
      <c r="J2973" t="s">
        <v>12503</v>
      </c>
      <c r="K2973" t="s">
        <v>3336</v>
      </c>
      <c r="L2973" t="s">
        <v>4069</v>
      </c>
      <c r="P2973" t="s">
        <v>3343</v>
      </c>
    </row>
    <row r="2974" spans="1:16" x14ac:dyDescent="0.25">
      <c r="A2974" t="s">
        <v>3328</v>
      </c>
      <c r="C2974" t="s">
        <v>12504</v>
      </c>
      <c r="D2974" t="s">
        <v>12504</v>
      </c>
      <c r="E2974" t="s">
        <v>12505</v>
      </c>
      <c r="F2974" t="s">
        <v>12506</v>
      </c>
      <c r="G2974" t="s">
        <v>4403</v>
      </c>
      <c r="H2974" t="s">
        <v>4415</v>
      </c>
      <c r="I2974" t="s">
        <v>12494</v>
      </c>
      <c r="K2974" t="s">
        <v>3336</v>
      </c>
      <c r="L2974" t="s">
        <v>4069</v>
      </c>
      <c r="P2974" t="s">
        <v>3343</v>
      </c>
    </row>
    <row r="2975" spans="1:16" x14ac:dyDescent="0.25">
      <c r="A2975" t="s">
        <v>3328</v>
      </c>
      <c r="B2975" t="s">
        <v>12487</v>
      </c>
      <c r="C2975" t="s">
        <v>12507</v>
      </c>
      <c r="D2975" t="s">
        <v>12507</v>
      </c>
      <c r="E2975" t="s">
        <v>12508</v>
      </c>
      <c r="F2975" t="s">
        <v>12509</v>
      </c>
      <c r="G2975" t="s">
        <v>3881</v>
      </c>
      <c r="H2975" t="s">
        <v>4415</v>
      </c>
      <c r="I2975" t="s">
        <v>12494</v>
      </c>
      <c r="K2975" t="s">
        <v>3336</v>
      </c>
      <c r="L2975" t="s">
        <v>3337</v>
      </c>
      <c r="P2975" t="s">
        <v>3343</v>
      </c>
    </row>
    <row r="2976" spans="1:16" x14ac:dyDescent="0.25">
      <c r="A2976" t="s">
        <v>3328</v>
      </c>
      <c r="C2976" t="s">
        <v>12510</v>
      </c>
      <c r="D2976" t="s">
        <v>12510</v>
      </c>
      <c r="E2976" t="s">
        <v>12511</v>
      </c>
      <c r="F2976" t="s">
        <v>12512</v>
      </c>
      <c r="G2976" t="s">
        <v>3881</v>
      </c>
      <c r="H2976" t="s">
        <v>4415</v>
      </c>
      <c r="K2976" t="s">
        <v>3336</v>
      </c>
      <c r="L2976" t="s">
        <v>4069</v>
      </c>
      <c r="P2976" t="s">
        <v>3343</v>
      </c>
    </row>
    <row r="2977" spans="1:16" x14ac:dyDescent="0.25">
      <c r="A2977" t="s">
        <v>3328</v>
      </c>
      <c r="B2977" t="s">
        <v>12499</v>
      </c>
      <c r="C2977" t="s">
        <v>12513</v>
      </c>
      <c r="D2977" t="s">
        <v>12513</v>
      </c>
      <c r="E2977" t="s">
        <v>12514</v>
      </c>
      <c r="F2977" t="s">
        <v>12515</v>
      </c>
      <c r="G2977" t="s">
        <v>4403</v>
      </c>
      <c r="H2977" t="s">
        <v>4415</v>
      </c>
      <c r="I2977" t="s">
        <v>12494</v>
      </c>
      <c r="J2977" t="s">
        <v>12516</v>
      </c>
      <c r="K2977" t="s">
        <v>3336</v>
      </c>
      <c r="L2977" t="s">
        <v>3337</v>
      </c>
      <c r="P2977" t="s">
        <v>3343</v>
      </c>
    </row>
    <row r="2978" spans="1:16" x14ac:dyDescent="0.25">
      <c r="A2978" t="s">
        <v>3328</v>
      </c>
      <c r="C2978" t="s">
        <v>12517</v>
      </c>
      <c r="D2978" t="s">
        <v>12517</v>
      </c>
      <c r="E2978" t="s">
        <v>12518</v>
      </c>
      <c r="F2978" t="s">
        <v>12519</v>
      </c>
      <c r="G2978" t="s">
        <v>4403</v>
      </c>
      <c r="H2978" t="s">
        <v>4415</v>
      </c>
      <c r="K2978" t="s">
        <v>3336</v>
      </c>
      <c r="L2978" t="s">
        <v>4069</v>
      </c>
      <c r="P2978" t="s">
        <v>3343</v>
      </c>
    </row>
    <row r="2979" spans="1:16" x14ac:dyDescent="0.25">
      <c r="A2979" t="s">
        <v>3328</v>
      </c>
      <c r="B2979" t="s">
        <v>9440</v>
      </c>
      <c r="C2979" t="s">
        <v>12520</v>
      </c>
      <c r="D2979" t="s">
        <v>12520</v>
      </c>
      <c r="E2979" t="s">
        <v>12521</v>
      </c>
      <c r="H2979" t="s">
        <v>4415</v>
      </c>
      <c r="K2979" t="s">
        <v>3336</v>
      </c>
      <c r="L2979" t="s">
        <v>4069</v>
      </c>
      <c r="P2979" t="s">
        <v>3343</v>
      </c>
    </row>
    <row r="2980" spans="1:16" x14ac:dyDescent="0.25">
      <c r="A2980" t="s">
        <v>3328</v>
      </c>
      <c r="C2980" t="s">
        <v>12522</v>
      </c>
      <c r="D2980" t="s">
        <v>12522</v>
      </c>
      <c r="E2980" t="s">
        <v>12523</v>
      </c>
      <c r="K2980" t="s">
        <v>3336</v>
      </c>
      <c r="L2980" t="s">
        <v>3337</v>
      </c>
      <c r="P2980" t="s">
        <v>3343</v>
      </c>
    </row>
    <row r="2981" spans="1:16" x14ac:dyDescent="0.25">
      <c r="A2981" t="s">
        <v>3328</v>
      </c>
      <c r="C2981" t="s">
        <v>12524</v>
      </c>
      <c r="D2981" t="s">
        <v>12524</v>
      </c>
      <c r="E2981" t="s">
        <v>12525</v>
      </c>
      <c r="K2981" t="s">
        <v>3336</v>
      </c>
      <c r="L2981" t="s">
        <v>3337</v>
      </c>
      <c r="P2981" t="s">
        <v>3343</v>
      </c>
    </row>
    <row r="2982" spans="1:16" x14ac:dyDescent="0.25">
      <c r="A2982" t="s">
        <v>3328</v>
      </c>
      <c r="B2982" t="s">
        <v>12526</v>
      </c>
      <c r="C2982" t="s">
        <v>12527</v>
      </c>
      <c r="D2982" t="s">
        <v>12527</v>
      </c>
      <c r="F2982" t="s">
        <v>12528</v>
      </c>
      <c r="G2982" t="s">
        <v>3333</v>
      </c>
      <c r="H2982" t="s">
        <v>4415</v>
      </c>
      <c r="I2982" t="s">
        <v>12529</v>
      </c>
      <c r="K2982" t="s">
        <v>3336</v>
      </c>
      <c r="L2982" t="s">
        <v>4069</v>
      </c>
      <c r="P2982" t="s">
        <v>3343</v>
      </c>
    </row>
    <row r="2983" spans="1:16" x14ac:dyDescent="0.25">
      <c r="A2983" t="s">
        <v>3430</v>
      </c>
      <c r="B2983" t="s">
        <v>12530</v>
      </c>
      <c r="C2983" t="s">
        <v>12531</v>
      </c>
      <c r="D2983" t="s">
        <v>12531</v>
      </c>
      <c r="F2983" t="s">
        <v>12532</v>
      </c>
      <c r="G2983" t="s">
        <v>3333</v>
      </c>
      <c r="H2983" t="s">
        <v>4415</v>
      </c>
      <c r="I2983" t="s">
        <v>12529</v>
      </c>
      <c r="K2983" t="s">
        <v>3336</v>
      </c>
      <c r="L2983" t="s">
        <v>4069</v>
      </c>
      <c r="P2983" t="s">
        <v>3343</v>
      </c>
    </row>
    <row r="2984" spans="1:16" x14ac:dyDescent="0.25">
      <c r="A2984" t="s">
        <v>3430</v>
      </c>
      <c r="B2984" t="s">
        <v>12530</v>
      </c>
      <c r="C2984" t="s">
        <v>12533</v>
      </c>
      <c r="D2984" t="s">
        <v>12533</v>
      </c>
      <c r="F2984" t="s">
        <v>12534</v>
      </c>
      <c r="G2984" t="s">
        <v>3333</v>
      </c>
      <c r="H2984" t="s">
        <v>4415</v>
      </c>
      <c r="I2984" t="s">
        <v>12529</v>
      </c>
      <c r="K2984" t="s">
        <v>3336</v>
      </c>
      <c r="L2984" t="s">
        <v>4069</v>
      </c>
      <c r="P2984" t="s">
        <v>3343</v>
      </c>
    </row>
    <row r="2985" spans="1:16" x14ac:dyDescent="0.25">
      <c r="A2985" t="s">
        <v>3430</v>
      </c>
      <c r="B2985" t="s">
        <v>12530</v>
      </c>
      <c r="C2985" t="s">
        <v>12535</v>
      </c>
      <c r="D2985" t="s">
        <v>12535</v>
      </c>
      <c r="F2985" t="s">
        <v>12536</v>
      </c>
      <c r="G2985" t="s">
        <v>3333</v>
      </c>
      <c r="H2985" t="s">
        <v>4415</v>
      </c>
      <c r="I2985" t="s">
        <v>12529</v>
      </c>
      <c r="K2985" t="s">
        <v>3336</v>
      </c>
      <c r="L2985" t="s">
        <v>4069</v>
      </c>
      <c r="P2985" t="s">
        <v>3343</v>
      </c>
    </row>
    <row r="2986" spans="1:16" x14ac:dyDescent="0.25">
      <c r="A2986" t="s">
        <v>3430</v>
      </c>
      <c r="B2986" t="s">
        <v>12530</v>
      </c>
      <c r="C2986" t="s">
        <v>12537</v>
      </c>
      <c r="D2986" t="s">
        <v>12537</v>
      </c>
      <c r="F2986" t="s">
        <v>12538</v>
      </c>
      <c r="G2986" t="s">
        <v>3333</v>
      </c>
      <c r="H2986" t="s">
        <v>4415</v>
      </c>
      <c r="I2986" t="s">
        <v>12529</v>
      </c>
      <c r="K2986" t="s">
        <v>3336</v>
      </c>
      <c r="L2986" t="s">
        <v>4069</v>
      </c>
      <c r="P2986" t="s">
        <v>3343</v>
      </c>
    </row>
    <row r="2987" spans="1:16" x14ac:dyDescent="0.25">
      <c r="A2987" t="s">
        <v>3430</v>
      </c>
      <c r="B2987" t="s">
        <v>12530</v>
      </c>
      <c r="C2987" t="s">
        <v>12539</v>
      </c>
      <c r="D2987" t="s">
        <v>12539</v>
      </c>
      <c r="F2987" t="s">
        <v>12540</v>
      </c>
      <c r="G2987" t="s">
        <v>3333</v>
      </c>
      <c r="H2987" t="s">
        <v>4415</v>
      </c>
      <c r="I2987" t="s">
        <v>12529</v>
      </c>
      <c r="K2987" t="s">
        <v>3336</v>
      </c>
      <c r="L2987" t="s">
        <v>4069</v>
      </c>
      <c r="P2987" t="s">
        <v>3343</v>
      </c>
    </row>
    <row r="2988" spans="1:16" x14ac:dyDescent="0.25">
      <c r="A2988" t="s">
        <v>3430</v>
      </c>
      <c r="B2988" t="s">
        <v>12530</v>
      </c>
      <c r="C2988" t="s">
        <v>12541</v>
      </c>
      <c r="D2988" t="s">
        <v>12541</v>
      </c>
      <c r="F2988" t="s">
        <v>12542</v>
      </c>
      <c r="G2988" t="s">
        <v>3333</v>
      </c>
      <c r="H2988" t="s">
        <v>4415</v>
      </c>
      <c r="I2988" t="s">
        <v>12529</v>
      </c>
      <c r="K2988" t="s">
        <v>3336</v>
      </c>
      <c r="L2988" t="s">
        <v>4069</v>
      </c>
      <c r="P2988" t="s">
        <v>3343</v>
      </c>
    </row>
    <row r="2989" spans="1:16" x14ac:dyDescent="0.25">
      <c r="A2989" t="s">
        <v>3430</v>
      </c>
      <c r="B2989" t="s">
        <v>12530</v>
      </c>
      <c r="C2989" t="s">
        <v>12543</v>
      </c>
      <c r="D2989" t="s">
        <v>12543</v>
      </c>
      <c r="F2989" t="s">
        <v>12544</v>
      </c>
      <c r="G2989" t="s">
        <v>3333</v>
      </c>
      <c r="H2989" t="s">
        <v>4415</v>
      </c>
      <c r="I2989" t="s">
        <v>12529</v>
      </c>
      <c r="K2989" t="s">
        <v>3336</v>
      </c>
      <c r="L2989" t="s">
        <v>4069</v>
      </c>
      <c r="P2989" t="s">
        <v>3343</v>
      </c>
    </row>
    <row r="2990" spans="1:16" x14ac:dyDescent="0.25">
      <c r="A2990" t="s">
        <v>3430</v>
      </c>
      <c r="B2990" t="s">
        <v>12530</v>
      </c>
      <c r="C2990" t="s">
        <v>12545</v>
      </c>
      <c r="D2990" t="s">
        <v>12545</v>
      </c>
      <c r="F2990" t="s">
        <v>12546</v>
      </c>
      <c r="G2990" t="s">
        <v>3333</v>
      </c>
      <c r="H2990" t="s">
        <v>4415</v>
      </c>
      <c r="I2990" t="s">
        <v>12529</v>
      </c>
      <c r="K2990" t="s">
        <v>3336</v>
      </c>
      <c r="L2990" t="s">
        <v>4069</v>
      </c>
      <c r="P2990" t="s">
        <v>3343</v>
      </c>
    </row>
    <row r="2991" spans="1:16" x14ac:dyDescent="0.25">
      <c r="A2991" t="s">
        <v>3430</v>
      </c>
      <c r="B2991" t="s">
        <v>12530</v>
      </c>
      <c r="C2991" t="s">
        <v>12547</v>
      </c>
      <c r="D2991" t="s">
        <v>12547</v>
      </c>
      <c r="F2991" t="s">
        <v>12548</v>
      </c>
      <c r="G2991" t="s">
        <v>3333</v>
      </c>
      <c r="H2991" t="s">
        <v>4415</v>
      </c>
      <c r="I2991" t="s">
        <v>12529</v>
      </c>
      <c r="K2991" t="s">
        <v>3336</v>
      </c>
      <c r="L2991" t="s">
        <v>4069</v>
      </c>
      <c r="P2991" t="s">
        <v>3343</v>
      </c>
    </row>
    <row r="2992" spans="1:16" x14ac:dyDescent="0.25">
      <c r="A2992" t="s">
        <v>3430</v>
      </c>
      <c r="B2992" t="s">
        <v>12530</v>
      </c>
      <c r="C2992" t="s">
        <v>12549</v>
      </c>
      <c r="D2992" t="s">
        <v>12549</v>
      </c>
      <c r="F2992" t="s">
        <v>12550</v>
      </c>
      <c r="G2992" t="s">
        <v>3333</v>
      </c>
      <c r="H2992" t="s">
        <v>4415</v>
      </c>
      <c r="I2992" t="s">
        <v>12529</v>
      </c>
      <c r="K2992" t="s">
        <v>3336</v>
      </c>
      <c r="L2992" t="s">
        <v>4069</v>
      </c>
      <c r="P2992" t="s">
        <v>3343</v>
      </c>
    </row>
    <row r="2993" spans="1:16" x14ac:dyDescent="0.25">
      <c r="A2993" t="s">
        <v>3328</v>
      </c>
      <c r="B2993" t="s">
        <v>12551</v>
      </c>
      <c r="C2993" t="s">
        <v>12552</v>
      </c>
      <c r="D2993" t="s">
        <v>12552</v>
      </c>
      <c r="F2993" t="s">
        <v>12553</v>
      </c>
      <c r="G2993" t="s">
        <v>3333</v>
      </c>
      <c r="H2993" t="s">
        <v>4415</v>
      </c>
      <c r="I2993" t="s">
        <v>12529</v>
      </c>
      <c r="K2993" t="s">
        <v>3336</v>
      </c>
      <c r="L2993" t="s">
        <v>4069</v>
      </c>
      <c r="P2993" t="s">
        <v>3343</v>
      </c>
    </row>
    <row r="2994" spans="1:16" x14ac:dyDescent="0.25">
      <c r="A2994" t="s">
        <v>3430</v>
      </c>
      <c r="B2994" t="s">
        <v>12554</v>
      </c>
      <c r="C2994" t="s">
        <v>12555</v>
      </c>
      <c r="D2994" t="s">
        <v>12555</v>
      </c>
      <c r="F2994" t="s">
        <v>12556</v>
      </c>
      <c r="G2994" t="s">
        <v>3333</v>
      </c>
      <c r="H2994" t="s">
        <v>4415</v>
      </c>
      <c r="I2994" t="s">
        <v>12529</v>
      </c>
      <c r="K2994" t="s">
        <v>3336</v>
      </c>
      <c r="L2994" t="s">
        <v>4069</v>
      </c>
      <c r="P2994" t="s">
        <v>3343</v>
      </c>
    </row>
    <row r="2995" spans="1:16" x14ac:dyDescent="0.25">
      <c r="A2995" t="s">
        <v>3430</v>
      </c>
      <c r="B2995" t="s">
        <v>12554</v>
      </c>
      <c r="C2995" t="s">
        <v>12557</v>
      </c>
      <c r="D2995" t="s">
        <v>12557</v>
      </c>
      <c r="F2995" t="s">
        <v>12558</v>
      </c>
      <c r="G2995" t="s">
        <v>3333</v>
      </c>
      <c r="H2995" t="s">
        <v>4415</v>
      </c>
      <c r="I2995" t="s">
        <v>12529</v>
      </c>
      <c r="K2995" t="s">
        <v>3336</v>
      </c>
      <c r="L2995" t="s">
        <v>4069</v>
      </c>
      <c r="P2995" t="s">
        <v>3343</v>
      </c>
    </row>
    <row r="2996" spans="1:16" x14ac:dyDescent="0.25">
      <c r="A2996" t="s">
        <v>3430</v>
      </c>
      <c r="B2996" t="s">
        <v>12554</v>
      </c>
      <c r="C2996" t="s">
        <v>12559</v>
      </c>
      <c r="D2996" t="s">
        <v>12559</v>
      </c>
      <c r="F2996" t="s">
        <v>12560</v>
      </c>
      <c r="G2996" t="s">
        <v>3333</v>
      </c>
      <c r="H2996" t="s">
        <v>4415</v>
      </c>
      <c r="I2996" t="s">
        <v>12529</v>
      </c>
      <c r="K2996" t="s">
        <v>3336</v>
      </c>
      <c r="L2996" t="s">
        <v>4069</v>
      </c>
      <c r="P2996" t="s">
        <v>3343</v>
      </c>
    </row>
    <row r="2997" spans="1:16" x14ac:dyDescent="0.25">
      <c r="A2997" t="s">
        <v>3430</v>
      </c>
      <c r="B2997" t="s">
        <v>12554</v>
      </c>
      <c r="C2997" t="s">
        <v>12561</v>
      </c>
      <c r="D2997" t="s">
        <v>12561</v>
      </c>
      <c r="F2997" t="s">
        <v>12562</v>
      </c>
      <c r="G2997" t="s">
        <v>3333</v>
      </c>
      <c r="H2997" t="s">
        <v>4415</v>
      </c>
      <c r="I2997" t="s">
        <v>12529</v>
      </c>
      <c r="K2997" t="s">
        <v>3336</v>
      </c>
      <c r="L2997" t="s">
        <v>4069</v>
      </c>
      <c r="P2997" t="s">
        <v>3343</v>
      </c>
    </row>
    <row r="2998" spans="1:16" x14ac:dyDescent="0.25">
      <c r="A2998" t="s">
        <v>3430</v>
      </c>
      <c r="B2998" t="s">
        <v>12554</v>
      </c>
      <c r="C2998" t="s">
        <v>12563</v>
      </c>
      <c r="D2998" t="s">
        <v>12563</v>
      </c>
      <c r="F2998" t="s">
        <v>12564</v>
      </c>
      <c r="G2998" t="s">
        <v>3333</v>
      </c>
      <c r="H2998" t="s">
        <v>4415</v>
      </c>
      <c r="I2998" t="s">
        <v>12529</v>
      </c>
      <c r="K2998" t="s">
        <v>3336</v>
      </c>
      <c r="L2998" t="s">
        <v>4069</v>
      </c>
      <c r="P2998" t="s">
        <v>3343</v>
      </c>
    </row>
    <row r="2999" spans="1:16" x14ac:dyDescent="0.25">
      <c r="A2999" t="s">
        <v>3430</v>
      </c>
      <c r="B2999" t="s">
        <v>12554</v>
      </c>
      <c r="C2999" t="s">
        <v>12565</v>
      </c>
      <c r="D2999" t="s">
        <v>12565</v>
      </c>
      <c r="F2999" t="s">
        <v>12566</v>
      </c>
      <c r="G2999" t="s">
        <v>3333</v>
      </c>
      <c r="H2999" t="s">
        <v>4415</v>
      </c>
      <c r="I2999" t="s">
        <v>12529</v>
      </c>
      <c r="K2999" t="s">
        <v>3336</v>
      </c>
      <c r="L2999" t="s">
        <v>4069</v>
      </c>
      <c r="P2999" t="s">
        <v>3343</v>
      </c>
    </row>
    <row r="3000" spans="1:16" x14ac:dyDescent="0.25">
      <c r="A3000" t="s">
        <v>3430</v>
      </c>
      <c r="B3000" t="s">
        <v>12554</v>
      </c>
      <c r="C3000" t="s">
        <v>12567</v>
      </c>
      <c r="D3000" t="s">
        <v>12567</v>
      </c>
      <c r="F3000" t="s">
        <v>12568</v>
      </c>
      <c r="G3000" t="s">
        <v>3333</v>
      </c>
      <c r="H3000" t="s">
        <v>4415</v>
      </c>
      <c r="I3000" t="s">
        <v>12529</v>
      </c>
      <c r="K3000" t="s">
        <v>3336</v>
      </c>
      <c r="L3000" t="s">
        <v>4069</v>
      </c>
      <c r="P3000" t="s">
        <v>3343</v>
      </c>
    </row>
    <row r="3001" spans="1:16" x14ac:dyDescent="0.25">
      <c r="A3001" t="s">
        <v>3430</v>
      </c>
      <c r="B3001" t="s">
        <v>12554</v>
      </c>
      <c r="C3001" t="s">
        <v>12569</v>
      </c>
      <c r="D3001" t="s">
        <v>12569</v>
      </c>
      <c r="F3001" t="s">
        <v>12570</v>
      </c>
      <c r="G3001" t="s">
        <v>3333</v>
      </c>
      <c r="H3001" t="s">
        <v>4415</v>
      </c>
      <c r="I3001" t="s">
        <v>12529</v>
      </c>
      <c r="K3001" t="s">
        <v>3336</v>
      </c>
      <c r="L3001" t="s">
        <v>4069</v>
      </c>
      <c r="P3001" t="s">
        <v>3343</v>
      </c>
    </row>
    <row r="3002" spans="1:16" x14ac:dyDescent="0.25">
      <c r="A3002" t="s">
        <v>3430</v>
      </c>
      <c r="B3002" t="s">
        <v>12554</v>
      </c>
      <c r="C3002" t="s">
        <v>12571</v>
      </c>
      <c r="D3002" t="s">
        <v>12571</v>
      </c>
      <c r="F3002" t="s">
        <v>12572</v>
      </c>
      <c r="G3002" t="s">
        <v>3333</v>
      </c>
      <c r="H3002" t="s">
        <v>4415</v>
      </c>
      <c r="I3002" t="s">
        <v>12529</v>
      </c>
      <c r="K3002" t="s">
        <v>3336</v>
      </c>
      <c r="L3002" t="s">
        <v>4069</v>
      </c>
      <c r="P3002" t="s">
        <v>3343</v>
      </c>
    </row>
    <row r="3003" spans="1:16" x14ac:dyDescent="0.25">
      <c r="A3003" t="s">
        <v>3430</v>
      </c>
      <c r="B3003" t="s">
        <v>12554</v>
      </c>
      <c r="C3003" t="s">
        <v>12573</v>
      </c>
      <c r="D3003" t="s">
        <v>12573</v>
      </c>
      <c r="F3003" t="s">
        <v>12574</v>
      </c>
      <c r="G3003" t="s">
        <v>3333</v>
      </c>
      <c r="H3003" t="s">
        <v>4415</v>
      </c>
      <c r="I3003" t="s">
        <v>12529</v>
      </c>
      <c r="K3003" t="s">
        <v>3336</v>
      </c>
      <c r="L3003" t="s">
        <v>4069</v>
      </c>
      <c r="P3003" t="s">
        <v>3343</v>
      </c>
    </row>
    <row r="3004" spans="1:16" x14ac:dyDescent="0.25">
      <c r="A3004" t="s">
        <v>3328</v>
      </c>
      <c r="B3004" t="s">
        <v>12526</v>
      </c>
      <c r="C3004" t="s">
        <v>12575</v>
      </c>
      <c r="D3004" t="s">
        <v>12575</v>
      </c>
      <c r="F3004" t="s">
        <v>12576</v>
      </c>
      <c r="G3004" t="s">
        <v>3333</v>
      </c>
      <c r="H3004" t="s">
        <v>4415</v>
      </c>
      <c r="I3004" t="s">
        <v>12529</v>
      </c>
      <c r="K3004" t="s">
        <v>3336</v>
      </c>
      <c r="L3004" t="s">
        <v>4069</v>
      </c>
      <c r="P3004" t="s">
        <v>3343</v>
      </c>
    </row>
    <row r="3005" spans="1:16" x14ac:dyDescent="0.25">
      <c r="A3005" t="s">
        <v>3430</v>
      </c>
      <c r="B3005" t="s">
        <v>12577</v>
      </c>
      <c r="C3005" t="s">
        <v>12578</v>
      </c>
      <c r="D3005" t="s">
        <v>12578</v>
      </c>
      <c r="F3005" t="s">
        <v>12579</v>
      </c>
      <c r="G3005" t="s">
        <v>3333</v>
      </c>
      <c r="H3005" t="s">
        <v>4415</v>
      </c>
      <c r="I3005" t="s">
        <v>12529</v>
      </c>
      <c r="K3005" t="s">
        <v>3336</v>
      </c>
      <c r="L3005" t="s">
        <v>4069</v>
      </c>
      <c r="P3005" t="s">
        <v>3343</v>
      </c>
    </row>
    <row r="3006" spans="1:16" x14ac:dyDescent="0.25">
      <c r="A3006" t="s">
        <v>3430</v>
      </c>
      <c r="B3006" t="s">
        <v>12577</v>
      </c>
      <c r="C3006" t="s">
        <v>12580</v>
      </c>
      <c r="D3006" t="s">
        <v>12580</v>
      </c>
      <c r="F3006" t="s">
        <v>12581</v>
      </c>
      <c r="G3006" t="s">
        <v>3333</v>
      </c>
      <c r="H3006" t="s">
        <v>4415</v>
      </c>
      <c r="I3006" t="s">
        <v>12529</v>
      </c>
      <c r="K3006" t="s">
        <v>3336</v>
      </c>
      <c r="L3006" t="s">
        <v>4069</v>
      </c>
      <c r="P3006" t="s">
        <v>3343</v>
      </c>
    </row>
    <row r="3007" spans="1:16" x14ac:dyDescent="0.25">
      <c r="A3007" t="s">
        <v>3430</v>
      </c>
      <c r="B3007" t="s">
        <v>12577</v>
      </c>
      <c r="C3007" t="s">
        <v>12582</v>
      </c>
      <c r="D3007" t="s">
        <v>12582</v>
      </c>
      <c r="F3007" t="s">
        <v>12583</v>
      </c>
      <c r="G3007" t="s">
        <v>3333</v>
      </c>
      <c r="H3007" t="s">
        <v>4415</v>
      </c>
      <c r="I3007" t="s">
        <v>12529</v>
      </c>
      <c r="K3007" t="s">
        <v>3336</v>
      </c>
      <c r="L3007" t="s">
        <v>4069</v>
      </c>
      <c r="P3007" t="s">
        <v>3343</v>
      </c>
    </row>
    <row r="3008" spans="1:16" x14ac:dyDescent="0.25">
      <c r="A3008" t="s">
        <v>3430</v>
      </c>
      <c r="B3008" t="s">
        <v>12577</v>
      </c>
      <c r="C3008" t="s">
        <v>12584</v>
      </c>
      <c r="D3008" t="s">
        <v>12584</v>
      </c>
      <c r="F3008" t="s">
        <v>12585</v>
      </c>
      <c r="G3008" t="s">
        <v>3333</v>
      </c>
      <c r="H3008" t="s">
        <v>4415</v>
      </c>
      <c r="I3008" t="s">
        <v>12529</v>
      </c>
      <c r="K3008" t="s">
        <v>3336</v>
      </c>
      <c r="L3008" t="s">
        <v>4069</v>
      </c>
      <c r="P3008" t="s">
        <v>3343</v>
      </c>
    </row>
    <row r="3009" spans="1:16" x14ac:dyDescent="0.25">
      <c r="A3009" t="s">
        <v>3430</v>
      </c>
      <c r="B3009" t="s">
        <v>12577</v>
      </c>
      <c r="C3009" t="s">
        <v>12586</v>
      </c>
      <c r="D3009" t="s">
        <v>12586</v>
      </c>
      <c r="F3009" t="s">
        <v>12587</v>
      </c>
      <c r="G3009" t="s">
        <v>3333</v>
      </c>
      <c r="H3009" t="s">
        <v>4415</v>
      </c>
      <c r="I3009" t="s">
        <v>12529</v>
      </c>
      <c r="K3009" t="s">
        <v>3336</v>
      </c>
      <c r="L3009" t="s">
        <v>4069</v>
      </c>
      <c r="P3009" t="s">
        <v>3343</v>
      </c>
    </row>
    <row r="3010" spans="1:16" x14ac:dyDescent="0.25">
      <c r="A3010" t="s">
        <v>3430</v>
      </c>
      <c r="B3010" t="s">
        <v>12577</v>
      </c>
      <c r="C3010" t="s">
        <v>12588</v>
      </c>
      <c r="D3010" t="s">
        <v>12588</v>
      </c>
      <c r="F3010" t="s">
        <v>12589</v>
      </c>
      <c r="G3010" t="s">
        <v>3333</v>
      </c>
      <c r="H3010" t="s">
        <v>4415</v>
      </c>
      <c r="I3010" t="s">
        <v>12529</v>
      </c>
      <c r="K3010" t="s">
        <v>3336</v>
      </c>
      <c r="L3010" t="s">
        <v>4069</v>
      </c>
      <c r="P3010" t="s">
        <v>3343</v>
      </c>
    </row>
    <row r="3011" spans="1:16" x14ac:dyDescent="0.25">
      <c r="A3011" t="s">
        <v>3430</v>
      </c>
      <c r="B3011" t="s">
        <v>12577</v>
      </c>
      <c r="C3011" t="s">
        <v>12590</v>
      </c>
      <c r="D3011" t="s">
        <v>12590</v>
      </c>
      <c r="F3011" t="s">
        <v>12591</v>
      </c>
      <c r="G3011" t="s">
        <v>3333</v>
      </c>
      <c r="H3011" t="s">
        <v>4415</v>
      </c>
      <c r="I3011" t="s">
        <v>12529</v>
      </c>
      <c r="K3011" t="s">
        <v>3336</v>
      </c>
      <c r="L3011" t="s">
        <v>4069</v>
      </c>
      <c r="P3011" t="s">
        <v>3343</v>
      </c>
    </row>
    <row r="3012" spans="1:16" x14ac:dyDescent="0.25">
      <c r="A3012" t="s">
        <v>3430</v>
      </c>
      <c r="B3012" t="s">
        <v>12577</v>
      </c>
      <c r="C3012" t="s">
        <v>12592</v>
      </c>
      <c r="D3012" t="s">
        <v>12592</v>
      </c>
      <c r="F3012" t="s">
        <v>12593</v>
      </c>
      <c r="G3012" t="s">
        <v>3333</v>
      </c>
      <c r="H3012" t="s">
        <v>4415</v>
      </c>
      <c r="I3012" t="s">
        <v>12529</v>
      </c>
      <c r="K3012" t="s">
        <v>3336</v>
      </c>
      <c r="L3012" t="s">
        <v>4069</v>
      </c>
      <c r="P3012" t="s">
        <v>3343</v>
      </c>
    </row>
    <row r="3013" spans="1:16" x14ac:dyDescent="0.25">
      <c r="A3013" t="s">
        <v>3430</v>
      </c>
      <c r="B3013" t="s">
        <v>12577</v>
      </c>
      <c r="C3013" t="s">
        <v>12594</v>
      </c>
      <c r="D3013" t="s">
        <v>12594</v>
      </c>
      <c r="F3013" t="s">
        <v>12595</v>
      </c>
      <c r="G3013" t="s">
        <v>3333</v>
      </c>
      <c r="H3013" t="s">
        <v>4415</v>
      </c>
      <c r="I3013" t="s">
        <v>12529</v>
      </c>
      <c r="K3013" t="s">
        <v>3336</v>
      </c>
      <c r="L3013" t="s">
        <v>4069</v>
      </c>
      <c r="P3013" t="s">
        <v>3343</v>
      </c>
    </row>
    <row r="3014" spans="1:16" x14ac:dyDescent="0.25">
      <c r="A3014" t="s">
        <v>3430</v>
      </c>
      <c r="B3014" t="s">
        <v>12577</v>
      </c>
      <c r="C3014" t="s">
        <v>12596</v>
      </c>
      <c r="D3014" t="s">
        <v>12596</v>
      </c>
      <c r="F3014" t="s">
        <v>12597</v>
      </c>
      <c r="G3014" t="s">
        <v>3333</v>
      </c>
      <c r="H3014" t="s">
        <v>4415</v>
      </c>
      <c r="I3014" t="s">
        <v>12529</v>
      </c>
      <c r="K3014" t="s">
        <v>3336</v>
      </c>
      <c r="L3014" t="s">
        <v>4069</v>
      </c>
      <c r="P3014" t="s">
        <v>3343</v>
      </c>
    </row>
    <row r="3015" spans="1:16" x14ac:dyDescent="0.25">
      <c r="A3015" t="s">
        <v>3328</v>
      </c>
      <c r="B3015" t="s">
        <v>12551</v>
      </c>
      <c r="C3015" t="s">
        <v>12598</v>
      </c>
      <c r="D3015" t="s">
        <v>12598</v>
      </c>
      <c r="F3015" t="s">
        <v>12599</v>
      </c>
      <c r="G3015" t="s">
        <v>3333</v>
      </c>
      <c r="H3015" t="s">
        <v>4415</v>
      </c>
      <c r="I3015" t="s">
        <v>12529</v>
      </c>
      <c r="K3015" t="s">
        <v>3336</v>
      </c>
      <c r="L3015" t="s">
        <v>4069</v>
      </c>
      <c r="P3015" t="s">
        <v>3343</v>
      </c>
    </row>
    <row r="3016" spans="1:16" x14ac:dyDescent="0.25">
      <c r="A3016" t="s">
        <v>3430</v>
      </c>
      <c r="B3016" t="s">
        <v>12600</v>
      </c>
      <c r="C3016" t="s">
        <v>12601</v>
      </c>
      <c r="D3016" t="s">
        <v>12601</v>
      </c>
      <c r="F3016" t="s">
        <v>12602</v>
      </c>
      <c r="G3016" t="s">
        <v>3333</v>
      </c>
      <c r="H3016" t="s">
        <v>4415</v>
      </c>
      <c r="I3016" t="s">
        <v>12529</v>
      </c>
      <c r="K3016" t="s">
        <v>3336</v>
      </c>
      <c r="L3016" t="s">
        <v>4069</v>
      </c>
      <c r="P3016" t="s">
        <v>3343</v>
      </c>
    </row>
    <row r="3017" spans="1:16" x14ac:dyDescent="0.25">
      <c r="A3017" t="s">
        <v>3430</v>
      </c>
      <c r="B3017" t="s">
        <v>12600</v>
      </c>
      <c r="C3017" t="s">
        <v>12603</v>
      </c>
      <c r="D3017" t="s">
        <v>12603</v>
      </c>
      <c r="F3017" t="s">
        <v>12604</v>
      </c>
      <c r="G3017" t="s">
        <v>3333</v>
      </c>
      <c r="H3017" t="s">
        <v>4415</v>
      </c>
      <c r="I3017" t="s">
        <v>12529</v>
      </c>
      <c r="K3017" t="s">
        <v>3336</v>
      </c>
      <c r="L3017" t="s">
        <v>4069</v>
      </c>
      <c r="P3017" t="s">
        <v>3343</v>
      </c>
    </row>
    <row r="3018" spans="1:16" x14ac:dyDescent="0.25">
      <c r="A3018" t="s">
        <v>3430</v>
      </c>
      <c r="B3018" t="s">
        <v>12600</v>
      </c>
      <c r="C3018" t="s">
        <v>12605</v>
      </c>
      <c r="D3018" t="s">
        <v>12605</v>
      </c>
      <c r="F3018" t="s">
        <v>12606</v>
      </c>
      <c r="G3018" t="s">
        <v>3333</v>
      </c>
      <c r="H3018" t="s">
        <v>4415</v>
      </c>
      <c r="I3018" t="s">
        <v>12529</v>
      </c>
      <c r="K3018" t="s">
        <v>3336</v>
      </c>
      <c r="L3018" t="s">
        <v>4069</v>
      </c>
      <c r="P3018" t="s">
        <v>3343</v>
      </c>
    </row>
    <row r="3019" spans="1:16" x14ac:dyDescent="0.25">
      <c r="A3019" t="s">
        <v>3430</v>
      </c>
      <c r="B3019" t="s">
        <v>12600</v>
      </c>
      <c r="C3019" t="s">
        <v>12607</v>
      </c>
      <c r="D3019" t="s">
        <v>12607</v>
      </c>
      <c r="F3019" t="s">
        <v>12608</v>
      </c>
      <c r="G3019" t="s">
        <v>3333</v>
      </c>
      <c r="H3019" t="s">
        <v>4415</v>
      </c>
      <c r="I3019" t="s">
        <v>12529</v>
      </c>
      <c r="K3019" t="s">
        <v>3336</v>
      </c>
      <c r="L3019" t="s">
        <v>4069</v>
      </c>
      <c r="P3019" t="s">
        <v>3343</v>
      </c>
    </row>
    <row r="3020" spans="1:16" x14ac:dyDescent="0.25">
      <c r="A3020" t="s">
        <v>3430</v>
      </c>
      <c r="B3020" t="s">
        <v>12600</v>
      </c>
      <c r="C3020" t="s">
        <v>12609</v>
      </c>
      <c r="D3020" t="s">
        <v>12609</v>
      </c>
      <c r="F3020" t="s">
        <v>12610</v>
      </c>
      <c r="G3020" t="s">
        <v>3333</v>
      </c>
      <c r="H3020" t="s">
        <v>4415</v>
      </c>
      <c r="I3020" t="s">
        <v>12529</v>
      </c>
      <c r="K3020" t="s">
        <v>3336</v>
      </c>
      <c r="L3020" t="s">
        <v>4069</v>
      </c>
      <c r="P3020" t="s">
        <v>3343</v>
      </c>
    </row>
    <row r="3021" spans="1:16" x14ac:dyDescent="0.25">
      <c r="A3021" t="s">
        <v>3430</v>
      </c>
      <c r="B3021" t="s">
        <v>12600</v>
      </c>
      <c r="C3021" t="s">
        <v>12611</v>
      </c>
      <c r="D3021" t="s">
        <v>12611</v>
      </c>
      <c r="F3021" t="s">
        <v>12612</v>
      </c>
      <c r="G3021" t="s">
        <v>3333</v>
      </c>
      <c r="H3021" t="s">
        <v>4415</v>
      </c>
      <c r="I3021" t="s">
        <v>12529</v>
      </c>
      <c r="K3021" t="s">
        <v>3336</v>
      </c>
      <c r="L3021" t="s">
        <v>4069</v>
      </c>
      <c r="P3021" t="s">
        <v>3343</v>
      </c>
    </row>
    <row r="3022" spans="1:16" x14ac:dyDescent="0.25">
      <c r="A3022" t="s">
        <v>3430</v>
      </c>
      <c r="B3022" t="s">
        <v>12600</v>
      </c>
      <c r="C3022" t="s">
        <v>12613</v>
      </c>
      <c r="D3022" t="s">
        <v>12613</v>
      </c>
      <c r="F3022" t="s">
        <v>12614</v>
      </c>
      <c r="G3022" t="s">
        <v>3333</v>
      </c>
      <c r="H3022" t="s">
        <v>4415</v>
      </c>
      <c r="I3022" t="s">
        <v>12529</v>
      </c>
      <c r="K3022" t="s">
        <v>3336</v>
      </c>
      <c r="L3022" t="s">
        <v>4069</v>
      </c>
      <c r="P3022" t="s">
        <v>3343</v>
      </c>
    </row>
    <row r="3023" spans="1:16" x14ac:dyDescent="0.25">
      <c r="A3023" t="s">
        <v>3430</v>
      </c>
      <c r="B3023" t="s">
        <v>12600</v>
      </c>
      <c r="C3023" t="s">
        <v>12615</v>
      </c>
      <c r="D3023" t="s">
        <v>12615</v>
      </c>
      <c r="F3023" t="s">
        <v>12616</v>
      </c>
      <c r="G3023" t="s">
        <v>3333</v>
      </c>
      <c r="H3023" t="s">
        <v>4415</v>
      </c>
      <c r="I3023" t="s">
        <v>12529</v>
      </c>
      <c r="K3023" t="s">
        <v>3336</v>
      </c>
      <c r="L3023" t="s">
        <v>4069</v>
      </c>
      <c r="P3023" t="s">
        <v>3343</v>
      </c>
    </row>
    <row r="3024" spans="1:16" x14ac:dyDescent="0.25">
      <c r="A3024" t="s">
        <v>3430</v>
      </c>
      <c r="B3024" t="s">
        <v>12600</v>
      </c>
      <c r="C3024" t="s">
        <v>12617</v>
      </c>
      <c r="D3024" t="s">
        <v>12617</v>
      </c>
      <c r="F3024" t="s">
        <v>12618</v>
      </c>
      <c r="G3024" t="s">
        <v>3333</v>
      </c>
      <c r="H3024" t="s">
        <v>4415</v>
      </c>
      <c r="I3024" t="s">
        <v>12529</v>
      </c>
      <c r="K3024" t="s">
        <v>3336</v>
      </c>
      <c r="L3024" t="s">
        <v>4069</v>
      </c>
      <c r="P3024" t="s">
        <v>3343</v>
      </c>
    </row>
    <row r="3025" spans="1:16" x14ac:dyDescent="0.25">
      <c r="A3025" t="s">
        <v>3430</v>
      </c>
      <c r="B3025" t="s">
        <v>12600</v>
      </c>
      <c r="C3025" t="s">
        <v>12619</v>
      </c>
      <c r="D3025" t="s">
        <v>12619</v>
      </c>
      <c r="F3025" t="s">
        <v>12620</v>
      </c>
      <c r="G3025" t="s">
        <v>3333</v>
      </c>
      <c r="H3025" t="s">
        <v>4415</v>
      </c>
      <c r="I3025" t="s">
        <v>12529</v>
      </c>
      <c r="K3025" t="s">
        <v>3336</v>
      </c>
      <c r="L3025" t="s">
        <v>4069</v>
      </c>
      <c r="P3025" t="s">
        <v>3343</v>
      </c>
    </row>
    <row r="3026" spans="1:16" x14ac:dyDescent="0.25">
      <c r="A3026" t="s">
        <v>3328</v>
      </c>
      <c r="B3026" t="s">
        <v>12526</v>
      </c>
      <c r="C3026" t="s">
        <v>12621</v>
      </c>
      <c r="D3026" t="s">
        <v>12621</v>
      </c>
      <c r="F3026" t="s">
        <v>12622</v>
      </c>
      <c r="G3026" t="s">
        <v>3333</v>
      </c>
      <c r="H3026" t="s">
        <v>4415</v>
      </c>
      <c r="I3026" t="s">
        <v>12529</v>
      </c>
      <c r="K3026" t="s">
        <v>3336</v>
      </c>
      <c r="L3026" t="s">
        <v>4069</v>
      </c>
      <c r="P3026" t="s">
        <v>3343</v>
      </c>
    </row>
    <row r="3027" spans="1:16" x14ac:dyDescent="0.25">
      <c r="A3027" t="s">
        <v>3430</v>
      </c>
      <c r="B3027" t="s">
        <v>12623</v>
      </c>
      <c r="C3027" t="s">
        <v>12624</v>
      </c>
      <c r="D3027" t="s">
        <v>12624</v>
      </c>
      <c r="F3027" t="s">
        <v>12625</v>
      </c>
      <c r="G3027" t="s">
        <v>3333</v>
      </c>
      <c r="H3027" t="s">
        <v>4415</v>
      </c>
      <c r="I3027" t="s">
        <v>12529</v>
      </c>
      <c r="K3027" t="s">
        <v>3336</v>
      </c>
      <c r="L3027" t="s">
        <v>4069</v>
      </c>
      <c r="P3027" t="s">
        <v>3343</v>
      </c>
    </row>
    <row r="3028" spans="1:16" x14ac:dyDescent="0.25">
      <c r="A3028" t="s">
        <v>3430</v>
      </c>
      <c r="B3028" t="s">
        <v>12623</v>
      </c>
      <c r="C3028" t="s">
        <v>12626</v>
      </c>
      <c r="D3028" t="s">
        <v>12626</v>
      </c>
      <c r="F3028" t="s">
        <v>12627</v>
      </c>
      <c r="G3028" t="s">
        <v>3333</v>
      </c>
      <c r="H3028" t="s">
        <v>4415</v>
      </c>
      <c r="I3028" t="s">
        <v>12529</v>
      </c>
      <c r="K3028" t="s">
        <v>3336</v>
      </c>
      <c r="L3028" t="s">
        <v>4069</v>
      </c>
      <c r="P3028" t="s">
        <v>3343</v>
      </c>
    </row>
    <row r="3029" spans="1:16" x14ac:dyDescent="0.25">
      <c r="A3029" t="s">
        <v>3430</v>
      </c>
      <c r="B3029" t="s">
        <v>12623</v>
      </c>
      <c r="C3029" t="s">
        <v>12628</v>
      </c>
      <c r="D3029" t="s">
        <v>12628</v>
      </c>
      <c r="F3029" t="s">
        <v>12629</v>
      </c>
      <c r="G3029" t="s">
        <v>3333</v>
      </c>
      <c r="H3029" t="s">
        <v>4415</v>
      </c>
      <c r="I3029" t="s">
        <v>12529</v>
      </c>
      <c r="K3029" t="s">
        <v>3336</v>
      </c>
      <c r="L3029" t="s">
        <v>4069</v>
      </c>
      <c r="P3029" t="s">
        <v>3343</v>
      </c>
    </row>
    <row r="3030" spans="1:16" x14ac:dyDescent="0.25">
      <c r="A3030" t="s">
        <v>3430</v>
      </c>
      <c r="B3030" t="s">
        <v>12623</v>
      </c>
      <c r="C3030" t="s">
        <v>12630</v>
      </c>
      <c r="D3030" t="s">
        <v>12630</v>
      </c>
      <c r="F3030" t="s">
        <v>12631</v>
      </c>
      <c r="G3030" t="s">
        <v>3333</v>
      </c>
      <c r="H3030" t="s">
        <v>4415</v>
      </c>
      <c r="I3030" t="s">
        <v>12529</v>
      </c>
      <c r="K3030" t="s">
        <v>3336</v>
      </c>
      <c r="L3030" t="s">
        <v>4069</v>
      </c>
      <c r="P3030" t="s">
        <v>3343</v>
      </c>
    </row>
    <row r="3031" spans="1:16" x14ac:dyDescent="0.25">
      <c r="A3031" t="s">
        <v>3430</v>
      </c>
      <c r="B3031" t="s">
        <v>12623</v>
      </c>
      <c r="C3031" t="s">
        <v>12632</v>
      </c>
      <c r="D3031" t="s">
        <v>12632</v>
      </c>
      <c r="F3031" t="s">
        <v>12633</v>
      </c>
      <c r="G3031" t="s">
        <v>3333</v>
      </c>
      <c r="H3031" t="s">
        <v>4415</v>
      </c>
      <c r="I3031" t="s">
        <v>12529</v>
      </c>
      <c r="K3031" t="s">
        <v>3336</v>
      </c>
      <c r="L3031" t="s">
        <v>4069</v>
      </c>
      <c r="P3031" t="s">
        <v>3343</v>
      </c>
    </row>
    <row r="3032" spans="1:16" x14ac:dyDescent="0.25">
      <c r="A3032" t="s">
        <v>3430</v>
      </c>
      <c r="B3032" t="s">
        <v>12623</v>
      </c>
      <c r="C3032" t="s">
        <v>12634</v>
      </c>
      <c r="D3032" t="s">
        <v>12634</v>
      </c>
      <c r="F3032" t="s">
        <v>12635</v>
      </c>
      <c r="G3032" t="s">
        <v>3333</v>
      </c>
      <c r="H3032" t="s">
        <v>4415</v>
      </c>
      <c r="I3032" t="s">
        <v>12529</v>
      </c>
      <c r="K3032" t="s">
        <v>3336</v>
      </c>
      <c r="L3032" t="s">
        <v>4069</v>
      </c>
      <c r="P3032" t="s">
        <v>3343</v>
      </c>
    </row>
    <row r="3033" spans="1:16" x14ac:dyDescent="0.25">
      <c r="A3033" t="s">
        <v>3430</v>
      </c>
      <c r="B3033" t="s">
        <v>12623</v>
      </c>
      <c r="C3033" t="s">
        <v>12636</v>
      </c>
      <c r="D3033" t="s">
        <v>12636</v>
      </c>
      <c r="F3033" t="s">
        <v>12637</v>
      </c>
      <c r="G3033" t="s">
        <v>3333</v>
      </c>
      <c r="H3033" t="s">
        <v>4415</v>
      </c>
      <c r="I3033" t="s">
        <v>12529</v>
      </c>
      <c r="K3033" t="s">
        <v>3336</v>
      </c>
      <c r="L3033" t="s">
        <v>4069</v>
      </c>
      <c r="P3033" t="s">
        <v>3343</v>
      </c>
    </row>
    <row r="3034" spans="1:16" x14ac:dyDescent="0.25">
      <c r="A3034" t="s">
        <v>3430</v>
      </c>
      <c r="B3034" t="s">
        <v>12623</v>
      </c>
      <c r="C3034" t="s">
        <v>12638</v>
      </c>
      <c r="D3034" t="s">
        <v>12638</v>
      </c>
      <c r="F3034" t="s">
        <v>12639</v>
      </c>
      <c r="G3034" t="s">
        <v>3333</v>
      </c>
      <c r="H3034" t="s">
        <v>4415</v>
      </c>
      <c r="I3034" t="s">
        <v>12529</v>
      </c>
      <c r="K3034" t="s">
        <v>3336</v>
      </c>
      <c r="L3034" t="s">
        <v>4069</v>
      </c>
      <c r="P3034" t="s">
        <v>3343</v>
      </c>
    </row>
    <row r="3035" spans="1:16" x14ac:dyDescent="0.25">
      <c r="A3035" t="s">
        <v>3430</v>
      </c>
      <c r="B3035" t="s">
        <v>12623</v>
      </c>
      <c r="C3035" t="s">
        <v>12640</v>
      </c>
      <c r="D3035" t="s">
        <v>12640</v>
      </c>
      <c r="F3035" t="s">
        <v>12641</v>
      </c>
      <c r="G3035" t="s">
        <v>3333</v>
      </c>
      <c r="H3035" t="s">
        <v>4415</v>
      </c>
      <c r="I3035" t="s">
        <v>12529</v>
      </c>
      <c r="K3035" t="s">
        <v>3336</v>
      </c>
      <c r="L3035" t="s">
        <v>4069</v>
      </c>
      <c r="P3035" t="s">
        <v>3343</v>
      </c>
    </row>
    <row r="3036" spans="1:16" x14ac:dyDescent="0.25">
      <c r="A3036" t="s">
        <v>3430</v>
      </c>
      <c r="B3036" t="s">
        <v>12623</v>
      </c>
      <c r="C3036" t="s">
        <v>12642</v>
      </c>
      <c r="D3036" t="s">
        <v>12642</v>
      </c>
      <c r="F3036" t="s">
        <v>12643</v>
      </c>
      <c r="G3036" t="s">
        <v>3333</v>
      </c>
      <c r="H3036" t="s">
        <v>4415</v>
      </c>
      <c r="I3036" t="s">
        <v>12529</v>
      </c>
      <c r="K3036" t="s">
        <v>3336</v>
      </c>
      <c r="L3036" t="s">
        <v>4069</v>
      </c>
      <c r="P3036" t="s">
        <v>3343</v>
      </c>
    </row>
    <row r="3037" spans="1:16" x14ac:dyDescent="0.25">
      <c r="A3037" t="s">
        <v>3328</v>
      </c>
      <c r="B3037" t="s">
        <v>12551</v>
      </c>
      <c r="C3037" t="s">
        <v>12644</v>
      </c>
      <c r="D3037" t="s">
        <v>12644</v>
      </c>
      <c r="F3037" t="s">
        <v>12645</v>
      </c>
      <c r="G3037" t="s">
        <v>3333</v>
      </c>
      <c r="H3037" t="s">
        <v>4415</v>
      </c>
      <c r="I3037" t="s">
        <v>12529</v>
      </c>
      <c r="K3037" t="s">
        <v>3336</v>
      </c>
      <c r="L3037" t="s">
        <v>4069</v>
      </c>
      <c r="P3037" t="s">
        <v>3343</v>
      </c>
    </row>
    <row r="3038" spans="1:16" x14ac:dyDescent="0.25">
      <c r="A3038" t="s">
        <v>3430</v>
      </c>
      <c r="B3038" t="s">
        <v>12646</v>
      </c>
      <c r="C3038" t="s">
        <v>12647</v>
      </c>
      <c r="D3038" t="s">
        <v>12647</v>
      </c>
      <c r="F3038" t="s">
        <v>12648</v>
      </c>
      <c r="G3038" t="s">
        <v>3333</v>
      </c>
      <c r="H3038" t="s">
        <v>4415</v>
      </c>
      <c r="I3038" t="s">
        <v>12529</v>
      </c>
      <c r="K3038" t="s">
        <v>3336</v>
      </c>
      <c r="L3038" t="s">
        <v>4069</v>
      </c>
      <c r="P3038" t="s">
        <v>3343</v>
      </c>
    </row>
    <row r="3039" spans="1:16" x14ac:dyDescent="0.25">
      <c r="A3039" t="s">
        <v>3430</v>
      </c>
      <c r="B3039" t="s">
        <v>12646</v>
      </c>
      <c r="C3039" t="s">
        <v>12649</v>
      </c>
      <c r="D3039" t="s">
        <v>12649</v>
      </c>
      <c r="F3039" t="s">
        <v>12650</v>
      </c>
      <c r="G3039" t="s">
        <v>3333</v>
      </c>
      <c r="H3039" t="s">
        <v>4415</v>
      </c>
      <c r="I3039" t="s">
        <v>12529</v>
      </c>
      <c r="K3039" t="s">
        <v>3336</v>
      </c>
      <c r="L3039" t="s">
        <v>4069</v>
      </c>
      <c r="P3039" t="s">
        <v>3343</v>
      </c>
    </row>
    <row r="3040" spans="1:16" x14ac:dyDescent="0.25">
      <c r="A3040" t="s">
        <v>3430</v>
      </c>
      <c r="B3040" t="s">
        <v>12646</v>
      </c>
      <c r="C3040" t="s">
        <v>12651</v>
      </c>
      <c r="D3040" t="s">
        <v>12651</v>
      </c>
      <c r="F3040" t="s">
        <v>12652</v>
      </c>
      <c r="G3040" t="s">
        <v>3333</v>
      </c>
      <c r="H3040" t="s">
        <v>4415</v>
      </c>
      <c r="I3040" t="s">
        <v>12529</v>
      </c>
      <c r="K3040" t="s">
        <v>3336</v>
      </c>
      <c r="L3040" t="s">
        <v>4069</v>
      </c>
      <c r="P3040" t="s">
        <v>3343</v>
      </c>
    </row>
    <row r="3041" spans="1:16" x14ac:dyDescent="0.25">
      <c r="A3041" t="s">
        <v>3430</v>
      </c>
      <c r="B3041" t="s">
        <v>12646</v>
      </c>
      <c r="C3041" t="s">
        <v>12653</v>
      </c>
      <c r="D3041" t="s">
        <v>12653</v>
      </c>
      <c r="F3041" t="s">
        <v>12654</v>
      </c>
      <c r="G3041" t="s">
        <v>3333</v>
      </c>
      <c r="H3041" t="s">
        <v>4415</v>
      </c>
      <c r="I3041" t="s">
        <v>12529</v>
      </c>
      <c r="K3041" t="s">
        <v>3336</v>
      </c>
      <c r="L3041" t="s">
        <v>4069</v>
      </c>
      <c r="P3041" t="s">
        <v>3343</v>
      </c>
    </row>
    <row r="3042" spans="1:16" x14ac:dyDescent="0.25">
      <c r="A3042" t="s">
        <v>3430</v>
      </c>
      <c r="B3042" t="s">
        <v>12646</v>
      </c>
      <c r="C3042" t="s">
        <v>12655</v>
      </c>
      <c r="D3042" t="s">
        <v>12655</v>
      </c>
      <c r="F3042" t="s">
        <v>12656</v>
      </c>
      <c r="G3042" t="s">
        <v>3333</v>
      </c>
      <c r="H3042" t="s">
        <v>4415</v>
      </c>
      <c r="I3042" t="s">
        <v>12529</v>
      </c>
      <c r="K3042" t="s">
        <v>3336</v>
      </c>
      <c r="L3042" t="s">
        <v>4069</v>
      </c>
      <c r="P3042" t="s">
        <v>3343</v>
      </c>
    </row>
    <row r="3043" spans="1:16" x14ac:dyDescent="0.25">
      <c r="A3043" t="s">
        <v>3430</v>
      </c>
      <c r="B3043" t="s">
        <v>12646</v>
      </c>
      <c r="C3043" t="s">
        <v>12657</v>
      </c>
      <c r="D3043" t="s">
        <v>12657</v>
      </c>
      <c r="F3043" t="s">
        <v>12658</v>
      </c>
      <c r="G3043" t="s">
        <v>3333</v>
      </c>
      <c r="H3043" t="s">
        <v>4415</v>
      </c>
      <c r="I3043" t="s">
        <v>12529</v>
      </c>
      <c r="K3043" t="s">
        <v>3336</v>
      </c>
      <c r="L3043" t="s">
        <v>4069</v>
      </c>
      <c r="P3043" t="s">
        <v>3343</v>
      </c>
    </row>
    <row r="3044" spans="1:16" x14ac:dyDescent="0.25">
      <c r="A3044" t="s">
        <v>3430</v>
      </c>
      <c r="B3044" t="s">
        <v>12646</v>
      </c>
      <c r="C3044" t="s">
        <v>12659</v>
      </c>
      <c r="D3044" t="s">
        <v>12659</v>
      </c>
      <c r="F3044" t="s">
        <v>12660</v>
      </c>
      <c r="G3044" t="s">
        <v>3333</v>
      </c>
      <c r="H3044" t="s">
        <v>4415</v>
      </c>
      <c r="I3044" t="s">
        <v>12529</v>
      </c>
      <c r="K3044" t="s">
        <v>3336</v>
      </c>
      <c r="L3044" t="s">
        <v>4069</v>
      </c>
      <c r="P3044" t="s">
        <v>3343</v>
      </c>
    </row>
    <row r="3045" spans="1:16" x14ac:dyDescent="0.25">
      <c r="A3045" t="s">
        <v>3430</v>
      </c>
      <c r="B3045" t="s">
        <v>12646</v>
      </c>
      <c r="C3045" t="s">
        <v>12661</v>
      </c>
      <c r="D3045" t="s">
        <v>12661</v>
      </c>
      <c r="F3045" t="s">
        <v>12662</v>
      </c>
      <c r="G3045" t="s">
        <v>3333</v>
      </c>
      <c r="H3045" t="s">
        <v>4415</v>
      </c>
      <c r="I3045" t="s">
        <v>12529</v>
      </c>
      <c r="K3045" t="s">
        <v>3336</v>
      </c>
      <c r="L3045" t="s">
        <v>4069</v>
      </c>
      <c r="P3045" t="s">
        <v>3343</v>
      </c>
    </row>
    <row r="3046" spans="1:16" x14ac:dyDescent="0.25">
      <c r="A3046" t="s">
        <v>3430</v>
      </c>
      <c r="B3046" t="s">
        <v>12646</v>
      </c>
      <c r="C3046" t="s">
        <v>12663</v>
      </c>
      <c r="D3046" t="s">
        <v>12663</v>
      </c>
      <c r="F3046" t="s">
        <v>12664</v>
      </c>
      <c r="G3046" t="s">
        <v>3333</v>
      </c>
      <c r="H3046" t="s">
        <v>4415</v>
      </c>
      <c r="I3046" t="s">
        <v>12529</v>
      </c>
      <c r="K3046" t="s">
        <v>3336</v>
      </c>
      <c r="L3046" t="s">
        <v>4069</v>
      </c>
      <c r="P3046" t="s">
        <v>3343</v>
      </c>
    </row>
    <row r="3047" spans="1:16" x14ac:dyDescent="0.25">
      <c r="A3047" t="s">
        <v>3430</v>
      </c>
      <c r="B3047" t="s">
        <v>12646</v>
      </c>
      <c r="C3047" t="s">
        <v>12665</v>
      </c>
      <c r="D3047" t="s">
        <v>12665</v>
      </c>
      <c r="F3047" t="s">
        <v>12666</v>
      </c>
      <c r="G3047" t="s">
        <v>3333</v>
      </c>
      <c r="H3047" t="s">
        <v>4415</v>
      </c>
      <c r="I3047" t="s">
        <v>12529</v>
      </c>
      <c r="K3047" t="s">
        <v>3336</v>
      </c>
      <c r="L3047" t="s">
        <v>4069</v>
      </c>
      <c r="P3047" t="s">
        <v>3343</v>
      </c>
    </row>
    <row r="3048" spans="1:16" x14ac:dyDescent="0.25">
      <c r="A3048" t="s">
        <v>3328</v>
      </c>
      <c r="B3048" t="s">
        <v>12551</v>
      </c>
      <c r="C3048" t="s">
        <v>12667</v>
      </c>
      <c r="D3048" t="s">
        <v>12667</v>
      </c>
      <c r="F3048" t="s">
        <v>12668</v>
      </c>
      <c r="G3048" t="s">
        <v>3333</v>
      </c>
      <c r="H3048" t="s">
        <v>4415</v>
      </c>
      <c r="I3048" t="s">
        <v>12529</v>
      </c>
      <c r="K3048" t="s">
        <v>3336</v>
      </c>
      <c r="L3048" t="s">
        <v>4069</v>
      </c>
      <c r="P3048" t="s">
        <v>3343</v>
      </c>
    </row>
    <row r="3049" spans="1:16" x14ac:dyDescent="0.25">
      <c r="A3049" t="s">
        <v>3430</v>
      </c>
      <c r="B3049" t="s">
        <v>12669</v>
      </c>
      <c r="C3049" t="s">
        <v>12670</v>
      </c>
      <c r="D3049" t="s">
        <v>12670</v>
      </c>
      <c r="F3049" t="s">
        <v>12671</v>
      </c>
      <c r="G3049" t="s">
        <v>3333</v>
      </c>
      <c r="H3049" t="s">
        <v>4415</v>
      </c>
      <c r="I3049" t="s">
        <v>12529</v>
      </c>
      <c r="K3049" t="s">
        <v>3336</v>
      </c>
      <c r="L3049" t="s">
        <v>4069</v>
      </c>
      <c r="P3049" t="s">
        <v>3343</v>
      </c>
    </row>
    <row r="3050" spans="1:16" x14ac:dyDescent="0.25">
      <c r="A3050" t="s">
        <v>3430</v>
      </c>
      <c r="B3050" t="s">
        <v>12669</v>
      </c>
      <c r="C3050" t="s">
        <v>12672</v>
      </c>
      <c r="D3050" t="s">
        <v>12672</v>
      </c>
      <c r="F3050" t="s">
        <v>12673</v>
      </c>
      <c r="G3050" t="s">
        <v>3333</v>
      </c>
      <c r="H3050" t="s">
        <v>4415</v>
      </c>
      <c r="I3050" t="s">
        <v>12529</v>
      </c>
      <c r="K3050" t="s">
        <v>3336</v>
      </c>
      <c r="L3050" t="s">
        <v>4069</v>
      </c>
      <c r="P3050" t="s">
        <v>3343</v>
      </c>
    </row>
    <row r="3051" spans="1:16" x14ac:dyDescent="0.25">
      <c r="A3051" t="s">
        <v>3430</v>
      </c>
      <c r="B3051" t="s">
        <v>12669</v>
      </c>
      <c r="C3051" t="s">
        <v>12674</v>
      </c>
      <c r="D3051" t="s">
        <v>12674</v>
      </c>
      <c r="F3051" t="s">
        <v>12675</v>
      </c>
      <c r="G3051" t="s">
        <v>3333</v>
      </c>
      <c r="H3051" t="s">
        <v>4415</v>
      </c>
      <c r="I3051" t="s">
        <v>12529</v>
      </c>
      <c r="K3051" t="s">
        <v>3336</v>
      </c>
      <c r="L3051" t="s">
        <v>4069</v>
      </c>
      <c r="P3051" t="s">
        <v>3343</v>
      </c>
    </row>
    <row r="3052" spans="1:16" x14ac:dyDescent="0.25">
      <c r="A3052" t="s">
        <v>3430</v>
      </c>
      <c r="B3052" t="s">
        <v>12669</v>
      </c>
      <c r="C3052" t="s">
        <v>12676</v>
      </c>
      <c r="D3052" t="s">
        <v>12676</v>
      </c>
      <c r="F3052" t="s">
        <v>12677</v>
      </c>
      <c r="G3052" t="s">
        <v>3333</v>
      </c>
      <c r="H3052" t="s">
        <v>4415</v>
      </c>
      <c r="I3052" t="s">
        <v>12529</v>
      </c>
      <c r="K3052" t="s">
        <v>3336</v>
      </c>
      <c r="L3052" t="s">
        <v>4069</v>
      </c>
      <c r="P3052" t="s">
        <v>3343</v>
      </c>
    </row>
    <row r="3053" spans="1:16" x14ac:dyDescent="0.25">
      <c r="A3053" t="s">
        <v>3430</v>
      </c>
      <c r="B3053" t="s">
        <v>12669</v>
      </c>
      <c r="C3053" t="s">
        <v>12678</v>
      </c>
      <c r="D3053" t="s">
        <v>12678</v>
      </c>
      <c r="F3053" t="s">
        <v>12679</v>
      </c>
      <c r="G3053" t="s">
        <v>3333</v>
      </c>
      <c r="H3053" t="s">
        <v>4415</v>
      </c>
      <c r="I3053" t="s">
        <v>12529</v>
      </c>
      <c r="K3053" t="s">
        <v>3336</v>
      </c>
      <c r="L3053" t="s">
        <v>4069</v>
      </c>
      <c r="P3053" t="s">
        <v>3343</v>
      </c>
    </row>
    <row r="3054" spans="1:16" x14ac:dyDescent="0.25">
      <c r="A3054" t="s">
        <v>3430</v>
      </c>
      <c r="B3054" t="s">
        <v>12669</v>
      </c>
      <c r="C3054" t="s">
        <v>12680</v>
      </c>
      <c r="D3054" t="s">
        <v>12680</v>
      </c>
      <c r="F3054" t="s">
        <v>12681</v>
      </c>
      <c r="G3054" t="s">
        <v>3333</v>
      </c>
      <c r="H3054" t="s">
        <v>4415</v>
      </c>
      <c r="I3054" t="s">
        <v>12529</v>
      </c>
      <c r="K3054" t="s">
        <v>3336</v>
      </c>
      <c r="L3054" t="s">
        <v>4069</v>
      </c>
      <c r="P3054" t="s">
        <v>3343</v>
      </c>
    </row>
    <row r="3055" spans="1:16" x14ac:dyDescent="0.25">
      <c r="A3055" t="s">
        <v>3430</v>
      </c>
      <c r="B3055" t="s">
        <v>12669</v>
      </c>
      <c r="C3055" t="s">
        <v>12682</v>
      </c>
      <c r="D3055" t="s">
        <v>12682</v>
      </c>
      <c r="F3055" t="s">
        <v>12683</v>
      </c>
      <c r="G3055" t="s">
        <v>3333</v>
      </c>
      <c r="H3055" t="s">
        <v>4415</v>
      </c>
      <c r="I3055" t="s">
        <v>12529</v>
      </c>
      <c r="K3055" t="s">
        <v>3336</v>
      </c>
      <c r="L3055" t="s">
        <v>4069</v>
      </c>
      <c r="P3055" t="s">
        <v>3343</v>
      </c>
    </row>
    <row r="3056" spans="1:16" x14ac:dyDescent="0.25">
      <c r="A3056" t="s">
        <v>3430</v>
      </c>
      <c r="B3056" t="s">
        <v>12669</v>
      </c>
      <c r="C3056" t="s">
        <v>12684</v>
      </c>
      <c r="D3056" t="s">
        <v>12684</v>
      </c>
      <c r="F3056" t="s">
        <v>12685</v>
      </c>
      <c r="G3056" t="s">
        <v>3333</v>
      </c>
      <c r="H3056" t="s">
        <v>4415</v>
      </c>
      <c r="I3056" t="s">
        <v>12529</v>
      </c>
      <c r="K3056" t="s">
        <v>3336</v>
      </c>
      <c r="L3056" t="s">
        <v>4069</v>
      </c>
      <c r="P3056" t="s">
        <v>3343</v>
      </c>
    </row>
    <row r="3057" spans="1:16" x14ac:dyDescent="0.25">
      <c r="A3057" t="s">
        <v>3430</v>
      </c>
      <c r="B3057" t="s">
        <v>12669</v>
      </c>
      <c r="C3057" t="s">
        <v>12686</v>
      </c>
      <c r="D3057" t="s">
        <v>12686</v>
      </c>
      <c r="F3057" t="s">
        <v>12687</v>
      </c>
      <c r="G3057" t="s">
        <v>3333</v>
      </c>
      <c r="H3057" t="s">
        <v>4415</v>
      </c>
      <c r="I3057" t="s">
        <v>12529</v>
      </c>
      <c r="K3057" t="s">
        <v>3336</v>
      </c>
      <c r="L3057" t="s">
        <v>4069</v>
      </c>
      <c r="P3057" t="s">
        <v>3343</v>
      </c>
    </row>
    <row r="3058" spans="1:16" x14ac:dyDescent="0.25">
      <c r="A3058" t="s">
        <v>3430</v>
      </c>
      <c r="B3058" t="s">
        <v>12669</v>
      </c>
      <c r="C3058" t="s">
        <v>12688</v>
      </c>
      <c r="D3058" t="s">
        <v>12688</v>
      </c>
      <c r="F3058" t="s">
        <v>12689</v>
      </c>
      <c r="G3058" t="s">
        <v>3333</v>
      </c>
      <c r="H3058" t="s">
        <v>4415</v>
      </c>
      <c r="I3058" t="s">
        <v>12529</v>
      </c>
      <c r="K3058" t="s">
        <v>3336</v>
      </c>
      <c r="L3058" t="s">
        <v>4069</v>
      </c>
      <c r="P3058" t="s">
        <v>3343</v>
      </c>
    </row>
    <row r="3059" spans="1:16" x14ac:dyDescent="0.25">
      <c r="A3059" t="s">
        <v>3328</v>
      </c>
      <c r="B3059" t="s">
        <v>12526</v>
      </c>
      <c r="C3059" t="s">
        <v>12690</v>
      </c>
      <c r="D3059" t="s">
        <v>12690</v>
      </c>
      <c r="F3059" t="s">
        <v>12691</v>
      </c>
      <c r="G3059" t="s">
        <v>3333</v>
      </c>
      <c r="H3059" t="s">
        <v>4415</v>
      </c>
      <c r="I3059" t="s">
        <v>12529</v>
      </c>
      <c r="K3059" t="s">
        <v>3336</v>
      </c>
      <c r="L3059" t="s">
        <v>4069</v>
      </c>
      <c r="P3059" t="s">
        <v>3343</v>
      </c>
    </row>
    <row r="3060" spans="1:16" x14ac:dyDescent="0.25">
      <c r="A3060" t="s">
        <v>3430</v>
      </c>
      <c r="B3060" t="s">
        <v>12692</v>
      </c>
      <c r="C3060" t="s">
        <v>12693</v>
      </c>
      <c r="D3060" t="s">
        <v>12693</v>
      </c>
      <c r="F3060" t="s">
        <v>12694</v>
      </c>
      <c r="G3060" t="s">
        <v>3333</v>
      </c>
      <c r="H3060" t="s">
        <v>4415</v>
      </c>
      <c r="I3060" t="s">
        <v>12529</v>
      </c>
      <c r="K3060" t="s">
        <v>3336</v>
      </c>
      <c r="L3060" t="s">
        <v>4069</v>
      </c>
      <c r="P3060" t="s">
        <v>3343</v>
      </c>
    </row>
    <row r="3061" spans="1:16" x14ac:dyDescent="0.25">
      <c r="A3061" t="s">
        <v>3430</v>
      </c>
      <c r="B3061" t="s">
        <v>12692</v>
      </c>
      <c r="C3061" t="s">
        <v>12695</v>
      </c>
      <c r="D3061" t="s">
        <v>12695</v>
      </c>
      <c r="F3061" t="s">
        <v>12696</v>
      </c>
      <c r="G3061" t="s">
        <v>3333</v>
      </c>
      <c r="H3061" t="s">
        <v>4415</v>
      </c>
      <c r="I3061" t="s">
        <v>12529</v>
      </c>
      <c r="K3061" t="s">
        <v>3336</v>
      </c>
      <c r="L3061" t="s">
        <v>4069</v>
      </c>
      <c r="P3061" t="s">
        <v>3343</v>
      </c>
    </row>
    <row r="3062" spans="1:16" x14ac:dyDescent="0.25">
      <c r="A3062" t="s">
        <v>3430</v>
      </c>
      <c r="B3062" t="s">
        <v>12692</v>
      </c>
      <c r="C3062" t="s">
        <v>12697</v>
      </c>
      <c r="D3062" t="s">
        <v>12697</v>
      </c>
      <c r="F3062" t="s">
        <v>12698</v>
      </c>
      <c r="G3062" t="s">
        <v>3333</v>
      </c>
      <c r="H3062" t="s">
        <v>4415</v>
      </c>
      <c r="I3062" t="s">
        <v>12529</v>
      </c>
      <c r="K3062" t="s">
        <v>3336</v>
      </c>
      <c r="L3062" t="s">
        <v>4069</v>
      </c>
      <c r="P3062" t="s">
        <v>3343</v>
      </c>
    </row>
    <row r="3063" spans="1:16" x14ac:dyDescent="0.25">
      <c r="A3063" t="s">
        <v>3430</v>
      </c>
      <c r="B3063" t="s">
        <v>12692</v>
      </c>
      <c r="C3063" t="s">
        <v>12699</v>
      </c>
      <c r="D3063" t="s">
        <v>12699</v>
      </c>
      <c r="F3063" t="s">
        <v>12700</v>
      </c>
      <c r="G3063" t="s">
        <v>3333</v>
      </c>
      <c r="H3063" t="s">
        <v>4415</v>
      </c>
      <c r="I3063" t="s">
        <v>12529</v>
      </c>
      <c r="K3063" t="s">
        <v>3336</v>
      </c>
      <c r="L3063" t="s">
        <v>4069</v>
      </c>
      <c r="P3063" t="s">
        <v>3343</v>
      </c>
    </row>
    <row r="3064" spans="1:16" x14ac:dyDescent="0.25">
      <c r="A3064" t="s">
        <v>3430</v>
      </c>
      <c r="B3064" t="s">
        <v>12692</v>
      </c>
      <c r="C3064" t="s">
        <v>12701</v>
      </c>
      <c r="D3064" t="s">
        <v>12701</v>
      </c>
      <c r="F3064" t="s">
        <v>12702</v>
      </c>
      <c r="G3064" t="s">
        <v>3333</v>
      </c>
      <c r="H3064" t="s">
        <v>4415</v>
      </c>
      <c r="I3064" t="s">
        <v>12529</v>
      </c>
      <c r="K3064" t="s">
        <v>3336</v>
      </c>
      <c r="L3064" t="s">
        <v>4069</v>
      </c>
      <c r="P3064" t="s">
        <v>3343</v>
      </c>
    </row>
    <row r="3065" spans="1:16" x14ac:dyDescent="0.25">
      <c r="A3065" t="s">
        <v>3430</v>
      </c>
      <c r="B3065" t="s">
        <v>12692</v>
      </c>
      <c r="C3065" t="s">
        <v>12703</v>
      </c>
      <c r="D3065" t="s">
        <v>12703</v>
      </c>
      <c r="F3065" t="s">
        <v>12704</v>
      </c>
      <c r="G3065" t="s">
        <v>3333</v>
      </c>
      <c r="H3065" t="s">
        <v>4415</v>
      </c>
      <c r="I3065" t="s">
        <v>12529</v>
      </c>
      <c r="K3065" t="s">
        <v>3336</v>
      </c>
      <c r="L3065" t="s">
        <v>4069</v>
      </c>
      <c r="P3065" t="s">
        <v>3343</v>
      </c>
    </row>
    <row r="3066" spans="1:16" x14ac:dyDescent="0.25">
      <c r="A3066" t="s">
        <v>3430</v>
      </c>
      <c r="B3066" t="s">
        <v>12692</v>
      </c>
      <c r="C3066" t="s">
        <v>12705</v>
      </c>
      <c r="D3066" t="s">
        <v>12705</v>
      </c>
      <c r="F3066" t="s">
        <v>12706</v>
      </c>
      <c r="G3066" t="s">
        <v>3333</v>
      </c>
      <c r="H3066" t="s">
        <v>4415</v>
      </c>
      <c r="I3066" t="s">
        <v>12529</v>
      </c>
      <c r="K3066" t="s">
        <v>3336</v>
      </c>
      <c r="L3066" t="s">
        <v>4069</v>
      </c>
      <c r="P3066" t="s">
        <v>3343</v>
      </c>
    </row>
    <row r="3067" spans="1:16" x14ac:dyDescent="0.25">
      <c r="A3067" t="s">
        <v>3430</v>
      </c>
      <c r="B3067" t="s">
        <v>12692</v>
      </c>
      <c r="C3067" t="s">
        <v>12707</v>
      </c>
      <c r="D3067" t="s">
        <v>12707</v>
      </c>
      <c r="F3067" t="s">
        <v>12708</v>
      </c>
      <c r="G3067" t="s">
        <v>3333</v>
      </c>
      <c r="H3067" t="s">
        <v>4415</v>
      </c>
      <c r="I3067" t="s">
        <v>12529</v>
      </c>
      <c r="K3067" t="s">
        <v>3336</v>
      </c>
      <c r="L3067" t="s">
        <v>4069</v>
      </c>
      <c r="P3067" t="s">
        <v>3343</v>
      </c>
    </row>
    <row r="3068" spans="1:16" x14ac:dyDescent="0.25">
      <c r="A3068" t="s">
        <v>3430</v>
      </c>
      <c r="B3068" t="s">
        <v>12692</v>
      </c>
      <c r="C3068" t="s">
        <v>12709</v>
      </c>
      <c r="D3068" t="s">
        <v>12709</v>
      </c>
      <c r="F3068" t="s">
        <v>12710</v>
      </c>
      <c r="G3068" t="s">
        <v>3333</v>
      </c>
      <c r="H3068" t="s">
        <v>4415</v>
      </c>
      <c r="I3068" t="s">
        <v>12529</v>
      </c>
      <c r="K3068" t="s">
        <v>3336</v>
      </c>
      <c r="L3068" t="s">
        <v>4069</v>
      </c>
      <c r="P3068" t="s">
        <v>3343</v>
      </c>
    </row>
    <row r="3069" spans="1:16" x14ac:dyDescent="0.25">
      <c r="A3069" t="s">
        <v>3430</v>
      </c>
      <c r="B3069" t="s">
        <v>12692</v>
      </c>
      <c r="C3069" t="s">
        <v>12711</v>
      </c>
      <c r="D3069" t="s">
        <v>12711</v>
      </c>
      <c r="F3069" t="s">
        <v>12712</v>
      </c>
      <c r="G3069" t="s">
        <v>3333</v>
      </c>
      <c r="H3069" t="s">
        <v>4415</v>
      </c>
      <c r="I3069" t="s">
        <v>12529</v>
      </c>
      <c r="K3069" t="s">
        <v>3336</v>
      </c>
      <c r="L3069" t="s">
        <v>4069</v>
      </c>
      <c r="P3069" t="s">
        <v>3343</v>
      </c>
    </row>
    <row r="3070" spans="1:16" x14ac:dyDescent="0.25">
      <c r="A3070" t="s">
        <v>3328</v>
      </c>
      <c r="B3070" t="s">
        <v>12551</v>
      </c>
      <c r="C3070" t="s">
        <v>12713</v>
      </c>
      <c r="D3070" t="s">
        <v>12713</v>
      </c>
      <c r="F3070" t="s">
        <v>12714</v>
      </c>
      <c r="G3070" t="s">
        <v>3333</v>
      </c>
      <c r="H3070" t="s">
        <v>4415</v>
      </c>
      <c r="I3070" t="s">
        <v>12529</v>
      </c>
      <c r="K3070" t="s">
        <v>3336</v>
      </c>
      <c r="L3070" t="s">
        <v>4069</v>
      </c>
      <c r="P3070" t="s">
        <v>3343</v>
      </c>
    </row>
    <row r="3071" spans="1:16" x14ac:dyDescent="0.25">
      <c r="A3071" t="s">
        <v>3430</v>
      </c>
      <c r="B3071" t="s">
        <v>12715</v>
      </c>
      <c r="C3071" t="s">
        <v>12716</v>
      </c>
      <c r="D3071" t="s">
        <v>12716</v>
      </c>
      <c r="F3071" t="s">
        <v>12717</v>
      </c>
      <c r="G3071" t="s">
        <v>3333</v>
      </c>
      <c r="H3071" t="s">
        <v>4415</v>
      </c>
      <c r="I3071" t="s">
        <v>12529</v>
      </c>
      <c r="K3071" t="s">
        <v>3336</v>
      </c>
      <c r="L3071" t="s">
        <v>4069</v>
      </c>
      <c r="P3071" t="s">
        <v>3343</v>
      </c>
    </row>
    <row r="3072" spans="1:16" x14ac:dyDescent="0.25">
      <c r="A3072" t="s">
        <v>3430</v>
      </c>
      <c r="B3072" t="s">
        <v>12715</v>
      </c>
      <c r="C3072" t="s">
        <v>12718</v>
      </c>
      <c r="D3072" t="s">
        <v>12718</v>
      </c>
      <c r="F3072" t="s">
        <v>12719</v>
      </c>
      <c r="G3072" t="s">
        <v>3333</v>
      </c>
      <c r="H3072" t="s">
        <v>4415</v>
      </c>
      <c r="I3072" t="s">
        <v>12529</v>
      </c>
      <c r="K3072" t="s">
        <v>3336</v>
      </c>
      <c r="L3072" t="s">
        <v>4069</v>
      </c>
      <c r="P3072" t="s">
        <v>3343</v>
      </c>
    </row>
    <row r="3073" spans="1:16" x14ac:dyDescent="0.25">
      <c r="A3073" t="s">
        <v>3430</v>
      </c>
      <c r="B3073" t="s">
        <v>12715</v>
      </c>
      <c r="C3073" t="s">
        <v>12720</v>
      </c>
      <c r="D3073" t="s">
        <v>12720</v>
      </c>
      <c r="F3073" t="s">
        <v>12721</v>
      </c>
      <c r="G3073" t="s">
        <v>3333</v>
      </c>
      <c r="H3073" t="s">
        <v>4415</v>
      </c>
      <c r="I3073" t="s">
        <v>12529</v>
      </c>
      <c r="K3073" t="s">
        <v>3336</v>
      </c>
      <c r="L3073" t="s">
        <v>4069</v>
      </c>
      <c r="P3073" t="s">
        <v>3343</v>
      </c>
    </row>
    <row r="3074" spans="1:16" x14ac:dyDescent="0.25">
      <c r="A3074" t="s">
        <v>3430</v>
      </c>
      <c r="B3074" t="s">
        <v>12715</v>
      </c>
      <c r="C3074" t="s">
        <v>12722</v>
      </c>
      <c r="D3074" t="s">
        <v>12722</v>
      </c>
      <c r="F3074" t="s">
        <v>12723</v>
      </c>
      <c r="G3074" t="s">
        <v>3333</v>
      </c>
      <c r="H3074" t="s">
        <v>4415</v>
      </c>
      <c r="I3074" t="s">
        <v>12529</v>
      </c>
      <c r="K3074" t="s">
        <v>3336</v>
      </c>
      <c r="L3074" t="s">
        <v>4069</v>
      </c>
      <c r="P3074" t="s">
        <v>3343</v>
      </c>
    </row>
    <row r="3075" spans="1:16" x14ac:dyDescent="0.25">
      <c r="A3075" t="s">
        <v>3430</v>
      </c>
      <c r="B3075" t="s">
        <v>12715</v>
      </c>
      <c r="C3075" t="s">
        <v>12724</v>
      </c>
      <c r="D3075" t="s">
        <v>12724</v>
      </c>
      <c r="F3075" t="s">
        <v>12725</v>
      </c>
      <c r="G3075" t="s">
        <v>3333</v>
      </c>
      <c r="H3075" t="s">
        <v>4415</v>
      </c>
      <c r="I3075" t="s">
        <v>12529</v>
      </c>
      <c r="K3075" t="s">
        <v>3336</v>
      </c>
      <c r="L3075" t="s">
        <v>4069</v>
      </c>
      <c r="P3075" t="s">
        <v>3343</v>
      </c>
    </row>
    <row r="3076" spans="1:16" x14ac:dyDescent="0.25">
      <c r="A3076" t="s">
        <v>3430</v>
      </c>
      <c r="B3076" t="s">
        <v>12715</v>
      </c>
      <c r="C3076" t="s">
        <v>12726</v>
      </c>
      <c r="D3076" t="s">
        <v>12726</v>
      </c>
      <c r="F3076" t="s">
        <v>12727</v>
      </c>
      <c r="G3076" t="s">
        <v>3333</v>
      </c>
      <c r="H3076" t="s">
        <v>4415</v>
      </c>
      <c r="I3076" t="s">
        <v>12529</v>
      </c>
      <c r="K3076" t="s">
        <v>3336</v>
      </c>
      <c r="L3076" t="s">
        <v>4069</v>
      </c>
      <c r="P3076" t="s">
        <v>3343</v>
      </c>
    </row>
    <row r="3077" spans="1:16" x14ac:dyDescent="0.25">
      <c r="A3077" t="s">
        <v>3430</v>
      </c>
      <c r="B3077" t="s">
        <v>12715</v>
      </c>
      <c r="C3077" t="s">
        <v>12728</v>
      </c>
      <c r="D3077" t="s">
        <v>12728</v>
      </c>
      <c r="F3077" t="s">
        <v>12729</v>
      </c>
      <c r="G3077" t="s">
        <v>3333</v>
      </c>
      <c r="H3077" t="s">
        <v>4415</v>
      </c>
      <c r="I3077" t="s">
        <v>12529</v>
      </c>
      <c r="K3077" t="s">
        <v>3336</v>
      </c>
      <c r="L3077" t="s">
        <v>4069</v>
      </c>
      <c r="P3077" t="s">
        <v>3343</v>
      </c>
    </row>
    <row r="3078" spans="1:16" x14ac:dyDescent="0.25">
      <c r="A3078" t="s">
        <v>3430</v>
      </c>
      <c r="B3078" t="s">
        <v>12715</v>
      </c>
      <c r="C3078" t="s">
        <v>12730</v>
      </c>
      <c r="D3078" t="s">
        <v>12730</v>
      </c>
      <c r="F3078" t="s">
        <v>12731</v>
      </c>
      <c r="G3078" t="s">
        <v>3333</v>
      </c>
      <c r="H3078" t="s">
        <v>4415</v>
      </c>
      <c r="I3078" t="s">
        <v>12529</v>
      </c>
      <c r="K3078" t="s">
        <v>3336</v>
      </c>
      <c r="L3078" t="s">
        <v>4069</v>
      </c>
      <c r="P3078" t="s">
        <v>3343</v>
      </c>
    </row>
    <row r="3079" spans="1:16" x14ac:dyDescent="0.25">
      <c r="A3079" t="s">
        <v>3430</v>
      </c>
      <c r="B3079" t="s">
        <v>12715</v>
      </c>
      <c r="C3079" t="s">
        <v>12732</v>
      </c>
      <c r="D3079" t="s">
        <v>12732</v>
      </c>
      <c r="F3079" t="s">
        <v>12733</v>
      </c>
      <c r="G3079" t="s">
        <v>3333</v>
      </c>
      <c r="H3079" t="s">
        <v>4415</v>
      </c>
      <c r="I3079" t="s">
        <v>12529</v>
      </c>
      <c r="K3079" t="s">
        <v>3336</v>
      </c>
      <c r="L3079" t="s">
        <v>4069</v>
      </c>
      <c r="P3079" t="s">
        <v>3343</v>
      </c>
    </row>
    <row r="3080" spans="1:16" x14ac:dyDescent="0.25">
      <c r="A3080" t="s">
        <v>3430</v>
      </c>
      <c r="B3080" t="s">
        <v>12715</v>
      </c>
      <c r="C3080" t="s">
        <v>12734</v>
      </c>
      <c r="D3080" t="s">
        <v>12734</v>
      </c>
      <c r="F3080" t="s">
        <v>12735</v>
      </c>
      <c r="G3080" t="s">
        <v>3333</v>
      </c>
      <c r="H3080" t="s">
        <v>4415</v>
      </c>
      <c r="I3080" t="s">
        <v>12529</v>
      </c>
      <c r="K3080" t="s">
        <v>3336</v>
      </c>
      <c r="L3080" t="s">
        <v>4069</v>
      </c>
      <c r="P3080" t="s">
        <v>3343</v>
      </c>
    </row>
    <row r="3081" spans="1:16" x14ac:dyDescent="0.25">
      <c r="A3081" t="s">
        <v>3328</v>
      </c>
      <c r="B3081" t="s">
        <v>12526</v>
      </c>
      <c r="C3081" t="s">
        <v>12736</v>
      </c>
      <c r="D3081" t="s">
        <v>12736</v>
      </c>
      <c r="F3081" t="s">
        <v>12737</v>
      </c>
      <c r="G3081" t="s">
        <v>3333</v>
      </c>
      <c r="H3081" t="s">
        <v>4415</v>
      </c>
      <c r="I3081" t="s">
        <v>12529</v>
      </c>
      <c r="K3081" t="s">
        <v>3336</v>
      </c>
      <c r="L3081" t="s">
        <v>4069</v>
      </c>
      <c r="P3081" t="s">
        <v>3343</v>
      </c>
    </row>
    <row r="3082" spans="1:16" x14ac:dyDescent="0.25">
      <c r="A3082" t="s">
        <v>3430</v>
      </c>
      <c r="B3082" t="s">
        <v>12738</v>
      </c>
      <c r="C3082" t="s">
        <v>12739</v>
      </c>
      <c r="D3082" t="s">
        <v>12739</v>
      </c>
      <c r="F3082" t="s">
        <v>12740</v>
      </c>
      <c r="G3082" t="s">
        <v>3333</v>
      </c>
      <c r="H3082" t="s">
        <v>4415</v>
      </c>
      <c r="I3082" t="s">
        <v>12529</v>
      </c>
      <c r="K3082" t="s">
        <v>3336</v>
      </c>
      <c r="L3082" t="s">
        <v>4069</v>
      </c>
      <c r="P3082" t="s">
        <v>3343</v>
      </c>
    </row>
    <row r="3083" spans="1:16" x14ac:dyDescent="0.25">
      <c r="A3083" t="s">
        <v>3430</v>
      </c>
      <c r="B3083" t="s">
        <v>12738</v>
      </c>
      <c r="C3083" t="s">
        <v>12741</v>
      </c>
      <c r="D3083" t="s">
        <v>12741</v>
      </c>
      <c r="F3083" t="s">
        <v>12742</v>
      </c>
      <c r="G3083" t="s">
        <v>3333</v>
      </c>
      <c r="H3083" t="s">
        <v>4415</v>
      </c>
      <c r="I3083" t="s">
        <v>12529</v>
      </c>
      <c r="K3083" t="s">
        <v>3336</v>
      </c>
      <c r="L3083" t="s">
        <v>4069</v>
      </c>
      <c r="P3083" t="s">
        <v>3343</v>
      </c>
    </row>
    <row r="3084" spans="1:16" x14ac:dyDescent="0.25">
      <c r="A3084" t="s">
        <v>3430</v>
      </c>
      <c r="B3084" t="s">
        <v>12738</v>
      </c>
      <c r="C3084" t="s">
        <v>12743</v>
      </c>
      <c r="D3084" t="s">
        <v>12743</v>
      </c>
      <c r="F3084" t="s">
        <v>12744</v>
      </c>
      <c r="G3084" t="s">
        <v>3333</v>
      </c>
      <c r="H3084" t="s">
        <v>4415</v>
      </c>
      <c r="I3084" t="s">
        <v>12529</v>
      </c>
      <c r="K3084" t="s">
        <v>3336</v>
      </c>
      <c r="L3084" t="s">
        <v>4069</v>
      </c>
      <c r="P3084" t="s">
        <v>3343</v>
      </c>
    </row>
    <row r="3085" spans="1:16" x14ac:dyDescent="0.25">
      <c r="A3085" t="s">
        <v>3430</v>
      </c>
      <c r="B3085" t="s">
        <v>12738</v>
      </c>
      <c r="C3085" t="s">
        <v>12745</v>
      </c>
      <c r="D3085" t="s">
        <v>12745</v>
      </c>
      <c r="F3085" t="s">
        <v>12746</v>
      </c>
      <c r="G3085" t="s">
        <v>3333</v>
      </c>
      <c r="H3085" t="s">
        <v>4415</v>
      </c>
      <c r="I3085" t="s">
        <v>12529</v>
      </c>
      <c r="K3085" t="s">
        <v>3336</v>
      </c>
      <c r="L3085" t="s">
        <v>4069</v>
      </c>
      <c r="P3085" t="s">
        <v>3343</v>
      </c>
    </row>
    <row r="3086" spans="1:16" x14ac:dyDescent="0.25">
      <c r="A3086" t="s">
        <v>3430</v>
      </c>
      <c r="B3086" t="s">
        <v>12738</v>
      </c>
      <c r="C3086" t="s">
        <v>12747</v>
      </c>
      <c r="D3086" t="s">
        <v>12747</v>
      </c>
      <c r="F3086" t="s">
        <v>12748</v>
      </c>
      <c r="G3086" t="s">
        <v>3333</v>
      </c>
      <c r="H3086" t="s">
        <v>4415</v>
      </c>
      <c r="I3086" t="s">
        <v>12529</v>
      </c>
      <c r="K3086" t="s">
        <v>3336</v>
      </c>
      <c r="L3086" t="s">
        <v>4069</v>
      </c>
      <c r="P3086" t="s">
        <v>3343</v>
      </c>
    </row>
    <row r="3087" spans="1:16" x14ac:dyDescent="0.25">
      <c r="A3087" t="s">
        <v>3430</v>
      </c>
      <c r="B3087" t="s">
        <v>12738</v>
      </c>
      <c r="C3087" t="s">
        <v>12749</v>
      </c>
      <c r="D3087" t="s">
        <v>12749</v>
      </c>
      <c r="F3087" t="s">
        <v>12750</v>
      </c>
      <c r="G3087" t="s">
        <v>3333</v>
      </c>
      <c r="H3087" t="s">
        <v>4415</v>
      </c>
      <c r="I3087" t="s">
        <v>12529</v>
      </c>
      <c r="K3087" t="s">
        <v>3336</v>
      </c>
      <c r="L3087" t="s">
        <v>4069</v>
      </c>
      <c r="P3087" t="s">
        <v>3343</v>
      </c>
    </row>
    <row r="3088" spans="1:16" x14ac:dyDescent="0.25">
      <c r="A3088" t="s">
        <v>3430</v>
      </c>
      <c r="B3088" t="s">
        <v>12738</v>
      </c>
      <c r="C3088" t="s">
        <v>12751</v>
      </c>
      <c r="D3088" t="s">
        <v>12751</v>
      </c>
      <c r="F3088" t="s">
        <v>12752</v>
      </c>
      <c r="G3088" t="s">
        <v>3333</v>
      </c>
      <c r="H3088" t="s">
        <v>4415</v>
      </c>
      <c r="I3088" t="s">
        <v>12529</v>
      </c>
      <c r="K3088" t="s">
        <v>3336</v>
      </c>
      <c r="L3088" t="s">
        <v>4069</v>
      </c>
      <c r="P3088" t="s">
        <v>3343</v>
      </c>
    </row>
    <row r="3089" spans="1:16" x14ac:dyDescent="0.25">
      <c r="A3089" t="s">
        <v>3430</v>
      </c>
      <c r="B3089" t="s">
        <v>12738</v>
      </c>
      <c r="C3089" t="s">
        <v>12753</v>
      </c>
      <c r="D3089" t="s">
        <v>12753</v>
      </c>
      <c r="F3089" t="s">
        <v>12754</v>
      </c>
      <c r="G3089" t="s">
        <v>3333</v>
      </c>
      <c r="H3089" t="s">
        <v>4415</v>
      </c>
      <c r="I3089" t="s">
        <v>12529</v>
      </c>
      <c r="K3089" t="s">
        <v>3336</v>
      </c>
      <c r="L3089" t="s">
        <v>4069</v>
      </c>
      <c r="P3089" t="s">
        <v>3343</v>
      </c>
    </row>
    <row r="3090" spans="1:16" x14ac:dyDescent="0.25">
      <c r="A3090" t="s">
        <v>3430</v>
      </c>
      <c r="B3090" t="s">
        <v>12738</v>
      </c>
      <c r="C3090" t="s">
        <v>12755</v>
      </c>
      <c r="D3090" t="s">
        <v>12755</v>
      </c>
      <c r="F3090" t="s">
        <v>12756</v>
      </c>
      <c r="G3090" t="s">
        <v>3333</v>
      </c>
      <c r="H3090" t="s">
        <v>4415</v>
      </c>
      <c r="I3090" t="s">
        <v>12529</v>
      </c>
      <c r="K3090" t="s">
        <v>3336</v>
      </c>
      <c r="L3090" t="s">
        <v>4069</v>
      </c>
      <c r="P3090" t="s">
        <v>3343</v>
      </c>
    </row>
    <row r="3091" spans="1:16" x14ac:dyDescent="0.25">
      <c r="A3091" t="s">
        <v>3430</v>
      </c>
      <c r="B3091" t="s">
        <v>12738</v>
      </c>
      <c r="C3091" t="s">
        <v>12757</v>
      </c>
      <c r="D3091" t="s">
        <v>12757</v>
      </c>
      <c r="F3091" t="s">
        <v>12758</v>
      </c>
      <c r="G3091" t="s">
        <v>3333</v>
      </c>
      <c r="H3091" t="s">
        <v>4415</v>
      </c>
      <c r="I3091" t="s">
        <v>12529</v>
      </c>
      <c r="K3091" t="s">
        <v>3336</v>
      </c>
      <c r="L3091" t="s">
        <v>4069</v>
      </c>
      <c r="P3091" t="s">
        <v>3343</v>
      </c>
    </row>
    <row r="3092" spans="1:16" x14ac:dyDescent="0.25">
      <c r="A3092" t="s">
        <v>3328</v>
      </c>
      <c r="B3092" t="s">
        <v>12551</v>
      </c>
      <c r="C3092" t="s">
        <v>12759</v>
      </c>
      <c r="D3092" t="s">
        <v>12759</v>
      </c>
      <c r="F3092" t="s">
        <v>12760</v>
      </c>
      <c r="G3092" t="s">
        <v>3333</v>
      </c>
      <c r="H3092" t="s">
        <v>4415</v>
      </c>
      <c r="I3092" t="s">
        <v>12529</v>
      </c>
      <c r="K3092" t="s">
        <v>3336</v>
      </c>
      <c r="L3092" t="s">
        <v>4069</v>
      </c>
      <c r="P3092" t="s">
        <v>3343</v>
      </c>
    </row>
    <row r="3093" spans="1:16" x14ac:dyDescent="0.25">
      <c r="A3093" t="s">
        <v>3430</v>
      </c>
      <c r="B3093" t="s">
        <v>12761</v>
      </c>
      <c r="C3093" t="s">
        <v>12762</v>
      </c>
      <c r="D3093" t="s">
        <v>12762</v>
      </c>
      <c r="F3093" t="s">
        <v>12763</v>
      </c>
      <c r="G3093" t="s">
        <v>3333</v>
      </c>
      <c r="H3093" t="s">
        <v>4415</v>
      </c>
      <c r="I3093" t="s">
        <v>12529</v>
      </c>
      <c r="K3093" t="s">
        <v>3336</v>
      </c>
      <c r="L3093" t="s">
        <v>4069</v>
      </c>
      <c r="P3093" t="s">
        <v>3343</v>
      </c>
    </row>
    <row r="3094" spans="1:16" x14ac:dyDescent="0.25">
      <c r="A3094" t="s">
        <v>3430</v>
      </c>
      <c r="B3094" t="s">
        <v>12761</v>
      </c>
      <c r="C3094" t="s">
        <v>12764</v>
      </c>
      <c r="D3094" t="s">
        <v>12764</v>
      </c>
      <c r="F3094" t="s">
        <v>12765</v>
      </c>
      <c r="G3094" t="s">
        <v>3333</v>
      </c>
      <c r="H3094" t="s">
        <v>4415</v>
      </c>
      <c r="I3094" t="s">
        <v>12529</v>
      </c>
      <c r="K3094" t="s">
        <v>3336</v>
      </c>
      <c r="L3094" t="s">
        <v>4069</v>
      </c>
      <c r="P3094" t="s">
        <v>3343</v>
      </c>
    </row>
    <row r="3095" spans="1:16" x14ac:dyDescent="0.25">
      <c r="A3095" t="s">
        <v>3430</v>
      </c>
      <c r="B3095" t="s">
        <v>12761</v>
      </c>
      <c r="C3095" t="s">
        <v>12766</v>
      </c>
      <c r="D3095" t="s">
        <v>12766</v>
      </c>
      <c r="F3095" t="s">
        <v>12767</v>
      </c>
      <c r="G3095" t="s">
        <v>3333</v>
      </c>
      <c r="H3095" t="s">
        <v>4415</v>
      </c>
      <c r="I3095" t="s">
        <v>12529</v>
      </c>
      <c r="K3095" t="s">
        <v>3336</v>
      </c>
      <c r="L3095" t="s">
        <v>4069</v>
      </c>
      <c r="P3095" t="s">
        <v>3343</v>
      </c>
    </row>
    <row r="3096" spans="1:16" x14ac:dyDescent="0.25">
      <c r="A3096" t="s">
        <v>3430</v>
      </c>
      <c r="B3096" t="s">
        <v>12761</v>
      </c>
      <c r="C3096" t="s">
        <v>12768</v>
      </c>
      <c r="D3096" t="s">
        <v>12768</v>
      </c>
      <c r="F3096" t="s">
        <v>12769</v>
      </c>
      <c r="G3096" t="s">
        <v>3333</v>
      </c>
      <c r="H3096" t="s">
        <v>4415</v>
      </c>
      <c r="I3096" t="s">
        <v>12529</v>
      </c>
      <c r="K3096" t="s">
        <v>3336</v>
      </c>
      <c r="L3096" t="s">
        <v>4069</v>
      </c>
      <c r="P3096" t="s">
        <v>3343</v>
      </c>
    </row>
    <row r="3097" spans="1:16" x14ac:dyDescent="0.25">
      <c r="A3097" t="s">
        <v>3430</v>
      </c>
      <c r="B3097" t="s">
        <v>12761</v>
      </c>
      <c r="C3097" t="s">
        <v>12770</v>
      </c>
      <c r="D3097" t="s">
        <v>12770</v>
      </c>
      <c r="F3097" t="s">
        <v>12771</v>
      </c>
      <c r="G3097" t="s">
        <v>3333</v>
      </c>
      <c r="H3097" t="s">
        <v>4415</v>
      </c>
      <c r="I3097" t="s">
        <v>12529</v>
      </c>
      <c r="K3097" t="s">
        <v>3336</v>
      </c>
      <c r="L3097" t="s">
        <v>4069</v>
      </c>
      <c r="P3097" t="s">
        <v>3343</v>
      </c>
    </row>
    <row r="3098" spans="1:16" x14ac:dyDescent="0.25">
      <c r="A3098" t="s">
        <v>3430</v>
      </c>
      <c r="B3098" t="s">
        <v>12761</v>
      </c>
      <c r="C3098" t="s">
        <v>12772</v>
      </c>
      <c r="D3098" t="s">
        <v>12772</v>
      </c>
      <c r="F3098" t="s">
        <v>12773</v>
      </c>
      <c r="G3098" t="s">
        <v>3333</v>
      </c>
      <c r="H3098" t="s">
        <v>4415</v>
      </c>
      <c r="I3098" t="s">
        <v>12529</v>
      </c>
      <c r="K3098" t="s">
        <v>3336</v>
      </c>
      <c r="L3098" t="s">
        <v>4069</v>
      </c>
      <c r="P3098" t="s">
        <v>3343</v>
      </c>
    </row>
    <row r="3099" spans="1:16" x14ac:dyDescent="0.25">
      <c r="A3099" t="s">
        <v>3430</v>
      </c>
      <c r="B3099" t="s">
        <v>12761</v>
      </c>
      <c r="C3099" t="s">
        <v>12774</v>
      </c>
      <c r="D3099" t="s">
        <v>12774</v>
      </c>
      <c r="F3099" t="s">
        <v>12775</v>
      </c>
      <c r="G3099" t="s">
        <v>3333</v>
      </c>
      <c r="H3099" t="s">
        <v>4415</v>
      </c>
      <c r="I3099" t="s">
        <v>12529</v>
      </c>
      <c r="K3099" t="s">
        <v>3336</v>
      </c>
      <c r="L3099" t="s">
        <v>4069</v>
      </c>
      <c r="P3099" t="s">
        <v>3343</v>
      </c>
    </row>
    <row r="3100" spans="1:16" x14ac:dyDescent="0.25">
      <c r="A3100" t="s">
        <v>3430</v>
      </c>
      <c r="B3100" t="s">
        <v>12761</v>
      </c>
      <c r="C3100" t="s">
        <v>12776</v>
      </c>
      <c r="D3100" t="s">
        <v>12776</v>
      </c>
      <c r="F3100" t="s">
        <v>12777</v>
      </c>
      <c r="G3100" t="s">
        <v>3333</v>
      </c>
      <c r="H3100" t="s">
        <v>4415</v>
      </c>
      <c r="I3100" t="s">
        <v>12529</v>
      </c>
      <c r="K3100" t="s">
        <v>3336</v>
      </c>
      <c r="L3100" t="s">
        <v>4069</v>
      </c>
      <c r="P3100" t="s">
        <v>3343</v>
      </c>
    </row>
    <row r="3101" spans="1:16" x14ac:dyDescent="0.25">
      <c r="A3101" t="s">
        <v>3430</v>
      </c>
      <c r="B3101" t="s">
        <v>12761</v>
      </c>
      <c r="C3101" t="s">
        <v>12778</v>
      </c>
      <c r="D3101" t="s">
        <v>12778</v>
      </c>
      <c r="F3101" t="s">
        <v>12779</v>
      </c>
      <c r="G3101" t="s">
        <v>3333</v>
      </c>
      <c r="H3101" t="s">
        <v>4415</v>
      </c>
      <c r="I3101" t="s">
        <v>12529</v>
      </c>
      <c r="K3101" t="s">
        <v>3336</v>
      </c>
      <c r="L3101" t="s">
        <v>4069</v>
      </c>
      <c r="P3101" t="s">
        <v>3343</v>
      </c>
    </row>
    <row r="3102" spans="1:16" x14ac:dyDescent="0.25">
      <c r="A3102" t="s">
        <v>3430</v>
      </c>
      <c r="B3102" t="s">
        <v>12761</v>
      </c>
      <c r="C3102" t="s">
        <v>12780</v>
      </c>
      <c r="D3102" t="s">
        <v>12780</v>
      </c>
      <c r="F3102" t="s">
        <v>12781</v>
      </c>
      <c r="G3102" t="s">
        <v>3333</v>
      </c>
      <c r="H3102" t="s">
        <v>4415</v>
      </c>
      <c r="I3102" t="s">
        <v>12529</v>
      </c>
      <c r="K3102" t="s">
        <v>3336</v>
      </c>
      <c r="L3102" t="s">
        <v>4069</v>
      </c>
      <c r="P3102" t="s">
        <v>3343</v>
      </c>
    </row>
    <row r="3103" spans="1:16" x14ac:dyDescent="0.25">
      <c r="A3103" t="s">
        <v>3328</v>
      </c>
      <c r="B3103" t="s">
        <v>12526</v>
      </c>
      <c r="C3103" t="s">
        <v>12782</v>
      </c>
      <c r="D3103" t="s">
        <v>12782</v>
      </c>
      <c r="F3103" t="s">
        <v>12783</v>
      </c>
      <c r="G3103" t="s">
        <v>3333</v>
      </c>
      <c r="H3103" t="s">
        <v>4415</v>
      </c>
      <c r="I3103" t="s">
        <v>12529</v>
      </c>
      <c r="K3103" t="s">
        <v>3336</v>
      </c>
      <c r="L3103" t="s">
        <v>4069</v>
      </c>
      <c r="P3103" t="s">
        <v>3343</v>
      </c>
    </row>
    <row r="3104" spans="1:16" x14ac:dyDescent="0.25">
      <c r="A3104" t="s">
        <v>3430</v>
      </c>
      <c r="B3104" t="s">
        <v>12784</v>
      </c>
      <c r="C3104" t="s">
        <v>12785</v>
      </c>
      <c r="D3104" t="s">
        <v>12785</v>
      </c>
      <c r="F3104" t="s">
        <v>12786</v>
      </c>
      <c r="G3104" t="s">
        <v>3333</v>
      </c>
      <c r="H3104" t="s">
        <v>4415</v>
      </c>
      <c r="I3104" t="s">
        <v>12529</v>
      </c>
      <c r="K3104" t="s">
        <v>3336</v>
      </c>
      <c r="L3104" t="s">
        <v>4069</v>
      </c>
      <c r="P3104" t="s">
        <v>3343</v>
      </c>
    </row>
    <row r="3105" spans="1:16" x14ac:dyDescent="0.25">
      <c r="A3105" t="s">
        <v>3430</v>
      </c>
      <c r="B3105" t="s">
        <v>12784</v>
      </c>
      <c r="C3105" t="s">
        <v>12787</v>
      </c>
      <c r="D3105" t="s">
        <v>12787</v>
      </c>
      <c r="F3105" t="s">
        <v>12788</v>
      </c>
      <c r="G3105" t="s">
        <v>3333</v>
      </c>
      <c r="H3105" t="s">
        <v>4415</v>
      </c>
      <c r="I3105" t="s">
        <v>12529</v>
      </c>
      <c r="K3105" t="s">
        <v>3336</v>
      </c>
      <c r="L3105" t="s">
        <v>4069</v>
      </c>
      <c r="P3105" t="s">
        <v>3343</v>
      </c>
    </row>
    <row r="3106" spans="1:16" x14ac:dyDescent="0.25">
      <c r="A3106" t="s">
        <v>3430</v>
      </c>
      <c r="B3106" t="s">
        <v>12784</v>
      </c>
      <c r="C3106" t="s">
        <v>12789</v>
      </c>
      <c r="D3106" t="s">
        <v>12789</v>
      </c>
      <c r="F3106" t="s">
        <v>12790</v>
      </c>
      <c r="G3106" t="s">
        <v>3333</v>
      </c>
      <c r="H3106" t="s">
        <v>4415</v>
      </c>
      <c r="I3106" t="s">
        <v>12529</v>
      </c>
      <c r="K3106" t="s">
        <v>3336</v>
      </c>
      <c r="L3106" t="s">
        <v>4069</v>
      </c>
      <c r="P3106" t="s">
        <v>3343</v>
      </c>
    </row>
    <row r="3107" spans="1:16" x14ac:dyDescent="0.25">
      <c r="A3107" t="s">
        <v>3430</v>
      </c>
      <c r="B3107" t="s">
        <v>12784</v>
      </c>
      <c r="C3107" t="s">
        <v>12791</v>
      </c>
      <c r="D3107" t="s">
        <v>12791</v>
      </c>
      <c r="F3107" t="s">
        <v>12792</v>
      </c>
      <c r="G3107" t="s">
        <v>3333</v>
      </c>
      <c r="H3107" t="s">
        <v>4415</v>
      </c>
      <c r="I3107" t="s">
        <v>12529</v>
      </c>
      <c r="K3107" t="s">
        <v>3336</v>
      </c>
      <c r="L3107" t="s">
        <v>4069</v>
      </c>
      <c r="P3107" t="s">
        <v>3343</v>
      </c>
    </row>
    <row r="3108" spans="1:16" x14ac:dyDescent="0.25">
      <c r="A3108" t="s">
        <v>3430</v>
      </c>
      <c r="B3108" t="s">
        <v>12784</v>
      </c>
      <c r="C3108" t="s">
        <v>12793</v>
      </c>
      <c r="D3108" t="s">
        <v>12793</v>
      </c>
      <c r="F3108" t="s">
        <v>12794</v>
      </c>
      <c r="G3108" t="s">
        <v>3333</v>
      </c>
      <c r="H3108" t="s">
        <v>4415</v>
      </c>
      <c r="I3108" t="s">
        <v>12529</v>
      </c>
      <c r="K3108" t="s">
        <v>3336</v>
      </c>
      <c r="L3108" t="s">
        <v>4069</v>
      </c>
      <c r="P3108" t="s">
        <v>3343</v>
      </c>
    </row>
    <row r="3109" spans="1:16" x14ac:dyDescent="0.25">
      <c r="A3109" t="s">
        <v>3430</v>
      </c>
      <c r="B3109" t="s">
        <v>12784</v>
      </c>
      <c r="C3109" t="s">
        <v>12795</v>
      </c>
      <c r="D3109" t="s">
        <v>12795</v>
      </c>
      <c r="F3109" t="s">
        <v>12796</v>
      </c>
      <c r="G3109" t="s">
        <v>3333</v>
      </c>
      <c r="H3109" t="s">
        <v>4415</v>
      </c>
      <c r="I3109" t="s">
        <v>12529</v>
      </c>
      <c r="K3109" t="s">
        <v>3336</v>
      </c>
      <c r="L3109" t="s">
        <v>4069</v>
      </c>
      <c r="P3109" t="s">
        <v>3343</v>
      </c>
    </row>
    <row r="3110" spans="1:16" x14ac:dyDescent="0.25">
      <c r="A3110" t="s">
        <v>3430</v>
      </c>
      <c r="B3110" t="s">
        <v>12784</v>
      </c>
      <c r="C3110" t="s">
        <v>12797</v>
      </c>
      <c r="D3110" t="s">
        <v>12797</v>
      </c>
      <c r="F3110" t="s">
        <v>12798</v>
      </c>
      <c r="G3110" t="s">
        <v>3333</v>
      </c>
      <c r="H3110" t="s">
        <v>4415</v>
      </c>
      <c r="I3110" t="s">
        <v>12529</v>
      </c>
      <c r="K3110" t="s">
        <v>3336</v>
      </c>
      <c r="L3110" t="s">
        <v>4069</v>
      </c>
      <c r="P3110" t="s">
        <v>3343</v>
      </c>
    </row>
    <row r="3111" spans="1:16" x14ac:dyDescent="0.25">
      <c r="A3111" t="s">
        <v>3430</v>
      </c>
      <c r="B3111" t="s">
        <v>12784</v>
      </c>
      <c r="C3111" t="s">
        <v>12799</v>
      </c>
      <c r="D3111" t="s">
        <v>12799</v>
      </c>
      <c r="F3111" t="s">
        <v>12800</v>
      </c>
      <c r="G3111" t="s">
        <v>3333</v>
      </c>
      <c r="H3111" t="s">
        <v>4415</v>
      </c>
      <c r="I3111" t="s">
        <v>12529</v>
      </c>
      <c r="K3111" t="s">
        <v>3336</v>
      </c>
      <c r="L3111" t="s">
        <v>4069</v>
      </c>
      <c r="P3111" t="s">
        <v>3343</v>
      </c>
    </row>
    <row r="3112" spans="1:16" x14ac:dyDescent="0.25">
      <c r="A3112" t="s">
        <v>3430</v>
      </c>
      <c r="B3112" t="s">
        <v>12784</v>
      </c>
      <c r="C3112" t="s">
        <v>12801</v>
      </c>
      <c r="D3112" t="s">
        <v>12801</v>
      </c>
      <c r="F3112" t="s">
        <v>12802</v>
      </c>
      <c r="G3112" t="s">
        <v>3333</v>
      </c>
      <c r="H3112" t="s">
        <v>4415</v>
      </c>
      <c r="I3112" t="s">
        <v>12529</v>
      </c>
      <c r="K3112" t="s">
        <v>3336</v>
      </c>
      <c r="L3112" t="s">
        <v>4069</v>
      </c>
      <c r="P3112" t="s">
        <v>3343</v>
      </c>
    </row>
    <row r="3113" spans="1:16" x14ac:dyDescent="0.25">
      <c r="A3113" t="s">
        <v>3430</v>
      </c>
      <c r="B3113" t="s">
        <v>12784</v>
      </c>
      <c r="C3113" t="s">
        <v>12803</v>
      </c>
      <c r="D3113" t="s">
        <v>12803</v>
      </c>
      <c r="F3113" t="s">
        <v>12804</v>
      </c>
      <c r="G3113" t="s">
        <v>3333</v>
      </c>
      <c r="H3113" t="s">
        <v>4415</v>
      </c>
      <c r="I3113" t="s">
        <v>12529</v>
      </c>
      <c r="K3113" t="s">
        <v>3336</v>
      </c>
      <c r="L3113" t="s">
        <v>4069</v>
      </c>
      <c r="P3113" t="s">
        <v>3343</v>
      </c>
    </row>
    <row r="3114" spans="1:16" x14ac:dyDescent="0.25">
      <c r="A3114" t="s">
        <v>3328</v>
      </c>
      <c r="B3114" t="s">
        <v>12551</v>
      </c>
      <c r="C3114" t="s">
        <v>12805</v>
      </c>
      <c r="D3114" t="s">
        <v>12805</v>
      </c>
      <c r="F3114" t="s">
        <v>12806</v>
      </c>
      <c r="G3114" t="s">
        <v>3333</v>
      </c>
      <c r="H3114" t="s">
        <v>4415</v>
      </c>
      <c r="I3114" t="s">
        <v>12529</v>
      </c>
      <c r="K3114" t="s">
        <v>3336</v>
      </c>
      <c r="L3114" t="s">
        <v>4069</v>
      </c>
      <c r="P3114" t="s">
        <v>3343</v>
      </c>
    </row>
    <row r="3115" spans="1:16" x14ac:dyDescent="0.25">
      <c r="A3115" t="s">
        <v>3430</v>
      </c>
      <c r="B3115" t="s">
        <v>12807</v>
      </c>
      <c r="C3115" t="s">
        <v>12808</v>
      </c>
      <c r="D3115" t="s">
        <v>12808</v>
      </c>
      <c r="F3115" t="s">
        <v>12809</v>
      </c>
      <c r="G3115" t="s">
        <v>3333</v>
      </c>
      <c r="H3115" t="s">
        <v>4415</v>
      </c>
      <c r="I3115" t="s">
        <v>12529</v>
      </c>
      <c r="K3115" t="s">
        <v>3336</v>
      </c>
      <c r="L3115" t="s">
        <v>4069</v>
      </c>
      <c r="P3115" t="s">
        <v>3343</v>
      </c>
    </row>
    <row r="3116" spans="1:16" x14ac:dyDescent="0.25">
      <c r="A3116" t="s">
        <v>3430</v>
      </c>
      <c r="B3116" t="s">
        <v>12807</v>
      </c>
      <c r="C3116" t="s">
        <v>12810</v>
      </c>
      <c r="D3116" t="s">
        <v>12810</v>
      </c>
      <c r="F3116" t="s">
        <v>12811</v>
      </c>
      <c r="G3116" t="s">
        <v>3333</v>
      </c>
      <c r="H3116" t="s">
        <v>4415</v>
      </c>
      <c r="I3116" t="s">
        <v>12529</v>
      </c>
      <c r="K3116" t="s">
        <v>3336</v>
      </c>
      <c r="L3116" t="s">
        <v>4069</v>
      </c>
      <c r="P3116" t="s">
        <v>3343</v>
      </c>
    </row>
    <row r="3117" spans="1:16" x14ac:dyDescent="0.25">
      <c r="A3117" t="s">
        <v>3430</v>
      </c>
      <c r="B3117" t="s">
        <v>12807</v>
      </c>
      <c r="C3117" t="s">
        <v>12812</v>
      </c>
      <c r="D3117" t="s">
        <v>12812</v>
      </c>
      <c r="F3117" t="s">
        <v>12813</v>
      </c>
      <c r="G3117" t="s">
        <v>3333</v>
      </c>
      <c r="H3117" t="s">
        <v>4415</v>
      </c>
      <c r="I3117" t="s">
        <v>12529</v>
      </c>
      <c r="K3117" t="s">
        <v>3336</v>
      </c>
      <c r="L3117" t="s">
        <v>4069</v>
      </c>
      <c r="P3117" t="s">
        <v>3343</v>
      </c>
    </row>
    <row r="3118" spans="1:16" x14ac:dyDescent="0.25">
      <c r="A3118" t="s">
        <v>3430</v>
      </c>
      <c r="B3118" t="s">
        <v>12807</v>
      </c>
      <c r="C3118" t="s">
        <v>12814</v>
      </c>
      <c r="D3118" t="s">
        <v>12814</v>
      </c>
      <c r="F3118" t="s">
        <v>12815</v>
      </c>
      <c r="G3118" t="s">
        <v>3333</v>
      </c>
      <c r="H3118" t="s">
        <v>4415</v>
      </c>
      <c r="I3118" t="s">
        <v>12529</v>
      </c>
      <c r="K3118" t="s">
        <v>3336</v>
      </c>
      <c r="L3118" t="s">
        <v>4069</v>
      </c>
      <c r="P3118" t="s">
        <v>3343</v>
      </c>
    </row>
    <row r="3119" spans="1:16" x14ac:dyDescent="0.25">
      <c r="A3119" t="s">
        <v>3430</v>
      </c>
      <c r="B3119" t="s">
        <v>12807</v>
      </c>
      <c r="C3119" t="s">
        <v>12816</v>
      </c>
      <c r="D3119" t="s">
        <v>12816</v>
      </c>
      <c r="F3119" t="s">
        <v>12817</v>
      </c>
      <c r="G3119" t="s">
        <v>3333</v>
      </c>
      <c r="H3119" t="s">
        <v>4415</v>
      </c>
      <c r="I3119" t="s">
        <v>12529</v>
      </c>
      <c r="K3119" t="s">
        <v>3336</v>
      </c>
      <c r="L3119" t="s">
        <v>4069</v>
      </c>
      <c r="P3119" t="s">
        <v>3343</v>
      </c>
    </row>
    <row r="3120" spans="1:16" x14ac:dyDescent="0.25">
      <c r="A3120" t="s">
        <v>3430</v>
      </c>
      <c r="B3120" t="s">
        <v>12807</v>
      </c>
      <c r="C3120" t="s">
        <v>12818</v>
      </c>
      <c r="D3120" t="s">
        <v>12818</v>
      </c>
      <c r="F3120" t="s">
        <v>12819</v>
      </c>
      <c r="G3120" t="s">
        <v>3333</v>
      </c>
      <c r="H3120" t="s">
        <v>4415</v>
      </c>
      <c r="I3120" t="s">
        <v>12529</v>
      </c>
      <c r="K3120" t="s">
        <v>3336</v>
      </c>
      <c r="L3120" t="s">
        <v>4069</v>
      </c>
      <c r="P3120" t="s">
        <v>3343</v>
      </c>
    </row>
    <row r="3121" spans="1:16" x14ac:dyDescent="0.25">
      <c r="A3121" t="s">
        <v>3430</v>
      </c>
      <c r="B3121" t="s">
        <v>12807</v>
      </c>
      <c r="C3121" t="s">
        <v>12820</v>
      </c>
      <c r="D3121" t="s">
        <v>12820</v>
      </c>
      <c r="F3121" t="s">
        <v>12821</v>
      </c>
      <c r="G3121" t="s">
        <v>3333</v>
      </c>
      <c r="H3121" t="s">
        <v>4415</v>
      </c>
      <c r="I3121" t="s">
        <v>12529</v>
      </c>
      <c r="K3121" t="s">
        <v>3336</v>
      </c>
      <c r="L3121" t="s">
        <v>4069</v>
      </c>
      <c r="P3121" t="s">
        <v>3343</v>
      </c>
    </row>
    <row r="3122" spans="1:16" x14ac:dyDescent="0.25">
      <c r="A3122" t="s">
        <v>3430</v>
      </c>
      <c r="B3122" t="s">
        <v>12807</v>
      </c>
      <c r="C3122" t="s">
        <v>12822</v>
      </c>
      <c r="D3122" t="s">
        <v>12822</v>
      </c>
      <c r="F3122" t="s">
        <v>12823</v>
      </c>
      <c r="G3122" t="s">
        <v>3333</v>
      </c>
      <c r="H3122" t="s">
        <v>4415</v>
      </c>
      <c r="I3122" t="s">
        <v>12529</v>
      </c>
      <c r="K3122" t="s">
        <v>3336</v>
      </c>
      <c r="L3122" t="s">
        <v>4069</v>
      </c>
      <c r="P3122" t="s">
        <v>3343</v>
      </c>
    </row>
    <row r="3123" spans="1:16" x14ac:dyDescent="0.25">
      <c r="A3123" t="s">
        <v>3430</v>
      </c>
      <c r="B3123" t="s">
        <v>12807</v>
      </c>
      <c r="C3123" t="s">
        <v>12824</v>
      </c>
      <c r="D3123" t="s">
        <v>12824</v>
      </c>
      <c r="F3123" t="s">
        <v>12825</v>
      </c>
      <c r="G3123" t="s">
        <v>3333</v>
      </c>
      <c r="H3123" t="s">
        <v>4415</v>
      </c>
      <c r="I3123" t="s">
        <v>12529</v>
      </c>
      <c r="K3123" t="s">
        <v>3336</v>
      </c>
      <c r="L3123" t="s">
        <v>4069</v>
      </c>
      <c r="P3123" t="s">
        <v>3343</v>
      </c>
    </row>
    <row r="3124" spans="1:16" x14ac:dyDescent="0.25">
      <c r="A3124" t="s">
        <v>3430</v>
      </c>
      <c r="B3124" t="s">
        <v>12807</v>
      </c>
      <c r="C3124" t="s">
        <v>12826</v>
      </c>
      <c r="D3124" t="s">
        <v>12826</v>
      </c>
      <c r="F3124" t="s">
        <v>12827</v>
      </c>
      <c r="G3124" t="s">
        <v>3333</v>
      </c>
      <c r="H3124" t="s">
        <v>4415</v>
      </c>
      <c r="I3124" t="s">
        <v>12529</v>
      </c>
      <c r="K3124" t="s">
        <v>3336</v>
      </c>
      <c r="L3124" t="s">
        <v>4069</v>
      </c>
      <c r="P3124" t="s">
        <v>3343</v>
      </c>
    </row>
    <row r="3125" spans="1:16" x14ac:dyDescent="0.25">
      <c r="A3125" t="s">
        <v>3328</v>
      </c>
      <c r="B3125" t="s">
        <v>12526</v>
      </c>
      <c r="C3125" t="s">
        <v>12828</v>
      </c>
      <c r="D3125" t="s">
        <v>12828</v>
      </c>
      <c r="F3125" t="s">
        <v>12829</v>
      </c>
      <c r="G3125" t="s">
        <v>3333</v>
      </c>
      <c r="H3125" t="s">
        <v>4415</v>
      </c>
      <c r="I3125" t="s">
        <v>12529</v>
      </c>
      <c r="K3125" t="s">
        <v>3336</v>
      </c>
      <c r="L3125" t="s">
        <v>4069</v>
      </c>
      <c r="P3125" t="s">
        <v>3343</v>
      </c>
    </row>
    <row r="3126" spans="1:16" x14ac:dyDescent="0.25">
      <c r="A3126" t="s">
        <v>3430</v>
      </c>
      <c r="B3126" t="s">
        <v>12830</v>
      </c>
      <c r="C3126" t="s">
        <v>12831</v>
      </c>
      <c r="D3126" t="s">
        <v>12831</v>
      </c>
      <c r="F3126" t="s">
        <v>12832</v>
      </c>
      <c r="G3126" t="s">
        <v>3333</v>
      </c>
      <c r="H3126" t="s">
        <v>4415</v>
      </c>
      <c r="I3126" t="s">
        <v>12529</v>
      </c>
      <c r="K3126" t="s">
        <v>3336</v>
      </c>
      <c r="L3126" t="s">
        <v>4069</v>
      </c>
      <c r="P3126" t="s">
        <v>3343</v>
      </c>
    </row>
    <row r="3127" spans="1:16" x14ac:dyDescent="0.25">
      <c r="A3127" t="s">
        <v>3430</v>
      </c>
      <c r="B3127" t="s">
        <v>12830</v>
      </c>
      <c r="C3127" t="s">
        <v>12833</v>
      </c>
      <c r="D3127" t="s">
        <v>12833</v>
      </c>
      <c r="F3127" t="s">
        <v>12834</v>
      </c>
      <c r="G3127" t="s">
        <v>3333</v>
      </c>
      <c r="H3127" t="s">
        <v>4415</v>
      </c>
      <c r="I3127" t="s">
        <v>12529</v>
      </c>
      <c r="K3127" t="s">
        <v>3336</v>
      </c>
      <c r="L3127" t="s">
        <v>4069</v>
      </c>
      <c r="P3127" t="s">
        <v>3343</v>
      </c>
    </row>
    <row r="3128" spans="1:16" x14ac:dyDescent="0.25">
      <c r="A3128" t="s">
        <v>3430</v>
      </c>
      <c r="B3128" t="s">
        <v>12830</v>
      </c>
      <c r="C3128" t="s">
        <v>12835</v>
      </c>
      <c r="D3128" t="s">
        <v>12835</v>
      </c>
      <c r="F3128" t="s">
        <v>12836</v>
      </c>
      <c r="G3128" t="s">
        <v>3333</v>
      </c>
      <c r="H3128" t="s">
        <v>4415</v>
      </c>
      <c r="I3128" t="s">
        <v>12529</v>
      </c>
      <c r="K3128" t="s">
        <v>3336</v>
      </c>
      <c r="L3128" t="s">
        <v>4069</v>
      </c>
      <c r="P3128" t="s">
        <v>3343</v>
      </c>
    </row>
    <row r="3129" spans="1:16" x14ac:dyDescent="0.25">
      <c r="A3129" t="s">
        <v>3430</v>
      </c>
      <c r="B3129" t="s">
        <v>12830</v>
      </c>
      <c r="C3129" t="s">
        <v>12837</v>
      </c>
      <c r="D3129" t="s">
        <v>12837</v>
      </c>
      <c r="F3129" t="s">
        <v>12838</v>
      </c>
      <c r="G3129" t="s">
        <v>3333</v>
      </c>
      <c r="H3129" t="s">
        <v>4415</v>
      </c>
      <c r="I3129" t="s">
        <v>12529</v>
      </c>
      <c r="K3129" t="s">
        <v>3336</v>
      </c>
      <c r="L3129" t="s">
        <v>4069</v>
      </c>
      <c r="P3129" t="s">
        <v>3343</v>
      </c>
    </row>
    <row r="3130" spans="1:16" x14ac:dyDescent="0.25">
      <c r="A3130" t="s">
        <v>3430</v>
      </c>
      <c r="B3130" t="s">
        <v>12830</v>
      </c>
      <c r="C3130" t="s">
        <v>12839</v>
      </c>
      <c r="D3130" t="s">
        <v>12839</v>
      </c>
      <c r="F3130" t="s">
        <v>12840</v>
      </c>
      <c r="G3130" t="s">
        <v>3333</v>
      </c>
      <c r="H3130" t="s">
        <v>4415</v>
      </c>
      <c r="I3130" t="s">
        <v>12529</v>
      </c>
      <c r="K3130" t="s">
        <v>3336</v>
      </c>
      <c r="L3130" t="s">
        <v>4069</v>
      </c>
      <c r="P3130" t="s">
        <v>3343</v>
      </c>
    </row>
    <row r="3131" spans="1:16" x14ac:dyDescent="0.25">
      <c r="A3131" t="s">
        <v>3430</v>
      </c>
      <c r="B3131" t="s">
        <v>12830</v>
      </c>
      <c r="C3131" t="s">
        <v>12841</v>
      </c>
      <c r="D3131" t="s">
        <v>12841</v>
      </c>
      <c r="F3131" t="s">
        <v>12842</v>
      </c>
      <c r="G3131" t="s">
        <v>3333</v>
      </c>
      <c r="H3131" t="s">
        <v>4415</v>
      </c>
      <c r="I3131" t="s">
        <v>12529</v>
      </c>
      <c r="K3131" t="s">
        <v>3336</v>
      </c>
      <c r="L3131" t="s">
        <v>4069</v>
      </c>
      <c r="P3131" t="s">
        <v>3343</v>
      </c>
    </row>
    <row r="3132" spans="1:16" x14ac:dyDescent="0.25">
      <c r="A3132" t="s">
        <v>3430</v>
      </c>
      <c r="B3132" t="s">
        <v>12830</v>
      </c>
      <c r="C3132" t="s">
        <v>12843</v>
      </c>
      <c r="D3132" t="s">
        <v>12843</v>
      </c>
      <c r="F3132" t="s">
        <v>12844</v>
      </c>
      <c r="G3132" t="s">
        <v>3333</v>
      </c>
      <c r="H3132" t="s">
        <v>4415</v>
      </c>
      <c r="I3132" t="s">
        <v>12529</v>
      </c>
      <c r="K3132" t="s">
        <v>3336</v>
      </c>
      <c r="L3132" t="s">
        <v>4069</v>
      </c>
      <c r="P3132" t="s">
        <v>3343</v>
      </c>
    </row>
    <row r="3133" spans="1:16" x14ac:dyDescent="0.25">
      <c r="A3133" t="s">
        <v>3430</v>
      </c>
      <c r="B3133" t="s">
        <v>12830</v>
      </c>
      <c r="C3133" t="s">
        <v>12845</v>
      </c>
      <c r="D3133" t="s">
        <v>12845</v>
      </c>
      <c r="F3133" t="s">
        <v>12846</v>
      </c>
      <c r="G3133" t="s">
        <v>3333</v>
      </c>
      <c r="H3133" t="s">
        <v>4415</v>
      </c>
      <c r="I3133" t="s">
        <v>12529</v>
      </c>
      <c r="K3133" t="s">
        <v>3336</v>
      </c>
      <c r="L3133" t="s">
        <v>4069</v>
      </c>
      <c r="P3133" t="s">
        <v>3343</v>
      </c>
    </row>
    <row r="3134" spans="1:16" x14ac:dyDescent="0.25">
      <c r="A3134" t="s">
        <v>3430</v>
      </c>
      <c r="B3134" t="s">
        <v>12830</v>
      </c>
      <c r="C3134" t="s">
        <v>12847</v>
      </c>
      <c r="D3134" t="s">
        <v>12847</v>
      </c>
      <c r="F3134" t="s">
        <v>12848</v>
      </c>
      <c r="G3134" t="s">
        <v>3333</v>
      </c>
      <c r="H3134" t="s">
        <v>4415</v>
      </c>
      <c r="I3134" t="s">
        <v>12529</v>
      </c>
      <c r="K3134" t="s">
        <v>3336</v>
      </c>
      <c r="L3134" t="s">
        <v>4069</v>
      </c>
      <c r="P3134" t="s">
        <v>3343</v>
      </c>
    </row>
    <row r="3135" spans="1:16" x14ac:dyDescent="0.25">
      <c r="A3135" t="s">
        <v>3430</v>
      </c>
      <c r="B3135" t="s">
        <v>12830</v>
      </c>
      <c r="C3135" t="s">
        <v>12849</v>
      </c>
      <c r="D3135" t="s">
        <v>12849</v>
      </c>
      <c r="F3135" t="s">
        <v>12850</v>
      </c>
      <c r="G3135" t="s">
        <v>3333</v>
      </c>
      <c r="H3135" t="s">
        <v>4415</v>
      </c>
      <c r="I3135" t="s">
        <v>12529</v>
      </c>
      <c r="K3135" t="s">
        <v>3336</v>
      </c>
      <c r="L3135" t="s">
        <v>4069</v>
      </c>
      <c r="P3135" t="s">
        <v>3343</v>
      </c>
    </row>
    <row r="3136" spans="1:16" x14ac:dyDescent="0.25">
      <c r="A3136" t="s">
        <v>3328</v>
      </c>
      <c r="B3136" t="s">
        <v>12551</v>
      </c>
      <c r="C3136" t="s">
        <v>12851</v>
      </c>
      <c r="D3136" t="s">
        <v>12851</v>
      </c>
      <c r="F3136" t="s">
        <v>12852</v>
      </c>
      <c r="G3136" t="s">
        <v>3333</v>
      </c>
      <c r="H3136" t="s">
        <v>4415</v>
      </c>
      <c r="I3136" t="s">
        <v>12529</v>
      </c>
      <c r="K3136" t="s">
        <v>3336</v>
      </c>
      <c r="L3136" t="s">
        <v>4069</v>
      </c>
      <c r="P3136" t="s">
        <v>3343</v>
      </c>
    </row>
    <row r="3137" spans="1:16" x14ac:dyDescent="0.25">
      <c r="A3137" t="s">
        <v>3430</v>
      </c>
      <c r="B3137" t="s">
        <v>12853</v>
      </c>
      <c r="C3137" t="s">
        <v>12854</v>
      </c>
      <c r="D3137" t="s">
        <v>12854</v>
      </c>
      <c r="F3137" t="s">
        <v>12855</v>
      </c>
      <c r="G3137" t="s">
        <v>3333</v>
      </c>
      <c r="H3137" t="s">
        <v>4415</v>
      </c>
      <c r="I3137" t="s">
        <v>12529</v>
      </c>
      <c r="K3137" t="s">
        <v>3336</v>
      </c>
      <c r="L3137" t="s">
        <v>4069</v>
      </c>
      <c r="P3137" t="s">
        <v>3343</v>
      </c>
    </row>
    <row r="3138" spans="1:16" x14ac:dyDescent="0.25">
      <c r="A3138" t="s">
        <v>3430</v>
      </c>
      <c r="B3138" t="s">
        <v>12853</v>
      </c>
      <c r="C3138" t="s">
        <v>12856</v>
      </c>
      <c r="D3138" t="s">
        <v>12856</v>
      </c>
      <c r="F3138" t="s">
        <v>12857</v>
      </c>
      <c r="G3138" t="s">
        <v>3333</v>
      </c>
      <c r="H3138" t="s">
        <v>4415</v>
      </c>
      <c r="I3138" t="s">
        <v>12529</v>
      </c>
      <c r="K3138" t="s">
        <v>3336</v>
      </c>
      <c r="L3138" t="s">
        <v>4069</v>
      </c>
      <c r="P3138" t="s">
        <v>3343</v>
      </c>
    </row>
    <row r="3139" spans="1:16" x14ac:dyDescent="0.25">
      <c r="A3139" t="s">
        <v>3430</v>
      </c>
      <c r="B3139" t="s">
        <v>12853</v>
      </c>
      <c r="C3139" t="s">
        <v>12858</v>
      </c>
      <c r="D3139" t="s">
        <v>12858</v>
      </c>
      <c r="F3139" t="s">
        <v>12859</v>
      </c>
      <c r="G3139" t="s">
        <v>3333</v>
      </c>
      <c r="H3139" t="s">
        <v>4415</v>
      </c>
      <c r="I3139" t="s">
        <v>12529</v>
      </c>
      <c r="K3139" t="s">
        <v>3336</v>
      </c>
      <c r="L3139" t="s">
        <v>4069</v>
      </c>
      <c r="P3139" t="s">
        <v>3343</v>
      </c>
    </row>
    <row r="3140" spans="1:16" x14ac:dyDescent="0.25">
      <c r="A3140" t="s">
        <v>3430</v>
      </c>
      <c r="B3140" t="s">
        <v>12853</v>
      </c>
      <c r="C3140" t="s">
        <v>12860</v>
      </c>
      <c r="D3140" t="s">
        <v>12860</v>
      </c>
      <c r="F3140" t="s">
        <v>12861</v>
      </c>
      <c r="G3140" t="s">
        <v>3333</v>
      </c>
      <c r="H3140" t="s">
        <v>4415</v>
      </c>
      <c r="I3140" t="s">
        <v>12529</v>
      </c>
      <c r="K3140" t="s">
        <v>3336</v>
      </c>
      <c r="L3140" t="s">
        <v>4069</v>
      </c>
      <c r="P3140" t="s">
        <v>3343</v>
      </c>
    </row>
    <row r="3141" spans="1:16" x14ac:dyDescent="0.25">
      <c r="A3141" t="s">
        <v>3430</v>
      </c>
      <c r="B3141" t="s">
        <v>12853</v>
      </c>
      <c r="C3141" t="s">
        <v>12862</v>
      </c>
      <c r="D3141" t="s">
        <v>12862</v>
      </c>
      <c r="F3141" t="s">
        <v>12863</v>
      </c>
      <c r="G3141" t="s">
        <v>3333</v>
      </c>
      <c r="H3141" t="s">
        <v>4415</v>
      </c>
      <c r="I3141" t="s">
        <v>12529</v>
      </c>
      <c r="K3141" t="s">
        <v>3336</v>
      </c>
      <c r="L3141" t="s">
        <v>4069</v>
      </c>
      <c r="P3141" t="s">
        <v>3343</v>
      </c>
    </row>
    <row r="3142" spans="1:16" x14ac:dyDescent="0.25">
      <c r="A3142" t="s">
        <v>3430</v>
      </c>
      <c r="B3142" t="s">
        <v>12853</v>
      </c>
      <c r="C3142" t="s">
        <v>12864</v>
      </c>
      <c r="D3142" t="s">
        <v>12864</v>
      </c>
      <c r="F3142" t="s">
        <v>12865</v>
      </c>
      <c r="G3142" t="s">
        <v>3333</v>
      </c>
      <c r="H3142" t="s">
        <v>4415</v>
      </c>
      <c r="I3142" t="s">
        <v>12529</v>
      </c>
      <c r="K3142" t="s">
        <v>3336</v>
      </c>
      <c r="L3142" t="s">
        <v>4069</v>
      </c>
      <c r="P3142" t="s">
        <v>3343</v>
      </c>
    </row>
    <row r="3143" spans="1:16" x14ac:dyDescent="0.25">
      <c r="A3143" t="s">
        <v>3430</v>
      </c>
      <c r="B3143" t="s">
        <v>12853</v>
      </c>
      <c r="C3143" t="s">
        <v>12866</v>
      </c>
      <c r="D3143" t="s">
        <v>12866</v>
      </c>
      <c r="F3143" t="s">
        <v>12867</v>
      </c>
      <c r="G3143" t="s">
        <v>3333</v>
      </c>
      <c r="H3143" t="s">
        <v>4415</v>
      </c>
      <c r="I3143" t="s">
        <v>12529</v>
      </c>
      <c r="K3143" t="s">
        <v>3336</v>
      </c>
      <c r="L3143" t="s">
        <v>4069</v>
      </c>
      <c r="P3143" t="s">
        <v>3343</v>
      </c>
    </row>
    <row r="3144" spans="1:16" x14ac:dyDescent="0.25">
      <c r="A3144" t="s">
        <v>3430</v>
      </c>
      <c r="B3144" t="s">
        <v>12853</v>
      </c>
      <c r="C3144" t="s">
        <v>12868</v>
      </c>
      <c r="D3144" t="s">
        <v>12868</v>
      </c>
      <c r="F3144" t="s">
        <v>12869</v>
      </c>
      <c r="G3144" t="s">
        <v>3333</v>
      </c>
      <c r="H3144" t="s">
        <v>4415</v>
      </c>
      <c r="I3144" t="s">
        <v>12529</v>
      </c>
      <c r="K3144" t="s">
        <v>3336</v>
      </c>
      <c r="L3144" t="s">
        <v>4069</v>
      </c>
      <c r="P3144" t="s">
        <v>3343</v>
      </c>
    </row>
    <row r="3145" spans="1:16" x14ac:dyDescent="0.25">
      <c r="A3145" t="s">
        <v>3430</v>
      </c>
      <c r="B3145" t="s">
        <v>12853</v>
      </c>
      <c r="C3145" t="s">
        <v>12870</v>
      </c>
      <c r="D3145" t="s">
        <v>12870</v>
      </c>
      <c r="F3145" t="s">
        <v>12871</v>
      </c>
      <c r="G3145" t="s">
        <v>3333</v>
      </c>
      <c r="H3145" t="s">
        <v>4415</v>
      </c>
      <c r="I3145" t="s">
        <v>12529</v>
      </c>
      <c r="K3145" t="s">
        <v>3336</v>
      </c>
      <c r="L3145" t="s">
        <v>4069</v>
      </c>
      <c r="P3145" t="s">
        <v>3343</v>
      </c>
    </row>
    <row r="3146" spans="1:16" x14ac:dyDescent="0.25">
      <c r="A3146" t="s">
        <v>3430</v>
      </c>
      <c r="B3146" t="s">
        <v>12853</v>
      </c>
      <c r="C3146" t="s">
        <v>12872</v>
      </c>
      <c r="D3146" t="s">
        <v>12872</v>
      </c>
      <c r="F3146" t="s">
        <v>12873</v>
      </c>
      <c r="G3146" t="s">
        <v>3333</v>
      </c>
      <c r="H3146" t="s">
        <v>4415</v>
      </c>
      <c r="I3146" t="s">
        <v>12529</v>
      </c>
      <c r="K3146" t="s">
        <v>3336</v>
      </c>
      <c r="L3146" t="s">
        <v>4069</v>
      </c>
      <c r="P3146" t="s">
        <v>3343</v>
      </c>
    </row>
    <row r="3147" spans="1:16" x14ac:dyDescent="0.25">
      <c r="A3147" t="s">
        <v>3328</v>
      </c>
      <c r="B3147" t="s">
        <v>12526</v>
      </c>
      <c r="C3147" t="s">
        <v>12874</v>
      </c>
      <c r="D3147" t="s">
        <v>12874</v>
      </c>
      <c r="F3147" t="s">
        <v>12875</v>
      </c>
      <c r="G3147" t="s">
        <v>3333</v>
      </c>
      <c r="H3147" t="s">
        <v>4415</v>
      </c>
      <c r="I3147" t="s">
        <v>12529</v>
      </c>
      <c r="K3147" t="s">
        <v>3336</v>
      </c>
      <c r="L3147" t="s">
        <v>4069</v>
      </c>
      <c r="P3147" t="s">
        <v>3343</v>
      </c>
    </row>
    <row r="3148" spans="1:16" x14ac:dyDescent="0.25">
      <c r="A3148" t="s">
        <v>3430</v>
      </c>
      <c r="B3148" t="s">
        <v>12876</v>
      </c>
      <c r="C3148" t="s">
        <v>12877</v>
      </c>
      <c r="D3148" t="s">
        <v>12877</v>
      </c>
      <c r="F3148" t="s">
        <v>12878</v>
      </c>
      <c r="G3148" t="s">
        <v>3333</v>
      </c>
      <c r="H3148" t="s">
        <v>4415</v>
      </c>
      <c r="I3148" t="s">
        <v>12529</v>
      </c>
      <c r="K3148" t="s">
        <v>3336</v>
      </c>
      <c r="L3148" t="s">
        <v>4069</v>
      </c>
      <c r="P3148" t="s">
        <v>3343</v>
      </c>
    </row>
    <row r="3149" spans="1:16" x14ac:dyDescent="0.25">
      <c r="A3149" t="s">
        <v>3430</v>
      </c>
      <c r="B3149" t="s">
        <v>12876</v>
      </c>
      <c r="C3149" t="s">
        <v>12879</v>
      </c>
      <c r="D3149" t="s">
        <v>12879</v>
      </c>
      <c r="F3149" t="s">
        <v>12880</v>
      </c>
      <c r="G3149" t="s">
        <v>3333</v>
      </c>
      <c r="H3149" t="s">
        <v>4415</v>
      </c>
      <c r="I3149" t="s">
        <v>12529</v>
      </c>
      <c r="K3149" t="s">
        <v>3336</v>
      </c>
      <c r="L3149" t="s">
        <v>4069</v>
      </c>
      <c r="P3149" t="s">
        <v>3343</v>
      </c>
    </row>
    <row r="3150" spans="1:16" x14ac:dyDescent="0.25">
      <c r="A3150" t="s">
        <v>3430</v>
      </c>
      <c r="B3150" t="s">
        <v>12876</v>
      </c>
      <c r="C3150" t="s">
        <v>12881</v>
      </c>
      <c r="D3150" t="s">
        <v>12881</v>
      </c>
      <c r="F3150" t="s">
        <v>12882</v>
      </c>
      <c r="G3150" t="s">
        <v>3333</v>
      </c>
      <c r="H3150" t="s">
        <v>4415</v>
      </c>
      <c r="I3150" t="s">
        <v>12529</v>
      </c>
      <c r="K3150" t="s">
        <v>3336</v>
      </c>
      <c r="L3150" t="s">
        <v>4069</v>
      </c>
      <c r="P3150" t="s">
        <v>3343</v>
      </c>
    </row>
    <row r="3151" spans="1:16" x14ac:dyDescent="0.25">
      <c r="A3151" t="s">
        <v>3430</v>
      </c>
      <c r="B3151" t="s">
        <v>12876</v>
      </c>
      <c r="C3151" t="s">
        <v>12883</v>
      </c>
      <c r="D3151" t="s">
        <v>12883</v>
      </c>
      <c r="F3151" t="s">
        <v>12884</v>
      </c>
      <c r="G3151" t="s">
        <v>3333</v>
      </c>
      <c r="H3151" t="s">
        <v>4415</v>
      </c>
      <c r="I3151" t="s">
        <v>12529</v>
      </c>
      <c r="K3151" t="s">
        <v>3336</v>
      </c>
      <c r="L3151" t="s">
        <v>4069</v>
      </c>
      <c r="P3151" t="s">
        <v>3343</v>
      </c>
    </row>
    <row r="3152" spans="1:16" x14ac:dyDescent="0.25">
      <c r="A3152" t="s">
        <v>3430</v>
      </c>
      <c r="B3152" t="s">
        <v>12876</v>
      </c>
      <c r="C3152" t="s">
        <v>12885</v>
      </c>
      <c r="D3152" t="s">
        <v>12885</v>
      </c>
      <c r="F3152" t="s">
        <v>12886</v>
      </c>
      <c r="G3152" t="s">
        <v>3333</v>
      </c>
      <c r="H3152" t="s">
        <v>4415</v>
      </c>
      <c r="I3152" t="s">
        <v>12529</v>
      </c>
      <c r="K3152" t="s">
        <v>3336</v>
      </c>
      <c r="L3152" t="s">
        <v>4069</v>
      </c>
      <c r="P3152" t="s">
        <v>3343</v>
      </c>
    </row>
    <row r="3153" spans="1:16" x14ac:dyDescent="0.25">
      <c r="A3153" t="s">
        <v>3430</v>
      </c>
      <c r="B3153" t="s">
        <v>12876</v>
      </c>
      <c r="C3153" t="s">
        <v>12887</v>
      </c>
      <c r="D3153" t="s">
        <v>12887</v>
      </c>
      <c r="F3153" t="s">
        <v>12888</v>
      </c>
      <c r="G3153" t="s">
        <v>3333</v>
      </c>
      <c r="H3153" t="s">
        <v>4415</v>
      </c>
      <c r="I3153" t="s">
        <v>12529</v>
      </c>
      <c r="K3153" t="s">
        <v>3336</v>
      </c>
      <c r="L3153" t="s">
        <v>4069</v>
      </c>
      <c r="P3153" t="s">
        <v>3343</v>
      </c>
    </row>
    <row r="3154" spans="1:16" x14ac:dyDescent="0.25">
      <c r="A3154" t="s">
        <v>3430</v>
      </c>
      <c r="B3154" t="s">
        <v>12876</v>
      </c>
      <c r="C3154" t="s">
        <v>12889</v>
      </c>
      <c r="D3154" t="s">
        <v>12889</v>
      </c>
      <c r="F3154" t="s">
        <v>12890</v>
      </c>
      <c r="G3154" t="s">
        <v>3333</v>
      </c>
      <c r="H3154" t="s">
        <v>4415</v>
      </c>
      <c r="I3154" t="s">
        <v>12529</v>
      </c>
      <c r="K3154" t="s">
        <v>3336</v>
      </c>
      <c r="L3154" t="s">
        <v>4069</v>
      </c>
      <c r="P3154" t="s">
        <v>3343</v>
      </c>
    </row>
    <row r="3155" spans="1:16" x14ac:dyDescent="0.25">
      <c r="A3155" t="s">
        <v>3430</v>
      </c>
      <c r="B3155" t="s">
        <v>12876</v>
      </c>
      <c r="C3155" t="s">
        <v>12891</v>
      </c>
      <c r="D3155" t="s">
        <v>12891</v>
      </c>
      <c r="F3155" t="s">
        <v>12892</v>
      </c>
      <c r="G3155" t="s">
        <v>3333</v>
      </c>
      <c r="H3155" t="s">
        <v>4415</v>
      </c>
      <c r="I3155" t="s">
        <v>12529</v>
      </c>
      <c r="K3155" t="s">
        <v>3336</v>
      </c>
      <c r="L3155" t="s">
        <v>4069</v>
      </c>
      <c r="P3155" t="s">
        <v>3343</v>
      </c>
    </row>
    <row r="3156" spans="1:16" x14ac:dyDescent="0.25">
      <c r="A3156" t="s">
        <v>3430</v>
      </c>
      <c r="B3156" t="s">
        <v>12876</v>
      </c>
      <c r="C3156" t="s">
        <v>12893</v>
      </c>
      <c r="D3156" t="s">
        <v>12893</v>
      </c>
      <c r="F3156" t="s">
        <v>12894</v>
      </c>
      <c r="G3156" t="s">
        <v>3333</v>
      </c>
      <c r="H3156" t="s">
        <v>4415</v>
      </c>
      <c r="I3156" t="s">
        <v>12529</v>
      </c>
      <c r="K3156" t="s">
        <v>3336</v>
      </c>
      <c r="L3156" t="s">
        <v>4069</v>
      </c>
      <c r="P3156" t="s">
        <v>3343</v>
      </c>
    </row>
    <row r="3157" spans="1:16" x14ac:dyDescent="0.25">
      <c r="A3157" t="s">
        <v>3430</v>
      </c>
      <c r="B3157" t="s">
        <v>12876</v>
      </c>
      <c r="C3157" t="s">
        <v>12895</v>
      </c>
      <c r="D3157" t="s">
        <v>12895</v>
      </c>
      <c r="F3157" t="s">
        <v>12896</v>
      </c>
      <c r="G3157" t="s">
        <v>3333</v>
      </c>
      <c r="H3157" t="s">
        <v>4415</v>
      </c>
      <c r="I3157" t="s">
        <v>12529</v>
      </c>
      <c r="K3157" t="s">
        <v>3336</v>
      </c>
      <c r="L3157" t="s">
        <v>4069</v>
      </c>
      <c r="P3157" t="s">
        <v>3343</v>
      </c>
    </row>
    <row r="3158" spans="1:16" x14ac:dyDescent="0.25">
      <c r="A3158" t="s">
        <v>3328</v>
      </c>
      <c r="B3158" t="s">
        <v>12526</v>
      </c>
      <c r="C3158" t="s">
        <v>12897</v>
      </c>
      <c r="D3158" t="s">
        <v>12897</v>
      </c>
      <c r="F3158" t="s">
        <v>12898</v>
      </c>
      <c r="G3158" t="s">
        <v>3333</v>
      </c>
      <c r="H3158" t="s">
        <v>4415</v>
      </c>
      <c r="I3158" t="s">
        <v>12529</v>
      </c>
      <c r="K3158" t="s">
        <v>3336</v>
      </c>
      <c r="L3158" t="s">
        <v>4069</v>
      </c>
      <c r="P3158" t="s">
        <v>3343</v>
      </c>
    </row>
    <row r="3159" spans="1:16" x14ac:dyDescent="0.25">
      <c r="A3159" t="s">
        <v>3430</v>
      </c>
      <c r="B3159" t="s">
        <v>12899</v>
      </c>
      <c r="C3159" t="s">
        <v>12900</v>
      </c>
      <c r="D3159" t="s">
        <v>12900</v>
      </c>
      <c r="F3159" t="s">
        <v>12901</v>
      </c>
      <c r="G3159" t="s">
        <v>3333</v>
      </c>
      <c r="H3159" t="s">
        <v>4415</v>
      </c>
      <c r="I3159" t="s">
        <v>12529</v>
      </c>
      <c r="K3159" t="s">
        <v>3336</v>
      </c>
      <c r="L3159" t="s">
        <v>4069</v>
      </c>
      <c r="P3159" t="s">
        <v>3343</v>
      </c>
    </row>
    <row r="3160" spans="1:16" x14ac:dyDescent="0.25">
      <c r="A3160" t="s">
        <v>3430</v>
      </c>
      <c r="B3160" t="s">
        <v>12899</v>
      </c>
      <c r="C3160" t="s">
        <v>12902</v>
      </c>
      <c r="D3160" t="s">
        <v>12902</v>
      </c>
      <c r="F3160" t="s">
        <v>12903</v>
      </c>
      <c r="G3160" t="s">
        <v>3333</v>
      </c>
      <c r="H3160" t="s">
        <v>4415</v>
      </c>
      <c r="I3160" t="s">
        <v>12529</v>
      </c>
      <c r="K3160" t="s">
        <v>3336</v>
      </c>
      <c r="L3160" t="s">
        <v>4069</v>
      </c>
      <c r="P3160" t="s">
        <v>3343</v>
      </c>
    </row>
    <row r="3161" spans="1:16" x14ac:dyDescent="0.25">
      <c r="A3161" t="s">
        <v>3430</v>
      </c>
      <c r="B3161" t="s">
        <v>12899</v>
      </c>
      <c r="C3161" t="s">
        <v>12904</v>
      </c>
      <c r="D3161" t="s">
        <v>12904</v>
      </c>
      <c r="F3161" t="s">
        <v>12905</v>
      </c>
      <c r="G3161" t="s">
        <v>3333</v>
      </c>
      <c r="H3161" t="s">
        <v>4415</v>
      </c>
      <c r="I3161" t="s">
        <v>12529</v>
      </c>
      <c r="K3161" t="s">
        <v>3336</v>
      </c>
      <c r="L3161" t="s">
        <v>4069</v>
      </c>
      <c r="P3161" t="s">
        <v>3343</v>
      </c>
    </row>
    <row r="3162" spans="1:16" x14ac:dyDescent="0.25">
      <c r="A3162" t="s">
        <v>3430</v>
      </c>
      <c r="B3162" t="s">
        <v>12899</v>
      </c>
      <c r="C3162" t="s">
        <v>12906</v>
      </c>
      <c r="D3162" t="s">
        <v>12906</v>
      </c>
      <c r="F3162" t="s">
        <v>12907</v>
      </c>
      <c r="G3162" t="s">
        <v>3333</v>
      </c>
      <c r="H3162" t="s">
        <v>4415</v>
      </c>
      <c r="I3162" t="s">
        <v>12529</v>
      </c>
      <c r="K3162" t="s">
        <v>3336</v>
      </c>
      <c r="L3162" t="s">
        <v>4069</v>
      </c>
      <c r="P3162" t="s">
        <v>3343</v>
      </c>
    </row>
    <row r="3163" spans="1:16" x14ac:dyDescent="0.25">
      <c r="A3163" t="s">
        <v>3430</v>
      </c>
      <c r="B3163" t="s">
        <v>12899</v>
      </c>
      <c r="C3163" t="s">
        <v>12908</v>
      </c>
      <c r="D3163" t="s">
        <v>12908</v>
      </c>
      <c r="F3163" t="s">
        <v>12909</v>
      </c>
      <c r="G3163" t="s">
        <v>3333</v>
      </c>
      <c r="H3163" t="s">
        <v>4415</v>
      </c>
      <c r="I3163" t="s">
        <v>12529</v>
      </c>
      <c r="K3163" t="s">
        <v>3336</v>
      </c>
      <c r="L3163" t="s">
        <v>4069</v>
      </c>
      <c r="P3163" t="s">
        <v>3343</v>
      </c>
    </row>
    <row r="3164" spans="1:16" x14ac:dyDescent="0.25">
      <c r="A3164" t="s">
        <v>3430</v>
      </c>
      <c r="B3164" t="s">
        <v>12899</v>
      </c>
      <c r="C3164" t="s">
        <v>12910</v>
      </c>
      <c r="D3164" t="s">
        <v>12910</v>
      </c>
      <c r="F3164" t="s">
        <v>12911</v>
      </c>
      <c r="G3164" t="s">
        <v>3333</v>
      </c>
      <c r="H3164" t="s">
        <v>4415</v>
      </c>
      <c r="I3164" t="s">
        <v>12529</v>
      </c>
      <c r="K3164" t="s">
        <v>3336</v>
      </c>
      <c r="L3164" t="s">
        <v>4069</v>
      </c>
      <c r="P3164" t="s">
        <v>3343</v>
      </c>
    </row>
    <row r="3165" spans="1:16" x14ac:dyDescent="0.25">
      <c r="A3165" t="s">
        <v>3430</v>
      </c>
      <c r="B3165" t="s">
        <v>12899</v>
      </c>
      <c r="C3165" t="s">
        <v>12912</v>
      </c>
      <c r="D3165" t="s">
        <v>12912</v>
      </c>
      <c r="F3165" t="s">
        <v>12913</v>
      </c>
      <c r="G3165" t="s">
        <v>3333</v>
      </c>
      <c r="H3165" t="s">
        <v>4415</v>
      </c>
      <c r="I3165" t="s">
        <v>12529</v>
      </c>
      <c r="K3165" t="s">
        <v>3336</v>
      </c>
      <c r="L3165" t="s">
        <v>4069</v>
      </c>
      <c r="P3165" t="s">
        <v>3343</v>
      </c>
    </row>
    <row r="3166" spans="1:16" x14ac:dyDescent="0.25">
      <c r="A3166" t="s">
        <v>3430</v>
      </c>
      <c r="B3166" t="s">
        <v>12899</v>
      </c>
      <c r="C3166" t="s">
        <v>12914</v>
      </c>
      <c r="D3166" t="s">
        <v>12914</v>
      </c>
      <c r="F3166" t="s">
        <v>12915</v>
      </c>
      <c r="G3166" t="s">
        <v>3333</v>
      </c>
      <c r="H3166" t="s">
        <v>4415</v>
      </c>
      <c r="I3166" t="s">
        <v>12529</v>
      </c>
      <c r="K3166" t="s">
        <v>3336</v>
      </c>
      <c r="L3166" t="s">
        <v>4069</v>
      </c>
      <c r="P3166" t="s">
        <v>3343</v>
      </c>
    </row>
    <row r="3167" spans="1:16" x14ac:dyDescent="0.25">
      <c r="A3167" t="s">
        <v>3430</v>
      </c>
      <c r="B3167" t="s">
        <v>12899</v>
      </c>
      <c r="C3167" t="s">
        <v>12916</v>
      </c>
      <c r="D3167" t="s">
        <v>12916</v>
      </c>
      <c r="F3167" t="s">
        <v>12917</v>
      </c>
      <c r="G3167" t="s">
        <v>3333</v>
      </c>
      <c r="H3167" t="s">
        <v>4415</v>
      </c>
      <c r="I3167" t="s">
        <v>12529</v>
      </c>
      <c r="K3167" t="s">
        <v>3336</v>
      </c>
      <c r="L3167" t="s">
        <v>4069</v>
      </c>
      <c r="P3167" t="s">
        <v>3343</v>
      </c>
    </row>
    <row r="3168" spans="1:16" x14ac:dyDescent="0.25">
      <c r="A3168" t="s">
        <v>3430</v>
      </c>
      <c r="B3168" t="s">
        <v>12899</v>
      </c>
      <c r="C3168" t="s">
        <v>12918</v>
      </c>
      <c r="D3168" t="s">
        <v>12918</v>
      </c>
      <c r="F3168" t="s">
        <v>12919</v>
      </c>
      <c r="G3168" t="s">
        <v>3333</v>
      </c>
      <c r="H3168" t="s">
        <v>4415</v>
      </c>
      <c r="I3168" t="s">
        <v>12529</v>
      </c>
      <c r="K3168" t="s">
        <v>3336</v>
      </c>
      <c r="L3168" t="s">
        <v>4069</v>
      </c>
      <c r="P3168" t="s">
        <v>3343</v>
      </c>
    </row>
    <row r="3169" spans="1:16" x14ac:dyDescent="0.25">
      <c r="A3169" t="s">
        <v>3328</v>
      </c>
      <c r="B3169" t="s">
        <v>12551</v>
      </c>
      <c r="C3169" t="s">
        <v>12920</v>
      </c>
      <c r="D3169" t="s">
        <v>12920</v>
      </c>
      <c r="F3169" t="s">
        <v>12921</v>
      </c>
      <c r="G3169" t="s">
        <v>3333</v>
      </c>
      <c r="H3169" t="s">
        <v>4415</v>
      </c>
      <c r="I3169" t="s">
        <v>12529</v>
      </c>
      <c r="K3169" t="s">
        <v>3336</v>
      </c>
      <c r="L3169" t="s">
        <v>4069</v>
      </c>
      <c r="P3169" t="s">
        <v>3343</v>
      </c>
    </row>
    <row r="3170" spans="1:16" x14ac:dyDescent="0.25">
      <c r="A3170" t="s">
        <v>3430</v>
      </c>
      <c r="B3170" t="s">
        <v>12922</v>
      </c>
      <c r="C3170" t="s">
        <v>12923</v>
      </c>
      <c r="D3170" t="s">
        <v>12923</v>
      </c>
      <c r="F3170" t="s">
        <v>12924</v>
      </c>
      <c r="G3170" t="s">
        <v>3333</v>
      </c>
      <c r="H3170" t="s">
        <v>4415</v>
      </c>
      <c r="I3170" t="s">
        <v>12529</v>
      </c>
      <c r="K3170" t="s">
        <v>3336</v>
      </c>
      <c r="L3170" t="s">
        <v>4069</v>
      </c>
      <c r="P3170" t="s">
        <v>3343</v>
      </c>
    </row>
    <row r="3171" spans="1:16" x14ac:dyDescent="0.25">
      <c r="A3171" t="s">
        <v>3430</v>
      </c>
      <c r="B3171" t="s">
        <v>12922</v>
      </c>
      <c r="C3171" t="s">
        <v>12925</v>
      </c>
      <c r="D3171" t="s">
        <v>12925</v>
      </c>
      <c r="F3171" t="s">
        <v>12926</v>
      </c>
      <c r="G3171" t="s">
        <v>3333</v>
      </c>
      <c r="H3171" t="s">
        <v>4415</v>
      </c>
      <c r="I3171" t="s">
        <v>12529</v>
      </c>
      <c r="K3171" t="s">
        <v>3336</v>
      </c>
      <c r="L3171" t="s">
        <v>4069</v>
      </c>
      <c r="P3171" t="s">
        <v>3343</v>
      </c>
    </row>
    <row r="3172" spans="1:16" x14ac:dyDescent="0.25">
      <c r="A3172" t="s">
        <v>3430</v>
      </c>
      <c r="B3172" t="s">
        <v>12922</v>
      </c>
      <c r="C3172" t="s">
        <v>12927</v>
      </c>
      <c r="D3172" t="s">
        <v>12927</v>
      </c>
      <c r="F3172" t="s">
        <v>12928</v>
      </c>
      <c r="G3172" t="s">
        <v>3333</v>
      </c>
      <c r="H3172" t="s">
        <v>4415</v>
      </c>
      <c r="I3172" t="s">
        <v>12529</v>
      </c>
      <c r="K3172" t="s">
        <v>3336</v>
      </c>
      <c r="L3172" t="s">
        <v>4069</v>
      </c>
      <c r="P3172" t="s">
        <v>3343</v>
      </c>
    </row>
    <row r="3173" spans="1:16" x14ac:dyDescent="0.25">
      <c r="A3173" t="s">
        <v>3430</v>
      </c>
      <c r="B3173" t="s">
        <v>12922</v>
      </c>
      <c r="C3173" t="s">
        <v>12929</v>
      </c>
      <c r="D3173" t="s">
        <v>12929</v>
      </c>
      <c r="F3173" t="s">
        <v>12930</v>
      </c>
      <c r="G3173" t="s">
        <v>3333</v>
      </c>
      <c r="H3173" t="s">
        <v>4415</v>
      </c>
      <c r="I3173" t="s">
        <v>12529</v>
      </c>
      <c r="K3173" t="s">
        <v>3336</v>
      </c>
      <c r="L3173" t="s">
        <v>4069</v>
      </c>
      <c r="P3173" t="s">
        <v>3343</v>
      </c>
    </row>
    <row r="3174" spans="1:16" x14ac:dyDescent="0.25">
      <c r="A3174" t="s">
        <v>3430</v>
      </c>
      <c r="B3174" t="s">
        <v>12922</v>
      </c>
      <c r="C3174" t="s">
        <v>12931</v>
      </c>
      <c r="D3174" t="s">
        <v>12931</v>
      </c>
      <c r="F3174" t="s">
        <v>12932</v>
      </c>
      <c r="G3174" t="s">
        <v>3333</v>
      </c>
      <c r="H3174" t="s">
        <v>4415</v>
      </c>
      <c r="I3174" t="s">
        <v>12529</v>
      </c>
      <c r="K3174" t="s">
        <v>3336</v>
      </c>
      <c r="L3174" t="s">
        <v>4069</v>
      </c>
      <c r="P3174" t="s">
        <v>3343</v>
      </c>
    </row>
    <row r="3175" spans="1:16" x14ac:dyDescent="0.25">
      <c r="A3175" t="s">
        <v>3430</v>
      </c>
      <c r="B3175" t="s">
        <v>12922</v>
      </c>
      <c r="C3175" t="s">
        <v>12933</v>
      </c>
      <c r="D3175" t="s">
        <v>12933</v>
      </c>
      <c r="F3175" t="s">
        <v>12934</v>
      </c>
      <c r="G3175" t="s">
        <v>3333</v>
      </c>
      <c r="H3175" t="s">
        <v>4415</v>
      </c>
      <c r="I3175" t="s">
        <v>12529</v>
      </c>
      <c r="K3175" t="s">
        <v>3336</v>
      </c>
      <c r="L3175" t="s">
        <v>4069</v>
      </c>
      <c r="P3175" t="s">
        <v>3343</v>
      </c>
    </row>
    <row r="3176" spans="1:16" x14ac:dyDescent="0.25">
      <c r="A3176" t="s">
        <v>3430</v>
      </c>
      <c r="B3176" t="s">
        <v>12922</v>
      </c>
      <c r="C3176" t="s">
        <v>12935</v>
      </c>
      <c r="D3176" t="s">
        <v>12935</v>
      </c>
      <c r="F3176" t="s">
        <v>12936</v>
      </c>
      <c r="G3176" t="s">
        <v>3333</v>
      </c>
      <c r="H3176" t="s">
        <v>4415</v>
      </c>
      <c r="I3176" t="s">
        <v>12529</v>
      </c>
      <c r="K3176" t="s">
        <v>3336</v>
      </c>
      <c r="L3176" t="s">
        <v>4069</v>
      </c>
      <c r="P3176" t="s">
        <v>3343</v>
      </c>
    </row>
    <row r="3177" spans="1:16" x14ac:dyDescent="0.25">
      <c r="A3177" t="s">
        <v>3430</v>
      </c>
      <c r="B3177" t="s">
        <v>12922</v>
      </c>
      <c r="C3177" t="s">
        <v>12937</v>
      </c>
      <c r="D3177" t="s">
        <v>12937</v>
      </c>
      <c r="F3177" t="s">
        <v>12938</v>
      </c>
      <c r="G3177" t="s">
        <v>3333</v>
      </c>
      <c r="H3177" t="s">
        <v>4415</v>
      </c>
      <c r="I3177" t="s">
        <v>12529</v>
      </c>
      <c r="K3177" t="s">
        <v>3336</v>
      </c>
      <c r="L3177" t="s">
        <v>4069</v>
      </c>
      <c r="P3177" t="s">
        <v>3343</v>
      </c>
    </row>
    <row r="3178" spans="1:16" x14ac:dyDescent="0.25">
      <c r="A3178" t="s">
        <v>3430</v>
      </c>
      <c r="B3178" t="s">
        <v>12922</v>
      </c>
      <c r="C3178" t="s">
        <v>12939</v>
      </c>
      <c r="D3178" t="s">
        <v>12939</v>
      </c>
      <c r="F3178" t="s">
        <v>12940</v>
      </c>
      <c r="G3178" t="s">
        <v>3333</v>
      </c>
      <c r="H3178" t="s">
        <v>4415</v>
      </c>
      <c r="I3178" t="s">
        <v>12529</v>
      </c>
      <c r="K3178" t="s">
        <v>3336</v>
      </c>
      <c r="L3178" t="s">
        <v>4069</v>
      </c>
      <c r="P3178" t="s">
        <v>3343</v>
      </c>
    </row>
    <row r="3179" spans="1:16" x14ac:dyDescent="0.25">
      <c r="A3179" t="s">
        <v>3430</v>
      </c>
      <c r="B3179" t="s">
        <v>12922</v>
      </c>
      <c r="C3179" t="s">
        <v>12941</v>
      </c>
      <c r="D3179" t="s">
        <v>12941</v>
      </c>
      <c r="F3179" t="s">
        <v>12942</v>
      </c>
      <c r="G3179" t="s">
        <v>3333</v>
      </c>
      <c r="H3179" t="s">
        <v>4415</v>
      </c>
      <c r="I3179" t="s">
        <v>12529</v>
      </c>
      <c r="K3179" t="s">
        <v>3336</v>
      </c>
      <c r="L3179" t="s">
        <v>4069</v>
      </c>
      <c r="P3179" t="s">
        <v>3343</v>
      </c>
    </row>
    <row r="3180" spans="1:16" x14ac:dyDescent="0.25">
      <c r="A3180" t="s">
        <v>3328</v>
      </c>
      <c r="B3180" t="s">
        <v>12526</v>
      </c>
      <c r="C3180" t="s">
        <v>12943</v>
      </c>
      <c r="D3180" t="s">
        <v>12943</v>
      </c>
      <c r="F3180" t="s">
        <v>12944</v>
      </c>
      <c r="G3180" t="s">
        <v>3333</v>
      </c>
      <c r="H3180" t="s">
        <v>4415</v>
      </c>
      <c r="I3180" t="s">
        <v>12529</v>
      </c>
      <c r="K3180" t="s">
        <v>3336</v>
      </c>
      <c r="L3180" t="s">
        <v>4069</v>
      </c>
      <c r="P3180" t="s">
        <v>3343</v>
      </c>
    </row>
    <row r="3181" spans="1:16" x14ac:dyDescent="0.25">
      <c r="A3181" t="s">
        <v>3430</v>
      </c>
      <c r="B3181" t="s">
        <v>12945</v>
      </c>
      <c r="C3181" t="s">
        <v>12946</v>
      </c>
      <c r="D3181" t="s">
        <v>12946</v>
      </c>
      <c r="F3181" t="s">
        <v>12947</v>
      </c>
      <c r="G3181" t="s">
        <v>3333</v>
      </c>
      <c r="H3181" t="s">
        <v>4415</v>
      </c>
      <c r="I3181" t="s">
        <v>12529</v>
      </c>
      <c r="K3181" t="s">
        <v>3336</v>
      </c>
      <c r="L3181" t="s">
        <v>4069</v>
      </c>
      <c r="P3181" t="s">
        <v>3343</v>
      </c>
    </row>
    <row r="3182" spans="1:16" x14ac:dyDescent="0.25">
      <c r="A3182" t="s">
        <v>3430</v>
      </c>
      <c r="B3182" t="s">
        <v>12945</v>
      </c>
      <c r="C3182" t="s">
        <v>12948</v>
      </c>
      <c r="D3182" t="s">
        <v>12948</v>
      </c>
      <c r="F3182" t="s">
        <v>12949</v>
      </c>
      <c r="G3182" t="s">
        <v>3333</v>
      </c>
      <c r="H3182" t="s">
        <v>4415</v>
      </c>
      <c r="I3182" t="s">
        <v>12529</v>
      </c>
      <c r="K3182" t="s">
        <v>3336</v>
      </c>
      <c r="L3182" t="s">
        <v>4069</v>
      </c>
      <c r="P3182" t="s">
        <v>3343</v>
      </c>
    </row>
    <row r="3183" spans="1:16" x14ac:dyDescent="0.25">
      <c r="A3183" t="s">
        <v>3430</v>
      </c>
      <c r="B3183" t="s">
        <v>12945</v>
      </c>
      <c r="C3183" t="s">
        <v>12950</v>
      </c>
      <c r="D3183" t="s">
        <v>12950</v>
      </c>
      <c r="F3183" t="s">
        <v>12951</v>
      </c>
      <c r="G3183" t="s">
        <v>3333</v>
      </c>
      <c r="H3183" t="s">
        <v>4415</v>
      </c>
      <c r="I3183" t="s">
        <v>12529</v>
      </c>
      <c r="K3183" t="s">
        <v>3336</v>
      </c>
      <c r="L3183" t="s">
        <v>4069</v>
      </c>
      <c r="P3183" t="s">
        <v>3343</v>
      </c>
    </row>
    <row r="3184" spans="1:16" x14ac:dyDescent="0.25">
      <c r="A3184" t="s">
        <v>3430</v>
      </c>
      <c r="B3184" t="s">
        <v>12945</v>
      </c>
      <c r="C3184" t="s">
        <v>12952</v>
      </c>
      <c r="D3184" t="s">
        <v>12952</v>
      </c>
      <c r="F3184" t="s">
        <v>12953</v>
      </c>
      <c r="G3184" t="s">
        <v>3333</v>
      </c>
      <c r="H3184" t="s">
        <v>4415</v>
      </c>
      <c r="I3184" t="s">
        <v>12529</v>
      </c>
      <c r="K3184" t="s">
        <v>3336</v>
      </c>
      <c r="L3184" t="s">
        <v>4069</v>
      </c>
      <c r="P3184" t="s">
        <v>3343</v>
      </c>
    </row>
    <row r="3185" spans="1:16" x14ac:dyDescent="0.25">
      <c r="A3185" t="s">
        <v>3430</v>
      </c>
      <c r="B3185" t="s">
        <v>12945</v>
      </c>
      <c r="C3185" t="s">
        <v>12954</v>
      </c>
      <c r="D3185" t="s">
        <v>12954</v>
      </c>
      <c r="F3185" t="s">
        <v>12955</v>
      </c>
      <c r="G3185" t="s">
        <v>3333</v>
      </c>
      <c r="H3185" t="s">
        <v>4415</v>
      </c>
      <c r="I3185" t="s">
        <v>12529</v>
      </c>
      <c r="K3185" t="s">
        <v>3336</v>
      </c>
      <c r="L3185" t="s">
        <v>4069</v>
      </c>
      <c r="P3185" t="s">
        <v>3343</v>
      </c>
    </row>
    <row r="3186" spans="1:16" x14ac:dyDescent="0.25">
      <c r="A3186" t="s">
        <v>3430</v>
      </c>
      <c r="B3186" t="s">
        <v>12945</v>
      </c>
      <c r="C3186" t="s">
        <v>12956</v>
      </c>
      <c r="D3186" t="s">
        <v>12956</v>
      </c>
      <c r="F3186" t="s">
        <v>12957</v>
      </c>
      <c r="G3186" t="s">
        <v>3333</v>
      </c>
      <c r="H3186" t="s">
        <v>4415</v>
      </c>
      <c r="I3186" t="s">
        <v>12529</v>
      </c>
      <c r="K3186" t="s">
        <v>3336</v>
      </c>
      <c r="L3186" t="s">
        <v>4069</v>
      </c>
      <c r="P3186" t="s">
        <v>3343</v>
      </c>
    </row>
    <row r="3187" spans="1:16" x14ac:dyDescent="0.25">
      <c r="A3187" t="s">
        <v>3430</v>
      </c>
      <c r="B3187" t="s">
        <v>12945</v>
      </c>
      <c r="C3187" t="s">
        <v>12958</v>
      </c>
      <c r="D3187" t="s">
        <v>12958</v>
      </c>
      <c r="F3187" t="s">
        <v>12959</v>
      </c>
      <c r="G3187" t="s">
        <v>3333</v>
      </c>
      <c r="H3187" t="s">
        <v>4415</v>
      </c>
      <c r="I3187" t="s">
        <v>12529</v>
      </c>
      <c r="K3187" t="s">
        <v>3336</v>
      </c>
      <c r="L3187" t="s">
        <v>4069</v>
      </c>
      <c r="P3187" t="s">
        <v>3343</v>
      </c>
    </row>
    <row r="3188" spans="1:16" x14ac:dyDescent="0.25">
      <c r="A3188" t="s">
        <v>3430</v>
      </c>
      <c r="B3188" t="s">
        <v>12945</v>
      </c>
      <c r="C3188" t="s">
        <v>12960</v>
      </c>
      <c r="D3188" t="s">
        <v>12960</v>
      </c>
      <c r="F3188" t="s">
        <v>12961</v>
      </c>
      <c r="G3188" t="s">
        <v>3333</v>
      </c>
      <c r="H3188" t="s">
        <v>4415</v>
      </c>
      <c r="I3188" t="s">
        <v>12529</v>
      </c>
      <c r="K3188" t="s">
        <v>3336</v>
      </c>
      <c r="L3188" t="s">
        <v>4069</v>
      </c>
      <c r="P3188" t="s">
        <v>3343</v>
      </c>
    </row>
    <row r="3189" spans="1:16" x14ac:dyDescent="0.25">
      <c r="A3189" t="s">
        <v>3430</v>
      </c>
      <c r="B3189" t="s">
        <v>12945</v>
      </c>
      <c r="C3189" t="s">
        <v>12962</v>
      </c>
      <c r="D3189" t="s">
        <v>12962</v>
      </c>
      <c r="F3189" t="s">
        <v>12963</v>
      </c>
      <c r="G3189" t="s">
        <v>3333</v>
      </c>
      <c r="H3189" t="s">
        <v>4415</v>
      </c>
      <c r="I3189" t="s">
        <v>12529</v>
      </c>
      <c r="K3189" t="s">
        <v>3336</v>
      </c>
      <c r="L3189" t="s">
        <v>4069</v>
      </c>
      <c r="P3189" t="s">
        <v>3343</v>
      </c>
    </row>
    <row r="3190" spans="1:16" x14ac:dyDescent="0.25">
      <c r="A3190" t="s">
        <v>3430</v>
      </c>
      <c r="B3190" t="s">
        <v>12945</v>
      </c>
      <c r="C3190" t="s">
        <v>12964</v>
      </c>
      <c r="D3190" t="s">
        <v>12964</v>
      </c>
      <c r="F3190" t="s">
        <v>12965</v>
      </c>
      <c r="G3190" t="s">
        <v>3333</v>
      </c>
      <c r="H3190" t="s">
        <v>4415</v>
      </c>
      <c r="I3190" t="s">
        <v>12529</v>
      </c>
      <c r="K3190" t="s">
        <v>3336</v>
      </c>
      <c r="L3190" t="s">
        <v>4069</v>
      </c>
      <c r="P3190" t="s">
        <v>3343</v>
      </c>
    </row>
    <row r="3191" spans="1:16" x14ac:dyDescent="0.25">
      <c r="A3191" t="s">
        <v>3328</v>
      </c>
      <c r="B3191" t="s">
        <v>12551</v>
      </c>
      <c r="C3191" t="s">
        <v>12966</v>
      </c>
      <c r="D3191" t="s">
        <v>12966</v>
      </c>
      <c r="F3191" t="s">
        <v>12967</v>
      </c>
      <c r="G3191" t="s">
        <v>3333</v>
      </c>
      <c r="H3191" t="s">
        <v>4415</v>
      </c>
      <c r="I3191" t="s">
        <v>12529</v>
      </c>
      <c r="K3191" t="s">
        <v>3336</v>
      </c>
      <c r="L3191" t="s">
        <v>4069</v>
      </c>
      <c r="P3191" t="s">
        <v>3343</v>
      </c>
    </row>
    <row r="3192" spans="1:16" x14ac:dyDescent="0.25">
      <c r="A3192" t="s">
        <v>3430</v>
      </c>
      <c r="B3192" t="s">
        <v>12968</v>
      </c>
      <c r="C3192" t="s">
        <v>12969</v>
      </c>
      <c r="D3192" t="s">
        <v>12969</v>
      </c>
      <c r="F3192" t="s">
        <v>12970</v>
      </c>
      <c r="G3192" t="s">
        <v>3333</v>
      </c>
      <c r="H3192" t="s">
        <v>4415</v>
      </c>
      <c r="I3192" t="s">
        <v>12529</v>
      </c>
      <c r="K3192" t="s">
        <v>3336</v>
      </c>
      <c r="L3192" t="s">
        <v>4069</v>
      </c>
      <c r="P3192" t="s">
        <v>3343</v>
      </c>
    </row>
    <row r="3193" spans="1:16" x14ac:dyDescent="0.25">
      <c r="A3193" t="s">
        <v>3430</v>
      </c>
      <c r="B3193" t="s">
        <v>12968</v>
      </c>
      <c r="C3193" t="s">
        <v>12971</v>
      </c>
      <c r="D3193" t="s">
        <v>12971</v>
      </c>
      <c r="F3193" t="s">
        <v>12972</v>
      </c>
      <c r="G3193" t="s">
        <v>3333</v>
      </c>
      <c r="H3193" t="s">
        <v>4415</v>
      </c>
      <c r="I3193" t="s">
        <v>12529</v>
      </c>
      <c r="K3193" t="s">
        <v>3336</v>
      </c>
      <c r="L3193" t="s">
        <v>4069</v>
      </c>
      <c r="P3193" t="s">
        <v>3343</v>
      </c>
    </row>
    <row r="3194" spans="1:16" x14ac:dyDescent="0.25">
      <c r="A3194" t="s">
        <v>3430</v>
      </c>
      <c r="B3194" t="s">
        <v>12968</v>
      </c>
      <c r="C3194" t="s">
        <v>12973</v>
      </c>
      <c r="D3194" t="s">
        <v>12973</v>
      </c>
      <c r="F3194" t="s">
        <v>12974</v>
      </c>
      <c r="G3194" t="s">
        <v>3333</v>
      </c>
      <c r="H3194" t="s">
        <v>4415</v>
      </c>
      <c r="I3194" t="s">
        <v>12529</v>
      </c>
      <c r="K3194" t="s">
        <v>3336</v>
      </c>
      <c r="L3194" t="s">
        <v>4069</v>
      </c>
      <c r="P3194" t="s">
        <v>3343</v>
      </c>
    </row>
    <row r="3195" spans="1:16" x14ac:dyDescent="0.25">
      <c r="A3195" t="s">
        <v>3430</v>
      </c>
      <c r="B3195" t="s">
        <v>12968</v>
      </c>
      <c r="C3195" t="s">
        <v>12975</v>
      </c>
      <c r="D3195" t="s">
        <v>12975</v>
      </c>
      <c r="F3195" t="s">
        <v>12976</v>
      </c>
      <c r="G3195" t="s">
        <v>3333</v>
      </c>
      <c r="H3195" t="s">
        <v>4415</v>
      </c>
      <c r="I3195" t="s">
        <v>12529</v>
      </c>
      <c r="K3195" t="s">
        <v>3336</v>
      </c>
      <c r="L3195" t="s">
        <v>4069</v>
      </c>
      <c r="P3195" t="s">
        <v>3343</v>
      </c>
    </row>
    <row r="3196" spans="1:16" x14ac:dyDescent="0.25">
      <c r="A3196" t="s">
        <v>3430</v>
      </c>
      <c r="B3196" t="s">
        <v>12968</v>
      </c>
      <c r="C3196" t="s">
        <v>12977</v>
      </c>
      <c r="D3196" t="s">
        <v>12977</v>
      </c>
      <c r="F3196" t="s">
        <v>12978</v>
      </c>
      <c r="G3196" t="s">
        <v>3333</v>
      </c>
      <c r="H3196" t="s">
        <v>4415</v>
      </c>
      <c r="I3196" t="s">
        <v>12529</v>
      </c>
      <c r="K3196" t="s">
        <v>3336</v>
      </c>
      <c r="L3196" t="s">
        <v>4069</v>
      </c>
      <c r="P3196" t="s">
        <v>3343</v>
      </c>
    </row>
    <row r="3197" spans="1:16" x14ac:dyDescent="0.25">
      <c r="A3197" t="s">
        <v>3430</v>
      </c>
      <c r="B3197" t="s">
        <v>12968</v>
      </c>
      <c r="C3197" t="s">
        <v>12979</v>
      </c>
      <c r="D3197" t="s">
        <v>12979</v>
      </c>
      <c r="F3197" t="s">
        <v>12980</v>
      </c>
      <c r="G3197" t="s">
        <v>3333</v>
      </c>
      <c r="H3197" t="s">
        <v>4415</v>
      </c>
      <c r="I3197" t="s">
        <v>12529</v>
      </c>
      <c r="K3197" t="s">
        <v>3336</v>
      </c>
      <c r="L3197" t="s">
        <v>4069</v>
      </c>
      <c r="P3197" t="s">
        <v>3343</v>
      </c>
    </row>
    <row r="3198" spans="1:16" x14ac:dyDescent="0.25">
      <c r="A3198" t="s">
        <v>3430</v>
      </c>
      <c r="B3198" t="s">
        <v>12968</v>
      </c>
      <c r="C3198" t="s">
        <v>12981</v>
      </c>
      <c r="D3198" t="s">
        <v>12981</v>
      </c>
      <c r="F3198" t="s">
        <v>12982</v>
      </c>
      <c r="G3198" t="s">
        <v>3333</v>
      </c>
      <c r="H3198" t="s">
        <v>4415</v>
      </c>
      <c r="I3198" t="s">
        <v>12529</v>
      </c>
      <c r="K3198" t="s">
        <v>3336</v>
      </c>
      <c r="L3198" t="s">
        <v>4069</v>
      </c>
      <c r="P3198" t="s">
        <v>3343</v>
      </c>
    </row>
    <row r="3199" spans="1:16" x14ac:dyDescent="0.25">
      <c r="A3199" t="s">
        <v>3430</v>
      </c>
      <c r="B3199" t="s">
        <v>12968</v>
      </c>
      <c r="C3199" t="s">
        <v>12983</v>
      </c>
      <c r="D3199" t="s">
        <v>12983</v>
      </c>
      <c r="F3199" t="s">
        <v>12984</v>
      </c>
      <c r="G3199" t="s">
        <v>3333</v>
      </c>
      <c r="H3199" t="s">
        <v>4415</v>
      </c>
      <c r="I3199" t="s">
        <v>12529</v>
      </c>
      <c r="K3199" t="s">
        <v>3336</v>
      </c>
      <c r="L3199" t="s">
        <v>4069</v>
      </c>
      <c r="P3199" t="s">
        <v>3343</v>
      </c>
    </row>
    <row r="3200" spans="1:16" x14ac:dyDescent="0.25">
      <c r="A3200" t="s">
        <v>3430</v>
      </c>
      <c r="B3200" t="s">
        <v>12968</v>
      </c>
      <c r="C3200" t="s">
        <v>12985</v>
      </c>
      <c r="D3200" t="s">
        <v>12985</v>
      </c>
      <c r="F3200" t="s">
        <v>12986</v>
      </c>
      <c r="G3200" t="s">
        <v>3333</v>
      </c>
      <c r="H3200" t="s">
        <v>4415</v>
      </c>
      <c r="I3200" t="s">
        <v>12529</v>
      </c>
      <c r="K3200" t="s">
        <v>3336</v>
      </c>
      <c r="L3200" t="s">
        <v>4069</v>
      </c>
      <c r="P3200" t="s">
        <v>3343</v>
      </c>
    </row>
    <row r="3201" spans="1:16" x14ac:dyDescent="0.25">
      <c r="A3201" t="s">
        <v>3430</v>
      </c>
      <c r="B3201" t="s">
        <v>12968</v>
      </c>
      <c r="C3201" t="s">
        <v>12987</v>
      </c>
      <c r="D3201" t="s">
        <v>12987</v>
      </c>
      <c r="F3201" t="s">
        <v>12988</v>
      </c>
      <c r="G3201" t="s">
        <v>3333</v>
      </c>
      <c r="H3201" t="s">
        <v>4415</v>
      </c>
      <c r="I3201" t="s">
        <v>12529</v>
      </c>
      <c r="K3201" t="s">
        <v>3336</v>
      </c>
      <c r="L3201" t="s">
        <v>4069</v>
      </c>
      <c r="P3201" t="s">
        <v>3343</v>
      </c>
    </row>
    <row r="3202" spans="1:16" x14ac:dyDescent="0.25">
      <c r="A3202" t="s">
        <v>3328</v>
      </c>
      <c r="B3202" t="s">
        <v>12551</v>
      </c>
      <c r="C3202" t="s">
        <v>12989</v>
      </c>
      <c r="D3202" t="s">
        <v>12989</v>
      </c>
      <c r="F3202" t="s">
        <v>12990</v>
      </c>
      <c r="G3202" t="s">
        <v>3333</v>
      </c>
      <c r="H3202" t="s">
        <v>4415</v>
      </c>
      <c r="I3202" t="s">
        <v>12529</v>
      </c>
      <c r="K3202" t="s">
        <v>3336</v>
      </c>
      <c r="L3202" t="s">
        <v>4069</v>
      </c>
      <c r="P3202" t="s">
        <v>3343</v>
      </c>
    </row>
    <row r="3203" spans="1:16" x14ac:dyDescent="0.25">
      <c r="A3203" t="s">
        <v>3430</v>
      </c>
      <c r="B3203" t="s">
        <v>12991</v>
      </c>
      <c r="C3203" t="s">
        <v>12992</v>
      </c>
      <c r="D3203" t="s">
        <v>12992</v>
      </c>
      <c r="F3203" t="s">
        <v>12993</v>
      </c>
      <c r="G3203" t="s">
        <v>3333</v>
      </c>
      <c r="H3203" t="s">
        <v>4415</v>
      </c>
      <c r="I3203" t="s">
        <v>12529</v>
      </c>
      <c r="K3203" t="s">
        <v>3336</v>
      </c>
      <c r="L3203" t="s">
        <v>4069</v>
      </c>
      <c r="P3203" t="s">
        <v>3343</v>
      </c>
    </row>
    <row r="3204" spans="1:16" x14ac:dyDescent="0.25">
      <c r="A3204" t="s">
        <v>3430</v>
      </c>
      <c r="B3204" t="s">
        <v>12991</v>
      </c>
      <c r="C3204" t="s">
        <v>12994</v>
      </c>
      <c r="D3204" t="s">
        <v>12994</v>
      </c>
      <c r="F3204" t="s">
        <v>12995</v>
      </c>
      <c r="G3204" t="s">
        <v>3333</v>
      </c>
      <c r="H3204" t="s">
        <v>4415</v>
      </c>
      <c r="I3204" t="s">
        <v>12529</v>
      </c>
      <c r="K3204" t="s">
        <v>3336</v>
      </c>
      <c r="L3204" t="s">
        <v>4069</v>
      </c>
      <c r="P3204" t="s">
        <v>3343</v>
      </c>
    </row>
    <row r="3205" spans="1:16" x14ac:dyDescent="0.25">
      <c r="A3205" t="s">
        <v>3430</v>
      </c>
      <c r="B3205" t="s">
        <v>12991</v>
      </c>
      <c r="C3205" t="s">
        <v>12996</v>
      </c>
      <c r="D3205" t="s">
        <v>12996</v>
      </c>
      <c r="F3205" t="s">
        <v>12997</v>
      </c>
      <c r="G3205" t="s">
        <v>3333</v>
      </c>
      <c r="H3205" t="s">
        <v>4415</v>
      </c>
      <c r="I3205" t="s">
        <v>12529</v>
      </c>
      <c r="K3205" t="s">
        <v>3336</v>
      </c>
      <c r="L3205" t="s">
        <v>4069</v>
      </c>
      <c r="P3205" t="s">
        <v>3343</v>
      </c>
    </row>
    <row r="3206" spans="1:16" x14ac:dyDescent="0.25">
      <c r="A3206" t="s">
        <v>3430</v>
      </c>
      <c r="B3206" t="s">
        <v>12991</v>
      </c>
      <c r="C3206" t="s">
        <v>12998</v>
      </c>
      <c r="D3206" t="s">
        <v>12998</v>
      </c>
      <c r="F3206" t="s">
        <v>12999</v>
      </c>
      <c r="G3206" t="s">
        <v>3333</v>
      </c>
      <c r="H3206" t="s">
        <v>4415</v>
      </c>
      <c r="I3206" t="s">
        <v>12529</v>
      </c>
      <c r="K3206" t="s">
        <v>3336</v>
      </c>
      <c r="L3206" t="s">
        <v>4069</v>
      </c>
      <c r="P3206" t="s">
        <v>3343</v>
      </c>
    </row>
    <row r="3207" spans="1:16" x14ac:dyDescent="0.25">
      <c r="A3207" t="s">
        <v>3430</v>
      </c>
      <c r="B3207" t="s">
        <v>12991</v>
      </c>
      <c r="C3207" t="s">
        <v>13000</v>
      </c>
      <c r="D3207" t="s">
        <v>13000</v>
      </c>
      <c r="F3207" t="s">
        <v>13001</v>
      </c>
      <c r="G3207" t="s">
        <v>3333</v>
      </c>
      <c r="H3207" t="s">
        <v>4415</v>
      </c>
      <c r="I3207" t="s">
        <v>12529</v>
      </c>
      <c r="K3207" t="s">
        <v>3336</v>
      </c>
      <c r="L3207" t="s">
        <v>4069</v>
      </c>
      <c r="P3207" t="s">
        <v>3343</v>
      </c>
    </row>
    <row r="3208" spans="1:16" x14ac:dyDescent="0.25">
      <c r="A3208" t="s">
        <v>3430</v>
      </c>
      <c r="B3208" t="s">
        <v>12991</v>
      </c>
      <c r="C3208" t="s">
        <v>13002</v>
      </c>
      <c r="D3208" t="s">
        <v>13002</v>
      </c>
      <c r="F3208" t="s">
        <v>13003</v>
      </c>
      <c r="G3208" t="s">
        <v>3333</v>
      </c>
      <c r="H3208" t="s">
        <v>4415</v>
      </c>
      <c r="I3208" t="s">
        <v>12529</v>
      </c>
      <c r="K3208" t="s">
        <v>3336</v>
      </c>
      <c r="L3208" t="s">
        <v>4069</v>
      </c>
      <c r="P3208" t="s">
        <v>3343</v>
      </c>
    </row>
    <row r="3209" spans="1:16" x14ac:dyDescent="0.25">
      <c r="A3209" t="s">
        <v>3430</v>
      </c>
      <c r="B3209" t="s">
        <v>12991</v>
      </c>
      <c r="C3209" t="s">
        <v>13004</v>
      </c>
      <c r="D3209" t="s">
        <v>13004</v>
      </c>
      <c r="F3209" t="s">
        <v>13005</v>
      </c>
      <c r="G3209" t="s">
        <v>3333</v>
      </c>
      <c r="H3209" t="s">
        <v>4415</v>
      </c>
      <c r="I3209" t="s">
        <v>12529</v>
      </c>
      <c r="K3209" t="s">
        <v>3336</v>
      </c>
      <c r="L3209" t="s">
        <v>4069</v>
      </c>
      <c r="P3209" t="s">
        <v>3343</v>
      </c>
    </row>
    <row r="3210" spans="1:16" x14ac:dyDescent="0.25">
      <c r="A3210" t="s">
        <v>3430</v>
      </c>
      <c r="B3210" t="s">
        <v>12991</v>
      </c>
      <c r="C3210" t="s">
        <v>13006</v>
      </c>
      <c r="D3210" t="s">
        <v>13006</v>
      </c>
      <c r="F3210" t="s">
        <v>13007</v>
      </c>
      <c r="G3210" t="s">
        <v>3333</v>
      </c>
      <c r="H3210" t="s">
        <v>4415</v>
      </c>
      <c r="I3210" t="s">
        <v>12529</v>
      </c>
      <c r="K3210" t="s">
        <v>3336</v>
      </c>
      <c r="L3210" t="s">
        <v>4069</v>
      </c>
      <c r="P3210" t="s">
        <v>3343</v>
      </c>
    </row>
    <row r="3211" spans="1:16" x14ac:dyDescent="0.25">
      <c r="A3211" t="s">
        <v>3430</v>
      </c>
      <c r="B3211" t="s">
        <v>12991</v>
      </c>
      <c r="C3211" t="s">
        <v>13008</v>
      </c>
      <c r="D3211" t="s">
        <v>13008</v>
      </c>
      <c r="F3211" t="s">
        <v>13009</v>
      </c>
      <c r="G3211" t="s">
        <v>3333</v>
      </c>
      <c r="H3211" t="s">
        <v>4415</v>
      </c>
      <c r="I3211" t="s">
        <v>12529</v>
      </c>
      <c r="K3211" t="s">
        <v>3336</v>
      </c>
      <c r="L3211" t="s">
        <v>4069</v>
      </c>
      <c r="P3211" t="s">
        <v>3343</v>
      </c>
    </row>
    <row r="3212" spans="1:16" x14ac:dyDescent="0.25">
      <c r="A3212" t="s">
        <v>3430</v>
      </c>
      <c r="B3212" t="s">
        <v>12991</v>
      </c>
      <c r="C3212" t="s">
        <v>13010</v>
      </c>
      <c r="D3212" t="s">
        <v>13010</v>
      </c>
      <c r="F3212" t="s">
        <v>13011</v>
      </c>
      <c r="G3212" t="s">
        <v>3333</v>
      </c>
      <c r="H3212" t="s">
        <v>4415</v>
      </c>
      <c r="I3212" t="s">
        <v>12529</v>
      </c>
      <c r="K3212" t="s">
        <v>3336</v>
      </c>
      <c r="L3212" t="s">
        <v>4069</v>
      </c>
      <c r="P3212" t="s">
        <v>3343</v>
      </c>
    </row>
    <row r="3213" spans="1:16" x14ac:dyDescent="0.25">
      <c r="A3213" t="s">
        <v>3328</v>
      </c>
      <c r="B3213" t="s">
        <v>12526</v>
      </c>
      <c r="C3213" t="s">
        <v>13012</v>
      </c>
      <c r="D3213" t="s">
        <v>13012</v>
      </c>
      <c r="F3213" t="s">
        <v>13013</v>
      </c>
      <c r="G3213" t="s">
        <v>3333</v>
      </c>
      <c r="H3213" t="s">
        <v>4415</v>
      </c>
      <c r="I3213" t="s">
        <v>12529</v>
      </c>
      <c r="K3213" t="s">
        <v>3336</v>
      </c>
      <c r="L3213" t="s">
        <v>4069</v>
      </c>
      <c r="P3213" t="s">
        <v>3343</v>
      </c>
    </row>
    <row r="3214" spans="1:16" x14ac:dyDescent="0.25">
      <c r="A3214" t="s">
        <v>3430</v>
      </c>
      <c r="B3214" t="s">
        <v>13014</v>
      </c>
      <c r="C3214" t="s">
        <v>13015</v>
      </c>
      <c r="D3214" t="s">
        <v>13015</v>
      </c>
      <c r="F3214" t="s">
        <v>13016</v>
      </c>
      <c r="G3214" t="s">
        <v>3333</v>
      </c>
      <c r="H3214" t="s">
        <v>4415</v>
      </c>
      <c r="I3214" t="s">
        <v>12529</v>
      </c>
      <c r="K3214" t="s">
        <v>3336</v>
      </c>
      <c r="L3214" t="s">
        <v>4069</v>
      </c>
      <c r="P3214" t="s">
        <v>3343</v>
      </c>
    </row>
    <row r="3215" spans="1:16" x14ac:dyDescent="0.25">
      <c r="A3215" t="s">
        <v>3430</v>
      </c>
      <c r="B3215" t="s">
        <v>13014</v>
      </c>
      <c r="C3215" t="s">
        <v>13017</v>
      </c>
      <c r="D3215" t="s">
        <v>13017</v>
      </c>
      <c r="F3215" t="s">
        <v>13018</v>
      </c>
      <c r="G3215" t="s">
        <v>3333</v>
      </c>
      <c r="H3215" t="s">
        <v>4415</v>
      </c>
      <c r="I3215" t="s">
        <v>12529</v>
      </c>
      <c r="K3215" t="s">
        <v>3336</v>
      </c>
      <c r="L3215" t="s">
        <v>4069</v>
      </c>
      <c r="P3215" t="s">
        <v>3343</v>
      </c>
    </row>
    <row r="3216" spans="1:16" x14ac:dyDescent="0.25">
      <c r="A3216" t="s">
        <v>3430</v>
      </c>
      <c r="B3216" t="s">
        <v>13014</v>
      </c>
      <c r="C3216" t="s">
        <v>13019</v>
      </c>
      <c r="D3216" t="s">
        <v>13019</v>
      </c>
      <c r="F3216" t="s">
        <v>13020</v>
      </c>
      <c r="G3216" t="s">
        <v>3333</v>
      </c>
      <c r="H3216" t="s">
        <v>4415</v>
      </c>
      <c r="I3216" t="s">
        <v>12529</v>
      </c>
      <c r="K3216" t="s">
        <v>3336</v>
      </c>
      <c r="L3216" t="s">
        <v>4069</v>
      </c>
      <c r="P3216" t="s">
        <v>3343</v>
      </c>
    </row>
    <row r="3217" spans="1:16" x14ac:dyDescent="0.25">
      <c r="A3217" t="s">
        <v>3430</v>
      </c>
      <c r="B3217" t="s">
        <v>13014</v>
      </c>
      <c r="C3217" t="s">
        <v>13021</v>
      </c>
      <c r="D3217" t="s">
        <v>13021</v>
      </c>
      <c r="F3217" t="s">
        <v>13022</v>
      </c>
      <c r="G3217" t="s">
        <v>3333</v>
      </c>
      <c r="H3217" t="s">
        <v>4415</v>
      </c>
      <c r="I3217" t="s">
        <v>12529</v>
      </c>
      <c r="K3217" t="s">
        <v>3336</v>
      </c>
      <c r="L3217" t="s">
        <v>4069</v>
      </c>
      <c r="P3217" t="s">
        <v>3343</v>
      </c>
    </row>
    <row r="3218" spans="1:16" x14ac:dyDescent="0.25">
      <c r="A3218" t="s">
        <v>3430</v>
      </c>
      <c r="B3218" t="s">
        <v>13014</v>
      </c>
      <c r="C3218" t="s">
        <v>13023</v>
      </c>
      <c r="D3218" t="s">
        <v>13023</v>
      </c>
      <c r="F3218" t="s">
        <v>13024</v>
      </c>
      <c r="G3218" t="s">
        <v>3333</v>
      </c>
      <c r="H3218" t="s">
        <v>4415</v>
      </c>
      <c r="I3218" t="s">
        <v>12529</v>
      </c>
      <c r="K3218" t="s">
        <v>3336</v>
      </c>
      <c r="L3218" t="s">
        <v>4069</v>
      </c>
      <c r="P3218" t="s">
        <v>3343</v>
      </c>
    </row>
    <row r="3219" spans="1:16" x14ac:dyDescent="0.25">
      <c r="A3219" t="s">
        <v>3430</v>
      </c>
      <c r="B3219" t="s">
        <v>13014</v>
      </c>
      <c r="C3219" t="s">
        <v>13025</v>
      </c>
      <c r="D3219" t="s">
        <v>13025</v>
      </c>
      <c r="F3219" t="s">
        <v>13026</v>
      </c>
      <c r="G3219" t="s">
        <v>3333</v>
      </c>
      <c r="H3219" t="s">
        <v>4415</v>
      </c>
      <c r="I3219" t="s">
        <v>12529</v>
      </c>
      <c r="K3219" t="s">
        <v>3336</v>
      </c>
      <c r="L3219" t="s">
        <v>4069</v>
      </c>
      <c r="P3219" t="s">
        <v>3343</v>
      </c>
    </row>
    <row r="3220" spans="1:16" x14ac:dyDescent="0.25">
      <c r="A3220" t="s">
        <v>3430</v>
      </c>
      <c r="B3220" t="s">
        <v>13014</v>
      </c>
      <c r="C3220" t="s">
        <v>13027</v>
      </c>
      <c r="D3220" t="s">
        <v>13027</v>
      </c>
      <c r="F3220" t="s">
        <v>13028</v>
      </c>
      <c r="G3220" t="s">
        <v>3333</v>
      </c>
      <c r="H3220" t="s">
        <v>4415</v>
      </c>
      <c r="I3220" t="s">
        <v>12529</v>
      </c>
      <c r="K3220" t="s">
        <v>3336</v>
      </c>
      <c r="L3220" t="s">
        <v>4069</v>
      </c>
      <c r="P3220" t="s">
        <v>3343</v>
      </c>
    </row>
    <row r="3221" spans="1:16" x14ac:dyDescent="0.25">
      <c r="A3221" t="s">
        <v>3430</v>
      </c>
      <c r="B3221" t="s">
        <v>13014</v>
      </c>
      <c r="C3221" t="s">
        <v>13029</v>
      </c>
      <c r="D3221" t="s">
        <v>13029</v>
      </c>
      <c r="F3221" t="s">
        <v>13030</v>
      </c>
      <c r="G3221" t="s">
        <v>3333</v>
      </c>
      <c r="H3221" t="s">
        <v>4415</v>
      </c>
      <c r="I3221" t="s">
        <v>12529</v>
      </c>
      <c r="K3221" t="s">
        <v>3336</v>
      </c>
      <c r="L3221" t="s">
        <v>4069</v>
      </c>
      <c r="P3221" t="s">
        <v>3343</v>
      </c>
    </row>
    <row r="3222" spans="1:16" x14ac:dyDescent="0.25">
      <c r="A3222" t="s">
        <v>3430</v>
      </c>
      <c r="B3222" t="s">
        <v>13014</v>
      </c>
      <c r="C3222" t="s">
        <v>13031</v>
      </c>
      <c r="D3222" t="s">
        <v>13031</v>
      </c>
      <c r="F3222" t="s">
        <v>13032</v>
      </c>
      <c r="G3222" t="s">
        <v>3333</v>
      </c>
      <c r="H3222" t="s">
        <v>4415</v>
      </c>
      <c r="I3222" t="s">
        <v>12529</v>
      </c>
      <c r="K3222" t="s">
        <v>3336</v>
      </c>
      <c r="L3222" t="s">
        <v>4069</v>
      </c>
      <c r="P3222" t="s">
        <v>3343</v>
      </c>
    </row>
    <row r="3223" spans="1:16" x14ac:dyDescent="0.25">
      <c r="A3223" t="s">
        <v>3430</v>
      </c>
      <c r="B3223" t="s">
        <v>13014</v>
      </c>
      <c r="C3223" t="s">
        <v>13033</v>
      </c>
      <c r="D3223" t="s">
        <v>13033</v>
      </c>
      <c r="F3223" t="s">
        <v>13034</v>
      </c>
      <c r="G3223" t="s">
        <v>3333</v>
      </c>
      <c r="H3223" t="s">
        <v>4415</v>
      </c>
      <c r="I3223" t="s">
        <v>12529</v>
      </c>
      <c r="K3223" t="s">
        <v>3336</v>
      </c>
      <c r="L3223" t="s">
        <v>4069</v>
      </c>
      <c r="P3223" t="s">
        <v>3343</v>
      </c>
    </row>
    <row r="3224" spans="1:16" x14ac:dyDescent="0.25">
      <c r="A3224" t="s">
        <v>3328</v>
      </c>
      <c r="B3224" t="s">
        <v>12551</v>
      </c>
      <c r="C3224" t="s">
        <v>13035</v>
      </c>
      <c r="D3224" t="s">
        <v>13035</v>
      </c>
      <c r="F3224" t="s">
        <v>13036</v>
      </c>
      <c r="G3224" t="s">
        <v>3333</v>
      </c>
      <c r="H3224" t="s">
        <v>4415</v>
      </c>
      <c r="I3224" t="s">
        <v>12529</v>
      </c>
      <c r="K3224" t="s">
        <v>3336</v>
      </c>
      <c r="L3224" t="s">
        <v>4069</v>
      </c>
      <c r="P3224" t="s">
        <v>3343</v>
      </c>
    </row>
    <row r="3225" spans="1:16" x14ac:dyDescent="0.25">
      <c r="A3225" t="s">
        <v>3430</v>
      </c>
      <c r="B3225" t="s">
        <v>13037</v>
      </c>
      <c r="C3225" t="s">
        <v>13038</v>
      </c>
      <c r="D3225" t="s">
        <v>13038</v>
      </c>
      <c r="F3225" t="s">
        <v>13039</v>
      </c>
      <c r="G3225" t="s">
        <v>3333</v>
      </c>
      <c r="H3225" t="s">
        <v>4415</v>
      </c>
      <c r="I3225" t="s">
        <v>12529</v>
      </c>
      <c r="K3225" t="s">
        <v>3336</v>
      </c>
      <c r="L3225" t="s">
        <v>4069</v>
      </c>
      <c r="P3225" t="s">
        <v>3343</v>
      </c>
    </row>
    <row r="3226" spans="1:16" x14ac:dyDescent="0.25">
      <c r="A3226" t="s">
        <v>3430</v>
      </c>
      <c r="B3226" t="s">
        <v>13037</v>
      </c>
      <c r="C3226" t="s">
        <v>13040</v>
      </c>
      <c r="D3226" t="s">
        <v>13040</v>
      </c>
      <c r="F3226" t="s">
        <v>13041</v>
      </c>
      <c r="G3226" t="s">
        <v>3333</v>
      </c>
      <c r="H3226" t="s">
        <v>4415</v>
      </c>
      <c r="I3226" t="s">
        <v>12529</v>
      </c>
      <c r="K3226" t="s">
        <v>3336</v>
      </c>
      <c r="L3226" t="s">
        <v>4069</v>
      </c>
      <c r="P3226" t="s">
        <v>3343</v>
      </c>
    </row>
    <row r="3227" spans="1:16" x14ac:dyDescent="0.25">
      <c r="A3227" t="s">
        <v>3430</v>
      </c>
      <c r="B3227" t="s">
        <v>13037</v>
      </c>
      <c r="C3227" t="s">
        <v>13042</v>
      </c>
      <c r="D3227" t="s">
        <v>13042</v>
      </c>
      <c r="F3227" t="s">
        <v>13043</v>
      </c>
      <c r="G3227" t="s">
        <v>3333</v>
      </c>
      <c r="H3227" t="s">
        <v>4415</v>
      </c>
      <c r="I3227" t="s">
        <v>12529</v>
      </c>
      <c r="K3227" t="s">
        <v>3336</v>
      </c>
      <c r="L3227" t="s">
        <v>4069</v>
      </c>
      <c r="P3227" t="s">
        <v>3343</v>
      </c>
    </row>
    <row r="3228" spans="1:16" x14ac:dyDescent="0.25">
      <c r="A3228" t="s">
        <v>3430</v>
      </c>
      <c r="B3228" t="s">
        <v>13037</v>
      </c>
      <c r="C3228" t="s">
        <v>13044</v>
      </c>
      <c r="D3228" t="s">
        <v>13044</v>
      </c>
      <c r="F3228" t="s">
        <v>13045</v>
      </c>
      <c r="G3228" t="s">
        <v>3333</v>
      </c>
      <c r="H3228" t="s">
        <v>4415</v>
      </c>
      <c r="I3228" t="s">
        <v>12529</v>
      </c>
      <c r="K3228" t="s">
        <v>3336</v>
      </c>
      <c r="L3228" t="s">
        <v>4069</v>
      </c>
      <c r="P3228" t="s">
        <v>3343</v>
      </c>
    </row>
    <row r="3229" spans="1:16" x14ac:dyDescent="0.25">
      <c r="A3229" t="s">
        <v>3430</v>
      </c>
      <c r="B3229" t="s">
        <v>13037</v>
      </c>
      <c r="C3229" t="s">
        <v>13046</v>
      </c>
      <c r="D3229" t="s">
        <v>13046</v>
      </c>
      <c r="F3229" t="s">
        <v>13047</v>
      </c>
      <c r="G3229" t="s">
        <v>3333</v>
      </c>
      <c r="H3229" t="s">
        <v>4415</v>
      </c>
      <c r="I3229" t="s">
        <v>12529</v>
      </c>
      <c r="K3229" t="s">
        <v>3336</v>
      </c>
      <c r="L3229" t="s">
        <v>4069</v>
      </c>
      <c r="P3229" t="s">
        <v>3343</v>
      </c>
    </row>
    <row r="3230" spans="1:16" x14ac:dyDescent="0.25">
      <c r="A3230" t="s">
        <v>3430</v>
      </c>
      <c r="B3230" t="s">
        <v>13037</v>
      </c>
      <c r="C3230" t="s">
        <v>13048</v>
      </c>
      <c r="D3230" t="s">
        <v>13048</v>
      </c>
      <c r="F3230" t="s">
        <v>13049</v>
      </c>
      <c r="G3230" t="s">
        <v>3333</v>
      </c>
      <c r="H3230" t="s">
        <v>4415</v>
      </c>
      <c r="I3230" t="s">
        <v>12529</v>
      </c>
      <c r="K3230" t="s">
        <v>3336</v>
      </c>
      <c r="L3230" t="s">
        <v>4069</v>
      </c>
      <c r="P3230" t="s">
        <v>3343</v>
      </c>
    </row>
    <row r="3231" spans="1:16" x14ac:dyDescent="0.25">
      <c r="A3231" t="s">
        <v>3430</v>
      </c>
      <c r="B3231" t="s">
        <v>13037</v>
      </c>
      <c r="C3231" t="s">
        <v>13050</v>
      </c>
      <c r="D3231" t="s">
        <v>13050</v>
      </c>
      <c r="F3231" t="s">
        <v>13051</v>
      </c>
      <c r="G3231" t="s">
        <v>3333</v>
      </c>
      <c r="H3231" t="s">
        <v>4415</v>
      </c>
      <c r="I3231" t="s">
        <v>12529</v>
      </c>
      <c r="K3231" t="s">
        <v>3336</v>
      </c>
      <c r="L3231" t="s">
        <v>4069</v>
      </c>
      <c r="P3231" t="s">
        <v>3343</v>
      </c>
    </row>
    <row r="3232" spans="1:16" x14ac:dyDescent="0.25">
      <c r="A3232" t="s">
        <v>3430</v>
      </c>
      <c r="B3232" t="s">
        <v>13037</v>
      </c>
      <c r="C3232" t="s">
        <v>13052</v>
      </c>
      <c r="D3232" t="s">
        <v>13052</v>
      </c>
      <c r="F3232" t="s">
        <v>13053</v>
      </c>
      <c r="G3232" t="s">
        <v>3333</v>
      </c>
      <c r="H3232" t="s">
        <v>4415</v>
      </c>
      <c r="I3232" t="s">
        <v>12529</v>
      </c>
      <c r="K3232" t="s">
        <v>3336</v>
      </c>
      <c r="L3232" t="s">
        <v>4069</v>
      </c>
      <c r="P3232" t="s">
        <v>3343</v>
      </c>
    </row>
    <row r="3233" spans="1:16" x14ac:dyDescent="0.25">
      <c r="A3233" t="s">
        <v>3430</v>
      </c>
      <c r="B3233" t="s">
        <v>13037</v>
      </c>
      <c r="C3233" t="s">
        <v>13054</v>
      </c>
      <c r="D3233" t="s">
        <v>13054</v>
      </c>
      <c r="F3233" t="s">
        <v>13055</v>
      </c>
      <c r="G3233" t="s">
        <v>3333</v>
      </c>
      <c r="H3233" t="s">
        <v>4415</v>
      </c>
      <c r="I3233" t="s">
        <v>12529</v>
      </c>
      <c r="K3233" t="s">
        <v>3336</v>
      </c>
      <c r="L3233" t="s">
        <v>4069</v>
      </c>
      <c r="P3233" t="s">
        <v>3343</v>
      </c>
    </row>
    <row r="3234" spans="1:16" x14ac:dyDescent="0.25">
      <c r="A3234" t="s">
        <v>3430</v>
      </c>
      <c r="B3234" t="s">
        <v>13037</v>
      </c>
      <c r="C3234" t="s">
        <v>13056</v>
      </c>
      <c r="D3234" t="s">
        <v>13056</v>
      </c>
      <c r="F3234" t="s">
        <v>13057</v>
      </c>
      <c r="G3234" t="s">
        <v>3333</v>
      </c>
      <c r="H3234" t="s">
        <v>4415</v>
      </c>
      <c r="I3234" t="s">
        <v>12529</v>
      </c>
      <c r="K3234" t="s">
        <v>3336</v>
      </c>
      <c r="L3234" t="s">
        <v>4069</v>
      </c>
      <c r="P3234" t="s">
        <v>3343</v>
      </c>
    </row>
    <row r="3235" spans="1:16" x14ac:dyDescent="0.25">
      <c r="A3235" t="s">
        <v>3328</v>
      </c>
      <c r="B3235" t="s">
        <v>12526</v>
      </c>
      <c r="C3235" t="s">
        <v>13058</v>
      </c>
      <c r="D3235" t="s">
        <v>13058</v>
      </c>
      <c r="F3235" t="s">
        <v>13059</v>
      </c>
      <c r="G3235" t="s">
        <v>3333</v>
      </c>
      <c r="H3235" t="s">
        <v>4415</v>
      </c>
      <c r="I3235" t="s">
        <v>12529</v>
      </c>
      <c r="K3235" t="s">
        <v>3336</v>
      </c>
      <c r="L3235" t="s">
        <v>4069</v>
      </c>
      <c r="P3235" t="s">
        <v>3343</v>
      </c>
    </row>
    <row r="3236" spans="1:16" x14ac:dyDescent="0.25">
      <c r="A3236" t="s">
        <v>3430</v>
      </c>
      <c r="B3236" t="s">
        <v>13060</v>
      </c>
      <c r="C3236" t="s">
        <v>13061</v>
      </c>
      <c r="D3236" t="s">
        <v>13061</v>
      </c>
      <c r="F3236" t="s">
        <v>13062</v>
      </c>
      <c r="G3236" t="s">
        <v>3333</v>
      </c>
      <c r="H3236" t="s">
        <v>4415</v>
      </c>
      <c r="I3236" t="s">
        <v>12529</v>
      </c>
      <c r="K3236" t="s">
        <v>3336</v>
      </c>
      <c r="L3236" t="s">
        <v>4069</v>
      </c>
      <c r="P3236" t="s">
        <v>3343</v>
      </c>
    </row>
    <row r="3237" spans="1:16" x14ac:dyDescent="0.25">
      <c r="A3237" t="s">
        <v>3430</v>
      </c>
      <c r="B3237" t="s">
        <v>13060</v>
      </c>
      <c r="C3237" t="s">
        <v>13063</v>
      </c>
      <c r="D3237" t="s">
        <v>13063</v>
      </c>
      <c r="F3237" t="s">
        <v>13064</v>
      </c>
      <c r="G3237" t="s">
        <v>3333</v>
      </c>
      <c r="H3237" t="s">
        <v>4415</v>
      </c>
      <c r="I3237" t="s">
        <v>12529</v>
      </c>
      <c r="K3237" t="s">
        <v>3336</v>
      </c>
      <c r="L3237" t="s">
        <v>4069</v>
      </c>
      <c r="P3237" t="s">
        <v>3343</v>
      </c>
    </row>
    <row r="3238" spans="1:16" x14ac:dyDescent="0.25">
      <c r="A3238" t="s">
        <v>3430</v>
      </c>
      <c r="B3238" t="s">
        <v>13060</v>
      </c>
      <c r="C3238" t="s">
        <v>13065</v>
      </c>
      <c r="D3238" t="s">
        <v>13065</v>
      </c>
      <c r="F3238" t="s">
        <v>13066</v>
      </c>
      <c r="G3238" t="s">
        <v>3333</v>
      </c>
      <c r="H3238" t="s">
        <v>4415</v>
      </c>
      <c r="I3238" t="s">
        <v>12529</v>
      </c>
      <c r="K3238" t="s">
        <v>3336</v>
      </c>
      <c r="L3238" t="s">
        <v>4069</v>
      </c>
      <c r="P3238" t="s">
        <v>3343</v>
      </c>
    </row>
    <row r="3239" spans="1:16" x14ac:dyDescent="0.25">
      <c r="A3239" t="s">
        <v>3430</v>
      </c>
      <c r="B3239" t="s">
        <v>13060</v>
      </c>
      <c r="C3239" t="s">
        <v>13067</v>
      </c>
      <c r="D3239" t="s">
        <v>13067</v>
      </c>
      <c r="F3239" t="s">
        <v>13068</v>
      </c>
      <c r="G3239" t="s">
        <v>3333</v>
      </c>
      <c r="H3239" t="s">
        <v>4415</v>
      </c>
      <c r="I3239" t="s">
        <v>12529</v>
      </c>
      <c r="K3239" t="s">
        <v>3336</v>
      </c>
      <c r="L3239" t="s">
        <v>4069</v>
      </c>
      <c r="P3239" t="s">
        <v>3343</v>
      </c>
    </row>
    <row r="3240" spans="1:16" x14ac:dyDescent="0.25">
      <c r="A3240" t="s">
        <v>3430</v>
      </c>
      <c r="B3240" t="s">
        <v>13060</v>
      </c>
      <c r="C3240" t="s">
        <v>13069</v>
      </c>
      <c r="D3240" t="s">
        <v>13069</v>
      </c>
      <c r="F3240" t="s">
        <v>13070</v>
      </c>
      <c r="G3240" t="s">
        <v>3333</v>
      </c>
      <c r="H3240" t="s">
        <v>4415</v>
      </c>
      <c r="I3240" t="s">
        <v>12529</v>
      </c>
      <c r="K3240" t="s">
        <v>3336</v>
      </c>
      <c r="L3240" t="s">
        <v>4069</v>
      </c>
      <c r="P3240" t="s">
        <v>3343</v>
      </c>
    </row>
    <row r="3241" spans="1:16" x14ac:dyDescent="0.25">
      <c r="A3241" t="s">
        <v>3430</v>
      </c>
      <c r="B3241" t="s">
        <v>13060</v>
      </c>
      <c r="C3241" t="s">
        <v>13071</v>
      </c>
      <c r="D3241" t="s">
        <v>13071</v>
      </c>
      <c r="F3241" t="s">
        <v>13072</v>
      </c>
      <c r="G3241" t="s">
        <v>3333</v>
      </c>
      <c r="H3241" t="s">
        <v>4415</v>
      </c>
      <c r="I3241" t="s">
        <v>12529</v>
      </c>
      <c r="K3241" t="s">
        <v>3336</v>
      </c>
      <c r="L3241" t="s">
        <v>4069</v>
      </c>
      <c r="P3241" t="s">
        <v>3343</v>
      </c>
    </row>
    <row r="3242" spans="1:16" x14ac:dyDescent="0.25">
      <c r="A3242" t="s">
        <v>3430</v>
      </c>
      <c r="B3242" t="s">
        <v>13060</v>
      </c>
      <c r="C3242" t="s">
        <v>13073</v>
      </c>
      <c r="D3242" t="s">
        <v>13073</v>
      </c>
      <c r="F3242" t="s">
        <v>13074</v>
      </c>
      <c r="G3242" t="s">
        <v>3333</v>
      </c>
      <c r="H3242" t="s">
        <v>4415</v>
      </c>
      <c r="I3242" t="s">
        <v>12529</v>
      </c>
      <c r="K3242" t="s">
        <v>3336</v>
      </c>
      <c r="L3242" t="s">
        <v>4069</v>
      </c>
      <c r="P3242" t="s">
        <v>3343</v>
      </c>
    </row>
    <row r="3243" spans="1:16" x14ac:dyDescent="0.25">
      <c r="A3243" t="s">
        <v>3430</v>
      </c>
      <c r="B3243" t="s">
        <v>13060</v>
      </c>
      <c r="C3243" t="s">
        <v>13075</v>
      </c>
      <c r="D3243" t="s">
        <v>13075</v>
      </c>
      <c r="F3243" t="s">
        <v>13076</v>
      </c>
      <c r="G3243" t="s">
        <v>3333</v>
      </c>
      <c r="H3243" t="s">
        <v>4415</v>
      </c>
      <c r="I3243" t="s">
        <v>12529</v>
      </c>
      <c r="K3243" t="s">
        <v>3336</v>
      </c>
      <c r="L3243" t="s">
        <v>4069</v>
      </c>
      <c r="P3243" t="s">
        <v>3343</v>
      </c>
    </row>
    <row r="3244" spans="1:16" x14ac:dyDescent="0.25">
      <c r="A3244" t="s">
        <v>3430</v>
      </c>
      <c r="B3244" t="s">
        <v>13060</v>
      </c>
      <c r="C3244" t="s">
        <v>13077</v>
      </c>
      <c r="D3244" t="s">
        <v>13077</v>
      </c>
      <c r="F3244" t="s">
        <v>13078</v>
      </c>
      <c r="G3244" t="s">
        <v>3333</v>
      </c>
      <c r="H3244" t="s">
        <v>4415</v>
      </c>
      <c r="I3244" t="s">
        <v>12529</v>
      </c>
      <c r="K3244" t="s">
        <v>3336</v>
      </c>
      <c r="L3244" t="s">
        <v>4069</v>
      </c>
      <c r="P3244" t="s">
        <v>3343</v>
      </c>
    </row>
    <row r="3245" spans="1:16" x14ac:dyDescent="0.25">
      <c r="A3245" t="s">
        <v>3430</v>
      </c>
      <c r="B3245" t="s">
        <v>13060</v>
      </c>
      <c r="C3245" t="s">
        <v>13079</v>
      </c>
      <c r="D3245" t="s">
        <v>13079</v>
      </c>
      <c r="F3245" t="s">
        <v>13080</v>
      </c>
      <c r="G3245" t="s">
        <v>3333</v>
      </c>
      <c r="H3245" t="s">
        <v>4415</v>
      </c>
      <c r="I3245" t="s">
        <v>12529</v>
      </c>
      <c r="K3245" t="s">
        <v>3336</v>
      </c>
      <c r="L3245" t="s">
        <v>4069</v>
      </c>
      <c r="P3245" t="s">
        <v>3343</v>
      </c>
    </row>
    <row r="3246" spans="1:16" x14ac:dyDescent="0.25">
      <c r="A3246" t="s">
        <v>3328</v>
      </c>
      <c r="B3246" t="s">
        <v>12551</v>
      </c>
      <c r="C3246" t="s">
        <v>13081</v>
      </c>
      <c r="D3246" t="s">
        <v>13081</v>
      </c>
      <c r="F3246" t="s">
        <v>13082</v>
      </c>
      <c r="G3246" t="s">
        <v>3333</v>
      </c>
      <c r="H3246" t="s">
        <v>4415</v>
      </c>
      <c r="I3246" t="s">
        <v>12529</v>
      </c>
      <c r="K3246" t="s">
        <v>3336</v>
      </c>
      <c r="L3246" t="s">
        <v>4069</v>
      </c>
      <c r="P3246" t="s">
        <v>3343</v>
      </c>
    </row>
    <row r="3247" spans="1:16" x14ac:dyDescent="0.25">
      <c r="A3247" t="s">
        <v>3430</v>
      </c>
      <c r="B3247" t="s">
        <v>13083</v>
      </c>
      <c r="C3247" t="s">
        <v>13084</v>
      </c>
      <c r="D3247" t="s">
        <v>13084</v>
      </c>
      <c r="F3247" t="s">
        <v>13085</v>
      </c>
      <c r="G3247" t="s">
        <v>3333</v>
      </c>
      <c r="H3247" t="s">
        <v>4415</v>
      </c>
      <c r="I3247" t="s">
        <v>12529</v>
      </c>
      <c r="K3247" t="s">
        <v>3336</v>
      </c>
      <c r="L3247" t="s">
        <v>4069</v>
      </c>
      <c r="P3247" t="s">
        <v>3343</v>
      </c>
    </row>
    <row r="3248" spans="1:16" x14ac:dyDescent="0.25">
      <c r="A3248" t="s">
        <v>3430</v>
      </c>
      <c r="B3248" t="s">
        <v>13083</v>
      </c>
      <c r="C3248" t="s">
        <v>13086</v>
      </c>
      <c r="D3248" t="s">
        <v>13086</v>
      </c>
      <c r="F3248" t="s">
        <v>13087</v>
      </c>
      <c r="G3248" t="s">
        <v>3333</v>
      </c>
      <c r="H3248" t="s">
        <v>4415</v>
      </c>
      <c r="I3248" t="s">
        <v>12529</v>
      </c>
      <c r="K3248" t="s">
        <v>3336</v>
      </c>
      <c r="L3248" t="s">
        <v>4069</v>
      </c>
      <c r="P3248" t="s">
        <v>3343</v>
      </c>
    </row>
    <row r="3249" spans="1:16" x14ac:dyDescent="0.25">
      <c r="A3249" t="s">
        <v>3430</v>
      </c>
      <c r="B3249" t="s">
        <v>13083</v>
      </c>
      <c r="C3249" t="s">
        <v>13088</v>
      </c>
      <c r="D3249" t="s">
        <v>13088</v>
      </c>
      <c r="F3249" t="s">
        <v>13089</v>
      </c>
      <c r="G3249" t="s">
        <v>3333</v>
      </c>
      <c r="H3249" t="s">
        <v>4415</v>
      </c>
      <c r="I3249" t="s">
        <v>12529</v>
      </c>
      <c r="K3249" t="s">
        <v>3336</v>
      </c>
      <c r="L3249" t="s">
        <v>4069</v>
      </c>
      <c r="P3249" t="s">
        <v>3343</v>
      </c>
    </row>
    <row r="3250" spans="1:16" x14ac:dyDescent="0.25">
      <c r="A3250" t="s">
        <v>3430</v>
      </c>
      <c r="B3250" t="s">
        <v>13083</v>
      </c>
      <c r="C3250" t="s">
        <v>13090</v>
      </c>
      <c r="D3250" t="s">
        <v>13090</v>
      </c>
      <c r="F3250" t="s">
        <v>13091</v>
      </c>
      <c r="G3250" t="s">
        <v>3333</v>
      </c>
      <c r="H3250" t="s">
        <v>4415</v>
      </c>
      <c r="I3250" t="s">
        <v>12529</v>
      </c>
      <c r="K3250" t="s">
        <v>3336</v>
      </c>
      <c r="L3250" t="s">
        <v>4069</v>
      </c>
      <c r="P3250" t="s">
        <v>3343</v>
      </c>
    </row>
    <row r="3251" spans="1:16" x14ac:dyDescent="0.25">
      <c r="A3251" t="s">
        <v>3430</v>
      </c>
      <c r="B3251" t="s">
        <v>13083</v>
      </c>
      <c r="C3251" t="s">
        <v>13092</v>
      </c>
      <c r="D3251" t="s">
        <v>13092</v>
      </c>
      <c r="F3251" t="s">
        <v>13093</v>
      </c>
      <c r="G3251" t="s">
        <v>3333</v>
      </c>
      <c r="H3251" t="s">
        <v>4415</v>
      </c>
      <c r="I3251" t="s">
        <v>12529</v>
      </c>
      <c r="K3251" t="s">
        <v>3336</v>
      </c>
      <c r="L3251" t="s">
        <v>4069</v>
      </c>
      <c r="P3251" t="s">
        <v>3343</v>
      </c>
    </row>
    <row r="3252" spans="1:16" x14ac:dyDescent="0.25">
      <c r="A3252" t="s">
        <v>3430</v>
      </c>
      <c r="B3252" t="s">
        <v>13083</v>
      </c>
      <c r="C3252" t="s">
        <v>13094</v>
      </c>
      <c r="D3252" t="s">
        <v>13094</v>
      </c>
      <c r="F3252" t="s">
        <v>13095</v>
      </c>
      <c r="G3252" t="s">
        <v>3333</v>
      </c>
      <c r="H3252" t="s">
        <v>4415</v>
      </c>
      <c r="I3252" t="s">
        <v>12529</v>
      </c>
      <c r="K3252" t="s">
        <v>3336</v>
      </c>
      <c r="L3252" t="s">
        <v>4069</v>
      </c>
      <c r="P3252" t="s">
        <v>3343</v>
      </c>
    </row>
    <row r="3253" spans="1:16" x14ac:dyDescent="0.25">
      <c r="A3253" t="s">
        <v>3430</v>
      </c>
      <c r="B3253" t="s">
        <v>13083</v>
      </c>
      <c r="C3253" t="s">
        <v>13096</v>
      </c>
      <c r="D3253" t="s">
        <v>13096</v>
      </c>
      <c r="F3253" t="s">
        <v>13097</v>
      </c>
      <c r="G3253" t="s">
        <v>3333</v>
      </c>
      <c r="H3253" t="s">
        <v>4415</v>
      </c>
      <c r="I3253" t="s">
        <v>12529</v>
      </c>
      <c r="K3253" t="s">
        <v>3336</v>
      </c>
      <c r="L3253" t="s">
        <v>4069</v>
      </c>
      <c r="P3253" t="s">
        <v>3343</v>
      </c>
    </row>
    <row r="3254" spans="1:16" x14ac:dyDescent="0.25">
      <c r="A3254" t="s">
        <v>3430</v>
      </c>
      <c r="B3254" t="s">
        <v>13083</v>
      </c>
      <c r="C3254" t="s">
        <v>13098</v>
      </c>
      <c r="D3254" t="s">
        <v>13098</v>
      </c>
      <c r="F3254" t="s">
        <v>13099</v>
      </c>
      <c r="G3254" t="s">
        <v>3333</v>
      </c>
      <c r="H3254" t="s">
        <v>4415</v>
      </c>
      <c r="I3254" t="s">
        <v>12529</v>
      </c>
      <c r="K3254" t="s">
        <v>3336</v>
      </c>
      <c r="L3254" t="s">
        <v>4069</v>
      </c>
      <c r="P3254" t="s">
        <v>3343</v>
      </c>
    </row>
    <row r="3255" spans="1:16" x14ac:dyDescent="0.25">
      <c r="A3255" t="s">
        <v>3430</v>
      </c>
      <c r="B3255" t="s">
        <v>13083</v>
      </c>
      <c r="C3255" t="s">
        <v>13100</v>
      </c>
      <c r="D3255" t="s">
        <v>13100</v>
      </c>
      <c r="F3255" t="s">
        <v>13101</v>
      </c>
      <c r="G3255" t="s">
        <v>3333</v>
      </c>
      <c r="H3255" t="s">
        <v>4415</v>
      </c>
      <c r="I3255" t="s">
        <v>12529</v>
      </c>
      <c r="K3255" t="s">
        <v>3336</v>
      </c>
      <c r="L3255" t="s">
        <v>4069</v>
      </c>
      <c r="P3255" t="s">
        <v>3343</v>
      </c>
    </row>
    <row r="3256" spans="1:16" x14ac:dyDescent="0.25">
      <c r="A3256" t="s">
        <v>3430</v>
      </c>
      <c r="B3256" t="s">
        <v>13083</v>
      </c>
      <c r="C3256" t="s">
        <v>13102</v>
      </c>
      <c r="D3256" t="s">
        <v>13102</v>
      </c>
      <c r="F3256" t="s">
        <v>13103</v>
      </c>
      <c r="G3256" t="s">
        <v>3333</v>
      </c>
      <c r="H3256" t="s">
        <v>4415</v>
      </c>
      <c r="I3256" t="s">
        <v>12529</v>
      </c>
      <c r="K3256" t="s">
        <v>3336</v>
      </c>
      <c r="L3256" t="s">
        <v>4069</v>
      </c>
      <c r="P3256" t="s">
        <v>3343</v>
      </c>
    </row>
    <row r="3257" spans="1:16" x14ac:dyDescent="0.25">
      <c r="A3257" t="s">
        <v>3328</v>
      </c>
      <c r="B3257" t="s">
        <v>12526</v>
      </c>
      <c r="C3257" t="s">
        <v>13104</v>
      </c>
      <c r="D3257" t="s">
        <v>13104</v>
      </c>
      <c r="F3257" t="s">
        <v>13105</v>
      </c>
      <c r="G3257" t="s">
        <v>3333</v>
      </c>
      <c r="H3257" t="s">
        <v>4415</v>
      </c>
      <c r="I3257" t="s">
        <v>12529</v>
      </c>
      <c r="K3257" t="s">
        <v>3336</v>
      </c>
      <c r="L3257" t="s">
        <v>4069</v>
      </c>
      <c r="P3257" t="s">
        <v>3343</v>
      </c>
    </row>
    <row r="3258" spans="1:16" x14ac:dyDescent="0.25">
      <c r="A3258" t="s">
        <v>3430</v>
      </c>
      <c r="B3258" t="s">
        <v>13106</v>
      </c>
      <c r="C3258" t="s">
        <v>13107</v>
      </c>
      <c r="D3258" t="s">
        <v>13107</v>
      </c>
      <c r="F3258" t="s">
        <v>13108</v>
      </c>
      <c r="G3258" t="s">
        <v>3333</v>
      </c>
      <c r="H3258" t="s">
        <v>4415</v>
      </c>
      <c r="I3258" t="s">
        <v>12529</v>
      </c>
      <c r="K3258" t="s">
        <v>3336</v>
      </c>
      <c r="L3258" t="s">
        <v>4069</v>
      </c>
      <c r="P3258" t="s">
        <v>3343</v>
      </c>
    </row>
    <row r="3259" spans="1:16" x14ac:dyDescent="0.25">
      <c r="A3259" t="s">
        <v>3430</v>
      </c>
      <c r="B3259" t="s">
        <v>13106</v>
      </c>
      <c r="C3259" t="s">
        <v>13109</v>
      </c>
      <c r="D3259" t="s">
        <v>13109</v>
      </c>
      <c r="F3259" t="s">
        <v>13110</v>
      </c>
      <c r="G3259" t="s">
        <v>3333</v>
      </c>
      <c r="H3259" t="s">
        <v>4415</v>
      </c>
      <c r="I3259" t="s">
        <v>12529</v>
      </c>
      <c r="K3259" t="s">
        <v>3336</v>
      </c>
      <c r="L3259" t="s">
        <v>4069</v>
      </c>
      <c r="P3259" t="s">
        <v>3343</v>
      </c>
    </row>
    <row r="3260" spans="1:16" x14ac:dyDescent="0.25">
      <c r="A3260" t="s">
        <v>3430</v>
      </c>
      <c r="B3260" t="s">
        <v>13106</v>
      </c>
      <c r="C3260" t="s">
        <v>13111</v>
      </c>
      <c r="D3260" t="s">
        <v>13111</v>
      </c>
      <c r="F3260" t="s">
        <v>13112</v>
      </c>
      <c r="G3260" t="s">
        <v>3333</v>
      </c>
      <c r="H3260" t="s">
        <v>4415</v>
      </c>
      <c r="I3260" t="s">
        <v>12529</v>
      </c>
      <c r="K3260" t="s">
        <v>3336</v>
      </c>
      <c r="L3260" t="s">
        <v>4069</v>
      </c>
      <c r="P3260" t="s">
        <v>3343</v>
      </c>
    </row>
    <row r="3261" spans="1:16" x14ac:dyDescent="0.25">
      <c r="A3261" t="s">
        <v>3430</v>
      </c>
      <c r="B3261" t="s">
        <v>13106</v>
      </c>
      <c r="C3261" t="s">
        <v>13113</v>
      </c>
      <c r="D3261" t="s">
        <v>13113</v>
      </c>
      <c r="F3261" t="s">
        <v>13114</v>
      </c>
      <c r="G3261" t="s">
        <v>3333</v>
      </c>
      <c r="H3261" t="s">
        <v>4415</v>
      </c>
      <c r="I3261" t="s">
        <v>12529</v>
      </c>
      <c r="K3261" t="s">
        <v>3336</v>
      </c>
      <c r="L3261" t="s">
        <v>4069</v>
      </c>
      <c r="P3261" t="s">
        <v>3343</v>
      </c>
    </row>
    <row r="3262" spans="1:16" x14ac:dyDescent="0.25">
      <c r="A3262" t="s">
        <v>3430</v>
      </c>
      <c r="B3262" t="s">
        <v>13106</v>
      </c>
      <c r="C3262" t="s">
        <v>13115</v>
      </c>
      <c r="D3262" t="s">
        <v>13115</v>
      </c>
      <c r="F3262" t="s">
        <v>13116</v>
      </c>
      <c r="G3262" t="s">
        <v>3333</v>
      </c>
      <c r="H3262" t="s">
        <v>4415</v>
      </c>
      <c r="I3262" t="s">
        <v>12529</v>
      </c>
      <c r="K3262" t="s">
        <v>3336</v>
      </c>
      <c r="L3262" t="s">
        <v>4069</v>
      </c>
      <c r="P3262" t="s">
        <v>3343</v>
      </c>
    </row>
    <row r="3263" spans="1:16" x14ac:dyDescent="0.25">
      <c r="A3263" t="s">
        <v>3430</v>
      </c>
      <c r="B3263" t="s">
        <v>13106</v>
      </c>
      <c r="C3263" t="s">
        <v>13117</v>
      </c>
      <c r="D3263" t="s">
        <v>13117</v>
      </c>
      <c r="F3263" t="s">
        <v>13118</v>
      </c>
      <c r="G3263" t="s">
        <v>3333</v>
      </c>
      <c r="H3263" t="s">
        <v>4415</v>
      </c>
      <c r="I3263" t="s">
        <v>12529</v>
      </c>
      <c r="K3263" t="s">
        <v>3336</v>
      </c>
      <c r="L3263" t="s">
        <v>4069</v>
      </c>
      <c r="P3263" t="s">
        <v>3343</v>
      </c>
    </row>
    <row r="3264" spans="1:16" x14ac:dyDescent="0.25">
      <c r="A3264" t="s">
        <v>3430</v>
      </c>
      <c r="B3264" t="s">
        <v>13106</v>
      </c>
      <c r="C3264" t="s">
        <v>13119</v>
      </c>
      <c r="D3264" t="s">
        <v>13119</v>
      </c>
      <c r="F3264" t="s">
        <v>13120</v>
      </c>
      <c r="G3264" t="s">
        <v>3333</v>
      </c>
      <c r="H3264" t="s">
        <v>4415</v>
      </c>
      <c r="I3264" t="s">
        <v>12529</v>
      </c>
      <c r="K3264" t="s">
        <v>3336</v>
      </c>
      <c r="L3264" t="s">
        <v>4069</v>
      </c>
      <c r="P3264" t="s">
        <v>3343</v>
      </c>
    </row>
    <row r="3265" spans="1:16" x14ac:dyDescent="0.25">
      <c r="A3265" t="s">
        <v>3430</v>
      </c>
      <c r="B3265" t="s">
        <v>13106</v>
      </c>
      <c r="C3265" t="s">
        <v>13121</v>
      </c>
      <c r="D3265" t="s">
        <v>13121</v>
      </c>
      <c r="F3265" t="s">
        <v>13122</v>
      </c>
      <c r="G3265" t="s">
        <v>3333</v>
      </c>
      <c r="H3265" t="s">
        <v>4415</v>
      </c>
      <c r="I3265" t="s">
        <v>12529</v>
      </c>
      <c r="K3265" t="s">
        <v>3336</v>
      </c>
      <c r="L3265" t="s">
        <v>4069</v>
      </c>
      <c r="P3265" t="s">
        <v>3343</v>
      </c>
    </row>
    <row r="3266" spans="1:16" x14ac:dyDescent="0.25">
      <c r="A3266" t="s">
        <v>3430</v>
      </c>
      <c r="B3266" t="s">
        <v>13106</v>
      </c>
      <c r="C3266" t="s">
        <v>13123</v>
      </c>
      <c r="D3266" t="s">
        <v>13123</v>
      </c>
      <c r="F3266" t="s">
        <v>13124</v>
      </c>
      <c r="G3266" t="s">
        <v>3333</v>
      </c>
      <c r="H3266" t="s">
        <v>4415</v>
      </c>
      <c r="I3266" t="s">
        <v>12529</v>
      </c>
      <c r="K3266" t="s">
        <v>3336</v>
      </c>
      <c r="L3266" t="s">
        <v>4069</v>
      </c>
      <c r="P3266" t="s">
        <v>3343</v>
      </c>
    </row>
    <row r="3267" spans="1:16" x14ac:dyDescent="0.25">
      <c r="A3267" t="s">
        <v>3430</v>
      </c>
      <c r="B3267" t="s">
        <v>13106</v>
      </c>
      <c r="C3267" t="s">
        <v>13125</v>
      </c>
      <c r="D3267" t="s">
        <v>13125</v>
      </c>
      <c r="F3267" t="s">
        <v>13126</v>
      </c>
      <c r="G3267" t="s">
        <v>3333</v>
      </c>
      <c r="H3267" t="s">
        <v>4415</v>
      </c>
      <c r="I3267" t="s">
        <v>12529</v>
      </c>
      <c r="K3267" t="s">
        <v>3336</v>
      </c>
      <c r="L3267" t="s">
        <v>4069</v>
      </c>
      <c r="P3267" t="s">
        <v>3343</v>
      </c>
    </row>
    <row r="3268" spans="1:16" x14ac:dyDescent="0.25">
      <c r="A3268" t="s">
        <v>3328</v>
      </c>
      <c r="B3268" t="s">
        <v>12551</v>
      </c>
      <c r="C3268" t="s">
        <v>13127</v>
      </c>
      <c r="D3268" t="s">
        <v>13127</v>
      </c>
      <c r="F3268" t="s">
        <v>13128</v>
      </c>
      <c r="G3268" t="s">
        <v>3333</v>
      </c>
      <c r="H3268" t="s">
        <v>4415</v>
      </c>
      <c r="I3268" t="s">
        <v>12529</v>
      </c>
      <c r="K3268" t="s">
        <v>3336</v>
      </c>
      <c r="L3268" t="s">
        <v>4069</v>
      </c>
      <c r="P3268" t="s">
        <v>3343</v>
      </c>
    </row>
    <row r="3269" spans="1:16" x14ac:dyDescent="0.25">
      <c r="A3269" t="s">
        <v>3430</v>
      </c>
      <c r="B3269" t="s">
        <v>13129</v>
      </c>
      <c r="C3269" t="s">
        <v>13130</v>
      </c>
      <c r="D3269" t="s">
        <v>13130</v>
      </c>
      <c r="F3269" t="s">
        <v>13131</v>
      </c>
      <c r="G3269" t="s">
        <v>3333</v>
      </c>
      <c r="H3269" t="s">
        <v>4415</v>
      </c>
      <c r="I3269" t="s">
        <v>12529</v>
      </c>
      <c r="K3269" t="s">
        <v>3336</v>
      </c>
      <c r="L3269" t="s">
        <v>4069</v>
      </c>
      <c r="P3269" t="s">
        <v>3343</v>
      </c>
    </row>
    <row r="3270" spans="1:16" x14ac:dyDescent="0.25">
      <c r="A3270" t="s">
        <v>3430</v>
      </c>
      <c r="B3270" t="s">
        <v>13129</v>
      </c>
      <c r="C3270" t="s">
        <v>13132</v>
      </c>
      <c r="D3270" t="s">
        <v>13132</v>
      </c>
      <c r="F3270" t="s">
        <v>13133</v>
      </c>
      <c r="G3270" t="s">
        <v>3333</v>
      </c>
      <c r="H3270" t="s">
        <v>4415</v>
      </c>
      <c r="I3270" t="s">
        <v>12529</v>
      </c>
      <c r="K3270" t="s">
        <v>3336</v>
      </c>
      <c r="L3270" t="s">
        <v>4069</v>
      </c>
      <c r="P3270" t="s">
        <v>3343</v>
      </c>
    </row>
    <row r="3271" spans="1:16" x14ac:dyDescent="0.25">
      <c r="A3271" t="s">
        <v>3430</v>
      </c>
      <c r="B3271" t="s">
        <v>13129</v>
      </c>
      <c r="C3271" t="s">
        <v>13134</v>
      </c>
      <c r="D3271" t="s">
        <v>13134</v>
      </c>
      <c r="F3271" t="s">
        <v>13135</v>
      </c>
      <c r="G3271" t="s">
        <v>3333</v>
      </c>
      <c r="H3271" t="s">
        <v>4415</v>
      </c>
      <c r="I3271" t="s">
        <v>12529</v>
      </c>
      <c r="K3271" t="s">
        <v>3336</v>
      </c>
      <c r="L3271" t="s">
        <v>4069</v>
      </c>
      <c r="P3271" t="s">
        <v>3343</v>
      </c>
    </row>
    <row r="3272" spans="1:16" x14ac:dyDescent="0.25">
      <c r="A3272" t="s">
        <v>3430</v>
      </c>
      <c r="B3272" t="s">
        <v>13129</v>
      </c>
      <c r="C3272" t="s">
        <v>13136</v>
      </c>
      <c r="D3272" t="s">
        <v>13136</v>
      </c>
      <c r="F3272" t="s">
        <v>13137</v>
      </c>
      <c r="G3272" t="s">
        <v>3333</v>
      </c>
      <c r="H3272" t="s">
        <v>4415</v>
      </c>
      <c r="I3272" t="s">
        <v>12529</v>
      </c>
      <c r="K3272" t="s">
        <v>3336</v>
      </c>
      <c r="L3272" t="s">
        <v>4069</v>
      </c>
      <c r="P3272" t="s">
        <v>3343</v>
      </c>
    </row>
    <row r="3273" spans="1:16" x14ac:dyDescent="0.25">
      <c r="A3273" t="s">
        <v>3430</v>
      </c>
      <c r="B3273" t="s">
        <v>13129</v>
      </c>
      <c r="C3273" t="s">
        <v>13138</v>
      </c>
      <c r="D3273" t="s">
        <v>13138</v>
      </c>
      <c r="F3273" t="s">
        <v>13139</v>
      </c>
      <c r="G3273" t="s">
        <v>3333</v>
      </c>
      <c r="H3273" t="s">
        <v>4415</v>
      </c>
      <c r="I3273" t="s">
        <v>12529</v>
      </c>
      <c r="K3273" t="s">
        <v>3336</v>
      </c>
      <c r="L3273" t="s">
        <v>4069</v>
      </c>
      <c r="P3273" t="s">
        <v>3343</v>
      </c>
    </row>
    <row r="3274" spans="1:16" x14ac:dyDescent="0.25">
      <c r="A3274" t="s">
        <v>3430</v>
      </c>
      <c r="B3274" t="s">
        <v>13129</v>
      </c>
      <c r="C3274" t="s">
        <v>13140</v>
      </c>
      <c r="D3274" t="s">
        <v>13140</v>
      </c>
      <c r="F3274" t="s">
        <v>13141</v>
      </c>
      <c r="G3274" t="s">
        <v>3333</v>
      </c>
      <c r="H3274" t="s">
        <v>4415</v>
      </c>
      <c r="I3274" t="s">
        <v>12529</v>
      </c>
      <c r="K3274" t="s">
        <v>3336</v>
      </c>
      <c r="L3274" t="s">
        <v>4069</v>
      </c>
      <c r="P3274" t="s">
        <v>3343</v>
      </c>
    </row>
    <row r="3275" spans="1:16" x14ac:dyDescent="0.25">
      <c r="A3275" t="s">
        <v>3430</v>
      </c>
      <c r="B3275" t="s">
        <v>13129</v>
      </c>
      <c r="C3275" t="s">
        <v>13142</v>
      </c>
      <c r="D3275" t="s">
        <v>13142</v>
      </c>
      <c r="F3275" t="s">
        <v>13143</v>
      </c>
      <c r="G3275" t="s">
        <v>3333</v>
      </c>
      <c r="H3275" t="s">
        <v>4415</v>
      </c>
      <c r="I3275" t="s">
        <v>12529</v>
      </c>
      <c r="K3275" t="s">
        <v>3336</v>
      </c>
      <c r="L3275" t="s">
        <v>4069</v>
      </c>
      <c r="P3275" t="s">
        <v>3343</v>
      </c>
    </row>
    <row r="3276" spans="1:16" x14ac:dyDescent="0.25">
      <c r="A3276" t="s">
        <v>3430</v>
      </c>
      <c r="B3276" t="s">
        <v>13129</v>
      </c>
      <c r="C3276" t="s">
        <v>13144</v>
      </c>
      <c r="D3276" t="s">
        <v>13144</v>
      </c>
      <c r="F3276" t="s">
        <v>13145</v>
      </c>
      <c r="G3276" t="s">
        <v>3333</v>
      </c>
      <c r="H3276" t="s">
        <v>4415</v>
      </c>
      <c r="I3276" t="s">
        <v>12529</v>
      </c>
      <c r="K3276" t="s">
        <v>3336</v>
      </c>
      <c r="L3276" t="s">
        <v>4069</v>
      </c>
      <c r="P3276" t="s">
        <v>3343</v>
      </c>
    </row>
    <row r="3277" spans="1:16" x14ac:dyDescent="0.25">
      <c r="A3277" t="s">
        <v>3430</v>
      </c>
      <c r="B3277" t="s">
        <v>13129</v>
      </c>
      <c r="C3277" t="s">
        <v>13146</v>
      </c>
      <c r="D3277" t="s">
        <v>13146</v>
      </c>
      <c r="F3277" t="s">
        <v>13147</v>
      </c>
      <c r="G3277" t="s">
        <v>3333</v>
      </c>
      <c r="H3277" t="s">
        <v>4415</v>
      </c>
      <c r="I3277" t="s">
        <v>12529</v>
      </c>
      <c r="K3277" t="s">
        <v>3336</v>
      </c>
      <c r="L3277" t="s">
        <v>4069</v>
      </c>
      <c r="P3277" t="s">
        <v>3343</v>
      </c>
    </row>
    <row r="3278" spans="1:16" x14ac:dyDescent="0.25">
      <c r="A3278" t="s">
        <v>3430</v>
      </c>
      <c r="B3278" t="s">
        <v>13129</v>
      </c>
      <c r="C3278" t="s">
        <v>13148</v>
      </c>
      <c r="D3278" t="s">
        <v>13148</v>
      </c>
      <c r="F3278" t="s">
        <v>13149</v>
      </c>
      <c r="G3278" t="s">
        <v>3333</v>
      </c>
      <c r="H3278" t="s">
        <v>4415</v>
      </c>
      <c r="I3278" t="s">
        <v>12529</v>
      </c>
      <c r="K3278" t="s">
        <v>3336</v>
      </c>
      <c r="L3278" t="s">
        <v>4069</v>
      </c>
      <c r="P3278" t="s">
        <v>3343</v>
      </c>
    </row>
    <row r="3279" spans="1:16" x14ac:dyDescent="0.25">
      <c r="A3279" t="s">
        <v>3328</v>
      </c>
      <c r="B3279" t="s">
        <v>12526</v>
      </c>
      <c r="C3279" t="s">
        <v>13150</v>
      </c>
      <c r="D3279" t="s">
        <v>13150</v>
      </c>
      <c r="F3279" t="s">
        <v>13151</v>
      </c>
      <c r="G3279" t="s">
        <v>3333</v>
      </c>
      <c r="H3279" t="s">
        <v>4415</v>
      </c>
      <c r="I3279" t="s">
        <v>12529</v>
      </c>
      <c r="K3279" t="s">
        <v>3336</v>
      </c>
      <c r="L3279" t="s">
        <v>4069</v>
      </c>
      <c r="P3279" t="s">
        <v>3343</v>
      </c>
    </row>
    <row r="3280" spans="1:16" x14ac:dyDescent="0.25">
      <c r="A3280" t="s">
        <v>3430</v>
      </c>
      <c r="B3280" t="s">
        <v>13152</v>
      </c>
      <c r="C3280" t="s">
        <v>13153</v>
      </c>
      <c r="D3280" t="s">
        <v>13153</v>
      </c>
      <c r="F3280" t="s">
        <v>13154</v>
      </c>
      <c r="G3280" t="s">
        <v>3333</v>
      </c>
      <c r="H3280" t="s">
        <v>4415</v>
      </c>
      <c r="I3280" t="s">
        <v>12529</v>
      </c>
      <c r="K3280" t="s">
        <v>3336</v>
      </c>
      <c r="L3280" t="s">
        <v>4069</v>
      </c>
      <c r="P3280" t="s">
        <v>3343</v>
      </c>
    </row>
    <row r="3281" spans="1:16" x14ac:dyDescent="0.25">
      <c r="A3281" t="s">
        <v>3430</v>
      </c>
      <c r="B3281" t="s">
        <v>13152</v>
      </c>
      <c r="C3281" t="s">
        <v>13155</v>
      </c>
      <c r="D3281" t="s">
        <v>13155</v>
      </c>
      <c r="F3281" t="s">
        <v>13156</v>
      </c>
      <c r="G3281" t="s">
        <v>3333</v>
      </c>
      <c r="H3281" t="s">
        <v>4415</v>
      </c>
      <c r="I3281" t="s">
        <v>12529</v>
      </c>
      <c r="K3281" t="s">
        <v>3336</v>
      </c>
      <c r="L3281" t="s">
        <v>4069</v>
      </c>
      <c r="P3281" t="s">
        <v>3343</v>
      </c>
    </row>
    <row r="3282" spans="1:16" x14ac:dyDescent="0.25">
      <c r="A3282" t="s">
        <v>3430</v>
      </c>
      <c r="B3282" t="s">
        <v>13152</v>
      </c>
      <c r="C3282" t="s">
        <v>13157</v>
      </c>
      <c r="D3282" t="s">
        <v>13157</v>
      </c>
      <c r="F3282" t="s">
        <v>13158</v>
      </c>
      <c r="G3282" t="s">
        <v>3333</v>
      </c>
      <c r="H3282" t="s">
        <v>4415</v>
      </c>
      <c r="I3282" t="s">
        <v>12529</v>
      </c>
      <c r="K3282" t="s">
        <v>3336</v>
      </c>
      <c r="L3282" t="s">
        <v>4069</v>
      </c>
      <c r="P3282" t="s">
        <v>3343</v>
      </c>
    </row>
    <row r="3283" spans="1:16" x14ac:dyDescent="0.25">
      <c r="A3283" t="s">
        <v>3430</v>
      </c>
      <c r="B3283" t="s">
        <v>13152</v>
      </c>
      <c r="C3283" t="s">
        <v>13159</v>
      </c>
      <c r="D3283" t="s">
        <v>13159</v>
      </c>
      <c r="F3283" t="s">
        <v>13160</v>
      </c>
      <c r="G3283" t="s">
        <v>3333</v>
      </c>
      <c r="H3283" t="s">
        <v>4415</v>
      </c>
      <c r="I3283" t="s">
        <v>12529</v>
      </c>
      <c r="K3283" t="s">
        <v>3336</v>
      </c>
      <c r="L3283" t="s">
        <v>4069</v>
      </c>
      <c r="P3283" t="s">
        <v>3343</v>
      </c>
    </row>
    <row r="3284" spans="1:16" x14ac:dyDescent="0.25">
      <c r="A3284" t="s">
        <v>3430</v>
      </c>
      <c r="B3284" t="s">
        <v>13152</v>
      </c>
      <c r="C3284" t="s">
        <v>13161</v>
      </c>
      <c r="D3284" t="s">
        <v>13161</v>
      </c>
      <c r="F3284" t="s">
        <v>13162</v>
      </c>
      <c r="G3284" t="s">
        <v>3333</v>
      </c>
      <c r="H3284" t="s">
        <v>4415</v>
      </c>
      <c r="I3284" t="s">
        <v>12529</v>
      </c>
      <c r="K3284" t="s">
        <v>3336</v>
      </c>
      <c r="L3284" t="s">
        <v>4069</v>
      </c>
      <c r="P3284" t="s">
        <v>3343</v>
      </c>
    </row>
    <row r="3285" spans="1:16" x14ac:dyDescent="0.25">
      <c r="A3285" t="s">
        <v>3430</v>
      </c>
      <c r="B3285" t="s">
        <v>13152</v>
      </c>
      <c r="C3285" t="s">
        <v>13163</v>
      </c>
      <c r="D3285" t="s">
        <v>13163</v>
      </c>
      <c r="F3285" t="s">
        <v>13164</v>
      </c>
      <c r="G3285" t="s">
        <v>3333</v>
      </c>
      <c r="H3285" t="s">
        <v>4415</v>
      </c>
      <c r="I3285" t="s">
        <v>12529</v>
      </c>
      <c r="K3285" t="s">
        <v>3336</v>
      </c>
      <c r="L3285" t="s">
        <v>4069</v>
      </c>
      <c r="P3285" t="s">
        <v>3343</v>
      </c>
    </row>
    <row r="3286" spans="1:16" x14ac:dyDescent="0.25">
      <c r="A3286" t="s">
        <v>3430</v>
      </c>
      <c r="B3286" t="s">
        <v>13152</v>
      </c>
      <c r="C3286" t="s">
        <v>13165</v>
      </c>
      <c r="D3286" t="s">
        <v>13165</v>
      </c>
      <c r="F3286" t="s">
        <v>13166</v>
      </c>
      <c r="G3286" t="s">
        <v>3333</v>
      </c>
      <c r="H3286" t="s">
        <v>4415</v>
      </c>
      <c r="I3286" t="s">
        <v>12529</v>
      </c>
      <c r="K3286" t="s">
        <v>3336</v>
      </c>
      <c r="L3286" t="s">
        <v>4069</v>
      </c>
      <c r="P3286" t="s">
        <v>3343</v>
      </c>
    </row>
    <row r="3287" spans="1:16" x14ac:dyDescent="0.25">
      <c r="A3287" t="s">
        <v>3430</v>
      </c>
      <c r="B3287" t="s">
        <v>13152</v>
      </c>
      <c r="C3287" t="s">
        <v>13167</v>
      </c>
      <c r="D3287" t="s">
        <v>13167</v>
      </c>
      <c r="F3287" t="s">
        <v>13168</v>
      </c>
      <c r="G3287" t="s">
        <v>3333</v>
      </c>
      <c r="H3287" t="s">
        <v>4415</v>
      </c>
      <c r="I3287" t="s">
        <v>12529</v>
      </c>
      <c r="K3287" t="s">
        <v>3336</v>
      </c>
      <c r="L3287" t="s">
        <v>4069</v>
      </c>
      <c r="P3287" t="s">
        <v>3343</v>
      </c>
    </row>
    <row r="3288" spans="1:16" x14ac:dyDescent="0.25">
      <c r="A3288" t="s">
        <v>3430</v>
      </c>
      <c r="B3288" t="s">
        <v>13152</v>
      </c>
      <c r="C3288" t="s">
        <v>13169</v>
      </c>
      <c r="D3288" t="s">
        <v>13169</v>
      </c>
      <c r="F3288" t="s">
        <v>13170</v>
      </c>
      <c r="G3288" t="s">
        <v>3333</v>
      </c>
      <c r="H3288" t="s">
        <v>4415</v>
      </c>
      <c r="I3288" t="s">
        <v>12529</v>
      </c>
      <c r="K3288" t="s">
        <v>3336</v>
      </c>
      <c r="L3288" t="s">
        <v>4069</v>
      </c>
      <c r="P3288" t="s">
        <v>3343</v>
      </c>
    </row>
    <row r="3289" spans="1:16" x14ac:dyDescent="0.25">
      <c r="A3289" t="s">
        <v>3430</v>
      </c>
      <c r="B3289" t="s">
        <v>13152</v>
      </c>
      <c r="C3289" t="s">
        <v>13171</v>
      </c>
      <c r="D3289" t="s">
        <v>13171</v>
      </c>
      <c r="F3289" t="s">
        <v>13172</v>
      </c>
      <c r="G3289" t="s">
        <v>3333</v>
      </c>
      <c r="H3289" t="s">
        <v>4415</v>
      </c>
      <c r="I3289" t="s">
        <v>12529</v>
      </c>
      <c r="K3289" t="s">
        <v>3336</v>
      </c>
      <c r="L3289" t="s">
        <v>4069</v>
      </c>
      <c r="P3289" t="s">
        <v>3343</v>
      </c>
    </row>
    <row r="3290" spans="1:16" x14ac:dyDescent="0.25">
      <c r="A3290" t="s">
        <v>3328</v>
      </c>
      <c r="B3290" t="s">
        <v>12551</v>
      </c>
      <c r="C3290" t="s">
        <v>13173</v>
      </c>
      <c r="D3290" t="s">
        <v>13173</v>
      </c>
      <c r="F3290" t="s">
        <v>13174</v>
      </c>
      <c r="G3290" t="s">
        <v>3333</v>
      </c>
      <c r="H3290" t="s">
        <v>4415</v>
      </c>
      <c r="I3290" t="s">
        <v>12529</v>
      </c>
      <c r="K3290" t="s">
        <v>3336</v>
      </c>
      <c r="L3290" t="s">
        <v>4069</v>
      </c>
      <c r="P3290" t="s">
        <v>3343</v>
      </c>
    </row>
    <row r="3291" spans="1:16" x14ac:dyDescent="0.25">
      <c r="A3291" t="s">
        <v>3430</v>
      </c>
      <c r="B3291" t="s">
        <v>13175</v>
      </c>
      <c r="C3291" t="s">
        <v>13176</v>
      </c>
      <c r="D3291" t="s">
        <v>13176</v>
      </c>
      <c r="F3291" t="s">
        <v>13177</v>
      </c>
      <c r="G3291" t="s">
        <v>3333</v>
      </c>
      <c r="H3291" t="s">
        <v>4415</v>
      </c>
      <c r="I3291" t="s">
        <v>12529</v>
      </c>
      <c r="K3291" t="s">
        <v>3336</v>
      </c>
      <c r="L3291" t="s">
        <v>4069</v>
      </c>
      <c r="P3291" t="s">
        <v>3343</v>
      </c>
    </row>
    <row r="3292" spans="1:16" x14ac:dyDescent="0.25">
      <c r="A3292" t="s">
        <v>3430</v>
      </c>
      <c r="B3292" t="s">
        <v>13175</v>
      </c>
      <c r="C3292" t="s">
        <v>13178</v>
      </c>
      <c r="D3292" t="s">
        <v>13178</v>
      </c>
      <c r="F3292" t="s">
        <v>13179</v>
      </c>
      <c r="G3292" t="s">
        <v>3333</v>
      </c>
      <c r="H3292" t="s">
        <v>4415</v>
      </c>
      <c r="I3292" t="s">
        <v>12529</v>
      </c>
      <c r="K3292" t="s">
        <v>3336</v>
      </c>
      <c r="L3292" t="s">
        <v>4069</v>
      </c>
      <c r="P3292" t="s">
        <v>3343</v>
      </c>
    </row>
    <row r="3293" spans="1:16" x14ac:dyDescent="0.25">
      <c r="A3293" t="s">
        <v>3430</v>
      </c>
      <c r="B3293" t="s">
        <v>13175</v>
      </c>
      <c r="C3293" t="s">
        <v>13180</v>
      </c>
      <c r="D3293" t="s">
        <v>13180</v>
      </c>
      <c r="F3293" t="s">
        <v>13181</v>
      </c>
      <c r="G3293" t="s">
        <v>3333</v>
      </c>
      <c r="H3293" t="s">
        <v>4415</v>
      </c>
      <c r="I3293" t="s">
        <v>12529</v>
      </c>
      <c r="K3293" t="s">
        <v>3336</v>
      </c>
      <c r="L3293" t="s">
        <v>4069</v>
      </c>
      <c r="P3293" t="s">
        <v>3343</v>
      </c>
    </row>
    <row r="3294" spans="1:16" x14ac:dyDescent="0.25">
      <c r="A3294" t="s">
        <v>3430</v>
      </c>
      <c r="B3294" t="s">
        <v>13175</v>
      </c>
      <c r="C3294" t="s">
        <v>13182</v>
      </c>
      <c r="D3294" t="s">
        <v>13182</v>
      </c>
      <c r="F3294" t="s">
        <v>13183</v>
      </c>
      <c r="G3294" t="s">
        <v>3333</v>
      </c>
      <c r="H3294" t="s">
        <v>4415</v>
      </c>
      <c r="I3294" t="s">
        <v>12529</v>
      </c>
      <c r="K3294" t="s">
        <v>3336</v>
      </c>
      <c r="L3294" t="s">
        <v>4069</v>
      </c>
      <c r="P3294" t="s">
        <v>3343</v>
      </c>
    </row>
    <row r="3295" spans="1:16" x14ac:dyDescent="0.25">
      <c r="A3295" t="s">
        <v>3430</v>
      </c>
      <c r="B3295" t="s">
        <v>13175</v>
      </c>
      <c r="C3295" t="s">
        <v>13184</v>
      </c>
      <c r="D3295" t="s">
        <v>13184</v>
      </c>
      <c r="F3295" t="s">
        <v>13185</v>
      </c>
      <c r="G3295" t="s">
        <v>3333</v>
      </c>
      <c r="H3295" t="s">
        <v>4415</v>
      </c>
      <c r="I3295" t="s">
        <v>12529</v>
      </c>
      <c r="K3295" t="s">
        <v>3336</v>
      </c>
      <c r="L3295" t="s">
        <v>4069</v>
      </c>
      <c r="P3295" t="s">
        <v>3343</v>
      </c>
    </row>
    <row r="3296" spans="1:16" x14ac:dyDescent="0.25">
      <c r="A3296" t="s">
        <v>3430</v>
      </c>
      <c r="B3296" t="s">
        <v>13175</v>
      </c>
      <c r="C3296" t="s">
        <v>13186</v>
      </c>
      <c r="D3296" t="s">
        <v>13186</v>
      </c>
      <c r="F3296" t="s">
        <v>13187</v>
      </c>
      <c r="G3296" t="s">
        <v>3333</v>
      </c>
      <c r="H3296" t="s">
        <v>4415</v>
      </c>
      <c r="I3296" t="s">
        <v>12529</v>
      </c>
      <c r="K3296" t="s">
        <v>3336</v>
      </c>
      <c r="L3296" t="s">
        <v>4069</v>
      </c>
      <c r="P3296" t="s">
        <v>3343</v>
      </c>
    </row>
    <row r="3297" spans="1:16" x14ac:dyDescent="0.25">
      <c r="A3297" t="s">
        <v>3430</v>
      </c>
      <c r="B3297" t="s">
        <v>13175</v>
      </c>
      <c r="C3297" t="s">
        <v>13188</v>
      </c>
      <c r="D3297" t="s">
        <v>13188</v>
      </c>
      <c r="F3297" t="s">
        <v>13189</v>
      </c>
      <c r="G3297" t="s">
        <v>3333</v>
      </c>
      <c r="H3297" t="s">
        <v>4415</v>
      </c>
      <c r="I3297" t="s">
        <v>12529</v>
      </c>
      <c r="K3297" t="s">
        <v>3336</v>
      </c>
      <c r="L3297" t="s">
        <v>4069</v>
      </c>
      <c r="P3297" t="s">
        <v>3343</v>
      </c>
    </row>
    <row r="3298" spans="1:16" x14ac:dyDescent="0.25">
      <c r="A3298" t="s">
        <v>3430</v>
      </c>
      <c r="B3298" t="s">
        <v>13175</v>
      </c>
      <c r="C3298" t="s">
        <v>13190</v>
      </c>
      <c r="D3298" t="s">
        <v>13190</v>
      </c>
      <c r="F3298" t="s">
        <v>13191</v>
      </c>
      <c r="G3298" t="s">
        <v>3333</v>
      </c>
      <c r="H3298" t="s">
        <v>4415</v>
      </c>
      <c r="I3298" t="s">
        <v>12529</v>
      </c>
      <c r="K3298" t="s">
        <v>3336</v>
      </c>
      <c r="L3298" t="s">
        <v>4069</v>
      </c>
      <c r="P3298" t="s">
        <v>3343</v>
      </c>
    </row>
    <row r="3299" spans="1:16" x14ac:dyDescent="0.25">
      <c r="A3299" t="s">
        <v>3430</v>
      </c>
      <c r="B3299" t="s">
        <v>13175</v>
      </c>
      <c r="C3299" t="s">
        <v>13192</v>
      </c>
      <c r="D3299" t="s">
        <v>13192</v>
      </c>
      <c r="F3299" t="s">
        <v>13193</v>
      </c>
      <c r="G3299" t="s">
        <v>3333</v>
      </c>
      <c r="H3299" t="s">
        <v>4415</v>
      </c>
      <c r="I3299" t="s">
        <v>12529</v>
      </c>
      <c r="K3299" t="s">
        <v>3336</v>
      </c>
      <c r="L3299" t="s">
        <v>4069</v>
      </c>
      <c r="P3299" t="s">
        <v>3343</v>
      </c>
    </row>
    <row r="3300" spans="1:16" x14ac:dyDescent="0.25">
      <c r="A3300" t="s">
        <v>3430</v>
      </c>
      <c r="B3300" t="s">
        <v>13175</v>
      </c>
      <c r="C3300" t="s">
        <v>13194</v>
      </c>
      <c r="D3300" t="s">
        <v>13194</v>
      </c>
      <c r="F3300" t="s">
        <v>13195</v>
      </c>
      <c r="G3300" t="s">
        <v>3333</v>
      </c>
      <c r="H3300" t="s">
        <v>4415</v>
      </c>
      <c r="I3300" t="s">
        <v>12529</v>
      </c>
      <c r="K3300" t="s">
        <v>3336</v>
      </c>
      <c r="L3300" t="s">
        <v>4069</v>
      </c>
      <c r="P3300" t="s">
        <v>3343</v>
      </c>
    </row>
    <row r="3301" spans="1:16" x14ac:dyDescent="0.25">
      <c r="A3301" t="s">
        <v>3328</v>
      </c>
      <c r="B3301" t="s">
        <v>12551</v>
      </c>
      <c r="C3301" t="s">
        <v>13196</v>
      </c>
      <c r="D3301" t="s">
        <v>13196</v>
      </c>
      <c r="F3301" t="s">
        <v>13197</v>
      </c>
      <c r="G3301" t="s">
        <v>3333</v>
      </c>
      <c r="H3301" t="s">
        <v>4415</v>
      </c>
      <c r="I3301" t="s">
        <v>12529</v>
      </c>
      <c r="K3301" t="s">
        <v>3336</v>
      </c>
      <c r="L3301" t="s">
        <v>4069</v>
      </c>
      <c r="P3301" t="s">
        <v>3343</v>
      </c>
    </row>
    <row r="3302" spans="1:16" x14ac:dyDescent="0.25">
      <c r="A3302" t="s">
        <v>3430</v>
      </c>
      <c r="B3302" t="s">
        <v>13198</v>
      </c>
      <c r="C3302" t="s">
        <v>13199</v>
      </c>
      <c r="D3302" t="s">
        <v>13199</v>
      </c>
      <c r="F3302" t="s">
        <v>13200</v>
      </c>
      <c r="G3302" t="s">
        <v>3333</v>
      </c>
      <c r="H3302" t="s">
        <v>4415</v>
      </c>
      <c r="I3302" t="s">
        <v>12529</v>
      </c>
      <c r="K3302" t="s">
        <v>3336</v>
      </c>
      <c r="L3302" t="s">
        <v>4069</v>
      </c>
      <c r="P3302" t="s">
        <v>3343</v>
      </c>
    </row>
    <row r="3303" spans="1:16" x14ac:dyDescent="0.25">
      <c r="A3303" t="s">
        <v>3430</v>
      </c>
      <c r="B3303" t="s">
        <v>13198</v>
      </c>
      <c r="C3303" t="s">
        <v>13201</v>
      </c>
      <c r="D3303" t="s">
        <v>13201</v>
      </c>
      <c r="F3303" t="s">
        <v>13202</v>
      </c>
      <c r="G3303" t="s">
        <v>3333</v>
      </c>
      <c r="H3303" t="s">
        <v>4415</v>
      </c>
      <c r="I3303" t="s">
        <v>12529</v>
      </c>
      <c r="K3303" t="s">
        <v>3336</v>
      </c>
      <c r="L3303" t="s">
        <v>4069</v>
      </c>
      <c r="P3303" t="s">
        <v>3343</v>
      </c>
    </row>
    <row r="3304" spans="1:16" x14ac:dyDescent="0.25">
      <c r="A3304" t="s">
        <v>3430</v>
      </c>
      <c r="B3304" t="s">
        <v>13198</v>
      </c>
      <c r="C3304" t="s">
        <v>13203</v>
      </c>
      <c r="D3304" t="s">
        <v>13203</v>
      </c>
      <c r="F3304" t="s">
        <v>13204</v>
      </c>
      <c r="G3304" t="s">
        <v>3333</v>
      </c>
      <c r="H3304" t="s">
        <v>4415</v>
      </c>
      <c r="I3304" t="s">
        <v>12529</v>
      </c>
      <c r="K3304" t="s">
        <v>3336</v>
      </c>
      <c r="L3304" t="s">
        <v>4069</v>
      </c>
      <c r="P3304" t="s">
        <v>3343</v>
      </c>
    </row>
    <row r="3305" spans="1:16" x14ac:dyDescent="0.25">
      <c r="A3305" t="s">
        <v>3430</v>
      </c>
      <c r="B3305" t="s">
        <v>13198</v>
      </c>
      <c r="C3305" t="s">
        <v>13205</v>
      </c>
      <c r="D3305" t="s">
        <v>13205</v>
      </c>
      <c r="F3305" t="s">
        <v>13206</v>
      </c>
      <c r="G3305" t="s">
        <v>3333</v>
      </c>
      <c r="H3305" t="s">
        <v>4415</v>
      </c>
      <c r="I3305" t="s">
        <v>12529</v>
      </c>
      <c r="K3305" t="s">
        <v>3336</v>
      </c>
      <c r="L3305" t="s">
        <v>4069</v>
      </c>
      <c r="P3305" t="s">
        <v>3343</v>
      </c>
    </row>
    <row r="3306" spans="1:16" x14ac:dyDescent="0.25">
      <c r="A3306" t="s">
        <v>3430</v>
      </c>
      <c r="B3306" t="s">
        <v>13198</v>
      </c>
      <c r="C3306" t="s">
        <v>13207</v>
      </c>
      <c r="D3306" t="s">
        <v>13207</v>
      </c>
      <c r="F3306" t="s">
        <v>13208</v>
      </c>
      <c r="G3306" t="s">
        <v>3333</v>
      </c>
      <c r="H3306" t="s">
        <v>4415</v>
      </c>
      <c r="I3306" t="s">
        <v>12529</v>
      </c>
      <c r="K3306" t="s">
        <v>3336</v>
      </c>
      <c r="L3306" t="s">
        <v>4069</v>
      </c>
      <c r="P3306" t="s">
        <v>3343</v>
      </c>
    </row>
    <row r="3307" spans="1:16" x14ac:dyDescent="0.25">
      <c r="A3307" t="s">
        <v>3430</v>
      </c>
      <c r="B3307" t="s">
        <v>13198</v>
      </c>
      <c r="C3307" t="s">
        <v>13209</v>
      </c>
      <c r="D3307" t="s">
        <v>13209</v>
      </c>
      <c r="F3307" t="s">
        <v>13210</v>
      </c>
      <c r="G3307" t="s">
        <v>3333</v>
      </c>
      <c r="H3307" t="s">
        <v>4415</v>
      </c>
      <c r="I3307" t="s">
        <v>12529</v>
      </c>
      <c r="K3307" t="s">
        <v>3336</v>
      </c>
      <c r="L3307" t="s">
        <v>4069</v>
      </c>
      <c r="P3307" t="s">
        <v>3343</v>
      </c>
    </row>
    <row r="3308" spans="1:16" x14ac:dyDescent="0.25">
      <c r="A3308" t="s">
        <v>3430</v>
      </c>
      <c r="B3308" t="s">
        <v>13198</v>
      </c>
      <c r="C3308" t="s">
        <v>13211</v>
      </c>
      <c r="D3308" t="s">
        <v>13211</v>
      </c>
      <c r="F3308" t="s">
        <v>13212</v>
      </c>
      <c r="G3308" t="s">
        <v>3333</v>
      </c>
      <c r="H3308" t="s">
        <v>4415</v>
      </c>
      <c r="I3308" t="s">
        <v>12529</v>
      </c>
      <c r="K3308" t="s">
        <v>3336</v>
      </c>
      <c r="L3308" t="s">
        <v>4069</v>
      </c>
      <c r="P3308" t="s">
        <v>3343</v>
      </c>
    </row>
    <row r="3309" spans="1:16" x14ac:dyDescent="0.25">
      <c r="A3309" t="s">
        <v>3430</v>
      </c>
      <c r="B3309" t="s">
        <v>13198</v>
      </c>
      <c r="C3309" t="s">
        <v>13213</v>
      </c>
      <c r="D3309" t="s">
        <v>13213</v>
      </c>
      <c r="F3309" t="s">
        <v>13214</v>
      </c>
      <c r="G3309" t="s">
        <v>3333</v>
      </c>
      <c r="H3309" t="s">
        <v>4415</v>
      </c>
      <c r="I3309" t="s">
        <v>12529</v>
      </c>
      <c r="K3309" t="s">
        <v>3336</v>
      </c>
      <c r="L3309" t="s">
        <v>4069</v>
      </c>
      <c r="P3309" t="s">
        <v>3343</v>
      </c>
    </row>
    <row r="3310" spans="1:16" x14ac:dyDescent="0.25">
      <c r="A3310" t="s">
        <v>3430</v>
      </c>
      <c r="B3310" t="s">
        <v>13198</v>
      </c>
      <c r="C3310" t="s">
        <v>13215</v>
      </c>
      <c r="D3310" t="s">
        <v>13215</v>
      </c>
      <c r="F3310" t="s">
        <v>13216</v>
      </c>
      <c r="G3310" t="s">
        <v>3333</v>
      </c>
      <c r="H3310" t="s">
        <v>4415</v>
      </c>
      <c r="I3310" t="s">
        <v>12529</v>
      </c>
      <c r="K3310" t="s">
        <v>3336</v>
      </c>
      <c r="L3310" t="s">
        <v>4069</v>
      </c>
      <c r="P3310" t="s">
        <v>3343</v>
      </c>
    </row>
    <row r="3311" spans="1:16" x14ac:dyDescent="0.25">
      <c r="A3311" t="s">
        <v>3430</v>
      </c>
      <c r="B3311" t="s">
        <v>13198</v>
      </c>
      <c r="C3311" t="s">
        <v>13217</v>
      </c>
      <c r="D3311" t="s">
        <v>13217</v>
      </c>
      <c r="F3311" t="s">
        <v>13218</v>
      </c>
      <c r="G3311" t="s">
        <v>3333</v>
      </c>
      <c r="H3311" t="s">
        <v>4415</v>
      </c>
      <c r="I3311" t="s">
        <v>12529</v>
      </c>
      <c r="K3311" t="s">
        <v>3336</v>
      </c>
      <c r="L3311" t="s">
        <v>4069</v>
      </c>
      <c r="P3311" t="s">
        <v>3343</v>
      </c>
    </row>
    <row r="3312" spans="1:16" x14ac:dyDescent="0.25">
      <c r="A3312" t="s">
        <v>3328</v>
      </c>
      <c r="B3312" t="s">
        <v>12526</v>
      </c>
      <c r="C3312" t="s">
        <v>13219</v>
      </c>
      <c r="D3312" t="s">
        <v>13219</v>
      </c>
      <c r="F3312" t="s">
        <v>3986</v>
      </c>
      <c r="G3312" t="s">
        <v>3333</v>
      </c>
      <c r="H3312" t="s">
        <v>4415</v>
      </c>
      <c r="I3312" t="s">
        <v>12529</v>
      </c>
      <c r="K3312" t="s">
        <v>3336</v>
      </c>
      <c r="L3312" t="s">
        <v>4069</v>
      </c>
      <c r="P3312" t="s">
        <v>3343</v>
      </c>
    </row>
    <row r="3313" spans="1:16" x14ac:dyDescent="0.25">
      <c r="A3313" t="s">
        <v>3328</v>
      </c>
      <c r="B3313" t="s">
        <v>12551</v>
      </c>
      <c r="C3313" t="s">
        <v>13220</v>
      </c>
      <c r="D3313" t="s">
        <v>13220</v>
      </c>
      <c r="F3313" t="s">
        <v>13221</v>
      </c>
      <c r="G3313" t="s">
        <v>3333</v>
      </c>
      <c r="H3313" t="s">
        <v>4415</v>
      </c>
      <c r="I3313" t="s">
        <v>12529</v>
      </c>
      <c r="K3313" t="s">
        <v>3336</v>
      </c>
      <c r="L3313" t="s">
        <v>4069</v>
      </c>
      <c r="P3313" t="s">
        <v>3343</v>
      </c>
    </row>
    <row r="3314" spans="1:16" x14ac:dyDescent="0.25">
      <c r="A3314" t="s">
        <v>3328</v>
      </c>
      <c r="B3314" t="s">
        <v>13222</v>
      </c>
      <c r="C3314" t="s">
        <v>13223</v>
      </c>
      <c r="D3314" t="s">
        <v>13223</v>
      </c>
      <c r="F3314" t="s">
        <v>12528</v>
      </c>
      <c r="G3314" t="s">
        <v>3333</v>
      </c>
      <c r="H3314" t="s">
        <v>4415</v>
      </c>
      <c r="I3314" t="s">
        <v>12529</v>
      </c>
      <c r="K3314" t="s">
        <v>3336</v>
      </c>
      <c r="L3314" t="s">
        <v>4069</v>
      </c>
      <c r="P3314" t="s">
        <v>3343</v>
      </c>
    </row>
    <row r="3315" spans="1:16" x14ac:dyDescent="0.25">
      <c r="A3315" t="s">
        <v>3430</v>
      </c>
      <c r="B3315" t="s">
        <v>13224</v>
      </c>
      <c r="C3315" t="s">
        <v>13225</v>
      </c>
      <c r="D3315" t="s">
        <v>13225</v>
      </c>
      <c r="F3315" t="s">
        <v>12532</v>
      </c>
      <c r="G3315" t="s">
        <v>3333</v>
      </c>
      <c r="H3315" t="s">
        <v>4415</v>
      </c>
      <c r="I3315" t="s">
        <v>12529</v>
      </c>
      <c r="K3315" t="s">
        <v>3336</v>
      </c>
      <c r="L3315" t="s">
        <v>4069</v>
      </c>
      <c r="P3315" t="s">
        <v>3343</v>
      </c>
    </row>
    <row r="3316" spans="1:16" x14ac:dyDescent="0.25">
      <c r="A3316" t="s">
        <v>3430</v>
      </c>
      <c r="B3316" t="s">
        <v>13224</v>
      </c>
      <c r="C3316" t="s">
        <v>13226</v>
      </c>
      <c r="D3316" t="s">
        <v>13226</v>
      </c>
      <c r="F3316" t="s">
        <v>12534</v>
      </c>
      <c r="G3316" t="s">
        <v>3333</v>
      </c>
      <c r="H3316" t="s">
        <v>4415</v>
      </c>
      <c r="I3316" t="s">
        <v>12529</v>
      </c>
      <c r="K3316" t="s">
        <v>3336</v>
      </c>
      <c r="L3316" t="s">
        <v>4069</v>
      </c>
      <c r="P3316" t="s">
        <v>3343</v>
      </c>
    </row>
    <row r="3317" spans="1:16" x14ac:dyDescent="0.25">
      <c r="A3317" t="s">
        <v>3430</v>
      </c>
      <c r="B3317" t="s">
        <v>13224</v>
      </c>
      <c r="C3317" t="s">
        <v>13227</v>
      </c>
      <c r="D3317" t="s">
        <v>13227</v>
      </c>
      <c r="F3317" t="s">
        <v>12536</v>
      </c>
      <c r="G3317" t="s">
        <v>3333</v>
      </c>
      <c r="H3317" t="s">
        <v>4415</v>
      </c>
      <c r="I3317" t="s">
        <v>12529</v>
      </c>
      <c r="K3317" t="s">
        <v>3336</v>
      </c>
      <c r="L3317" t="s">
        <v>4069</v>
      </c>
      <c r="P3317" t="s">
        <v>3343</v>
      </c>
    </row>
    <row r="3318" spans="1:16" x14ac:dyDescent="0.25">
      <c r="A3318" t="s">
        <v>3430</v>
      </c>
      <c r="B3318" t="s">
        <v>13224</v>
      </c>
      <c r="C3318" t="s">
        <v>13228</v>
      </c>
      <c r="D3318" t="s">
        <v>13228</v>
      </c>
      <c r="F3318" t="s">
        <v>12538</v>
      </c>
      <c r="G3318" t="s">
        <v>3333</v>
      </c>
      <c r="H3318" t="s">
        <v>4415</v>
      </c>
      <c r="I3318" t="s">
        <v>12529</v>
      </c>
      <c r="K3318" t="s">
        <v>3336</v>
      </c>
      <c r="L3318" t="s">
        <v>4069</v>
      </c>
      <c r="P3318" t="s">
        <v>3343</v>
      </c>
    </row>
    <row r="3319" spans="1:16" x14ac:dyDescent="0.25">
      <c r="A3319" t="s">
        <v>3430</v>
      </c>
      <c r="B3319" t="s">
        <v>13224</v>
      </c>
      <c r="C3319" t="s">
        <v>13229</v>
      </c>
      <c r="D3319" t="s">
        <v>13229</v>
      </c>
      <c r="F3319" t="s">
        <v>12540</v>
      </c>
      <c r="G3319" t="s">
        <v>3333</v>
      </c>
      <c r="H3319" t="s">
        <v>4415</v>
      </c>
      <c r="I3319" t="s">
        <v>12529</v>
      </c>
      <c r="K3319" t="s">
        <v>3336</v>
      </c>
      <c r="L3319" t="s">
        <v>4069</v>
      </c>
      <c r="P3319" t="s">
        <v>3343</v>
      </c>
    </row>
    <row r="3320" spans="1:16" x14ac:dyDescent="0.25">
      <c r="A3320" t="s">
        <v>3430</v>
      </c>
      <c r="B3320" t="s">
        <v>13224</v>
      </c>
      <c r="C3320" t="s">
        <v>13230</v>
      </c>
      <c r="D3320" t="s">
        <v>13230</v>
      </c>
      <c r="F3320" t="s">
        <v>12542</v>
      </c>
      <c r="G3320" t="s">
        <v>3333</v>
      </c>
      <c r="H3320" t="s">
        <v>4415</v>
      </c>
      <c r="I3320" t="s">
        <v>12529</v>
      </c>
      <c r="K3320" t="s">
        <v>3336</v>
      </c>
      <c r="L3320" t="s">
        <v>4069</v>
      </c>
      <c r="P3320" t="s">
        <v>3343</v>
      </c>
    </row>
    <row r="3321" spans="1:16" x14ac:dyDescent="0.25">
      <c r="A3321" t="s">
        <v>3430</v>
      </c>
      <c r="B3321" t="s">
        <v>13224</v>
      </c>
      <c r="C3321" t="s">
        <v>13231</v>
      </c>
      <c r="D3321" t="s">
        <v>13231</v>
      </c>
      <c r="F3321" t="s">
        <v>12544</v>
      </c>
      <c r="G3321" t="s">
        <v>3333</v>
      </c>
      <c r="H3321" t="s">
        <v>4415</v>
      </c>
      <c r="I3321" t="s">
        <v>12529</v>
      </c>
      <c r="K3321" t="s">
        <v>3336</v>
      </c>
      <c r="L3321" t="s">
        <v>4069</v>
      </c>
      <c r="P3321" t="s">
        <v>3343</v>
      </c>
    </row>
    <row r="3322" spans="1:16" x14ac:dyDescent="0.25">
      <c r="A3322" t="s">
        <v>3430</v>
      </c>
      <c r="B3322" t="s">
        <v>13224</v>
      </c>
      <c r="C3322" t="s">
        <v>13232</v>
      </c>
      <c r="D3322" t="s">
        <v>13232</v>
      </c>
      <c r="F3322" t="s">
        <v>12546</v>
      </c>
      <c r="G3322" t="s">
        <v>3333</v>
      </c>
      <c r="H3322" t="s">
        <v>4415</v>
      </c>
      <c r="I3322" t="s">
        <v>12529</v>
      </c>
      <c r="K3322" t="s">
        <v>3336</v>
      </c>
      <c r="L3322" t="s">
        <v>4069</v>
      </c>
      <c r="P3322" t="s">
        <v>3343</v>
      </c>
    </row>
    <row r="3323" spans="1:16" x14ac:dyDescent="0.25">
      <c r="A3323" t="s">
        <v>3430</v>
      </c>
      <c r="B3323" t="s">
        <v>13224</v>
      </c>
      <c r="C3323" t="s">
        <v>13233</v>
      </c>
      <c r="D3323" t="s">
        <v>13233</v>
      </c>
      <c r="F3323" t="s">
        <v>12548</v>
      </c>
      <c r="G3323" t="s">
        <v>3333</v>
      </c>
      <c r="H3323" t="s">
        <v>4415</v>
      </c>
      <c r="I3323" t="s">
        <v>12529</v>
      </c>
      <c r="K3323" t="s">
        <v>3336</v>
      </c>
      <c r="L3323" t="s">
        <v>4069</v>
      </c>
      <c r="P3323" t="s">
        <v>3343</v>
      </c>
    </row>
    <row r="3324" spans="1:16" x14ac:dyDescent="0.25">
      <c r="A3324" t="s">
        <v>3430</v>
      </c>
      <c r="B3324" t="s">
        <v>13224</v>
      </c>
      <c r="C3324" t="s">
        <v>13234</v>
      </c>
      <c r="D3324" t="s">
        <v>13234</v>
      </c>
      <c r="F3324" t="s">
        <v>12550</v>
      </c>
      <c r="G3324" t="s">
        <v>3333</v>
      </c>
      <c r="H3324" t="s">
        <v>4415</v>
      </c>
      <c r="I3324" t="s">
        <v>12529</v>
      </c>
      <c r="K3324" t="s">
        <v>3336</v>
      </c>
      <c r="L3324" t="s">
        <v>4069</v>
      </c>
      <c r="P3324" t="s">
        <v>3343</v>
      </c>
    </row>
    <row r="3325" spans="1:16" x14ac:dyDescent="0.25">
      <c r="A3325" t="s">
        <v>3328</v>
      </c>
      <c r="B3325" t="s">
        <v>13235</v>
      </c>
      <c r="C3325" t="s">
        <v>13236</v>
      </c>
      <c r="D3325" t="s">
        <v>13236</v>
      </c>
      <c r="F3325" t="s">
        <v>12553</v>
      </c>
      <c r="G3325" t="s">
        <v>3333</v>
      </c>
      <c r="H3325" t="s">
        <v>4415</v>
      </c>
      <c r="I3325" t="s">
        <v>12529</v>
      </c>
      <c r="K3325" t="s">
        <v>3336</v>
      </c>
      <c r="L3325" t="s">
        <v>4069</v>
      </c>
      <c r="P3325" t="s">
        <v>3343</v>
      </c>
    </row>
    <row r="3326" spans="1:16" x14ac:dyDescent="0.25">
      <c r="A3326" t="s">
        <v>3430</v>
      </c>
      <c r="B3326" t="s">
        <v>13237</v>
      </c>
      <c r="C3326" t="s">
        <v>13238</v>
      </c>
      <c r="D3326" t="s">
        <v>13238</v>
      </c>
      <c r="F3326" t="s">
        <v>12556</v>
      </c>
      <c r="G3326" t="s">
        <v>3333</v>
      </c>
      <c r="H3326" t="s">
        <v>4415</v>
      </c>
      <c r="I3326" t="s">
        <v>12529</v>
      </c>
      <c r="K3326" t="s">
        <v>3336</v>
      </c>
      <c r="L3326" t="s">
        <v>4069</v>
      </c>
      <c r="P3326" t="s">
        <v>3343</v>
      </c>
    </row>
    <row r="3327" spans="1:16" x14ac:dyDescent="0.25">
      <c r="A3327" t="s">
        <v>3430</v>
      </c>
      <c r="B3327" t="s">
        <v>13237</v>
      </c>
      <c r="C3327" t="s">
        <v>13239</v>
      </c>
      <c r="D3327" t="s">
        <v>13239</v>
      </c>
      <c r="F3327" t="s">
        <v>12558</v>
      </c>
      <c r="G3327" t="s">
        <v>3333</v>
      </c>
      <c r="H3327" t="s">
        <v>4415</v>
      </c>
      <c r="I3327" t="s">
        <v>12529</v>
      </c>
      <c r="K3327" t="s">
        <v>3336</v>
      </c>
      <c r="L3327" t="s">
        <v>4069</v>
      </c>
      <c r="P3327" t="s">
        <v>3343</v>
      </c>
    </row>
    <row r="3328" spans="1:16" x14ac:dyDescent="0.25">
      <c r="A3328" t="s">
        <v>3430</v>
      </c>
      <c r="B3328" t="s">
        <v>13237</v>
      </c>
      <c r="C3328" t="s">
        <v>13240</v>
      </c>
      <c r="D3328" t="s">
        <v>13240</v>
      </c>
      <c r="F3328" t="s">
        <v>12560</v>
      </c>
      <c r="G3328" t="s">
        <v>3333</v>
      </c>
      <c r="H3328" t="s">
        <v>4415</v>
      </c>
      <c r="I3328" t="s">
        <v>12529</v>
      </c>
      <c r="K3328" t="s">
        <v>3336</v>
      </c>
      <c r="L3328" t="s">
        <v>4069</v>
      </c>
      <c r="P3328" t="s">
        <v>3343</v>
      </c>
    </row>
    <row r="3329" spans="1:16" x14ac:dyDescent="0.25">
      <c r="A3329" t="s">
        <v>3430</v>
      </c>
      <c r="B3329" t="s">
        <v>13237</v>
      </c>
      <c r="C3329" t="s">
        <v>13241</v>
      </c>
      <c r="D3329" t="s">
        <v>13241</v>
      </c>
      <c r="F3329" t="s">
        <v>12562</v>
      </c>
      <c r="G3329" t="s">
        <v>3333</v>
      </c>
      <c r="H3329" t="s">
        <v>4415</v>
      </c>
      <c r="I3329" t="s">
        <v>12529</v>
      </c>
      <c r="K3329" t="s">
        <v>3336</v>
      </c>
      <c r="L3329" t="s">
        <v>4069</v>
      </c>
      <c r="P3329" t="s">
        <v>3343</v>
      </c>
    </row>
    <row r="3330" spans="1:16" x14ac:dyDescent="0.25">
      <c r="A3330" t="s">
        <v>3430</v>
      </c>
      <c r="B3330" t="s">
        <v>13237</v>
      </c>
      <c r="C3330" t="s">
        <v>13242</v>
      </c>
      <c r="D3330" t="s">
        <v>13242</v>
      </c>
      <c r="F3330" t="s">
        <v>12564</v>
      </c>
      <c r="G3330" t="s">
        <v>3333</v>
      </c>
      <c r="H3330" t="s">
        <v>4415</v>
      </c>
      <c r="I3330" t="s">
        <v>12529</v>
      </c>
      <c r="K3330" t="s">
        <v>3336</v>
      </c>
      <c r="L3330" t="s">
        <v>4069</v>
      </c>
      <c r="P3330" t="s">
        <v>3343</v>
      </c>
    </row>
    <row r="3331" spans="1:16" x14ac:dyDescent="0.25">
      <c r="A3331" t="s">
        <v>3430</v>
      </c>
      <c r="B3331" t="s">
        <v>13237</v>
      </c>
      <c r="C3331" t="s">
        <v>13243</v>
      </c>
      <c r="D3331" t="s">
        <v>13243</v>
      </c>
      <c r="F3331" t="s">
        <v>12566</v>
      </c>
      <c r="G3331" t="s">
        <v>3333</v>
      </c>
      <c r="H3331" t="s">
        <v>4415</v>
      </c>
      <c r="I3331" t="s">
        <v>12529</v>
      </c>
      <c r="K3331" t="s">
        <v>3336</v>
      </c>
      <c r="L3331" t="s">
        <v>4069</v>
      </c>
      <c r="P3331" t="s">
        <v>3343</v>
      </c>
    </row>
    <row r="3332" spans="1:16" x14ac:dyDescent="0.25">
      <c r="A3332" t="s">
        <v>3430</v>
      </c>
      <c r="B3332" t="s">
        <v>13237</v>
      </c>
      <c r="C3332" t="s">
        <v>13244</v>
      </c>
      <c r="D3332" t="s">
        <v>13244</v>
      </c>
      <c r="F3332" t="s">
        <v>12568</v>
      </c>
      <c r="G3332" t="s">
        <v>3333</v>
      </c>
      <c r="H3332" t="s">
        <v>4415</v>
      </c>
      <c r="I3332" t="s">
        <v>12529</v>
      </c>
      <c r="K3332" t="s">
        <v>3336</v>
      </c>
      <c r="L3332" t="s">
        <v>4069</v>
      </c>
      <c r="P3332" t="s">
        <v>3343</v>
      </c>
    </row>
    <row r="3333" spans="1:16" x14ac:dyDescent="0.25">
      <c r="A3333" t="s">
        <v>3430</v>
      </c>
      <c r="B3333" t="s">
        <v>13237</v>
      </c>
      <c r="C3333" t="s">
        <v>13245</v>
      </c>
      <c r="D3333" t="s">
        <v>13245</v>
      </c>
      <c r="F3333" t="s">
        <v>12570</v>
      </c>
      <c r="G3333" t="s">
        <v>3333</v>
      </c>
      <c r="H3333" t="s">
        <v>4415</v>
      </c>
      <c r="I3333" t="s">
        <v>12529</v>
      </c>
      <c r="K3333" t="s">
        <v>3336</v>
      </c>
      <c r="L3333" t="s">
        <v>4069</v>
      </c>
      <c r="P3333" t="s">
        <v>3343</v>
      </c>
    </row>
    <row r="3334" spans="1:16" x14ac:dyDescent="0.25">
      <c r="A3334" t="s">
        <v>3430</v>
      </c>
      <c r="B3334" t="s">
        <v>13237</v>
      </c>
      <c r="C3334" t="s">
        <v>13246</v>
      </c>
      <c r="D3334" t="s">
        <v>13246</v>
      </c>
      <c r="F3334" t="s">
        <v>12572</v>
      </c>
      <c r="G3334" t="s">
        <v>3333</v>
      </c>
      <c r="H3334" t="s">
        <v>4415</v>
      </c>
      <c r="I3334" t="s">
        <v>12529</v>
      </c>
      <c r="K3334" t="s">
        <v>3336</v>
      </c>
      <c r="L3334" t="s">
        <v>4069</v>
      </c>
      <c r="P3334" t="s">
        <v>3343</v>
      </c>
    </row>
    <row r="3335" spans="1:16" x14ac:dyDescent="0.25">
      <c r="A3335" t="s">
        <v>3430</v>
      </c>
      <c r="B3335" t="s">
        <v>13237</v>
      </c>
      <c r="C3335" t="s">
        <v>13247</v>
      </c>
      <c r="D3335" t="s">
        <v>13247</v>
      </c>
      <c r="F3335" t="s">
        <v>12574</v>
      </c>
      <c r="G3335" t="s">
        <v>3333</v>
      </c>
      <c r="H3335" t="s">
        <v>4415</v>
      </c>
      <c r="I3335" t="s">
        <v>12529</v>
      </c>
      <c r="K3335" t="s">
        <v>3336</v>
      </c>
      <c r="L3335" t="s">
        <v>4069</v>
      </c>
      <c r="P3335" t="s">
        <v>3343</v>
      </c>
    </row>
    <row r="3336" spans="1:16" x14ac:dyDescent="0.25">
      <c r="A3336" t="s">
        <v>3328</v>
      </c>
      <c r="B3336" t="s">
        <v>13222</v>
      </c>
      <c r="C3336" t="s">
        <v>13248</v>
      </c>
      <c r="D3336" t="s">
        <v>13248</v>
      </c>
      <c r="F3336" t="s">
        <v>13249</v>
      </c>
      <c r="G3336" t="s">
        <v>3333</v>
      </c>
      <c r="H3336" t="s">
        <v>4415</v>
      </c>
      <c r="I3336" t="s">
        <v>12529</v>
      </c>
      <c r="K3336" t="s">
        <v>3336</v>
      </c>
      <c r="L3336" t="s">
        <v>4069</v>
      </c>
      <c r="P3336" t="s">
        <v>3343</v>
      </c>
    </row>
    <row r="3337" spans="1:16" x14ac:dyDescent="0.25">
      <c r="A3337" t="s">
        <v>3430</v>
      </c>
      <c r="B3337" t="s">
        <v>13250</v>
      </c>
      <c r="C3337" t="s">
        <v>13251</v>
      </c>
      <c r="D3337" t="s">
        <v>13251</v>
      </c>
      <c r="F3337" t="s">
        <v>13252</v>
      </c>
      <c r="G3337" t="s">
        <v>3333</v>
      </c>
      <c r="H3337" t="s">
        <v>4415</v>
      </c>
      <c r="I3337" t="s">
        <v>12529</v>
      </c>
      <c r="K3337" t="s">
        <v>3336</v>
      </c>
      <c r="L3337" t="s">
        <v>4069</v>
      </c>
      <c r="P3337" t="s">
        <v>3343</v>
      </c>
    </row>
    <row r="3338" spans="1:16" x14ac:dyDescent="0.25">
      <c r="A3338" t="s">
        <v>3430</v>
      </c>
      <c r="B3338" t="s">
        <v>13250</v>
      </c>
      <c r="C3338" t="s">
        <v>13253</v>
      </c>
      <c r="D3338" t="s">
        <v>13253</v>
      </c>
      <c r="F3338" t="s">
        <v>13254</v>
      </c>
      <c r="G3338" t="s">
        <v>3333</v>
      </c>
      <c r="H3338" t="s">
        <v>4415</v>
      </c>
      <c r="I3338" t="s">
        <v>12529</v>
      </c>
      <c r="K3338" t="s">
        <v>3336</v>
      </c>
      <c r="L3338" t="s">
        <v>4069</v>
      </c>
      <c r="P3338" t="s">
        <v>3343</v>
      </c>
    </row>
    <row r="3339" spans="1:16" x14ac:dyDescent="0.25">
      <c r="A3339" t="s">
        <v>3430</v>
      </c>
      <c r="B3339" t="s">
        <v>13250</v>
      </c>
      <c r="C3339" t="s">
        <v>13255</v>
      </c>
      <c r="D3339" t="s">
        <v>13255</v>
      </c>
      <c r="F3339" t="s">
        <v>13256</v>
      </c>
      <c r="G3339" t="s">
        <v>3333</v>
      </c>
      <c r="H3339" t="s">
        <v>4415</v>
      </c>
      <c r="I3339" t="s">
        <v>12529</v>
      </c>
      <c r="K3339" t="s">
        <v>3336</v>
      </c>
      <c r="L3339" t="s">
        <v>4069</v>
      </c>
      <c r="P3339" t="s">
        <v>3343</v>
      </c>
    </row>
    <row r="3340" spans="1:16" x14ac:dyDescent="0.25">
      <c r="A3340" t="s">
        <v>3430</v>
      </c>
      <c r="B3340" t="s">
        <v>13250</v>
      </c>
      <c r="C3340" t="s">
        <v>13257</v>
      </c>
      <c r="D3340" t="s">
        <v>13257</v>
      </c>
      <c r="F3340" t="s">
        <v>13258</v>
      </c>
      <c r="G3340" t="s">
        <v>3333</v>
      </c>
      <c r="H3340" t="s">
        <v>4415</v>
      </c>
      <c r="I3340" t="s">
        <v>12529</v>
      </c>
      <c r="K3340" t="s">
        <v>3336</v>
      </c>
      <c r="L3340" t="s">
        <v>4069</v>
      </c>
      <c r="P3340" t="s">
        <v>3343</v>
      </c>
    </row>
    <row r="3341" spans="1:16" x14ac:dyDescent="0.25">
      <c r="A3341" t="s">
        <v>3430</v>
      </c>
      <c r="B3341" t="s">
        <v>13250</v>
      </c>
      <c r="C3341" t="s">
        <v>13259</v>
      </c>
      <c r="D3341" t="s">
        <v>13259</v>
      </c>
      <c r="F3341" t="s">
        <v>13260</v>
      </c>
      <c r="G3341" t="s">
        <v>3333</v>
      </c>
      <c r="H3341" t="s">
        <v>4415</v>
      </c>
      <c r="I3341" t="s">
        <v>12529</v>
      </c>
      <c r="K3341" t="s">
        <v>3336</v>
      </c>
      <c r="L3341" t="s">
        <v>4069</v>
      </c>
      <c r="P3341" t="s">
        <v>3343</v>
      </c>
    </row>
    <row r="3342" spans="1:16" x14ac:dyDescent="0.25">
      <c r="A3342" t="s">
        <v>3430</v>
      </c>
      <c r="B3342" t="s">
        <v>13250</v>
      </c>
      <c r="C3342" t="s">
        <v>13261</v>
      </c>
      <c r="D3342" t="s">
        <v>13261</v>
      </c>
      <c r="F3342" t="s">
        <v>13262</v>
      </c>
      <c r="G3342" t="s">
        <v>3333</v>
      </c>
      <c r="H3342" t="s">
        <v>4415</v>
      </c>
      <c r="I3342" t="s">
        <v>12529</v>
      </c>
      <c r="K3342" t="s">
        <v>3336</v>
      </c>
      <c r="L3342" t="s">
        <v>4069</v>
      </c>
      <c r="P3342" t="s">
        <v>3343</v>
      </c>
    </row>
    <row r="3343" spans="1:16" x14ac:dyDescent="0.25">
      <c r="A3343" t="s">
        <v>3430</v>
      </c>
      <c r="B3343" t="s">
        <v>13250</v>
      </c>
      <c r="C3343" t="s">
        <v>13263</v>
      </c>
      <c r="D3343" t="s">
        <v>13263</v>
      </c>
      <c r="F3343" t="s">
        <v>13264</v>
      </c>
      <c r="G3343" t="s">
        <v>3333</v>
      </c>
      <c r="H3343" t="s">
        <v>4415</v>
      </c>
      <c r="I3343" t="s">
        <v>12529</v>
      </c>
      <c r="K3343" t="s">
        <v>3336</v>
      </c>
      <c r="L3343" t="s">
        <v>4069</v>
      </c>
      <c r="P3343" t="s">
        <v>3343</v>
      </c>
    </row>
    <row r="3344" spans="1:16" x14ac:dyDescent="0.25">
      <c r="A3344" t="s">
        <v>3430</v>
      </c>
      <c r="B3344" t="s">
        <v>13250</v>
      </c>
      <c r="C3344" t="s">
        <v>13265</v>
      </c>
      <c r="D3344" t="s">
        <v>13265</v>
      </c>
      <c r="F3344" t="s">
        <v>13266</v>
      </c>
      <c r="G3344" t="s">
        <v>3333</v>
      </c>
      <c r="H3344" t="s">
        <v>4415</v>
      </c>
      <c r="I3344" t="s">
        <v>12529</v>
      </c>
      <c r="K3344" t="s">
        <v>3336</v>
      </c>
      <c r="L3344" t="s">
        <v>4069</v>
      </c>
      <c r="P3344" t="s">
        <v>3343</v>
      </c>
    </row>
    <row r="3345" spans="1:16" x14ac:dyDescent="0.25">
      <c r="A3345" t="s">
        <v>3430</v>
      </c>
      <c r="B3345" t="s">
        <v>13250</v>
      </c>
      <c r="C3345" t="s">
        <v>13267</v>
      </c>
      <c r="D3345" t="s">
        <v>13267</v>
      </c>
      <c r="F3345" t="s">
        <v>13268</v>
      </c>
      <c r="G3345" t="s">
        <v>3333</v>
      </c>
      <c r="H3345" t="s">
        <v>4415</v>
      </c>
      <c r="I3345" t="s">
        <v>12529</v>
      </c>
      <c r="K3345" t="s">
        <v>3336</v>
      </c>
      <c r="L3345" t="s">
        <v>4069</v>
      </c>
      <c r="P3345" t="s">
        <v>3343</v>
      </c>
    </row>
    <row r="3346" spans="1:16" x14ac:dyDescent="0.25">
      <c r="A3346" t="s">
        <v>3430</v>
      </c>
      <c r="B3346" t="s">
        <v>13250</v>
      </c>
      <c r="C3346" t="s">
        <v>13269</v>
      </c>
      <c r="D3346" t="s">
        <v>13269</v>
      </c>
      <c r="F3346" t="s">
        <v>13270</v>
      </c>
      <c r="G3346" t="s">
        <v>3333</v>
      </c>
      <c r="H3346" t="s">
        <v>4415</v>
      </c>
      <c r="I3346" t="s">
        <v>12529</v>
      </c>
      <c r="K3346" t="s">
        <v>3336</v>
      </c>
      <c r="L3346" t="s">
        <v>4069</v>
      </c>
      <c r="P3346" t="s">
        <v>3343</v>
      </c>
    </row>
    <row r="3347" spans="1:16" x14ac:dyDescent="0.25">
      <c r="A3347" t="s">
        <v>3328</v>
      </c>
      <c r="B3347" t="s">
        <v>13235</v>
      </c>
      <c r="C3347" t="s">
        <v>13271</v>
      </c>
      <c r="D3347" t="s">
        <v>13271</v>
      </c>
      <c r="F3347" t="s">
        <v>13272</v>
      </c>
      <c r="G3347" t="s">
        <v>3333</v>
      </c>
      <c r="H3347" t="s">
        <v>4415</v>
      </c>
      <c r="I3347" t="s">
        <v>12529</v>
      </c>
      <c r="K3347" t="s">
        <v>3336</v>
      </c>
      <c r="L3347" t="s">
        <v>4069</v>
      </c>
      <c r="P3347" t="s">
        <v>3343</v>
      </c>
    </row>
    <row r="3348" spans="1:16" x14ac:dyDescent="0.25">
      <c r="A3348" t="s">
        <v>3430</v>
      </c>
      <c r="B3348" t="s">
        <v>13273</v>
      </c>
      <c r="C3348" t="s">
        <v>13274</v>
      </c>
      <c r="D3348" t="s">
        <v>13274</v>
      </c>
      <c r="F3348" t="s">
        <v>13275</v>
      </c>
      <c r="G3348" t="s">
        <v>3333</v>
      </c>
      <c r="H3348" t="s">
        <v>4415</v>
      </c>
      <c r="I3348" t="s">
        <v>12529</v>
      </c>
      <c r="K3348" t="s">
        <v>3336</v>
      </c>
      <c r="L3348" t="s">
        <v>4069</v>
      </c>
      <c r="P3348" t="s">
        <v>3343</v>
      </c>
    </row>
    <row r="3349" spans="1:16" x14ac:dyDescent="0.25">
      <c r="A3349" t="s">
        <v>3430</v>
      </c>
      <c r="B3349" t="s">
        <v>13273</v>
      </c>
      <c r="C3349" t="s">
        <v>13276</v>
      </c>
      <c r="D3349" t="s">
        <v>13276</v>
      </c>
      <c r="F3349" t="s">
        <v>13277</v>
      </c>
      <c r="G3349" t="s">
        <v>3333</v>
      </c>
      <c r="H3349" t="s">
        <v>4415</v>
      </c>
      <c r="I3349" t="s">
        <v>12529</v>
      </c>
      <c r="K3349" t="s">
        <v>3336</v>
      </c>
      <c r="L3349" t="s">
        <v>4069</v>
      </c>
      <c r="P3349" t="s">
        <v>3343</v>
      </c>
    </row>
    <row r="3350" spans="1:16" x14ac:dyDescent="0.25">
      <c r="A3350" t="s">
        <v>3430</v>
      </c>
      <c r="B3350" t="s">
        <v>13273</v>
      </c>
      <c r="C3350" t="s">
        <v>13278</v>
      </c>
      <c r="D3350" t="s">
        <v>13278</v>
      </c>
      <c r="F3350" t="s">
        <v>13279</v>
      </c>
      <c r="G3350" t="s">
        <v>3333</v>
      </c>
      <c r="H3350" t="s">
        <v>4415</v>
      </c>
      <c r="I3350" t="s">
        <v>12529</v>
      </c>
      <c r="K3350" t="s">
        <v>3336</v>
      </c>
      <c r="L3350" t="s">
        <v>4069</v>
      </c>
      <c r="P3350" t="s">
        <v>3343</v>
      </c>
    </row>
    <row r="3351" spans="1:16" x14ac:dyDescent="0.25">
      <c r="A3351" t="s">
        <v>3430</v>
      </c>
      <c r="B3351" t="s">
        <v>13273</v>
      </c>
      <c r="C3351" t="s">
        <v>13280</v>
      </c>
      <c r="D3351" t="s">
        <v>13280</v>
      </c>
      <c r="F3351" t="s">
        <v>13281</v>
      </c>
      <c r="G3351" t="s">
        <v>3333</v>
      </c>
      <c r="H3351" t="s">
        <v>4415</v>
      </c>
      <c r="I3351" t="s">
        <v>12529</v>
      </c>
      <c r="K3351" t="s">
        <v>3336</v>
      </c>
      <c r="L3351" t="s">
        <v>4069</v>
      </c>
      <c r="P3351" t="s">
        <v>3343</v>
      </c>
    </row>
    <row r="3352" spans="1:16" x14ac:dyDescent="0.25">
      <c r="A3352" t="s">
        <v>3430</v>
      </c>
      <c r="B3352" t="s">
        <v>13273</v>
      </c>
      <c r="C3352" t="s">
        <v>13282</v>
      </c>
      <c r="D3352" t="s">
        <v>13282</v>
      </c>
      <c r="F3352" t="s">
        <v>13283</v>
      </c>
      <c r="G3352" t="s">
        <v>3333</v>
      </c>
      <c r="H3352" t="s">
        <v>4415</v>
      </c>
      <c r="I3352" t="s">
        <v>12529</v>
      </c>
      <c r="K3352" t="s">
        <v>3336</v>
      </c>
      <c r="L3352" t="s">
        <v>4069</v>
      </c>
      <c r="P3352" t="s">
        <v>3343</v>
      </c>
    </row>
    <row r="3353" spans="1:16" x14ac:dyDescent="0.25">
      <c r="A3353" t="s">
        <v>3430</v>
      </c>
      <c r="B3353" t="s">
        <v>13273</v>
      </c>
      <c r="C3353" t="s">
        <v>13284</v>
      </c>
      <c r="D3353" t="s">
        <v>13284</v>
      </c>
      <c r="F3353" t="s">
        <v>13285</v>
      </c>
      <c r="G3353" t="s">
        <v>3333</v>
      </c>
      <c r="H3353" t="s">
        <v>4415</v>
      </c>
      <c r="I3353" t="s">
        <v>12529</v>
      </c>
      <c r="K3353" t="s">
        <v>3336</v>
      </c>
      <c r="L3353" t="s">
        <v>4069</v>
      </c>
      <c r="P3353" t="s">
        <v>3343</v>
      </c>
    </row>
    <row r="3354" spans="1:16" x14ac:dyDescent="0.25">
      <c r="A3354" t="s">
        <v>3430</v>
      </c>
      <c r="B3354" t="s">
        <v>13273</v>
      </c>
      <c r="C3354" t="s">
        <v>13286</v>
      </c>
      <c r="D3354" t="s">
        <v>13286</v>
      </c>
      <c r="F3354" t="s">
        <v>13287</v>
      </c>
      <c r="G3354" t="s">
        <v>3333</v>
      </c>
      <c r="H3354" t="s">
        <v>4415</v>
      </c>
      <c r="I3354" t="s">
        <v>12529</v>
      </c>
      <c r="K3354" t="s">
        <v>3336</v>
      </c>
      <c r="L3354" t="s">
        <v>4069</v>
      </c>
      <c r="P3354" t="s">
        <v>3343</v>
      </c>
    </row>
    <row r="3355" spans="1:16" x14ac:dyDescent="0.25">
      <c r="A3355" t="s">
        <v>3430</v>
      </c>
      <c r="B3355" t="s">
        <v>13273</v>
      </c>
      <c r="C3355" t="s">
        <v>13288</v>
      </c>
      <c r="D3355" t="s">
        <v>13288</v>
      </c>
      <c r="F3355" t="s">
        <v>13289</v>
      </c>
      <c r="G3355" t="s">
        <v>3333</v>
      </c>
      <c r="H3355" t="s">
        <v>4415</v>
      </c>
      <c r="I3355" t="s">
        <v>12529</v>
      </c>
      <c r="K3355" t="s">
        <v>3336</v>
      </c>
      <c r="L3355" t="s">
        <v>4069</v>
      </c>
      <c r="P3355" t="s">
        <v>3343</v>
      </c>
    </row>
    <row r="3356" spans="1:16" x14ac:dyDescent="0.25">
      <c r="A3356" t="s">
        <v>3430</v>
      </c>
      <c r="B3356" t="s">
        <v>13273</v>
      </c>
      <c r="C3356" t="s">
        <v>13290</v>
      </c>
      <c r="D3356" t="s">
        <v>13290</v>
      </c>
      <c r="F3356" t="s">
        <v>13291</v>
      </c>
      <c r="G3356" t="s">
        <v>3333</v>
      </c>
      <c r="H3356" t="s">
        <v>4415</v>
      </c>
      <c r="I3356" t="s">
        <v>12529</v>
      </c>
      <c r="K3356" t="s">
        <v>3336</v>
      </c>
      <c r="L3356" t="s">
        <v>4069</v>
      </c>
      <c r="P3356" t="s">
        <v>3343</v>
      </c>
    </row>
    <row r="3357" spans="1:16" x14ac:dyDescent="0.25">
      <c r="A3357" t="s">
        <v>3430</v>
      </c>
      <c r="B3357" t="s">
        <v>13273</v>
      </c>
      <c r="C3357" t="s">
        <v>13292</v>
      </c>
      <c r="D3357" t="s">
        <v>13292</v>
      </c>
      <c r="F3357" t="s">
        <v>13293</v>
      </c>
      <c r="G3357" t="s">
        <v>3333</v>
      </c>
      <c r="H3357" t="s">
        <v>4415</v>
      </c>
      <c r="I3357" t="s">
        <v>12529</v>
      </c>
      <c r="K3357" t="s">
        <v>3336</v>
      </c>
      <c r="L3357" t="s">
        <v>4069</v>
      </c>
      <c r="P3357" t="s">
        <v>3343</v>
      </c>
    </row>
    <row r="3358" spans="1:16" x14ac:dyDescent="0.25">
      <c r="A3358" t="s">
        <v>3328</v>
      </c>
      <c r="B3358" t="s">
        <v>13222</v>
      </c>
      <c r="C3358" t="s">
        <v>13294</v>
      </c>
      <c r="D3358" t="s">
        <v>13294</v>
      </c>
      <c r="F3358" t="s">
        <v>12622</v>
      </c>
      <c r="G3358" t="s">
        <v>3333</v>
      </c>
      <c r="H3358" t="s">
        <v>4415</v>
      </c>
      <c r="I3358" t="s">
        <v>12529</v>
      </c>
      <c r="K3358" t="s">
        <v>3336</v>
      </c>
      <c r="L3358" t="s">
        <v>4069</v>
      </c>
      <c r="P3358" t="s">
        <v>3343</v>
      </c>
    </row>
    <row r="3359" spans="1:16" x14ac:dyDescent="0.25">
      <c r="A3359" t="s">
        <v>3430</v>
      </c>
      <c r="B3359" t="s">
        <v>13295</v>
      </c>
      <c r="C3359" t="s">
        <v>13296</v>
      </c>
      <c r="D3359" t="s">
        <v>13296</v>
      </c>
      <c r="F3359" t="s">
        <v>12625</v>
      </c>
      <c r="G3359" t="s">
        <v>3333</v>
      </c>
      <c r="H3359" t="s">
        <v>4415</v>
      </c>
      <c r="I3359" t="s">
        <v>12529</v>
      </c>
      <c r="K3359" t="s">
        <v>3336</v>
      </c>
      <c r="L3359" t="s">
        <v>4069</v>
      </c>
      <c r="P3359" t="s">
        <v>3343</v>
      </c>
    </row>
    <row r="3360" spans="1:16" x14ac:dyDescent="0.25">
      <c r="A3360" t="s">
        <v>3430</v>
      </c>
      <c r="B3360" t="s">
        <v>13295</v>
      </c>
      <c r="C3360" t="s">
        <v>13297</v>
      </c>
      <c r="D3360" t="s">
        <v>13297</v>
      </c>
      <c r="F3360" t="s">
        <v>12627</v>
      </c>
      <c r="G3360" t="s">
        <v>3333</v>
      </c>
      <c r="H3360" t="s">
        <v>4415</v>
      </c>
      <c r="I3360" t="s">
        <v>12529</v>
      </c>
      <c r="K3360" t="s">
        <v>3336</v>
      </c>
      <c r="L3360" t="s">
        <v>4069</v>
      </c>
      <c r="P3360" t="s">
        <v>3343</v>
      </c>
    </row>
    <row r="3361" spans="1:16" x14ac:dyDescent="0.25">
      <c r="A3361" t="s">
        <v>3430</v>
      </c>
      <c r="B3361" t="s">
        <v>13295</v>
      </c>
      <c r="C3361" t="s">
        <v>13298</v>
      </c>
      <c r="D3361" t="s">
        <v>13298</v>
      </c>
      <c r="F3361" t="s">
        <v>12629</v>
      </c>
      <c r="G3361" t="s">
        <v>3333</v>
      </c>
      <c r="H3361" t="s">
        <v>4415</v>
      </c>
      <c r="I3361" t="s">
        <v>12529</v>
      </c>
      <c r="K3361" t="s">
        <v>3336</v>
      </c>
      <c r="L3361" t="s">
        <v>4069</v>
      </c>
      <c r="P3361" t="s">
        <v>3343</v>
      </c>
    </row>
    <row r="3362" spans="1:16" x14ac:dyDescent="0.25">
      <c r="A3362" t="s">
        <v>3430</v>
      </c>
      <c r="B3362" t="s">
        <v>13295</v>
      </c>
      <c r="C3362" t="s">
        <v>13299</v>
      </c>
      <c r="D3362" t="s">
        <v>13299</v>
      </c>
      <c r="F3362" t="s">
        <v>12631</v>
      </c>
      <c r="G3362" t="s">
        <v>3333</v>
      </c>
      <c r="H3362" t="s">
        <v>4415</v>
      </c>
      <c r="I3362" t="s">
        <v>12529</v>
      </c>
      <c r="K3362" t="s">
        <v>3336</v>
      </c>
      <c r="L3362" t="s">
        <v>4069</v>
      </c>
      <c r="P3362" t="s">
        <v>3343</v>
      </c>
    </row>
    <row r="3363" spans="1:16" x14ac:dyDescent="0.25">
      <c r="A3363" t="s">
        <v>3430</v>
      </c>
      <c r="B3363" t="s">
        <v>13295</v>
      </c>
      <c r="C3363" t="s">
        <v>13300</v>
      </c>
      <c r="D3363" t="s">
        <v>13300</v>
      </c>
      <c r="F3363" t="s">
        <v>12633</v>
      </c>
      <c r="G3363" t="s">
        <v>3333</v>
      </c>
      <c r="H3363" t="s">
        <v>4415</v>
      </c>
      <c r="I3363" t="s">
        <v>12529</v>
      </c>
      <c r="K3363" t="s">
        <v>3336</v>
      </c>
      <c r="L3363" t="s">
        <v>4069</v>
      </c>
      <c r="P3363" t="s">
        <v>3343</v>
      </c>
    </row>
    <row r="3364" spans="1:16" x14ac:dyDescent="0.25">
      <c r="A3364" t="s">
        <v>3430</v>
      </c>
      <c r="B3364" t="s">
        <v>13295</v>
      </c>
      <c r="C3364" t="s">
        <v>13301</v>
      </c>
      <c r="D3364" t="s">
        <v>13301</v>
      </c>
      <c r="F3364" t="s">
        <v>12635</v>
      </c>
      <c r="G3364" t="s">
        <v>3333</v>
      </c>
      <c r="H3364" t="s">
        <v>4415</v>
      </c>
      <c r="I3364" t="s">
        <v>12529</v>
      </c>
      <c r="K3364" t="s">
        <v>3336</v>
      </c>
      <c r="L3364" t="s">
        <v>4069</v>
      </c>
      <c r="P3364" t="s">
        <v>3343</v>
      </c>
    </row>
    <row r="3365" spans="1:16" x14ac:dyDescent="0.25">
      <c r="A3365" t="s">
        <v>3430</v>
      </c>
      <c r="B3365" t="s">
        <v>13295</v>
      </c>
      <c r="C3365" t="s">
        <v>13302</v>
      </c>
      <c r="D3365" t="s">
        <v>13302</v>
      </c>
      <c r="F3365" t="s">
        <v>12637</v>
      </c>
      <c r="G3365" t="s">
        <v>3333</v>
      </c>
      <c r="H3365" t="s">
        <v>4415</v>
      </c>
      <c r="I3365" t="s">
        <v>12529</v>
      </c>
      <c r="K3365" t="s">
        <v>3336</v>
      </c>
      <c r="L3365" t="s">
        <v>4069</v>
      </c>
      <c r="P3365" t="s">
        <v>3343</v>
      </c>
    </row>
    <row r="3366" spans="1:16" x14ac:dyDescent="0.25">
      <c r="A3366" t="s">
        <v>3430</v>
      </c>
      <c r="B3366" t="s">
        <v>13295</v>
      </c>
      <c r="C3366" t="s">
        <v>13303</v>
      </c>
      <c r="D3366" t="s">
        <v>13303</v>
      </c>
      <c r="F3366" t="s">
        <v>12639</v>
      </c>
      <c r="G3366" t="s">
        <v>3333</v>
      </c>
      <c r="H3366" t="s">
        <v>4415</v>
      </c>
      <c r="I3366" t="s">
        <v>12529</v>
      </c>
      <c r="K3366" t="s">
        <v>3336</v>
      </c>
      <c r="L3366" t="s">
        <v>4069</v>
      </c>
      <c r="P3366" t="s">
        <v>3343</v>
      </c>
    </row>
    <row r="3367" spans="1:16" x14ac:dyDescent="0.25">
      <c r="A3367" t="s">
        <v>3430</v>
      </c>
      <c r="B3367" t="s">
        <v>13295</v>
      </c>
      <c r="C3367" t="s">
        <v>13304</v>
      </c>
      <c r="D3367" t="s">
        <v>13304</v>
      </c>
      <c r="F3367" t="s">
        <v>12641</v>
      </c>
      <c r="G3367" t="s">
        <v>3333</v>
      </c>
      <c r="H3367" t="s">
        <v>4415</v>
      </c>
      <c r="I3367" t="s">
        <v>12529</v>
      </c>
      <c r="K3367" t="s">
        <v>3336</v>
      </c>
      <c r="L3367" t="s">
        <v>4069</v>
      </c>
      <c r="P3367" t="s">
        <v>3343</v>
      </c>
    </row>
    <row r="3368" spans="1:16" x14ac:dyDescent="0.25">
      <c r="A3368" t="s">
        <v>3430</v>
      </c>
      <c r="B3368" t="s">
        <v>13295</v>
      </c>
      <c r="C3368" t="s">
        <v>13305</v>
      </c>
      <c r="D3368" t="s">
        <v>13305</v>
      </c>
      <c r="F3368" t="s">
        <v>12643</v>
      </c>
      <c r="G3368" t="s">
        <v>3333</v>
      </c>
      <c r="H3368" t="s">
        <v>4415</v>
      </c>
      <c r="I3368" t="s">
        <v>12529</v>
      </c>
      <c r="K3368" t="s">
        <v>3336</v>
      </c>
      <c r="L3368" t="s">
        <v>4069</v>
      </c>
      <c r="P3368" t="s">
        <v>3343</v>
      </c>
    </row>
    <row r="3369" spans="1:16" x14ac:dyDescent="0.25">
      <c r="A3369" t="s">
        <v>3328</v>
      </c>
      <c r="B3369" t="s">
        <v>13235</v>
      </c>
      <c r="C3369" t="s">
        <v>13306</v>
      </c>
      <c r="D3369" t="s">
        <v>13306</v>
      </c>
      <c r="F3369" t="s">
        <v>12645</v>
      </c>
      <c r="G3369" t="s">
        <v>3333</v>
      </c>
      <c r="H3369" t="s">
        <v>4415</v>
      </c>
      <c r="I3369" t="s">
        <v>12529</v>
      </c>
      <c r="K3369" t="s">
        <v>3336</v>
      </c>
      <c r="L3369" t="s">
        <v>4069</v>
      </c>
      <c r="P3369" t="s">
        <v>3343</v>
      </c>
    </row>
    <row r="3370" spans="1:16" x14ac:dyDescent="0.25">
      <c r="A3370" t="s">
        <v>3430</v>
      </c>
      <c r="B3370" t="s">
        <v>13307</v>
      </c>
      <c r="C3370" t="s">
        <v>13308</v>
      </c>
      <c r="D3370" t="s">
        <v>13308</v>
      </c>
      <c r="F3370" t="s">
        <v>12648</v>
      </c>
      <c r="G3370" t="s">
        <v>3333</v>
      </c>
      <c r="H3370" t="s">
        <v>4415</v>
      </c>
      <c r="I3370" t="s">
        <v>12529</v>
      </c>
      <c r="K3370" t="s">
        <v>3336</v>
      </c>
      <c r="L3370" t="s">
        <v>4069</v>
      </c>
      <c r="P3370" t="s">
        <v>3343</v>
      </c>
    </row>
    <row r="3371" spans="1:16" x14ac:dyDescent="0.25">
      <c r="A3371" t="s">
        <v>3430</v>
      </c>
      <c r="B3371" t="s">
        <v>13307</v>
      </c>
      <c r="C3371" t="s">
        <v>13309</v>
      </c>
      <c r="D3371" t="s">
        <v>13309</v>
      </c>
      <c r="F3371" t="s">
        <v>12650</v>
      </c>
      <c r="G3371" t="s">
        <v>3333</v>
      </c>
      <c r="H3371" t="s">
        <v>4415</v>
      </c>
      <c r="I3371" t="s">
        <v>12529</v>
      </c>
      <c r="K3371" t="s">
        <v>3336</v>
      </c>
      <c r="L3371" t="s">
        <v>4069</v>
      </c>
      <c r="P3371" t="s">
        <v>3343</v>
      </c>
    </row>
    <row r="3372" spans="1:16" x14ac:dyDescent="0.25">
      <c r="A3372" t="s">
        <v>3430</v>
      </c>
      <c r="B3372" t="s">
        <v>13307</v>
      </c>
      <c r="C3372" t="s">
        <v>13310</v>
      </c>
      <c r="D3372" t="s">
        <v>13310</v>
      </c>
      <c r="F3372" t="s">
        <v>12652</v>
      </c>
      <c r="G3372" t="s">
        <v>3333</v>
      </c>
      <c r="H3372" t="s">
        <v>4415</v>
      </c>
      <c r="I3372" t="s">
        <v>12529</v>
      </c>
      <c r="K3372" t="s">
        <v>3336</v>
      </c>
      <c r="L3372" t="s">
        <v>4069</v>
      </c>
      <c r="P3372" t="s">
        <v>3343</v>
      </c>
    </row>
    <row r="3373" spans="1:16" x14ac:dyDescent="0.25">
      <c r="A3373" t="s">
        <v>3430</v>
      </c>
      <c r="B3373" t="s">
        <v>13307</v>
      </c>
      <c r="C3373" t="s">
        <v>13311</v>
      </c>
      <c r="D3373" t="s">
        <v>13311</v>
      </c>
      <c r="F3373" t="s">
        <v>12654</v>
      </c>
      <c r="G3373" t="s">
        <v>3333</v>
      </c>
      <c r="H3373" t="s">
        <v>4415</v>
      </c>
      <c r="I3373" t="s">
        <v>12529</v>
      </c>
      <c r="K3373" t="s">
        <v>3336</v>
      </c>
      <c r="L3373" t="s">
        <v>4069</v>
      </c>
      <c r="P3373" t="s">
        <v>3343</v>
      </c>
    </row>
    <row r="3374" spans="1:16" x14ac:dyDescent="0.25">
      <c r="A3374" t="s">
        <v>3430</v>
      </c>
      <c r="B3374" t="s">
        <v>13307</v>
      </c>
      <c r="C3374" t="s">
        <v>13312</v>
      </c>
      <c r="D3374" t="s">
        <v>13312</v>
      </c>
      <c r="F3374" t="s">
        <v>12656</v>
      </c>
      <c r="G3374" t="s">
        <v>3333</v>
      </c>
      <c r="H3374" t="s">
        <v>4415</v>
      </c>
      <c r="I3374" t="s">
        <v>12529</v>
      </c>
      <c r="K3374" t="s">
        <v>3336</v>
      </c>
      <c r="L3374" t="s">
        <v>4069</v>
      </c>
      <c r="P3374" t="s">
        <v>3343</v>
      </c>
    </row>
    <row r="3375" spans="1:16" x14ac:dyDescent="0.25">
      <c r="A3375" t="s">
        <v>3430</v>
      </c>
      <c r="B3375" t="s">
        <v>13307</v>
      </c>
      <c r="C3375" t="s">
        <v>13313</v>
      </c>
      <c r="D3375" t="s">
        <v>13313</v>
      </c>
      <c r="F3375" t="s">
        <v>12658</v>
      </c>
      <c r="G3375" t="s">
        <v>3333</v>
      </c>
      <c r="H3375" t="s">
        <v>4415</v>
      </c>
      <c r="I3375" t="s">
        <v>12529</v>
      </c>
      <c r="K3375" t="s">
        <v>3336</v>
      </c>
      <c r="L3375" t="s">
        <v>4069</v>
      </c>
      <c r="P3375" t="s">
        <v>3343</v>
      </c>
    </row>
    <row r="3376" spans="1:16" x14ac:dyDescent="0.25">
      <c r="A3376" t="s">
        <v>3430</v>
      </c>
      <c r="B3376" t="s">
        <v>13307</v>
      </c>
      <c r="C3376" t="s">
        <v>13314</v>
      </c>
      <c r="D3376" t="s">
        <v>13314</v>
      </c>
      <c r="F3376" t="s">
        <v>12660</v>
      </c>
      <c r="G3376" t="s">
        <v>3333</v>
      </c>
      <c r="H3376" t="s">
        <v>4415</v>
      </c>
      <c r="I3376" t="s">
        <v>12529</v>
      </c>
      <c r="K3376" t="s">
        <v>3336</v>
      </c>
      <c r="L3376" t="s">
        <v>4069</v>
      </c>
      <c r="P3376" t="s">
        <v>3343</v>
      </c>
    </row>
    <row r="3377" spans="1:16" x14ac:dyDescent="0.25">
      <c r="A3377" t="s">
        <v>3430</v>
      </c>
      <c r="B3377" t="s">
        <v>13307</v>
      </c>
      <c r="C3377" t="s">
        <v>13315</v>
      </c>
      <c r="D3377" t="s">
        <v>13315</v>
      </c>
      <c r="F3377" t="s">
        <v>12662</v>
      </c>
      <c r="G3377" t="s">
        <v>3333</v>
      </c>
      <c r="H3377" t="s">
        <v>4415</v>
      </c>
      <c r="I3377" t="s">
        <v>12529</v>
      </c>
      <c r="K3377" t="s">
        <v>3336</v>
      </c>
      <c r="L3377" t="s">
        <v>4069</v>
      </c>
      <c r="P3377" t="s">
        <v>3343</v>
      </c>
    </row>
    <row r="3378" spans="1:16" x14ac:dyDescent="0.25">
      <c r="A3378" t="s">
        <v>3430</v>
      </c>
      <c r="B3378" t="s">
        <v>13307</v>
      </c>
      <c r="C3378" t="s">
        <v>13316</v>
      </c>
      <c r="D3378" t="s">
        <v>13316</v>
      </c>
      <c r="F3378" t="s">
        <v>12664</v>
      </c>
      <c r="G3378" t="s">
        <v>3333</v>
      </c>
      <c r="H3378" t="s">
        <v>4415</v>
      </c>
      <c r="I3378" t="s">
        <v>12529</v>
      </c>
      <c r="K3378" t="s">
        <v>3336</v>
      </c>
      <c r="L3378" t="s">
        <v>4069</v>
      </c>
      <c r="P3378" t="s">
        <v>3343</v>
      </c>
    </row>
    <row r="3379" spans="1:16" x14ac:dyDescent="0.25">
      <c r="A3379" t="s">
        <v>3430</v>
      </c>
      <c r="B3379" t="s">
        <v>13307</v>
      </c>
      <c r="C3379" t="s">
        <v>13317</v>
      </c>
      <c r="D3379" t="s">
        <v>13317</v>
      </c>
      <c r="F3379" t="s">
        <v>12666</v>
      </c>
      <c r="G3379" t="s">
        <v>3333</v>
      </c>
      <c r="H3379" t="s">
        <v>4415</v>
      </c>
      <c r="I3379" t="s">
        <v>12529</v>
      </c>
      <c r="K3379" t="s">
        <v>3336</v>
      </c>
      <c r="L3379" t="s">
        <v>4069</v>
      </c>
      <c r="P3379" t="s">
        <v>3343</v>
      </c>
    </row>
    <row r="3380" spans="1:16" x14ac:dyDescent="0.25">
      <c r="A3380" t="s">
        <v>3328</v>
      </c>
      <c r="B3380" t="s">
        <v>13235</v>
      </c>
      <c r="C3380" t="s">
        <v>13318</v>
      </c>
      <c r="D3380" t="s">
        <v>13318</v>
      </c>
      <c r="F3380" t="s">
        <v>12668</v>
      </c>
      <c r="G3380" t="s">
        <v>3333</v>
      </c>
      <c r="H3380" t="s">
        <v>4415</v>
      </c>
      <c r="I3380" t="s">
        <v>12529</v>
      </c>
      <c r="K3380" t="s">
        <v>3336</v>
      </c>
      <c r="L3380" t="s">
        <v>4069</v>
      </c>
      <c r="P3380" t="s">
        <v>3343</v>
      </c>
    </row>
    <row r="3381" spans="1:16" x14ac:dyDescent="0.25">
      <c r="A3381" t="s">
        <v>3430</v>
      </c>
      <c r="B3381" t="s">
        <v>13319</v>
      </c>
      <c r="C3381" t="s">
        <v>13320</v>
      </c>
      <c r="D3381" t="s">
        <v>13320</v>
      </c>
      <c r="F3381" t="s">
        <v>12671</v>
      </c>
      <c r="G3381" t="s">
        <v>3333</v>
      </c>
      <c r="H3381" t="s">
        <v>4415</v>
      </c>
      <c r="I3381" t="s">
        <v>12529</v>
      </c>
      <c r="K3381" t="s">
        <v>3336</v>
      </c>
      <c r="L3381" t="s">
        <v>4069</v>
      </c>
      <c r="P3381" t="s">
        <v>3343</v>
      </c>
    </row>
    <row r="3382" spans="1:16" x14ac:dyDescent="0.25">
      <c r="A3382" t="s">
        <v>3430</v>
      </c>
      <c r="B3382" t="s">
        <v>13319</v>
      </c>
      <c r="C3382" t="s">
        <v>13321</v>
      </c>
      <c r="D3382" t="s">
        <v>13321</v>
      </c>
      <c r="F3382" t="s">
        <v>12673</v>
      </c>
      <c r="G3382" t="s">
        <v>3333</v>
      </c>
      <c r="H3382" t="s">
        <v>4415</v>
      </c>
      <c r="I3382" t="s">
        <v>12529</v>
      </c>
      <c r="K3382" t="s">
        <v>3336</v>
      </c>
      <c r="L3382" t="s">
        <v>4069</v>
      </c>
      <c r="P3382" t="s">
        <v>3343</v>
      </c>
    </row>
    <row r="3383" spans="1:16" x14ac:dyDescent="0.25">
      <c r="A3383" t="s">
        <v>3430</v>
      </c>
      <c r="B3383" t="s">
        <v>13319</v>
      </c>
      <c r="C3383" t="s">
        <v>13322</v>
      </c>
      <c r="D3383" t="s">
        <v>13322</v>
      </c>
      <c r="F3383" t="s">
        <v>12675</v>
      </c>
      <c r="G3383" t="s">
        <v>3333</v>
      </c>
      <c r="H3383" t="s">
        <v>4415</v>
      </c>
      <c r="I3383" t="s">
        <v>12529</v>
      </c>
      <c r="K3383" t="s">
        <v>3336</v>
      </c>
      <c r="L3383" t="s">
        <v>4069</v>
      </c>
      <c r="P3383" t="s">
        <v>3343</v>
      </c>
    </row>
    <row r="3384" spans="1:16" x14ac:dyDescent="0.25">
      <c r="A3384" t="s">
        <v>3430</v>
      </c>
      <c r="B3384" t="s">
        <v>13319</v>
      </c>
      <c r="C3384" t="s">
        <v>13323</v>
      </c>
      <c r="D3384" t="s">
        <v>13323</v>
      </c>
      <c r="F3384" t="s">
        <v>12677</v>
      </c>
      <c r="G3384" t="s">
        <v>3333</v>
      </c>
      <c r="H3384" t="s">
        <v>4415</v>
      </c>
      <c r="I3384" t="s">
        <v>12529</v>
      </c>
      <c r="K3384" t="s">
        <v>3336</v>
      </c>
      <c r="L3384" t="s">
        <v>4069</v>
      </c>
      <c r="P3384" t="s">
        <v>3343</v>
      </c>
    </row>
    <row r="3385" spans="1:16" x14ac:dyDescent="0.25">
      <c r="A3385" t="s">
        <v>3430</v>
      </c>
      <c r="B3385" t="s">
        <v>13319</v>
      </c>
      <c r="C3385" t="s">
        <v>13324</v>
      </c>
      <c r="D3385" t="s">
        <v>13324</v>
      </c>
      <c r="F3385" t="s">
        <v>12679</v>
      </c>
      <c r="G3385" t="s">
        <v>3333</v>
      </c>
      <c r="H3385" t="s">
        <v>4415</v>
      </c>
      <c r="I3385" t="s">
        <v>12529</v>
      </c>
      <c r="K3385" t="s">
        <v>3336</v>
      </c>
      <c r="L3385" t="s">
        <v>4069</v>
      </c>
      <c r="P3385" t="s">
        <v>3343</v>
      </c>
    </row>
    <row r="3386" spans="1:16" x14ac:dyDescent="0.25">
      <c r="A3386" t="s">
        <v>3430</v>
      </c>
      <c r="B3386" t="s">
        <v>13319</v>
      </c>
      <c r="C3386" t="s">
        <v>13325</v>
      </c>
      <c r="D3386" t="s">
        <v>13325</v>
      </c>
      <c r="F3386" t="s">
        <v>12681</v>
      </c>
      <c r="G3386" t="s">
        <v>3333</v>
      </c>
      <c r="H3386" t="s">
        <v>4415</v>
      </c>
      <c r="I3386" t="s">
        <v>12529</v>
      </c>
      <c r="K3386" t="s">
        <v>3336</v>
      </c>
      <c r="L3386" t="s">
        <v>4069</v>
      </c>
      <c r="P3386" t="s">
        <v>3343</v>
      </c>
    </row>
    <row r="3387" spans="1:16" x14ac:dyDescent="0.25">
      <c r="A3387" t="s">
        <v>3430</v>
      </c>
      <c r="B3387" t="s">
        <v>13319</v>
      </c>
      <c r="C3387" t="s">
        <v>13326</v>
      </c>
      <c r="D3387" t="s">
        <v>13326</v>
      </c>
      <c r="F3387" t="s">
        <v>12683</v>
      </c>
      <c r="G3387" t="s">
        <v>3333</v>
      </c>
      <c r="H3387" t="s">
        <v>4415</v>
      </c>
      <c r="I3387" t="s">
        <v>12529</v>
      </c>
      <c r="K3387" t="s">
        <v>3336</v>
      </c>
      <c r="L3387" t="s">
        <v>4069</v>
      </c>
      <c r="P3387" t="s">
        <v>3343</v>
      </c>
    </row>
    <row r="3388" spans="1:16" x14ac:dyDescent="0.25">
      <c r="A3388" t="s">
        <v>3430</v>
      </c>
      <c r="B3388" t="s">
        <v>13319</v>
      </c>
      <c r="C3388" t="s">
        <v>13327</v>
      </c>
      <c r="D3388" t="s">
        <v>13327</v>
      </c>
      <c r="F3388" t="s">
        <v>12685</v>
      </c>
      <c r="G3388" t="s">
        <v>3333</v>
      </c>
      <c r="H3388" t="s">
        <v>4415</v>
      </c>
      <c r="I3388" t="s">
        <v>12529</v>
      </c>
      <c r="K3388" t="s">
        <v>3336</v>
      </c>
      <c r="L3388" t="s">
        <v>4069</v>
      </c>
      <c r="P3388" t="s">
        <v>3343</v>
      </c>
    </row>
    <row r="3389" spans="1:16" x14ac:dyDescent="0.25">
      <c r="A3389" t="s">
        <v>3430</v>
      </c>
      <c r="B3389" t="s">
        <v>13319</v>
      </c>
      <c r="C3389" t="s">
        <v>13328</v>
      </c>
      <c r="D3389" t="s">
        <v>13328</v>
      </c>
      <c r="F3389" t="s">
        <v>12687</v>
      </c>
      <c r="G3389" t="s">
        <v>3333</v>
      </c>
      <c r="H3389" t="s">
        <v>4415</v>
      </c>
      <c r="I3389" t="s">
        <v>12529</v>
      </c>
      <c r="K3389" t="s">
        <v>3336</v>
      </c>
      <c r="L3389" t="s">
        <v>4069</v>
      </c>
      <c r="P3389" t="s">
        <v>3343</v>
      </c>
    </row>
    <row r="3390" spans="1:16" x14ac:dyDescent="0.25">
      <c r="A3390" t="s">
        <v>3430</v>
      </c>
      <c r="B3390" t="s">
        <v>13319</v>
      </c>
      <c r="C3390" t="s">
        <v>13329</v>
      </c>
      <c r="D3390" t="s">
        <v>13329</v>
      </c>
      <c r="F3390" t="s">
        <v>12689</v>
      </c>
      <c r="G3390" t="s">
        <v>3333</v>
      </c>
      <c r="H3390" t="s">
        <v>4415</v>
      </c>
      <c r="I3390" t="s">
        <v>12529</v>
      </c>
      <c r="K3390" t="s">
        <v>3336</v>
      </c>
      <c r="L3390" t="s">
        <v>4069</v>
      </c>
      <c r="P3390" t="s">
        <v>3343</v>
      </c>
    </row>
    <row r="3391" spans="1:16" x14ac:dyDescent="0.25">
      <c r="A3391" t="s">
        <v>3328</v>
      </c>
      <c r="B3391" t="s">
        <v>13222</v>
      </c>
      <c r="C3391" t="s">
        <v>13330</v>
      </c>
      <c r="D3391" t="s">
        <v>13330</v>
      </c>
      <c r="F3391" t="s">
        <v>12691</v>
      </c>
      <c r="G3391" t="s">
        <v>3333</v>
      </c>
      <c r="H3391" t="s">
        <v>4415</v>
      </c>
      <c r="I3391" t="s">
        <v>12529</v>
      </c>
      <c r="K3391" t="s">
        <v>3336</v>
      </c>
      <c r="L3391" t="s">
        <v>4069</v>
      </c>
      <c r="P3391" t="s">
        <v>3343</v>
      </c>
    </row>
    <row r="3392" spans="1:16" x14ac:dyDescent="0.25">
      <c r="A3392" t="s">
        <v>3430</v>
      </c>
      <c r="B3392" t="s">
        <v>13331</v>
      </c>
      <c r="C3392" t="s">
        <v>13332</v>
      </c>
      <c r="D3392" t="s">
        <v>13332</v>
      </c>
      <c r="F3392" t="s">
        <v>12694</v>
      </c>
      <c r="G3392" t="s">
        <v>3333</v>
      </c>
      <c r="H3392" t="s">
        <v>4415</v>
      </c>
      <c r="I3392" t="s">
        <v>12529</v>
      </c>
      <c r="K3392" t="s">
        <v>3336</v>
      </c>
      <c r="L3392" t="s">
        <v>4069</v>
      </c>
      <c r="P3392" t="s">
        <v>3343</v>
      </c>
    </row>
    <row r="3393" spans="1:16" x14ac:dyDescent="0.25">
      <c r="A3393" t="s">
        <v>3430</v>
      </c>
      <c r="B3393" t="s">
        <v>13331</v>
      </c>
      <c r="C3393" t="s">
        <v>13333</v>
      </c>
      <c r="D3393" t="s">
        <v>13333</v>
      </c>
      <c r="F3393" t="s">
        <v>12696</v>
      </c>
      <c r="G3393" t="s">
        <v>3333</v>
      </c>
      <c r="H3393" t="s">
        <v>4415</v>
      </c>
      <c r="I3393" t="s">
        <v>12529</v>
      </c>
      <c r="K3393" t="s">
        <v>3336</v>
      </c>
      <c r="L3393" t="s">
        <v>4069</v>
      </c>
      <c r="P3393" t="s">
        <v>3343</v>
      </c>
    </row>
    <row r="3394" spans="1:16" x14ac:dyDescent="0.25">
      <c r="A3394" t="s">
        <v>3430</v>
      </c>
      <c r="B3394" t="s">
        <v>13331</v>
      </c>
      <c r="C3394" t="s">
        <v>13334</v>
      </c>
      <c r="D3394" t="s">
        <v>13334</v>
      </c>
      <c r="F3394" t="s">
        <v>12698</v>
      </c>
      <c r="G3394" t="s">
        <v>3333</v>
      </c>
      <c r="H3394" t="s">
        <v>4415</v>
      </c>
      <c r="I3394" t="s">
        <v>12529</v>
      </c>
      <c r="K3394" t="s">
        <v>3336</v>
      </c>
      <c r="L3394" t="s">
        <v>4069</v>
      </c>
      <c r="P3394" t="s">
        <v>3343</v>
      </c>
    </row>
    <row r="3395" spans="1:16" x14ac:dyDescent="0.25">
      <c r="A3395" t="s">
        <v>3430</v>
      </c>
      <c r="B3395" t="s">
        <v>13331</v>
      </c>
      <c r="C3395" t="s">
        <v>13335</v>
      </c>
      <c r="D3395" t="s">
        <v>13335</v>
      </c>
      <c r="F3395" t="s">
        <v>12700</v>
      </c>
      <c r="G3395" t="s">
        <v>3333</v>
      </c>
      <c r="H3395" t="s">
        <v>4415</v>
      </c>
      <c r="I3395" t="s">
        <v>12529</v>
      </c>
      <c r="K3395" t="s">
        <v>3336</v>
      </c>
      <c r="L3395" t="s">
        <v>4069</v>
      </c>
      <c r="P3395" t="s">
        <v>3343</v>
      </c>
    </row>
    <row r="3396" spans="1:16" x14ac:dyDescent="0.25">
      <c r="A3396" t="s">
        <v>3430</v>
      </c>
      <c r="B3396" t="s">
        <v>13331</v>
      </c>
      <c r="C3396" t="s">
        <v>13336</v>
      </c>
      <c r="D3396" t="s">
        <v>13336</v>
      </c>
      <c r="F3396" t="s">
        <v>12702</v>
      </c>
      <c r="G3396" t="s">
        <v>3333</v>
      </c>
      <c r="H3396" t="s">
        <v>4415</v>
      </c>
      <c r="I3396" t="s">
        <v>12529</v>
      </c>
      <c r="K3396" t="s">
        <v>3336</v>
      </c>
      <c r="L3396" t="s">
        <v>4069</v>
      </c>
      <c r="P3396" t="s">
        <v>3343</v>
      </c>
    </row>
    <row r="3397" spans="1:16" x14ac:dyDescent="0.25">
      <c r="A3397" t="s">
        <v>3430</v>
      </c>
      <c r="B3397" t="s">
        <v>13331</v>
      </c>
      <c r="C3397" t="s">
        <v>13337</v>
      </c>
      <c r="D3397" t="s">
        <v>13337</v>
      </c>
      <c r="F3397" t="s">
        <v>12704</v>
      </c>
      <c r="G3397" t="s">
        <v>3333</v>
      </c>
      <c r="H3397" t="s">
        <v>4415</v>
      </c>
      <c r="I3397" t="s">
        <v>12529</v>
      </c>
      <c r="K3397" t="s">
        <v>3336</v>
      </c>
      <c r="L3397" t="s">
        <v>4069</v>
      </c>
      <c r="P3397" t="s">
        <v>3343</v>
      </c>
    </row>
    <row r="3398" spans="1:16" x14ac:dyDescent="0.25">
      <c r="A3398" t="s">
        <v>3430</v>
      </c>
      <c r="B3398" t="s">
        <v>13331</v>
      </c>
      <c r="C3398" t="s">
        <v>13338</v>
      </c>
      <c r="D3398" t="s">
        <v>13338</v>
      </c>
      <c r="F3398" t="s">
        <v>12706</v>
      </c>
      <c r="G3398" t="s">
        <v>3333</v>
      </c>
      <c r="H3398" t="s">
        <v>4415</v>
      </c>
      <c r="I3398" t="s">
        <v>12529</v>
      </c>
      <c r="K3398" t="s">
        <v>3336</v>
      </c>
      <c r="L3398" t="s">
        <v>4069</v>
      </c>
      <c r="P3398" t="s">
        <v>3343</v>
      </c>
    </row>
    <row r="3399" spans="1:16" x14ac:dyDescent="0.25">
      <c r="A3399" t="s">
        <v>3430</v>
      </c>
      <c r="B3399" t="s">
        <v>13331</v>
      </c>
      <c r="C3399" t="s">
        <v>13339</v>
      </c>
      <c r="D3399" t="s">
        <v>13339</v>
      </c>
      <c r="F3399" t="s">
        <v>12708</v>
      </c>
      <c r="G3399" t="s">
        <v>3333</v>
      </c>
      <c r="H3399" t="s">
        <v>4415</v>
      </c>
      <c r="I3399" t="s">
        <v>12529</v>
      </c>
      <c r="K3399" t="s">
        <v>3336</v>
      </c>
      <c r="L3399" t="s">
        <v>4069</v>
      </c>
      <c r="P3399" t="s">
        <v>3343</v>
      </c>
    </row>
    <row r="3400" spans="1:16" x14ac:dyDescent="0.25">
      <c r="A3400" t="s">
        <v>3430</v>
      </c>
      <c r="B3400" t="s">
        <v>13331</v>
      </c>
      <c r="C3400" t="s">
        <v>13340</v>
      </c>
      <c r="D3400" t="s">
        <v>13340</v>
      </c>
      <c r="F3400" t="s">
        <v>12710</v>
      </c>
      <c r="G3400" t="s">
        <v>3333</v>
      </c>
      <c r="H3400" t="s">
        <v>4415</v>
      </c>
      <c r="I3400" t="s">
        <v>12529</v>
      </c>
      <c r="K3400" t="s">
        <v>3336</v>
      </c>
      <c r="L3400" t="s">
        <v>4069</v>
      </c>
      <c r="P3400" t="s">
        <v>3343</v>
      </c>
    </row>
    <row r="3401" spans="1:16" x14ac:dyDescent="0.25">
      <c r="A3401" t="s">
        <v>3430</v>
      </c>
      <c r="B3401" t="s">
        <v>13331</v>
      </c>
      <c r="C3401" t="s">
        <v>13341</v>
      </c>
      <c r="D3401" t="s">
        <v>13341</v>
      </c>
      <c r="F3401" t="s">
        <v>12712</v>
      </c>
      <c r="G3401" t="s">
        <v>3333</v>
      </c>
      <c r="H3401" t="s">
        <v>4415</v>
      </c>
      <c r="I3401" t="s">
        <v>12529</v>
      </c>
      <c r="K3401" t="s">
        <v>3336</v>
      </c>
      <c r="L3401" t="s">
        <v>4069</v>
      </c>
      <c r="P3401" t="s">
        <v>3343</v>
      </c>
    </row>
    <row r="3402" spans="1:16" x14ac:dyDescent="0.25">
      <c r="A3402" t="s">
        <v>3328</v>
      </c>
      <c r="B3402" t="s">
        <v>13222</v>
      </c>
      <c r="C3402" t="s">
        <v>13342</v>
      </c>
      <c r="D3402" t="s">
        <v>13342</v>
      </c>
      <c r="F3402" t="s">
        <v>13343</v>
      </c>
      <c r="G3402" t="s">
        <v>3333</v>
      </c>
      <c r="H3402" t="s">
        <v>4415</v>
      </c>
      <c r="I3402" t="s">
        <v>12529</v>
      </c>
      <c r="K3402" t="s">
        <v>3336</v>
      </c>
      <c r="L3402" t="s">
        <v>4069</v>
      </c>
      <c r="P3402" t="s">
        <v>3343</v>
      </c>
    </row>
    <row r="3403" spans="1:16" x14ac:dyDescent="0.25">
      <c r="A3403" t="s">
        <v>3430</v>
      </c>
      <c r="B3403" t="s">
        <v>13344</v>
      </c>
      <c r="C3403" t="s">
        <v>13345</v>
      </c>
      <c r="D3403" t="s">
        <v>13345</v>
      </c>
      <c r="F3403" t="s">
        <v>13346</v>
      </c>
      <c r="G3403" t="s">
        <v>3333</v>
      </c>
      <c r="H3403" t="s">
        <v>4415</v>
      </c>
      <c r="I3403" t="s">
        <v>12529</v>
      </c>
      <c r="K3403" t="s">
        <v>3336</v>
      </c>
      <c r="L3403" t="s">
        <v>4069</v>
      </c>
      <c r="P3403" t="s">
        <v>3343</v>
      </c>
    </row>
    <row r="3404" spans="1:16" x14ac:dyDescent="0.25">
      <c r="A3404" t="s">
        <v>3430</v>
      </c>
      <c r="B3404" t="s">
        <v>13344</v>
      </c>
      <c r="C3404" t="s">
        <v>13347</v>
      </c>
      <c r="D3404" t="s">
        <v>13347</v>
      </c>
      <c r="F3404" t="s">
        <v>13348</v>
      </c>
      <c r="G3404" t="s">
        <v>3333</v>
      </c>
      <c r="H3404" t="s">
        <v>4415</v>
      </c>
      <c r="I3404" t="s">
        <v>12529</v>
      </c>
      <c r="K3404" t="s">
        <v>3336</v>
      </c>
      <c r="L3404" t="s">
        <v>4069</v>
      </c>
      <c r="P3404" t="s">
        <v>3343</v>
      </c>
    </row>
    <row r="3405" spans="1:16" x14ac:dyDescent="0.25">
      <c r="A3405" t="s">
        <v>3430</v>
      </c>
      <c r="B3405" t="s">
        <v>13344</v>
      </c>
      <c r="C3405" t="s">
        <v>13349</v>
      </c>
      <c r="D3405" t="s">
        <v>13349</v>
      </c>
      <c r="F3405" t="s">
        <v>13350</v>
      </c>
      <c r="G3405" t="s">
        <v>3333</v>
      </c>
      <c r="H3405" t="s">
        <v>4415</v>
      </c>
      <c r="I3405" t="s">
        <v>12529</v>
      </c>
      <c r="K3405" t="s">
        <v>3336</v>
      </c>
      <c r="L3405" t="s">
        <v>4069</v>
      </c>
      <c r="P3405" t="s">
        <v>3343</v>
      </c>
    </row>
    <row r="3406" spans="1:16" x14ac:dyDescent="0.25">
      <c r="A3406" t="s">
        <v>3430</v>
      </c>
      <c r="B3406" t="s">
        <v>13344</v>
      </c>
      <c r="C3406" t="s">
        <v>13351</v>
      </c>
      <c r="D3406" t="s">
        <v>13351</v>
      </c>
      <c r="F3406" t="s">
        <v>13352</v>
      </c>
      <c r="G3406" t="s">
        <v>3333</v>
      </c>
      <c r="H3406" t="s">
        <v>4415</v>
      </c>
      <c r="I3406" t="s">
        <v>12529</v>
      </c>
      <c r="K3406" t="s">
        <v>3336</v>
      </c>
      <c r="L3406" t="s">
        <v>4069</v>
      </c>
      <c r="P3406" t="s">
        <v>3343</v>
      </c>
    </row>
    <row r="3407" spans="1:16" x14ac:dyDescent="0.25">
      <c r="A3407" t="s">
        <v>3430</v>
      </c>
      <c r="B3407" t="s">
        <v>13344</v>
      </c>
      <c r="C3407" t="s">
        <v>13353</v>
      </c>
      <c r="D3407" t="s">
        <v>13353</v>
      </c>
      <c r="F3407" t="s">
        <v>13354</v>
      </c>
      <c r="G3407" t="s">
        <v>3333</v>
      </c>
      <c r="H3407" t="s">
        <v>4415</v>
      </c>
      <c r="I3407" t="s">
        <v>12529</v>
      </c>
      <c r="K3407" t="s">
        <v>3336</v>
      </c>
      <c r="L3407" t="s">
        <v>4069</v>
      </c>
      <c r="P3407" t="s">
        <v>3343</v>
      </c>
    </row>
    <row r="3408" spans="1:16" x14ac:dyDescent="0.25">
      <c r="A3408" t="s">
        <v>3430</v>
      </c>
      <c r="B3408" t="s">
        <v>13344</v>
      </c>
      <c r="C3408" t="s">
        <v>13355</v>
      </c>
      <c r="D3408" t="s">
        <v>13355</v>
      </c>
      <c r="F3408" t="s">
        <v>13356</v>
      </c>
      <c r="G3408" t="s">
        <v>3333</v>
      </c>
      <c r="H3408" t="s">
        <v>4415</v>
      </c>
      <c r="I3408" t="s">
        <v>12529</v>
      </c>
      <c r="K3408" t="s">
        <v>3336</v>
      </c>
      <c r="L3408" t="s">
        <v>4069</v>
      </c>
      <c r="P3408" t="s">
        <v>3343</v>
      </c>
    </row>
    <row r="3409" spans="1:16" x14ac:dyDescent="0.25">
      <c r="A3409" t="s">
        <v>3430</v>
      </c>
      <c r="B3409" t="s">
        <v>13344</v>
      </c>
      <c r="C3409" t="s">
        <v>13357</v>
      </c>
      <c r="D3409" t="s">
        <v>13357</v>
      </c>
      <c r="F3409" t="s">
        <v>13358</v>
      </c>
      <c r="G3409" t="s">
        <v>3333</v>
      </c>
      <c r="H3409" t="s">
        <v>4415</v>
      </c>
      <c r="I3409" t="s">
        <v>12529</v>
      </c>
      <c r="K3409" t="s">
        <v>3336</v>
      </c>
      <c r="L3409" t="s">
        <v>4069</v>
      </c>
      <c r="P3409" t="s">
        <v>3343</v>
      </c>
    </row>
    <row r="3410" spans="1:16" x14ac:dyDescent="0.25">
      <c r="A3410" t="s">
        <v>3430</v>
      </c>
      <c r="B3410" t="s">
        <v>13344</v>
      </c>
      <c r="C3410" t="s">
        <v>13359</v>
      </c>
      <c r="D3410" t="s">
        <v>13359</v>
      </c>
      <c r="F3410" t="s">
        <v>13360</v>
      </c>
      <c r="G3410" t="s">
        <v>3333</v>
      </c>
      <c r="H3410" t="s">
        <v>4415</v>
      </c>
      <c r="I3410" t="s">
        <v>12529</v>
      </c>
      <c r="K3410" t="s">
        <v>3336</v>
      </c>
      <c r="L3410" t="s">
        <v>4069</v>
      </c>
      <c r="P3410" t="s">
        <v>3343</v>
      </c>
    </row>
    <row r="3411" spans="1:16" x14ac:dyDescent="0.25">
      <c r="A3411" t="s">
        <v>3430</v>
      </c>
      <c r="B3411" t="s">
        <v>13344</v>
      </c>
      <c r="C3411" t="s">
        <v>13361</v>
      </c>
      <c r="D3411" t="s">
        <v>13361</v>
      </c>
      <c r="F3411" t="s">
        <v>13362</v>
      </c>
      <c r="G3411" t="s">
        <v>3333</v>
      </c>
      <c r="H3411" t="s">
        <v>4415</v>
      </c>
      <c r="I3411" t="s">
        <v>12529</v>
      </c>
      <c r="K3411" t="s">
        <v>3336</v>
      </c>
      <c r="L3411" t="s">
        <v>4069</v>
      </c>
      <c r="P3411" t="s">
        <v>3343</v>
      </c>
    </row>
    <row r="3412" spans="1:16" x14ac:dyDescent="0.25">
      <c r="A3412" t="s">
        <v>3430</v>
      </c>
      <c r="B3412" t="s">
        <v>13344</v>
      </c>
      <c r="C3412" t="s">
        <v>13363</v>
      </c>
      <c r="D3412" t="s">
        <v>13363</v>
      </c>
      <c r="F3412" t="s">
        <v>13364</v>
      </c>
      <c r="G3412" t="s">
        <v>3333</v>
      </c>
      <c r="H3412" t="s">
        <v>4415</v>
      </c>
      <c r="I3412" t="s">
        <v>12529</v>
      </c>
      <c r="K3412" t="s">
        <v>3336</v>
      </c>
      <c r="L3412" t="s">
        <v>4069</v>
      </c>
      <c r="P3412" t="s">
        <v>3343</v>
      </c>
    </row>
    <row r="3413" spans="1:16" x14ac:dyDescent="0.25">
      <c r="A3413" t="s">
        <v>3328</v>
      </c>
      <c r="B3413" t="s">
        <v>13235</v>
      </c>
      <c r="C3413" t="s">
        <v>13365</v>
      </c>
      <c r="D3413" t="s">
        <v>13365</v>
      </c>
      <c r="F3413" t="s">
        <v>13366</v>
      </c>
      <c r="G3413" t="s">
        <v>3333</v>
      </c>
      <c r="H3413" t="s">
        <v>4415</v>
      </c>
      <c r="I3413" t="s">
        <v>12529</v>
      </c>
      <c r="K3413" t="s">
        <v>3336</v>
      </c>
      <c r="L3413" t="s">
        <v>4069</v>
      </c>
      <c r="P3413" t="s">
        <v>3343</v>
      </c>
    </row>
    <row r="3414" spans="1:16" x14ac:dyDescent="0.25">
      <c r="A3414" t="s">
        <v>3430</v>
      </c>
      <c r="B3414" t="s">
        <v>13367</v>
      </c>
      <c r="C3414" t="s">
        <v>13368</v>
      </c>
      <c r="D3414" t="s">
        <v>13368</v>
      </c>
      <c r="F3414" t="s">
        <v>13369</v>
      </c>
      <c r="G3414" t="s">
        <v>3333</v>
      </c>
      <c r="H3414" t="s">
        <v>4415</v>
      </c>
      <c r="I3414" t="s">
        <v>12529</v>
      </c>
      <c r="K3414" t="s">
        <v>3336</v>
      </c>
      <c r="L3414" t="s">
        <v>4069</v>
      </c>
      <c r="P3414" t="s">
        <v>3343</v>
      </c>
    </row>
    <row r="3415" spans="1:16" x14ac:dyDescent="0.25">
      <c r="A3415" t="s">
        <v>3430</v>
      </c>
      <c r="B3415" t="s">
        <v>13367</v>
      </c>
      <c r="C3415" t="s">
        <v>13370</v>
      </c>
      <c r="D3415" t="s">
        <v>13370</v>
      </c>
      <c r="F3415" t="s">
        <v>13371</v>
      </c>
      <c r="G3415" t="s">
        <v>3333</v>
      </c>
      <c r="H3415" t="s">
        <v>4415</v>
      </c>
      <c r="I3415" t="s">
        <v>12529</v>
      </c>
      <c r="K3415" t="s">
        <v>3336</v>
      </c>
      <c r="L3415" t="s">
        <v>4069</v>
      </c>
      <c r="P3415" t="s">
        <v>3343</v>
      </c>
    </row>
    <row r="3416" spans="1:16" x14ac:dyDescent="0.25">
      <c r="A3416" t="s">
        <v>3430</v>
      </c>
      <c r="B3416" t="s">
        <v>13367</v>
      </c>
      <c r="C3416" t="s">
        <v>13372</v>
      </c>
      <c r="D3416" t="s">
        <v>13372</v>
      </c>
      <c r="F3416" t="s">
        <v>13373</v>
      </c>
      <c r="G3416" t="s">
        <v>3333</v>
      </c>
      <c r="H3416" t="s">
        <v>4415</v>
      </c>
      <c r="I3416" t="s">
        <v>12529</v>
      </c>
      <c r="K3416" t="s">
        <v>3336</v>
      </c>
      <c r="L3416" t="s">
        <v>4069</v>
      </c>
      <c r="P3416" t="s">
        <v>3343</v>
      </c>
    </row>
    <row r="3417" spans="1:16" x14ac:dyDescent="0.25">
      <c r="A3417" t="s">
        <v>3430</v>
      </c>
      <c r="B3417" t="s">
        <v>13367</v>
      </c>
      <c r="C3417" t="s">
        <v>13374</v>
      </c>
      <c r="D3417" t="s">
        <v>13374</v>
      </c>
      <c r="F3417" t="s">
        <v>13375</v>
      </c>
      <c r="G3417" t="s">
        <v>3333</v>
      </c>
      <c r="H3417" t="s">
        <v>4415</v>
      </c>
      <c r="I3417" t="s">
        <v>12529</v>
      </c>
      <c r="K3417" t="s">
        <v>3336</v>
      </c>
      <c r="L3417" t="s">
        <v>4069</v>
      </c>
      <c r="P3417" t="s">
        <v>3343</v>
      </c>
    </row>
    <row r="3418" spans="1:16" x14ac:dyDescent="0.25">
      <c r="A3418" t="s">
        <v>3430</v>
      </c>
      <c r="B3418" t="s">
        <v>13367</v>
      </c>
      <c r="C3418" t="s">
        <v>13376</v>
      </c>
      <c r="D3418" t="s">
        <v>13376</v>
      </c>
      <c r="F3418" t="s">
        <v>13377</v>
      </c>
      <c r="G3418" t="s">
        <v>3333</v>
      </c>
      <c r="H3418" t="s">
        <v>4415</v>
      </c>
      <c r="I3418" t="s">
        <v>12529</v>
      </c>
      <c r="K3418" t="s">
        <v>3336</v>
      </c>
      <c r="L3418" t="s">
        <v>4069</v>
      </c>
      <c r="P3418" t="s">
        <v>3343</v>
      </c>
    </row>
    <row r="3419" spans="1:16" x14ac:dyDescent="0.25">
      <c r="A3419" t="s">
        <v>3430</v>
      </c>
      <c r="B3419" t="s">
        <v>13367</v>
      </c>
      <c r="C3419" t="s">
        <v>13378</v>
      </c>
      <c r="D3419" t="s">
        <v>13378</v>
      </c>
      <c r="F3419" t="s">
        <v>13379</v>
      </c>
      <c r="G3419" t="s">
        <v>3333</v>
      </c>
      <c r="H3419" t="s">
        <v>4415</v>
      </c>
      <c r="I3419" t="s">
        <v>12529</v>
      </c>
      <c r="K3419" t="s">
        <v>3336</v>
      </c>
      <c r="L3419" t="s">
        <v>4069</v>
      </c>
      <c r="P3419" t="s">
        <v>3343</v>
      </c>
    </row>
    <row r="3420" spans="1:16" x14ac:dyDescent="0.25">
      <c r="A3420" t="s">
        <v>3430</v>
      </c>
      <c r="B3420" t="s">
        <v>13367</v>
      </c>
      <c r="C3420" t="s">
        <v>13380</v>
      </c>
      <c r="D3420" t="s">
        <v>13380</v>
      </c>
      <c r="F3420" t="s">
        <v>13381</v>
      </c>
      <c r="G3420" t="s">
        <v>3333</v>
      </c>
      <c r="H3420" t="s">
        <v>4415</v>
      </c>
      <c r="I3420" t="s">
        <v>12529</v>
      </c>
      <c r="K3420" t="s">
        <v>3336</v>
      </c>
      <c r="L3420" t="s">
        <v>4069</v>
      </c>
      <c r="P3420" t="s">
        <v>3343</v>
      </c>
    </row>
    <row r="3421" spans="1:16" x14ac:dyDescent="0.25">
      <c r="A3421" t="s">
        <v>3430</v>
      </c>
      <c r="B3421" t="s">
        <v>13367</v>
      </c>
      <c r="C3421" t="s">
        <v>13382</v>
      </c>
      <c r="D3421" t="s">
        <v>13382</v>
      </c>
      <c r="F3421" t="s">
        <v>13383</v>
      </c>
      <c r="G3421" t="s">
        <v>3333</v>
      </c>
      <c r="H3421" t="s">
        <v>4415</v>
      </c>
      <c r="I3421" t="s">
        <v>12529</v>
      </c>
      <c r="K3421" t="s">
        <v>3336</v>
      </c>
      <c r="L3421" t="s">
        <v>4069</v>
      </c>
      <c r="P3421" t="s">
        <v>3343</v>
      </c>
    </row>
    <row r="3422" spans="1:16" x14ac:dyDescent="0.25">
      <c r="A3422" t="s">
        <v>3430</v>
      </c>
      <c r="B3422" t="s">
        <v>13367</v>
      </c>
      <c r="C3422" t="s">
        <v>13384</v>
      </c>
      <c r="D3422" t="s">
        <v>13384</v>
      </c>
      <c r="F3422" t="s">
        <v>13385</v>
      </c>
      <c r="G3422" t="s">
        <v>3333</v>
      </c>
      <c r="H3422" t="s">
        <v>4415</v>
      </c>
      <c r="I3422" t="s">
        <v>12529</v>
      </c>
      <c r="K3422" t="s">
        <v>3336</v>
      </c>
      <c r="L3422" t="s">
        <v>4069</v>
      </c>
      <c r="P3422" t="s">
        <v>3343</v>
      </c>
    </row>
    <row r="3423" spans="1:16" x14ac:dyDescent="0.25">
      <c r="A3423" t="s">
        <v>3430</v>
      </c>
      <c r="B3423" t="s">
        <v>13367</v>
      </c>
      <c r="C3423" t="s">
        <v>13386</v>
      </c>
      <c r="D3423" t="s">
        <v>13386</v>
      </c>
      <c r="F3423" t="s">
        <v>13387</v>
      </c>
      <c r="G3423" t="s">
        <v>3333</v>
      </c>
      <c r="H3423" t="s">
        <v>4415</v>
      </c>
      <c r="I3423" t="s">
        <v>12529</v>
      </c>
      <c r="K3423" t="s">
        <v>3336</v>
      </c>
      <c r="L3423" t="s">
        <v>4069</v>
      </c>
      <c r="P3423" t="s">
        <v>3343</v>
      </c>
    </row>
    <row r="3424" spans="1:16" x14ac:dyDescent="0.25">
      <c r="A3424" t="s">
        <v>3328</v>
      </c>
      <c r="B3424" t="s">
        <v>13235</v>
      </c>
      <c r="C3424" t="s">
        <v>13388</v>
      </c>
      <c r="D3424" t="s">
        <v>13388</v>
      </c>
      <c r="F3424" t="s">
        <v>13389</v>
      </c>
      <c r="G3424" t="s">
        <v>3333</v>
      </c>
      <c r="H3424" t="s">
        <v>4415</v>
      </c>
      <c r="I3424" t="s">
        <v>12529</v>
      </c>
      <c r="K3424" t="s">
        <v>3336</v>
      </c>
      <c r="L3424" t="s">
        <v>4069</v>
      </c>
      <c r="P3424" t="s">
        <v>3343</v>
      </c>
    </row>
    <row r="3425" spans="1:16" x14ac:dyDescent="0.25">
      <c r="A3425" t="s">
        <v>3430</v>
      </c>
      <c r="B3425" t="s">
        <v>13390</v>
      </c>
      <c r="C3425" t="s">
        <v>13391</v>
      </c>
      <c r="D3425" t="s">
        <v>13391</v>
      </c>
      <c r="F3425" t="s">
        <v>13392</v>
      </c>
      <c r="G3425" t="s">
        <v>3333</v>
      </c>
      <c r="H3425" t="s">
        <v>4415</v>
      </c>
      <c r="I3425" t="s">
        <v>12529</v>
      </c>
      <c r="K3425" t="s">
        <v>3336</v>
      </c>
      <c r="L3425" t="s">
        <v>4069</v>
      </c>
      <c r="P3425" t="s">
        <v>3343</v>
      </c>
    </row>
    <row r="3426" spans="1:16" x14ac:dyDescent="0.25">
      <c r="A3426" t="s">
        <v>3430</v>
      </c>
      <c r="B3426" t="s">
        <v>13390</v>
      </c>
      <c r="C3426" t="s">
        <v>13393</v>
      </c>
      <c r="D3426" t="s">
        <v>13393</v>
      </c>
      <c r="F3426" t="s">
        <v>13394</v>
      </c>
      <c r="G3426" t="s">
        <v>3333</v>
      </c>
      <c r="H3426" t="s">
        <v>4415</v>
      </c>
      <c r="I3426" t="s">
        <v>12529</v>
      </c>
      <c r="K3426" t="s">
        <v>3336</v>
      </c>
      <c r="L3426" t="s">
        <v>4069</v>
      </c>
      <c r="P3426" t="s">
        <v>3343</v>
      </c>
    </row>
    <row r="3427" spans="1:16" x14ac:dyDescent="0.25">
      <c r="A3427" t="s">
        <v>3430</v>
      </c>
      <c r="B3427" t="s">
        <v>13390</v>
      </c>
      <c r="C3427" t="s">
        <v>13395</v>
      </c>
      <c r="D3427" t="s">
        <v>13395</v>
      </c>
      <c r="F3427" t="s">
        <v>13396</v>
      </c>
      <c r="G3427" t="s">
        <v>3333</v>
      </c>
      <c r="H3427" t="s">
        <v>4415</v>
      </c>
      <c r="I3427" t="s">
        <v>12529</v>
      </c>
      <c r="K3427" t="s">
        <v>3336</v>
      </c>
      <c r="L3427" t="s">
        <v>4069</v>
      </c>
      <c r="P3427" t="s">
        <v>3343</v>
      </c>
    </row>
    <row r="3428" spans="1:16" x14ac:dyDescent="0.25">
      <c r="A3428" t="s">
        <v>3430</v>
      </c>
      <c r="B3428" t="s">
        <v>13390</v>
      </c>
      <c r="C3428" t="s">
        <v>13397</v>
      </c>
      <c r="D3428" t="s">
        <v>13397</v>
      </c>
      <c r="F3428" t="s">
        <v>13398</v>
      </c>
      <c r="G3428" t="s">
        <v>3333</v>
      </c>
      <c r="H3428" t="s">
        <v>4415</v>
      </c>
      <c r="I3428" t="s">
        <v>12529</v>
      </c>
      <c r="K3428" t="s">
        <v>3336</v>
      </c>
      <c r="L3428" t="s">
        <v>4069</v>
      </c>
      <c r="P3428" t="s">
        <v>3343</v>
      </c>
    </row>
    <row r="3429" spans="1:16" x14ac:dyDescent="0.25">
      <c r="A3429" t="s">
        <v>3430</v>
      </c>
      <c r="B3429" t="s">
        <v>13390</v>
      </c>
      <c r="C3429" t="s">
        <v>13399</v>
      </c>
      <c r="D3429" t="s">
        <v>13399</v>
      </c>
      <c r="F3429" t="s">
        <v>13400</v>
      </c>
      <c r="G3429" t="s">
        <v>3333</v>
      </c>
      <c r="H3429" t="s">
        <v>4415</v>
      </c>
      <c r="I3429" t="s">
        <v>12529</v>
      </c>
      <c r="K3429" t="s">
        <v>3336</v>
      </c>
      <c r="L3429" t="s">
        <v>4069</v>
      </c>
      <c r="P3429" t="s">
        <v>3343</v>
      </c>
    </row>
    <row r="3430" spans="1:16" x14ac:dyDescent="0.25">
      <c r="A3430" t="s">
        <v>3430</v>
      </c>
      <c r="B3430" t="s">
        <v>13390</v>
      </c>
      <c r="C3430" t="s">
        <v>13401</v>
      </c>
      <c r="D3430" t="s">
        <v>13401</v>
      </c>
      <c r="F3430" t="s">
        <v>13402</v>
      </c>
      <c r="G3430" t="s">
        <v>3333</v>
      </c>
      <c r="H3430" t="s">
        <v>4415</v>
      </c>
      <c r="I3430" t="s">
        <v>12529</v>
      </c>
      <c r="K3430" t="s">
        <v>3336</v>
      </c>
      <c r="L3430" t="s">
        <v>4069</v>
      </c>
      <c r="P3430" t="s">
        <v>3343</v>
      </c>
    </row>
    <row r="3431" spans="1:16" x14ac:dyDescent="0.25">
      <c r="A3431" t="s">
        <v>3430</v>
      </c>
      <c r="B3431" t="s">
        <v>13390</v>
      </c>
      <c r="C3431" t="s">
        <v>13403</v>
      </c>
      <c r="D3431" t="s">
        <v>13403</v>
      </c>
      <c r="F3431" t="s">
        <v>13404</v>
      </c>
      <c r="G3431" t="s">
        <v>3333</v>
      </c>
      <c r="H3431" t="s">
        <v>4415</v>
      </c>
      <c r="I3431" t="s">
        <v>12529</v>
      </c>
      <c r="K3431" t="s">
        <v>3336</v>
      </c>
      <c r="L3431" t="s">
        <v>4069</v>
      </c>
      <c r="P3431" t="s">
        <v>3343</v>
      </c>
    </row>
    <row r="3432" spans="1:16" x14ac:dyDescent="0.25">
      <c r="A3432" t="s">
        <v>3430</v>
      </c>
      <c r="B3432" t="s">
        <v>13390</v>
      </c>
      <c r="C3432" t="s">
        <v>13405</v>
      </c>
      <c r="D3432" t="s">
        <v>13405</v>
      </c>
      <c r="F3432" t="s">
        <v>13406</v>
      </c>
      <c r="G3432" t="s">
        <v>3333</v>
      </c>
      <c r="H3432" t="s">
        <v>4415</v>
      </c>
      <c r="I3432" t="s">
        <v>12529</v>
      </c>
      <c r="K3432" t="s">
        <v>3336</v>
      </c>
      <c r="L3432" t="s">
        <v>4069</v>
      </c>
      <c r="P3432" t="s">
        <v>3343</v>
      </c>
    </row>
    <row r="3433" spans="1:16" x14ac:dyDescent="0.25">
      <c r="A3433" t="s">
        <v>3430</v>
      </c>
      <c r="B3433" t="s">
        <v>13390</v>
      </c>
      <c r="C3433" t="s">
        <v>13407</v>
      </c>
      <c r="D3433" t="s">
        <v>13407</v>
      </c>
      <c r="F3433" t="s">
        <v>13408</v>
      </c>
      <c r="G3433" t="s">
        <v>3333</v>
      </c>
      <c r="H3433" t="s">
        <v>4415</v>
      </c>
      <c r="I3433" t="s">
        <v>12529</v>
      </c>
      <c r="K3433" t="s">
        <v>3336</v>
      </c>
      <c r="L3433" t="s">
        <v>4069</v>
      </c>
      <c r="P3433" t="s">
        <v>3343</v>
      </c>
    </row>
    <row r="3434" spans="1:16" x14ac:dyDescent="0.25">
      <c r="A3434" t="s">
        <v>3430</v>
      </c>
      <c r="B3434" t="s">
        <v>13390</v>
      </c>
      <c r="C3434" t="s">
        <v>13409</v>
      </c>
      <c r="D3434" t="s">
        <v>13409</v>
      </c>
      <c r="F3434" t="s">
        <v>13410</v>
      </c>
      <c r="G3434" t="s">
        <v>3333</v>
      </c>
      <c r="H3434" t="s">
        <v>4415</v>
      </c>
      <c r="I3434" t="s">
        <v>12529</v>
      </c>
      <c r="K3434" t="s">
        <v>3336</v>
      </c>
      <c r="L3434" t="s">
        <v>4069</v>
      </c>
      <c r="P3434" t="s">
        <v>3343</v>
      </c>
    </row>
    <row r="3435" spans="1:16" x14ac:dyDescent="0.25">
      <c r="A3435" t="s">
        <v>3328</v>
      </c>
      <c r="B3435" t="s">
        <v>13222</v>
      </c>
      <c r="C3435" t="s">
        <v>13411</v>
      </c>
      <c r="D3435" t="s">
        <v>13411</v>
      </c>
      <c r="F3435" t="s">
        <v>13412</v>
      </c>
      <c r="G3435" t="s">
        <v>3333</v>
      </c>
      <c r="H3435" t="s">
        <v>4415</v>
      </c>
      <c r="I3435" t="s">
        <v>12529</v>
      </c>
      <c r="K3435" t="s">
        <v>3336</v>
      </c>
      <c r="L3435" t="s">
        <v>4069</v>
      </c>
      <c r="P3435" t="s">
        <v>3343</v>
      </c>
    </row>
    <row r="3436" spans="1:16" x14ac:dyDescent="0.25">
      <c r="A3436" t="s">
        <v>3430</v>
      </c>
      <c r="B3436" t="s">
        <v>13413</v>
      </c>
      <c r="C3436" t="s">
        <v>13414</v>
      </c>
      <c r="D3436" t="s">
        <v>13414</v>
      </c>
      <c r="F3436" t="s">
        <v>13415</v>
      </c>
      <c r="G3436" t="s">
        <v>3333</v>
      </c>
      <c r="H3436" t="s">
        <v>4415</v>
      </c>
      <c r="I3436" t="s">
        <v>12529</v>
      </c>
      <c r="K3436" t="s">
        <v>3336</v>
      </c>
      <c r="L3436" t="s">
        <v>4069</v>
      </c>
      <c r="P3436" t="s">
        <v>3343</v>
      </c>
    </row>
    <row r="3437" spans="1:16" x14ac:dyDescent="0.25">
      <c r="A3437" t="s">
        <v>3430</v>
      </c>
      <c r="B3437" t="s">
        <v>13413</v>
      </c>
      <c r="C3437" t="s">
        <v>13416</v>
      </c>
      <c r="D3437" t="s">
        <v>13416</v>
      </c>
      <c r="F3437" t="s">
        <v>13417</v>
      </c>
      <c r="G3437" t="s">
        <v>3333</v>
      </c>
      <c r="H3437" t="s">
        <v>4415</v>
      </c>
      <c r="I3437" t="s">
        <v>12529</v>
      </c>
      <c r="K3437" t="s">
        <v>3336</v>
      </c>
      <c r="L3437" t="s">
        <v>4069</v>
      </c>
      <c r="P3437" t="s">
        <v>3343</v>
      </c>
    </row>
    <row r="3438" spans="1:16" x14ac:dyDescent="0.25">
      <c r="A3438" t="s">
        <v>3430</v>
      </c>
      <c r="B3438" t="s">
        <v>13413</v>
      </c>
      <c r="C3438" t="s">
        <v>13418</v>
      </c>
      <c r="D3438" t="s">
        <v>13418</v>
      </c>
      <c r="F3438" t="s">
        <v>13419</v>
      </c>
      <c r="G3438" t="s">
        <v>3333</v>
      </c>
      <c r="H3438" t="s">
        <v>4415</v>
      </c>
      <c r="I3438" t="s">
        <v>12529</v>
      </c>
      <c r="K3438" t="s">
        <v>3336</v>
      </c>
      <c r="L3438" t="s">
        <v>4069</v>
      </c>
      <c r="P3438" t="s">
        <v>3343</v>
      </c>
    </row>
    <row r="3439" spans="1:16" x14ac:dyDescent="0.25">
      <c r="A3439" t="s">
        <v>3430</v>
      </c>
      <c r="B3439" t="s">
        <v>13413</v>
      </c>
      <c r="C3439" t="s">
        <v>13420</v>
      </c>
      <c r="D3439" t="s">
        <v>13420</v>
      </c>
      <c r="F3439" t="s">
        <v>13421</v>
      </c>
      <c r="G3439" t="s">
        <v>3333</v>
      </c>
      <c r="H3439" t="s">
        <v>4415</v>
      </c>
      <c r="I3439" t="s">
        <v>12529</v>
      </c>
      <c r="K3439" t="s">
        <v>3336</v>
      </c>
      <c r="L3439" t="s">
        <v>4069</v>
      </c>
      <c r="P3439" t="s">
        <v>3343</v>
      </c>
    </row>
    <row r="3440" spans="1:16" x14ac:dyDescent="0.25">
      <c r="A3440" t="s">
        <v>3430</v>
      </c>
      <c r="B3440" t="s">
        <v>13413</v>
      </c>
      <c r="C3440" t="s">
        <v>13422</v>
      </c>
      <c r="D3440" t="s">
        <v>13422</v>
      </c>
      <c r="F3440" t="s">
        <v>13423</v>
      </c>
      <c r="G3440" t="s">
        <v>3333</v>
      </c>
      <c r="H3440" t="s">
        <v>4415</v>
      </c>
      <c r="I3440" t="s">
        <v>12529</v>
      </c>
      <c r="K3440" t="s">
        <v>3336</v>
      </c>
      <c r="L3440" t="s">
        <v>4069</v>
      </c>
      <c r="P3440" t="s">
        <v>3343</v>
      </c>
    </row>
    <row r="3441" spans="1:16" x14ac:dyDescent="0.25">
      <c r="A3441" t="s">
        <v>3430</v>
      </c>
      <c r="B3441" t="s">
        <v>13413</v>
      </c>
      <c r="C3441" t="s">
        <v>13424</v>
      </c>
      <c r="D3441" t="s">
        <v>13424</v>
      </c>
      <c r="F3441" t="s">
        <v>13425</v>
      </c>
      <c r="G3441" t="s">
        <v>3333</v>
      </c>
      <c r="H3441" t="s">
        <v>4415</v>
      </c>
      <c r="I3441" t="s">
        <v>12529</v>
      </c>
      <c r="K3441" t="s">
        <v>3336</v>
      </c>
      <c r="L3441" t="s">
        <v>4069</v>
      </c>
      <c r="P3441" t="s">
        <v>3343</v>
      </c>
    </row>
    <row r="3442" spans="1:16" x14ac:dyDescent="0.25">
      <c r="A3442" t="s">
        <v>3430</v>
      </c>
      <c r="B3442" t="s">
        <v>13413</v>
      </c>
      <c r="C3442" t="s">
        <v>13426</v>
      </c>
      <c r="D3442" t="s">
        <v>13426</v>
      </c>
      <c r="F3442" t="s">
        <v>13427</v>
      </c>
      <c r="G3442" t="s">
        <v>3333</v>
      </c>
      <c r="H3442" t="s">
        <v>4415</v>
      </c>
      <c r="I3442" t="s">
        <v>12529</v>
      </c>
      <c r="K3442" t="s">
        <v>3336</v>
      </c>
      <c r="L3442" t="s">
        <v>4069</v>
      </c>
      <c r="P3442" t="s">
        <v>3343</v>
      </c>
    </row>
    <row r="3443" spans="1:16" x14ac:dyDescent="0.25">
      <c r="A3443" t="s">
        <v>3430</v>
      </c>
      <c r="B3443" t="s">
        <v>13413</v>
      </c>
      <c r="C3443" t="s">
        <v>13428</v>
      </c>
      <c r="D3443" t="s">
        <v>13428</v>
      </c>
      <c r="F3443" t="s">
        <v>13429</v>
      </c>
      <c r="G3443" t="s">
        <v>3333</v>
      </c>
      <c r="H3443" t="s">
        <v>4415</v>
      </c>
      <c r="I3443" t="s">
        <v>12529</v>
      </c>
      <c r="K3443" t="s">
        <v>3336</v>
      </c>
      <c r="L3443" t="s">
        <v>4069</v>
      </c>
      <c r="P3443" t="s">
        <v>3343</v>
      </c>
    </row>
    <row r="3444" spans="1:16" x14ac:dyDescent="0.25">
      <c r="A3444" t="s">
        <v>3430</v>
      </c>
      <c r="B3444" t="s">
        <v>13413</v>
      </c>
      <c r="C3444" t="s">
        <v>13430</v>
      </c>
      <c r="D3444" t="s">
        <v>13430</v>
      </c>
      <c r="F3444" t="s">
        <v>13431</v>
      </c>
      <c r="G3444" t="s">
        <v>3333</v>
      </c>
      <c r="H3444" t="s">
        <v>4415</v>
      </c>
      <c r="I3444" t="s">
        <v>12529</v>
      </c>
      <c r="K3444" t="s">
        <v>3336</v>
      </c>
      <c r="L3444" t="s">
        <v>4069</v>
      </c>
      <c r="P3444" t="s">
        <v>3343</v>
      </c>
    </row>
    <row r="3445" spans="1:16" x14ac:dyDescent="0.25">
      <c r="A3445" t="s">
        <v>3430</v>
      </c>
      <c r="B3445" t="s">
        <v>13413</v>
      </c>
      <c r="C3445" t="s">
        <v>13432</v>
      </c>
      <c r="D3445" t="s">
        <v>13432</v>
      </c>
      <c r="F3445" t="s">
        <v>13433</v>
      </c>
      <c r="G3445" t="s">
        <v>3333</v>
      </c>
      <c r="H3445" t="s">
        <v>4415</v>
      </c>
      <c r="I3445" t="s">
        <v>12529</v>
      </c>
      <c r="K3445" t="s">
        <v>3336</v>
      </c>
      <c r="L3445" t="s">
        <v>4069</v>
      </c>
      <c r="P3445" t="s">
        <v>3343</v>
      </c>
    </row>
    <row r="3446" spans="1:16" x14ac:dyDescent="0.25">
      <c r="A3446" t="s">
        <v>3328</v>
      </c>
      <c r="B3446" t="s">
        <v>13235</v>
      </c>
      <c r="C3446" t="s">
        <v>13434</v>
      </c>
      <c r="D3446" t="s">
        <v>13434</v>
      </c>
      <c r="F3446" t="s">
        <v>13435</v>
      </c>
      <c r="G3446" t="s">
        <v>3333</v>
      </c>
      <c r="H3446" t="s">
        <v>4415</v>
      </c>
      <c r="I3446" t="s">
        <v>12529</v>
      </c>
      <c r="K3446" t="s">
        <v>3336</v>
      </c>
      <c r="L3446" t="s">
        <v>4069</v>
      </c>
      <c r="P3446" t="s">
        <v>3343</v>
      </c>
    </row>
    <row r="3447" spans="1:16" x14ac:dyDescent="0.25">
      <c r="A3447" t="s">
        <v>3430</v>
      </c>
      <c r="B3447" t="s">
        <v>13436</v>
      </c>
      <c r="C3447" t="s">
        <v>13437</v>
      </c>
      <c r="D3447" t="s">
        <v>13437</v>
      </c>
      <c r="F3447" t="s">
        <v>13438</v>
      </c>
      <c r="G3447" t="s">
        <v>3333</v>
      </c>
      <c r="H3447" t="s">
        <v>4415</v>
      </c>
      <c r="I3447" t="s">
        <v>12529</v>
      </c>
      <c r="K3447" t="s">
        <v>3336</v>
      </c>
      <c r="L3447" t="s">
        <v>4069</v>
      </c>
      <c r="P3447" t="s">
        <v>3343</v>
      </c>
    </row>
    <row r="3448" spans="1:16" x14ac:dyDescent="0.25">
      <c r="A3448" t="s">
        <v>3430</v>
      </c>
      <c r="B3448" t="s">
        <v>13436</v>
      </c>
      <c r="C3448" t="s">
        <v>13439</v>
      </c>
      <c r="D3448" t="s">
        <v>13439</v>
      </c>
      <c r="F3448" t="s">
        <v>13440</v>
      </c>
      <c r="G3448" t="s">
        <v>3333</v>
      </c>
      <c r="H3448" t="s">
        <v>4415</v>
      </c>
      <c r="I3448" t="s">
        <v>12529</v>
      </c>
      <c r="K3448" t="s">
        <v>3336</v>
      </c>
      <c r="L3448" t="s">
        <v>4069</v>
      </c>
      <c r="P3448" t="s">
        <v>3343</v>
      </c>
    </row>
    <row r="3449" spans="1:16" x14ac:dyDescent="0.25">
      <c r="A3449" t="s">
        <v>3430</v>
      </c>
      <c r="B3449" t="s">
        <v>13436</v>
      </c>
      <c r="C3449" t="s">
        <v>13441</v>
      </c>
      <c r="D3449" t="s">
        <v>13441</v>
      </c>
      <c r="F3449" t="s">
        <v>13442</v>
      </c>
      <c r="G3449" t="s">
        <v>3333</v>
      </c>
      <c r="H3449" t="s">
        <v>4415</v>
      </c>
      <c r="I3449" t="s">
        <v>12529</v>
      </c>
      <c r="K3449" t="s">
        <v>3336</v>
      </c>
      <c r="L3449" t="s">
        <v>4069</v>
      </c>
      <c r="P3449" t="s">
        <v>3343</v>
      </c>
    </row>
    <row r="3450" spans="1:16" x14ac:dyDescent="0.25">
      <c r="A3450" t="s">
        <v>3430</v>
      </c>
      <c r="B3450" t="s">
        <v>13436</v>
      </c>
      <c r="C3450" t="s">
        <v>13443</v>
      </c>
      <c r="D3450" t="s">
        <v>13443</v>
      </c>
      <c r="F3450" t="s">
        <v>13444</v>
      </c>
      <c r="G3450" t="s">
        <v>3333</v>
      </c>
      <c r="H3450" t="s">
        <v>4415</v>
      </c>
      <c r="I3450" t="s">
        <v>12529</v>
      </c>
      <c r="K3450" t="s">
        <v>3336</v>
      </c>
      <c r="L3450" t="s">
        <v>4069</v>
      </c>
      <c r="P3450" t="s">
        <v>3343</v>
      </c>
    </row>
    <row r="3451" spans="1:16" x14ac:dyDescent="0.25">
      <c r="A3451" t="s">
        <v>3430</v>
      </c>
      <c r="B3451" t="s">
        <v>13436</v>
      </c>
      <c r="C3451" t="s">
        <v>13445</v>
      </c>
      <c r="D3451" t="s">
        <v>13445</v>
      </c>
      <c r="F3451" t="s">
        <v>13446</v>
      </c>
      <c r="G3451" t="s">
        <v>3333</v>
      </c>
      <c r="H3451" t="s">
        <v>4415</v>
      </c>
      <c r="I3451" t="s">
        <v>12529</v>
      </c>
      <c r="K3451" t="s">
        <v>3336</v>
      </c>
      <c r="L3451" t="s">
        <v>4069</v>
      </c>
      <c r="P3451" t="s">
        <v>3343</v>
      </c>
    </row>
    <row r="3452" spans="1:16" x14ac:dyDescent="0.25">
      <c r="A3452" t="s">
        <v>3430</v>
      </c>
      <c r="B3452" t="s">
        <v>13436</v>
      </c>
      <c r="C3452" t="s">
        <v>13447</v>
      </c>
      <c r="D3452" t="s">
        <v>13447</v>
      </c>
      <c r="F3452" t="s">
        <v>13448</v>
      </c>
      <c r="G3452" t="s">
        <v>3333</v>
      </c>
      <c r="H3452" t="s">
        <v>4415</v>
      </c>
      <c r="I3452" t="s">
        <v>12529</v>
      </c>
      <c r="K3452" t="s">
        <v>3336</v>
      </c>
      <c r="L3452" t="s">
        <v>4069</v>
      </c>
      <c r="P3452" t="s">
        <v>3343</v>
      </c>
    </row>
    <row r="3453" spans="1:16" x14ac:dyDescent="0.25">
      <c r="A3453" t="s">
        <v>3430</v>
      </c>
      <c r="B3453" t="s">
        <v>13436</v>
      </c>
      <c r="C3453" t="s">
        <v>13449</v>
      </c>
      <c r="D3453" t="s">
        <v>13449</v>
      </c>
      <c r="F3453" t="s">
        <v>13450</v>
      </c>
      <c r="G3453" t="s">
        <v>3333</v>
      </c>
      <c r="H3453" t="s">
        <v>4415</v>
      </c>
      <c r="I3453" t="s">
        <v>12529</v>
      </c>
      <c r="K3453" t="s">
        <v>3336</v>
      </c>
      <c r="L3453" t="s">
        <v>4069</v>
      </c>
      <c r="P3453" t="s">
        <v>3343</v>
      </c>
    </row>
    <row r="3454" spans="1:16" x14ac:dyDescent="0.25">
      <c r="A3454" t="s">
        <v>3430</v>
      </c>
      <c r="B3454" t="s">
        <v>13436</v>
      </c>
      <c r="C3454" t="s">
        <v>13451</v>
      </c>
      <c r="D3454" t="s">
        <v>13451</v>
      </c>
      <c r="F3454" t="s">
        <v>13452</v>
      </c>
      <c r="G3454" t="s">
        <v>3333</v>
      </c>
      <c r="H3454" t="s">
        <v>4415</v>
      </c>
      <c r="I3454" t="s">
        <v>12529</v>
      </c>
      <c r="K3454" t="s">
        <v>3336</v>
      </c>
      <c r="L3454" t="s">
        <v>4069</v>
      </c>
      <c r="P3454" t="s">
        <v>3343</v>
      </c>
    </row>
    <row r="3455" spans="1:16" x14ac:dyDescent="0.25">
      <c r="A3455" t="s">
        <v>3430</v>
      </c>
      <c r="B3455" t="s">
        <v>13436</v>
      </c>
      <c r="C3455" t="s">
        <v>13453</v>
      </c>
      <c r="D3455" t="s">
        <v>13453</v>
      </c>
      <c r="F3455" t="s">
        <v>13454</v>
      </c>
      <c r="G3455" t="s">
        <v>3333</v>
      </c>
      <c r="H3455" t="s">
        <v>4415</v>
      </c>
      <c r="I3455" t="s">
        <v>12529</v>
      </c>
      <c r="K3455" t="s">
        <v>3336</v>
      </c>
      <c r="L3455" t="s">
        <v>4069</v>
      </c>
      <c r="P3455" t="s">
        <v>3343</v>
      </c>
    </row>
    <row r="3456" spans="1:16" x14ac:dyDescent="0.25">
      <c r="A3456" t="s">
        <v>3430</v>
      </c>
      <c r="B3456" t="s">
        <v>13436</v>
      </c>
      <c r="C3456" t="s">
        <v>13455</v>
      </c>
      <c r="D3456" t="s">
        <v>13455</v>
      </c>
      <c r="F3456" t="s">
        <v>13456</v>
      </c>
      <c r="G3456" t="s">
        <v>3333</v>
      </c>
      <c r="H3456" t="s">
        <v>4415</v>
      </c>
      <c r="I3456" t="s">
        <v>12529</v>
      </c>
      <c r="K3456" t="s">
        <v>3336</v>
      </c>
      <c r="L3456" t="s">
        <v>4069</v>
      </c>
      <c r="P3456" t="s">
        <v>3343</v>
      </c>
    </row>
    <row r="3457" spans="1:16" x14ac:dyDescent="0.25">
      <c r="A3457" t="s">
        <v>3328</v>
      </c>
      <c r="B3457" t="s">
        <v>13235</v>
      </c>
      <c r="C3457" t="s">
        <v>13457</v>
      </c>
      <c r="D3457" t="s">
        <v>13457</v>
      </c>
      <c r="F3457" t="s">
        <v>13458</v>
      </c>
      <c r="G3457" t="s">
        <v>3333</v>
      </c>
      <c r="H3457" t="s">
        <v>4415</v>
      </c>
      <c r="I3457" t="s">
        <v>12529</v>
      </c>
      <c r="K3457" t="s">
        <v>3336</v>
      </c>
      <c r="L3457" t="s">
        <v>4069</v>
      </c>
      <c r="P3457" t="s">
        <v>3343</v>
      </c>
    </row>
    <row r="3458" spans="1:16" x14ac:dyDescent="0.25">
      <c r="A3458" t="s">
        <v>3430</v>
      </c>
      <c r="B3458" t="s">
        <v>13459</v>
      </c>
      <c r="C3458" t="s">
        <v>13460</v>
      </c>
      <c r="D3458" t="s">
        <v>13460</v>
      </c>
      <c r="F3458" t="s">
        <v>13461</v>
      </c>
      <c r="G3458" t="s">
        <v>3333</v>
      </c>
      <c r="H3458" t="s">
        <v>4415</v>
      </c>
      <c r="I3458" t="s">
        <v>12529</v>
      </c>
      <c r="K3458" t="s">
        <v>3336</v>
      </c>
      <c r="L3458" t="s">
        <v>4069</v>
      </c>
      <c r="P3458" t="s">
        <v>3343</v>
      </c>
    </row>
    <row r="3459" spans="1:16" x14ac:dyDescent="0.25">
      <c r="A3459" t="s">
        <v>3430</v>
      </c>
      <c r="B3459" t="s">
        <v>13459</v>
      </c>
      <c r="C3459" t="s">
        <v>13462</v>
      </c>
      <c r="D3459" t="s">
        <v>13462</v>
      </c>
      <c r="F3459" t="s">
        <v>13463</v>
      </c>
      <c r="G3459" t="s">
        <v>3333</v>
      </c>
      <c r="H3459" t="s">
        <v>4415</v>
      </c>
      <c r="I3459" t="s">
        <v>12529</v>
      </c>
      <c r="K3459" t="s">
        <v>3336</v>
      </c>
      <c r="L3459" t="s">
        <v>4069</v>
      </c>
      <c r="P3459" t="s">
        <v>3343</v>
      </c>
    </row>
    <row r="3460" spans="1:16" x14ac:dyDescent="0.25">
      <c r="A3460" t="s">
        <v>3430</v>
      </c>
      <c r="B3460" t="s">
        <v>13459</v>
      </c>
      <c r="C3460" t="s">
        <v>13464</v>
      </c>
      <c r="D3460" t="s">
        <v>13464</v>
      </c>
      <c r="F3460" t="s">
        <v>13465</v>
      </c>
      <c r="G3460" t="s">
        <v>3333</v>
      </c>
      <c r="H3460" t="s">
        <v>4415</v>
      </c>
      <c r="I3460" t="s">
        <v>12529</v>
      </c>
      <c r="K3460" t="s">
        <v>3336</v>
      </c>
      <c r="L3460" t="s">
        <v>4069</v>
      </c>
      <c r="P3460" t="s">
        <v>3343</v>
      </c>
    </row>
    <row r="3461" spans="1:16" x14ac:dyDescent="0.25">
      <c r="A3461" t="s">
        <v>3430</v>
      </c>
      <c r="B3461" t="s">
        <v>13459</v>
      </c>
      <c r="C3461" t="s">
        <v>13466</v>
      </c>
      <c r="D3461" t="s">
        <v>13466</v>
      </c>
      <c r="F3461" t="s">
        <v>13467</v>
      </c>
      <c r="G3461" t="s">
        <v>3333</v>
      </c>
      <c r="H3461" t="s">
        <v>4415</v>
      </c>
      <c r="I3461" t="s">
        <v>12529</v>
      </c>
      <c r="K3461" t="s">
        <v>3336</v>
      </c>
      <c r="L3461" t="s">
        <v>4069</v>
      </c>
      <c r="P3461" t="s">
        <v>3343</v>
      </c>
    </row>
    <row r="3462" spans="1:16" x14ac:dyDescent="0.25">
      <c r="A3462" t="s">
        <v>3430</v>
      </c>
      <c r="B3462" t="s">
        <v>13459</v>
      </c>
      <c r="C3462" t="s">
        <v>13468</v>
      </c>
      <c r="D3462" t="s">
        <v>13468</v>
      </c>
      <c r="F3462" t="s">
        <v>13469</v>
      </c>
      <c r="G3462" t="s">
        <v>3333</v>
      </c>
      <c r="H3462" t="s">
        <v>4415</v>
      </c>
      <c r="I3462" t="s">
        <v>12529</v>
      </c>
      <c r="K3462" t="s">
        <v>3336</v>
      </c>
      <c r="L3462" t="s">
        <v>4069</v>
      </c>
      <c r="P3462" t="s">
        <v>3343</v>
      </c>
    </row>
    <row r="3463" spans="1:16" x14ac:dyDescent="0.25">
      <c r="A3463" t="s">
        <v>3430</v>
      </c>
      <c r="B3463" t="s">
        <v>13459</v>
      </c>
      <c r="C3463" t="s">
        <v>13470</v>
      </c>
      <c r="D3463" t="s">
        <v>13470</v>
      </c>
      <c r="F3463" t="s">
        <v>13471</v>
      </c>
      <c r="G3463" t="s">
        <v>3333</v>
      </c>
      <c r="H3463" t="s">
        <v>4415</v>
      </c>
      <c r="I3463" t="s">
        <v>12529</v>
      </c>
      <c r="K3463" t="s">
        <v>3336</v>
      </c>
      <c r="L3463" t="s">
        <v>4069</v>
      </c>
      <c r="P3463" t="s">
        <v>3343</v>
      </c>
    </row>
    <row r="3464" spans="1:16" x14ac:dyDescent="0.25">
      <c r="A3464" t="s">
        <v>3430</v>
      </c>
      <c r="B3464" t="s">
        <v>13459</v>
      </c>
      <c r="C3464" t="s">
        <v>13472</v>
      </c>
      <c r="D3464" t="s">
        <v>13472</v>
      </c>
      <c r="F3464" t="s">
        <v>13473</v>
      </c>
      <c r="G3464" t="s">
        <v>3333</v>
      </c>
      <c r="H3464" t="s">
        <v>4415</v>
      </c>
      <c r="I3464" t="s">
        <v>12529</v>
      </c>
      <c r="K3464" t="s">
        <v>3336</v>
      </c>
      <c r="L3464" t="s">
        <v>4069</v>
      </c>
      <c r="P3464" t="s">
        <v>3343</v>
      </c>
    </row>
    <row r="3465" spans="1:16" x14ac:dyDescent="0.25">
      <c r="A3465" t="s">
        <v>3430</v>
      </c>
      <c r="B3465" t="s">
        <v>13459</v>
      </c>
      <c r="C3465" t="s">
        <v>13474</v>
      </c>
      <c r="D3465" t="s">
        <v>13474</v>
      </c>
      <c r="F3465" t="s">
        <v>13475</v>
      </c>
      <c r="G3465" t="s">
        <v>3333</v>
      </c>
      <c r="H3465" t="s">
        <v>4415</v>
      </c>
      <c r="I3465" t="s">
        <v>12529</v>
      </c>
      <c r="K3465" t="s">
        <v>3336</v>
      </c>
      <c r="L3465" t="s">
        <v>4069</v>
      </c>
      <c r="P3465" t="s">
        <v>3343</v>
      </c>
    </row>
    <row r="3466" spans="1:16" x14ac:dyDescent="0.25">
      <c r="A3466" t="s">
        <v>3430</v>
      </c>
      <c r="B3466" t="s">
        <v>13459</v>
      </c>
      <c r="C3466" t="s">
        <v>13476</v>
      </c>
      <c r="D3466" t="s">
        <v>13476</v>
      </c>
      <c r="F3466" t="s">
        <v>13477</v>
      </c>
      <c r="G3466" t="s">
        <v>3333</v>
      </c>
      <c r="H3466" t="s">
        <v>4415</v>
      </c>
      <c r="I3466" t="s">
        <v>12529</v>
      </c>
      <c r="K3466" t="s">
        <v>3336</v>
      </c>
      <c r="L3466" t="s">
        <v>4069</v>
      </c>
      <c r="P3466" t="s">
        <v>3343</v>
      </c>
    </row>
    <row r="3467" spans="1:16" x14ac:dyDescent="0.25">
      <c r="A3467" t="s">
        <v>3430</v>
      </c>
      <c r="B3467" t="s">
        <v>13459</v>
      </c>
      <c r="C3467" t="s">
        <v>13478</v>
      </c>
      <c r="D3467" t="s">
        <v>13478</v>
      </c>
      <c r="F3467" t="s">
        <v>13479</v>
      </c>
      <c r="G3467" t="s">
        <v>3333</v>
      </c>
      <c r="H3467" t="s">
        <v>4415</v>
      </c>
      <c r="I3467" t="s">
        <v>12529</v>
      </c>
      <c r="K3467" t="s">
        <v>3336</v>
      </c>
      <c r="L3467" t="s">
        <v>4069</v>
      </c>
      <c r="P3467" t="s">
        <v>3343</v>
      </c>
    </row>
    <row r="3468" spans="1:16" x14ac:dyDescent="0.25">
      <c r="A3468" t="s">
        <v>3328</v>
      </c>
      <c r="B3468" t="s">
        <v>13222</v>
      </c>
      <c r="C3468" t="s">
        <v>13480</v>
      </c>
      <c r="D3468" t="s">
        <v>13480</v>
      </c>
      <c r="F3468" t="s">
        <v>13481</v>
      </c>
      <c r="G3468" t="s">
        <v>3333</v>
      </c>
      <c r="H3468" t="s">
        <v>4415</v>
      </c>
      <c r="I3468" t="s">
        <v>12529</v>
      </c>
      <c r="K3468" t="s">
        <v>3336</v>
      </c>
      <c r="L3468" t="s">
        <v>4069</v>
      </c>
      <c r="P3468" t="s">
        <v>3343</v>
      </c>
    </row>
    <row r="3469" spans="1:16" x14ac:dyDescent="0.25">
      <c r="A3469" t="s">
        <v>3430</v>
      </c>
      <c r="B3469" t="s">
        <v>13482</v>
      </c>
      <c r="C3469" t="s">
        <v>13483</v>
      </c>
      <c r="D3469" t="s">
        <v>13483</v>
      </c>
      <c r="F3469" t="s">
        <v>13484</v>
      </c>
      <c r="G3469" t="s">
        <v>3333</v>
      </c>
      <c r="H3469" t="s">
        <v>4415</v>
      </c>
      <c r="I3469" t="s">
        <v>12529</v>
      </c>
      <c r="K3469" t="s">
        <v>3336</v>
      </c>
      <c r="L3469" t="s">
        <v>4069</v>
      </c>
      <c r="P3469" t="s">
        <v>3343</v>
      </c>
    </row>
    <row r="3470" spans="1:16" x14ac:dyDescent="0.25">
      <c r="A3470" t="s">
        <v>3430</v>
      </c>
      <c r="B3470" t="s">
        <v>13482</v>
      </c>
      <c r="C3470" t="s">
        <v>13485</v>
      </c>
      <c r="D3470" t="s">
        <v>13485</v>
      </c>
      <c r="F3470" t="s">
        <v>13486</v>
      </c>
      <c r="G3470" t="s">
        <v>3333</v>
      </c>
      <c r="H3470" t="s">
        <v>4415</v>
      </c>
      <c r="I3470" t="s">
        <v>12529</v>
      </c>
      <c r="K3470" t="s">
        <v>3336</v>
      </c>
      <c r="L3470" t="s">
        <v>4069</v>
      </c>
      <c r="P3470" t="s">
        <v>3343</v>
      </c>
    </row>
    <row r="3471" spans="1:16" x14ac:dyDescent="0.25">
      <c r="A3471" t="s">
        <v>3430</v>
      </c>
      <c r="B3471" t="s">
        <v>13482</v>
      </c>
      <c r="C3471" t="s">
        <v>13487</v>
      </c>
      <c r="D3471" t="s">
        <v>13487</v>
      </c>
      <c r="F3471" t="s">
        <v>13488</v>
      </c>
      <c r="G3471" t="s">
        <v>3333</v>
      </c>
      <c r="H3471" t="s">
        <v>4415</v>
      </c>
      <c r="I3471" t="s">
        <v>12529</v>
      </c>
      <c r="K3471" t="s">
        <v>3336</v>
      </c>
      <c r="L3471" t="s">
        <v>4069</v>
      </c>
      <c r="P3471" t="s">
        <v>3343</v>
      </c>
    </row>
    <row r="3472" spans="1:16" x14ac:dyDescent="0.25">
      <c r="A3472" t="s">
        <v>3430</v>
      </c>
      <c r="B3472" t="s">
        <v>13482</v>
      </c>
      <c r="C3472" t="s">
        <v>13489</v>
      </c>
      <c r="D3472" t="s">
        <v>13489</v>
      </c>
      <c r="F3472" t="s">
        <v>13490</v>
      </c>
      <c r="G3472" t="s">
        <v>3333</v>
      </c>
      <c r="H3472" t="s">
        <v>4415</v>
      </c>
      <c r="I3472" t="s">
        <v>12529</v>
      </c>
      <c r="K3472" t="s">
        <v>3336</v>
      </c>
      <c r="L3472" t="s">
        <v>4069</v>
      </c>
      <c r="P3472" t="s">
        <v>3343</v>
      </c>
    </row>
    <row r="3473" spans="1:16" x14ac:dyDescent="0.25">
      <c r="A3473" t="s">
        <v>3430</v>
      </c>
      <c r="B3473" t="s">
        <v>13482</v>
      </c>
      <c r="C3473" t="s">
        <v>13491</v>
      </c>
      <c r="D3473" t="s">
        <v>13491</v>
      </c>
      <c r="F3473" t="s">
        <v>13492</v>
      </c>
      <c r="G3473" t="s">
        <v>3333</v>
      </c>
      <c r="H3473" t="s">
        <v>4415</v>
      </c>
      <c r="I3473" t="s">
        <v>12529</v>
      </c>
      <c r="K3473" t="s">
        <v>3336</v>
      </c>
      <c r="L3473" t="s">
        <v>4069</v>
      </c>
      <c r="P3473" t="s">
        <v>3343</v>
      </c>
    </row>
    <row r="3474" spans="1:16" x14ac:dyDescent="0.25">
      <c r="A3474" t="s">
        <v>3430</v>
      </c>
      <c r="B3474" t="s">
        <v>13482</v>
      </c>
      <c r="C3474" t="s">
        <v>13493</v>
      </c>
      <c r="D3474" t="s">
        <v>13493</v>
      </c>
      <c r="F3474" t="s">
        <v>13494</v>
      </c>
      <c r="G3474" t="s">
        <v>3333</v>
      </c>
      <c r="H3474" t="s">
        <v>4415</v>
      </c>
      <c r="I3474" t="s">
        <v>12529</v>
      </c>
      <c r="K3474" t="s">
        <v>3336</v>
      </c>
      <c r="L3474" t="s">
        <v>4069</v>
      </c>
      <c r="P3474" t="s">
        <v>3343</v>
      </c>
    </row>
    <row r="3475" spans="1:16" x14ac:dyDescent="0.25">
      <c r="A3475" t="s">
        <v>3430</v>
      </c>
      <c r="B3475" t="s">
        <v>13482</v>
      </c>
      <c r="C3475" t="s">
        <v>13495</v>
      </c>
      <c r="D3475" t="s">
        <v>13495</v>
      </c>
      <c r="F3475" t="s">
        <v>13496</v>
      </c>
      <c r="G3475" t="s">
        <v>3333</v>
      </c>
      <c r="H3475" t="s">
        <v>4415</v>
      </c>
      <c r="I3475" t="s">
        <v>12529</v>
      </c>
      <c r="K3475" t="s">
        <v>3336</v>
      </c>
      <c r="L3475" t="s">
        <v>4069</v>
      </c>
      <c r="P3475" t="s">
        <v>3343</v>
      </c>
    </row>
    <row r="3476" spans="1:16" x14ac:dyDescent="0.25">
      <c r="A3476" t="s">
        <v>3430</v>
      </c>
      <c r="B3476" t="s">
        <v>13482</v>
      </c>
      <c r="C3476" t="s">
        <v>13497</v>
      </c>
      <c r="D3476" t="s">
        <v>13497</v>
      </c>
      <c r="F3476" t="s">
        <v>13498</v>
      </c>
      <c r="G3476" t="s">
        <v>3333</v>
      </c>
      <c r="H3476" t="s">
        <v>4415</v>
      </c>
      <c r="I3476" t="s">
        <v>12529</v>
      </c>
      <c r="K3476" t="s">
        <v>3336</v>
      </c>
      <c r="L3476" t="s">
        <v>4069</v>
      </c>
      <c r="P3476" t="s">
        <v>3343</v>
      </c>
    </row>
    <row r="3477" spans="1:16" x14ac:dyDescent="0.25">
      <c r="A3477" t="s">
        <v>3430</v>
      </c>
      <c r="B3477" t="s">
        <v>13482</v>
      </c>
      <c r="C3477" t="s">
        <v>13499</v>
      </c>
      <c r="D3477" t="s">
        <v>13499</v>
      </c>
      <c r="F3477" t="s">
        <v>13500</v>
      </c>
      <c r="G3477" t="s">
        <v>3333</v>
      </c>
      <c r="H3477" t="s">
        <v>4415</v>
      </c>
      <c r="I3477" t="s">
        <v>12529</v>
      </c>
      <c r="K3477" t="s">
        <v>3336</v>
      </c>
      <c r="L3477" t="s">
        <v>4069</v>
      </c>
      <c r="P3477" t="s">
        <v>3343</v>
      </c>
    </row>
    <row r="3478" spans="1:16" x14ac:dyDescent="0.25">
      <c r="A3478" t="s">
        <v>3430</v>
      </c>
      <c r="B3478" t="s">
        <v>13482</v>
      </c>
      <c r="C3478" t="s">
        <v>13501</v>
      </c>
      <c r="D3478" t="s">
        <v>13501</v>
      </c>
      <c r="F3478" t="s">
        <v>13502</v>
      </c>
      <c r="G3478" t="s">
        <v>3333</v>
      </c>
      <c r="H3478" t="s">
        <v>4415</v>
      </c>
      <c r="I3478" t="s">
        <v>12529</v>
      </c>
      <c r="K3478" t="s">
        <v>3336</v>
      </c>
      <c r="L3478" t="s">
        <v>4069</v>
      </c>
      <c r="P3478" t="s">
        <v>3343</v>
      </c>
    </row>
    <row r="3479" spans="1:16" x14ac:dyDescent="0.25">
      <c r="A3479" t="s">
        <v>3328</v>
      </c>
      <c r="B3479" t="s">
        <v>13235</v>
      </c>
      <c r="C3479" t="s">
        <v>13503</v>
      </c>
      <c r="D3479" t="s">
        <v>13503</v>
      </c>
      <c r="F3479" t="s">
        <v>13504</v>
      </c>
      <c r="G3479" t="s">
        <v>3333</v>
      </c>
      <c r="H3479" t="s">
        <v>4415</v>
      </c>
      <c r="I3479" t="s">
        <v>12529</v>
      </c>
      <c r="K3479" t="s">
        <v>3336</v>
      </c>
      <c r="L3479" t="s">
        <v>4069</v>
      </c>
      <c r="P3479" t="s">
        <v>3343</v>
      </c>
    </row>
    <row r="3480" spans="1:16" x14ac:dyDescent="0.25">
      <c r="A3480" t="s">
        <v>3430</v>
      </c>
      <c r="B3480" t="s">
        <v>13505</v>
      </c>
      <c r="C3480" t="s">
        <v>13506</v>
      </c>
      <c r="D3480" t="s">
        <v>13506</v>
      </c>
      <c r="F3480" t="s">
        <v>13507</v>
      </c>
      <c r="G3480" t="s">
        <v>3333</v>
      </c>
      <c r="H3480" t="s">
        <v>4415</v>
      </c>
      <c r="I3480" t="s">
        <v>12529</v>
      </c>
      <c r="K3480" t="s">
        <v>3336</v>
      </c>
      <c r="L3480" t="s">
        <v>4069</v>
      </c>
      <c r="P3480" t="s">
        <v>3343</v>
      </c>
    </row>
    <row r="3481" spans="1:16" x14ac:dyDescent="0.25">
      <c r="A3481" t="s">
        <v>3430</v>
      </c>
      <c r="B3481" t="s">
        <v>13505</v>
      </c>
      <c r="C3481" t="s">
        <v>13508</v>
      </c>
      <c r="D3481" t="s">
        <v>13508</v>
      </c>
      <c r="F3481" t="s">
        <v>13509</v>
      </c>
      <c r="G3481" t="s">
        <v>3333</v>
      </c>
      <c r="H3481" t="s">
        <v>4415</v>
      </c>
      <c r="I3481" t="s">
        <v>12529</v>
      </c>
      <c r="K3481" t="s">
        <v>3336</v>
      </c>
      <c r="L3481" t="s">
        <v>4069</v>
      </c>
      <c r="P3481" t="s">
        <v>3343</v>
      </c>
    </row>
    <row r="3482" spans="1:16" x14ac:dyDescent="0.25">
      <c r="A3482" t="s">
        <v>3430</v>
      </c>
      <c r="B3482" t="s">
        <v>13505</v>
      </c>
      <c r="C3482" t="s">
        <v>13510</v>
      </c>
      <c r="D3482" t="s">
        <v>13510</v>
      </c>
      <c r="F3482" t="s">
        <v>13511</v>
      </c>
      <c r="G3482" t="s">
        <v>3333</v>
      </c>
      <c r="H3482" t="s">
        <v>4415</v>
      </c>
      <c r="I3482" t="s">
        <v>12529</v>
      </c>
      <c r="K3482" t="s">
        <v>3336</v>
      </c>
      <c r="L3482" t="s">
        <v>4069</v>
      </c>
      <c r="P3482" t="s">
        <v>3343</v>
      </c>
    </row>
    <row r="3483" spans="1:16" x14ac:dyDescent="0.25">
      <c r="A3483" t="s">
        <v>3430</v>
      </c>
      <c r="B3483" t="s">
        <v>13505</v>
      </c>
      <c r="C3483" t="s">
        <v>13512</v>
      </c>
      <c r="D3483" t="s">
        <v>13512</v>
      </c>
      <c r="F3483" t="s">
        <v>13513</v>
      </c>
      <c r="G3483" t="s">
        <v>3333</v>
      </c>
      <c r="H3483" t="s">
        <v>4415</v>
      </c>
      <c r="I3483" t="s">
        <v>12529</v>
      </c>
      <c r="K3483" t="s">
        <v>3336</v>
      </c>
      <c r="L3483" t="s">
        <v>4069</v>
      </c>
      <c r="P3483" t="s">
        <v>3343</v>
      </c>
    </row>
    <row r="3484" spans="1:16" x14ac:dyDescent="0.25">
      <c r="A3484" t="s">
        <v>3430</v>
      </c>
      <c r="B3484" t="s">
        <v>13505</v>
      </c>
      <c r="C3484" t="s">
        <v>13514</v>
      </c>
      <c r="D3484" t="s">
        <v>13514</v>
      </c>
      <c r="F3484" t="s">
        <v>13515</v>
      </c>
      <c r="G3484" t="s">
        <v>3333</v>
      </c>
      <c r="H3484" t="s">
        <v>4415</v>
      </c>
      <c r="I3484" t="s">
        <v>12529</v>
      </c>
      <c r="K3484" t="s">
        <v>3336</v>
      </c>
      <c r="L3484" t="s">
        <v>4069</v>
      </c>
      <c r="P3484" t="s">
        <v>3343</v>
      </c>
    </row>
    <row r="3485" spans="1:16" x14ac:dyDescent="0.25">
      <c r="A3485" t="s">
        <v>3430</v>
      </c>
      <c r="B3485" t="s">
        <v>13505</v>
      </c>
      <c r="C3485" t="s">
        <v>13516</v>
      </c>
      <c r="D3485" t="s">
        <v>13516</v>
      </c>
      <c r="F3485" t="s">
        <v>13517</v>
      </c>
      <c r="G3485" t="s">
        <v>3333</v>
      </c>
      <c r="H3485" t="s">
        <v>4415</v>
      </c>
      <c r="I3485" t="s">
        <v>12529</v>
      </c>
      <c r="K3485" t="s">
        <v>3336</v>
      </c>
      <c r="L3485" t="s">
        <v>4069</v>
      </c>
      <c r="P3485" t="s">
        <v>3343</v>
      </c>
    </row>
    <row r="3486" spans="1:16" x14ac:dyDescent="0.25">
      <c r="A3486" t="s">
        <v>3430</v>
      </c>
      <c r="B3486" t="s">
        <v>13505</v>
      </c>
      <c r="C3486" t="s">
        <v>13518</v>
      </c>
      <c r="D3486" t="s">
        <v>13518</v>
      </c>
      <c r="F3486" t="s">
        <v>13519</v>
      </c>
      <c r="G3486" t="s">
        <v>3333</v>
      </c>
      <c r="H3486" t="s">
        <v>4415</v>
      </c>
      <c r="I3486" t="s">
        <v>12529</v>
      </c>
      <c r="K3486" t="s">
        <v>3336</v>
      </c>
      <c r="L3486" t="s">
        <v>4069</v>
      </c>
      <c r="P3486" t="s">
        <v>3343</v>
      </c>
    </row>
    <row r="3487" spans="1:16" x14ac:dyDescent="0.25">
      <c r="A3487" t="s">
        <v>3430</v>
      </c>
      <c r="B3487" t="s">
        <v>13505</v>
      </c>
      <c r="C3487" t="s">
        <v>13520</v>
      </c>
      <c r="D3487" t="s">
        <v>13520</v>
      </c>
      <c r="F3487" t="s">
        <v>13521</v>
      </c>
      <c r="G3487" t="s">
        <v>3333</v>
      </c>
      <c r="H3487" t="s">
        <v>4415</v>
      </c>
      <c r="I3487" t="s">
        <v>12529</v>
      </c>
      <c r="K3487" t="s">
        <v>3336</v>
      </c>
      <c r="L3487" t="s">
        <v>4069</v>
      </c>
      <c r="P3487" t="s">
        <v>3343</v>
      </c>
    </row>
    <row r="3488" spans="1:16" x14ac:dyDescent="0.25">
      <c r="A3488" t="s">
        <v>3430</v>
      </c>
      <c r="B3488" t="s">
        <v>13505</v>
      </c>
      <c r="C3488" t="s">
        <v>13522</v>
      </c>
      <c r="D3488" t="s">
        <v>13522</v>
      </c>
      <c r="F3488" t="s">
        <v>13523</v>
      </c>
      <c r="G3488" t="s">
        <v>3333</v>
      </c>
      <c r="H3488" t="s">
        <v>4415</v>
      </c>
      <c r="I3488" t="s">
        <v>12529</v>
      </c>
      <c r="K3488" t="s">
        <v>3336</v>
      </c>
      <c r="L3488" t="s">
        <v>4069</v>
      </c>
      <c r="P3488" t="s">
        <v>3343</v>
      </c>
    </row>
    <row r="3489" spans="1:16" x14ac:dyDescent="0.25">
      <c r="A3489" t="s">
        <v>3430</v>
      </c>
      <c r="B3489" t="s">
        <v>13505</v>
      </c>
      <c r="C3489" t="s">
        <v>13524</v>
      </c>
      <c r="D3489" t="s">
        <v>13524</v>
      </c>
      <c r="F3489" t="s">
        <v>13525</v>
      </c>
      <c r="G3489" t="s">
        <v>3333</v>
      </c>
      <c r="H3489" t="s">
        <v>4415</v>
      </c>
      <c r="I3489" t="s">
        <v>12529</v>
      </c>
      <c r="K3489" t="s">
        <v>3336</v>
      </c>
      <c r="L3489" t="s">
        <v>4069</v>
      </c>
      <c r="P3489" t="s">
        <v>3343</v>
      </c>
    </row>
    <row r="3490" spans="1:16" x14ac:dyDescent="0.25">
      <c r="A3490" t="s">
        <v>3328</v>
      </c>
      <c r="B3490" t="s">
        <v>13222</v>
      </c>
      <c r="C3490" t="s">
        <v>13526</v>
      </c>
      <c r="D3490" t="s">
        <v>13526</v>
      </c>
      <c r="F3490" t="s">
        <v>13527</v>
      </c>
      <c r="G3490" t="s">
        <v>3333</v>
      </c>
      <c r="H3490" t="s">
        <v>4415</v>
      </c>
      <c r="I3490" t="s">
        <v>12529</v>
      </c>
      <c r="K3490" t="s">
        <v>3336</v>
      </c>
      <c r="L3490" t="s">
        <v>4069</v>
      </c>
      <c r="P3490" t="s">
        <v>3343</v>
      </c>
    </row>
    <row r="3491" spans="1:16" x14ac:dyDescent="0.25">
      <c r="A3491" t="s">
        <v>3430</v>
      </c>
      <c r="B3491" t="s">
        <v>13528</v>
      </c>
      <c r="C3491" t="s">
        <v>13529</v>
      </c>
      <c r="D3491" t="s">
        <v>13529</v>
      </c>
      <c r="F3491" t="s">
        <v>13530</v>
      </c>
      <c r="G3491" t="s">
        <v>3333</v>
      </c>
      <c r="H3491" t="s">
        <v>4415</v>
      </c>
      <c r="I3491" t="s">
        <v>12529</v>
      </c>
      <c r="K3491" t="s">
        <v>3336</v>
      </c>
      <c r="L3491" t="s">
        <v>4069</v>
      </c>
      <c r="P3491" t="s">
        <v>3343</v>
      </c>
    </row>
    <row r="3492" spans="1:16" x14ac:dyDescent="0.25">
      <c r="A3492" t="s">
        <v>3430</v>
      </c>
      <c r="B3492" t="s">
        <v>13528</v>
      </c>
      <c r="C3492" t="s">
        <v>13531</v>
      </c>
      <c r="D3492" t="s">
        <v>13531</v>
      </c>
      <c r="F3492" t="s">
        <v>13532</v>
      </c>
      <c r="G3492" t="s">
        <v>3333</v>
      </c>
      <c r="H3492" t="s">
        <v>4415</v>
      </c>
      <c r="I3492" t="s">
        <v>12529</v>
      </c>
      <c r="K3492" t="s">
        <v>3336</v>
      </c>
      <c r="L3492" t="s">
        <v>4069</v>
      </c>
      <c r="P3492" t="s">
        <v>3343</v>
      </c>
    </row>
    <row r="3493" spans="1:16" x14ac:dyDescent="0.25">
      <c r="A3493" t="s">
        <v>3430</v>
      </c>
      <c r="B3493" t="s">
        <v>13528</v>
      </c>
      <c r="C3493" t="s">
        <v>13533</v>
      </c>
      <c r="D3493" t="s">
        <v>13533</v>
      </c>
      <c r="F3493" t="s">
        <v>13534</v>
      </c>
      <c r="G3493" t="s">
        <v>3333</v>
      </c>
      <c r="H3493" t="s">
        <v>4415</v>
      </c>
      <c r="I3493" t="s">
        <v>12529</v>
      </c>
      <c r="K3493" t="s">
        <v>3336</v>
      </c>
      <c r="L3493" t="s">
        <v>4069</v>
      </c>
      <c r="P3493" t="s">
        <v>3343</v>
      </c>
    </row>
    <row r="3494" spans="1:16" x14ac:dyDescent="0.25">
      <c r="A3494" t="s">
        <v>3430</v>
      </c>
      <c r="B3494" t="s">
        <v>13528</v>
      </c>
      <c r="C3494" t="s">
        <v>13535</v>
      </c>
      <c r="D3494" t="s">
        <v>13535</v>
      </c>
      <c r="F3494" t="s">
        <v>13536</v>
      </c>
      <c r="G3494" t="s">
        <v>3333</v>
      </c>
      <c r="H3494" t="s">
        <v>4415</v>
      </c>
      <c r="I3494" t="s">
        <v>12529</v>
      </c>
      <c r="K3494" t="s">
        <v>3336</v>
      </c>
      <c r="L3494" t="s">
        <v>4069</v>
      </c>
      <c r="P3494" t="s">
        <v>3343</v>
      </c>
    </row>
    <row r="3495" spans="1:16" x14ac:dyDescent="0.25">
      <c r="A3495" t="s">
        <v>3430</v>
      </c>
      <c r="B3495" t="s">
        <v>13528</v>
      </c>
      <c r="C3495" t="s">
        <v>13537</v>
      </c>
      <c r="D3495" t="s">
        <v>13537</v>
      </c>
      <c r="F3495" t="s">
        <v>13538</v>
      </c>
      <c r="G3495" t="s">
        <v>3333</v>
      </c>
      <c r="H3495" t="s">
        <v>4415</v>
      </c>
      <c r="I3495" t="s">
        <v>12529</v>
      </c>
      <c r="K3495" t="s">
        <v>3336</v>
      </c>
      <c r="L3495" t="s">
        <v>4069</v>
      </c>
      <c r="P3495" t="s">
        <v>3343</v>
      </c>
    </row>
    <row r="3496" spans="1:16" x14ac:dyDescent="0.25">
      <c r="A3496" t="s">
        <v>3430</v>
      </c>
      <c r="B3496" t="s">
        <v>13528</v>
      </c>
      <c r="C3496" t="s">
        <v>13539</v>
      </c>
      <c r="D3496" t="s">
        <v>13539</v>
      </c>
      <c r="F3496" t="s">
        <v>13540</v>
      </c>
      <c r="G3496" t="s">
        <v>3333</v>
      </c>
      <c r="H3496" t="s">
        <v>4415</v>
      </c>
      <c r="I3496" t="s">
        <v>12529</v>
      </c>
      <c r="K3496" t="s">
        <v>3336</v>
      </c>
      <c r="L3496" t="s">
        <v>4069</v>
      </c>
      <c r="P3496" t="s">
        <v>3343</v>
      </c>
    </row>
    <row r="3497" spans="1:16" x14ac:dyDescent="0.25">
      <c r="A3497" t="s">
        <v>3430</v>
      </c>
      <c r="B3497" t="s">
        <v>13528</v>
      </c>
      <c r="C3497" t="s">
        <v>13541</v>
      </c>
      <c r="D3497" t="s">
        <v>13541</v>
      </c>
      <c r="F3497" t="s">
        <v>13542</v>
      </c>
      <c r="G3497" t="s">
        <v>3333</v>
      </c>
      <c r="H3497" t="s">
        <v>4415</v>
      </c>
      <c r="I3497" t="s">
        <v>12529</v>
      </c>
      <c r="K3497" t="s">
        <v>3336</v>
      </c>
      <c r="L3497" t="s">
        <v>4069</v>
      </c>
      <c r="P3497" t="s">
        <v>3343</v>
      </c>
    </row>
    <row r="3498" spans="1:16" x14ac:dyDescent="0.25">
      <c r="A3498" t="s">
        <v>3430</v>
      </c>
      <c r="B3498" t="s">
        <v>13528</v>
      </c>
      <c r="C3498" t="s">
        <v>13543</v>
      </c>
      <c r="D3498" t="s">
        <v>13543</v>
      </c>
      <c r="F3498" t="s">
        <v>13544</v>
      </c>
      <c r="G3498" t="s">
        <v>3333</v>
      </c>
      <c r="H3498" t="s">
        <v>4415</v>
      </c>
      <c r="I3498" t="s">
        <v>12529</v>
      </c>
      <c r="K3498" t="s">
        <v>3336</v>
      </c>
      <c r="L3498" t="s">
        <v>4069</v>
      </c>
      <c r="P3498" t="s">
        <v>3343</v>
      </c>
    </row>
    <row r="3499" spans="1:16" x14ac:dyDescent="0.25">
      <c r="A3499" t="s">
        <v>3430</v>
      </c>
      <c r="B3499" t="s">
        <v>13528</v>
      </c>
      <c r="C3499" t="s">
        <v>13545</v>
      </c>
      <c r="D3499" t="s">
        <v>13545</v>
      </c>
      <c r="F3499" t="s">
        <v>13546</v>
      </c>
      <c r="G3499" t="s">
        <v>3333</v>
      </c>
      <c r="H3499" t="s">
        <v>4415</v>
      </c>
      <c r="I3499" t="s">
        <v>12529</v>
      </c>
      <c r="K3499" t="s">
        <v>3336</v>
      </c>
      <c r="L3499" t="s">
        <v>4069</v>
      </c>
      <c r="P3499" t="s">
        <v>3343</v>
      </c>
    </row>
    <row r="3500" spans="1:16" x14ac:dyDescent="0.25">
      <c r="A3500" t="s">
        <v>3430</v>
      </c>
      <c r="B3500" t="s">
        <v>13528</v>
      </c>
      <c r="C3500" t="s">
        <v>13547</v>
      </c>
      <c r="D3500" t="s">
        <v>13547</v>
      </c>
      <c r="F3500" t="s">
        <v>13548</v>
      </c>
      <c r="G3500" t="s">
        <v>3333</v>
      </c>
      <c r="H3500" t="s">
        <v>4415</v>
      </c>
      <c r="I3500" t="s">
        <v>12529</v>
      </c>
      <c r="K3500" t="s">
        <v>3336</v>
      </c>
      <c r="L3500" t="s">
        <v>4069</v>
      </c>
      <c r="P3500" t="s">
        <v>3343</v>
      </c>
    </row>
    <row r="3501" spans="1:16" x14ac:dyDescent="0.25">
      <c r="A3501" t="s">
        <v>3328</v>
      </c>
      <c r="B3501" t="s">
        <v>13235</v>
      </c>
      <c r="C3501" t="s">
        <v>13549</v>
      </c>
      <c r="D3501" t="s">
        <v>13549</v>
      </c>
      <c r="F3501" t="s">
        <v>13550</v>
      </c>
      <c r="G3501" t="s">
        <v>3333</v>
      </c>
      <c r="H3501" t="s">
        <v>4415</v>
      </c>
      <c r="I3501" t="s">
        <v>12529</v>
      </c>
      <c r="K3501" t="s">
        <v>3336</v>
      </c>
      <c r="L3501" t="s">
        <v>4069</v>
      </c>
      <c r="P3501" t="s">
        <v>3343</v>
      </c>
    </row>
    <row r="3502" spans="1:16" x14ac:dyDescent="0.25">
      <c r="A3502" t="s">
        <v>3430</v>
      </c>
      <c r="B3502" t="s">
        <v>13551</v>
      </c>
      <c r="C3502" t="s">
        <v>13552</v>
      </c>
      <c r="D3502" t="s">
        <v>13552</v>
      </c>
      <c r="F3502" t="s">
        <v>13553</v>
      </c>
      <c r="G3502" t="s">
        <v>3333</v>
      </c>
      <c r="H3502" t="s">
        <v>4415</v>
      </c>
      <c r="I3502" t="s">
        <v>12529</v>
      </c>
      <c r="K3502" t="s">
        <v>3336</v>
      </c>
      <c r="L3502" t="s">
        <v>4069</v>
      </c>
      <c r="P3502" t="s">
        <v>3343</v>
      </c>
    </row>
    <row r="3503" spans="1:16" x14ac:dyDescent="0.25">
      <c r="A3503" t="s">
        <v>3430</v>
      </c>
      <c r="B3503" t="s">
        <v>13551</v>
      </c>
      <c r="C3503" t="s">
        <v>13554</v>
      </c>
      <c r="D3503" t="s">
        <v>13554</v>
      </c>
      <c r="F3503" t="s">
        <v>13555</v>
      </c>
      <c r="G3503" t="s">
        <v>3333</v>
      </c>
      <c r="H3503" t="s">
        <v>4415</v>
      </c>
      <c r="I3503" t="s">
        <v>12529</v>
      </c>
      <c r="K3503" t="s">
        <v>3336</v>
      </c>
      <c r="L3503" t="s">
        <v>4069</v>
      </c>
      <c r="P3503" t="s">
        <v>3343</v>
      </c>
    </row>
    <row r="3504" spans="1:16" x14ac:dyDescent="0.25">
      <c r="A3504" t="s">
        <v>3430</v>
      </c>
      <c r="B3504" t="s">
        <v>13551</v>
      </c>
      <c r="C3504" t="s">
        <v>13556</v>
      </c>
      <c r="D3504" t="s">
        <v>13556</v>
      </c>
      <c r="F3504" t="s">
        <v>13557</v>
      </c>
      <c r="G3504" t="s">
        <v>3333</v>
      </c>
      <c r="H3504" t="s">
        <v>4415</v>
      </c>
      <c r="I3504" t="s">
        <v>12529</v>
      </c>
      <c r="K3504" t="s">
        <v>3336</v>
      </c>
      <c r="L3504" t="s">
        <v>4069</v>
      </c>
      <c r="P3504" t="s">
        <v>3343</v>
      </c>
    </row>
    <row r="3505" spans="1:16" x14ac:dyDescent="0.25">
      <c r="A3505" t="s">
        <v>3430</v>
      </c>
      <c r="B3505" t="s">
        <v>13551</v>
      </c>
      <c r="C3505" t="s">
        <v>13558</v>
      </c>
      <c r="D3505" t="s">
        <v>13558</v>
      </c>
      <c r="F3505" t="s">
        <v>13559</v>
      </c>
      <c r="G3505" t="s">
        <v>3333</v>
      </c>
      <c r="H3505" t="s">
        <v>4415</v>
      </c>
      <c r="I3505" t="s">
        <v>12529</v>
      </c>
      <c r="K3505" t="s">
        <v>3336</v>
      </c>
      <c r="L3505" t="s">
        <v>4069</v>
      </c>
      <c r="P3505" t="s">
        <v>3343</v>
      </c>
    </row>
    <row r="3506" spans="1:16" x14ac:dyDescent="0.25">
      <c r="A3506" t="s">
        <v>3430</v>
      </c>
      <c r="B3506" t="s">
        <v>13551</v>
      </c>
      <c r="C3506" t="s">
        <v>13560</v>
      </c>
      <c r="D3506" t="s">
        <v>13560</v>
      </c>
      <c r="F3506" t="s">
        <v>13561</v>
      </c>
      <c r="G3506" t="s">
        <v>3333</v>
      </c>
      <c r="H3506" t="s">
        <v>4415</v>
      </c>
      <c r="I3506" t="s">
        <v>12529</v>
      </c>
      <c r="K3506" t="s">
        <v>3336</v>
      </c>
      <c r="L3506" t="s">
        <v>4069</v>
      </c>
      <c r="P3506" t="s">
        <v>3343</v>
      </c>
    </row>
    <row r="3507" spans="1:16" x14ac:dyDescent="0.25">
      <c r="A3507" t="s">
        <v>3430</v>
      </c>
      <c r="B3507" t="s">
        <v>13551</v>
      </c>
      <c r="C3507" t="s">
        <v>13562</v>
      </c>
      <c r="D3507" t="s">
        <v>13562</v>
      </c>
      <c r="F3507" t="s">
        <v>13563</v>
      </c>
      <c r="G3507" t="s">
        <v>3333</v>
      </c>
      <c r="H3507" t="s">
        <v>4415</v>
      </c>
      <c r="I3507" t="s">
        <v>12529</v>
      </c>
      <c r="K3507" t="s">
        <v>3336</v>
      </c>
      <c r="L3507" t="s">
        <v>4069</v>
      </c>
      <c r="P3507" t="s">
        <v>3343</v>
      </c>
    </row>
    <row r="3508" spans="1:16" x14ac:dyDescent="0.25">
      <c r="A3508" t="s">
        <v>3430</v>
      </c>
      <c r="B3508" t="s">
        <v>13551</v>
      </c>
      <c r="C3508" t="s">
        <v>13564</v>
      </c>
      <c r="D3508" t="s">
        <v>13564</v>
      </c>
      <c r="F3508" t="s">
        <v>13565</v>
      </c>
      <c r="G3508" t="s">
        <v>3333</v>
      </c>
      <c r="H3508" t="s">
        <v>4415</v>
      </c>
      <c r="I3508" t="s">
        <v>12529</v>
      </c>
      <c r="K3508" t="s">
        <v>3336</v>
      </c>
      <c r="L3508" t="s">
        <v>4069</v>
      </c>
      <c r="P3508" t="s">
        <v>3343</v>
      </c>
    </row>
    <row r="3509" spans="1:16" x14ac:dyDescent="0.25">
      <c r="A3509" t="s">
        <v>3430</v>
      </c>
      <c r="B3509" t="s">
        <v>13551</v>
      </c>
      <c r="C3509" t="s">
        <v>13566</v>
      </c>
      <c r="D3509" t="s">
        <v>13566</v>
      </c>
      <c r="F3509" t="s">
        <v>13567</v>
      </c>
      <c r="G3509" t="s">
        <v>3333</v>
      </c>
      <c r="H3509" t="s">
        <v>4415</v>
      </c>
      <c r="I3509" t="s">
        <v>12529</v>
      </c>
      <c r="K3509" t="s">
        <v>3336</v>
      </c>
      <c r="L3509" t="s">
        <v>4069</v>
      </c>
      <c r="P3509" t="s">
        <v>3343</v>
      </c>
    </row>
    <row r="3510" spans="1:16" x14ac:dyDescent="0.25">
      <c r="A3510" t="s">
        <v>3430</v>
      </c>
      <c r="B3510" t="s">
        <v>13551</v>
      </c>
      <c r="C3510" t="s">
        <v>13568</v>
      </c>
      <c r="D3510" t="s">
        <v>13568</v>
      </c>
      <c r="F3510" t="s">
        <v>13569</v>
      </c>
      <c r="G3510" t="s">
        <v>3333</v>
      </c>
      <c r="H3510" t="s">
        <v>4415</v>
      </c>
      <c r="I3510" t="s">
        <v>12529</v>
      </c>
      <c r="K3510" t="s">
        <v>3336</v>
      </c>
      <c r="L3510" t="s">
        <v>4069</v>
      </c>
      <c r="P3510" t="s">
        <v>3343</v>
      </c>
    </row>
    <row r="3511" spans="1:16" x14ac:dyDescent="0.25">
      <c r="A3511" t="s">
        <v>3430</v>
      </c>
      <c r="B3511" t="s">
        <v>13551</v>
      </c>
      <c r="C3511" t="s">
        <v>13570</v>
      </c>
      <c r="D3511" t="s">
        <v>13570</v>
      </c>
      <c r="F3511" t="s">
        <v>13571</v>
      </c>
      <c r="G3511" t="s">
        <v>3333</v>
      </c>
      <c r="H3511" t="s">
        <v>4415</v>
      </c>
      <c r="I3511" t="s">
        <v>12529</v>
      </c>
      <c r="K3511" t="s">
        <v>3336</v>
      </c>
      <c r="L3511" t="s">
        <v>4069</v>
      </c>
      <c r="P3511" t="s">
        <v>3343</v>
      </c>
    </row>
    <row r="3512" spans="1:16" x14ac:dyDescent="0.25">
      <c r="A3512" t="s">
        <v>3328</v>
      </c>
      <c r="B3512" t="s">
        <v>13222</v>
      </c>
      <c r="C3512" t="s">
        <v>13572</v>
      </c>
      <c r="D3512" t="s">
        <v>13572</v>
      </c>
      <c r="F3512" t="s">
        <v>13573</v>
      </c>
      <c r="G3512" t="s">
        <v>3333</v>
      </c>
      <c r="H3512" t="s">
        <v>4415</v>
      </c>
      <c r="I3512" t="s">
        <v>12529</v>
      </c>
      <c r="K3512" t="s">
        <v>3336</v>
      </c>
      <c r="L3512" t="s">
        <v>4069</v>
      </c>
      <c r="P3512" t="s">
        <v>3343</v>
      </c>
    </row>
    <row r="3513" spans="1:16" x14ac:dyDescent="0.25">
      <c r="A3513" t="s">
        <v>3430</v>
      </c>
      <c r="B3513" t="s">
        <v>13574</v>
      </c>
      <c r="C3513" t="s">
        <v>13575</v>
      </c>
      <c r="D3513" t="s">
        <v>13575</v>
      </c>
      <c r="F3513" t="s">
        <v>13576</v>
      </c>
      <c r="G3513" t="s">
        <v>3333</v>
      </c>
      <c r="H3513" t="s">
        <v>4415</v>
      </c>
      <c r="I3513" t="s">
        <v>12529</v>
      </c>
      <c r="K3513" t="s">
        <v>3336</v>
      </c>
      <c r="L3513" t="s">
        <v>4069</v>
      </c>
      <c r="P3513" t="s">
        <v>3343</v>
      </c>
    </row>
    <row r="3514" spans="1:16" x14ac:dyDescent="0.25">
      <c r="A3514" t="s">
        <v>3430</v>
      </c>
      <c r="B3514" t="s">
        <v>13574</v>
      </c>
      <c r="C3514" t="s">
        <v>13577</v>
      </c>
      <c r="D3514" t="s">
        <v>13577</v>
      </c>
      <c r="F3514" t="s">
        <v>13578</v>
      </c>
      <c r="G3514" t="s">
        <v>3333</v>
      </c>
      <c r="H3514" t="s">
        <v>4415</v>
      </c>
      <c r="I3514" t="s">
        <v>12529</v>
      </c>
      <c r="K3514" t="s">
        <v>3336</v>
      </c>
      <c r="L3514" t="s">
        <v>4069</v>
      </c>
      <c r="P3514" t="s">
        <v>3343</v>
      </c>
    </row>
    <row r="3515" spans="1:16" x14ac:dyDescent="0.25">
      <c r="A3515" t="s">
        <v>3430</v>
      </c>
      <c r="B3515" t="s">
        <v>13574</v>
      </c>
      <c r="C3515" t="s">
        <v>13579</v>
      </c>
      <c r="D3515" t="s">
        <v>13579</v>
      </c>
      <c r="F3515" t="s">
        <v>13580</v>
      </c>
      <c r="G3515" t="s">
        <v>3333</v>
      </c>
      <c r="H3515" t="s">
        <v>4415</v>
      </c>
      <c r="I3515" t="s">
        <v>12529</v>
      </c>
      <c r="K3515" t="s">
        <v>3336</v>
      </c>
      <c r="L3515" t="s">
        <v>4069</v>
      </c>
      <c r="P3515" t="s">
        <v>3343</v>
      </c>
    </row>
    <row r="3516" spans="1:16" x14ac:dyDescent="0.25">
      <c r="A3516" t="s">
        <v>3430</v>
      </c>
      <c r="B3516" t="s">
        <v>13574</v>
      </c>
      <c r="C3516" t="s">
        <v>13581</v>
      </c>
      <c r="D3516" t="s">
        <v>13581</v>
      </c>
      <c r="F3516" t="s">
        <v>13582</v>
      </c>
      <c r="G3516" t="s">
        <v>3333</v>
      </c>
      <c r="H3516" t="s">
        <v>4415</v>
      </c>
      <c r="I3516" t="s">
        <v>12529</v>
      </c>
      <c r="K3516" t="s">
        <v>3336</v>
      </c>
      <c r="L3516" t="s">
        <v>4069</v>
      </c>
      <c r="P3516" t="s">
        <v>3343</v>
      </c>
    </row>
    <row r="3517" spans="1:16" x14ac:dyDescent="0.25">
      <c r="A3517" t="s">
        <v>3430</v>
      </c>
      <c r="B3517" t="s">
        <v>13574</v>
      </c>
      <c r="C3517" t="s">
        <v>13583</v>
      </c>
      <c r="D3517" t="s">
        <v>13583</v>
      </c>
      <c r="F3517" t="s">
        <v>13584</v>
      </c>
      <c r="G3517" t="s">
        <v>3333</v>
      </c>
      <c r="H3517" t="s">
        <v>4415</v>
      </c>
      <c r="I3517" t="s">
        <v>12529</v>
      </c>
      <c r="K3517" t="s">
        <v>3336</v>
      </c>
      <c r="L3517" t="s">
        <v>4069</v>
      </c>
      <c r="P3517" t="s">
        <v>3343</v>
      </c>
    </row>
    <row r="3518" spans="1:16" x14ac:dyDescent="0.25">
      <c r="A3518" t="s">
        <v>3430</v>
      </c>
      <c r="B3518" t="s">
        <v>13574</v>
      </c>
      <c r="C3518" t="s">
        <v>13585</v>
      </c>
      <c r="D3518" t="s">
        <v>13585</v>
      </c>
      <c r="F3518" t="s">
        <v>13586</v>
      </c>
      <c r="G3518" t="s">
        <v>3333</v>
      </c>
      <c r="H3518" t="s">
        <v>4415</v>
      </c>
      <c r="I3518" t="s">
        <v>12529</v>
      </c>
      <c r="K3518" t="s">
        <v>3336</v>
      </c>
      <c r="L3518" t="s">
        <v>4069</v>
      </c>
      <c r="P3518" t="s">
        <v>3343</v>
      </c>
    </row>
    <row r="3519" spans="1:16" x14ac:dyDescent="0.25">
      <c r="A3519" t="s">
        <v>3430</v>
      </c>
      <c r="B3519" t="s">
        <v>13574</v>
      </c>
      <c r="C3519" t="s">
        <v>13587</v>
      </c>
      <c r="D3519" t="s">
        <v>13587</v>
      </c>
      <c r="F3519" t="s">
        <v>13588</v>
      </c>
      <c r="G3519" t="s">
        <v>3333</v>
      </c>
      <c r="H3519" t="s">
        <v>4415</v>
      </c>
      <c r="I3519" t="s">
        <v>12529</v>
      </c>
      <c r="K3519" t="s">
        <v>3336</v>
      </c>
      <c r="L3519" t="s">
        <v>4069</v>
      </c>
      <c r="P3519" t="s">
        <v>3343</v>
      </c>
    </row>
    <row r="3520" spans="1:16" x14ac:dyDescent="0.25">
      <c r="A3520" t="s">
        <v>3430</v>
      </c>
      <c r="B3520" t="s">
        <v>13574</v>
      </c>
      <c r="C3520" t="s">
        <v>13589</v>
      </c>
      <c r="D3520" t="s">
        <v>13589</v>
      </c>
      <c r="F3520" t="s">
        <v>13590</v>
      </c>
      <c r="G3520" t="s">
        <v>3333</v>
      </c>
      <c r="H3520" t="s">
        <v>4415</v>
      </c>
      <c r="I3520" t="s">
        <v>12529</v>
      </c>
      <c r="K3520" t="s">
        <v>3336</v>
      </c>
      <c r="L3520" t="s">
        <v>4069</v>
      </c>
      <c r="P3520" t="s">
        <v>3343</v>
      </c>
    </row>
    <row r="3521" spans="1:16" x14ac:dyDescent="0.25">
      <c r="A3521" t="s">
        <v>3430</v>
      </c>
      <c r="B3521" t="s">
        <v>13574</v>
      </c>
      <c r="C3521" t="s">
        <v>13591</v>
      </c>
      <c r="D3521" t="s">
        <v>13591</v>
      </c>
      <c r="F3521" t="s">
        <v>13592</v>
      </c>
      <c r="G3521" t="s">
        <v>3333</v>
      </c>
      <c r="H3521" t="s">
        <v>4415</v>
      </c>
      <c r="I3521" t="s">
        <v>12529</v>
      </c>
      <c r="K3521" t="s">
        <v>3336</v>
      </c>
      <c r="L3521" t="s">
        <v>4069</v>
      </c>
      <c r="P3521" t="s">
        <v>3343</v>
      </c>
    </row>
    <row r="3522" spans="1:16" x14ac:dyDescent="0.25">
      <c r="A3522" t="s">
        <v>3430</v>
      </c>
      <c r="B3522" t="s">
        <v>13574</v>
      </c>
      <c r="C3522" t="s">
        <v>13593</v>
      </c>
      <c r="D3522" t="s">
        <v>13593</v>
      </c>
      <c r="F3522" t="s">
        <v>13594</v>
      </c>
      <c r="G3522" t="s">
        <v>3333</v>
      </c>
      <c r="H3522" t="s">
        <v>4415</v>
      </c>
      <c r="I3522" t="s">
        <v>12529</v>
      </c>
      <c r="K3522" t="s">
        <v>3336</v>
      </c>
      <c r="L3522" t="s">
        <v>4069</v>
      </c>
      <c r="P3522" t="s">
        <v>3343</v>
      </c>
    </row>
    <row r="3523" spans="1:16" x14ac:dyDescent="0.25">
      <c r="A3523" t="s">
        <v>3328</v>
      </c>
      <c r="B3523" t="s">
        <v>13235</v>
      </c>
      <c r="C3523" t="s">
        <v>13595</v>
      </c>
      <c r="D3523" t="s">
        <v>13595</v>
      </c>
      <c r="F3523" t="s">
        <v>13596</v>
      </c>
      <c r="G3523" t="s">
        <v>3333</v>
      </c>
      <c r="H3523" t="s">
        <v>4415</v>
      </c>
      <c r="I3523" t="s">
        <v>12529</v>
      </c>
      <c r="K3523" t="s">
        <v>3336</v>
      </c>
      <c r="L3523" t="s">
        <v>4069</v>
      </c>
      <c r="P3523" t="s">
        <v>3343</v>
      </c>
    </row>
    <row r="3524" spans="1:16" x14ac:dyDescent="0.25">
      <c r="A3524" t="s">
        <v>3430</v>
      </c>
      <c r="B3524" t="s">
        <v>13597</v>
      </c>
      <c r="C3524" t="s">
        <v>13598</v>
      </c>
      <c r="D3524" t="s">
        <v>13598</v>
      </c>
      <c r="F3524" t="s">
        <v>13599</v>
      </c>
      <c r="G3524" t="s">
        <v>3333</v>
      </c>
      <c r="H3524" t="s">
        <v>4415</v>
      </c>
      <c r="I3524" t="s">
        <v>12529</v>
      </c>
      <c r="K3524" t="s">
        <v>3336</v>
      </c>
      <c r="L3524" t="s">
        <v>4069</v>
      </c>
      <c r="P3524" t="s">
        <v>3343</v>
      </c>
    </row>
    <row r="3525" spans="1:16" x14ac:dyDescent="0.25">
      <c r="A3525" t="s">
        <v>3430</v>
      </c>
      <c r="B3525" t="s">
        <v>13597</v>
      </c>
      <c r="C3525" t="s">
        <v>13600</v>
      </c>
      <c r="D3525" t="s">
        <v>13600</v>
      </c>
      <c r="F3525" t="s">
        <v>13601</v>
      </c>
      <c r="G3525" t="s">
        <v>3333</v>
      </c>
      <c r="H3525" t="s">
        <v>4415</v>
      </c>
      <c r="I3525" t="s">
        <v>12529</v>
      </c>
      <c r="K3525" t="s">
        <v>3336</v>
      </c>
      <c r="L3525" t="s">
        <v>4069</v>
      </c>
      <c r="P3525" t="s">
        <v>3343</v>
      </c>
    </row>
    <row r="3526" spans="1:16" x14ac:dyDescent="0.25">
      <c r="A3526" t="s">
        <v>3430</v>
      </c>
      <c r="B3526" t="s">
        <v>13597</v>
      </c>
      <c r="C3526" t="s">
        <v>13602</v>
      </c>
      <c r="D3526" t="s">
        <v>13602</v>
      </c>
      <c r="F3526" t="s">
        <v>13603</v>
      </c>
      <c r="G3526" t="s">
        <v>3333</v>
      </c>
      <c r="H3526" t="s">
        <v>4415</v>
      </c>
      <c r="I3526" t="s">
        <v>12529</v>
      </c>
      <c r="K3526" t="s">
        <v>3336</v>
      </c>
      <c r="L3526" t="s">
        <v>4069</v>
      </c>
      <c r="P3526" t="s">
        <v>3343</v>
      </c>
    </row>
    <row r="3527" spans="1:16" x14ac:dyDescent="0.25">
      <c r="A3527" t="s">
        <v>3430</v>
      </c>
      <c r="B3527" t="s">
        <v>13597</v>
      </c>
      <c r="C3527" t="s">
        <v>13604</v>
      </c>
      <c r="D3527" t="s">
        <v>13604</v>
      </c>
      <c r="F3527" t="s">
        <v>13605</v>
      </c>
      <c r="G3527" t="s">
        <v>3333</v>
      </c>
      <c r="H3527" t="s">
        <v>4415</v>
      </c>
      <c r="I3527" t="s">
        <v>12529</v>
      </c>
      <c r="K3527" t="s">
        <v>3336</v>
      </c>
      <c r="L3527" t="s">
        <v>4069</v>
      </c>
      <c r="P3527" t="s">
        <v>3343</v>
      </c>
    </row>
    <row r="3528" spans="1:16" x14ac:dyDescent="0.25">
      <c r="A3528" t="s">
        <v>3430</v>
      </c>
      <c r="B3528" t="s">
        <v>13597</v>
      </c>
      <c r="C3528" t="s">
        <v>13606</v>
      </c>
      <c r="D3528" t="s">
        <v>13606</v>
      </c>
      <c r="F3528" t="s">
        <v>13607</v>
      </c>
      <c r="G3528" t="s">
        <v>3333</v>
      </c>
      <c r="H3528" t="s">
        <v>4415</v>
      </c>
      <c r="I3528" t="s">
        <v>12529</v>
      </c>
      <c r="K3528" t="s">
        <v>3336</v>
      </c>
      <c r="L3528" t="s">
        <v>4069</v>
      </c>
      <c r="P3528" t="s">
        <v>3343</v>
      </c>
    </row>
    <row r="3529" spans="1:16" x14ac:dyDescent="0.25">
      <c r="A3529" t="s">
        <v>3430</v>
      </c>
      <c r="B3529" t="s">
        <v>13597</v>
      </c>
      <c r="C3529" t="s">
        <v>13608</v>
      </c>
      <c r="D3529" t="s">
        <v>13608</v>
      </c>
      <c r="F3529" t="s">
        <v>13609</v>
      </c>
      <c r="G3529" t="s">
        <v>3333</v>
      </c>
      <c r="H3529" t="s">
        <v>4415</v>
      </c>
      <c r="I3529" t="s">
        <v>12529</v>
      </c>
      <c r="K3529" t="s">
        <v>3336</v>
      </c>
      <c r="L3529" t="s">
        <v>4069</v>
      </c>
      <c r="P3529" t="s">
        <v>3343</v>
      </c>
    </row>
    <row r="3530" spans="1:16" x14ac:dyDescent="0.25">
      <c r="A3530" t="s">
        <v>3430</v>
      </c>
      <c r="B3530" t="s">
        <v>13597</v>
      </c>
      <c r="C3530" t="s">
        <v>13610</v>
      </c>
      <c r="D3530" t="s">
        <v>13610</v>
      </c>
      <c r="F3530" t="s">
        <v>13611</v>
      </c>
      <c r="G3530" t="s">
        <v>3333</v>
      </c>
      <c r="H3530" t="s">
        <v>4415</v>
      </c>
      <c r="I3530" t="s">
        <v>12529</v>
      </c>
      <c r="K3530" t="s">
        <v>3336</v>
      </c>
      <c r="L3530" t="s">
        <v>4069</v>
      </c>
      <c r="P3530" t="s">
        <v>3343</v>
      </c>
    </row>
    <row r="3531" spans="1:16" x14ac:dyDescent="0.25">
      <c r="A3531" t="s">
        <v>3430</v>
      </c>
      <c r="B3531" t="s">
        <v>13597</v>
      </c>
      <c r="C3531" t="s">
        <v>13612</v>
      </c>
      <c r="D3531" t="s">
        <v>13612</v>
      </c>
      <c r="F3531" t="s">
        <v>13613</v>
      </c>
      <c r="G3531" t="s">
        <v>3333</v>
      </c>
      <c r="H3531" t="s">
        <v>4415</v>
      </c>
      <c r="I3531" t="s">
        <v>12529</v>
      </c>
      <c r="K3531" t="s">
        <v>3336</v>
      </c>
      <c r="L3531" t="s">
        <v>4069</v>
      </c>
      <c r="P3531" t="s">
        <v>3343</v>
      </c>
    </row>
    <row r="3532" spans="1:16" x14ac:dyDescent="0.25">
      <c r="A3532" t="s">
        <v>3430</v>
      </c>
      <c r="B3532" t="s">
        <v>13597</v>
      </c>
      <c r="C3532" t="s">
        <v>13614</v>
      </c>
      <c r="D3532" t="s">
        <v>13614</v>
      </c>
      <c r="F3532" t="s">
        <v>13615</v>
      </c>
      <c r="G3532" t="s">
        <v>3333</v>
      </c>
      <c r="H3532" t="s">
        <v>4415</v>
      </c>
      <c r="I3532" t="s">
        <v>12529</v>
      </c>
      <c r="K3532" t="s">
        <v>3336</v>
      </c>
      <c r="L3532" t="s">
        <v>4069</v>
      </c>
      <c r="P3532" t="s">
        <v>3343</v>
      </c>
    </row>
    <row r="3533" spans="1:16" x14ac:dyDescent="0.25">
      <c r="A3533" t="s">
        <v>3430</v>
      </c>
      <c r="B3533" t="s">
        <v>13597</v>
      </c>
      <c r="C3533" t="s">
        <v>13616</v>
      </c>
      <c r="D3533" t="s">
        <v>13616</v>
      </c>
      <c r="F3533" t="s">
        <v>13617</v>
      </c>
      <c r="G3533" t="s">
        <v>3333</v>
      </c>
      <c r="H3533" t="s">
        <v>4415</v>
      </c>
      <c r="I3533" t="s">
        <v>12529</v>
      </c>
      <c r="K3533" t="s">
        <v>3336</v>
      </c>
      <c r="L3533" t="s">
        <v>4069</v>
      </c>
      <c r="P3533" t="s">
        <v>3343</v>
      </c>
    </row>
    <row r="3534" spans="1:16" x14ac:dyDescent="0.25">
      <c r="A3534" t="s">
        <v>3328</v>
      </c>
      <c r="B3534" t="s">
        <v>13222</v>
      </c>
      <c r="C3534" t="s">
        <v>13618</v>
      </c>
      <c r="D3534" t="s">
        <v>13618</v>
      </c>
      <c r="F3534" t="s">
        <v>13619</v>
      </c>
      <c r="G3534" t="s">
        <v>3333</v>
      </c>
      <c r="H3534" t="s">
        <v>4415</v>
      </c>
      <c r="I3534" t="s">
        <v>12529</v>
      </c>
      <c r="K3534" t="s">
        <v>3336</v>
      </c>
      <c r="L3534" t="s">
        <v>4069</v>
      </c>
      <c r="P3534" t="s">
        <v>3343</v>
      </c>
    </row>
    <row r="3535" spans="1:16" x14ac:dyDescent="0.25">
      <c r="A3535" t="s">
        <v>3430</v>
      </c>
      <c r="B3535" t="s">
        <v>13620</v>
      </c>
      <c r="C3535" t="s">
        <v>13621</v>
      </c>
      <c r="D3535" t="s">
        <v>13621</v>
      </c>
      <c r="F3535" t="s">
        <v>13622</v>
      </c>
      <c r="G3535" t="s">
        <v>3333</v>
      </c>
      <c r="H3535" t="s">
        <v>4415</v>
      </c>
      <c r="I3535" t="s">
        <v>12529</v>
      </c>
      <c r="K3535" t="s">
        <v>3336</v>
      </c>
      <c r="L3535" t="s">
        <v>4069</v>
      </c>
      <c r="P3535" t="s">
        <v>3343</v>
      </c>
    </row>
    <row r="3536" spans="1:16" x14ac:dyDescent="0.25">
      <c r="A3536" t="s">
        <v>3430</v>
      </c>
      <c r="B3536" t="s">
        <v>13620</v>
      </c>
      <c r="C3536" t="s">
        <v>13623</v>
      </c>
      <c r="D3536" t="s">
        <v>13623</v>
      </c>
      <c r="F3536" t="s">
        <v>13624</v>
      </c>
      <c r="G3536" t="s">
        <v>3333</v>
      </c>
      <c r="H3536" t="s">
        <v>4415</v>
      </c>
      <c r="I3536" t="s">
        <v>12529</v>
      </c>
      <c r="K3536" t="s">
        <v>3336</v>
      </c>
      <c r="L3536" t="s">
        <v>4069</v>
      </c>
      <c r="P3536" t="s">
        <v>3343</v>
      </c>
    </row>
    <row r="3537" spans="1:16" x14ac:dyDescent="0.25">
      <c r="A3537" t="s">
        <v>3430</v>
      </c>
      <c r="B3537" t="s">
        <v>13620</v>
      </c>
      <c r="C3537" t="s">
        <v>13625</v>
      </c>
      <c r="D3537" t="s">
        <v>13625</v>
      </c>
      <c r="F3537" t="s">
        <v>13626</v>
      </c>
      <c r="G3537" t="s">
        <v>3333</v>
      </c>
      <c r="H3537" t="s">
        <v>4415</v>
      </c>
      <c r="I3537" t="s">
        <v>12529</v>
      </c>
      <c r="K3537" t="s">
        <v>3336</v>
      </c>
      <c r="L3537" t="s">
        <v>4069</v>
      </c>
      <c r="P3537" t="s">
        <v>3343</v>
      </c>
    </row>
    <row r="3538" spans="1:16" x14ac:dyDescent="0.25">
      <c r="A3538" t="s">
        <v>3430</v>
      </c>
      <c r="B3538" t="s">
        <v>13620</v>
      </c>
      <c r="C3538" t="s">
        <v>13627</v>
      </c>
      <c r="D3538" t="s">
        <v>13627</v>
      </c>
      <c r="F3538" t="s">
        <v>13628</v>
      </c>
      <c r="G3538" t="s">
        <v>3333</v>
      </c>
      <c r="H3538" t="s">
        <v>4415</v>
      </c>
      <c r="I3538" t="s">
        <v>12529</v>
      </c>
      <c r="K3538" t="s">
        <v>3336</v>
      </c>
      <c r="L3538" t="s">
        <v>4069</v>
      </c>
      <c r="P3538" t="s">
        <v>3343</v>
      </c>
    </row>
    <row r="3539" spans="1:16" x14ac:dyDescent="0.25">
      <c r="A3539" t="s">
        <v>3430</v>
      </c>
      <c r="B3539" t="s">
        <v>13620</v>
      </c>
      <c r="C3539" t="s">
        <v>13629</v>
      </c>
      <c r="D3539" t="s">
        <v>13629</v>
      </c>
      <c r="F3539" t="s">
        <v>13630</v>
      </c>
      <c r="G3539" t="s">
        <v>3333</v>
      </c>
      <c r="H3539" t="s">
        <v>4415</v>
      </c>
      <c r="I3539" t="s">
        <v>12529</v>
      </c>
      <c r="K3539" t="s">
        <v>3336</v>
      </c>
      <c r="L3539" t="s">
        <v>4069</v>
      </c>
      <c r="P3539" t="s">
        <v>3343</v>
      </c>
    </row>
    <row r="3540" spans="1:16" x14ac:dyDescent="0.25">
      <c r="A3540" t="s">
        <v>3430</v>
      </c>
      <c r="B3540" t="s">
        <v>13620</v>
      </c>
      <c r="C3540" t="s">
        <v>13631</v>
      </c>
      <c r="D3540" t="s">
        <v>13631</v>
      </c>
      <c r="F3540" t="s">
        <v>13632</v>
      </c>
      <c r="G3540" t="s">
        <v>3333</v>
      </c>
      <c r="H3540" t="s">
        <v>4415</v>
      </c>
      <c r="I3540" t="s">
        <v>12529</v>
      </c>
      <c r="K3540" t="s">
        <v>3336</v>
      </c>
      <c r="L3540" t="s">
        <v>4069</v>
      </c>
      <c r="P3540" t="s">
        <v>3343</v>
      </c>
    </row>
    <row r="3541" spans="1:16" x14ac:dyDescent="0.25">
      <c r="A3541" t="s">
        <v>3430</v>
      </c>
      <c r="B3541" t="s">
        <v>13620</v>
      </c>
      <c r="C3541" t="s">
        <v>13633</v>
      </c>
      <c r="D3541" t="s">
        <v>13633</v>
      </c>
      <c r="F3541" t="s">
        <v>13634</v>
      </c>
      <c r="G3541" t="s">
        <v>3333</v>
      </c>
      <c r="H3541" t="s">
        <v>4415</v>
      </c>
      <c r="I3541" t="s">
        <v>12529</v>
      </c>
      <c r="K3541" t="s">
        <v>3336</v>
      </c>
      <c r="L3541" t="s">
        <v>4069</v>
      </c>
      <c r="P3541" t="s">
        <v>3343</v>
      </c>
    </row>
    <row r="3542" spans="1:16" x14ac:dyDescent="0.25">
      <c r="A3542" t="s">
        <v>3430</v>
      </c>
      <c r="B3542" t="s">
        <v>13620</v>
      </c>
      <c r="C3542" t="s">
        <v>13635</v>
      </c>
      <c r="D3542" t="s">
        <v>13635</v>
      </c>
      <c r="F3542" t="s">
        <v>13636</v>
      </c>
      <c r="G3542" t="s">
        <v>3333</v>
      </c>
      <c r="H3542" t="s">
        <v>4415</v>
      </c>
      <c r="I3542" t="s">
        <v>12529</v>
      </c>
      <c r="K3542" t="s">
        <v>3336</v>
      </c>
      <c r="L3542" t="s">
        <v>4069</v>
      </c>
      <c r="P3542" t="s">
        <v>3343</v>
      </c>
    </row>
    <row r="3543" spans="1:16" x14ac:dyDescent="0.25">
      <c r="A3543" t="s">
        <v>3430</v>
      </c>
      <c r="B3543" t="s">
        <v>13620</v>
      </c>
      <c r="C3543" t="s">
        <v>13637</v>
      </c>
      <c r="D3543" t="s">
        <v>13637</v>
      </c>
      <c r="F3543" t="s">
        <v>13638</v>
      </c>
      <c r="G3543" t="s">
        <v>3333</v>
      </c>
      <c r="H3543" t="s">
        <v>4415</v>
      </c>
      <c r="I3543" t="s">
        <v>12529</v>
      </c>
      <c r="K3543" t="s">
        <v>3336</v>
      </c>
      <c r="L3543" t="s">
        <v>4069</v>
      </c>
      <c r="P3543" t="s">
        <v>3343</v>
      </c>
    </row>
    <row r="3544" spans="1:16" x14ac:dyDescent="0.25">
      <c r="A3544" t="s">
        <v>3430</v>
      </c>
      <c r="B3544" t="s">
        <v>13620</v>
      </c>
      <c r="C3544" t="s">
        <v>13639</v>
      </c>
      <c r="D3544" t="s">
        <v>13639</v>
      </c>
      <c r="F3544" t="s">
        <v>13640</v>
      </c>
      <c r="G3544" t="s">
        <v>3333</v>
      </c>
      <c r="H3544" t="s">
        <v>4415</v>
      </c>
      <c r="I3544" t="s">
        <v>12529</v>
      </c>
      <c r="K3544" t="s">
        <v>3336</v>
      </c>
      <c r="L3544" t="s">
        <v>4069</v>
      </c>
      <c r="P3544" t="s">
        <v>3343</v>
      </c>
    </row>
    <row r="3545" spans="1:16" x14ac:dyDescent="0.25">
      <c r="A3545" t="s">
        <v>3328</v>
      </c>
      <c r="B3545" t="s">
        <v>13235</v>
      </c>
      <c r="C3545" t="s">
        <v>13641</v>
      </c>
      <c r="D3545" t="s">
        <v>13641</v>
      </c>
      <c r="F3545" t="s">
        <v>13642</v>
      </c>
      <c r="G3545" t="s">
        <v>3333</v>
      </c>
      <c r="H3545" t="s">
        <v>4415</v>
      </c>
      <c r="I3545" t="s">
        <v>12529</v>
      </c>
      <c r="K3545" t="s">
        <v>3336</v>
      </c>
      <c r="L3545" t="s">
        <v>4069</v>
      </c>
      <c r="P3545" t="s">
        <v>3343</v>
      </c>
    </row>
    <row r="3546" spans="1:16" x14ac:dyDescent="0.25">
      <c r="A3546" t="s">
        <v>3430</v>
      </c>
      <c r="B3546" t="s">
        <v>13643</v>
      </c>
      <c r="C3546" t="s">
        <v>13644</v>
      </c>
      <c r="D3546" t="s">
        <v>13644</v>
      </c>
      <c r="F3546" t="s">
        <v>13645</v>
      </c>
      <c r="G3546" t="s">
        <v>3333</v>
      </c>
      <c r="H3546" t="s">
        <v>4415</v>
      </c>
      <c r="I3546" t="s">
        <v>12529</v>
      </c>
      <c r="K3546" t="s">
        <v>3336</v>
      </c>
      <c r="L3546" t="s">
        <v>4069</v>
      </c>
      <c r="P3546" t="s">
        <v>3343</v>
      </c>
    </row>
    <row r="3547" spans="1:16" x14ac:dyDescent="0.25">
      <c r="A3547" t="s">
        <v>3430</v>
      </c>
      <c r="B3547" t="s">
        <v>13643</v>
      </c>
      <c r="C3547" t="s">
        <v>13646</v>
      </c>
      <c r="D3547" t="s">
        <v>13646</v>
      </c>
      <c r="F3547" t="s">
        <v>13647</v>
      </c>
      <c r="G3547" t="s">
        <v>3333</v>
      </c>
      <c r="H3547" t="s">
        <v>4415</v>
      </c>
      <c r="I3547" t="s">
        <v>12529</v>
      </c>
      <c r="K3547" t="s">
        <v>3336</v>
      </c>
      <c r="L3547" t="s">
        <v>4069</v>
      </c>
      <c r="P3547" t="s">
        <v>3343</v>
      </c>
    </row>
    <row r="3548" spans="1:16" x14ac:dyDescent="0.25">
      <c r="A3548" t="s">
        <v>3430</v>
      </c>
      <c r="B3548" t="s">
        <v>13643</v>
      </c>
      <c r="C3548" t="s">
        <v>13648</v>
      </c>
      <c r="D3548" t="s">
        <v>13648</v>
      </c>
      <c r="F3548" t="s">
        <v>13649</v>
      </c>
      <c r="G3548" t="s">
        <v>3333</v>
      </c>
      <c r="H3548" t="s">
        <v>4415</v>
      </c>
      <c r="I3548" t="s">
        <v>12529</v>
      </c>
      <c r="K3548" t="s">
        <v>3336</v>
      </c>
      <c r="L3548" t="s">
        <v>4069</v>
      </c>
      <c r="P3548" t="s">
        <v>3343</v>
      </c>
    </row>
    <row r="3549" spans="1:16" x14ac:dyDescent="0.25">
      <c r="A3549" t="s">
        <v>3430</v>
      </c>
      <c r="B3549" t="s">
        <v>13643</v>
      </c>
      <c r="C3549" t="s">
        <v>13650</v>
      </c>
      <c r="D3549" t="s">
        <v>13650</v>
      </c>
      <c r="F3549" t="s">
        <v>13651</v>
      </c>
      <c r="G3549" t="s">
        <v>3333</v>
      </c>
      <c r="H3549" t="s">
        <v>4415</v>
      </c>
      <c r="I3549" t="s">
        <v>12529</v>
      </c>
      <c r="K3549" t="s">
        <v>3336</v>
      </c>
      <c r="L3549" t="s">
        <v>4069</v>
      </c>
      <c r="P3549" t="s">
        <v>3343</v>
      </c>
    </row>
    <row r="3550" spans="1:16" x14ac:dyDescent="0.25">
      <c r="A3550" t="s">
        <v>3430</v>
      </c>
      <c r="B3550" t="s">
        <v>13643</v>
      </c>
      <c r="C3550" t="s">
        <v>13652</v>
      </c>
      <c r="D3550" t="s">
        <v>13652</v>
      </c>
      <c r="F3550" t="s">
        <v>13653</v>
      </c>
      <c r="G3550" t="s">
        <v>3333</v>
      </c>
      <c r="H3550" t="s">
        <v>4415</v>
      </c>
      <c r="I3550" t="s">
        <v>12529</v>
      </c>
      <c r="K3550" t="s">
        <v>3336</v>
      </c>
      <c r="L3550" t="s">
        <v>4069</v>
      </c>
      <c r="P3550" t="s">
        <v>3343</v>
      </c>
    </row>
    <row r="3551" spans="1:16" x14ac:dyDescent="0.25">
      <c r="A3551" t="s">
        <v>3430</v>
      </c>
      <c r="B3551" t="s">
        <v>13643</v>
      </c>
      <c r="C3551" t="s">
        <v>13654</v>
      </c>
      <c r="D3551" t="s">
        <v>13654</v>
      </c>
      <c r="F3551" t="s">
        <v>13655</v>
      </c>
      <c r="G3551" t="s">
        <v>3333</v>
      </c>
      <c r="H3551" t="s">
        <v>4415</v>
      </c>
      <c r="I3551" t="s">
        <v>12529</v>
      </c>
      <c r="K3551" t="s">
        <v>3336</v>
      </c>
      <c r="L3551" t="s">
        <v>4069</v>
      </c>
      <c r="P3551" t="s">
        <v>3343</v>
      </c>
    </row>
    <row r="3552" spans="1:16" x14ac:dyDescent="0.25">
      <c r="A3552" t="s">
        <v>3430</v>
      </c>
      <c r="B3552" t="s">
        <v>13643</v>
      </c>
      <c r="C3552" t="s">
        <v>13656</v>
      </c>
      <c r="D3552" t="s">
        <v>13656</v>
      </c>
      <c r="F3552" t="s">
        <v>13657</v>
      </c>
      <c r="G3552" t="s">
        <v>3333</v>
      </c>
      <c r="H3552" t="s">
        <v>4415</v>
      </c>
      <c r="I3552" t="s">
        <v>12529</v>
      </c>
      <c r="K3552" t="s">
        <v>3336</v>
      </c>
      <c r="L3552" t="s">
        <v>4069</v>
      </c>
      <c r="P3552" t="s">
        <v>3343</v>
      </c>
    </row>
    <row r="3553" spans="1:16" x14ac:dyDescent="0.25">
      <c r="A3553" t="s">
        <v>3430</v>
      </c>
      <c r="B3553" t="s">
        <v>13643</v>
      </c>
      <c r="C3553" t="s">
        <v>13658</v>
      </c>
      <c r="D3553" t="s">
        <v>13658</v>
      </c>
      <c r="F3553" t="s">
        <v>13659</v>
      </c>
      <c r="G3553" t="s">
        <v>3333</v>
      </c>
      <c r="H3553" t="s">
        <v>4415</v>
      </c>
      <c r="I3553" t="s">
        <v>12529</v>
      </c>
      <c r="K3553" t="s">
        <v>3336</v>
      </c>
      <c r="L3553" t="s">
        <v>4069</v>
      </c>
      <c r="P3553" t="s">
        <v>3343</v>
      </c>
    </row>
    <row r="3554" spans="1:16" x14ac:dyDescent="0.25">
      <c r="A3554" t="s">
        <v>3430</v>
      </c>
      <c r="B3554" t="s">
        <v>13643</v>
      </c>
      <c r="C3554" t="s">
        <v>13660</v>
      </c>
      <c r="D3554" t="s">
        <v>13660</v>
      </c>
      <c r="F3554" t="s">
        <v>13661</v>
      </c>
      <c r="G3554" t="s">
        <v>3333</v>
      </c>
      <c r="H3554" t="s">
        <v>4415</v>
      </c>
      <c r="I3554" t="s">
        <v>12529</v>
      </c>
      <c r="K3554" t="s">
        <v>3336</v>
      </c>
      <c r="L3554" t="s">
        <v>4069</v>
      </c>
      <c r="P3554" t="s">
        <v>3343</v>
      </c>
    </row>
    <row r="3555" spans="1:16" x14ac:dyDescent="0.25">
      <c r="A3555" t="s">
        <v>3430</v>
      </c>
      <c r="B3555" t="s">
        <v>13643</v>
      </c>
      <c r="C3555" t="s">
        <v>13662</v>
      </c>
      <c r="D3555" t="s">
        <v>13662</v>
      </c>
      <c r="F3555" t="s">
        <v>13663</v>
      </c>
      <c r="G3555" t="s">
        <v>3333</v>
      </c>
      <c r="H3555" t="s">
        <v>4415</v>
      </c>
      <c r="I3555" t="s">
        <v>12529</v>
      </c>
      <c r="K3555" t="s">
        <v>3336</v>
      </c>
      <c r="L3555" t="s">
        <v>4069</v>
      </c>
      <c r="P3555" t="s">
        <v>3343</v>
      </c>
    </row>
    <row r="3556" spans="1:16" x14ac:dyDescent="0.25">
      <c r="A3556" t="s">
        <v>3328</v>
      </c>
      <c r="B3556" t="s">
        <v>13222</v>
      </c>
      <c r="C3556" t="s">
        <v>13664</v>
      </c>
      <c r="D3556" t="s">
        <v>13664</v>
      </c>
      <c r="F3556" t="s">
        <v>13665</v>
      </c>
      <c r="G3556" t="s">
        <v>3333</v>
      </c>
      <c r="H3556" t="s">
        <v>4415</v>
      </c>
      <c r="I3556" t="s">
        <v>12529</v>
      </c>
      <c r="K3556" t="s">
        <v>3336</v>
      </c>
      <c r="L3556" t="s">
        <v>4069</v>
      </c>
      <c r="P3556" t="s">
        <v>3343</v>
      </c>
    </row>
    <row r="3557" spans="1:16" x14ac:dyDescent="0.25">
      <c r="A3557" t="s">
        <v>3430</v>
      </c>
      <c r="B3557" t="s">
        <v>13666</v>
      </c>
      <c r="C3557" t="s">
        <v>13667</v>
      </c>
      <c r="D3557" t="s">
        <v>13667</v>
      </c>
      <c r="F3557" t="s">
        <v>13668</v>
      </c>
      <c r="G3557" t="s">
        <v>3333</v>
      </c>
      <c r="H3557" t="s">
        <v>4415</v>
      </c>
      <c r="I3557" t="s">
        <v>12529</v>
      </c>
      <c r="K3557" t="s">
        <v>3336</v>
      </c>
      <c r="L3557" t="s">
        <v>4069</v>
      </c>
      <c r="P3557" t="s">
        <v>3343</v>
      </c>
    </row>
    <row r="3558" spans="1:16" x14ac:dyDescent="0.25">
      <c r="A3558" t="s">
        <v>3430</v>
      </c>
      <c r="B3558" t="s">
        <v>13666</v>
      </c>
      <c r="C3558" t="s">
        <v>13669</v>
      </c>
      <c r="D3558" t="s">
        <v>13669</v>
      </c>
      <c r="F3558" t="s">
        <v>13670</v>
      </c>
      <c r="G3558" t="s">
        <v>3333</v>
      </c>
      <c r="H3558" t="s">
        <v>4415</v>
      </c>
      <c r="I3558" t="s">
        <v>12529</v>
      </c>
      <c r="K3558" t="s">
        <v>3336</v>
      </c>
      <c r="L3558" t="s">
        <v>4069</v>
      </c>
      <c r="P3558" t="s">
        <v>3343</v>
      </c>
    </row>
    <row r="3559" spans="1:16" x14ac:dyDescent="0.25">
      <c r="A3559" t="s">
        <v>3430</v>
      </c>
      <c r="B3559" t="s">
        <v>13666</v>
      </c>
      <c r="C3559" t="s">
        <v>13671</v>
      </c>
      <c r="D3559" t="s">
        <v>13671</v>
      </c>
      <c r="F3559" t="s">
        <v>13672</v>
      </c>
      <c r="G3559" t="s">
        <v>3333</v>
      </c>
      <c r="H3559" t="s">
        <v>4415</v>
      </c>
      <c r="I3559" t="s">
        <v>12529</v>
      </c>
      <c r="K3559" t="s">
        <v>3336</v>
      </c>
      <c r="L3559" t="s">
        <v>4069</v>
      </c>
      <c r="P3559" t="s">
        <v>3343</v>
      </c>
    </row>
    <row r="3560" spans="1:16" x14ac:dyDescent="0.25">
      <c r="A3560" t="s">
        <v>3430</v>
      </c>
      <c r="B3560" t="s">
        <v>13666</v>
      </c>
      <c r="C3560" t="s">
        <v>13673</v>
      </c>
      <c r="D3560" t="s">
        <v>13673</v>
      </c>
      <c r="F3560" t="s">
        <v>13674</v>
      </c>
      <c r="G3560" t="s">
        <v>3333</v>
      </c>
      <c r="H3560" t="s">
        <v>4415</v>
      </c>
      <c r="I3560" t="s">
        <v>12529</v>
      </c>
      <c r="K3560" t="s">
        <v>3336</v>
      </c>
      <c r="L3560" t="s">
        <v>4069</v>
      </c>
      <c r="P3560" t="s">
        <v>3343</v>
      </c>
    </row>
    <row r="3561" spans="1:16" x14ac:dyDescent="0.25">
      <c r="A3561" t="s">
        <v>3430</v>
      </c>
      <c r="B3561" t="s">
        <v>13666</v>
      </c>
      <c r="C3561" t="s">
        <v>13675</v>
      </c>
      <c r="D3561" t="s">
        <v>13675</v>
      </c>
      <c r="F3561" t="s">
        <v>13676</v>
      </c>
      <c r="G3561" t="s">
        <v>3333</v>
      </c>
      <c r="H3561" t="s">
        <v>4415</v>
      </c>
      <c r="I3561" t="s">
        <v>12529</v>
      </c>
      <c r="K3561" t="s">
        <v>3336</v>
      </c>
      <c r="L3561" t="s">
        <v>4069</v>
      </c>
      <c r="P3561" t="s">
        <v>3343</v>
      </c>
    </row>
    <row r="3562" spans="1:16" x14ac:dyDescent="0.25">
      <c r="A3562" t="s">
        <v>3430</v>
      </c>
      <c r="B3562" t="s">
        <v>13666</v>
      </c>
      <c r="C3562" t="s">
        <v>13677</v>
      </c>
      <c r="D3562" t="s">
        <v>13677</v>
      </c>
      <c r="F3562" t="s">
        <v>13678</v>
      </c>
      <c r="G3562" t="s">
        <v>3333</v>
      </c>
      <c r="H3562" t="s">
        <v>4415</v>
      </c>
      <c r="I3562" t="s">
        <v>12529</v>
      </c>
      <c r="K3562" t="s">
        <v>3336</v>
      </c>
      <c r="L3562" t="s">
        <v>4069</v>
      </c>
      <c r="P3562" t="s">
        <v>3343</v>
      </c>
    </row>
    <row r="3563" spans="1:16" x14ac:dyDescent="0.25">
      <c r="A3563" t="s">
        <v>3430</v>
      </c>
      <c r="B3563" t="s">
        <v>13666</v>
      </c>
      <c r="C3563" t="s">
        <v>13679</v>
      </c>
      <c r="D3563" t="s">
        <v>13679</v>
      </c>
      <c r="F3563" t="s">
        <v>13680</v>
      </c>
      <c r="G3563" t="s">
        <v>3333</v>
      </c>
      <c r="H3563" t="s">
        <v>4415</v>
      </c>
      <c r="I3563" t="s">
        <v>12529</v>
      </c>
      <c r="K3563" t="s">
        <v>3336</v>
      </c>
      <c r="L3563" t="s">
        <v>4069</v>
      </c>
      <c r="P3563" t="s">
        <v>3343</v>
      </c>
    </row>
    <row r="3564" spans="1:16" x14ac:dyDescent="0.25">
      <c r="A3564" t="s">
        <v>3430</v>
      </c>
      <c r="B3564" t="s">
        <v>13666</v>
      </c>
      <c r="C3564" t="s">
        <v>13681</v>
      </c>
      <c r="D3564" t="s">
        <v>13681</v>
      </c>
      <c r="F3564" t="s">
        <v>13682</v>
      </c>
      <c r="G3564" t="s">
        <v>3333</v>
      </c>
      <c r="H3564" t="s">
        <v>4415</v>
      </c>
      <c r="I3564" t="s">
        <v>12529</v>
      </c>
      <c r="K3564" t="s">
        <v>3336</v>
      </c>
      <c r="L3564" t="s">
        <v>4069</v>
      </c>
      <c r="P3564" t="s">
        <v>3343</v>
      </c>
    </row>
    <row r="3565" spans="1:16" x14ac:dyDescent="0.25">
      <c r="A3565" t="s">
        <v>3430</v>
      </c>
      <c r="B3565" t="s">
        <v>13666</v>
      </c>
      <c r="C3565" t="s">
        <v>13683</v>
      </c>
      <c r="D3565" t="s">
        <v>13683</v>
      </c>
      <c r="F3565" t="s">
        <v>13684</v>
      </c>
      <c r="G3565" t="s">
        <v>3333</v>
      </c>
      <c r="H3565" t="s">
        <v>4415</v>
      </c>
      <c r="I3565" t="s">
        <v>12529</v>
      </c>
      <c r="K3565" t="s">
        <v>3336</v>
      </c>
      <c r="L3565" t="s">
        <v>4069</v>
      </c>
      <c r="P3565" t="s">
        <v>3343</v>
      </c>
    </row>
    <row r="3566" spans="1:16" x14ac:dyDescent="0.25">
      <c r="A3566" t="s">
        <v>3430</v>
      </c>
      <c r="B3566" t="s">
        <v>13666</v>
      </c>
      <c r="C3566" t="s">
        <v>13685</v>
      </c>
      <c r="D3566" t="s">
        <v>13685</v>
      </c>
      <c r="F3566" t="s">
        <v>13686</v>
      </c>
      <c r="G3566" t="s">
        <v>3333</v>
      </c>
      <c r="H3566" t="s">
        <v>4415</v>
      </c>
      <c r="I3566" t="s">
        <v>12529</v>
      </c>
      <c r="K3566" t="s">
        <v>3336</v>
      </c>
      <c r="L3566" t="s">
        <v>4069</v>
      </c>
      <c r="P3566" t="s">
        <v>3343</v>
      </c>
    </row>
    <row r="3567" spans="1:16" x14ac:dyDescent="0.25">
      <c r="A3567" t="s">
        <v>3328</v>
      </c>
      <c r="B3567" t="s">
        <v>13222</v>
      </c>
      <c r="C3567" t="s">
        <v>13687</v>
      </c>
      <c r="D3567" t="s">
        <v>13687</v>
      </c>
      <c r="F3567" t="s">
        <v>13688</v>
      </c>
      <c r="G3567" t="s">
        <v>3333</v>
      </c>
      <c r="H3567" t="s">
        <v>4415</v>
      </c>
      <c r="I3567" t="s">
        <v>12529</v>
      </c>
      <c r="K3567" t="s">
        <v>3336</v>
      </c>
      <c r="L3567" t="s">
        <v>4069</v>
      </c>
      <c r="P3567" t="s">
        <v>3343</v>
      </c>
    </row>
    <row r="3568" spans="1:16" x14ac:dyDescent="0.25">
      <c r="A3568" t="s">
        <v>3430</v>
      </c>
      <c r="B3568" t="s">
        <v>13689</v>
      </c>
      <c r="C3568" t="s">
        <v>13690</v>
      </c>
      <c r="D3568" t="s">
        <v>13690</v>
      </c>
      <c r="F3568" t="s">
        <v>13691</v>
      </c>
      <c r="G3568" t="s">
        <v>3333</v>
      </c>
      <c r="H3568" t="s">
        <v>4415</v>
      </c>
      <c r="I3568" t="s">
        <v>12529</v>
      </c>
      <c r="K3568" t="s">
        <v>3336</v>
      </c>
      <c r="L3568" t="s">
        <v>4069</v>
      </c>
      <c r="P3568" t="s">
        <v>3343</v>
      </c>
    </row>
    <row r="3569" spans="1:16" x14ac:dyDescent="0.25">
      <c r="A3569" t="s">
        <v>3430</v>
      </c>
      <c r="B3569" t="s">
        <v>13689</v>
      </c>
      <c r="C3569" t="s">
        <v>13692</v>
      </c>
      <c r="D3569" t="s">
        <v>13692</v>
      </c>
      <c r="F3569" t="s">
        <v>13693</v>
      </c>
      <c r="G3569" t="s">
        <v>3333</v>
      </c>
      <c r="H3569" t="s">
        <v>4415</v>
      </c>
      <c r="I3569" t="s">
        <v>12529</v>
      </c>
      <c r="K3569" t="s">
        <v>3336</v>
      </c>
      <c r="L3569" t="s">
        <v>4069</v>
      </c>
      <c r="P3569" t="s">
        <v>3343</v>
      </c>
    </row>
    <row r="3570" spans="1:16" x14ac:dyDescent="0.25">
      <c r="A3570" t="s">
        <v>3430</v>
      </c>
      <c r="B3570" t="s">
        <v>13689</v>
      </c>
      <c r="C3570" t="s">
        <v>13694</v>
      </c>
      <c r="D3570" t="s">
        <v>13694</v>
      </c>
      <c r="F3570" t="s">
        <v>13695</v>
      </c>
      <c r="G3570" t="s">
        <v>3333</v>
      </c>
      <c r="H3570" t="s">
        <v>4415</v>
      </c>
      <c r="I3570" t="s">
        <v>12529</v>
      </c>
      <c r="K3570" t="s">
        <v>3336</v>
      </c>
      <c r="L3570" t="s">
        <v>4069</v>
      </c>
      <c r="P3570" t="s">
        <v>3343</v>
      </c>
    </row>
    <row r="3571" spans="1:16" x14ac:dyDescent="0.25">
      <c r="A3571" t="s">
        <v>3430</v>
      </c>
      <c r="B3571" t="s">
        <v>13689</v>
      </c>
      <c r="C3571" t="s">
        <v>13696</v>
      </c>
      <c r="D3571" t="s">
        <v>13696</v>
      </c>
      <c r="F3571" t="s">
        <v>13697</v>
      </c>
      <c r="G3571" t="s">
        <v>3333</v>
      </c>
      <c r="H3571" t="s">
        <v>4415</v>
      </c>
      <c r="I3571" t="s">
        <v>12529</v>
      </c>
      <c r="K3571" t="s">
        <v>3336</v>
      </c>
      <c r="L3571" t="s">
        <v>4069</v>
      </c>
      <c r="P3571" t="s">
        <v>3343</v>
      </c>
    </row>
    <row r="3572" spans="1:16" x14ac:dyDescent="0.25">
      <c r="A3572" t="s">
        <v>3430</v>
      </c>
      <c r="B3572" t="s">
        <v>13689</v>
      </c>
      <c r="C3572" t="s">
        <v>13698</v>
      </c>
      <c r="D3572" t="s">
        <v>13698</v>
      </c>
      <c r="F3572" t="s">
        <v>13699</v>
      </c>
      <c r="G3572" t="s">
        <v>3333</v>
      </c>
      <c r="H3572" t="s">
        <v>4415</v>
      </c>
      <c r="I3572" t="s">
        <v>12529</v>
      </c>
      <c r="K3572" t="s">
        <v>3336</v>
      </c>
      <c r="L3572" t="s">
        <v>4069</v>
      </c>
      <c r="P3572" t="s">
        <v>3343</v>
      </c>
    </row>
    <row r="3573" spans="1:16" x14ac:dyDescent="0.25">
      <c r="A3573" t="s">
        <v>3430</v>
      </c>
      <c r="B3573" t="s">
        <v>13689</v>
      </c>
      <c r="C3573" t="s">
        <v>13700</v>
      </c>
      <c r="D3573" t="s">
        <v>13700</v>
      </c>
      <c r="F3573" t="s">
        <v>13701</v>
      </c>
      <c r="G3573" t="s">
        <v>3333</v>
      </c>
      <c r="H3573" t="s">
        <v>4415</v>
      </c>
      <c r="I3573" t="s">
        <v>12529</v>
      </c>
      <c r="K3573" t="s">
        <v>3336</v>
      </c>
      <c r="L3573" t="s">
        <v>4069</v>
      </c>
      <c r="P3573" t="s">
        <v>3343</v>
      </c>
    </row>
    <row r="3574" spans="1:16" x14ac:dyDescent="0.25">
      <c r="A3574" t="s">
        <v>3430</v>
      </c>
      <c r="B3574" t="s">
        <v>13689</v>
      </c>
      <c r="C3574" t="s">
        <v>13702</v>
      </c>
      <c r="D3574" t="s">
        <v>13702</v>
      </c>
      <c r="F3574" t="s">
        <v>13703</v>
      </c>
      <c r="G3574" t="s">
        <v>3333</v>
      </c>
      <c r="H3574" t="s">
        <v>4415</v>
      </c>
      <c r="I3574" t="s">
        <v>12529</v>
      </c>
      <c r="K3574" t="s">
        <v>3336</v>
      </c>
      <c r="L3574" t="s">
        <v>4069</v>
      </c>
      <c r="P3574" t="s">
        <v>3343</v>
      </c>
    </row>
    <row r="3575" spans="1:16" x14ac:dyDescent="0.25">
      <c r="A3575" t="s">
        <v>3430</v>
      </c>
      <c r="B3575" t="s">
        <v>13689</v>
      </c>
      <c r="C3575" t="s">
        <v>13704</v>
      </c>
      <c r="D3575" t="s">
        <v>13704</v>
      </c>
      <c r="F3575" t="s">
        <v>13705</v>
      </c>
      <c r="G3575" t="s">
        <v>3333</v>
      </c>
      <c r="H3575" t="s">
        <v>4415</v>
      </c>
      <c r="I3575" t="s">
        <v>12529</v>
      </c>
      <c r="K3575" t="s">
        <v>3336</v>
      </c>
      <c r="L3575" t="s">
        <v>4069</v>
      </c>
      <c r="P3575" t="s">
        <v>3343</v>
      </c>
    </row>
    <row r="3576" spans="1:16" x14ac:dyDescent="0.25">
      <c r="A3576" t="s">
        <v>3430</v>
      </c>
      <c r="B3576" t="s">
        <v>13689</v>
      </c>
      <c r="C3576" t="s">
        <v>13706</v>
      </c>
      <c r="D3576" t="s">
        <v>13706</v>
      </c>
      <c r="F3576" t="s">
        <v>13707</v>
      </c>
      <c r="G3576" t="s">
        <v>3333</v>
      </c>
      <c r="H3576" t="s">
        <v>4415</v>
      </c>
      <c r="I3576" t="s">
        <v>12529</v>
      </c>
      <c r="K3576" t="s">
        <v>3336</v>
      </c>
      <c r="L3576" t="s">
        <v>4069</v>
      </c>
      <c r="P3576" t="s">
        <v>3343</v>
      </c>
    </row>
    <row r="3577" spans="1:16" x14ac:dyDescent="0.25">
      <c r="A3577" t="s">
        <v>3430</v>
      </c>
      <c r="B3577" t="s">
        <v>13689</v>
      </c>
      <c r="C3577" t="s">
        <v>13708</v>
      </c>
      <c r="D3577" t="s">
        <v>13708</v>
      </c>
      <c r="F3577" t="s">
        <v>13709</v>
      </c>
      <c r="G3577" t="s">
        <v>3333</v>
      </c>
      <c r="H3577" t="s">
        <v>4415</v>
      </c>
      <c r="I3577" t="s">
        <v>12529</v>
      </c>
      <c r="K3577" t="s">
        <v>3336</v>
      </c>
      <c r="L3577" t="s">
        <v>4069</v>
      </c>
      <c r="P3577" t="s">
        <v>3343</v>
      </c>
    </row>
    <row r="3578" spans="1:16" x14ac:dyDescent="0.25">
      <c r="A3578" t="s">
        <v>3328</v>
      </c>
      <c r="B3578" t="s">
        <v>13235</v>
      </c>
      <c r="C3578" t="s">
        <v>13710</v>
      </c>
      <c r="D3578" t="s">
        <v>13710</v>
      </c>
      <c r="F3578" t="s">
        <v>13711</v>
      </c>
      <c r="G3578" t="s">
        <v>3333</v>
      </c>
      <c r="H3578" t="s">
        <v>4415</v>
      </c>
      <c r="I3578" t="s">
        <v>12529</v>
      </c>
      <c r="K3578" t="s">
        <v>3336</v>
      </c>
      <c r="L3578" t="s">
        <v>4069</v>
      </c>
      <c r="P3578" t="s">
        <v>3343</v>
      </c>
    </row>
    <row r="3579" spans="1:16" x14ac:dyDescent="0.25">
      <c r="A3579" t="s">
        <v>3430</v>
      </c>
      <c r="B3579" t="s">
        <v>13712</v>
      </c>
      <c r="C3579" t="s">
        <v>13713</v>
      </c>
      <c r="D3579" t="s">
        <v>13713</v>
      </c>
      <c r="F3579" t="s">
        <v>13714</v>
      </c>
      <c r="G3579" t="s">
        <v>3333</v>
      </c>
      <c r="H3579" t="s">
        <v>4415</v>
      </c>
      <c r="I3579" t="s">
        <v>12529</v>
      </c>
      <c r="K3579" t="s">
        <v>3336</v>
      </c>
      <c r="L3579" t="s">
        <v>4069</v>
      </c>
      <c r="P3579" t="s">
        <v>3343</v>
      </c>
    </row>
    <row r="3580" spans="1:16" x14ac:dyDescent="0.25">
      <c r="A3580" t="s">
        <v>3430</v>
      </c>
      <c r="B3580" t="s">
        <v>13712</v>
      </c>
      <c r="C3580" t="s">
        <v>13715</v>
      </c>
      <c r="D3580" t="s">
        <v>13715</v>
      </c>
      <c r="F3580" t="s">
        <v>13716</v>
      </c>
      <c r="G3580" t="s">
        <v>3333</v>
      </c>
      <c r="H3580" t="s">
        <v>4415</v>
      </c>
      <c r="I3580" t="s">
        <v>12529</v>
      </c>
      <c r="K3580" t="s">
        <v>3336</v>
      </c>
      <c r="L3580" t="s">
        <v>4069</v>
      </c>
      <c r="P3580" t="s">
        <v>3343</v>
      </c>
    </row>
    <row r="3581" spans="1:16" x14ac:dyDescent="0.25">
      <c r="A3581" t="s">
        <v>3430</v>
      </c>
      <c r="B3581" t="s">
        <v>13712</v>
      </c>
      <c r="C3581" t="s">
        <v>13717</v>
      </c>
      <c r="D3581" t="s">
        <v>13717</v>
      </c>
      <c r="F3581" t="s">
        <v>13718</v>
      </c>
      <c r="G3581" t="s">
        <v>3333</v>
      </c>
      <c r="H3581" t="s">
        <v>4415</v>
      </c>
      <c r="I3581" t="s">
        <v>12529</v>
      </c>
      <c r="K3581" t="s">
        <v>3336</v>
      </c>
      <c r="L3581" t="s">
        <v>4069</v>
      </c>
      <c r="P3581" t="s">
        <v>3343</v>
      </c>
    </row>
    <row r="3582" spans="1:16" x14ac:dyDescent="0.25">
      <c r="A3582" t="s">
        <v>3430</v>
      </c>
      <c r="B3582" t="s">
        <v>13712</v>
      </c>
      <c r="C3582" t="s">
        <v>13719</v>
      </c>
      <c r="D3582" t="s">
        <v>13719</v>
      </c>
      <c r="F3582" t="s">
        <v>13720</v>
      </c>
      <c r="G3582" t="s">
        <v>3333</v>
      </c>
      <c r="H3582" t="s">
        <v>4415</v>
      </c>
      <c r="I3582" t="s">
        <v>12529</v>
      </c>
      <c r="K3582" t="s">
        <v>3336</v>
      </c>
      <c r="L3582" t="s">
        <v>4069</v>
      </c>
      <c r="P3582" t="s">
        <v>3343</v>
      </c>
    </row>
    <row r="3583" spans="1:16" x14ac:dyDescent="0.25">
      <c r="A3583" t="s">
        <v>3430</v>
      </c>
      <c r="B3583" t="s">
        <v>13712</v>
      </c>
      <c r="C3583" t="s">
        <v>13721</v>
      </c>
      <c r="D3583" t="s">
        <v>13721</v>
      </c>
      <c r="F3583" t="s">
        <v>13722</v>
      </c>
      <c r="G3583" t="s">
        <v>3333</v>
      </c>
      <c r="H3583" t="s">
        <v>4415</v>
      </c>
      <c r="I3583" t="s">
        <v>12529</v>
      </c>
      <c r="K3583" t="s">
        <v>3336</v>
      </c>
      <c r="L3583" t="s">
        <v>4069</v>
      </c>
      <c r="P3583" t="s">
        <v>3343</v>
      </c>
    </row>
    <row r="3584" spans="1:16" x14ac:dyDescent="0.25">
      <c r="A3584" t="s">
        <v>3430</v>
      </c>
      <c r="B3584" t="s">
        <v>13712</v>
      </c>
      <c r="C3584" t="s">
        <v>13723</v>
      </c>
      <c r="D3584" t="s">
        <v>13723</v>
      </c>
      <c r="F3584" t="s">
        <v>13724</v>
      </c>
      <c r="G3584" t="s">
        <v>3333</v>
      </c>
      <c r="H3584" t="s">
        <v>4415</v>
      </c>
      <c r="I3584" t="s">
        <v>12529</v>
      </c>
      <c r="K3584" t="s">
        <v>3336</v>
      </c>
      <c r="L3584" t="s">
        <v>4069</v>
      </c>
      <c r="P3584" t="s">
        <v>3343</v>
      </c>
    </row>
    <row r="3585" spans="1:16" x14ac:dyDescent="0.25">
      <c r="A3585" t="s">
        <v>3430</v>
      </c>
      <c r="B3585" t="s">
        <v>13712</v>
      </c>
      <c r="C3585" t="s">
        <v>13725</v>
      </c>
      <c r="D3585" t="s">
        <v>13725</v>
      </c>
      <c r="F3585" t="s">
        <v>13726</v>
      </c>
      <c r="G3585" t="s">
        <v>3333</v>
      </c>
      <c r="H3585" t="s">
        <v>4415</v>
      </c>
      <c r="I3585" t="s">
        <v>12529</v>
      </c>
      <c r="K3585" t="s">
        <v>3336</v>
      </c>
      <c r="L3585" t="s">
        <v>4069</v>
      </c>
      <c r="P3585" t="s">
        <v>3343</v>
      </c>
    </row>
    <row r="3586" spans="1:16" x14ac:dyDescent="0.25">
      <c r="A3586" t="s">
        <v>3430</v>
      </c>
      <c r="B3586" t="s">
        <v>13712</v>
      </c>
      <c r="C3586" t="s">
        <v>13727</v>
      </c>
      <c r="D3586" t="s">
        <v>13727</v>
      </c>
      <c r="F3586" t="s">
        <v>13728</v>
      </c>
      <c r="G3586" t="s">
        <v>3333</v>
      </c>
      <c r="H3586" t="s">
        <v>4415</v>
      </c>
      <c r="I3586" t="s">
        <v>12529</v>
      </c>
      <c r="K3586" t="s">
        <v>3336</v>
      </c>
      <c r="L3586" t="s">
        <v>4069</v>
      </c>
      <c r="P3586" t="s">
        <v>3343</v>
      </c>
    </row>
    <row r="3587" spans="1:16" x14ac:dyDescent="0.25">
      <c r="A3587" t="s">
        <v>3430</v>
      </c>
      <c r="B3587" t="s">
        <v>13712</v>
      </c>
      <c r="C3587" t="s">
        <v>13729</v>
      </c>
      <c r="D3587" t="s">
        <v>13729</v>
      </c>
      <c r="F3587" t="s">
        <v>13730</v>
      </c>
      <c r="G3587" t="s">
        <v>3333</v>
      </c>
      <c r="H3587" t="s">
        <v>4415</v>
      </c>
      <c r="I3587" t="s">
        <v>12529</v>
      </c>
      <c r="K3587" t="s">
        <v>3336</v>
      </c>
      <c r="L3587" t="s">
        <v>4069</v>
      </c>
      <c r="P3587" t="s">
        <v>3343</v>
      </c>
    </row>
    <row r="3588" spans="1:16" x14ac:dyDescent="0.25">
      <c r="A3588" t="s">
        <v>3430</v>
      </c>
      <c r="B3588" t="s">
        <v>13712</v>
      </c>
      <c r="C3588" t="s">
        <v>13731</v>
      </c>
      <c r="D3588" t="s">
        <v>13731</v>
      </c>
      <c r="F3588" t="s">
        <v>13732</v>
      </c>
      <c r="G3588" t="s">
        <v>3333</v>
      </c>
      <c r="H3588" t="s">
        <v>4415</v>
      </c>
      <c r="I3588" t="s">
        <v>12529</v>
      </c>
      <c r="K3588" t="s">
        <v>3336</v>
      </c>
      <c r="L3588" t="s">
        <v>4069</v>
      </c>
      <c r="P3588" t="s">
        <v>3343</v>
      </c>
    </row>
    <row r="3589" spans="1:16" x14ac:dyDescent="0.25">
      <c r="A3589" t="s">
        <v>3328</v>
      </c>
      <c r="B3589" t="s">
        <v>13235</v>
      </c>
      <c r="C3589" t="s">
        <v>13733</v>
      </c>
      <c r="D3589" t="s">
        <v>13733</v>
      </c>
      <c r="F3589" t="s">
        <v>13734</v>
      </c>
      <c r="G3589" t="s">
        <v>3333</v>
      </c>
      <c r="H3589" t="s">
        <v>4415</v>
      </c>
      <c r="I3589" t="s">
        <v>12529</v>
      </c>
      <c r="K3589" t="s">
        <v>3336</v>
      </c>
      <c r="L3589" t="s">
        <v>4069</v>
      </c>
      <c r="P3589" t="s">
        <v>3343</v>
      </c>
    </row>
    <row r="3590" spans="1:16" x14ac:dyDescent="0.25">
      <c r="A3590" t="s">
        <v>3430</v>
      </c>
      <c r="B3590" t="s">
        <v>13735</v>
      </c>
      <c r="C3590" t="s">
        <v>13736</v>
      </c>
      <c r="D3590" t="s">
        <v>13736</v>
      </c>
      <c r="F3590" t="s">
        <v>13737</v>
      </c>
      <c r="G3590" t="s">
        <v>3333</v>
      </c>
      <c r="H3590" t="s">
        <v>4415</v>
      </c>
      <c r="I3590" t="s">
        <v>12529</v>
      </c>
      <c r="K3590" t="s">
        <v>3336</v>
      </c>
      <c r="L3590" t="s">
        <v>4069</v>
      </c>
      <c r="P3590" t="s">
        <v>3343</v>
      </c>
    </row>
    <row r="3591" spans="1:16" x14ac:dyDescent="0.25">
      <c r="A3591" t="s">
        <v>3430</v>
      </c>
      <c r="B3591" t="s">
        <v>13735</v>
      </c>
      <c r="C3591" t="s">
        <v>13738</v>
      </c>
      <c r="D3591" t="s">
        <v>13738</v>
      </c>
      <c r="F3591" t="s">
        <v>13739</v>
      </c>
      <c r="G3591" t="s">
        <v>3333</v>
      </c>
      <c r="H3591" t="s">
        <v>4415</v>
      </c>
      <c r="I3591" t="s">
        <v>12529</v>
      </c>
      <c r="K3591" t="s">
        <v>3336</v>
      </c>
      <c r="L3591" t="s">
        <v>4069</v>
      </c>
      <c r="P3591" t="s">
        <v>3343</v>
      </c>
    </row>
    <row r="3592" spans="1:16" x14ac:dyDescent="0.25">
      <c r="A3592" t="s">
        <v>3430</v>
      </c>
      <c r="B3592" t="s">
        <v>13735</v>
      </c>
      <c r="C3592" t="s">
        <v>13740</v>
      </c>
      <c r="D3592" t="s">
        <v>13740</v>
      </c>
      <c r="F3592" t="s">
        <v>13741</v>
      </c>
      <c r="G3592" t="s">
        <v>3333</v>
      </c>
      <c r="H3592" t="s">
        <v>4415</v>
      </c>
      <c r="I3592" t="s">
        <v>12529</v>
      </c>
      <c r="K3592" t="s">
        <v>3336</v>
      </c>
      <c r="L3592" t="s">
        <v>4069</v>
      </c>
      <c r="P3592" t="s">
        <v>3343</v>
      </c>
    </row>
    <row r="3593" spans="1:16" x14ac:dyDescent="0.25">
      <c r="A3593" t="s">
        <v>3430</v>
      </c>
      <c r="B3593" t="s">
        <v>13735</v>
      </c>
      <c r="C3593" t="s">
        <v>13742</v>
      </c>
      <c r="D3593" t="s">
        <v>13742</v>
      </c>
      <c r="F3593" t="s">
        <v>13743</v>
      </c>
      <c r="G3593" t="s">
        <v>3333</v>
      </c>
      <c r="H3593" t="s">
        <v>4415</v>
      </c>
      <c r="I3593" t="s">
        <v>12529</v>
      </c>
      <c r="K3593" t="s">
        <v>3336</v>
      </c>
      <c r="L3593" t="s">
        <v>4069</v>
      </c>
      <c r="P3593" t="s">
        <v>3343</v>
      </c>
    </row>
    <row r="3594" spans="1:16" x14ac:dyDescent="0.25">
      <c r="A3594" t="s">
        <v>3430</v>
      </c>
      <c r="B3594" t="s">
        <v>13735</v>
      </c>
      <c r="C3594" t="s">
        <v>13744</v>
      </c>
      <c r="D3594" t="s">
        <v>13744</v>
      </c>
      <c r="F3594" t="s">
        <v>13745</v>
      </c>
      <c r="G3594" t="s">
        <v>3333</v>
      </c>
      <c r="H3594" t="s">
        <v>4415</v>
      </c>
      <c r="I3594" t="s">
        <v>12529</v>
      </c>
      <c r="K3594" t="s">
        <v>3336</v>
      </c>
      <c r="L3594" t="s">
        <v>4069</v>
      </c>
      <c r="P3594" t="s">
        <v>3343</v>
      </c>
    </row>
    <row r="3595" spans="1:16" x14ac:dyDescent="0.25">
      <c r="A3595" t="s">
        <v>3430</v>
      </c>
      <c r="B3595" t="s">
        <v>13735</v>
      </c>
      <c r="C3595" t="s">
        <v>13746</v>
      </c>
      <c r="D3595" t="s">
        <v>13746</v>
      </c>
      <c r="F3595" t="s">
        <v>13747</v>
      </c>
      <c r="G3595" t="s">
        <v>3333</v>
      </c>
      <c r="H3595" t="s">
        <v>4415</v>
      </c>
      <c r="I3595" t="s">
        <v>12529</v>
      </c>
      <c r="K3595" t="s">
        <v>3336</v>
      </c>
      <c r="L3595" t="s">
        <v>4069</v>
      </c>
      <c r="P3595" t="s">
        <v>3343</v>
      </c>
    </row>
    <row r="3596" spans="1:16" x14ac:dyDescent="0.25">
      <c r="A3596" t="s">
        <v>3430</v>
      </c>
      <c r="B3596" t="s">
        <v>13735</v>
      </c>
      <c r="C3596" t="s">
        <v>13748</v>
      </c>
      <c r="D3596" t="s">
        <v>13748</v>
      </c>
      <c r="F3596" t="s">
        <v>13749</v>
      </c>
      <c r="G3596" t="s">
        <v>3333</v>
      </c>
      <c r="H3596" t="s">
        <v>4415</v>
      </c>
      <c r="I3596" t="s">
        <v>12529</v>
      </c>
      <c r="K3596" t="s">
        <v>3336</v>
      </c>
      <c r="L3596" t="s">
        <v>4069</v>
      </c>
      <c r="P3596" t="s">
        <v>3343</v>
      </c>
    </row>
    <row r="3597" spans="1:16" x14ac:dyDescent="0.25">
      <c r="A3597" t="s">
        <v>3430</v>
      </c>
      <c r="B3597" t="s">
        <v>13735</v>
      </c>
      <c r="C3597" t="s">
        <v>13750</v>
      </c>
      <c r="D3597" t="s">
        <v>13750</v>
      </c>
      <c r="F3597" t="s">
        <v>13751</v>
      </c>
      <c r="G3597" t="s">
        <v>3333</v>
      </c>
      <c r="H3597" t="s">
        <v>4415</v>
      </c>
      <c r="I3597" t="s">
        <v>12529</v>
      </c>
      <c r="K3597" t="s">
        <v>3336</v>
      </c>
      <c r="L3597" t="s">
        <v>4069</v>
      </c>
      <c r="P3597" t="s">
        <v>3343</v>
      </c>
    </row>
    <row r="3598" spans="1:16" x14ac:dyDescent="0.25">
      <c r="A3598" t="s">
        <v>3430</v>
      </c>
      <c r="B3598" t="s">
        <v>13735</v>
      </c>
      <c r="C3598" t="s">
        <v>13752</v>
      </c>
      <c r="D3598" t="s">
        <v>13752</v>
      </c>
      <c r="F3598" t="s">
        <v>13753</v>
      </c>
      <c r="G3598" t="s">
        <v>3333</v>
      </c>
      <c r="H3598" t="s">
        <v>4415</v>
      </c>
      <c r="I3598" t="s">
        <v>12529</v>
      </c>
      <c r="K3598" t="s">
        <v>3336</v>
      </c>
      <c r="L3598" t="s">
        <v>4069</v>
      </c>
      <c r="P3598" t="s">
        <v>3343</v>
      </c>
    </row>
    <row r="3599" spans="1:16" x14ac:dyDescent="0.25">
      <c r="A3599" t="s">
        <v>3430</v>
      </c>
      <c r="B3599" t="s">
        <v>13735</v>
      </c>
      <c r="C3599" t="s">
        <v>13754</v>
      </c>
      <c r="D3599" t="s">
        <v>13754</v>
      </c>
      <c r="F3599" t="s">
        <v>13755</v>
      </c>
      <c r="G3599" t="s">
        <v>3333</v>
      </c>
      <c r="H3599" t="s">
        <v>4415</v>
      </c>
      <c r="I3599" t="s">
        <v>12529</v>
      </c>
      <c r="K3599" t="s">
        <v>3336</v>
      </c>
      <c r="L3599" t="s">
        <v>4069</v>
      </c>
      <c r="P3599" t="s">
        <v>3343</v>
      </c>
    </row>
    <row r="3600" spans="1:16" x14ac:dyDescent="0.25">
      <c r="A3600" t="s">
        <v>3328</v>
      </c>
      <c r="B3600" t="s">
        <v>13222</v>
      </c>
      <c r="C3600" t="s">
        <v>13756</v>
      </c>
      <c r="D3600" t="s">
        <v>13756</v>
      </c>
      <c r="F3600" t="s">
        <v>13757</v>
      </c>
      <c r="G3600" t="s">
        <v>3333</v>
      </c>
      <c r="H3600" t="s">
        <v>4415</v>
      </c>
      <c r="I3600" t="s">
        <v>12529</v>
      </c>
      <c r="K3600" t="s">
        <v>3336</v>
      </c>
      <c r="L3600" t="s">
        <v>4069</v>
      </c>
      <c r="P3600" t="s">
        <v>3343</v>
      </c>
    </row>
    <row r="3601" spans="1:16" x14ac:dyDescent="0.25">
      <c r="A3601" t="s">
        <v>3430</v>
      </c>
      <c r="B3601" t="s">
        <v>13758</v>
      </c>
      <c r="C3601" t="s">
        <v>13759</v>
      </c>
      <c r="D3601" t="s">
        <v>13759</v>
      </c>
      <c r="F3601" t="s">
        <v>13760</v>
      </c>
      <c r="G3601" t="s">
        <v>3333</v>
      </c>
      <c r="H3601" t="s">
        <v>4415</v>
      </c>
      <c r="I3601" t="s">
        <v>12529</v>
      </c>
      <c r="K3601" t="s">
        <v>3336</v>
      </c>
      <c r="L3601" t="s">
        <v>4069</v>
      </c>
      <c r="P3601" t="s">
        <v>3343</v>
      </c>
    </row>
    <row r="3602" spans="1:16" x14ac:dyDescent="0.25">
      <c r="A3602" t="s">
        <v>3430</v>
      </c>
      <c r="B3602" t="s">
        <v>13758</v>
      </c>
      <c r="C3602" t="s">
        <v>13761</v>
      </c>
      <c r="D3602" t="s">
        <v>13761</v>
      </c>
      <c r="F3602" t="s">
        <v>13762</v>
      </c>
      <c r="G3602" t="s">
        <v>3333</v>
      </c>
      <c r="H3602" t="s">
        <v>4415</v>
      </c>
      <c r="I3602" t="s">
        <v>12529</v>
      </c>
      <c r="K3602" t="s">
        <v>3336</v>
      </c>
      <c r="L3602" t="s">
        <v>4069</v>
      </c>
      <c r="P3602" t="s">
        <v>3343</v>
      </c>
    </row>
    <row r="3603" spans="1:16" x14ac:dyDescent="0.25">
      <c r="A3603" t="s">
        <v>3430</v>
      </c>
      <c r="B3603" t="s">
        <v>13758</v>
      </c>
      <c r="C3603" t="s">
        <v>13763</v>
      </c>
      <c r="D3603" t="s">
        <v>13763</v>
      </c>
      <c r="F3603" t="s">
        <v>13764</v>
      </c>
      <c r="G3603" t="s">
        <v>3333</v>
      </c>
      <c r="H3603" t="s">
        <v>4415</v>
      </c>
      <c r="I3603" t="s">
        <v>12529</v>
      </c>
      <c r="K3603" t="s">
        <v>3336</v>
      </c>
      <c r="L3603" t="s">
        <v>4069</v>
      </c>
      <c r="P3603" t="s">
        <v>3343</v>
      </c>
    </row>
    <row r="3604" spans="1:16" x14ac:dyDescent="0.25">
      <c r="A3604" t="s">
        <v>3430</v>
      </c>
      <c r="B3604" t="s">
        <v>13758</v>
      </c>
      <c r="C3604" t="s">
        <v>13765</v>
      </c>
      <c r="D3604" t="s">
        <v>13765</v>
      </c>
      <c r="F3604" t="s">
        <v>13766</v>
      </c>
      <c r="G3604" t="s">
        <v>3333</v>
      </c>
      <c r="H3604" t="s">
        <v>4415</v>
      </c>
      <c r="I3604" t="s">
        <v>12529</v>
      </c>
      <c r="K3604" t="s">
        <v>3336</v>
      </c>
      <c r="L3604" t="s">
        <v>4069</v>
      </c>
      <c r="P3604" t="s">
        <v>3343</v>
      </c>
    </row>
    <row r="3605" spans="1:16" x14ac:dyDescent="0.25">
      <c r="A3605" t="s">
        <v>3430</v>
      </c>
      <c r="B3605" t="s">
        <v>13758</v>
      </c>
      <c r="C3605" t="s">
        <v>13767</v>
      </c>
      <c r="D3605" t="s">
        <v>13767</v>
      </c>
      <c r="F3605" t="s">
        <v>13768</v>
      </c>
      <c r="G3605" t="s">
        <v>3333</v>
      </c>
      <c r="H3605" t="s">
        <v>4415</v>
      </c>
      <c r="I3605" t="s">
        <v>12529</v>
      </c>
      <c r="K3605" t="s">
        <v>3336</v>
      </c>
      <c r="L3605" t="s">
        <v>4069</v>
      </c>
      <c r="P3605" t="s">
        <v>3343</v>
      </c>
    </row>
    <row r="3606" spans="1:16" x14ac:dyDescent="0.25">
      <c r="A3606" t="s">
        <v>3430</v>
      </c>
      <c r="B3606" t="s">
        <v>13758</v>
      </c>
      <c r="C3606" t="s">
        <v>13769</v>
      </c>
      <c r="D3606" t="s">
        <v>13769</v>
      </c>
      <c r="F3606" t="s">
        <v>13770</v>
      </c>
      <c r="G3606" t="s">
        <v>3333</v>
      </c>
      <c r="H3606" t="s">
        <v>4415</v>
      </c>
      <c r="I3606" t="s">
        <v>12529</v>
      </c>
      <c r="K3606" t="s">
        <v>3336</v>
      </c>
      <c r="L3606" t="s">
        <v>4069</v>
      </c>
      <c r="P3606" t="s">
        <v>3343</v>
      </c>
    </row>
    <row r="3607" spans="1:16" x14ac:dyDescent="0.25">
      <c r="A3607" t="s">
        <v>3430</v>
      </c>
      <c r="B3607" t="s">
        <v>13758</v>
      </c>
      <c r="C3607" t="s">
        <v>13771</v>
      </c>
      <c r="D3607" t="s">
        <v>13771</v>
      </c>
      <c r="F3607" t="s">
        <v>13772</v>
      </c>
      <c r="G3607" t="s">
        <v>3333</v>
      </c>
      <c r="H3607" t="s">
        <v>4415</v>
      </c>
      <c r="I3607" t="s">
        <v>12529</v>
      </c>
      <c r="K3607" t="s">
        <v>3336</v>
      </c>
      <c r="L3607" t="s">
        <v>4069</v>
      </c>
      <c r="P3607" t="s">
        <v>3343</v>
      </c>
    </row>
    <row r="3608" spans="1:16" x14ac:dyDescent="0.25">
      <c r="A3608" t="s">
        <v>3430</v>
      </c>
      <c r="B3608" t="s">
        <v>13758</v>
      </c>
      <c r="C3608" t="s">
        <v>13773</v>
      </c>
      <c r="D3608" t="s">
        <v>13773</v>
      </c>
      <c r="F3608" t="s">
        <v>13774</v>
      </c>
      <c r="G3608" t="s">
        <v>3333</v>
      </c>
      <c r="H3608" t="s">
        <v>4415</v>
      </c>
      <c r="I3608" t="s">
        <v>12529</v>
      </c>
      <c r="K3608" t="s">
        <v>3336</v>
      </c>
      <c r="L3608" t="s">
        <v>4069</v>
      </c>
      <c r="P3608" t="s">
        <v>3343</v>
      </c>
    </row>
    <row r="3609" spans="1:16" x14ac:dyDescent="0.25">
      <c r="A3609" t="s">
        <v>3430</v>
      </c>
      <c r="B3609" t="s">
        <v>13758</v>
      </c>
      <c r="C3609" t="s">
        <v>13775</v>
      </c>
      <c r="D3609" t="s">
        <v>13775</v>
      </c>
      <c r="F3609" t="s">
        <v>13776</v>
      </c>
      <c r="G3609" t="s">
        <v>3333</v>
      </c>
      <c r="H3609" t="s">
        <v>4415</v>
      </c>
      <c r="I3609" t="s">
        <v>12529</v>
      </c>
      <c r="K3609" t="s">
        <v>3336</v>
      </c>
      <c r="L3609" t="s">
        <v>4069</v>
      </c>
      <c r="P3609" t="s">
        <v>3343</v>
      </c>
    </row>
    <row r="3610" spans="1:16" x14ac:dyDescent="0.25">
      <c r="A3610" t="s">
        <v>3430</v>
      </c>
      <c r="B3610" t="s">
        <v>13758</v>
      </c>
      <c r="C3610" t="s">
        <v>13777</v>
      </c>
      <c r="D3610" t="s">
        <v>13777</v>
      </c>
      <c r="F3610" t="s">
        <v>13778</v>
      </c>
      <c r="G3610" t="s">
        <v>3333</v>
      </c>
      <c r="H3610" t="s">
        <v>4415</v>
      </c>
      <c r="I3610" t="s">
        <v>12529</v>
      </c>
      <c r="K3610" t="s">
        <v>3336</v>
      </c>
      <c r="L3610" t="s">
        <v>4069</v>
      </c>
      <c r="P3610" t="s">
        <v>3343</v>
      </c>
    </row>
    <row r="3611" spans="1:16" x14ac:dyDescent="0.25">
      <c r="A3611" t="s">
        <v>3328</v>
      </c>
      <c r="B3611" t="s">
        <v>13222</v>
      </c>
      <c r="C3611" t="s">
        <v>13779</v>
      </c>
      <c r="D3611" t="s">
        <v>13779</v>
      </c>
      <c r="F3611" t="s">
        <v>13780</v>
      </c>
      <c r="G3611" t="s">
        <v>3333</v>
      </c>
      <c r="H3611" t="s">
        <v>4415</v>
      </c>
      <c r="I3611" t="s">
        <v>12529</v>
      </c>
      <c r="K3611" t="s">
        <v>3336</v>
      </c>
      <c r="L3611" t="s">
        <v>4069</v>
      </c>
      <c r="P3611" t="s">
        <v>3343</v>
      </c>
    </row>
    <row r="3612" spans="1:16" x14ac:dyDescent="0.25">
      <c r="A3612" t="s">
        <v>3430</v>
      </c>
      <c r="B3612" t="s">
        <v>13781</v>
      </c>
      <c r="C3612" t="s">
        <v>13782</v>
      </c>
      <c r="D3612" t="s">
        <v>13782</v>
      </c>
      <c r="F3612" t="s">
        <v>13783</v>
      </c>
      <c r="G3612" t="s">
        <v>3333</v>
      </c>
      <c r="H3612" t="s">
        <v>4415</v>
      </c>
      <c r="I3612" t="s">
        <v>12529</v>
      </c>
      <c r="K3612" t="s">
        <v>3336</v>
      </c>
      <c r="L3612" t="s">
        <v>4069</v>
      </c>
      <c r="P3612" t="s">
        <v>3343</v>
      </c>
    </row>
    <row r="3613" spans="1:16" x14ac:dyDescent="0.25">
      <c r="A3613" t="s">
        <v>3430</v>
      </c>
      <c r="B3613" t="s">
        <v>13781</v>
      </c>
      <c r="C3613" t="s">
        <v>13784</v>
      </c>
      <c r="D3613" t="s">
        <v>13784</v>
      </c>
      <c r="F3613" t="s">
        <v>13785</v>
      </c>
      <c r="G3613" t="s">
        <v>3333</v>
      </c>
      <c r="H3613" t="s">
        <v>4415</v>
      </c>
      <c r="I3613" t="s">
        <v>12529</v>
      </c>
      <c r="K3613" t="s">
        <v>3336</v>
      </c>
      <c r="L3613" t="s">
        <v>4069</v>
      </c>
      <c r="P3613" t="s">
        <v>3343</v>
      </c>
    </row>
    <row r="3614" spans="1:16" x14ac:dyDescent="0.25">
      <c r="A3614" t="s">
        <v>3430</v>
      </c>
      <c r="B3614" t="s">
        <v>13781</v>
      </c>
      <c r="C3614" t="s">
        <v>13786</v>
      </c>
      <c r="D3614" t="s">
        <v>13786</v>
      </c>
      <c r="F3614" t="s">
        <v>13787</v>
      </c>
      <c r="G3614" t="s">
        <v>3333</v>
      </c>
      <c r="H3614" t="s">
        <v>4415</v>
      </c>
      <c r="I3614" t="s">
        <v>12529</v>
      </c>
      <c r="K3614" t="s">
        <v>3336</v>
      </c>
      <c r="L3614" t="s">
        <v>4069</v>
      </c>
      <c r="P3614" t="s">
        <v>3343</v>
      </c>
    </row>
    <row r="3615" spans="1:16" x14ac:dyDescent="0.25">
      <c r="A3615" t="s">
        <v>3430</v>
      </c>
      <c r="B3615" t="s">
        <v>13781</v>
      </c>
      <c r="C3615" t="s">
        <v>13788</v>
      </c>
      <c r="D3615" t="s">
        <v>13788</v>
      </c>
      <c r="F3615" t="s">
        <v>13789</v>
      </c>
      <c r="G3615" t="s">
        <v>3333</v>
      </c>
      <c r="H3615" t="s">
        <v>4415</v>
      </c>
      <c r="I3615" t="s">
        <v>12529</v>
      </c>
      <c r="K3615" t="s">
        <v>3336</v>
      </c>
      <c r="L3615" t="s">
        <v>4069</v>
      </c>
      <c r="P3615" t="s">
        <v>3343</v>
      </c>
    </row>
    <row r="3616" spans="1:16" x14ac:dyDescent="0.25">
      <c r="A3616" t="s">
        <v>3430</v>
      </c>
      <c r="B3616" t="s">
        <v>13781</v>
      </c>
      <c r="C3616" t="s">
        <v>13790</v>
      </c>
      <c r="D3616" t="s">
        <v>13790</v>
      </c>
      <c r="F3616" t="s">
        <v>13791</v>
      </c>
      <c r="G3616" t="s">
        <v>3333</v>
      </c>
      <c r="H3616" t="s">
        <v>4415</v>
      </c>
      <c r="I3616" t="s">
        <v>12529</v>
      </c>
      <c r="K3616" t="s">
        <v>3336</v>
      </c>
      <c r="L3616" t="s">
        <v>4069</v>
      </c>
      <c r="P3616" t="s">
        <v>3343</v>
      </c>
    </row>
    <row r="3617" spans="1:16" x14ac:dyDescent="0.25">
      <c r="A3617" t="s">
        <v>3430</v>
      </c>
      <c r="B3617" t="s">
        <v>13781</v>
      </c>
      <c r="C3617" t="s">
        <v>13792</v>
      </c>
      <c r="D3617" t="s">
        <v>13792</v>
      </c>
      <c r="F3617" t="s">
        <v>13793</v>
      </c>
      <c r="G3617" t="s">
        <v>3333</v>
      </c>
      <c r="H3617" t="s">
        <v>4415</v>
      </c>
      <c r="I3617" t="s">
        <v>12529</v>
      </c>
      <c r="K3617" t="s">
        <v>3336</v>
      </c>
      <c r="L3617" t="s">
        <v>4069</v>
      </c>
      <c r="P3617" t="s">
        <v>3343</v>
      </c>
    </row>
    <row r="3618" spans="1:16" x14ac:dyDescent="0.25">
      <c r="A3618" t="s">
        <v>3430</v>
      </c>
      <c r="B3618" t="s">
        <v>13781</v>
      </c>
      <c r="C3618" t="s">
        <v>13794</v>
      </c>
      <c r="D3618" t="s">
        <v>13794</v>
      </c>
      <c r="F3618" t="s">
        <v>13795</v>
      </c>
      <c r="G3618" t="s">
        <v>3333</v>
      </c>
      <c r="H3618" t="s">
        <v>4415</v>
      </c>
      <c r="I3618" t="s">
        <v>12529</v>
      </c>
      <c r="K3618" t="s">
        <v>3336</v>
      </c>
      <c r="L3618" t="s">
        <v>4069</v>
      </c>
      <c r="P3618" t="s">
        <v>3343</v>
      </c>
    </row>
    <row r="3619" spans="1:16" x14ac:dyDescent="0.25">
      <c r="A3619" t="s">
        <v>3430</v>
      </c>
      <c r="B3619" t="s">
        <v>13781</v>
      </c>
      <c r="C3619" t="s">
        <v>13796</v>
      </c>
      <c r="D3619" t="s">
        <v>13796</v>
      </c>
      <c r="F3619" t="s">
        <v>13797</v>
      </c>
      <c r="G3619" t="s">
        <v>3333</v>
      </c>
      <c r="H3619" t="s">
        <v>4415</v>
      </c>
      <c r="I3619" t="s">
        <v>12529</v>
      </c>
      <c r="K3619" t="s">
        <v>3336</v>
      </c>
      <c r="L3619" t="s">
        <v>4069</v>
      </c>
      <c r="P3619" t="s">
        <v>3343</v>
      </c>
    </row>
    <row r="3620" spans="1:16" x14ac:dyDescent="0.25">
      <c r="A3620" t="s">
        <v>3430</v>
      </c>
      <c r="B3620" t="s">
        <v>13781</v>
      </c>
      <c r="C3620" t="s">
        <v>13798</v>
      </c>
      <c r="D3620" t="s">
        <v>13798</v>
      </c>
      <c r="F3620" t="s">
        <v>13799</v>
      </c>
      <c r="G3620" t="s">
        <v>3333</v>
      </c>
      <c r="H3620" t="s">
        <v>4415</v>
      </c>
      <c r="I3620" t="s">
        <v>12529</v>
      </c>
      <c r="K3620" t="s">
        <v>3336</v>
      </c>
      <c r="L3620" t="s">
        <v>4069</v>
      </c>
      <c r="P3620" t="s">
        <v>3343</v>
      </c>
    </row>
    <row r="3621" spans="1:16" x14ac:dyDescent="0.25">
      <c r="A3621" t="s">
        <v>3430</v>
      </c>
      <c r="B3621" t="s">
        <v>13781</v>
      </c>
      <c r="C3621" t="s">
        <v>13800</v>
      </c>
      <c r="D3621" t="s">
        <v>13800</v>
      </c>
      <c r="F3621" t="s">
        <v>13801</v>
      </c>
      <c r="G3621" t="s">
        <v>3333</v>
      </c>
      <c r="H3621" t="s">
        <v>4415</v>
      </c>
      <c r="I3621" t="s">
        <v>12529</v>
      </c>
      <c r="K3621" t="s">
        <v>3336</v>
      </c>
      <c r="L3621" t="s">
        <v>4069</v>
      </c>
      <c r="P3621" t="s">
        <v>3343</v>
      </c>
    </row>
    <row r="3622" spans="1:16" x14ac:dyDescent="0.25">
      <c r="A3622" t="s">
        <v>3328</v>
      </c>
      <c r="B3622" t="s">
        <v>13235</v>
      </c>
      <c r="C3622" t="s">
        <v>13802</v>
      </c>
      <c r="D3622" t="s">
        <v>13802</v>
      </c>
      <c r="F3622" t="s">
        <v>13803</v>
      </c>
      <c r="G3622" t="s">
        <v>3333</v>
      </c>
      <c r="H3622" t="s">
        <v>4415</v>
      </c>
      <c r="I3622" t="s">
        <v>12529</v>
      </c>
      <c r="K3622" t="s">
        <v>3336</v>
      </c>
      <c r="L3622" t="s">
        <v>4069</v>
      </c>
      <c r="P3622" t="s">
        <v>3343</v>
      </c>
    </row>
    <row r="3623" spans="1:16" x14ac:dyDescent="0.25">
      <c r="A3623" t="s">
        <v>3430</v>
      </c>
      <c r="B3623" t="s">
        <v>13804</v>
      </c>
      <c r="C3623" t="s">
        <v>13805</v>
      </c>
      <c r="D3623" t="s">
        <v>13805</v>
      </c>
      <c r="F3623" t="s">
        <v>13806</v>
      </c>
      <c r="G3623" t="s">
        <v>3333</v>
      </c>
      <c r="H3623" t="s">
        <v>4415</v>
      </c>
      <c r="I3623" t="s">
        <v>12529</v>
      </c>
      <c r="K3623" t="s">
        <v>3336</v>
      </c>
      <c r="L3623" t="s">
        <v>4069</v>
      </c>
      <c r="P3623" t="s">
        <v>3343</v>
      </c>
    </row>
    <row r="3624" spans="1:16" x14ac:dyDescent="0.25">
      <c r="A3624" t="s">
        <v>3430</v>
      </c>
      <c r="B3624" t="s">
        <v>13804</v>
      </c>
      <c r="C3624" t="s">
        <v>13807</v>
      </c>
      <c r="D3624" t="s">
        <v>13807</v>
      </c>
      <c r="F3624" t="s">
        <v>13808</v>
      </c>
      <c r="G3624" t="s">
        <v>3333</v>
      </c>
      <c r="H3624" t="s">
        <v>4415</v>
      </c>
      <c r="I3624" t="s">
        <v>12529</v>
      </c>
      <c r="K3624" t="s">
        <v>3336</v>
      </c>
      <c r="L3624" t="s">
        <v>4069</v>
      </c>
      <c r="P3624" t="s">
        <v>3343</v>
      </c>
    </row>
    <row r="3625" spans="1:16" x14ac:dyDescent="0.25">
      <c r="A3625" t="s">
        <v>3430</v>
      </c>
      <c r="B3625" t="s">
        <v>13804</v>
      </c>
      <c r="C3625" t="s">
        <v>13809</v>
      </c>
      <c r="D3625" t="s">
        <v>13809</v>
      </c>
      <c r="F3625" t="s">
        <v>13810</v>
      </c>
      <c r="G3625" t="s">
        <v>3333</v>
      </c>
      <c r="H3625" t="s">
        <v>4415</v>
      </c>
      <c r="I3625" t="s">
        <v>12529</v>
      </c>
      <c r="K3625" t="s">
        <v>3336</v>
      </c>
      <c r="L3625" t="s">
        <v>4069</v>
      </c>
      <c r="P3625" t="s">
        <v>3343</v>
      </c>
    </row>
    <row r="3626" spans="1:16" x14ac:dyDescent="0.25">
      <c r="A3626" t="s">
        <v>3430</v>
      </c>
      <c r="B3626" t="s">
        <v>13804</v>
      </c>
      <c r="C3626" t="s">
        <v>13811</v>
      </c>
      <c r="D3626" t="s">
        <v>13811</v>
      </c>
      <c r="F3626" t="s">
        <v>13812</v>
      </c>
      <c r="G3626" t="s">
        <v>3333</v>
      </c>
      <c r="H3626" t="s">
        <v>4415</v>
      </c>
      <c r="I3626" t="s">
        <v>12529</v>
      </c>
      <c r="K3626" t="s">
        <v>3336</v>
      </c>
      <c r="L3626" t="s">
        <v>4069</v>
      </c>
      <c r="P3626" t="s">
        <v>3343</v>
      </c>
    </row>
    <row r="3627" spans="1:16" x14ac:dyDescent="0.25">
      <c r="A3627" t="s">
        <v>3430</v>
      </c>
      <c r="B3627" t="s">
        <v>13804</v>
      </c>
      <c r="C3627" t="s">
        <v>13813</v>
      </c>
      <c r="D3627" t="s">
        <v>13813</v>
      </c>
      <c r="F3627" t="s">
        <v>13814</v>
      </c>
      <c r="G3627" t="s">
        <v>3333</v>
      </c>
      <c r="H3627" t="s">
        <v>4415</v>
      </c>
      <c r="I3627" t="s">
        <v>12529</v>
      </c>
      <c r="K3627" t="s">
        <v>3336</v>
      </c>
      <c r="L3627" t="s">
        <v>4069</v>
      </c>
      <c r="P3627" t="s">
        <v>3343</v>
      </c>
    </row>
    <row r="3628" spans="1:16" x14ac:dyDescent="0.25">
      <c r="A3628" t="s">
        <v>3430</v>
      </c>
      <c r="B3628" t="s">
        <v>13804</v>
      </c>
      <c r="C3628" t="s">
        <v>13815</v>
      </c>
      <c r="D3628" t="s">
        <v>13815</v>
      </c>
      <c r="F3628" t="s">
        <v>13816</v>
      </c>
      <c r="G3628" t="s">
        <v>3333</v>
      </c>
      <c r="H3628" t="s">
        <v>4415</v>
      </c>
      <c r="I3628" t="s">
        <v>12529</v>
      </c>
      <c r="K3628" t="s">
        <v>3336</v>
      </c>
      <c r="L3628" t="s">
        <v>4069</v>
      </c>
      <c r="P3628" t="s">
        <v>3343</v>
      </c>
    </row>
    <row r="3629" spans="1:16" x14ac:dyDescent="0.25">
      <c r="A3629" t="s">
        <v>3430</v>
      </c>
      <c r="B3629" t="s">
        <v>13804</v>
      </c>
      <c r="C3629" t="s">
        <v>13817</v>
      </c>
      <c r="D3629" t="s">
        <v>13817</v>
      </c>
      <c r="F3629" t="s">
        <v>13818</v>
      </c>
      <c r="G3629" t="s">
        <v>3333</v>
      </c>
      <c r="H3629" t="s">
        <v>4415</v>
      </c>
      <c r="I3629" t="s">
        <v>12529</v>
      </c>
      <c r="K3629" t="s">
        <v>3336</v>
      </c>
      <c r="L3629" t="s">
        <v>4069</v>
      </c>
      <c r="P3629" t="s">
        <v>3343</v>
      </c>
    </row>
    <row r="3630" spans="1:16" x14ac:dyDescent="0.25">
      <c r="A3630" t="s">
        <v>3430</v>
      </c>
      <c r="B3630" t="s">
        <v>13804</v>
      </c>
      <c r="C3630" t="s">
        <v>13819</v>
      </c>
      <c r="D3630" t="s">
        <v>13819</v>
      </c>
      <c r="F3630" t="s">
        <v>13820</v>
      </c>
      <c r="G3630" t="s">
        <v>3333</v>
      </c>
      <c r="H3630" t="s">
        <v>4415</v>
      </c>
      <c r="I3630" t="s">
        <v>12529</v>
      </c>
      <c r="K3630" t="s">
        <v>3336</v>
      </c>
      <c r="L3630" t="s">
        <v>4069</v>
      </c>
      <c r="P3630" t="s">
        <v>3343</v>
      </c>
    </row>
    <row r="3631" spans="1:16" x14ac:dyDescent="0.25">
      <c r="A3631" t="s">
        <v>3430</v>
      </c>
      <c r="B3631" t="s">
        <v>13804</v>
      </c>
      <c r="C3631" t="s">
        <v>13821</v>
      </c>
      <c r="D3631" t="s">
        <v>13821</v>
      </c>
      <c r="F3631" t="s">
        <v>13822</v>
      </c>
      <c r="G3631" t="s">
        <v>3333</v>
      </c>
      <c r="H3631" t="s">
        <v>4415</v>
      </c>
      <c r="I3631" t="s">
        <v>12529</v>
      </c>
      <c r="K3631" t="s">
        <v>3336</v>
      </c>
      <c r="L3631" t="s">
        <v>4069</v>
      </c>
      <c r="P3631" t="s">
        <v>3343</v>
      </c>
    </row>
    <row r="3632" spans="1:16" x14ac:dyDescent="0.25">
      <c r="A3632" t="s">
        <v>3430</v>
      </c>
      <c r="B3632" t="s">
        <v>13804</v>
      </c>
      <c r="C3632" t="s">
        <v>13823</v>
      </c>
      <c r="D3632" t="s">
        <v>13823</v>
      </c>
      <c r="F3632" t="s">
        <v>13824</v>
      </c>
      <c r="G3632" t="s">
        <v>3333</v>
      </c>
      <c r="H3632" t="s">
        <v>4415</v>
      </c>
      <c r="I3632" t="s">
        <v>12529</v>
      </c>
      <c r="K3632" t="s">
        <v>3336</v>
      </c>
      <c r="L3632" t="s">
        <v>4069</v>
      </c>
      <c r="P3632" t="s">
        <v>3343</v>
      </c>
    </row>
    <row r="3633" spans="1:16" x14ac:dyDescent="0.25">
      <c r="A3633" t="s">
        <v>3328</v>
      </c>
      <c r="B3633" t="s">
        <v>13222</v>
      </c>
      <c r="C3633" t="s">
        <v>13825</v>
      </c>
      <c r="D3633" t="s">
        <v>13825</v>
      </c>
      <c r="F3633" t="s">
        <v>13826</v>
      </c>
      <c r="G3633" t="s">
        <v>3333</v>
      </c>
      <c r="H3633" t="s">
        <v>4415</v>
      </c>
      <c r="I3633" t="s">
        <v>12529</v>
      </c>
      <c r="K3633" t="s">
        <v>3336</v>
      </c>
      <c r="L3633" t="s">
        <v>4069</v>
      </c>
      <c r="P3633" t="s">
        <v>3343</v>
      </c>
    </row>
    <row r="3634" spans="1:16" x14ac:dyDescent="0.25">
      <c r="A3634" t="s">
        <v>3430</v>
      </c>
      <c r="B3634" t="s">
        <v>13827</v>
      </c>
      <c r="C3634" t="s">
        <v>13828</v>
      </c>
      <c r="D3634" t="s">
        <v>13828</v>
      </c>
      <c r="F3634" t="s">
        <v>13829</v>
      </c>
      <c r="G3634" t="s">
        <v>3333</v>
      </c>
      <c r="H3634" t="s">
        <v>4415</v>
      </c>
      <c r="I3634" t="s">
        <v>12529</v>
      </c>
      <c r="K3634" t="s">
        <v>3336</v>
      </c>
      <c r="L3634" t="s">
        <v>4069</v>
      </c>
      <c r="P3634" t="s">
        <v>3343</v>
      </c>
    </row>
    <row r="3635" spans="1:16" x14ac:dyDescent="0.25">
      <c r="A3635" t="s">
        <v>3430</v>
      </c>
      <c r="B3635" t="s">
        <v>13827</v>
      </c>
      <c r="C3635" t="s">
        <v>13830</v>
      </c>
      <c r="D3635" t="s">
        <v>13830</v>
      </c>
      <c r="F3635" t="s">
        <v>13831</v>
      </c>
      <c r="G3635" t="s">
        <v>3333</v>
      </c>
      <c r="H3635" t="s">
        <v>4415</v>
      </c>
      <c r="I3635" t="s">
        <v>12529</v>
      </c>
      <c r="K3635" t="s">
        <v>3336</v>
      </c>
      <c r="L3635" t="s">
        <v>4069</v>
      </c>
      <c r="P3635" t="s">
        <v>3343</v>
      </c>
    </row>
    <row r="3636" spans="1:16" x14ac:dyDescent="0.25">
      <c r="A3636" t="s">
        <v>3430</v>
      </c>
      <c r="B3636" t="s">
        <v>13827</v>
      </c>
      <c r="C3636" t="s">
        <v>13832</v>
      </c>
      <c r="D3636" t="s">
        <v>13832</v>
      </c>
      <c r="F3636" t="s">
        <v>13833</v>
      </c>
      <c r="G3636" t="s">
        <v>3333</v>
      </c>
      <c r="H3636" t="s">
        <v>4415</v>
      </c>
      <c r="I3636" t="s">
        <v>12529</v>
      </c>
      <c r="K3636" t="s">
        <v>3336</v>
      </c>
      <c r="L3636" t="s">
        <v>4069</v>
      </c>
      <c r="P3636" t="s">
        <v>3343</v>
      </c>
    </row>
    <row r="3637" spans="1:16" x14ac:dyDescent="0.25">
      <c r="A3637" t="s">
        <v>3430</v>
      </c>
      <c r="B3637" t="s">
        <v>13827</v>
      </c>
      <c r="C3637" t="s">
        <v>13834</v>
      </c>
      <c r="D3637" t="s">
        <v>13834</v>
      </c>
      <c r="F3637" t="s">
        <v>13835</v>
      </c>
      <c r="G3637" t="s">
        <v>3333</v>
      </c>
      <c r="H3637" t="s">
        <v>4415</v>
      </c>
      <c r="I3637" t="s">
        <v>12529</v>
      </c>
      <c r="K3637" t="s">
        <v>3336</v>
      </c>
      <c r="L3637" t="s">
        <v>4069</v>
      </c>
      <c r="P3637" t="s">
        <v>3343</v>
      </c>
    </row>
    <row r="3638" spans="1:16" x14ac:dyDescent="0.25">
      <c r="A3638" t="s">
        <v>3430</v>
      </c>
      <c r="B3638" t="s">
        <v>13827</v>
      </c>
      <c r="C3638" t="s">
        <v>13836</v>
      </c>
      <c r="D3638" t="s">
        <v>13836</v>
      </c>
      <c r="F3638" t="s">
        <v>13837</v>
      </c>
      <c r="G3638" t="s">
        <v>3333</v>
      </c>
      <c r="H3638" t="s">
        <v>4415</v>
      </c>
      <c r="I3638" t="s">
        <v>12529</v>
      </c>
      <c r="K3638" t="s">
        <v>3336</v>
      </c>
      <c r="L3638" t="s">
        <v>4069</v>
      </c>
      <c r="P3638" t="s">
        <v>3343</v>
      </c>
    </row>
    <row r="3639" spans="1:16" x14ac:dyDescent="0.25">
      <c r="A3639" t="s">
        <v>3430</v>
      </c>
      <c r="B3639" t="s">
        <v>13827</v>
      </c>
      <c r="C3639" t="s">
        <v>13838</v>
      </c>
      <c r="D3639" t="s">
        <v>13838</v>
      </c>
      <c r="F3639" t="s">
        <v>13839</v>
      </c>
      <c r="G3639" t="s">
        <v>3333</v>
      </c>
      <c r="H3639" t="s">
        <v>4415</v>
      </c>
      <c r="I3639" t="s">
        <v>12529</v>
      </c>
      <c r="K3639" t="s">
        <v>3336</v>
      </c>
      <c r="L3639" t="s">
        <v>4069</v>
      </c>
      <c r="P3639" t="s">
        <v>3343</v>
      </c>
    </row>
    <row r="3640" spans="1:16" x14ac:dyDescent="0.25">
      <c r="A3640" t="s">
        <v>3430</v>
      </c>
      <c r="B3640" t="s">
        <v>13827</v>
      </c>
      <c r="C3640" t="s">
        <v>13840</v>
      </c>
      <c r="D3640" t="s">
        <v>13840</v>
      </c>
      <c r="F3640" t="s">
        <v>13841</v>
      </c>
      <c r="G3640" t="s">
        <v>3333</v>
      </c>
      <c r="H3640" t="s">
        <v>4415</v>
      </c>
      <c r="I3640" t="s">
        <v>12529</v>
      </c>
      <c r="K3640" t="s">
        <v>3336</v>
      </c>
      <c r="L3640" t="s">
        <v>4069</v>
      </c>
      <c r="P3640" t="s">
        <v>3343</v>
      </c>
    </row>
    <row r="3641" spans="1:16" x14ac:dyDescent="0.25">
      <c r="A3641" t="s">
        <v>3430</v>
      </c>
      <c r="B3641" t="s">
        <v>13827</v>
      </c>
      <c r="C3641" t="s">
        <v>13842</v>
      </c>
      <c r="D3641" t="s">
        <v>13842</v>
      </c>
      <c r="F3641" t="s">
        <v>13843</v>
      </c>
      <c r="G3641" t="s">
        <v>3333</v>
      </c>
      <c r="H3641" t="s">
        <v>4415</v>
      </c>
      <c r="I3641" t="s">
        <v>12529</v>
      </c>
      <c r="K3641" t="s">
        <v>3336</v>
      </c>
      <c r="L3641" t="s">
        <v>4069</v>
      </c>
      <c r="P3641" t="s">
        <v>3343</v>
      </c>
    </row>
    <row r="3642" spans="1:16" x14ac:dyDescent="0.25">
      <c r="A3642" t="s">
        <v>3430</v>
      </c>
      <c r="B3642" t="s">
        <v>13827</v>
      </c>
      <c r="C3642" t="s">
        <v>13844</v>
      </c>
      <c r="D3642" t="s">
        <v>13844</v>
      </c>
      <c r="F3642" t="s">
        <v>13845</v>
      </c>
      <c r="G3642" t="s">
        <v>3333</v>
      </c>
      <c r="H3642" t="s">
        <v>4415</v>
      </c>
      <c r="I3642" t="s">
        <v>12529</v>
      </c>
      <c r="K3642" t="s">
        <v>3336</v>
      </c>
      <c r="L3642" t="s">
        <v>4069</v>
      </c>
      <c r="P3642" t="s">
        <v>3343</v>
      </c>
    </row>
    <row r="3643" spans="1:16" x14ac:dyDescent="0.25">
      <c r="A3643" t="s">
        <v>3430</v>
      </c>
      <c r="B3643" t="s">
        <v>13827</v>
      </c>
      <c r="C3643" t="s">
        <v>13846</v>
      </c>
      <c r="D3643" t="s">
        <v>13846</v>
      </c>
      <c r="F3643" t="s">
        <v>13847</v>
      </c>
      <c r="G3643" t="s">
        <v>3333</v>
      </c>
      <c r="H3643" t="s">
        <v>4415</v>
      </c>
      <c r="I3643" t="s">
        <v>12529</v>
      </c>
      <c r="K3643" t="s">
        <v>3336</v>
      </c>
      <c r="L3643" t="s">
        <v>4069</v>
      </c>
      <c r="P3643" t="s">
        <v>3343</v>
      </c>
    </row>
    <row r="3644" spans="1:16" x14ac:dyDescent="0.25">
      <c r="A3644" t="s">
        <v>3328</v>
      </c>
      <c r="B3644" t="s">
        <v>13235</v>
      </c>
      <c r="C3644" t="s">
        <v>13848</v>
      </c>
      <c r="D3644" t="s">
        <v>13848</v>
      </c>
      <c r="F3644" t="s">
        <v>13849</v>
      </c>
      <c r="G3644" t="s">
        <v>3333</v>
      </c>
      <c r="H3644" t="s">
        <v>4415</v>
      </c>
      <c r="I3644" t="s">
        <v>12529</v>
      </c>
      <c r="K3644" t="s">
        <v>3336</v>
      </c>
      <c r="L3644" t="s">
        <v>4069</v>
      </c>
      <c r="P3644" t="s">
        <v>3343</v>
      </c>
    </row>
    <row r="3645" spans="1:16" x14ac:dyDescent="0.25">
      <c r="A3645" t="s">
        <v>3430</v>
      </c>
      <c r="B3645" t="s">
        <v>13850</v>
      </c>
      <c r="C3645" t="s">
        <v>13851</v>
      </c>
      <c r="D3645" t="s">
        <v>13851</v>
      </c>
      <c r="F3645" t="s">
        <v>13852</v>
      </c>
      <c r="G3645" t="s">
        <v>3333</v>
      </c>
      <c r="H3645" t="s">
        <v>4415</v>
      </c>
      <c r="I3645" t="s">
        <v>12529</v>
      </c>
      <c r="K3645" t="s">
        <v>3336</v>
      </c>
      <c r="L3645" t="s">
        <v>4069</v>
      </c>
      <c r="P3645" t="s">
        <v>3343</v>
      </c>
    </row>
    <row r="3646" spans="1:16" x14ac:dyDescent="0.25">
      <c r="A3646" t="s">
        <v>3430</v>
      </c>
      <c r="B3646" t="s">
        <v>13850</v>
      </c>
      <c r="C3646" t="s">
        <v>13853</v>
      </c>
      <c r="D3646" t="s">
        <v>13853</v>
      </c>
      <c r="F3646" t="s">
        <v>13854</v>
      </c>
      <c r="G3646" t="s">
        <v>3333</v>
      </c>
      <c r="H3646" t="s">
        <v>4415</v>
      </c>
      <c r="I3646" t="s">
        <v>12529</v>
      </c>
      <c r="K3646" t="s">
        <v>3336</v>
      </c>
      <c r="L3646" t="s">
        <v>4069</v>
      </c>
      <c r="P3646" t="s">
        <v>3343</v>
      </c>
    </row>
    <row r="3647" spans="1:16" x14ac:dyDescent="0.25">
      <c r="A3647" t="s">
        <v>3430</v>
      </c>
      <c r="B3647" t="s">
        <v>13850</v>
      </c>
      <c r="C3647" t="s">
        <v>13855</v>
      </c>
      <c r="D3647" t="s">
        <v>13855</v>
      </c>
      <c r="F3647" t="s">
        <v>13856</v>
      </c>
      <c r="G3647" t="s">
        <v>3333</v>
      </c>
      <c r="H3647" t="s">
        <v>4415</v>
      </c>
      <c r="I3647" t="s">
        <v>12529</v>
      </c>
      <c r="K3647" t="s">
        <v>3336</v>
      </c>
      <c r="L3647" t="s">
        <v>4069</v>
      </c>
      <c r="P3647" t="s">
        <v>3343</v>
      </c>
    </row>
    <row r="3648" spans="1:16" x14ac:dyDescent="0.25">
      <c r="A3648" t="s">
        <v>3430</v>
      </c>
      <c r="B3648" t="s">
        <v>13850</v>
      </c>
      <c r="C3648" t="s">
        <v>13857</v>
      </c>
      <c r="D3648" t="s">
        <v>13857</v>
      </c>
      <c r="F3648" t="s">
        <v>13858</v>
      </c>
      <c r="G3648" t="s">
        <v>3333</v>
      </c>
      <c r="H3648" t="s">
        <v>4415</v>
      </c>
      <c r="I3648" t="s">
        <v>12529</v>
      </c>
      <c r="K3648" t="s">
        <v>3336</v>
      </c>
      <c r="L3648" t="s">
        <v>4069</v>
      </c>
      <c r="P3648" t="s">
        <v>3343</v>
      </c>
    </row>
    <row r="3649" spans="1:16" x14ac:dyDescent="0.25">
      <c r="A3649" t="s">
        <v>3430</v>
      </c>
      <c r="B3649" t="s">
        <v>13850</v>
      </c>
      <c r="C3649" t="s">
        <v>13859</v>
      </c>
      <c r="D3649" t="s">
        <v>13859</v>
      </c>
      <c r="F3649" t="s">
        <v>13860</v>
      </c>
      <c r="G3649" t="s">
        <v>3333</v>
      </c>
      <c r="H3649" t="s">
        <v>4415</v>
      </c>
      <c r="I3649" t="s">
        <v>12529</v>
      </c>
      <c r="K3649" t="s">
        <v>3336</v>
      </c>
      <c r="L3649" t="s">
        <v>4069</v>
      </c>
      <c r="P3649" t="s">
        <v>3343</v>
      </c>
    </row>
    <row r="3650" spans="1:16" x14ac:dyDescent="0.25">
      <c r="A3650" t="s">
        <v>3430</v>
      </c>
      <c r="B3650" t="s">
        <v>13850</v>
      </c>
      <c r="C3650" t="s">
        <v>13861</v>
      </c>
      <c r="D3650" t="s">
        <v>13861</v>
      </c>
      <c r="F3650" t="s">
        <v>13862</v>
      </c>
      <c r="G3650" t="s">
        <v>3333</v>
      </c>
      <c r="H3650" t="s">
        <v>4415</v>
      </c>
      <c r="I3650" t="s">
        <v>12529</v>
      </c>
      <c r="K3650" t="s">
        <v>3336</v>
      </c>
      <c r="L3650" t="s">
        <v>4069</v>
      </c>
      <c r="P3650" t="s">
        <v>3343</v>
      </c>
    </row>
    <row r="3651" spans="1:16" x14ac:dyDescent="0.25">
      <c r="A3651" t="s">
        <v>3430</v>
      </c>
      <c r="B3651" t="s">
        <v>13850</v>
      </c>
      <c r="C3651" t="s">
        <v>13863</v>
      </c>
      <c r="D3651" t="s">
        <v>13863</v>
      </c>
      <c r="F3651" t="s">
        <v>13864</v>
      </c>
      <c r="G3651" t="s">
        <v>3333</v>
      </c>
      <c r="H3651" t="s">
        <v>4415</v>
      </c>
      <c r="I3651" t="s">
        <v>12529</v>
      </c>
      <c r="K3651" t="s">
        <v>3336</v>
      </c>
      <c r="L3651" t="s">
        <v>4069</v>
      </c>
      <c r="P3651" t="s">
        <v>3343</v>
      </c>
    </row>
    <row r="3652" spans="1:16" x14ac:dyDescent="0.25">
      <c r="A3652" t="s">
        <v>3430</v>
      </c>
      <c r="B3652" t="s">
        <v>13850</v>
      </c>
      <c r="C3652" t="s">
        <v>13865</v>
      </c>
      <c r="D3652" t="s">
        <v>13865</v>
      </c>
      <c r="F3652" t="s">
        <v>13866</v>
      </c>
      <c r="G3652" t="s">
        <v>3333</v>
      </c>
      <c r="H3652" t="s">
        <v>4415</v>
      </c>
      <c r="I3652" t="s">
        <v>12529</v>
      </c>
      <c r="K3652" t="s">
        <v>3336</v>
      </c>
      <c r="L3652" t="s">
        <v>4069</v>
      </c>
      <c r="P3652" t="s">
        <v>3343</v>
      </c>
    </row>
    <row r="3653" spans="1:16" x14ac:dyDescent="0.25">
      <c r="A3653" t="s">
        <v>3430</v>
      </c>
      <c r="B3653" t="s">
        <v>13850</v>
      </c>
      <c r="C3653" t="s">
        <v>13867</v>
      </c>
      <c r="D3653" t="s">
        <v>13867</v>
      </c>
      <c r="F3653" t="s">
        <v>13868</v>
      </c>
      <c r="G3653" t="s">
        <v>3333</v>
      </c>
      <c r="H3653" t="s">
        <v>4415</v>
      </c>
      <c r="I3653" t="s">
        <v>12529</v>
      </c>
      <c r="K3653" t="s">
        <v>3336</v>
      </c>
      <c r="L3653" t="s">
        <v>4069</v>
      </c>
      <c r="P3653" t="s">
        <v>3343</v>
      </c>
    </row>
    <row r="3654" spans="1:16" x14ac:dyDescent="0.25">
      <c r="A3654" t="s">
        <v>3430</v>
      </c>
      <c r="B3654" t="s">
        <v>13850</v>
      </c>
      <c r="C3654" t="s">
        <v>13869</v>
      </c>
      <c r="D3654" t="s">
        <v>13869</v>
      </c>
      <c r="F3654" t="s">
        <v>13870</v>
      </c>
      <c r="G3654" t="s">
        <v>3333</v>
      </c>
      <c r="H3654" t="s">
        <v>4415</v>
      </c>
      <c r="I3654" t="s">
        <v>12529</v>
      </c>
      <c r="K3654" t="s">
        <v>3336</v>
      </c>
      <c r="L3654" t="s">
        <v>4069</v>
      </c>
      <c r="P3654" t="s">
        <v>3343</v>
      </c>
    </row>
    <row r="3655" spans="1:16" x14ac:dyDescent="0.25">
      <c r="A3655" t="s">
        <v>3328</v>
      </c>
      <c r="B3655" t="s">
        <v>13222</v>
      </c>
      <c r="C3655" t="s">
        <v>13871</v>
      </c>
      <c r="D3655" t="s">
        <v>13871</v>
      </c>
      <c r="F3655" t="s">
        <v>13872</v>
      </c>
      <c r="G3655" t="s">
        <v>3333</v>
      </c>
      <c r="H3655" t="s">
        <v>4415</v>
      </c>
      <c r="I3655" t="s">
        <v>12529</v>
      </c>
      <c r="K3655" t="s">
        <v>3336</v>
      </c>
      <c r="L3655" t="s">
        <v>4069</v>
      </c>
      <c r="P3655" t="s">
        <v>3343</v>
      </c>
    </row>
    <row r="3656" spans="1:16" x14ac:dyDescent="0.25">
      <c r="A3656" t="s">
        <v>3430</v>
      </c>
      <c r="B3656" t="s">
        <v>13873</v>
      </c>
      <c r="C3656" t="s">
        <v>13874</v>
      </c>
      <c r="D3656" t="s">
        <v>13874</v>
      </c>
      <c r="F3656" t="s">
        <v>13875</v>
      </c>
      <c r="G3656" t="s">
        <v>3333</v>
      </c>
      <c r="H3656" t="s">
        <v>4415</v>
      </c>
      <c r="I3656" t="s">
        <v>12529</v>
      </c>
      <c r="K3656" t="s">
        <v>3336</v>
      </c>
      <c r="L3656" t="s">
        <v>4069</v>
      </c>
      <c r="P3656" t="s">
        <v>3343</v>
      </c>
    </row>
    <row r="3657" spans="1:16" x14ac:dyDescent="0.25">
      <c r="A3657" t="s">
        <v>3430</v>
      </c>
      <c r="B3657" t="s">
        <v>13873</v>
      </c>
      <c r="C3657" t="s">
        <v>13876</v>
      </c>
      <c r="D3657" t="s">
        <v>13876</v>
      </c>
      <c r="F3657" t="s">
        <v>13877</v>
      </c>
      <c r="G3657" t="s">
        <v>3333</v>
      </c>
      <c r="H3657" t="s">
        <v>4415</v>
      </c>
      <c r="I3657" t="s">
        <v>12529</v>
      </c>
      <c r="K3657" t="s">
        <v>3336</v>
      </c>
      <c r="L3657" t="s">
        <v>4069</v>
      </c>
      <c r="P3657" t="s">
        <v>3343</v>
      </c>
    </row>
    <row r="3658" spans="1:16" x14ac:dyDescent="0.25">
      <c r="A3658" t="s">
        <v>3430</v>
      </c>
      <c r="B3658" t="s">
        <v>13873</v>
      </c>
      <c r="C3658" t="s">
        <v>13878</v>
      </c>
      <c r="D3658" t="s">
        <v>13878</v>
      </c>
      <c r="F3658" t="s">
        <v>13879</v>
      </c>
      <c r="G3658" t="s">
        <v>3333</v>
      </c>
      <c r="H3658" t="s">
        <v>4415</v>
      </c>
      <c r="I3658" t="s">
        <v>12529</v>
      </c>
      <c r="K3658" t="s">
        <v>3336</v>
      </c>
      <c r="L3658" t="s">
        <v>4069</v>
      </c>
      <c r="P3658" t="s">
        <v>3343</v>
      </c>
    </row>
    <row r="3659" spans="1:16" x14ac:dyDescent="0.25">
      <c r="A3659" t="s">
        <v>3430</v>
      </c>
      <c r="B3659" t="s">
        <v>13873</v>
      </c>
      <c r="C3659" t="s">
        <v>13880</v>
      </c>
      <c r="D3659" t="s">
        <v>13880</v>
      </c>
      <c r="F3659" t="s">
        <v>13881</v>
      </c>
      <c r="G3659" t="s">
        <v>3333</v>
      </c>
      <c r="H3659" t="s">
        <v>4415</v>
      </c>
      <c r="I3659" t="s">
        <v>12529</v>
      </c>
      <c r="K3659" t="s">
        <v>3336</v>
      </c>
      <c r="L3659" t="s">
        <v>4069</v>
      </c>
      <c r="P3659" t="s">
        <v>3343</v>
      </c>
    </row>
    <row r="3660" spans="1:16" x14ac:dyDescent="0.25">
      <c r="A3660" t="s">
        <v>3430</v>
      </c>
      <c r="B3660" t="s">
        <v>13873</v>
      </c>
      <c r="C3660" t="s">
        <v>13882</v>
      </c>
      <c r="D3660" t="s">
        <v>13882</v>
      </c>
      <c r="F3660" t="s">
        <v>13883</v>
      </c>
      <c r="G3660" t="s">
        <v>3333</v>
      </c>
      <c r="H3660" t="s">
        <v>4415</v>
      </c>
      <c r="I3660" t="s">
        <v>12529</v>
      </c>
      <c r="K3660" t="s">
        <v>3336</v>
      </c>
      <c r="L3660" t="s">
        <v>4069</v>
      </c>
      <c r="P3660" t="s">
        <v>3343</v>
      </c>
    </row>
    <row r="3661" spans="1:16" x14ac:dyDescent="0.25">
      <c r="A3661" t="s">
        <v>3430</v>
      </c>
      <c r="B3661" t="s">
        <v>13873</v>
      </c>
      <c r="C3661" t="s">
        <v>13884</v>
      </c>
      <c r="D3661" t="s">
        <v>13884</v>
      </c>
      <c r="F3661" t="s">
        <v>13885</v>
      </c>
      <c r="G3661" t="s">
        <v>3333</v>
      </c>
      <c r="H3661" t="s">
        <v>4415</v>
      </c>
      <c r="I3661" t="s">
        <v>12529</v>
      </c>
      <c r="K3661" t="s">
        <v>3336</v>
      </c>
      <c r="L3661" t="s">
        <v>4069</v>
      </c>
      <c r="P3661" t="s">
        <v>3343</v>
      </c>
    </row>
    <row r="3662" spans="1:16" x14ac:dyDescent="0.25">
      <c r="A3662" t="s">
        <v>3430</v>
      </c>
      <c r="B3662" t="s">
        <v>13873</v>
      </c>
      <c r="C3662" t="s">
        <v>13886</v>
      </c>
      <c r="D3662" t="s">
        <v>13886</v>
      </c>
      <c r="F3662" t="s">
        <v>13887</v>
      </c>
      <c r="G3662" t="s">
        <v>3333</v>
      </c>
      <c r="H3662" t="s">
        <v>4415</v>
      </c>
      <c r="I3662" t="s">
        <v>12529</v>
      </c>
      <c r="K3662" t="s">
        <v>3336</v>
      </c>
      <c r="L3662" t="s">
        <v>4069</v>
      </c>
      <c r="P3662" t="s">
        <v>3343</v>
      </c>
    </row>
    <row r="3663" spans="1:16" x14ac:dyDescent="0.25">
      <c r="A3663" t="s">
        <v>3430</v>
      </c>
      <c r="B3663" t="s">
        <v>13873</v>
      </c>
      <c r="C3663" t="s">
        <v>13888</v>
      </c>
      <c r="D3663" t="s">
        <v>13888</v>
      </c>
      <c r="F3663" t="s">
        <v>13889</v>
      </c>
      <c r="G3663" t="s">
        <v>3333</v>
      </c>
      <c r="H3663" t="s">
        <v>4415</v>
      </c>
      <c r="I3663" t="s">
        <v>12529</v>
      </c>
      <c r="K3663" t="s">
        <v>3336</v>
      </c>
      <c r="L3663" t="s">
        <v>4069</v>
      </c>
      <c r="P3663" t="s">
        <v>3343</v>
      </c>
    </row>
    <row r="3664" spans="1:16" x14ac:dyDescent="0.25">
      <c r="A3664" t="s">
        <v>3430</v>
      </c>
      <c r="B3664" t="s">
        <v>13873</v>
      </c>
      <c r="C3664" t="s">
        <v>13890</v>
      </c>
      <c r="D3664" t="s">
        <v>13890</v>
      </c>
      <c r="F3664" t="s">
        <v>13891</v>
      </c>
      <c r="G3664" t="s">
        <v>3333</v>
      </c>
      <c r="H3664" t="s">
        <v>4415</v>
      </c>
      <c r="I3664" t="s">
        <v>12529</v>
      </c>
      <c r="K3664" t="s">
        <v>3336</v>
      </c>
      <c r="L3664" t="s">
        <v>4069</v>
      </c>
      <c r="P3664" t="s">
        <v>3343</v>
      </c>
    </row>
    <row r="3665" spans="1:16" x14ac:dyDescent="0.25">
      <c r="A3665" t="s">
        <v>3430</v>
      </c>
      <c r="B3665" t="s">
        <v>13873</v>
      </c>
      <c r="C3665" t="s">
        <v>13892</v>
      </c>
      <c r="D3665" t="s">
        <v>13892</v>
      </c>
      <c r="F3665" t="s">
        <v>13893</v>
      </c>
      <c r="G3665" t="s">
        <v>3333</v>
      </c>
      <c r="H3665" t="s">
        <v>4415</v>
      </c>
      <c r="I3665" t="s">
        <v>12529</v>
      </c>
      <c r="K3665" t="s">
        <v>3336</v>
      </c>
      <c r="L3665" t="s">
        <v>4069</v>
      </c>
      <c r="P3665" t="s">
        <v>3343</v>
      </c>
    </row>
    <row r="3666" spans="1:16" x14ac:dyDescent="0.25">
      <c r="A3666" t="s">
        <v>3328</v>
      </c>
      <c r="B3666" t="s">
        <v>13235</v>
      </c>
      <c r="C3666" t="s">
        <v>13894</v>
      </c>
      <c r="D3666" t="s">
        <v>13894</v>
      </c>
      <c r="F3666" t="s">
        <v>13895</v>
      </c>
      <c r="G3666" t="s">
        <v>3333</v>
      </c>
      <c r="H3666" t="s">
        <v>4415</v>
      </c>
      <c r="I3666" t="s">
        <v>12529</v>
      </c>
      <c r="K3666" t="s">
        <v>3336</v>
      </c>
      <c r="L3666" t="s">
        <v>4069</v>
      </c>
      <c r="P3666" t="s">
        <v>3343</v>
      </c>
    </row>
    <row r="3667" spans="1:16" x14ac:dyDescent="0.25">
      <c r="A3667" t="s">
        <v>3430</v>
      </c>
      <c r="B3667" t="s">
        <v>13896</v>
      </c>
      <c r="C3667" t="s">
        <v>13897</v>
      </c>
      <c r="D3667" t="s">
        <v>13897</v>
      </c>
      <c r="F3667" t="s">
        <v>13898</v>
      </c>
      <c r="G3667" t="s">
        <v>3333</v>
      </c>
      <c r="H3667" t="s">
        <v>4415</v>
      </c>
      <c r="I3667" t="s">
        <v>12529</v>
      </c>
      <c r="K3667" t="s">
        <v>3336</v>
      </c>
      <c r="L3667" t="s">
        <v>4069</v>
      </c>
      <c r="P3667" t="s">
        <v>3343</v>
      </c>
    </row>
    <row r="3668" spans="1:16" x14ac:dyDescent="0.25">
      <c r="A3668" t="s">
        <v>3430</v>
      </c>
      <c r="B3668" t="s">
        <v>13896</v>
      </c>
      <c r="C3668" t="s">
        <v>13899</v>
      </c>
      <c r="D3668" t="s">
        <v>13899</v>
      </c>
      <c r="F3668" t="s">
        <v>13900</v>
      </c>
      <c r="G3668" t="s">
        <v>3333</v>
      </c>
      <c r="H3668" t="s">
        <v>4415</v>
      </c>
      <c r="I3668" t="s">
        <v>12529</v>
      </c>
      <c r="K3668" t="s">
        <v>3336</v>
      </c>
      <c r="L3668" t="s">
        <v>4069</v>
      </c>
      <c r="P3668" t="s">
        <v>3343</v>
      </c>
    </row>
    <row r="3669" spans="1:16" x14ac:dyDescent="0.25">
      <c r="A3669" t="s">
        <v>3430</v>
      </c>
      <c r="B3669" t="s">
        <v>13896</v>
      </c>
      <c r="C3669" t="s">
        <v>13901</v>
      </c>
      <c r="D3669" t="s">
        <v>13901</v>
      </c>
      <c r="F3669" t="s">
        <v>13902</v>
      </c>
      <c r="G3669" t="s">
        <v>3333</v>
      </c>
      <c r="H3669" t="s">
        <v>4415</v>
      </c>
      <c r="I3669" t="s">
        <v>12529</v>
      </c>
      <c r="K3669" t="s">
        <v>3336</v>
      </c>
      <c r="L3669" t="s">
        <v>4069</v>
      </c>
      <c r="P3669" t="s">
        <v>3343</v>
      </c>
    </row>
    <row r="3670" spans="1:16" x14ac:dyDescent="0.25">
      <c r="A3670" t="s">
        <v>3430</v>
      </c>
      <c r="B3670" t="s">
        <v>13896</v>
      </c>
      <c r="C3670" t="s">
        <v>13903</v>
      </c>
      <c r="D3670" t="s">
        <v>13903</v>
      </c>
      <c r="F3670" t="s">
        <v>13904</v>
      </c>
      <c r="G3670" t="s">
        <v>3333</v>
      </c>
      <c r="H3670" t="s">
        <v>4415</v>
      </c>
      <c r="I3670" t="s">
        <v>12529</v>
      </c>
      <c r="K3670" t="s">
        <v>3336</v>
      </c>
      <c r="L3670" t="s">
        <v>4069</v>
      </c>
      <c r="P3670" t="s">
        <v>3343</v>
      </c>
    </row>
    <row r="3671" spans="1:16" x14ac:dyDescent="0.25">
      <c r="A3671" t="s">
        <v>3430</v>
      </c>
      <c r="B3671" t="s">
        <v>13896</v>
      </c>
      <c r="C3671" t="s">
        <v>13905</v>
      </c>
      <c r="D3671" t="s">
        <v>13905</v>
      </c>
      <c r="F3671" t="s">
        <v>13906</v>
      </c>
      <c r="G3671" t="s">
        <v>3333</v>
      </c>
      <c r="H3671" t="s">
        <v>4415</v>
      </c>
      <c r="I3671" t="s">
        <v>12529</v>
      </c>
      <c r="K3671" t="s">
        <v>3336</v>
      </c>
      <c r="L3671" t="s">
        <v>4069</v>
      </c>
      <c r="P3671" t="s">
        <v>3343</v>
      </c>
    </row>
    <row r="3672" spans="1:16" x14ac:dyDescent="0.25">
      <c r="A3672" t="s">
        <v>3430</v>
      </c>
      <c r="B3672" t="s">
        <v>13896</v>
      </c>
      <c r="C3672" t="s">
        <v>13907</v>
      </c>
      <c r="D3672" t="s">
        <v>13907</v>
      </c>
      <c r="F3672" t="s">
        <v>13908</v>
      </c>
      <c r="G3672" t="s">
        <v>3333</v>
      </c>
      <c r="H3672" t="s">
        <v>4415</v>
      </c>
      <c r="I3672" t="s">
        <v>12529</v>
      </c>
      <c r="K3672" t="s">
        <v>3336</v>
      </c>
      <c r="L3672" t="s">
        <v>4069</v>
      </c>
      <c r="P3672" t="s">
        <v>3343</v>
      </c>
    </row>
    <row r="3673" spans="1:16" x14ac:dyDescent="0.25">
      <c r="A3673" t="s">
        <v>3430</v>
      </c>
      <c r="B3673" t="s">
        <v>13896</v>
      </c>
      <c r="C3673" t="s">
        <v>13909</v>
      </c>
      <c r="D3673" t="s">
        <v>13909</v>
      </c>
      <c r="F3673" t="s">
        <v>13910</v>
      </c>
      <c r="G3673" t="s">
        <v>3333</v>
      </c>
      <c r="H3673" t="s">
        <v>4415</v>
      </c>
      <c r="I3673" t="s">
        <v>12529</v>
      </c>
      <c r="K3673" t="s">
        <v>3336</v>
      </c>
      <c r="L3673" t="s">
        <v>4069</v>
      </c>
      <c r="P3673" t="s">
        <v>3343</v>
      </c>
    </row>
    <row r="3674" spans="1:16" x14ac:dyDescent="0.25">
      <c r="A3674" t="s">
        <v>3430</v>
      </c>
      <c r="B3674" t="s">
        <v>13896</v>
      </c>
      <c r="C3674" t="s">
        <v>13911</v>
      </c>
      <c r="D3674" t="s">
        <v>13911</v>
      </c>
      <c r="F3674" t="s">
        <v>13912</v>
      </c>
      <c r="G3674" t="s">
        <v>3333</v>
      </c>
      <c r="H3674" t="s">
        <v>4415</v>
      </c>
      <c r="I3674" t="s">
        <v>12529</v>
      </c>
      <c r="K3674" t="s">
        <v>3336</v>
      </c>
      <c r="L3674" t="s">
        <v>4069</v>
      </c>
      <c r="P3674" t="s">
        <v>3343</v>
      </c>
    </row>
    <row r="3675" spans="1:16" x14ac:dyDescent="0.25">
      <c r="A3675" t="s">
        <v>3430</v>
      </c>
      <c r="B3675" t="s">
        <v>13896</v>
      </c>
      <c r="C3675" t="s">
        <v>13913</v>
      </c>
      <c r="D3675" t="s">
        <v>13913</v>
      </c>
      <c r="F3675" t="s">
        <v>13914</v>
      </c>
      <c r="G3675" t="s">
        <v>3333</v>
      </c>
      <c r="H3675" t="s">
        <v>4415</v>
      </c>
      <c r="I3675" t="s">
        <v>12529</v>
      </c>
      <c r="K3675" t="s">
        <v>3336</v>
      </c>
      <c r="L3675" t="s">
        <v>4069</v>
      </c>
      <c r="P3675" t="s">
        <v>3343</v>
      </c>
    </row>
    <row r="3676" spans="1:16" x14ac:dyDescent="0.25">
      <c r="A3676" t="s">
        <v>3430</v>
      </c>
      <c r="B3676" t="s">
        <v>13896</v>
      </c>
      <c r="C3676" t="s">
        <v>13915</v>
      </c>
      <c r="D3676" t="s">
        <v>13915</v>
      </c>
      <c r="F3676" t="s">
        <v>13916</v>
      </c>
      <c r="G3676" t="s">
        <v>3333</v>
      </c>
      <c r="H3676" t="s">
        <v>4415</v>
      </c>
      <c r="I3676" t="s">
        <v>12529</v>
      </c>
      <c r="K3676" t="s">
        <v>3336</v>
      </c>
      <c r="L3676" t="s">
        <v>4069</v>
      </c>
      <c r="P3676" t="s">
        <v>3343</v>
      </c>
    </row>
    <row r="3677" spans="1:16" x14ac:dyDescent="0.25">
      <c r="A3677" t="s">
        <v>3328</v>
      </c>
      <c r="B3677" t="s">
        <v>13222</v>
      </c>
      <c r="C3677" t="s">
        <v>13917</v>
      </c>
      <c r="D3677" t="s">
        <v>13917</v>
      </c>
      <c r="F3677" t="s">
        <v>13918</v>
      </c>
      <c r="G3677" t="s">
        <v>3333</v>
      </c>
      <c r="H3677" t="s">
        <v>4415</v>
      </c>
      <c r="I3677" t="s">
        <v>12529</v>
      </c>
      <c r="K3677" t="s">
        <v>3336</v>
      </c>
      <c r="L3677" t="s">
        <v>4069</v>
      </c>
      <c r="P3677" t="s">
        <v>3343</v>
      </c>
    </row>
    <row r="3678" spans="1:16" x14ac:dyDescent="0.25">
      <c r="A3678" t="s">
        <v>3430</v>
      </c>
      <c r="B3678" t="s">
        <v>13919</v>
      </c>
      <c r="C3678" t="s">
        <v>13920</v>
      </c>
      <c r="D3678" t="s">
        <v>13920</v>
      </c>
      <c r="F3678" t="s">
        <v>13921</v>
      </c>
      <c r="G3678" t="s">
        <v>3333</v>
      </c>
      <c r="H3678" t="s">
        <v>4415</v>
      </c>
      <c r="I3678" t="s">
        <v>12529</v>
      </c>
      <c r="K3678" t="s">
        <v>3336</v>
      </c>
      <c r="L3678" t="s">
        <v>4069</v>
      </c>
      <c r="P3678" t="s">
        <v>3343</v>
      </c>
    </row>
    <row r="3679" spans="1:16" x14ac:dyDescent="0.25">
      <c r="A3679" t="s">
        <v>3430</v>
      </c>
      <c r="B3679" t="s">
        <v>13919</v>
      </c>
      <c r="C3679" t="s">
        <v>13922</v>
      </c>
      <c r="D3679" t="s">
        <v>13922</v>
      </c>
      <c r="F3679" t="s">
        <v>13923</v>
      </c>
      <c r="G3679" t="s">
        <v>3333</v>
      </c>
      <c r="H3679" t="s">
        <v>4415</v>
      </c>
      <c r="I3679" t="s">
        <v>12529</v>
      </c>
      <c r="K3679" t="s">
        <v>3336</v>
      </c>
      <c r="L3679" t="s">
        <v>4069</v>
      </c>
      <c r="P3679" t="s">
        <v>3343</v>
      </c>
    </row>
    <row r="3680" spans="1:16" x14ac:dyDescent="0.25">
      <c r="A3680" t="s">
        <v>3430</v>
      </c>
      <c r="B3680" t="s">
        <v>13919</v>
      </c>
      <c r="C3680" t="s">
        <v>13924</v>
      </c>
      <c r="D3680" t="s">
        <v>13924</v>
      </c>
      <c r="F3680" t="s">
        <v>13925</v>
      </c>
      <c r="G3680" t="s">
        <v>3333</v>
      </c>
      <c r="H3680" t="s">
        <v>4415</v>
      </c>
      <c r="I3680" t="s">
        <v>12529</v>
      </c>
      <c r="K3680" t="s">
        <v>3336</v>
      </c>
      <c r="L3680" t="s">
        <v>4069</v>
      </c>
      <c r="P3680" t="s">
        <v>3343</v>
      </c>
    </row>
    <row r="3681" spans="1:16" x14ac:dyDescent="0.25">
      <c r="A3681" t="s">
        <v>3430</v>
      </c>
      <c r="B3681" t="s">
        <v>13919</v>
      </c>
      <c r="C3681" t="s">
        <v>13926</v>
      </c>
      <c r="D3681" t="s">
        <v>13926</v>
      </c>
      <c r="F3681" t="s">
        <v>13927</v>
      </c>
      <c r="G3681" t="s">
        <v>3333</v>
      </c>
      <c r="H3681" t="s">
        <v>4415</v>
      </c>
      <c r="I3681" t="s">
        <v>12529</v>
      </c>
      <c r="K3681" t="s">
        <v>3336</v>
      </c>
      <c r="L3681" t="s">
        <v>4069</v>
      </c>
      <c r="P3681" t="s">
        <v>3343</v>
      </c>
    </row>
    <row r="3682" spans="1:16" x14ac:dyDescent="0.25">
      <c r="A3682" t="s">
        <v>3430</v>
      </c>
      <c r="B3682" t="s">
        <v>13919</v>
      </c>
      <c r="C3682" t="s">
        <v>13928</v>
      </c>
      <c r="D3682" t="s">
        <v>13928</v>
      </c>
      <c r="F3682" t="s">
        <v>13929</v>
      </c>
      <c r="G3682" t="s">
        <v>3333</v>
      </c>
      <c r="H3682" t="s">
        <v>4415</v>
      </c>
      <c r="I3682" t="s">
        <v>12529</v>
      </c>
      <c r="K3682" t="s">
        <v>3336</v>
      </c>
      <c r="L3682" t="s">
        <v>4069</v>
      </c>
      <c r="P3682" t="s">
        <v>3343</v>
      </c>
    </row>
    <row r="3683" spans="1:16" x14ac:dyDescent="0.25">
      <c r="A3683" t="s">
        <v>3430</v>
      </c>
      <c r="B3683" t="s">
        <v>13919</v>
      </c>
      <c r="C3683" t="s">
        <v>13930</v>
      </c>
      <c r="D3683" t="s">
        <v>13930</v>
      </c>
      <c r="F3683" t="s">
        <v>13931</v>
      </c>
      <c r="G3683" t="s">
        <v>3333</v>
      </c>
      <c r="H3683" t="s">
        <v>4415</v>
      </c>
      <c r="I3683" t="s">
        <v>12529</v>
      </c>
      <c r="K3683" t="s">
        <v>3336</v>
      </c>
      <c r="L3683" t="s">
        <v>4069</v>
      </c>
      <c r="P3683" t="s">
        <v>3343</v>
      </c>
    </row>
    <row r="3684" spans="1:16" x14ac:dyDescent="0.25">
      <c r="A3684" t="s">
        <v>3430</v>
      </c>
      <c r="B3684" t="s">
        <v>13919</v>
      </c>
      <c r="C3684" t="s">
        <v>13932</v>
      </c>
      <c r="D3684" t="s">
        <v>13932</v>
      </c>
      <c r="F3684" t="s">
        <v>13933</v>
      </c>
      <c r="G3684" t="s">
        <v>3333</v>
      </c>
      <c r="H3684" t="s">
        <v>4415</v>
      </c>
      <c r="I3684" t="s">
        <v>12529</v>
      </c>
      <c r="K3684" t="s">
        <v>3336</v>
      </c>
      <c r="L3684" t="s">
        <v>4069</v>
      </c>
      <c r="P3684" t="s">
        <v>3343</v>
      </c>
    </row>
    <row r="3685" spans="1:16" x14ac:dyDescent="0.25">
      <c r="A3685" t="s">
        <v>3430</v>
      </c>
      <c r="B3685" t="s">
        <v>13919</v>
      </c>
      <c r="C3685" t="s">
        <v>13934</v>
      </c>
      <c r="D3685" t="s">
        <v>13934</v>
      </c>
      <c r="F3685" t="s">
        <v>13935</v>
      </c>
      <c r="G3685" t="s">
        <v>3333</v>
      </c>
      <c r="H3685" t="s">
        <v>4415</v>
      </c>
      <c r="I3685" t="s">
        <v>12529</v>
      </c>
      <c r="K3685" t="s">
        <v>3336</v>
      </c>
      <c r="L3685" t="s">
        <v>4069</v>
      </c>
      <c r="P3685" t="s">
        <v>3343</v>
      </c>
    </row>
    <row r="3686" spans="1:16" x14ac:dyDescent="0.25">
      <c r="A3686" t="s">
        <v>3430</v>
      </c>
      <c r="B3686" t="s">
        <v>13919</v>
      </c>
      <c r="C3686" t="s">
        <v>13936</v>
      </c>
      <c r="D3686" t="s">
        <v>13936</v>
      </c>
      <c r="F3686" t="s">
        <v>13937</v>
      </c>
      <c r="G3686" t="s">
        <v>3333</v>
      </c>
      <c r="H3686" t="s">
        <v>4415</v>
      </c>
      <c r="I3686" t="s">
        <v>12529</v>
      </c>
      <c r="K3686" t="s">
        <v>3336</v>
      </c>
      <c r="L3686" t="s">
        <v>4069</v>
      </c>
      <c r="P3686" t="s">
        <v>3343</v>
      </c>
    </row>
    <row r="3687" spans="1:16" x14ac:dyDescent="0.25">
      <c r="A3687" t="s">
        <v>3430</v>
      </c>
      <c r="B3687" t="s">
        <v>13919</v>
      </c>
      <c r="C3687" t="s">
        <v>13938</v>
      </c>
      <c r="D3687" t="s">
        <v>13938</v>
      </c>
      <c r="F3687" t="s">
        <v>13939</v>
      </c>
      <c r="G3687" t="s">
        <v>3333</v>
      </c>
      <c r="H3687" t="s">
        <v>4415</v>
      </c>
      <c r="I3687" t="s">
        <v>12529</v>
      </c>
      <c r="K3687" t="s">
        <v>3336</v>
      </c>
      <c r="L3687" t="s">
        <v>4069</v>
      </c>
      <c r="P3687" t="s">
        <v>3343</v>
      </c>
    </row>
    <row r="3688" spans="1:16" x14ac:dyDescent="0.25">
      <c r="A3688" t="s">
        <v>3328</v>
      </c>
      <c r="B3688" t="s">
        <v>13235</v>
      </c>
      <c r="C3688" t="s">
        <v>13940</v>
      </c>
      <c r="D3688" t="s">
        <v>13940</v>
      </c>
      <c r="F3688" t="s">
        <v>13941</v>
      </c>
      <c r="G3688" t="s">
        <v>3333</v>
      </c>
      <c r="H3688" t="s">
        <v>4415</v>
      </c>
      <c r="I3688" t="s">
        <v>12529</v>
      </c>
      <c r="K3688" t="s">
        <v>3336</v>
      </c>
      <c r="L3688" t="s">
        <v>4069</v>
      </c>
      <c r="P3688" t="s">
        <v>3343</v>
      </c>
    </row>
    <row r="3689" spans="1:16" x14ac:dyDescent="0.25">
      <c r="A3689" t="s">
        <v>3430</v>
      </c>
      <c r="B3689" t="s">
        <v>13942</v>
      </c>
      <c r="C3689" t="s">
        <v>13943</v>
      </c>
      <c r="D3689" t="s">
        <v>13943</v>
      </c>
      <c r="F3689" t="s">
        <v>13944</v>
      </c>
      <c r="G3689" t="s">
        <v>3333</v>
      </c>
      <c r="H3689" t="s">
        <v>4415</v>
      </c>
      <c r="I3689" t="s">
        <v>12529</v>
      </c>
      <c r="K3689" t="s">
        <v>3336</v>
      </c>
      <c r="L3689" t="s">
        <v>4069</v>
      </c>
      <c r="P3689" t="s">
        <v>3343</v>
      </c>
    </row>
    <row r="3690" spans="1:16" x14ac:dyDescent="0.25">
      <c r="A3690" t="s">
        <v>3430</v>
      </c>
      <c r="B3690" t="s">
        <v>13942</v>
      </c>
      <c r="C3690" t="s">
        <v>13945</v>
      </c>
      <c r="D3690" t="s">
        <v>13945</v>
      </c>
      <c r="F3690" t="s">
        <v>13946</v>
      </c>
      <c r="G3690" t="s">
        <v>3333</v>
      </c>
      <c r="H3690" t="s">
        <v>4415</v>
      </c>
      <c r="I3690" t="s">
        <v>12529</v>
      </c>
      <c r="K3690" t="s">
        <v>3336</v>
      </c>
      <c r="L3690" t="s">
        <v>4069</v>
      </c>
      <c r="P3690" t="s">
        <v>3343</v>
      </c>
    </row>
    <row r="3691" spans="1:16" x14ac:dyDescent="0.25">
      <c r="A3691" t="s">
        <v>3430</v>
      </c>
      <c r="B3691" t="s">
        <v>13942</v>
      </c>
      <c r="C3691" t="s">
        <v>13947</v>
      </c>
      <c r="D3691" t="s">
        <v>13947</v>
      </c>
      <c r="F3691" t="s">
        <v>13948</v>
      </c>
      <c r="G3691" t="s">
        <v>3333</v>
      </c>
      <c r="H3691" t="s">
        <v>4415</v>
      </c>
      <c r="I3691" t="s">
        <v>12529</v>
      </c>
      <c r="K3691" t="s">
        <v>3336</v>
      </c>
      <c r="L3691" t="s">
        <v>4069</v>
      </c>
      <c r="P3691" t="s">
        <v>3343</v>
      </c>
    </row>
    <row r="3692" spans="1:16" x14ac:dyDescent="0.25">
      <c r="A3692" t="s">
        <v>3430</v>
      </c>
      <c r="B3692" t="s">
        <v>13942</v>
      </c>
      <c r="C3692" t="s">
        <v>13949</v>
      </c>
      <c r="D3692" t="s">
        <v>13949</v>
      </c>
      <c r="F3692" t="s">
        <v>13950</v>
      </c>
      <c r="G3692" t="s">
        <v>3333</v>
      </c>
      <c r="H3692" t="s">
        <v>4415</v>
      </c>
      <c r="I3692" t="s">
        <v>12529</v>
      </c>
      <c r="K3692" t="s">
        <v>3336</v>
      </c>
      <c r="L3692" t="s">
        <v>4069</v>
      </c>
      <c r="P3692" t="s">
        <v>3343</v>
      </c>
    </row>
    <row r="3693" spans="1:16" x14ac:dyDescent="0.25">
      <c r="A3693" t="s">
        <v>3430</v>
      </c>
      <c r="B3693" t="s">
        <v>13942</v>
      </c>
      <c r="C3693" t="s">
        <v>13951</v>
      </c>
      <c r="D3693" t="s">
        <v>13951</v>
      </c>
      <c r="F3693" t="s">
        <v>13952</v>
      </c>
      <c r="G3693" t="s">
        <v>3333</v>
      </c>
      <c r="H3693" t="s">
        <v>4415</v>
      </c>
      <c r="I3693" t="s">
        <v>12529</v>
      </c>
      <c r="K3693" t="s">
        <v>3336</v>
      </c>
      <c r="L3693" t="s">
        <v>4069</v>
      </c>
      <c r="P3693" t="s">
        <v>3343</v>
      </c>
    </row>
    <row r="3694" spans="1:16" x14ac:dyDescent="0.25">
      <c r="A3694" t="s">
        <v>3430</v>
      </c>
      <c r="B3694" t="s">
        <v>13942</v>
      </c>
      <c r="C3694" t="s">
        <v>13953</v>
      </c>
      <c r="D3694" t="s">
        <v>13953</v>
      </c>
      <c r="F3694" t="s">
        <v>13954</v>
      </c>
      <c r="G3694" t="s">
        <v>3333</v>
      </c>
      <c r="H3694" t="s">
        <v>4415</v>
      </c>
      <c r="I3694" t="s">
        <v>12529</v>
      </c>
      <c r="K3694" t="s">
        <v>3336</v>
      </c>
      <c r="L3694" t="s">
        <v>4069</v>
      </c>
      <c r="P3694" t="s">
        <v>3343</v>
      </c>
    </row>
    <row r="3695" spans="1:16" x14ac:dyDescent="0.25">
      <c r="A3695" t="s">
        <v>3430</v>
      </c>
      <c r="B3695" t="s">
        <v>13942</v>
      </c>
      <c r="C3695" t="s">
        <v>13955</v>
      </c>
      <c r="D3695" t="s">
        <v>13955</v>
      </c>
      <c r="F3695" t="s">
        <v>13956</v>
      </c>
      <c r="G3695" t="s">
        <v>3333</v>
      </c>
      <c r="H3695" t="s">
        <v>4415</v>
      </c>
      <c r="I3695" t="s">
        <v>12529</v>
      </c>
      <c r="K3695" t="s">
        <v>3336</v>
      </c>
      <c r="L3695" t="s">
        <v>4069</v>
      </c>
      <c r="P3695" t="s">
        <v>3343</v>
      </c>
    </row>
    <row r="3696" spans="1:16" x14ac:dyDescent="0.25">
      <c r="A3696" t="s">
        <v>3430</v>
      </c>
      <c r="B3696" t="s">
        <v>13942</v>
      </c>
      <c r="C3696" t="s">
        <v>13957</v>
      </c>
      <c r="D3696" t="s">
        <v>13957</v>
      </c>
      <c r="F3696" t="s">
        <v>13958</v>
      </c>
      <c r="G3696" t="s">
        <v>3333</v>
      </c>
      <c r="H3696" t="s">
        <v>4415</v>
      </c>
      <c r="I3696" t="s">
        <v>12529</v>
      </c>
      <c r="K3696" t="s">
        <v>3336</v>
      </c>
      <c r="L3696" t="s">
        <v>4069</v>
      </c>
      <c r="P3696" t="s">
        <v>3343</v>
      </c>
    </row>
    <row r="3697" spans="1:16" x14ac:dyDescent="0.25">
      <c r="A3697" t="s">
        <v>3430</v>
      </c>
      <c r="B3697" t="s">
        <v>13942</v>
      </c>
      <c r="C3697" t="s">
        <v>13959</v>
      </c>
      <c r="D3697" t="s">
        <v>13959</v>
      </c>
      <c r="F3697" t="s">
        <v>13960</v>
      </c>
      <c r="G3697" t="s">
        <v>3333</v>
      </c>
      <c r="H3697" t="s">
        <v>4415</v>
      </c>
      <c r="I3697" t="s">
        <v>12529</v>
      </c>
      <c r="K3697" t="s">
        <v>3336</v>
      </c>
      <c r="L3697" t="s">
        <v>4069</v>
      </c>
      <c r="P3697" t="s">
        <v>3343</v>
      </c>
    </row>
    <row r="3698" spans="1:16" x14ac:dyDescent="0.25">
      <c r="A3698" t="s">
        <v>3430</v>
      </c>
      <c r="B3698" t="s">
        <v>13942</v>
      </c>
      <c r="C3698" t="s">
        <v>13961</v>
      </c>
      <c r="D3698" t="s">
        <v>13961</v>
      </c>
      <c r="F3698" t="s">
        <v>13962</v>
      </c>
      <c r="G3698" t="s">
        <v>3333</v>
      </c>
      <c r="H3698" t="s">
        <v>4415</v>
      </c>
      <c r="I3698" t="s">
        <v>12529</v>
      </c>
      <c r="K3698" t="s">
        <v>3336</v>
      </c>
      <c r="L3698" t="s">
        <v>4069</v>
      </c>
      <c r="P3698" t="s">
        <v>3343</v>
      </c>
    </row>
    <row r="3699" spans="1:16" x14ac:dyDescent="0.25">
      <c r="A3699" t="s">
        <v>3328</v>
      </c>
      <c r="B3699" t="s">
        <v>13222</v>
      </c>
      <c r="C3699" t="s">
        <v>13963</v>
      </c>
      <c r="D3699" t="s">
        <v>13963</v>
      </c>
      <c r="F3699" t="s">
        <v>13964</v>
      </c>
      <c r="G3699" t="s">
        <v>3333</v>
      </c>
      <c r="H3699" t="s">
        <v>4415</v>
      </c>
      <c r="I3699" t="s">
        <v>12529</v>
      </c>
      <c r="K3699" t="s">
        <v>3336</v>
      </c>
      <c r="L3699" t="s">
        <v>4069</v>
      </c>
      <c r="P3699" t="s">
        <v>3343</v>
      </c>
    </row>
    <row r="3700" spans="1:16" x14ac:dyDescent="0.25">
      <c r="A3700" t="s">
        <v>3430</v>
      </c>
      <c r="B3700" t="s">
        <v>13965</v>
      </c>
      <c r="C3700" t="s">
        <v>13966</v>
      </c>
      <c r="D3700" t="s">
        <v>13966</v>
      </c>
      <c r="F3700" t="s">
        <v>13967</v>
      </c>
      <c r="G3700" t="s">
        <v>3333</v>
      </c>
      <c r="H3700" t="s">
        <v>4415</v>
      </c>
      <c r="I3700" t="s">
        <v>12529</v>
      </c>
      <c r="K3700" t="s">
        <v>3336</v>
      </c>
      <c r="L3700" t="s">
        <v>4069</v>
      </c>
      <c r="P3700" t="s">
        <v>3343</v>
      </c>
    </row>
    <row r="3701" spans="1:16" x14ac:dyDescent="0.25">
      <c r="A3701" t="s">
        <v>3430</v>
      </c>
      <c r="B3701" t="s">
        <v>13965</v>
      </c>
      <c r="C3701" t="s">
        <v>13968</v>
      </c>
      <c r="D3701" t="s">
        <v>13968</v>
      </c>
      <c r="F3701" t="s">
        <v>13969</v>
      </c>
      <c r="G3701" t="s">
        <v>3333</v>
      </c>
      <c r="H3701" t="s">
        <v>4415</v>
      </c>
      <c r="I3701" t="s">
        <v>12529</v>
      </c>
      <c r="K3701" t="s">
        <v>3336</v>
      </c>
      <c r="L3701" t="s">
        <v>4069</v>
      </c>
      <c r="P3701" t="s">
        <v>3343</v>
      </c>
    </row>
    <row r="3702" spans="1:16" x14ac:dyDescent="0.25">
      <c r="A3702" t="s">
        <v>3430</v>
      </c>
      <c r="B3702" t="s">
        <v>13965</v>
      </c>
      <c r="C3702" t="s">
        <v>13970</v>
      </c>
      <c r="D3702" t="s">
        <v>13970</v>
      </c>
      <c r="F3702" t="s">
        <v>13971</v>
      </c>
      <c r="G3702" t="s">
        <v>3333</v>
      </c>
      <c r="H3702" t="s">
        <v>4415</v>
      </c>
      <c r="I3702" t="s">
        <v>12529</v>
      </c>
      <c r="K3702" t="s">
        <v>3336</v>
      </c>
      <c r="L3702" t="s">
        <v>4069</v>
      </c>
      <c r="P3702" t="s">
        <v>3343</v>
      </c>
    </row>
    <row r="3703" spans="1:16" x14ac:dyDescent="0.25">
      <c r="A3703" t="s">
        <v>3430</v>
      </c>
      <c r="B3703" t="s">
        <v>13965</v>
      </c>
      <c r="C3703" t="s">
        <v>13972</v>
      </c>
      <c r="D3703" t="s">
        <v>13972</v>
      </c>
      <c r="F3703" t="s">
        <v>13973</v>
      </c>
      <c r="G3703" t="s">
        <v>3333</v>
      </c>
      <c r="H3703" t="s">
        <v>4415</v>
      </c>
      <c r="I3703" t="s">
        <v>12529</v>
      </c>
      <c r="K3703" t="s">
        <v>3336</v>
      </c>
      <c r="L3703" t="s">
        <v>4069</v>
      </c>
      <c r="P3703" t="s">
        <v>3343</v>
      </c>
    </row>
    <row r="3704" spans="1:16" x14ac:dyDescent="0.25">
      <c r="A3704" t="s">
        <v>3430</v>
      </c>
      <c r="B3704" t="s">
        <v>13965</v>
      </c>
      <c r="C3704" t="s">
        <v>13974</v>
      </c>
      <c r="D3704" t="s">
        <v>13974</v>
      </c>
      <c r="F3704" t="s">
        <v>13975</v>
      </c>
      <c r="G3704" t="s">
        <v>3333</v>
      </c>
      <c r="H3704" t="s">
        <v>4415</v>
      </c>
      <c r="I3704" t="s">
        <v>12529</v>
      </c>
      <c r="K3704" t="s">
        <v>3336</v>
      </c>
      <c r="L3704" t="s">
        <v>4069</v>
      </c>
      <c r="P3704" t="s">
        <v>3343</v>
      </c>
    </row>
    <row r="3705" spans="1:16" x14ac:dyDescent="0.25">
      <c r="A3705" t="s">
        <v>3430</v>
      </c>
      <c r="B3705" t="s">
        <v>13965</v>
      </c>
      <c r="C3705" t="s">
        <v>13976</v>
      </c>
      <c r="D3705" t="s">
        <v>13976</v>
      </c>
      <c r="F3705" t="s">
        <v>13977</v>
      </c>
      <c r="G3705" t="s">
        <v>3333</v>
      </c>
      <c r="H3705" t="s">
        <v>4415</v>
      </c>
      <c r="I3705" t="s">
        <v>12529</v>
      </c>
      <c r="K3705" t="s">
        <v>3336</v>
      </c>
      <c r="L3705" t="s">
        <v>4069</v>
      </c>
      <c r="P3705" t="s">
        <v>3343</v>
      </c>
    </row>
    <row r="3706" spans="1:16" x14ac:dyDescent="0.25">
      <c r="A3706" t="s">
        <v>3430</v>
      </c>
      <c r="B3706" t="s">
        <v>13965</v>
      </c>
      <c r="C3706" t="s">
        <v>13978</v>
      </c>
      <c r="D3706" t="s">
        <v>13978</v>
      </c>
      <c r="F3706" t="s">
        <v>13979</v>
      </c>
      <c r="G3706" t="s">
        <v>3333</v>
      </c>
      <c r="H3706" t="s">
        <v>4415</v>
      </c>
      <c r="I3706" t="s">
        <v>12529</v>
      </c>
      <c r="K3706" t="s">
        <v>3336</v>
      </c>
      <c r="L3706" t="s">
        <v>4069</v>
      </c>
      <c r="P3706" t="s">
        <v>3343</v>
      </c>
    </row>
    <row r="3707" spans="1:16" x14ac:dyDescent="0.25">
      <c r="A3707" t="s">
        <v>3430</v>
      </c>
      <c r="B3707" t="s">
        <v>13965</v>
      </c>
      <c r="C3707" t="s">
        <v>13980</v>
      </c>
      <c r="D3707" t="s">
        <v>13980</v>
      </c>
      <c r="F3707" t="s">
        <v>13981</v>
      </c>
      <c r="G3707" t="s">
        <v>3333</v>
      </c>
      <c r="H3707" t="s">
        <v>4415</v>
      </c>
      <c r="I3707" t="s">
        <v>12529</v>
      </c>
      <c r="K3707" t="s">
        <v>3336</v>
      </c>
      <c r="L3707" t="s">
        <v>4069</v>
      </c>
      <c r="P3707" t="s">
        <v>3343</v>
      </c>
    </row>
    <row r="3708" spans="1:16" x14ac:dyDescent="0.25">
      <c r="A3708" t="s">
        <v>3430</v>
      </c>
      <c r="B3708" t="s">
        <v>13965</v>
      </c>
      <c r="C3708" t="s">
        <v>13982</v>
      </c>
      <c r="D3708" t="s">
        <v>13982</v>
      </c>
      <c r="F3708" t="s">
        <v>13983</v>
      </c>
      <c r="G3708" t="s">
        <v>3333</v>
      </c>
      <c r="H3708" t="s">
        <v>4415</v>
      </c>
      <c r="I3708" t="s">
        <v>12529</v>
      </c>
      <c r="K3708" t="s">
        <v>3336</v>
      </c>
      <c r="L3708" t="s">
        <v>4069</v>
      </c>
      <c r="P3708" t="s">
        <v>3343</v>
      </c>
    </row>
    <row r="3709" spans="1:16" x14ac:dyDescent="0.25">
      <c r="A3709" t="s">
        <v>3430</v>
      </c>
      <c r="B3709" t="s">
        <v>13965</v>
      </c>
      <c r="C3709" t="s">
        <v>13984</v>
      </c>
      <c r="D3709" t="s">
        <v>13984</v>
      </c>
      <c r="F3709" t="s">
        <v>13985</v>
      </c>
      <c r="G3709" t="s">
        <v>3333</v>
      </c>
      <c r="H3709" t="s">
        <v>4415</v>
      </c>
      <c r="I3709" t="s">
        <v>12529</v>
      </c>
      <c r="K3709" t="s">
        <v>3336</v>
      </c>
      <c r="L3709" t="s">
        <v>4069</v>
      </c>
      <c r="P3709" t="s">
        <v>3343</v>
      </c>
    </row>
    <row r="3710" spans="1:16" x14ac:dyDescent="0.25">
      <c r="A3710" t="s">
        <v>3328</v>
      </c>
      <c r="B3710" t="s">
        <v>13222</v>
      </c>
      <c r="C3710" t="s">
        <v>13986</v>
      </c>
      <c r="D3710" t="s">
        <v>13986</v>
      </c>
      <c r="F3710" t="s">
        <v>13105</v>
      </c>
      <c r="G3710" t="s">
        <v>3333</v>
      </c>
      <c r="H3710" t="s">
        <v>4415</v>
      </c>
      <c r="I3710" t="s">
        <v>12529</v>
      </c>
      <c r="K3710" t="s">
        <v>3336</v>
      </c>
      <c r="L3710" t="s">
        <v>4069</v>
      </c>
      <c r="P3710" t="s">
        <v>3343</v>
      </c>
    </row>
    <row r="3711" spans="1:16" x14ac:dyDescent="0.25">
      <c r="A3711" t="s">
        <v>3430</v>
      </c>
      <c r="B3711" t="s">
        <v>13987</v>
      </c>
      <c r="C3711" t="s">
        <v>13988</v>
      </c>
      <c r="D3711" t="s">
        <v>13988</v>
      </c>
      <c r="F3711" t="s">
        <v>13108</v>
      </c>
      <c r="G3711" t="s">
        <v>3333</v>
      </c>
      <c r="H3711" t="s">
        <v>4415</v>
      </c>
      <c r="I3711" t="s">
        <v>12529</v>
      </c>
      <c r="K3711" t="s">
        <v>3336</v>
      </c>
      <c r="L3711" t="s">
        <v>4069</v>
      </c>
      <c r="P3711" t="s">
        <v>3343</v>
      </c>
    </row>
    <row r="3712" spans="1:16" x14ac:dyDescent="0.25">
      <c r="A3712" t="s">
        <v>3430</v>
      </c>
      <c r="B3712" t="s">
        <v>13987</v>
      </c>
      <c r="C3712" t="s">
        <v>13989</v>
      </c>
      <c r="D3712" t="s">
        <v>13989</v>
      </c>
      <c r="F3712" t="s">
        <v>13110</v>
      </c>
      <c r="G3712" t="s">
        <v>3333</v>
      </c>
      <c r="H3712" t="s">
        <v>4415</v>
      </c>
      <c r="I3712" t="s">
        <v>12529</v>
      </c>
      <c r="K3712" t="s">
        <v>3336</v>
      </c>
      <c r="L3712" t="s">
        <v>4069</v>
      </c>
      <c r="P3712" t="s">
        <v>3343</v>
      </c>
    </row>
    <row r="3713" spans="1:16" x14ac:dyDescent="0.25">
      <c r="A3713" t="s">
        <v>3430</v>
      </c>
      <c r="B3713" t="s">
        <v>13987</v>
      </c>
      <c r="C3713" t="s">
        <v>13990</v>
      </c>
      <c r="D3713" t="s">
        <v>13990</v>
      </c>
      <c r="F3713" t="s">
        <v>13112</v>
      </c>
      <c r="G3713" t="s">
        <v>3333</v>
      </c>
      <c r="H3713" t="s">
        <v>4415</v>
      </c>
      <c r="I3713" t="s">
        <v>12529</v>
      </c>
      <c r="K3713" t="s">
        <v>3336</v>
      </c>
      <c r="L3713" t="s">
        <v>4069</v>
      </c>
      <c r="P3713" t="s">
        <v>3343</v>
      </c>
    </row>
    <row r="3714" spans="1:16" x14ac:dyDescent="0.25">
      <c r="A3714" t="s">
        <v>3430</v>
      </c>
      <c r="B3714" t="s">
        <v>13987</v>
      </c>
      <c r="C3714" t="s">
        <v>13991</v>
      </c>
      <c r="D3714" t="s">
        <v>13991</v>
      </c>
      <c r="F3714" t="s">
        <v>13114</v>
      </c>
      <c r="G3714" t="s">
        <v>3333</v>
      </c>
      <c r="H3714" t="s">
        <v>4415</v>
      </c>
      <c r="I3714" t="s">
        <v>12529</v>
      </c>
      <c r="K3714" t="s">
        <v>3336</v>
      </c>
      <c r="L3714" t="s">
        <v>4069</v>
      </c>
      <c r="P3714" t="s">
        <v>3343</v>
      </c>
    </row>
    <row r="3715" spans="1:16" x14ac:dyDescent="0.25">
      <c r="A3715" t="s">
        <v>3430</v>
      </c>
      <c r="B3715" t="s">
        <v>13987</v>
      </c>
      <c r="C3715" t="s">
        <v>13992</v>
      </c>
      <c r="D3715" t="s">
        <v>13992</v>
      </c>
      <c r="F3715" t="s">
        <v>13116</v>
      </c>
      <c r="G3715" t="s">
        <v>3333</v>
      </c>
      <c r="H3715" t="s">
        <v>4415</v>
      </c>
      <c r="I3715" t="s">
        <v>12529</v>
      </c>
      <c r="K3715" t="s">
        <v>3336</v>
      </c>
      <c r="L3715" t="s">
        <v>4069</v>
      </c>
      <c r="P3715" t="s">
        <v>3343</v>
      </c>
    </row>
    <row r="3716" spans="1:16" x14ac:dyDescent="0.25">
      <c r="A3716" t="s">
        <v>3430</v>
      </c>
      <c r="B3716" t="s">
        <v>13987</v>
      </c>
      <c r="C3716" t="s">
        <v>13993</v>
      </c>
      <c r="D3716" t="s">
        <v>13993</v>
      </c>
      <c r="F3716" t="s">
        <v>13118</v>
      </c>
      <c r="G3716" t="s">
        <v>3333</v>
      </c>
      <c r="H3716" t="s">
        <v>4415</v>
      </c>
      <c r="I3716" t="s">
        <v>12529</v>
      </c>
      <c r="K3716" t="s">
        <v>3336</v>
      </c>
      <c r="L3716" t="s">
        <v>4069</v>
      </c>
      <c r="P3716" t="s">
        <v>3343</v>
      </c>
    </row>
    <row r="3717" spans="1:16" x14ac:dyDescent="0.25">
      <c r="A3717" t="s">
        <v>3430</v>
      </c>
      <c r="B3717" t="s">
        <v>13987</v>
      </c>
      <c r="C3717" t="s">
        <v>13994</v>
      </c>
      <c r="D3717" t="s">
        <v>13994</v>
      </c>
      <c r="F3717" t="s">
        <v>13120</v>
      </c>
      <c r="G3717" t="s">
        <v>3333</v>
      </c>
      <c r="H3717" t="s">
        <v>4415</v>
      </c>
      <c r="I3717" t="s">
        <v>12529</v>
      </c>
      <c r="K3717" t="s">
        <v>3336</v>
      </c>
      <c r="L3717" t="s">
        <v>4069</v>
      </c>
      <c r="P3717" t="s">
        <v>3343</v>
      </c>
    </row>
    <row r="3718" spans="1:16" x14ac:dyDescent="0.25">
      <c r="A3718" t="s">
        <v>3430</v>
      </c>
      <c r="B3718" t="s">
        <v>13987</v>
      </c>
      <c r="C3718" t="s">
        <v>13995</v>
      </c>
      <c r="D3718" t="s">
        <v>13995</v>
      </c>
      <c r="F3718" t="s">
        <v>13122</v>
      </c>
      <c r="G3718" t="s">
        <v>3333</v>
      </c>
      <c r="H3718" t="s">
        <v>4415</v>
      </c>
      <c r="I3718" t="s">
        <v>12529</v>
      </c>
      <c r="K3718" t="s">
        <v>3336</v>
      </c>
      <c r="L3718" t="s">
        <v>4069</v>
      </c>
      <c r="P3718" t="s">
        <v>3343</v>
      </c>
    </row>
    <row r="3719" spans="1:16" x14ac:dyDescent="0.25">
      <c r="A3719" t="s">
        <v>3430</v>
      </c>
      <c r="B3719" t="s">
        <v>13987</v>
      </c>
      <c r="C3719" t="s">
        <v>13996</v>
      </c>
      <c r="D3719" t="s">
        <v>13996</v>
      </c>
      <c r="F3719" t="s">
        <v>13124</v>
      </c>
      <c r="G3719" t="s">
        <v>3333</v>
      </c>
      <c r="H3719" t="s">
        <v>4415</v>
      </c>
      <c r="I3719" t="s">
        <v>12529</v>
      </c>
      <c r="K3719" t="s">
        <v>3336</v>
      </c>
      <c r="L3719" t="s">
        <v>4069</v>
      </c>
      <c r="P3719" t="s">
        <v>3343</v>
      </c>
    </row>
    <row r="3720" spans="1:16" x14ac:dyDescent="0.25">
      <c r="A3720" t="s">
        <v>3430</v>
      </c>
      <c r="B3720" t="s">
        <v>13987</v>
      </c>
      <c r="C3720" t="s">
        <v>13997</v>
      </c>
      <c r="D3720" t="s">
        <v>13997</v>
      </c>
      <c r="F3720" t="s">
        <v>13126</v>
      </c>
      <c r="G3720" t="s">
        <v>3333</v>
      </c>
      <c r="H3720" t="s">
        <v>4415</v>
      </c>
      <c r="I3720" t="s">
        <v>12529</v>
      </c>
      <c r="K3720" t="s">
        <v>3336</v>
      </c>
      <c r="L3720" t="s">
        <v>4069</v>
      </c>
      <c r="P3720" t="s">
        <v>3343</v>
      </c>
    </row>
    <row r="3721" spans="1:16" x14ac:dyDescent="0.25">
      <c r="A3721" t="s">
        <v>3328</v>
      </c>
      <c r="B3721" t="s">
        <v>13235</v>
      </c>
      <c r="C3721" t="s">
        <v>13998</v>
      </c>
      <c r="D3721" t="s">
        <v>13998</v>
      </c>
      <c r="F3721" t="s">
        <v>13128</v>
      </c>
      <c r="G3721" t="s">
        <v>3333</v>
      </c>
      <c r="H3721" t="s">
        <v>4415</v>
      </c>
      <c r="I3721" t="s">
        <v>12529</v>
      </c>
      <c r="K3721" t="s">
        <v>3336</v>
      </c>
      <c r="L3721" t="s">
        <v>4069</v>
      </c>
      <c r="P3721" t="s">
        <v>3343</v>
      </c>
    </row>
    <row r="3722" spans="1:16" x14ac:dyDescent="0.25">
      <c r="A3722" t="s">
        <v>3430</v>
      </c>
      <c r="B3722" t="s">
        <v>13999</v>
      </c>
      <c r="C3722" t="s">
        <v>14000</v>
      </c>
      <c r="D3722" t="s">
        <v>14000</v>
      </c>
      <c r="F3722" t="s">
        <v>13131</v>
      </c>
      <c r="G3722" t="s">
        <v>3333</v>
      </c>
      <c r="H3722" t="s">
        <v>4415</v>
      </c>
      <c r="I3722" t="s">
        <v>12529</v>
      </c>
      <c r="K3722" t="s">
        <v>3336</v>
      </c>
      <c r="L3722" t="s">
        <v>4069</v>
      </c>
      <c r="P3722" t="s">
        <v>3343</v>
      </c>
    </row>
    <row r="3723" spans="1:16" x14ac:dyDescent="0.25">
      <c r="A3723" t="s">
        <v>3430</v>
      </c>
      <c r="B3723" t="s">
        <v>13999</v>
      </c>
      <c r="C3723" t="s">
        <v>14001</v>
      </c>
      <c r="D3723" t="s">
        <v>14001</v>
      </c>
      <c r="F3723" t="s">
        <v>13133</v>
      </c>
      <c r="G3723" t="s">
        <v>3333</v>
      </c>
      <c r="H3723" t="s">
        <v>4415</v>
      </c>
      <c r="I3723" t="s">
        <v>12529</v>
      </c>
      <c r="K3723" t="s">
        <v>3336</v>
      </c>
      <c r="L3723" t="s">
        <v>4069</v>
      </c>
      <c r="P3723" t="s">
        <v>3343</v>
      </c>
    </row>
    <row r="3724" spans="1:16" x14ac:dyDescent="0.25">
      <c r="A3724" t="s">
        <v>3430</v>
      </c>
      <c r="B3724" t="s">
        <v>13999</v>
      </c>
      <c r="C3724" t="s">
        <v>14002</v>
      </c>
      <c r="D3724" t="s">
        <v>14002</v>
      </c>
      <c r="F3724" t="s">
        <v>13135</v>
      </c>
      <c r="G3724" t="s">
        <v>3333</v>
      </c>
      <c r="H3724" t="s">
        <v>4415</v>
      </c>
      <c r="I3724" t="s">
        <v>12529</v>
      </c>
      <c r="K3724" t="s">
        <v>3336</v>
      </c>
      <c r="L3724" t="s">
        <v>4069</v>
      </c>
      <c r="P3724" t="s">
        <v>3343</v>
      </c>
    </row>
    <row r="3725" spans="1:16" x14ac:dyDescent="0.25">
      <c r="A3725" t="s">
        <v>3430</v>
      </c>
      <c r="B3725" t="s">
        <v>13999</v>
      </c>
      <c r="C3725" t="s">
        <v>14003</v>
      </c>
      <c r="D3725" t="s">
        <v>14003</v>
      </c>
      <c r="F3725" t="s">
        <v>13137</v>
      </c>
      <c r="G3725" t="s">
        <v>3333</v>
      </c>
      <c r="H3725" t="s">
        <v>4415</v>
      </c>
      <c r="I3725" t="s">
        <v>12529</v>
      </c>
      <c r="K3725" t="s">
        <v>3336</v>
      </c>
      <c r="L3725" t="s">
        <v>4069</v>
      </c>
      <c r="P3725" t="s">
        <v>3343</v>
      </c>
    </row>
    <row r="3726" spans="1:16" x14ac:dyDescent="0.25">
      <c r="A3726" t="s">
        <v>3430</v>
      </c>
      <c r="B3726" t="s">
        <v>13999</v>
      </c>
      <c r="C3726" t="s">
        <v>14004</v>
      </c>
      <c r="D3726" t="s">
        <v>14004</v>
      </c>
      <c r="F3726" t="s">
        <v>13139</v>
      </c>
      <c r="G3726" t="s">
        <v>3333</v>
      </c>
      <c r="H3726" t="s">
        <v>4415</v>
      </c>
      <c r="I3726" t="s">
        <v>12529</v>
      </c>
      <c r="K3726" t="s">
        <v>3336</v>
      </c>
      <c r="L3726" t="s">
        <v>4069</v>
      </c>
      <c r="P3726" t="s">
        <v>3343</v>
      </c>
    </row>
    <row r="3727" spans="1:16" x14ac:dyDescent="0.25">
      <c r="A3727" t="s">
        <v>3430</v>
      </c>
      <c r="B3727" t="s">
        <v>13999</v>
      </c>
      <c r="C3727" t="s">
        <v>14005</v>
      </c>
      <c r="D3727" t="s">
        <v>14005</v>
      </c>
      <c r="F3727" t="s">
        <v>13141</v>
      </c>
      <c r="G3727" t="s">
        <v>3333</v>
      </c>
      <c r="H3727" t="s">
        <v>4415</v>
      </c>
      <c r="I3727" t="s">
        <v>12529</v>
      </c>
      <c r="K3727" t="s">
        <v>3336</v>
      </c>
      <c r="L3727" t="s">
        <v>4069</v>
      </c>
      <c r="P3727" t="s">
        <v>3343</v>
      </c>
    </row>
    <row r="3728" spans="1:16" x14ac:dyDescent="0.25">
      <c r="A3728" t="s">
        <v>3430</v>
      </c>
      <c r="B3728" t="s">
        <v>13999</v>
      </c>
      <c r="C3728" t="s">
        <v>14006</v>
      </c>
      <c r="D3728" t="s">
        <v>14006</v>
      </c>
      <c r="F3728" t="s">
        <v>13143</v>
      </c>
      <c r="G3728" t="s">
        <v>3333</v>
      </c>
      <c r="H3728" t="s">
        <v>4415</v>
      </c>
      <c r="I3728" t="s">
        <v>12529</v>
      </c>
      <c r="K3728" t="s">
        <v>3336</v>
      </c>
      <c r="L3728" t="s">
        <v>4069</v>
      </c>
      <c r="P3728" t="s">
        <v>3343</v>
      </c>
    </row>
    <row r="3729" spans="1:16" x14ac:dyDescent="0.25">
      <c r="A3729" t="s">
        <v>3430</v>
      </c>
      <c r="B3729" t="s">
        <v>13999</v>
      </c>
      <c r="C3729" t="s">
        <v>14007</v>
      </c>
      <c r="D3729" t="s">
        <v>14007</v>
      </c>
      <c r="F3729" t="s">
        <v>13145</v>
      </c>
      <c r="G3729" t="s">
        <v>3333</v>
      </c>
      <c r="H3729" t="s">
        <v>4415</v>
      </c>
      <c r="I3729" t="s">
        <v>12529</v>
      </c>
      <c r="K3729" t="s">
        <v>3336</v>
      </c>
      <c r="L3729" t="s">
        <v>4069</v>
      </c>
      <c r="P3729" t="s">
        <v>3343</v>
      </c>
    </row>
    <row r="3730" spans="1:16" x14ac:dyDescent="0.25">
      <c r="A3730" t="s">
        <v>3430</v>
      </c>
      <c r="B3730" t="s">
        <v>13999</v>
      </c>
      <c r="C3730" t="s">
        <v>14008</v>
      </c>
      <c r="D3730" t="s">
        <v>14008</v>
      </c>
      <c r="F3730" t="s">
        <v>13147</v>
      </c>
      <c r="G3730" t="s">
        <v>3333</v>
      </c>
      <c r="H3730" t="s">
        <v>4415</v>
      </c>
      <c r="I3730" t="s">
        <v>12529</v>
      </c>
      <c r="K3730" t="s">
        <v>3336</v>
      </c>
      <c r="L3730" t="s">
        <v>4069</v>
      </c>
      <c r="P3730" t="s">
        <v>3343</v>
      </c>
    </row>
    <row r="3731" spans="1:16" x14ac:dyDescent="0.25">
      <c r="A3731" t="s">
        <v>3430</v>
      </c>
      <c r="B3731" t="s">
        <v>13999</v>
      </c>
      <c r="C3731" t="s">
        <v>14009</v>
      </c>
      <c r="D3731" t="s">
        <v>14009</v>
      </c>
      <c r="F3731" t="s">
        <v>13149</v>
      </c>
      <c r="G3731" t="s">
        <v>3333</v>
      </c>
      <c r="H3731" t="s">
        <v>4415</v>
      </c>
      <c r="I3731" t="s">
        <v>12529</v>
      </c>
      <c r="K3731" t="s">
        <v>3336</v>
      </c>
      <c r="L3731" t="s">
        <v>4069</v>
      </c>
      <c r="P3731" t="s">
        <v>3343</v>
      </c>
    </row>
    <row r="3732" spans="1:16" x14ac:dyDescent="0.25">
      <c r="A3732" t="s">
        <v>3328</v>
      </c>
      <c r="B3732" t="s">
        <v>13235</v>
      </c>
      <c r="C3732" t="s">
        <v>14010</v>
      </c>
      <c r="D3732" t="s">
        <v>14010</v>
      </c>
      <c r="F3732" t="s">
        <v>13197</v>
      </c>
      <c r="G3732" t="s">
        <v>3333</v>
      </c>
      <c r="H3732" t="s">
        <v>4415</v>
      </c>
      <c r="I3732" t="s">
        <v>12529</v>
      </c>
      <c r="K3732" t="s">
        <v>3336</v>
      </c>
      <c r="L3732" t="s">
        <v>4069</v>
      </c>
      <c r="P3732" t="s">
        <v>3343</v>
      </c>
    </row>
    <row r="3733" spans="1:16" x14ac:dyDescent="0.25">
      <c r="A3733" t="s">
        <v>3430</v>
      </c>
      <c r="B3733" t="s">
        <v>14011</v>
      </c>
      <c r="C3733" t="s">
        <v>14012</v>
      </c>
      <c r="D3733" t="s">
        <v>14012</v>
      </c>
      <c r="F3733" t="s">
        <v>13200</v>
      </c>
      <c r="G3733" t="s">
        <v>3333</v>
      </c>
      <c r="H3733" t="s">
        <v>4415</v>
      </c>
      <c r="I3733" t="s">
        <v>12529</v>
      </c>
      <c r="K3733" t="s">
        <v>3336</v>
      </c>
      <c r="L3733" t="s">
        <v>4069</v>
      </c>
      <c r="P3733" t="s">
        <v>3343</v>
      </c>
    </row>
    <row r="3734" spans="1:16" x14ac:dyDescent="0.25">
      <c r="A3734" t="s">
        <v>3430</v>
      </c>
      <c r="B3734" t="s">
        <v>14011</v>
      </c>
      <c r="C3734" t="s">
        <v>14013</v>
      </c>
      <c r="D3734" t="s">
        <v>14013</v>
      </c>
      <c r="F3734" t="s">
        <v>13202</v>
      </c>
      <c r="G3734" t="s">
        <v>3333</v>
      </c>
      <c r="H3734" t="s">
        <v>4415</v>
      </c>
      <c r="I3734" t="s">
        <v>12529</v>
      </c>
      <c r="K3734" t="s">
        <v>3336</v>
      </c>
      <c r="L3734" t="s">
        <v>4069</v>
      </c>
      <c r="P3734" t="s">
        <v>3343</v>
      </c>
    </row>
    <row r="3735" spans="1:16" x14ac:dyDescent="0.25">
      <c r="A3735" t="s">
        <v>3430</v>
      </c>
      <c r="B3735" t="s">
        <v>14011</v>
      </c>
      <c r="C3735" t="s">
        <v>14014</v>
      </c>
      <c r="D3735" t="s">
        <v>14014</v>
      </c>
      <c r="F3735" t="s">
        <v>13204</v>
      </c>
      <c r="G3735" t="s">
        <v>3333</v>
      </c>
      <c r="H3735" t="s">
        <v>4415</v>
      </c>
      <c r="I3735" t="s">
        <v>12529</v>
      </c>
      <c r="K3735" t="s">
        <v>3336</v>
      </c>
      <c r="L3735" t="s">
        <v>4069</v>
      </c>
      <c r="P3735" t="s">
        <v>3343</v>
      </c>
    </row>
    <row r="3736" spans="1:16" x14ac:dyDescent="0.25">
      <c r="A3736" t="s">
        <v>3430</v>
      </c>
      <c r="B3736" t="s">
        <v>14011</v>
      </c>
      <c r="C3736" t="s">
        <v>14015</v>
      </c>
      <c r="D3736" t="s">
        <v>14015</v>
      </c>
      <c r="F3736" t="s">
        <v>13206</v>
      </c>
      <c r="G3736" t="s">
        <v>3333</v>
      </c>
      <c r="H3736" t="s">
        <v>4415</v>
      </c>
      <c r="I3736" t="s">
        <v>12529</v>
      </c>
      <c r="K3736" t="s">
        <v>3336</v>
      </c>
      <c r="L3736" t="s">
        <v>4069</v>
      </c>
      <c r="P3736" t="s">
        <v>3343</v>
      </c>
    </row>
    <row r="3737" spans="1:16" x14ac:dyDescent="0.25">
      <c r="A3737" t="s">
        <v>3430</v>
      </c>
      <c r="B3737" t="s">
        <v>14011</v>
      </c>
      <c r="C3737" t="s">
        <v>14016</v>
      </c>
      <c r="D3737" t="s">
        <v>14016</v>
      </c>
      <c r="F3737" t="s">
        <v>13208</v>
      </c>
      <c r="G3737" t="s">
        <v>3333</v>
      </c>
      <c r="H3737" t="s">
        <v>4415</v>
      </c>
      <c r="I3737" t="s">
        <v>12529</v>
      </c>
      <c r="K3737" t="s">
        <v>3336</v>
      </c>
      <c r="L3737" t="s">
        <v>4069</v>
      </c>
      <c r="P3737" t="s">
        <v>3343</v>
      </c>
    </row>
    <row r="3738" spans="1:16" x14ac:dyDescent="0.25">
      <c r="A3738" t="s">
        <v>3430</v>
      </c>
      <c r="B3738" t="s">
        <v>14011</v>
      </c>
      <c r="C3738" t="s">
        <v>14017</v>
      </c>
      <c r="D3738" t="s">
        <v>14017</v>
      </c>
      <c r="F3738" t="s">
        <v>13210</v>
      </c>
      <c r="G3738" t="s">
        <v>3333</v>
      </c>
      <c r="H3738" t="s">
        <v>4415</v>
      </c>
      <c r="I3738" t="s">
        <v>12529</v>
      </c>
      <c r="K3738" t="s">
        <v>3336</v>
      </c>
      <c r="L3738" t="s">
        <v>4069</v>
      </c>
      <c r="P3738" t="s">
        <v>3343</v>
      </c>
    </row>
    <row r="3739" spans="1:16" x14ac:dyDescent="0.25">
      <c r="A3739" t="s">
        <v>3430</v>
      </c>
      <c r="B3739" t="s">
        <v>14011</v>
      </c>
      <c r="C3739" t="s">
        <v>14018</v>
      </c>
      <c r="D3739" t="s">
        <v>14018</v>
      </c>
      <c r="F3739" t="s">
        <v>13212</v>
      </c>
      <c r="G3739" t="s">
        <v>3333</v>
      </c>
      <c r="H3739" t="s">
        <v>4415</v>
      </c>
      <c r="I3739" t="s">
        <v>12529</v>
      </c>
      <c r="K3739" t="s">
        <v>3336</v>
      </c>
      <c r="L3739" t="s">
        <v>4069</v>
      </c>
      <c r="P3739" t="s">
        <v>3343</v>
      </c>
    </row>
    <row r="3740" spans="1:16" x14ac:dyDescent="0.25">
      <c r="A3740" t="s">
        <v>3430</v>
      </c>
      <c r="B3740" t="s">
        <v>14011</v>
      </c>
      <c r="C3740" t="s">
        <v>14019</v>
      </c>
      <c r="D3740" t="s">
        <v>14019</v>
      </c>
      <c r="F3740" t="s">
        <v>13214</v>
      </c>
      <c r="G3740" t="s">
        <v>3333</v>
      </c>
      <c r="H3740" t="s">
        <v>4415</v>
      </c>
      <c r="I3740" t="s">
        <v>12529</v>
      </c>
      <c r="K3740" t="s">
        <v>3336</v>
      </c>
      <c r="L3740" t="s">
        <v>4069</v>
      </c>
      <c r="P3740" t="s">
        <v>3343</v>
      </c>
    </row>
    <row r="3741" spans="1:16" x14ac:dyDescent="0.25">
      <c r="A3741" t="s">
        <v>3430</v>
      </c>
      <c r="B3741" t="s">
        <v>14011</v>
      </c>
      <c r="C3741" t="s">
        <v>14020</v>
      </c>
      <c r="D3741" t="s">
        <v>14020</v>
      </c>
      <c r="F3741" t="s">
        <v>13216</v>
      </c>
      <c r="G3741" t="s">
        <v>3333</v>
      </c>
      <c r="H3741" t="s">
        <v>4415</v>
      </c>
      <c r="I3741" t="s">
        <v>12529</v>
      </c>
      <c r="K3741" t="s">
        <v>3336</v>
      </c>
      <c r="L3741" t="s">
        <v>4069</v>
      </c>
      <c r="P3741" t="s">
        <v>3343</v>
      </c>
    </row>
    <row r="3742" spans="1:16" x14ac:dyDescent="0.25">
      <c r="A3742" t="s">
        <v>3430</v>
      </c>
      <c r="B3742" t="s">
        <v>14011</v>
      </c>
      <c r="C3742" t="s">
        <v>14021</v>
      </c>
      <c r="D3742" t="s">
        <v>14021</v>
      </c>
      <c r="F3742" t="s">
        <v>13218</v>
      </c>
      <c r="G3742" t="s">
        <v>3333</v>
      </c>
      <c r="H3742" t="s">
        <v>4415</v>
      </c>
      <c r="I3742" t="s">
        <v>12529</v>
      </c>
      <c r="K3742" t="s">
        <v>3336</v>
      </c>
      <c r="L3742" t="s">
        <v>4069</v>
      </c>
      <c r="P3742" t="s">
        <v>3343</v>
      </c>
    </row>
    <row r="3743" spans="1:16" x14ac:dyDescent="0.25">
      <c r="A3743" t="s">
        <v>3328</v>
      </c>
      <c r="B3743" t="s">
        <v>13235</v>
      </c>
      <c r="C3743" t="s">
        <v>14022</v>
      </c>
      <c r="D3743" t="s">
        <v>14022</v>
      </c>
      <c r="F3743" t="s">
        <v>14023</v>
      </c>
      <c r="G3743" t="s">
        <v>3333</v>
      </c>
      <c r="H3743" t="s">
        <v>4415</v>
      </c>
      <c r="I3743" t="s">
        <v>12529</v>
      </c>
      <c r="K3743" t="s">
        <v>3336</v>
      </c>
      <c r="L3743" t="s">
        <v>4069</v>
      </c>
      <c r="P3743" t="s">
        <v>3343</v>
      </c>
    </row>
    <row r="3744" spans="1:16" x14ac:dyDescent="0.25">
      <c r="A3744" t="s">
        <v>3430</v>
      </c>
      <c r="B3744" t="s">
        <v>14024</v>
      </c>
      <c r="C3744" t="s">
        <v>14025</v>
      </c>
      <c r="D3744" t="s">
        <v>14025</v>
      </c>
      <c r="F3744" t="s">
        <v>14026</v>
      </c>
      <c r="G3744" t="s">
        <v>3333</v>
      </c>
      <c r="H3744" t="s">
        <v>4415</v>
      </c>
      <c r="I3744" t="s">
        <v>12529</v>
      </c>
      <c r="K3744" t="s">
        <v>3336</v>
      </c>
      <c r="L3744" t="s">
        <v>4069</v>
      </c>
      <c r="P3744" t="s">
        <v>3343</v>
      </c>
    </row>
    <row r="3745" spans="1:16" x14ac:dyDescent="0.25">
      <c r="A3745" t="s">
        <v>3430</v>
      </c>
      <c r="B3745" t="s">
        <v>14024</v>
      </c>
      <c r="C3745" t="s">
        <v>14027</v>
      </c>
      <c r="D3745" t="s">
        <v>14027</v>
      </c>
      <c r="F3745" t="s">
        <v>14028</v>
      </c>
      <c r="G3745" t="s">
        <v>3333</v>
      </c>
      <c r="H3745" t="s">
        <v>4415</v>
      </c>
      <c r="I3745" t="s">
        <v>12529</v>
      </c>
      <c r="K3745" t="s">
        <v>3336</v>
      </c>
      <c r="L3745" t="s">
        <v>4069</v>
      </c>
      <c r="P3745" t="s">
        <v>3343</v>
      </c>
    </row>
    <row r="3746" spans="1:16" x14ac:dyDescent="0.25">
      <c r="A3746" t="s">
        <v>3430</v>
      </c>
      <c r="B3746" t="s">
        <v>14024</v>
      </c>
      <c r="C3746" t="s">
        <v>14029</v>
      </c>
      <c r="D3746" t="s">
        <v>14029</v>
      </c>
      <c r="F3746" t="s">
        <v>14030</v>
      </c>
      <c r="G3746" t="s">
        <v>3333</v>
      </c>
      <c r="H3746" t="s">
        <v>4415</v>
      </c>
      <c r="I3746" t="s">
        <v>12529</v>
      </c>
      <c r="K3746" t="s">
        <v>3336</v>
      </c>
      <c r="L3746" t="s">
        <v>4069</v>
      </c>
      <c r="P3746" t="s">
        <v>3343</v>
      </c>
    </row>
    <row r="3747" spans="1:16" x14ac:dyDescent="0.25">
      <c r="A3747" t="s">
        <v>3430</v>
      </c>
      <c r="B3747" t="s">
        <v>14024</v>
      </c>
      <c r="C3747" t="s">
        <v>14031</v>
      </c>
      <c r="D3747" t="s">
        <v>14031</v>
      </c>
      <c r="F3747" t="s">
        <v>14032</v>
      </c>
      <c r="G3747" t="s">
        <v>3333</v>
      </c>
      <c r="H3747" t="s">
        <v>4415</v>
      </c>
      <c r="I3747" t="s">
        <v>12529</v>
      </c>
      <c r="K3747" t="s">
        <v>3336</v>
      </c>
      <c r="L3747" t="s">
        <v>4069</v>
      </c>
      <c r="P3747" t="s">
        <v>3343</v>
      </c>
    </row>
    <row r="3748" spans="1:16" x14ac:dyDescent="0.25">
      <c r="A3748" t="s">
        <v>3430</v>
      </c>
      <c r="B3748" t="s">
        <v>14024</v>
      </c>
      <c r="C3748" t="s">
        <v>14033</v>
      </c>
      <c r="D3748" t="s">
        <v>14033</v>
      </c>
      <c r="F3748" t="s">
        <v>14034</v>
      </c>
      <c r="G3748" t="s">
        <v>3333</v>
      </c>
      <c r="H3748" t="s">
        <v>4415</v>
      </c>
      <c r="I3748" t="s">
        <v>12529</v>
      </c>
      <c r="K3748" t="s">
        <v>3336</v>
      </c>
      <c r="L3748" t="s">
        <v>4069</v>
      </c>
      <c r="P3748" t="s">
        <v>3343</v>
      </c>
    </row>
    <row r="3749" spans="1:16" x14ac:dyDescent="0.25">
      <c r="A3749" t="s">
        <v>3430</v>
      </c>
      <c r="B3749" t="s">
        <v>14024</v>
      </c>
      <c r="C3749" t="s">
        <v>14035</v>
      </c>
      <c r="D3749" t="s">
        <v>14035</v>
      </c>
      <c r="F3749" t="s">
        <v>14036</v>
      </c>
      <c r="G3749" t="s">
        <v>3333</v>
      </c>
      <c r="H3749" t="s">
        <v>4415</v>
      </c>
      <c r="I3749" t="s">
        <v>12529</v>
      </c>
      <c r="K3749" t="s">
        <v>3336</v>
      </c>
      <c r="L3749" t="s">
        <v>4069</v>
      </c>
      <c r="P3749" t="s">
        <v>3343</v>
      </c>
    </row>
    <row r="3750" spans="1:16" x14ac:dyDescent="0.25">
      <c r="A3750" t="s">
        <v>3430</v>
      </c>
      <c r="B3750" t="s">
        <v>14024</v>
      </c>
      <c r="C3750" t="s">
        <v>14037</v>
      </c>
      <c r="D3750" t="s">
        <v>14037</v>
      </c>
      <c r="F3750" t="s">
        <v>14038</v>
      </c>
      <c r="G3750" t="s">
        <v>3333</v>
      </c>
      <c r="H3750" t="s">
        <v>4415</v>
      </c>
      <c r="I3750" t="s">
        <v>12529</v>
      </c>
      <c r="K3750" t="s">
        <v>3336</v>
      </c>
      <c r="L3750" t="s">
        <v>4069</v>
      </c>
      <c r="P3750" t="s">
        <v>3343</v>
      </c>
    </row>
    <row r="3751" spans="1:16" x14ac:dyDescent="0.25">
      <c r="A3751" t="s">
        <v>3430</v>
      </c>
      <c r="B3751" t="s">
        <v>14024</v>
      </c>
      <c r="C3751" t="s">
        <v>14039</v>
      </c>
      <c r="D3751" t="s">
        <v>14039</v>
      </c>
      <c r="F3751" t="s">
        <v>14040</v>
      </c>
      <c r="G3751" t="s">
        <v>3333</v>
      </c>
      <c r="H3751" t="s">
        <v>4415</v>
      </c>
      <c r="I3751" t="s">
        <v>12529</v>
      </c>
      <c r="K3751" t="s">
        <v>3336</v>
      </c>
      <c r="L3751" t="s">
        <v>4069</v>
      </c>
      <c r="P3751" t="s">
        <v>3343</v>
      </c>
    </row>
    <row r="3752" spans="1:16" x14ac:dyDescent="0.25">
      <c r="A3752" t="s">
        <v>3430</v>
      </c>
      <c r="B3752" t="s">
        <v>14024</v>
      </c>
      <c r="C3752" t="s">
        <v>14041</v>
      </c>
      <c r="D3752" t="s">
        <v>14041</v>
      </c>
      <c r="F3752" t="s">
        <v>14042</v>
      </c>
      <c r="G3752" t="s">
        <v>3333</v>
      </c>
      <c r="H3752" t="s">
        <v>4415</v>
      </c>
      <c r="I3752" t="s">
        <v>12529</v>
      </c>
      <c r="K3752" t="s">
        <v>3336</v>
      </c>
      <c r="L3752" t="s">
        <v>4069</v>
      </c>
      <c r="P3752" t="s">
        <v>3343</v>
      </c>
    </row>
    <row r="3753" spans="1:16" x14ac:dyDescent="0.25">
      <c r="A3753" t="s">
        <v>3430</v>
      </c>
      <c r="B3753" t="s">
        <v>14024</v>
      </c>
      <c r="C3753" t="s">
        <v>14043</v>
      </c>
      <c r="D3753" t="s">
        <v>14043</v>
      </c>
      <c r="F3753" t="s">
        <v>14044</v>
      </c>
      <c r="G3753" t="s">
        <v>3333</v>
      </c>
      <c r="H3753" t="s">
        <v>4415</v>
      </c>
      <c r="I3753" t="s">
        <v>12529</v>
      </c>
      <c r="K3753" t="s">
        <v>3336</v>
      </c>
      <c r="L3753" t="s">
        <v>4069</v>
      </c>
      <c r="P3753" t="s">
        <v>3343</v>
      </c>
    </row>
    <row r="3754" spans="1:16" x14ac:dyDescent="0.25">
      <c r="A3754" t="s">
        <v>3328</v>
      </c>
      <c r="B3754" t="s">
        <v>13222</v>
      </c>
      <c r="C3754" t="s">
        <v>14045</v>
      </c>
      <c r="D3754" t="s">
        <v>14045</v>
      </c>
      <c r="F3754" t="s">
        <v>14046</v>
      </c>
      <c r="G3754" t="s">
        <v>3333</v>
      </c>
      <c r="H3754" t="s">
        <v>4415</v>
      </c>
      <c r="I3754" t="s">
        <v>12529</v>
      </c>
      <c r="K3754" t="s">
        <v>3336</v>
      </c>
      <c r="L3754" t="s">
        <v>4069</v>
      </c>
      <c r="P3754" t="s">
        <v>3343</v>
      </c>
    </row>
    <row r="3755" spans="1:16" x14ac:dyDescent="0.25">
      <c r="A3755" t="s">
        <v>3430</v>
      </c>
      <c r="B3755" t="s">
        <v>14047</v>
      </c>
      <c r="C3755" t="s">
        <v>14048</v>
      </c>
      <c r="D3755" t="s">
        <v>14048</v>
      </c>
      <c r="F3755" t="s">
        <v>14049</v>
      </c>
      <c r="G3755" t="s">
        <v>3333</v>
      </c>
      <c r="H3755" t="s">
        <v>4415</v>
      </c>
      <c r="I3755" t="s">
        <v>12529</v>
      </c>
      <c r="K3755" t="s">
        <v>3336</v>
      </c>
      <c r="L3755" t="s">
        <v>4069</v>
      </c>
      <c r="P3755" t="s">
        <v>3343</v>
      </c>
    </row>
    <row r="3756" spans="1:16" x14ac:dyDescent="0.25">
      <c r="A3756" t="s">
        <v>3430</v>
      </c>
      <c r="B3756" t="s">
        <v>14047</v>
      </c>
      <c r="C3756" t="s">
        <v>14050</v>
      </c>
      <c r="D3756" t="s">
        <v>14050</v>
      </c>
      <c r="F3756" t="s">
        <v>14051</v>
      </c>
      <c r="G3756" t="s">
        <v>3333</v>
      </c>
      <c r="H3756" t="s">
        <v>4415</v>
      </c>
      <c r="I3756" t="s">
        <v>12529</v>
      </c>
      <c r="K3756" t="s">
        <v>3336</v>
      </c>
      <c r="L3756" t="s">
        <v>4069</v>
      </c>
      <c r="P3756" t="s">
        <v>3343</v>
      </c>
    </row>
    <row r="3757" spans="1:16" x14ac:dyDescent="0.25">
      <c r="A3757" t="s">
        <v>3430</v>
      </c>
      <c r="B3757" t="s">
        <v>14047</v>
      </c>
      <c r="C3757" t="s">
        <v>14052</v>
      </c>
      <c r="D3757" t="s">
        <v>14052</v>
      </c>
      <c r="F3757" t="s">
        <v>14053</v>
      </c>
      <c r="G3757" t="s">
        <v>3333</v>
      </c>
      <c r="H3757" t="s">
        <v>4415</v>
      </c>
      <c r="I3757" t="s">
        <v>12529</v>
      </c>
      <c r="K3757" t="s">
        <v>3336</v>
      </c>
      <c r="L3757" t="s">
        <v>4069</v>
      </c>
      <c r="P3757" t="s">
        <v>3343</v>
      </c>
    </row>
    <row r="3758" spans="1:16" x14ac:dyDescent="0.25">
      <c r="A3758" t="s">
        <v>3430</v>
      </c>
      <c r="B3758" t="s">
        <v>14047</v>
      </c>
      <c r="C3758" t="s">
        <v>14054</v>
      </c>
      <c r="D3758" t="s">
        <v>14054</v>
      </c>
      <c r="F3758" t="s">
        <v>14055</v>
      </c>
      <c r="G3758" t="s">
        <v>3333</v>
      </c>
      <c r="H3758" t="s">
        <v>4415</v>
      </c>
      <c r="I3758" t="s">
        <v>12529</v>
      </c>
      <c r="K3758" t="s">
        <v>3336</v>
      </c>
      <c r="L3758" t="s">
        <v>4069</v>
      </c>
      <c r="P3758" t="s">
        <v>3343</v>
      </c>
    </row>
    <row r="3759" spans="1:16" x14ac:dyDescent="0.25">
      <c r="A3759" t="s">
        <v>3430</v>
      </c>
      <c r="B3759" t="s">
        <v>14047</v>
      </c>
      <c r="C3759" t="s">
        <v>14056</v>
      </c>
      <c r="D3759" t="s">
        <v>14056</v>
      </c>
      <c r="F3759" t="s">
        <v>14057</v>
      </c>
      <c r="G3759" t="s">
        <v>3333</v>
      </c>
      <c r="H3759" t="s">
        <v>4415</v>
      </c>
      <c r="I3759" t="s">
        <v>12529</v>
      </c>
      <c r="K3759" t="s">
        <v>3336</v>
      </c>
      <c r="L3759" t="s">
        <v>4069</v>
      </c>
      <c r="P3759" t="s">
        <v>3343</v>
      </c>
    </row>
    <row r="3760" spans="1:16" x14ac:dyDescent="0.25">
      <c r="A3760" t="s">
        <v>3430</v>
      </c>
      <c r="B3760" t="s">
        <v>14047</v>
      </c>
      <c r="C3760" t="s">
        <v>14058</v>
      </c>
      <c r="D3760" t="s">
        <v>14058</v>
      </c>
      <c r="F3760" t="s">
        <v>14059</v>
      </c>
      <c r="G3760" t="s">
        <v>3333</v>
      </c>
      <c r="H3760" t="s">
        <v>4415</v>
      </c>
      <c r="I3760" t="s">
        <v>12529</v>
      </c>
      <c r="K3760" t="s">
        <v>3336</v>
      </c>
      <c r="L3760" t="s">
        <v>4069</v>
      </c>
      <c r="P3760" t="s">
        <v>3343</v>
      </c>
    </row>
    <row r="3761" spans="1:16" x14ac:dyDescent="0.25">
      <c r="A3761" t="s">
        <v>3430</v>
      </c>
      <c r="B3761" t="s">
        <v>14047</v>
      </c>
      <c r="C3761" t="s">
        <v>14060</v>
      </c>
      <c r="D3761" t="s">
        <v>14060</v>
      </c>
      <c r="F3761" t="s">
        <v>14061</v>
      </c>
      <c r="G3761" t="s">
        <v>3333</v>
      </c>
      <c r="H3761" t="s">
        <v>4415</v>
      </c>
      <c r="I3761" t="s">
        <v>12529</v>
      </c>
      <c r="K3761" t="s">
        <v>3336</v>
      </c>
      <c r="L3761" t="s">
        <v>4069</v>
      </c>
      <c r="P3761" t="s">
        <v>3343</v>
      </c>
    </row>
    <row r="3762" spans="1:16" x14ac:dyDescent="0.25">
      <c r="A3762" t="s">
        <v>3430</v>
      </c>
      <c r="B3762" t="s">
        <v>14047</v>
      </c>
      <c r="C3762" t="s">
        <v>14062</v>
      </c>
      <c r="D3762" t="s">
        <v>14062</v>
      </c>
      <c r="F3762" t="s">
        <v>14063</v>
      </c>
      <c r="G3762" t="s">
        <v>3333</v>
      </c>
      <c r="H3762" t="s">
        <v>4415</v>
      </c>
      <c r="I3762" t="s">
        <v>12529</v>
      </c>
      <c r="K3762" t="s">
        <v>3336</v>
      </c>
      <c r="L3762" t="s">
        <v>4069</v>
      </c>
      <c r="P3762" t="s">
        <v>3343</v>
      </c>
    </row>
    <row r="3763" spans="1:16" x14ac:dyDescent="0.25">
      <c r="A3763" t="s">
        <v>3430</v>
      </c>
      <c r="B3763" t="s">
        <v>14047</v>
      </c>
      <c r="C3763" t="s">
        <v>14064</v>
      </c>
      <c r="D3763" t="s">
        <v>14064</v>
      </c>
      <c r="F3763" t="s">
        <v>14065</v>
      </c>
      <c r="G3763" t="s">
        <v>3333</v>
      </c>
      <c r="H3763" t="s">
        <v>4415</v>
      </c>
      <c r="I3763" t="s">
        <v>12529</v>
      </c>
      <c r="K3763" t="s">
        <v>3336</v>
      </c>
      <c r="L3763" t="s">
        <v>4069</v>
      </c>
      <c r="P3763" t="s">
        <v>3343</v>
      </c>
    </row>
    <row r="3764" spans="1:16" x14ac:dyDescent="0.25">
      <c r="A3764" t="s">
        <v>3430</v>
      </c>
      <c r="B3764" t="s">
        <v>14047</v>
      </c>
      <c r="C3764" t="s">
        <v>14066</v>
      </c>
      <c r="D3764" t="s">
        <v>14066</v>
      </c>
      <c r="F3764" t="s">
        <v>14067</v>
      </c>
      <c r="G3764" t="s">
        <v>3333</v>
      </c>
      <c r="H3764" t="s">
        <v>4415</v>
      </c>
      <c r="I3764" t="s">
        <v>12529</v>
      </c>
      <c r="K3764" t="s">
        <v>3336</v>
      </c>
      <c r="L3764" t="s">
        <v>4069</v>
      </c>
      <c r="P3764" t="s">
        <v>3343</v>
      </c>
    </row>
    <row r="3765" spans="1:16" x14ac:dyDescent="0.25">
      <c r="A3765" t="s">
        <v>3328</v>
      </c>
      <c r="B3765" t="s">
        <v>13222</v>
      </c>
      <c r="C3765" t="s">
        <v>14068</v>
      </c>
      <c r="D3765" t="s">
        <v>14068</v>
      </c>
      <c r="F3765" t="s">
        <v>14069</v>
      </c>
      <c r="G3765" t="s">
        <v>3333</v>
      </c>
      <c r="H3765" t="s">
        <v>4415</v>
      </c>
      <c r="I3765" t="s">
        <v>12529</v>
      </c>
      <c r="K3765" t="s">
        <v>3336</v>
      </c>
      <c r="L3765" t="s">
        <v>4069</v>
      </c>
      <c r="P3765" t="s">
        <v>3343</v>
      </c>
    </row>
    <row r="3766" spans="1:16" x14ac:dyDescent="0.25">
      <c r="A3766" t="s">
        <v>3430</v>
      </c>
      <c r="B3766" t="s">
        <v>14070</v>
      </c>
      <c r="C3766" t="s">
        <v>14071</v>
      </c>
      <c r="D3766" t="s">
        <v>14071</v>
      </c>
      <c r="F3766" t="s">
        <v>14072</v>
      </c>
      <c r="G3766" t="s">
        <v>3333</v>
      </c>
      <c r="H3766" t="s">
        <v>4415</v>
      </c>
      <c r="I3766" t="s">
        <v>12529</v>
      </c>
      <c r="K3766" t="s">
        <v>3336</v>
      </c>
      <c r="L3766" t="s">
        <v>4069</v>
      </c>
      <c r="P3766" t="s">
        <v>3343</v>
      </c>
    </row>
    <row r="3767" spans="1:16" x14ac:dyDescent="0.25">
      <c r="A3767" t="s">
        <v>3430</v>
      </c>
      <c r="B3767" t="s">
        <v>14070</v>
      </c>
      <c r="C3767" t="s">
        <v>14073</v>
      </c>
      <c r="D3767" t="s">
        <v>14073</v>
      </c>
      <c r="F3767" t="s">
        <v>14074</v>
      </c>
      <c r="G3767" t="s">
        <v>3333</v>
      </c>
      <c r="H3767" t="s">
        <v>4415</v>
      </c>
      <c r="I3767" t="s">
        <v>12529</v>
      </c>
      <c r="K3767" t="s">
        <v>3336</v>
      </c>
      <c r="L3767" t="s">
        <v>4069</v>
      </c>
      <c r="P3767" t="s">
        <v>3343</v>
      </c>
    </row>
    <row r="3768" spans="1:16" x14ac:dyDescent="0.25">
      <c r="A3768" t="s">
        <v>3430</v>
      </c>
      <c r="B3768" t="s">
        <v>14070</v>
      </c>
      <c r="C3768" t="s">
        <v>14075</v>
      </c>
      <c r="D3768" t="s">
        <v>14075</v>
      </c>
      <c r="F3768" t="s">
        <v>14076</v>
      </c>
      <c r="G3768" t="s">
        <v>3333</v>
      </c>
      <c r="H3768" t="s">
        <v>4415</v>
      </c>
      <c r="I3768" t="s">
        <v>12529</v>
      </c>
      <c r="K3768" t="s">
        <v>3336</v>
      </c>
      <c r="L3768" t="s">
        <v>4069</v>
      </c>
      <c r="P3768" t="s">
        <v>3343</v>
      </c>
    </row>
    <row r="3769" spans="1:16" x14ac:dyDescent="0.25">
      <c r="A3769" t="s">
        <v>3430</v>
      </c>
      <c r="B3769" t="s">
        <v>14070</v>
      </c>
      <c r="C3769" t="s">
        <v>14077</v>
      </c>
      <c r="D3769" t="s">
        <v>14077</v>
      </c>
      <c r="F3769" t="s">
        <v>14078</v>
      </c>
      <c r="G3769" t="s">
        <v>3333</v>
      </c>
      <c r="H3769" t="s">
        <v>4415</v>
      </c>
      <c r="I3769" t="s">
        <v>12529</v>
      </c>
      <c r="K3769" t="s">
        <v>3336</v>
      </c>
      <c r="L3769" t="s">
        <v>4069</v>
      </c>
      <c r="P3769" t="s">
        <v>3343</v>
      </c>
    </row>
    <row r="3770" spans="1:16" x14ac:dyDescent="0.25">
      <c r="A3770" t="s">
        <v>3430</v>
      </c>
      <c r="B3770" t="s">
        <v>14070</v>
      </c>
      <c r="C3770" t="s">
        <v>14079</v>
      </c>
      <c r="D3770" t="s">
        <v>14079</v>
      </c>
      <c r="F3770" t="s">
        <v>14080</v>
      </c>
      <c r="G3770" t="s">
        <v>3333</v>
      </c>
      <c r="H3770" t="s">
        <v>4415</v>
      </c>
      <c r="I3770" t="s">
        <v>12529</v>
      </c>
      <c r="K3770" t="s">
        <v>3336</v>
      </c>
      <c r="L3770" t="s">
        <v>4069</v>
      </c>
      <c r="P3770" t="s">
        <v>3343</v>
      </c>
    </row>
    <row r="3771" spans="1:16" x14ac:dyDescent="0.25">
      <c r="A3771" t="s">
        <v>3430</v>
      </c>
      <c r="B3771" t="s">
        <v>14070</v>
      </c>
      <c r="C3771" t="s">
        <v>14081</v>
      </c>
      <c r="D3771" t="s">
        <v>14081</v>
      </c>
      <c r="F3771" t="s">
        <v>14082</v>
      </c>
      <c r="G3771" t="s">
        <v>3333</v>
      </c>
      <c r="H3771" t="s">
        <v>4415</v>
      </c>
      <c r="I3771" t="s">
        <v>12529</v>
      </c>
      <c r="K3771" t="s">
        <v>3336</v>
      </c>
      <c r="L3771" t="s">
        <v>4069</v>
      </c>
      <c r="P3771" t="s">
        <v>3343</v>
      </c>
    </row>
    <row r="3772" spans="1:16" x14ac:dyDescent="0.25">
      <c r="A3772" t="s">
        <v>3430</v>
      </c>
      <c r="B3772" t="s">
        <v>14070</v>
      </c>
      <c r="C3772" t="s">
        <v>14083</v>
      </c>
      <c r="D3772" t="s">
        <v>14083</v>
      </c>
      <c r="F3772" t="s">
        <v>14084</v>
      </c>
      <c r="G3772" t="s">
        <v>3333</v>
      </c>
      <c r="H3772" t="s">
        <v>4415</v>
      </c>
      <c r="I3772" t="s">
        <v>12529</v>
      </c>
      <c r="K3772" t="s">
        <v>3336</v>
      </c>
      <c r="L3772" t="s">
        <v>4069</v>
      </c>
      <c r="P3772" t="s">
        <v>3343</v>
      </c>
    </row>
    <row r="3773" spans="1:16" x14ac:dyDescent="0.25">
      <c r="A3773" t="s">
        <v>3430</v>
      </c>
      <c r="B3773" t="s">
        <v>14070</v>
      </c>
      <c r="C3773" t="s">
        <v>14085</v>
      </c>
      <c r="D3773" t="s">
        <v>14085</v>
      </c>
      <c r="F3773" t="s">
        <v>14086</v>
      </c>
      <c r="G3773" t="s">
        <v>3333</v>
      </c>
      <c r="H3773" t="s">
        <v>4415</v>
      </c>
      <c r="I3773" t="s">
        <v>12529</v>
      </c>
      <c r="K3773" t="s">
        <v>3336</v>
      </c>
      <c r="L3773" t="s">
        <v>4069</v>
      </c>
      <c r="P3773" t="s">
        <v>3343</v>
      </c>
    </row>
    <row r="3774" spans="1:16" x14ac:dyDescent="0.25">
      <c r="A3774" t="s">
        <v>3430</v>
      </c>
      <c r="B3774" t="s">
        <v>14070</v>
      </c>
      <c r="C3774" t="s">
        <v>14087</v>
      </c>
      <c r="D3774" t="s">
        <v>14087</v>
      </c>
      <c r="F3774" t="s">
        <v>14088</v>
      </c>
      <c r="G3774" t="s">
        <v>3333</v>
      </c>
      <c r="H3774" t="s">
        <v>4415</v>
      </c>
      <c r="I3774" t="s">
        <v>12529</v>
      </c>
      <c r="K3774" t="s">
        <v>3336</v>
      </c>
      <c r="L3774" t="s">
        <v>4069</v>
      </c>
      <c r="P3774" t="s">
        <v>3343</v>
      </c>
    </row>
    <row r="3775" spans="1:16" x14ac:dyDescent="0.25">
      <c r="A3775" t="s">
        <v>3430</v>
      </c>
      <c r="B3775" t="s">
        <v>14070</v>
      </c>
      <c r="C3775" t="s">
        <v>14089</v>
      </c>
      <c r="D3775" t="s">
        <v>14089</v>
      </c>
      <c r="F3775" t="s">
        <v>14090</v>
      </c>
      <c r="G3775" t="s">
        <v>3333</v>
      </c>
      <c r="H3775" t="s">
        <v>4415</v>
      </c>
      <c r="I3775" t="s">
        <v>12529</v>
      </c>
      <c r="K3775" t="s">
        <v>3336</v>
      </c>
      <c r="L3775" t="s">
        <v>4069</v>
      </c>
      <c r="P3775" t="s">
        <v>3343</v>
      </c>
    </row>
    <row r="3776" spans="1:16" x14ac:dyDescent="0.25">
      <c r="A3776" t="s">
        <v>3328</v>
      </c>
      <c r="B3776" t="s">
        <v>13235</v>
      </c>
      <c r="C3776" t="s">
        <v>14091</v>
      </c>
      <c r="D3776" t="s">
        <v>14091</v>
      </c>
      <c r="F3776" t="s">
        <v>14092</v>
      </c>
      <c r="G3776" t="s">
        <v>3333</v>
      </c>
      <c r="H3776" t="s">
        <v>4415</v>
      </c>
      <c r="I3776" t="s">
        <v>12529</v>
      </c>
      <c r="K3776" t="s">
        <v>3336</v>
      </c>
      <c r="L3776" t="s">
        <v>4069</v>
      </c>
      <c r="P3776" t="s">
        <v>3343</v>
      </c>
    </row>
    <row r="3777" spans="1:16" x14ac:dyDescent="0.25">
      <c r="A3777" t="s">
        <v>3430</v>
      </c>
      <c r="B3777" t="s">
        <v>14093</v>
      </c>
      <c r="C3777" t="s">
        <v>14094</v>
      </c>
      <c r="D3777" t="s">
        <v>14094</v>
      </c>
      <c r="F3777" t="s">
        <v>14095</v>
      </c>
      <c r="G3777" t="s">
        <v>3333</v>
      </c>
      <c r="H3777" t="s">
        <v>4415</v>
      </c>
      <c r="I3777" t="s">
        <v>12529</v>
      </c>
      <c r="K3777" t="s">
        <v>3336</v>
      </c>
      <c r="L3777" t="s">
        <v>4069</v>
      </c>
      <c r="P3777" t="s">
        <v>3343</v>
      </c>
    </row>
    <row r="3778" spans="1:16" x14ac:dyDescent="0.25">
      <c r="A3778" t="s">
        <v>3430</v>
      </c>
      <c r="B3778" t="s">
        <v>14093</v>
      </c>
      <c r="C3778" t="s">
        <v>14096</v>
      </c>
      <c r="D3778" t="s">
        <v>14096</v>
      </c>
      <c r="F3778" t="s">
        <v>14097</v>
      </c>
      <c r="G3778" t="s">
        <v>3333</v>
      </c>
      <c r="H3778" t="s">
        <v>4415</v>
      </c>
      <c r="I3778" t="s">
        <v>12529</v>
      </c>
      <c r="K3778" t="s">
        <v>3336</v>
      </c>
      <c r="L3778" t="s">
        <v>4069</v>
      </c>
      <c r="P3778" t="s">
        <v>3343</v>
      </c>
    </row>
    <row r="3779" spans="1:16" x14ac:dyDescent="0.25">
      <c r="A3779" t="s">
        <v>3430</v>
      </c>
      <c r="B3779" t="s">
        <v>14093</v>
      </c>
      <c r="C3779" t="s">
        <v>14098</v>
      </c>
      <c r="D3779" t="s">
        <v>14098</v>
      </c>
      <c r="F3779" t="s">
        <v>14099</v>
      </c>
      <c r="G3779" t="s">
        <v>3333</v>
      </c>
      <c r="H3779" t="s">
        <v>4415</v>
      </c>
      <c r="I3779" t="s">
        <v>12529</v>
      </c>
      <c r="K3779" t="s">
        <v>3336</v>
      </c>
      <c r="L3779" t="s">
        <v>4069</v>
      </c>
      <c r="P3779" t="s">
        <v>3343</v>
      </c>
    </row>
    <row r="3780" spans="1:16" x14ac:dyDescent="0.25">
      <c r="A3780" t="s">
        <v>3430</v>
      </c>
      <c r="B3780" t="s">
        <v>14093</v>
      </c>
      <c r="C3780" t="s">
        <v>14100</v>
      </c>
      <c r="D3780" t="s">
        <v>14100</v>
      </c>
      <c r="F3780" t="s">
        <v>14101</v>
      </c>
      <c r="G3780" t="s">
        <v>3333</v>
      </c>
      <c r="H3780" t="s">
        <v>4415</v>
      </c>
      <c r="I3780" t="s">
        <v>12529</v>
      </c>
      <c r="K3780" t="s">
        <v>3336</v>
      </c>
      <c r="L3780" t="s">
        <v>4069</v>
      </c>
      <c r="P3780" t="s">
        <v>3343</v>
      </c>
    </row>
    <row r="3781" spans="1:16" x14ac:dyDescent="0.25">
      <c r="A3781" t="s">
        <v>3430</v>
      </c>
      <c r="B3781" t="s">
        <v>14093</v>
      </c>
      <c r="C3781" t="s">
        <v>14102</v>
      </c>
      <c r="D3781" t="s">
        <v>14102</v>
      </c>
      <c r="F3781" t="s">
        <v>14103</v>
      </c>
      <c r="G3781" t="s">
        <v>3333</v>
      </c>
      <c r="H3781" t="s">
        <v>4415</v>
      </c>
      <c r="I3781" t="s">
        <v>12529</v>
      </c>
      <c r="K3781" t="s">
        <v>3336</v>
      </c>
      <c r="L3781" t="s">
        <v>4069</v>
      </c>
      <c r="P3781" t="s">
        <v>3343</v>
      </c>
    </row>
    <row r="3782" spans="1:16" x14ac:dyDescent="0.25">
      <c r="A3782" t="s">
        <v>3430</v>
      </c>
      <c r="B3782" t="s">
        <v>14093</v>
      </c>
      <c r="C3782" t="s">
        <v>14104</v>
      </c>
      <c r="D3782" t="s">
        <v>14104</v>
      </c>
      <c r="F3782" t="s">
        <v>14105</v>
      </c>
      <c r="G3782" t="s">
        <v>3333</v>
      </c>
      <c r="H3782" t="s">
        <v>4415</v>
      </c>
      <c r="I3782" t="s">
        <v>12529</v>
      </c>
      <c r="K3782" t="s">
        <v>3336</v>
      </c>
      <c r="L3782" t="s">
        <v>4069</v>
      </c>
      <c r="P3782" t="s">
        <v>3343</v>
      </c>
    </row>
    <row r="3783" spans="1:16" x14ac:dyDescent="0.25">
      <c r="A3783" t="s">
        <v>3430</v>
      </c>
      <c r="B3783" t="s">
        <v>14093</v>
      </c>
      <c r="C3783" t="s">
        <v>14106</v>
      </c>
      <c r="D3783" t="s">
        <v>14106</v>
      </c>
      <c r="F3783" t="s">
        <v>14107</v>
      </c>
      <c r="G3783" t="s">
        <v>3333</v>
      </c>
      <c r="H3783" t="s">
        <v>4415</v>
      </c>
      <c r="I3783" t="s">
        <v>12529</v>
      </c>
      <c r="K3783" t="s">
        <v>3336</v>
      </c>
      <c r="L3783" t="s">
        <v>4069</v>
      </c>
      <c r="P3783" t="s">
        <v>3343</v>
      </c>
    </row>
    <row r="3784" spans="1:16" x14ac:dyDescent="0.25">
      <c r="A3784" t="s">
        <v>3430</v>
      </c>
      <c r="B3784" t="s">
        <v>14093</v>
      </c>
      <c r="C3784" t="s">
        <v>14108</v>
      </c>
      <c r="D3784" t="s">
        <v>14108</v>
      </c>
      <c r="F3784" t="s">
        <v>14109</v>
      </c>
      <c r="G3784" t="s">
        <v>3333</v>
      </c>
      <c r="H3784" t="s">
        <v>4415</v>
      </c>
      <c r="I3784" t="s">
        <v>12529</v>
      </c>
      <c r="K3784" t="s">
        <v>3336</v>
      </c>
      <c r="L3784" t="s">
        <v>4069</v>
      </c>
      <c r="P3784" t="s">
        <v>3343</v>
      </c>
    </row>
    <row r="3785" spans="1:16" x14ac:dyDescent="0.25">
      <c r="A3785" t="s">
        <v>3430</v>
      </c>
      <c r="B3785" t="s">
        <v>14093</v>
      </c>
      <c r="C3785" t="s">
        <v>14110</v>
      </c>
      <c r="D3785" t="s">
        <v>14110</v>
      </c>
      <c r="F3785" t="s">
        <v>14111</v>
      </c>
      <c r="G3785" t="s">
        <v>3333</v>
      </c>
      <c r="H3785" t="s">
        <v>4415</v>
      </c>
      <c r="I3785" t="s">
        <v>12529</v>
      </c>
      <c r="K3785" t="s">
        <v>3336</v>
      </c>
      <c r="L3785" t="s">
        <v>4069</v>
      </c>
      <c r="P3785" t="s">
        <v>3343</v>
      </c>
    </row>
    <row r="3786" spans="1:16" x14ac:dyDescent="0.25">
      <c r="A3786" t="s">
        <v>3430</v>
      </c>
      <c r="B3786" t="s">
        <v>14093</v>
      </c>
      <c r="C3786" t="s">
        <v>14112</v>
      </c>
      <c r="D3786" t="s">
        <v>14112</v>
      </c>
      <c r="F3786" t="s">
        <v>14113</v>
      </c>
      <c r="G3786" t="s">
        <v>3333</v>
      </c>
      <c r="H3786" t="s">
        <v>4415</v>
      </c>
      <c r="I3786" t="s">
        <v>12529</v>
      </c>
      <c r="K3786" t="s">
        <v>3336</v>
      </c>
      <c r="L3786" t="s">
        <v>4069</v>
      </c>
      <c r="P3786" t="s">
        <v>3343</v>
      </c>
    </row>
    <row r="3787" spans="1:16" x14ac:dyDescent="0.25">
      <c r="A3787" t="s">
        <v>3328</v>
      </c>
      <c r="B3787" t="s">
        <v>13222</v>
      </c>
      <c r="C3787" t="s">
        <v>14114</v>
      </c>
      <c r="D3787" t="s">
        <v>14114</v>
      </c>
      <c r="F3787" t="s">
        <v>14115</v>
      </c>
      <c r="G3787" t="s">
        <v>3333</v>
      </c>
      <c r="H3787" t="s">
        <v>4415</v>
      </c>
      <c r="I3787" t="s">
        <v>12529</v>
      </c>
      <c r="K3787" t="s">
        <v>3336</v>
      </c>
      <c r="L3787" t="s">
        <v>4069</v>
      </c>
      <c r="P3787" t="s">
        <v>3343</v>
      </c>
    </row>
    <row r="3788" spans="1:16" x14ac:dyDescent="0.25">
      <c r="A3788" t="s">
        <v>3430</v>
      </c>
      <c r="B3788" t="s">
        <v>14116</v>
      </c>
      <c r="C3788" t="s">
        <v>14117</v>
      </c>
      <c r="D3788" t="s">
        <v>14117</v>
      </c>
      <c r="F3788" t="s">
        <v>14118</v>
      </c>
      <c r="G3788" t="s">
        <v>3333</v>
      </c>
      <c r="H3788" t="s">
        <v>4415</v>
      </c>
      <c r="I3788" t="s">
        <v>12529</v>
      </c>
      <c r="K3788" t="s">
        <v>3336</v>
      </c>
      <c r="L3788" t="s">
        <v>4069</v>
      </c>
      <c r="P3788" t="s">
        <v>3343</v>
      </c>
    </row>
    <row r="3789" spans="1:16" x14ac:dyDescent="0.25">
      <c r="A3789" t="s">
        <v>3430</v>
      </c>
      <c r="B3789" t="s">
        <v>14116</v>
      </c>
      <c r="C3789" t="s">
        <v>14119</v>
      </c>
      <c r="D3789" t="s">
        <v>14119</v>
      </c>
      <c r="F3789" t="s">
        <v>14120</v>
      </c>
      <c r="G3789" t="s">
        <v>3333</v>
      </c>
      <c r="H3789" t="s">
        <v>4415</v>
      </c>
      <c r="I3789" t="s">
        <v>12529</v>
      </c>
      <c r="K3789" t="s">
        <v>3336</v>
      </c>
      <c r="L3789" t="s">
        <v>4069</v>
      </c>
      <c r="P3789" t="s">
        <v>3343</v>
      </c>
    </row>
    <row r="3790" spans="1:16" x14ac:dyDescent="0.25">
      <c r="A3790" t="s">
        <v>3430</v>
      </c>
      <c r="B3790" t="s">
        <v>14116</v>
      </c>
      <c r="C3790" t="s">
        <v>14121</v>
      </c>
      <c r="D3790" t="s">
        <v>14121</v>
      </c>
      <c r="F3790" t="s">
        <v>14122</v>
      </c>
      <c r="G3790" t="s">
        <v>3333</v>
      </c>
      <c r="H3790" t="s">
        <v>4415</v>
      </c>
      <c r="I3790" t="s">
        <v>12529</v>
      </c>
      <c r="K3790" t="s">
        <v>3336</v>
      </c>
      <c r="L3790" t="s">
        <v>4069</v>
      </c>
      <c r="P3790" t="s">
        <v>3343</v>
      </c>
    </row>
    <row r="3791" spans="1:16" x14ac:dyDescent="0.25">
      <c r="A3791" t="s">
        <v>3430</v>
      </c>
      <c r="B3791" t="s">
        <v>14116</v>
      </c>
      <c r="C3791" t="s">
        <v>14123</v>
      </c>
      <c r="D3791" t="s">
        <v>14123</v>
      </c>
      <c r="F3791" t="s">
        <v>14124</v>
      </c>
      <c r="G3791" t="s">
        <v>3333</v>
      </c>
      <c r="H3791" t="s">
        <v>4415</v>
      </c>
      <c r="I3791" t="s">
        <v>12529</v>
      </c>
      <c r="K3791" t="s">
        <v>3336</v>
      </c>
      <c r="L3791" t="s">
        <v>4069</v>
      </c>
      <c r="P3791" t="s">
        <v>3343</v>
      </c>
    </row>
    <row r="3792" spans="1:16" x14ac:dyDescent="0.25">
      <c r="A3792" t="s">
        <v>3430</v>
      </c>
      <c r="B3792" t="s">
        <v>14116</v>
      </c>
      <c r="C3792" t="s">
        <v>14125</v>
      </c>
      <c r="D3792" t="s">
        <v>14125</v>
      </c>
      <c r="F3792" t="s">
        <v>14126</v>
      </c>
      <c r="G3792" t="s">
        <v>3333</v>
      </c>
      <c r="H3792" t="s">
        <v>4415</v>
      </c>
      <c r="I3792" t="s">
        <v>12529</v>
      </c>
      <c r="K3792" t="s">
        <v>3336</v>
      </c>
      <c r="L3792" t="s">
        <v>4069</v>
      </c>
      <c r="P3792" t="s">
        <v>3343</v>
      </c>
    </row>
    <row r="3793" spans="1:16" x14ac:dyDescent="0.25">
      <c r="A3793" t="s">
        <v>3430</v>
      </c>
      <c r="B3793" t="s">
        <v>14116</v>
      </c>
      <c r="C3793" t="s">
        <v>14127</v>
      </c>
      <c r="D3793" t="s">
        <v>14127</v>
      </c>
      <c r="F3793" t="s">
        <v>14128</v>
      </c>
      <c r="G3793" t="s">
        <v>3333</v>
      </c>
      <c r="H3793" t="s">
        <v>4415</v>
      </c>
      <c r="I3793" t="s">
        <v>12529</v>
      </c>
      <c r="K3793" t="s">
        <v>3336</v>
      </c>
      <c r="L3793" t="s">
        <v>4069</v>
      </c>
      <c r="P3793" t="s">
        <v>3343</v>
      </c>
    </row>
    <row r="3794" spans="1:16" x14ac:dyDescent="0.25">
      <c r="A3794" t="s">
        <v>3430</v>
      </c>
      <c r="B3794" t="s">
        <v>14116</v>
      </c>
      <c r="C3794" t="s">
        <v>14129</v>
      </c>
      <c r="D3794" t="s">
        <v>14129</v>
      </c>
      <c r="F3794" t="s">
        <v>14130</v>
      </c>
      <c r="G3794" t="s">
        <v>3333</v>
      </c>
      <c r="H3794" t="s">
        <v>4415</v>
      </c>
      <c r="I3794" t="s">
        <v>12529</v>
      </c>
      <c r="K3794" t="s">
        <v>3336</v>
      </c>
      <c r="L3794" t="s">
        <v>4069</v>
      </c>
      <c r="P3794" t="s">
        <v>3343</v>
      </c>
    </row>
    <row r="3795" spans="1:16" x14ac:dyDescent="0.25">
      <c r="A3795" t="s">
        <v>3430</v>
      </c>
      <c r="B3795" t="s">
        <v>14116</v>
      </c>
      <c r="C3795" t="s">
        <v>14131</v>
      </c>
      <c r="D3795" t="s">
        <v>14131</v>
      </c>
      <c r="F3795" t="s">
        <v>14132</v>
      </c>
      <c r="G3795" t="s">
        <v>3333</v>
      </c>
      <c r="H3795" t="s">
        <v>4415</v>
      </c>
      <c r="I3795" t="s">
        <v>12529</v>
      </c>
      <c r="K3795" t="s">
        <v>3336</v>
      </c>
      <c r="L3795" t="s">
        <v>4069</v>
      </c>
      <c r="P3795" t="s">
        <v>3343</v>
      </c>
    </row>
    <row r="3796" spans="1:16" x14ac:dyDescent="0.25">
      <c r="A3796" t="s">
        <v>3430</v>
      </c>
      <c r="B3796" t="s">
        <v>14116</v>
      </c>
      <c r="C3796" t="s">
        <v>14133</v>
      </c>
      <c r="D3796" t="s">
        <v>14133</v>
      </c>
      <c r="F3796" t="s">
        <v>14134</v>
      </c>
      <c r="G3796" t="s">
        <v>3333</v>
      </c>
      <c r="H3796" t="s">
        <v>4415</v>
      </c>
      <c r="I3796" t="s">
        <v>12529</v>
      </c>
      <c r="K3796" t="s">
        <v>3336</v>
      </c>
      <c r="L3796" t="s">
        <v>4069</v>
      </c>
      <c r="P3796" t="s">
        <v>3343</v>
      </c>
    </row>
    <row r="3797" spans="1:16" x14ac:dyDescent="0.25">
      <c r="A3797" t="s">
        <v>3430</v>
      </c>
      <c r="B3797" t="s">
        <v>14116</v>
      </c>
      <c r="C3797" t="s">
        <v>14135</v>
      </c>
      <c r="D3797" t="s">
        <v>14135</v>
      </c>
      <c r="F3797" t="s">
        <v>14136</v>
      </c>
      <c r="G3797" t="s">
        <v>3333</v>
      </c>
      <c r="H3797" t="s">
        <v>4415</v>
      </c>
      <c r="I3797" t="s">
        <v>12529</v>
      </c>
      <c r="K3797" t="s">
        <v>3336</v>
      </c>
      <c r="L3797" t="s">
        <v>4069</v>
      </c>
      <c r="P3797" t="s">
        <v>3343</v>
      </c>
    </row>
    <row r="3798" spans="1:16" x14ac:dyDescent="0.25">
      <c r="A3798" t="s">
        <v>3328</v>
      </c>
      <c r="B3798" t="s">
        <v>13235</v>
      </c>
      <c r="C3798" t="s">
        <v>14137</v>
      </c>
      <c r="D3798" t="s">
        <v>14137</v>
      </c>
      <c r="F3798" t="s">
        <v>14138</v>
      </c>
      <c r="G3798" t="s">
        <v>3333</v>
      </c>
      <c r="H3798" t="s">
        <v>4415</v>
      </c>
      <c r="I3798" t="s">
        <v>12529</v>
      </c>
      <c r="K3798" t="s">
        <v>3336</v>
      </c>
      <c r="L3798" t="s">
        <v>4069</v>
      </c>
      <c r="P3798" t="s">
        <v>3343</v>
      </c>
    </row>
    <row r="3799" spans="1:16" x14ac:dyDescent="0.25">
      <c r="A3799" t="s">
        <v>3430</v>
      </c>
      <c r="B3799" t="s">
        <v>14139</v>
      </c>
      <c r="C3799" t="s">
        <v>14140</v>
      </c>
      <c r="D3799" t="s">
        <v>14140</v>
      </c>
      <c r="F3799" t="s">
        <v>14141</v>
      </c>
      <c r="G3799" t="s">
        <v>3333</v>
      </c>
      <c r="H3799" t="s">
        <v>4415</v>
      </c>
      <c r="I3799" t="s">
        <v>12529</v>
      </c>
      <c r="K3799" t="s">
        <v>3336</v>
      </c>
      <c r="L3799" t="s">
        <v>4069</v>
      </c>
      <c r="P3799" t="s">
        <v>3343</v>
      </c>
    </row>
    <row r="3800" spans="1:16" x14ac:dyDescent="0.25">
      <c r="A3800" t="s">
        <v>3430</v>
      </c>
      <c r="B3800" t="s">
        <v>14139</v>
      </c>
      <c r="C3800" t="s">
        <v>14142</v>
      </c>
      <c r="D3800" t="s">
        <v>14142</v>
      </c>
      <c r="F3800" t="s">
        <v>14143</v>
      </c>
      <c r="G3800" t="s">
        <v>3333</v>
      </c>
      <c r="H3800" t="s">
        <v>4415</v>
      </c>
      <c r="I3800" t="s">
        <v>12529</v>
      </c>
      <c r="K3800" t="s">
        <v>3336</v>
      </c>
      <c r="L3800" t="s">
        <v>4069</v>
      </c>
      <c r="P3800" t="s">
        <v>3343</v>
      </c>
    </row>
    <row r="3801" spans="1:16" x14ac:dyDescent="0.25">
      <c r="A3801" t="s">
        <v>3430</v>
      </c>
      <c r="B3801" t="s">
        <v>14139</v>
      </c>
      <c r="C3801" t="s">
        <v>14144</v>
      </c>
      <c r="D3801" t="s">
        <v>14144</v>
      </c>
      <c r="F3801" t="s">
        <v>14145</v>
      </c>
      <c r="G3801" t="s">
        <v>3333</v>
      </c>
      <c r="H3801" t="s">
        <v>4415</v>
      </c>
      <c r="I3801" t="s">
        <v>12529</v>
      </c>
      <c r="K3801" t="s">
        <v>3336</v>
      </c>
      <c r="L3801" t="s">
        <v>4069</v>
      </c>
      <c r="P3801" t="s">
        <v>3343</v>
      </c>
    </row>
    <row r="3802" spans="1:16" x14ac:dyDescent="0.25">
      <c r="A3802" t="s">
        <v>3430</v>
      </c>
      <c r="B3802" t="s">
        <v>14139</v>
      </c>
      <c r="C3802" t="s">
        <v>14146</v>
      </c>
      <c r="D3802" t="s">
        <v>14146</v>
      </c>
      <c r="F3802" t="s">
        <v>14147</v>
      </c>
      <c r="G3802" t="s">
        <v>3333</v>
      </c>
      <c r="H3802" t="s">
        <v>4415</v>
      </c>
      <c r="I3802" t="s">
        <v>12529</v>
      </c>
      <c r="K3802" t="s">
        <v>3336</v>
      </c>
      <c r="L3802" t="s">
        <v>4069</v>
      </c>
      <c r="P3802" t="s">
        <v>3343</v>
      </c>
    </row>
    <row r="3803" spans="1:16" x14ac:dyDescent="0.25">
      <c r="A3803" t="s">
        <v>3430</v>
      </c>
      <c r="B3803" t="s">
        <v>14139</v>
      </c>
      <c r="C3803" t="s">
        <v>14148</v>
      </c>
      <c r="D3803" t="s">
        <v>14148</v>
      </c>
      <c r="F3803" t="s">
        <v>14149</v>
      </c>
      <c r="G3803" t="s">
        <v>3333</v>
      </c>
      <c r="H3803" t="s">
        <v>4415</v>
      </c>
      <c r="I3803" t="s">
        <v>12529</v>
      </c>
      <c r="K3803" t="s">
        <v>3336</v>
      </c>
      <c r="L3803" t="s">
        <v>4069</v>
      </c>
      <c r="P3803" t="s">
        <v>3343</v>
      </c>
    </row>
    <row r="3804" spans="1:16" x14ac:dyDescent="0.25">
      <c r="A3804" t="s">
        <v>3430</v>
      </c>
      <c r="B3804" t="s">
        <v>14139</v>
      </c>
      <c r="C3804" t="s">
        <v>14150</v>
      </c>
      <c r="D3804" t="s">
        <v>14150</v>
      </c>
      <c r="F3804" t="s">
        <v>14151</v>
      </c>
      <c r="G3804" t="s">
        <v>3333</v>
      </c>
      <c r="H3804" t="s">
        <v>4415</v>
      </c>
      <c r="I3804" t="s">
        <v>12529</v>
      </c>
      <c r="K3804" t="s">
        <v>3336</v>
      </c>
      <c r="L3804" t="s">
        <v>4069</v>
      </c>
      <c r="P3804" t="s">
        <v>3343</v>
      </c>
    </row>
    <row r="3805" spans="1:16" x14ac:dyDescent="0.25">
      <c r="A3805" t="s">
        <v>3430</v>
      </c>
      <c r="B3805" t="s">
        <v>14139</v>
      </c>
      <c r="C3805" t="s">
        <v>14152</v>
      </c>
      <c r="D3805" t="s">
        <v>14152</v>
      </c>
      <c r="F3805" t="s">
        <v>14153</v>
      </c>
      <c r="G3805" t="s">
        <v>3333</v>
      </c>
      <c r="H3805" t="s">
        <v>4415</v>
      </c>
      <c r="I3805" t="s">
        <v>12529</v>
      </c>
      <c r="K3805" t="s">
        <v>3336</v>
      </c>
      <c r="L3805" t="s">
        <v>4069</v>
      </c>
      <c r="P3805" t="s">
        <v>3343</v>
      </c>
    </row>
    <row r="3806" spans="1:16" x14ac:dyDescent="0.25">
      <c r="A3806" t="s">
        <v>3430</v>
      </c>
      <c r="B3806" t="s">
        <v>14139</v>
      </c>
      <c r="C3806" t="s">
        <v>14154</v>
      </c>
      <c r="D3806" t="s">
        <v>14154</v>
      </c>
      <c r="F3806" t="s">
        <v>14155</v>
      </c>
      <c r="G3806" t="s">
        <v>3333</v>
      </c>
      <c r="H3806" t="s">
        <v>4415</v>
      </c>
      <c r="I3806" t="s">
        <v>12529</v>
      </c>
      <c r="K3806" t="s">
        <v>3336</v>
      </c>
      <c r="L3806" t="s">
        <v>4069</v>
      </c>
      <c r="P3806" t="s">
        <v>3343</v>
      </c>
    </row>
    <row r="3807" spans="1:16" x14ac:dyDescent="0.25">
      <c r="A3807" t="s">
        <v>3430</v>
      </c>
      <c r="B3807" t="s">
        <v>14139</v>
      </c>
      <c r="C3807" t="s">
        <v>14156</v>
      </c>
      <c r="D3807" t="s">
        <v>14156</v>
      </c>
      <c r="F3807" t="s">
        <v>14157</v>
      </c>
      <c r="G3807" t="s">
        <v>3333</v>
      </c>
      <c r="H3807" t="s">
        <v>4415</v>
      </c>
      <c r="I3807" t="s">
        <v>12529</v>
      </c>
      <c r="K3807" t="s">
        <v>3336</v>
      </c>
      <c r="L3807" t="s">
        <v>4069</v>
      </c>
      <c r="P3807" t="s">
        <v>3343</v>
      </c>
    </row>
    <row r="3808" spans="1:16" x14ac:dyDescent="0.25">
      <c r="A3808" t="s">
        <v>3430</v>
      </c>
      <c r="B3808" t="s">
        <v>14139</v>
      </c>
      <c r="C3808" t="s">
        <v>14158</v>
      </c>
      <c r="D3808" t="s">
        <v>14158</v>
      </c>
      <c r="F3808" t="s">
        <v>14159</v>
      </c>
      <c r="G3808" t="s">
        <v>3333</v>
      </c>
      <c r="H3808" t="s">
        <v>4415</v>
      </c>
      <c r="I3808" t="s">
        <v>12529</v>
      </c>
      <c r="K3808" t="s">
        <v>3336</v>
      </c>
      <c r="L3808" t="s">
        <v>4069</v>
      </c>
      <c r="P3808" t="s">
        <v>3343</v>
      </c>
    </row>
    <row r="3809" spans="1:16" x14ac:dyDescent="0.25">
      <c r="A3809" t="s">
        <v>3328</v>
      </c>
      <c r="B3809" t="s">
        <v>14160</v>
      </c>
      <c r="C3809" t="s">
        <v>14161</v>
      </c>
      <c r="D3809" t="s">
        <v>14161</v>
      </c>
      <c r="F3809" t="s">
        <v>5942</v>
      </c>
      <c r="G3809" t="s">
        <v>4486</v>
      </c>
      <c r="H3809" t="s">
        <v>4415</v>
      </c>
      <c r="I3809" t="s">
        <v>12529</v>
      </c>
      <c r="K3809" t="s">
        <v>3336</v>
      </c>
      <c r="L3809" t="s">
        <v>4069</v>
      </c>
      <c r="P3809" t="s">
        <v>3343</v>
      </c>
    </row>
    <row r="3810" spans="1:16" x14ac:dyDescent="0.25">
      <c r="A3810" t="s">
        <v>3328</v>
      </c>
      <c r="B3810" t="s">
        <v>13222</v>
      </c>
      <c r="C3810" t="s">
        <v>14162</v>
      </c>
      <c r="D3810" t="s">
        <v>14162</v>
      </c>
      <c r="F3810" t="s">
        <v>3986</v>
      </c>
      <c r="G3810" t="s">
        <v>3333</v>
      </c>
      <c r="H3810" t="s">
        <v>4415</v>
      </c>
      <c r="I3810" t="s">
        <v>12529</v>
      </c>
      <c r="K3810" t="s">
        <v>3336</v>
      </c>
      <c r="L3810" t="s">
        <v>4069</v>
      </c>
      <c r="P3810" t="s">
        <v>3343</v>
      </c>
    </row>
    <row r="3811" spans="1:16" x14ac:dyDescent="0.25">
      <c r="A3811" t="s">
        <v>3328</v>
      </c>
      <c r="B3811" t="s">
        <v>14163</v>
      </c>
      <c r="C3811" t="s">
        <v>14164</v>
      </c>
      <c r="D3811" t="s">
        <v>14164</v>
      </c>
      <c r="F3811" t="s">
        <v>14165</v>
      </c>
      <c r="G3811" t="s">
        <v>4403</v>
      </c>
      <c r="H3811" t="s">
        <v>4415</v>
      </c>
      <c r="I3811" t="s">
        <v>12529</v>
      </c>
      <c r="K3811" t="s">
        <v>3336</v>
      </c>
      <c r="L3811" t="s">
        <v>4069</v>
      </c>
      <c r="P3811" t="s">
        <v>3343</v>
      </c>
    </row>
    <row r="3812" spans="1:16" x14ac:dyDescent="0.25">
      <c r="A3812" t="s">
        <v>3328</v>
      </c>
      <c r="B3812" t="s">
        <v>13235</v>
      </c>
      <c r="C3812" t="s">
        <v>14166</v>
      </c>
      <c r="D3812" t="s">
        <v>14166</v>
      </c>
      <c r="F3812" t="s">
        <v>13221</v>
      </c>
      <c r="G3812" t="s">
        <v>3333</v>
      </c>
      <c r="H3812" t="s">
        <v>4415</v>
      </c>
      <c r="I3812" t="s">
        <v>12529</v>
      </c>
      <c r="K3812" t="s">
        <v>3336</v>
      </c>
      <c r="L3812" t="s">
        <v>4069</v>
      </c>
      <c r="P3812" t="s">
        <v>3343</v>
      </c>
    </row>
    <row r="3813" spans="1:16" x14ac:dyDescent="0.25">
      <c r="A3813" t="s">
        <v>3328</v>
      </c>
      <c r="B3813" t="s">
        <v>10749</v>
      </c>
      <c r="C3813" t="s">
        <v>14167</v>
      </c>
      <c r="D3813" t="s">
        <v>14167</v>
      </c>
      <c r="E3813" t="s">
        <v>14168</v>
      </c>
      <c r="F3813" t="s">
        <v>14169</v>
      </c>
      <c r="G3813" t="s">
        <v>3881</v>
      </c>
      <c r="H3813" t="s">
        <v>3527</v>
      </c>
      <c r="I3813" t="s">
        <v>3348</v>
      </c>
      <c r="K3813" t="s">
        <v>3336</v>
      </c>
      <c r="L3813" t="s">
        <v>4069</v>
      </c>
      <c r="M3813" t="s">
        <v>14170</v>
      </c>
      <c r="N3813" t="s">
        <v>4450</v>
      </c>
      <c r="P3813" t="s">
        <v>3343</v>
      </c>
    </row>
    <row r="3814" spans="1:16" x14ac:dyDescent="0.25">
      <c r="C3814" t="s">
        <v>14171</v>
      </c>
      <c r="D3814" t="s">
        <v>14171</v>
      </c>
      <c r="E3814" t="s">
        <v>14172</v>
      </c>
      <c r="K3814" t="s">
        <v>3336</v>
      </c>
      <c r="L3814" t="s">
        <v>3337</v>
      </c>
      <c r="P3814" t="s">
        <v>3343</v>
      </c>
    </row>
    <row r="3815" spans="1:16" x14ac:dyDescent="0.25">
      <c r="A3815" t="s">
        <v>4410</v>
      </c>
      <c r="B3815" t="s">
        <v>4575</v>
      </c>
      <c r="C3815" t="s">
        <v>14173</v>
      </c>
      <c r="D3815" t="s">
        <v>14173</v>
      </c>
      <c r="F3815" t="s">
        <v>14174</v>
      </c>
      <c r="G3815" t="s">
        <v>4486</v>
      </c>
      <c r="H3815" t="s">
        <v>4404</v>
      </c>
      <c r="K3815" t="s">
        <v>4495</v>
      </c>
      <c r="L3815" t="s">
        <v>4069</v>
      </c>
      <c r="P3815" t="s">
        <v>3343</v>
      </c>
    </row>
    <row r="3816" spans="1:16" x14ac:dyDescent="0.25">
      <c r="A3816" t="s">
        <v>3328</v>
      </c>
      <c r="B3816" t="s">
        <v>11766</v>
      </c>
      <c r="C3816" t="s">
        <v>14175</v>
      </c>
      <c r="D3816" t="s">
        <v>14175</v>
      </c>
      <c r="E3816" t="s">
        <v>14176</v>
      </c>
      <c r="F3816" t="s">
        <v>1041</v>
      </c>
      <c r="G3816" t="s">
        <v>4513</v>
      </c>
      <c r="H3816" t="s">
        <v>8606</v>
      </c>
      <c r="I3816" t="s">
        <v>3348</v>
      </c>
      <c r="K3816" t="s">
        <v>3336</v>
      </c>
      <c r="L3816" t="s">
        <v>3337</v>
      </c>
      <c r="M3816" t="s">
        <v>14177</v>
      </c>
      <c r="P3816" t="s">
        <v>3343</v>
      </c>
    </row>
    <row r="3817" spans="1:16" x14ac:dyDescent="0.25">
      <c r="A3817" t="s">
        <v>3328</v>
      </c>
      <c r="C3817" t="s">
        <v>14178</v>
      </c>
      <c r="D3817" t="s">
        <v>14178</v>
      </c>
      <c r="E3817" t="s">
        <v>14179</v>
      </c>
      <c r="F3817" t="s">
        <v>14180</v>
      </c>
      <c r="H3817" t="s">
        <v>8606</v>
      </c>
      <c r="K3817" t="s">
        <v>3336</v>
      </c>
      <c r="L3817" t="s">
        <v>4069</v>
      </c>
      <c r="M3817" t="s">
        <v>14181</v>
      </c>
      <c r="P3817" t="s">
        <v>3343</v>
      </c>
    </row>
    <row r="3818" spans="1:16" x14ac:dyDescent="0.25">
      <c r="A3818" t="s">
        <v>3328</v>
      </c>
      <c r="C3818" t="s">
        <v>14182</v>
      </c>
      <c r="D3818" t="s">
        <v>14182</v>
      </c>
      <c r="E3818" t="s">
        <v>14183</v>
      </c>
      <c r="F3818" t="s">
        <v>14184</v>
      </c>
      <c r="H3818" t="s">
        <v>8606</v>
      </c>
      <c r="K3818" t="s">
        <v>3336</v>
      </c>
      <c r="L3818" t="s">
        <v>4069</v>
      </c>
      <c r="M3818" t="s">
        <v>14185</v>
      </c>
      <c r="P3818" t="s">
        <v>3343</v>
      </c>
    </row>
    <row r="3819" spans="1:16" x14ac:dyDescent="0.25">
      <c r="C3819" t="s">
        <v>14186</v>
      </c>
      <c r="D3819" t="s">
        <v>14186</v>
      </c>
      <c r="E3819" t="s">
        <v>14187</v>
      </c>
      <c r="H3819" t="s">
        <v>3334</v>
      </c>
      <c r="K3819" t="s">
        <v>3336</v>
      </c>
      <c r="L3819" t="s">
        <v>3337</v>
      </c>
      <c r="P3819" t="s">
        <v>3343</v>
      </c>
    </row>
    <row r="3820" spans="1:16" x14ac:dyDescent="0.25">
      <c r="A3820" t="s">
        <v>3328</v>
      </c>
      <c r="B3820" t="s">
        <v>14188</v>
      </c>
      <c r="C3820" t="s">
        <v>14189</v>
      </c>
      <c r="D3820" t="s">
        <v>14189</v>
      </c>
      <c r="E3820" t="s">
        <v>14190</v>
      </c>
      <c r="F3820" t="s">
        <v>14191</v>
      </c>
      <c r="G3820" t="s">
        <v>3333</v>
      </c>
      <c r="H3820" t="s">
        <v>8606</v>
      </c>
      <c r="I3820" t="s">
        <v>3335</v>
      </c>
      <c r="K3820" t="s">
        <v>3336</v>
      </c>
      <c r="L3820" t="s">
        <v>3337</v>
      </c>
      <c r="M3820" t="s">
        <v>14192</v>
      </c>
      <c r="P3820" t="s">
        <v>3343</v>
      </c>
    </row>
    <row r="3821" spans="1:16" x14ac:dyDescent="0.25">
      <c r="A3821" t="s">
        <v>4410</v>
      </c>
      <c r="C3821" t="s">
        <v>14193</v>
      </c>
      <c r="D3821" t="s">
        <v>14193</v>
      </c>
      <c r="E3821" t="s">
        <v>14194</v>
      </c>
      <c r="F3821" t="s">
        <v>228</v>
      </c>
      <c r="K3821" t="s">
        <v>4605</v>
      </c>
      <c r="L3821" t="s">
        <v>4069</v>
      </c>
      <c r="P3821" t="s">
        <v>3343</v>
      </c>
    </row>
    <row r="3822" spans="1:16" x14ac:dyDescent="0.25">
      <c r="A3822" t="s">
        <v>4410</v>
      </c>
      <c r="C3822" t="s">
        <v>14195</v>
      </c>
      <c r="D3822" t="s">
        <v>14195</v>
      </c>
      <c r="E3822" t="s">
        <v>14196</v>
      </c>
      <c r="F3822" t="s">
        <v>14197</v>
      </c>
      <c r="K3822" t="s">
        <v>4605</v>
      </c>
      <c r="L3822" t="s">
        <v>3337</v>
      </c>
      <c r="P3822" t="s">
        <v>3343</v>
      </c>
    </row>
    <row r="3823" spans="1:16" x14ac:dyDescent="0.25">
      <c r="A3823" t="s">
        <v>4410</v>
      </c>
      <c r="C3823" t="s">
        <v>14198</v>
      </c>
      <c r="D3823" t="s">
        <v>14198</v>
      </c>
      <c r="E3823" t="s">
        <v>14199</v>
      </c>
      <c r="F3823" t="s">
        <v>14200</v>
      </c>
      <c r="K3823" t="s">
        <v>4605</v>
      </c>
      <c r="L3823" t="s">
        <v>3337</v>
      </c>
      <c r="P3823" t="s">
        <v>3343</v>
      </c>
    </row>
    <row r="3824" spans="1:16" x14ac:dyDescent="0.25">
      <c r="A3824" t="s">
        <v>3328</v>
      </c>
      <c r="B3824" t="s">
        <v>11766</v>
      </c>
      <c r="C3824" t="s">
        <v>14201</v>
      </c>
      <c r="D3824" t="s">
        <v>14201</v>
      </c>
      <c r="E3824" t="s">
        <v>14202</v>
      </c>
      <c r="F3824" t="s">
        <v>14203</v>
      </c>
      <c r="H3824" t="s">
        <v>8606</v>
      </c>
      <c r="K3824" t="s">
        <v>3336</v>
      </c>
      <c r="L3824" t="s">
        <v>3337</v>
      </c>
      <c r="M3824" t="s">
        <v>14204</v>
      </c>
      <c r="P3824" t="s">
        <v>3343</v>
      </c>
    </row>
    <row r="3825" spans="1:16" x14ac:dyDescent="0.25">
      <c r="A3825" t="s">
        <v>3328</v>
      </c>
      <c r="C3825" t="s">
        <v>14205</v>
      </c>
      <c r="D3825" t="s">
        <v>14205</v>
      </c>
      <c r="E3825" t="s">
        <v>14206</v>
      </c>
      <c r="H3825" t="s">
        <v>8606</v>
      </c>
      <c r="K3825" t="s">
        <v>3336</v>
      </c>
      <c r="L3825" t="s">
        <v>3337</v>
      </c>
      <c r="M3825" t="s">
        <v>14207</v>
      </c>
      <c r="P3825" t="s">
        <v>3343</v>
      </c>
    </row>
    <row r="3826" spans="1:16" x14ac:dyDescent="0.25">
      <c r="A3826" t="s">
        <v>4410</v>
      </c>
      <c r="C3826" t="s">
        <v>14208</v>
      </c>
      <c r="D3826" t="s">
        <v>14208</v>
      </c>
      <c r="E3826" t="s">
        <v>14209</v>
      </c>
      <c r="F3826" t="s">
        <v>14210</v>
      </c>
      <c r="G3826" t="s">
        <v>4403</v>
      </c>
      <c r="J3826" t="s">
        <v>14211</v>
      </c>
      <c r="K3826" t="s">
        <v>4605</v>
      </c>
      <c r="L3826" t="s">
        <v>4069</v>
      </c>
      <c r="P3826" t="s">
        <v>3343</v>
      </c>
    </row>
    <row r="3827" spans="1:16" x14ac:dyDescent="0.25">
      <c r="C3827" t="s">
        <v>14212</v>
      </c>
      <c r="D3827" t="s">
        <v>14212</v>
      </c>
      <c r="E3827" t="s">
        <v>14213</v>
      </c>
      <c r="K3827" t="s">
        <v>4605</v>
      </c>
      <c r="L3827" t="s">
        <v>4069</v>
      </c>
      <c r="P3827" t="s">
        <v>3343</v>
      </c>
    </row>
    <row r="3828" spans="1:16" x14ac:dyDescent="0.25">
      <c r="A3828" t="s">
        <v>4410</v>
      </c>
      <c r="C3828" t="s">
        <v>14214</v>
      </c>
      <c r="D3828" t="s">
        <v>14214</v>
      </c>
      <c r="E3828" t="s">
        <v>14215</v>
      </c>
      <c r="K3828" t="s">
        <v>4605</v>
      </c>
      <c r="L3828" t="s">
        <v>3337</v>
      </c>
      <c r="P3828" t="s">
        <v>3343</v>
      </c>
    </row>
    <row r="3829" spans="1:16" x14ac:dyDescent="0.25">
      <c r="A3829" t="s">
        <v>4410</v>
      </c>
      <c r="C3829" t="s">
        <v>14216</v>
      </c>
      <c r="D3829" t="s">
        <v>14216</v>
      </c>
      <c r="E3829" t="s">
        <v>14217</v>
      </c>
      <c r="F3829" t="s">
        <v>14218</v>
      </c>
      <c r="G3829" t="s">
        <v>4403</v>
      </c>
      <c r="J3829" t="s">
        <v>14211</v>
      </c>
      <c r="K3829" t="s">
        <v>4605</v>
      </c>
      <c r="L3829" t="s">
        <v>4069</v>
      </c>
      <c r="P3829" t="s">
        <v>3343</v>
      </c>
    </row>
    <row r="3830" spans="1:16" x14ac:dyDescent="0.25">
      <c r="A3830" t="s">
        <v>4410</v>
      </c>
      <c r="C3830" t="s">
        <v>14219</v>
      </c>
      <c r="D3830" t="s">
        <v>14219</v>
      </c>
      <c r="E3830" t="s">
        <v>14220</v>
      </c>
      <c r="F3830" t="s">
        <v>14221</v>
      </c>
      <c r="G3830" t="s">
        <v>4403</v>
      </c>
      <c r="J3830" t="s">
        <v>14222</v>
      </c>
      <c r="K3830" t="s">
        <v>4605</v>
      </c>
      <c r="L3830" t="s">
        <v>3337</v>
      </c>
      <c r="P3830" t="s">
        <v>3343</v>
      </c>
    </row>
    <row r="3831" spans="1:16" x14ac:dyDescent="0.25">
      <c r="C3831" t="s">
        <v>14223</v>
      </c>
      <c r="D3831" t="s">
        <v>14223</v>
      </c>
      <c r="E3831" t="s">
        <v>14224</v>
      </c>
      <c r="K3831" t="s">
        <v>4605</v>
      </c>
      <c r="L3831" t="s">
        <v>4069</v>
      </c>
      <c r="P3831" t="s">
        <v>3343</v>
      </c>
    </row>
    <row r="3832" spans="1:16" x14ac:dyDescent="0.25">
      <c r="A3832" t="s">
        <v>4398</v>
      </c>
      <c r="B3832" t="s">
        <v>4432</v>
      </c>
      <c r="C3832" t="s">
        <v>14225</v>
      </c>
      <c r="D3832" t="s">
        <v>14225</v>
      </c>
      <c r="E3832" t="s">
        <v>14226</v>
      </c>
      <c r="F3832" t="s">
        <v>14227</v>
      </c>
      <c r="G3832" t="s">
        <v>4403</v>
      </c>
      <c r="H3832" t="s">
        <v>4404</v>
      </c>
      <c r="J3832" t="s">
        <v>4436</v>
      </c>
      <c r="K3832" t="s">
        <v>4406</v>
      </c>
      <c r="L3832" t="s">
        <v>4069</v>
      </c>
      <c r="P3832" t="s">
        <v>3343</v>
      </c>
    </row>
    <row r="3833" spans="1:16" x14ac:dyDescent="0.25">
      <c r="A3833" t="s">
        <v>4398</v>
      </c>
      <c r="B3833" t="s">
        <v>4432</v>
      </c>
      <c r="C3833" t="s">
        <v>14228</v>
      </c>
      <c r="D3833" t="s">
        <v>14228</v>
      </c>
      <c r="E3833" t="s">
        <v>14229</v>
      </c>
      <c r="F3833" t="s">
        <v>14230</v>
      </c>
      <c r="G3833" t="s">
        <v>4403</v>
      </c>
      <c r="H3833" t="s">
        <v>4404</v>
      </c>
      <c r="J3833" t="s">
        <v>4436</v>
      </c>
      <c r="K3833" t="s">
        <v>4406</v>
      </c>
      <c r="L3833" t="s">
        <v>3337</v>
      </c>
      <c r="P3833" t="s">
        <v>3343</v>
      </c>
    </row>
    <row r="3834" spans="1:16" x14ac:dyDescent="0.25">
      <c r="A3834" t="s">
        <v>4398</v>
      </c>
      <c r="B3834" t="s">
        <v>4570</v>
      </c>
      <c r="C3834" t="s">
        <v>14231</v>
      </c>
      <c r="D3834" t="s">
        <v>14231</v>
      </c>
      <c r="E3834" t="s">
        <v>14232</v>
      </c>
      <c r="F3834" t="s">
        <v>14233</v>
      </c>
      <c r="G3834" t="s">
        <v>4403</v>
      </c>
      <c r="H3834" t="s">
        <v>4404</v>
      </c>
      <c r="J3834" t="s">
        <v>14234</v>
      </c>
      <c r="K3834" t="s">
        <v>4406</v>
      </c>
      <c r="L3834" t="s">
        <v>3337</v>
      </c>
      <c r="P3834" t="s">
        <v>3343</v>
      </c>
    </row>
    <row r="3835" spans="1:16" x14ac:dyDescent="0.25">
      <c r="A3835" t="s">
        <v>3328</v>
      </c>
      <c r="C3835" t="s">
        <v>14235</v>
      </c>
      <c r="D3835" t="s">
        <v>14235</v>
      </c>
      <c r="E3835" t="s">
        <v>14236</v>
      </c>
      <c r="F3835" t="s">
        <v>14237</v>
      </c>
      <c r="H3835" t="s">
        <v>8606</v>
      </c>
      <c r="K3835" t="s">
        <v>3336</v>
      </c>
      <c r="L3835" t="s">
        <v>4069</v>
      </c>
      <c r="M3835" t="s">
        <v>14238</v>
      </c>
      <c r="P3835" t="s">
        <v>3343</v>
      </c>
    </row>
    <row r="3836" spans="1:16" x14ac:dyDescent="0.25">
      <c r="A3836" t="s">
        <v>3328</v>
      </c>
      <c r="C3836" t="s">
        <v>14239</v>
      </c>
      <c r="D3836" t="s">
        <v>14239</v>
      </c>
      <c r="E3836" t="s">
        <v>14240</v>
      </c>
      <c r="F3836" t="s">
        <v>14241</v>
      </c>
      <c r="H3836" t="s">
        <v>8606</v>
      </c>
      <c r="K3836" t="s">
        <v>3336</v>
      </c>
      <c r="L3836" t="s">
        <v>4069</v>
      </c>
      <c r="M3836" t="s">
        <v>14242</v>
      </c>
      <c r="P3836" t="s">
        <v>3343</v>
      </c>
    </row>
    <row r="3837" spans="1:16" x14ac:dyDescent="0.25">
      <c r="C3837" t="s">
        <v>14243</v>
      </c>
      <c r="D3837" t="s">
        <v>14243</v>
      </c>
      <c r="E3837" t="s">
        <v>14244</v>
      </c>
      <c r="G3837" t="s">
        <v>3333</v>
      </c>
      <c r="K3837" t="s">
        <v>3336</v>
      </c>
      <c r="L3837" t="s">
        <v>4069</v>
      </c>
      <c r="P3837" t="s">
        <v>3343</v>
      </c>
    </row>
    <row r="3838" spans="1:16" x14ac:dyDescent="0.25">
      <c r="C3838" t="s">
        <v>14245</v>
      </c>
      <c r="D3838" t="s">
        <v>14245</v>
      </c>
      <c r="E3838" t="s">
        <v>5380</v>
      </c>
      <c r="F3838" t="s">
        <v>5381</v>
      </c>
      <c r="G3838" t="s">
        <v>4403</v>
      </c>
      <c r="H3838" t="s">
        <v>4415</v>
      </c>
      <c r="J3838" t="s">
        <v>14246</v>
      </c>
      <c r="K3838" t="s">
        <v>4593</v>
      </c>
      <c r="L3838" t="s">
        <v>3337</v>
      </c>
      <c r="M3838" t="s">
        <v>5231</v>
      </c>
      <c r="P3838" t="s">
        <v>3343</v>
      </c>
    </row>
    <row r="3839" spans="1:16" x14ac:dyDescent="0.25">
      <c r="C3839" t="s">
        <v>14247</v>
      </c>
      <c r="D3839" t="s">
        <v>14247</v>
      </c>
      <c r="E3839" t="s">
        <v>5384</v>
      </c>
      <c r="F3839" t="s">
        <v>5385</v>
      </c>
      <c r="G3839" t="s">
        <v>4403</v>
      </c>
      <c r="H3839" t="s">
        <v>4415</v>
      </c>
      <c r="J3839" t="s">
        <v>14246</v>
      </c>
      <c r="K3839" t="s">
        <v>4593</v>
      </c>
      <c r="L3839" t="s">
        <v>3337</v>
      </c>
      <c r="M3839" t="s">
        <v>5231</v>
      </c>
      <c r="P3839" t="s">
        <v>3343</v>
      </c>
    </row>
    <row r="3840" spans="1:16" x14ac:dyDescent="0.25">
      <c r="A3840" t="s">
        <v>3328</v>
      </c>
      <c r="B3840" t="s">
        <v>14248</v>
      </c>
      <c r="C3840" t="s">
        <v>14249</v>
      </c>
      <c r="D3840" t="s">
        <v>14249</v>
      </c>
      <c r="E3840" t="s">
        <v>5388</v>
      </c>
      <c r="F3840" t="s">
        <v>5389</v>
      </c>
      <c r="G3840" t="s">
        <v>4403</v>
      </c>
      <c r="H3840" t="s">
        <v>4415</v>
      </c>
      <c r="J3840" t="s">
        <v>14246</v>
      </c>
      <c r="K3840" t="s">
        <v>4593</v>
      </c>
      <c r="L3840" t="s">
        <v>3337</v>
      </c>
      <c r="M3840" t="s">
        <v>5231</v>
      </c>
      <c r="P3840" t="s">
        <v>3343</v>
      </c>
    </row>
    <row r="3841" spans="1:16" x14ac:dyDescent="0.25">
      <c r="A3841" t="s">
        <v>3328</v>
      </c>
      <c r="B3841" t="s">
        <v>14250</v>
      </c>
      <c r="C3841" t="s">
        <v>14251</v>
      </c>
      <c r="D3841" t="s">
        <v>14251</v>
      </c>
      <c r="E3841" t="s">
        <v>5391</v>
      </c>
      <c r="F3841" t="s">
        <v>5392</v>
      </c>
      <c r="G3841" t="s">
        <v>4403</v>
      </c>
      <c r="H3841" t="s">
        <v>4415</v>
      </c>
      <c r="J3841" t="s">
        <v>14246</v>
      </c>
      <c r="K3841" t="s">
        <v>4593</v>
      </c>
      <c r="L3841" t="s">
        <v>3337</v>
      </c>
      <c r="M3841" t="s">
        <v>5231</v>
      </c>
      <c r="P3841" t="s">
        <v>3343</v>
      </c>
    </row>
    <row r="3842" spans="1:16" x14ac:dyDescent="0.25">
      <c r="A3842" t="s">
        <v>3328</v>
      </c>
      <c r="B3842" t="s">
        <v>14252</v>
      </c>
      <c r="C3842" t="s">
        <v>14253</v>
      </c>
      <c r="D3842" t="s">
        <v>14253</v>
      </c>
      <c r="E3842" t="s">
        <v>4490</v>
      </c>
      <c r="F3842" t="s">
        <v>9011</v>
      </c>
      <c r="G3842" t="s">
        <v>4403</v>
      </c>
      <c r="H3842" t="s">
        <v>4415</v>
      </c>
      <c r="J3842" t="s">
        <v>14246</v>
      </c>
      <c r="K3842" t="s">
        <v>4593</v>
      </c>
      <c r="L3842" t="s">
        <v>3337</v>
      </c>
      <c r="M3842" t="s">
        <v>6637</v>
      </c>
      <c r="P3842" t="s">
        <v>3343</v>
      </c>
    </row>
    <row r="3843" spans="1:16" x14ac:dyDescent="0.25">
      <c r="A3843" t="s">
        <v>3883</v>
      </c>
      <c r="B3843" t="s">
        <v>14254</v>
      </c>
      <c r="C3843" t="s">
        <v>14255</v>
      </c>
      <c r="D3843" t="s">
        <v>14255</v>
      </c>
      <c r="E3843" t="s">
        <v>14256</v>
      </c>
      <c r="F3843" t="s">
        <v>5398</v>
      </c>
      <c r="G3843" t="s">
        <v>4486</v>
      </c>
      <c r="H3843" t="s">
        <v>4415</v>
      </c>
      <c r="J3843" t="s">
        <v>14246</v>
      </c>
      <c r="K3843" t="s">
        <v>3336</v>
      </c>
      <c r="L3843" t="s">
        <v>4069</v>
      </c>
      <c r="M3843" t="s">
        <v>5231</v>
      </c>
      <c r="P3843" t="s">
        <v>3343</v>
      </c>
    </row>
    <row r="3844" spans="1:16" x14ac:dyDescent="0.25">
      <c r="A3844" t="s">
        <v>3883</v>
      </c>
      <c r="B3844" t="s">
        <v>14257</v>
      </c>
      <c r="C3844" t="s">
        <v>14258</v>
      </c>
      <c r="D3844" t="s">
        <v>14258</v>
      </c>
      <c r="E3844" t="s">
        <v>14259</v>
      </c>
      <c r="F3844" t="s">
        <v>5402</v>
      </c>
      <c r="G3844" t="s">
        <v>4403</v>
      </c>
      <c r="H3844" t="s">
        <v>4415</v>
      </c>
      <c r="J3844" t="s">
        <v>14246</v>
      </c>
      <c r="K3844" t="s">
        <v>3336</v>
      </c>
      <c r="L3844" t="s">
        <v>4069</v>
      </c>
      <c r="M3844" t="s">
        <v>5231</v>
      </c>
      <c r="P3844" t="s">
        <v>3343</v>
      </c>
    </row>
    <row r="3845" spans="1:16" x14ac:dyDescent="0.25">
      <c r="A3845" t="s">
        <v>4398</v>
      </c>
      <c r="B3845" t="s">
        <v>4742</v>
      </c>
      <c r="C3845" t="s">
        <v>14260</v>
      </c>
      <c r="D3845" t="s">
        <v>14260</v>
      </c>
      <c r="E3845" t="s">
        <v>14261</v>
      </c>
      <c r="F3845" t="s">
        <v>14262</v>
      </c>
      <c r="G3845" t="s">
        <v>3881</v>
      </c>
      <c r="H3845" t="s">
        <v>4404</v>
      </c>
      <c r="I3845" t="s">
        <v>4746</v>
      </c>
      <c r="K3845" t="s">
        <v>4406</v>
      </c>
      <c r="L3845" t="s">
        <v>4069</v>
      </c>
      <c r="P3845" t="s">
        <v>3343</v>
      </c>
    </row>
    <row r="3846" spans="1:16" x14ac:dyDescent="0.25">
      <c r="A3846" t="s">
        <v>4410</v>
      </c>
      <c r="B3846" t="s">
        <v>14263</v>
      </c>
      <c r="C3846" t="s">
        <v>14264</v>
      </c>
      <c r="D3846" t="s">
        <v>14264</v>
      </c>
      <c r="E3846" t="s">
        <v>14265</v>
      </c>
      <c r="F3846" t="s">
        <v>14266</v>
      </c>
      <c r="G3846" t="s">
        <v>4403</v>
      </c>
      <c r="H3846" t="s">
        <v>4415</v>
      </c>
      <c r="J3846" t="s">
        <v>14267</v>
      </c>
      <c r="K3846" t="s">
        <v>4605</v>
      </c>
      <c r="L3846" t="s">
        <v>3337</v>
      </c>
      <c r="P3846" t="s">
        <v>3343</v>
      </c>
    </row>
    <row r="3847" spans="1:16" x14ac:dyDescent="0.25">
      <c r="C3847" t="s">
        <v>14268</v>
      </c>
      <c r="D3847" t="s">
        <v>14268</v>
      </c>
      <c r="E3847" t="s">
        <v>14269</v>
      </c>
      <c r="F3847" t="s">
        <v>14270</v>
      </c>
      <c r="G3847" t="s">
        <v>4403</v>
      </c>
      <c r="H3847" t="s">
        <v>4415</v>
      </c>
      <c r="J3847" t="s">
        <v>14267</v>
      </c>
      <c r="K3847" t="s">
        <v>4605</v>
      </c>
      <c r="L3847" t="s">
        <v>3337</v>
      </c>
      <c r="P3847" t="s">
        <v>3343</v>
      </c>
    </row>
    <row r="3848" spans="1:16" x14ac:dyDescent="0.25">
      <c r="A3848" t="s">
        <v>4764</v>
      </c>
      <c r="B3848" t="s">
        <v>14263</v>
      </c>
      <c r="C3848" t="s">
        <v>14271</v>
      </c>
      <c r="D3848" t="s">
        <v>14271</v>
      </c>
      <c r="E3848" t="s">
        <v>14272</v>
      </c>
      <c r="F3848" t="s">
        <v>14273</v>
      </c>
      <c r="G3848" t="s">
        <v>4799</v>
      </c>
      <c r="H3848" t="s">
        <v>4415</v>
      </c>
      <c r="J3848" t="s">
        <v>14267</v>
      </c>
      <c r="K3848" t="s">
        <v>4605</v>
      </c>
      <c r="L3848" t="s">
        <v>3337</v>
      </c>
      <c r="P3848" t="s">
        <v>3343</v>
      </c>
    </row>
    <row r="3849" spans="1:16" x14ac:dyDescent="0.25">
      <c r="A3849" t="s">
        <v>4398</v>
      </c>
      <c r="B3849" t="s">
        <v>14274</v>
      </c>
      <c r="C3849" t="s">
        <v>14275</v>
      </c>
      <c r="D3849" t="s">
        <v>14275</v>
      </c>
      <c r="E3849" t="s">
        <v>14276</v>
      </c>
      <c r="F3849" t="s">
        <v>14277</v>
      </c>
      <c r="G3849" t="s">
        <v>4403</v>
      </c>
      <c r="H3849" t="s">
        <v>4415</v>
      </c>
      <c r="J3849" t="s">
        <v>14267</v>
      </c>
      <c r="K3849" t="s">
        <v>4605</v>
      </c>
      <c r="L3849" t="s">
        <v>3337</v>
      </c>
      <c r="P3849" t="s">
        <v>3343</v>
      </c>
    </row>
    <row r="3850" spans="1:16" x14ac:dyDescent="0.25">
      <c r="A3850" t="s">
        <v>4410</v>
      </c>
      <c r="B3850" t="s">
        <v>14274</v>
      </c>
      <c r="C3850" t="s">
        <v>14278</v>
      </c>
      <c r="D3850" t="s">
        <v>14278</v>
      </c>
      <c r="E3850" t="s">
        <v>14279</v>
      </c>
      <c r="F3850" t="s">
        <v>14280</v>
      </c>
      <c r="G3850" t="s">
        <v>4486</v>
      </c>
      <c r="H3850" t="s">
        <v>4415</v>
      </c>
      <c r="J3850" t="s">
        <v>14267</v>
      </c>
      <c r="K3850" t="s">
        <v>4605</v>
      </c>
      <c r="L3850" t="s">
        <v>3337</v>
      </c>
      <c r="P3850" t="s">
        <v>3343</v>
      </c>
    </row>
    <row r="3851" spans="1:16" x14ac:dyDescent="0.25">
      <c r="A3851" t="s">
        <v>4398</v>
      </c>
      <c r="B3851" t="s">
        <v>14281</v>
      </c>
      <c r="C3851" t="s">
        <v>14282</v>
      </c>
      <c r="D3851" t="s">
        <v>14282</v>
      </c>
      <c r="E3851" t="s">
        <v>14283</v>
      </c>
      <c r="F3851" t="s">
        <v>14284</v>
      </c>
      <c r="G3851" t="s">
        <v>4486</v>
      </c>
      <c r="H3851" t="s">
        <v>4415</v>
      </c>
      <c r="J3851" t="s">
        <v>14267</v>
      </c>
      <c r="K3851" t="s">
        <v>4605</v>
      </c>
      <c r="L3851" t="s">
        <v>3337</v>
      </c>
      <c r="P3851" t="s">
        <v>3343</v>
      </c>
    </row>
    <row r="3852" spans="1:16" x14ac:dyDescent="0.25">
      <c r="A3852" t="s">
        <v>4398</v>
      </c>
      <c r="B3852" t="s">
        <v>14281</v>
      </c>
      <c r="C3852" t="s">
        <v>14285</v>
      </c>
      <c r="D3852" t="s">
        <v>14285</v>
      </c>
      <c r="E3852" t="s">
        <v>14286</v>
      </c>
      <c r="F3852" t="s">
        <v>14287</v>
      </c>
      <c r="G3852" t="s">
        <v>4403</v>
      </c>
      <c r="H3852" t="s">
        <v>4415</v>
      </c>
      <c r="J3852" t="s">
        <v>14267</v>
      </c>
      <c r="K3852" t="s">
        <v>4605</v>
      </c>
      <c r="L3852" t="s">
        <v>3337</v>
      </c>
      <c r="P3852" t="s">
        <v>3343</v>
      </c>
    </row>
    <row r="3853" spans="1:16" x14ac:dyDescent="0.25">
      <c r="A3853" t="s">
        <v>4410</v>
      </c>
      <c r="B3853" t="s">
        <v>14288</v>
      </c>
      <c r="C3853" t="s">
        <v>14289</v>
      </c>
      <c r="D3853" t="s">
        <v>14289</v>
      </c>
      <c r="E3853" t="s">
        <v>14290</v>
      </c>
      <c r="F3853" t="s">
        <v>14291</v>
      </c>
      <c r="G3853" t="s">
        <v>228</v>
      </c>
      <c r="H3853" t="s">
        <v>4415</v>
      </c>
      <c r="J3853" t="s">
        <v>14267</v>
      </c>
      <c r="K3853" t="s">
        <v>4605</v>
      </c>
      <c r="L3853" t="s">
        <v>3337</v>
      </c>
      <c r="P3853" t="s">
        <v>3343</v>
      </c>
    </row>
    <row r="3854" spans="1:16" x14ac:dyDescent="0.25">
      <c r="A3854" t="s">
        <v>4410</v>
      </c>
      <c r="B3854" t="s">
        <v>14292</v>
      </c>
      <c r="C3854" t="s">
        <v>14293</v>
      </c>
      <c r="D3854" t="s">
        <v>14293</v>
      </c>
      <c r="E3854" t="s">
        <v>14294</v>
      </c>
      <c r="F3854" t="s">
        <v>14295</v>
      </c>
      <c r="G3854" t="s">
        <v>4486</v>
      </c>
      <c r="H3854" t="s">
        <v>4415</v>
      </c>
      <c r="J3854" t="s">
        <v>14267</v>
      </c>
      <c r="K3854" t="s">
        <v>4605</v>
      </c>
      <c r="L3854" t="s">
        <v>3337</v>
      </c>
      <c r="P3854" t="s">
        <v>3343</v>
      </c>
    </row>
    <row r="3855" spans="1:16" x14ac:dyDescent="0.25">
      <c r="A3855" t="s">
        <v>4410</v>
      </c>
      <c r="B3855" t="s">
        <v>14296</v>
      </c>
      <c r="C3855" t="s">
        <v>14297</v>
      </c>
      <c r="D3855" t="s">
        <v>14297</v>
      </c>
      <c r="E3855" t="s">
        <v>14298</v>
      </c>
      <c r="F3855" t="s">
        <v>14299</v>
      </c>
      <c r="G3855" t="s">
        <v>228</v>
      </c>
      <c r="H3855" t="s">
        <v>4415</v>
      </c>
      <c r="J3855" t="s">
        <v>14267</v>
      </c>
      <c r="K3855" t="s">
        <v>4605</v>
      </c>
      <c r="L3855" t="s">
        <v>3337</v>
      </c>
      <c r="P3855" t="s">
        <v>3343</v>
      </c>
    </row>
    <row r="3856" spans="1:16" x14ac:dyDescent="0.25">
      <c r="A3856" t="s">
        <v>4764</v>
      </c>
      <c r="B3856" t="s">
        <v>14296</v>
      </c>
      <c r="C3856" t="s">
        <v>14300</v>
      </c>
      <c r="D3856" t="s">
        <v>14300</v>
      </c>
      <c r="E3856" t="s">
        <v>14301</v>
      </c>
      <c r="F3856" t="s">
        <v>14302</v>
      </c>
      <c r="G3856" t="s">
        <v>4486</v>
      </c>
      <c r="H3856" t="s">
        <v>4415</v>
      </c>
      <c r="J3856" t="s">
        <v>14267</v>
      </c>
      <c r="K3856" t="s">
        <v>4605</v>
      </c>
      <c r="L3856" t="s">
        <v>3337</v>
      </c>
      <c r="P3856" t="s">
        <v>3343</v>
      </c>
    </row>
    <row r="3857" spans="1:16" x14ac:dyDescent="0.25">
      <c r="C3857" t="s">
        <v>14303</v>
      </c>
      <c r="D3857" t="s">
        <v>14303</v>
      </c>
      <c r="E3857" t="s">
        <v>14304</v>
      </c>
      <c r="F3857" t="s">
        <v>14305</v>
      </c>
      <c r="G3857" t="s">
        <v>3881</v>
      </c>
      <c r="H3857" t="s">
        <v>4415</v>
      </c>
      <c r="J3857" t="s">
        <v>14267</v>
      </c>
      <c r="K3857" t="s">
        <v>4605</v>
      </c>
      <c r="L3857" t="s">
        <v>3337</v>
      </c>
      <c r="P3857" t="s">
        <v>3343</v>
      </c>
    </row>
    <row r="3858" spans="1:16" x14ac:dyDescent="0.25">
      <c r="C3858" t="s">
        <v>14306</v>
      </c>
      <c r="D3858" t="s">
        <v>14306</v>
      </c>
      <c r="E3858" t="s">
        <v>14307</v>
      </c>
      <c r="F3858" t="s">
        <v>14308</v>
      </c>
      <c r="G3858" t="s">
        <v>4403</v>
      </c>
      <c r="H3858" t="s">
        <v>4415</v>
      </c>
      <c r="J3858" t="s">
        <v>14267</v>
      </c>
      <c r="K3858" t="s">
        <v>4605</v>
      </c>
      <c r="L3858" t="s">
        <v>3337</v>
      </c>
      <c r="P3858" t="s">
        <v>3343</v>
      </c>
    </row>
    <row r="3859" spans="1:16" x14ac:dyDescent="0.25">
      <c r="A3859" t="s">
        <v>4764</v>
      </c>
      <c r="B3859" t="s">
        <v>14309</v>
      </c>
      <c r="C3859" t="s">
        <v>14310</v>
      </c>
      <c r="D3859" t="s">
        <v>14310</v>
      </c>
      <c r="E3859" t="s">
        <v>14311</v>
      </c>
      <c r="F3859" t="s">
        <v>14312</v>
      </c>
      <c r="G3859" t="s">
        <v>228</v>
      </c>
      <c r="H3859" t="s">
        <v>4415</v>
      </c>
      <c r="J3859" t="s">
        <v>14267</v>
      </c>
      <c r="K3859" t="s">
        <v>4605</v>
      </c>
      <c r="L3859" t="s">
        <v>3337</v>
      </c>
      <c r="P3859" t="s">
        <v>3343</v>
      </c>
    </row>
    <row r="3860" spans="1:16" x14ac:dyDescent="0.25">
      <c r="A3860" t="s">
        <v>4410</v>
      </c>
      <c r="B3860" t="s">
        <v>14313</v>
      </c>
      <c r="C3860" t="s">
        <v>14314</v>
      </c>
      <c r="D3860" t="s">
        <v>14314</v>
      </c>
      <c r="E3860" t="s">
        <v>14315</v>
      </c>
      <c r="F3860" t="s">
        <v>14316</v>
      </c>
      <c r="G3860" t="s">
        <v>4486</v>
      </c>
      <c r="H3860" t="s">
        <v>4415</v>
      </c>
      <c r="J3860" t="s">
        <v>14267</v>
      </c>
      <c r="K3860" t="s">
        <v>4605</v>
      </c>
      <c r="L3860" t="s">
        <v>3337</v>
      </c>
      <c r="P3860" t="s">
        <v>3343</v>
      </c>
    </row>
    <row r="3861" spans="1:16" x14ac:dyDescent="0.25">
      <c r="C3861" t="s">
        <v>14317</v>
      </c>
      <c r="D3861" t="s">
        <v>14317</v>
      </c>
      <c r="E3861" t="s">
        <v>14318</v>
      </c>
      <c r="F3861" t="s">
        <v>14319</v>
      </c>
      <c r="G3861" t="s">
        <v>3881</v>
      </c>
      <c r="H3861" t="s">
        <v>4415</v>
      </c>
      <c r="J3861" t="s">
        <v>14267</v>
      </c>
      <c r="K3861" t="s">
        <v>4605</v>
      </c>
      <c r="L3861" t="s">
        <v>3337</v>
      </c>
      <c r="P3861" t="s">
        <v>3343</v>
      </c>
    </row>
    <row r="3862" spans="1:16" x14ac:dyDescent="0.25">
      <c r="A3862" t="s">
        <v>4410</v>
      </c>
      <c r="B3862" t="s">
        <v>14274</v>
      </c>
      <c r="C3862" t="s">
        <v>14320</v>
      </c>
      <c r="D3862" t="s">
        <v>14320</v>
      </c>
      <c r="E3862" t="s">
        <v>14321</v>
      </c>
      <c r="F3862" t="s">
        <v>14322</v>
      </c>
      <c r="G3862" t="s">
        <v>4403</v>
      </c>
      <c r="H3862" t="s">
        <v>4415</v>
      </c>
      <c r="J3862" t="s">
        <v>14267</v>
      </c>
      <c r="K3862" t="s">
        <v>4605</v>
      </c>
      <c r="L3862" t="s">
        <v>3337</v>
      </c>
      <c r="P3862" t="s">
        <v>3343</v>
      </c>
    </row>
    <row r="3863" spans="1:16" x14ac:dyDescent="0.25">
      <c r="A3863" t="s">
        <v>4764</v>
      </c>
      <c r="B3863" t="s">
        <v>14288</v>
      </c>
      <c r="C3863" t="s">
        <v>14323</v>
      </c>
      <c r="D3863" t="s">
        <v>14323</v>
      </c>
      <c r="E3863" t="s">
        <v>14324</v>
      </c>
      <c r="F3863" t="s">
        <v>14325</v>
      </c>
      <c r="G3863" t="s">
        <v>3881</v>
      </c>
      <c r="H3863" t="s">
        <v>4415</v>
      </c>
      <c r="J3863" t="s">
        <v>14267</v>
      </c>
      <c r="K3863" t="s">
        <v>4605</v>
      </c>
      <c r="L3863" t="s">
        <v>3337</v>
      </c>
      <c r="P3863" t="s">
        <v>3343</v>
      </c>
    </row>
    <row r="3864" spans="1:16" x14ac:dyDescent="0.25">
      <c r="A3864" t="s">
        <v>4410</v>
      </c>
      <c r="B3864" t="s">
        <v>14274</v>
      </c>
      <c r="C3864" t="s">
        <v>14326</v>
      </c>
      <c r="D3864" t="s">
        <v>14326</v>
      </c>
      <c r="E3864" t="s">
        <v>14327</v>
      </c>
      <c r="F3864" t="s">
        <v>14328</v>
      </c>
      <c r="G3864" t="s">
        <v>4443</v>
      </c>
      <c r="H3864" t="s">
        <v>4415</v>
      </c>
      <c r="J3864" t="s">
        <v>14267</v>
      </c>
      <c r="K3864" t="s">
        <v>4605</v>
      </c>
      <c r="L3864" t="s">
        <v>3337</v>
      </c>
      <c r="P3864" t="s">
        <v>3343</v>
      </c>
    </row>
    <row r="3865" spans="1:16" x14ac:dyDescent="0.25">
      <c r="A3865" t="s">
        <v>4398</v>
      </c>
      <c r="B3865" t="s">
        <v>14281</v>
      </c>
      <c r="C3865" t="s">
        <v>14329</v>
      </c>
      <c r="D3865" t="s">
        <v>14329</v>
      </c>
      <c r="E3865" t="s">
        <v>14330</v>
      </c>
      <c r="F3865" t="s">
        <v>14331</v>
      </c>
      <c r="G3865" t="s">
        <v>4403</v>
      </c>
      <c r="H3865" t="s">
        <v>4415</v>
      </c>
      <c r="J3865" t="s">
        <v>14267</v>
      </c>
      <c r="K3865" t="s">
        <v>4605</v>
      </c>
      <c r="L3865" t="s">
        <v>3337</v>
      </c>
      <c r="P3865" t="s">
        <v>3343</v>
      </c>
    </row>
    <row r="3866" spans="1:16" x14ac:dyDescent="0.25">
      <c r="A3866" t="s">
        <v>4764</v>
      </c>
      <c r="C3866" t="s">
        <v>14332</v>
      </c>
      <c r="D3866" t="s">
        <v>14332</v>
      </c>
      <c r="E3866" t="s">
        <v>5354</v>
      </c>
      <c r="F3866" t="s">
        <v>14333</v>
      </c>
      <c r="H3866" t="s">
        <v>4415</v>
      </c>
      <c r="J3866" t="s">
        <v>14246</v>
      </c>
      <c r="K3866" t="s">
        <v>4593</v>
      </c>
      <c r="L3866" t="s">
        <v>3337</v>
      </c>
      <c r="M3866" t="s">
        <v>14334</v>
      </c>
      <c r="P3866" t="s">
        <v>3343</v>
      </c>
    </row>
    <row r="3867" spans="1:16" x14ac:dyDescent="0.25">
      <c r="A3867" t="s">
        <v>4764</v>
      </c>
      <c r="B3867" t="s">
        <v>10192</v>
      </c>
      <c r="C3867" t="s">
        <v>14335</v>
      </c>
      <c r="D3867" t="s">
        <v>14335</v>
      </c>
      <c r="E3867" t="s">
        <v>14336</v>
      </c>
      <c r="F3867" t="s">
        <v>14337</v>
      </c>
      <c r="G3867" t="s">
        <v>4403</v>
      </c>
      <c r="J3867" t="s">
        <v>14246</v>
      </c>
      <c r="K3867" t="s">
        <v>4593</v>
      </c>
      <c r="L3867" t="s">
        <v>4069</v>
      </c>
      <c r="M3867" t="s">
        <v>6306</v>
      </c>
      <c r="P3867" t="s">
        <v>3343</v>
      </c>
    </row>
    <row r="3868" spans="1:16" x14ac:dyDescent="0.25">
      <c r="A3868" t="s">
        <v>4764</v>
      </c>
      <c r="C3868" t="s">
        <v>14338</v>
      </c>
      <c r="D3868" t="s">
        <v>14338</v>
      </c>
      <c r="E3868" t="s">
        <v>14339</v>
      </c>
      <c r="F3868" t="s">
        <v>14340</v>
      </c>
      <c r="G3868" t="s">
        <v>4403</v>
      </c>
      <c r="J3868" t="s">
        <v>14246</v>
      </c>
      <c r="K3868" t="s">
        <v>4593</v>
      </c>
      <c r="L3868" t="s">
        <v>3337</v>
      </c>
      <c r="M3868" t="s">
        <v>6647</v>
      </c>
      <c r="P3868" t="s">
        <v>3343</v>
      </c>
    </row>
    <row r="3869" spans="1:16" x14ac:dyDescent="0.25">
      <c r="A3869" t="s">
        <v>4764</v>
      </c>
      <c r="B3869" t="s">
        <v>14341</v>
      </c>
      <c r="C3869" t="s">
        <v>14342</v>
      </c>
      <c r="D3869" t="s">
        <v>14342</v>
      </c>
      <c r="E3869" t="s">
        <v>5354</v>
      </c>
      <c r="F3869" t="s">
        <v>14343</v>
      </c>
      <c r="G3869" t="s">
        <v>4403</v>
      </c>
      <c r="H3869" t="s">
        <v>4415</v>
      </c>
      <c r="J3869" t="s">
        <v>14344</v>
      </c>
      <c r="K3869" t="s">
        <v>4593</v>
      </c>
      <c r="L3869" t="s">
        <v>5239</v>
      </c>
      <c r="M3869" t="s">
        <v>14345</v>
      </c>
      <c r="P3869" t="s">
        <v>3343</v>
      </c>
    </row>
    <row r="3870" spans="1:16" x14ac:dyDescent="0.25">
      <c r="A3870" t="s">
        <v>4764</v>
      </c>
      <c r="C3870" t="s">
        <v>14246</v>
      </c>
      <c r="D3870" t="s">
        <v>14246</v>
      </c>
      <c r="E3870" t="s">
        <v>14346</v>
      </c>
      <c r="F3870" t="s">
        <v>14347</v>
      </c>
      <c r="G3870" t="s">
        <v>4799</v>
      </c>
      <c r="K3870" t="s">
        <v>4593</v>
      </c>
      <c r="L3870" t="s">
        <v>3337</v>
      </c>
      <c r="M3870" t="s">
        <v>14348</v>
      </c>
      <c r="P3870" t="s">
        <v>3343</v>
      </c>
    </row>
    <row r="3871" spans="1:16" x14ac:dyDescent="0.25">
      <c r="A3871" t="s">
        <v>4764</v>
      </c>
      <c r="B3871" t="s">
        <v>14349</v>
      </c>
      <c r="C3871" t="s">
        <v>14350</v>
      </c>
      <c r="D3871" t="s">
        <v>14350</v>
      </c>
      <c r="E3871" t="s">
        <v>5146</v>
      </c>
      <c r="F3871" t="s">
        <v>14351</v>
      </c>
      <c r="G3871" t="s">
        <v>4403</v>
      </c>
      <c r="J3871" t="s">
        <v>14246</v>
      </c>
      <c r="K3871" t="s">
        <v>4593</v>
      </c>
      <c r="L3871" t="s">
        <v>3337</v>
      </c>
      <c r="M3871" t="s">
        <v>6307</v>
      </c>
      <c r="P3871" t="s">
        <v>3343</v>
      </c>
    </row>
    <row r="3872" spans="1:16" x14ac:dyDescent="0.25">
      <c r="A3872" t="s">
        <v>3883</v>
      </c>
      <c r="C3872" t="s">
        <v>14352</v>
      </c>
      <c r="D3872" t="s">
        <v>14352</v>
      </c>
      <c r="E3872" t="s">
        <v>14353</v>
      </c>
      <c r="F3872" t="s">
        <v>5418</v>
      </c>
      <c r="G3872" t="s">
        <v>3881</v>
      </c>
      <c r="H3872" t="s">
        <v>4415</v>
      </c>
      <c r="J3872" t="s">
        <v>14246</v>
      </c>
      <c r="K3872" t="s">
        <v>3336</v>
      </c>
      <c r="L3872" t="s">
        <v>3337</v>
      </c>
      <c r="M3872" t="s">
        <v>5231</v>
      </c>
      <c r="P3872" t="s">
        <v>3343</v>
      </c>
    </row>
    <row r="3873" spans="1:16" x14ac:dyDescent="0.25">
      <c r="A3873" t="s">
        <v>3883</v>
      </c>
      <c r="C3873" t="s">
        <v>14354</v>
      </c>
      <c r="D3873" t="s">
        <v>14354</v>
      </c>
      <c r="E3873" t="s">
        <v>14355</v>
      </c>
      <c r="F3873" t="s">
        <v>5421</v>
      </c>
      <c r="G3873" t="s">
        <v>4486</v>
      </c>
      <c r="H3873" t="s">
        <v>4415</v>
      </c>
      <c r="J3873" t="s">
        <v>14246</v>
      </c>
      <c r="K3873" t="s">
        <v>3336</v>
      </c>
      <c r="L3873" t="s">
        <v>3337</v>
      </c>
      <c r="M3873" t="s">
        <v>5231</v>
      </c>
      <c r="P3873" t="s">
        <v>3343</v>
      </c>
    </row>
    <row r="3874" spans="1:16" x14ac:dyDescent="0.25">
      <c r="A3874" t="s">
        <v>4764</v>
      </c>
      <c r="C3874" t="s">
        <v>14356</v>
      </c>
      <c r="D3874" t="s">
        <v>14356</v>
      </c>
      <c r="E3874" t="s">
        <v>14357</v>
      </c>
      <c r="F3874" t="s">
        <v>14358</v>
      </c>
      <c r="G3874" t="s">
        <v>4403</v>
      </c>
      <c r="J3874" t="s">
        <v>14246</v>
      </c>
      <c r="K3874" t="s">
        <v>4593</v>
      </c>
      <c r="L3874" t="s">
        <v>3337</v>
      </c>
      <c r="M3874" t="s">
        <v>6659</v>
      </c>
      <c r="P3874" t="s">
        <v>3343</v>
      </c>
    </row>
    <row r="3875" spans="1:16" x14ac:dyDescent="0.25">
      <c r="A3875" t="s">
        <v>4764</v>
      </c>
      <c r="C3875" t="s">
        <v>14359</v>
      </c>
      <c r="D3875" t="s">
        <v>14359</v>
      </c>
      <c r="E3875" t="s">
        <v>7364</v>
      </c>
      <c r="F3875" t="s">
        <v>14360</v>
      </c>
      <c r="G3875" t="s">
        <v>4403</v>
      </c>
      <c r="K3875" t="s">
        <v>4593</v>
      </c>
      <c r="L3875" t="s">
        <v>3337</v>
      </c>
      <c r="M3875" t="s">
        <v>6663</v>
      </c>
      <c r="P3875" t="s">
        <v>3343</v>
      </c>
    </row>
    <row r="3876" spans="1:16" x14ac:dyDescent="0.25">
      <c r="A3876" t="s">
        <v>4764</v>
      </c>
      <c r="B3876" t="s">
        <v>14361</v>
      </c>
      <c r="C3876" t="s">
        <v>14362</v>
      </c>
      <c r="D3876" t="s">
        <v>14362</v>
      </c>
      <c r="E3876" t="s">
        <v>5423</v>
      </c>
      <c r="F3876" t="s">
        <v>14363</v>
      </c>
      <c r="G3876" t="s">
        <v>3881</v>
      </c>
      <c r="H3876" t="s">
        <v>4415</v>
      </c>
      <c r="J3876" t="s">
        <v>14246</v>
      </c>
      <c r="K3876" t="s">
        <v>4593</v>
      </c>
      <c r="L3876" t="s">
        <v>3337</v>
      </c>
      <c r="M3876" t="s">
        <v>6666</v>
      </c>
      <c r="P3876" t="s">
        <v>3343</v>
      </c>
    </row>
    <row r="3877" spans="1:16" x14ac:dyDescent="0.25">
      <c r="A3877" t="s">
        <v>4764</v>
      </c>
      <c r="B3877" t="s">
        <v>10192</v>
      </c>
      <c r="C3877" t="s">
        <v>14364</v>
      </c>
      <c r="D3877" t="s">
        <v>14364</v>
      </c>
      <c r="E3877" t="s">
        <v>5170</v>
      </c>
      <c r="F3877" t="s">
        <v>14365</v>
      </c>
      <c r="G3877" t="s">
        <v>4403</v>
      </c>
      <c r="H3877" t="s">
        <v>4404</v>
      </c>
      <c r="J3877" t="s">
        <v>14246</v>
      </c>
      <c r="K3877" t="s">
        <v>4593</v>
      </c>
      <c r="L3877" t="s">
        <v>3337</v>
      </c>
      <c r="M3877" t="s">
        <v>6669</v>
      </c>
      <c r="P3877" t="s">
        <v>3343</v>
      </c>
    </row>
    <row r="3878" spans="1:16" x14ac:dyDescent="0.25">
      <c r="A3878" t="s">
        <v>3883</v>
      </c>
      <c r="C3878" t="s">
        <v>14366</v>
      </c>
      <c r="D3878" t="s">
        <v>14366</v>
      </c>
      <c r="F3878" t="s">
        <v>4486</v>
      </c>
      <c r="H3878" t="s">
        <v>4415</v>
      </c>
      <c r="J3878" t="s">
        <v>14246</v>
      </c>
      <c r="K3878" t="s">
        <v>4593</v>
      </c>
      <c r="L3878" t="s">
        <v>4069</v>
      </c>
      <c r="M3878" t="s">
        <v>5231</v>
      </c>
      <c r="P3878" t="s">
        <v>3343</v>
      </c>
    </row>
    <row r="3879" spans="1:16" x14ac:dyDescent="0.25">
      <c r="A3879" t="s">
        <v>3883</v>
      </c>
      <c r="C3879" t="s">
        <v>14367</v>
      </c>
      <c r="D3879" t="s">
        <v>14367</v>
      </c>
      <c r="F3879" t="s">
        <v>5429</v>
      </c>
      <c r="H3879" t="s">
        <v>4415</v>
      </c>
      <c r="J3879" t="s">
        <v>14246</v>
      </c>
      <c r="K3879" t="s">
        <v>4593</v>
      </c>
      <c r="L3879" t="s">
        <v>4069</v>
      </c>
      <c r="M3879" t="s">
        <v>5231</v>
      </c>
      <c r="P3879" t="s">
        <v>3343</v>
      </c>
    </row>
    <row r="3880" spans="1:16" x14ac:dyDescent="0.25">
      <c r="A3880" t="s">
        <v>3883</v>
      </c>
      <c r="C3880" t="s">
        <v>14368</v>
      </c>
      <c r="D3880" t="s">
        <v>14368</v>
      </c>
      <c r="F3880" t="s">
        <v>5431</v>
      </c>
      <c r="H3880" t="s">
        <v>4415</v>
      </c>
      <c r="J3880" t="s">
        <v>14246</v>
      </c>
      <c r="K3880" t="s">
        <v>4593</v>
      </c>
      <c r="L3880" t="s">
        <v>4069</v>
      </c>
      <c r="M3880" t="s">
        <v>5231</v>
      </c>
      <c r="P3880" t="s">
        <v>3343</v>
      </c>
    </row>
    <row r="3881" spans="1:16" x14ac:dyDescent="0.25">
      <c r="A3881" t="s">
        <v>3883</v>
      </c>
      <c r="C3881" t="s">
        <v>14369</v>
      </c>
      <c r="D3881" t="s">
        <v>14369</v>
      </c>
      <c r="F3881" t="s">
        <v>5434</v>
      </c>
      <c r="H3881" t="s">
        <v>4415</v>
      </c>
      <c r="J3881" t="s">
        <v>14246</v>
      </c>
      <c r="K3881" t="s">
        <v>4593</v>
      </c>
      <c r="L3881" t="s">
        <v>4069</v>
      </c>
      <c r="M3881" t="s">
        <v>5231</v>
      </c>
      <c r="P3881" t="s">
        <v>3343</v>
      </c>
    </row>
    <row r="3882" spans="1:16" x14ac:dyDescent="0.25">
      <c r="A3882" t="s">
        <v>3883</v>
      </c>
      <c r="C3882" t="s">
        <v>14370</v>
      </c>
      <c r="D3882" t="s">
        <v>14370</v>
      </c>
      <c r="F3882" t="s">
        <v>5436</v>
      </c>
      <c r="H3882" t="s">
        <v>4415</v>
      </c>
      <c r="J3882" t="s">
        <v>14246</v>
      </c>
      <c r="K3882" t="s">
        <v>4593</v>
      </c>
      <c r="L3882" t="s">
        <v>4069</v>
      </c>
      <c r="M3882" t="s">
        <v>5231</v>
      </c>
      <c r="P3882" t="s">
        <v>3343</v>
      </c>
    </row>
    <row r="3883" spans="1:16" x14ac:dyDescent="0.25">
      <c r="A3883" t="s">
        <v>3883</v>
      </c>
      <c r="B3883" t="s">
        <v>14371</v>
      </c>
      <c r="C3883" t="s">
        <v>14372</v>
      </c>
      <c r="D3883" t="s">
        <v>14372</v>
      </c>
      <c r="F3883" t="s">
        <v>5438</v>
      </c>
      <c r="G3883" t="s">
        <v>3881</v>
      </c>
      <c r="H3883" t="s">
        <v>4415</v>
      </c>
      <c r="J3883" t="s">
        <v>14246</v>
      </c>
      <c r="K3883" t="s">
        <v>4593</v>
      </c>
      <c r="L3883" t="s">
        <v>4069</v>
      </c>
      <c r="M3883" t="s">
        <v>5231</v>
      </c>
      <c r="P3883" t="s">
        <v>3343</v>
      </c>
    </row>
    <row r="3884" spans="1:16" x14ac:dyDescent="0.25">
      <c r="A3884" t="s">
        <v>3883</v>
      </c>
      <c r="C3884" t="s">
        <v>14373</v>
      </c>
      <c r="D3884" t="s">
        <v>14373</v>
      </c>
      <c r="E3884" t="s">
        <v>14374</v>
      </c>
      <c r="F3884" t="s">
        <v>5441</v>
      </c>
      <c r="G3884" t="s">
        <v>3333</v>
      </c>
      <c r="H3884" t="s">
        <v>4415</v>
      </c>
      <c r="J3884" t="s">
        <v>14246</v>
      </c>
      <c r="K3884" t="s">
        <v>3336</v>
      </c>
      <c r="L3884" t="s">
        <v>3337</v>
      </c>
      <c r="M3884" t="s">
        <v>5231</v>
      </c>
      <c r="P3884" t="s">
        <v>3343</v>
      </c>
    </row>
    <row r="3885" spans="1:16" x14ac:dyDescent="0.25">
      <c r="A3885" t="s">
        <v>3883</v>
      </c>
      <c r="C3885" t="s">
        <v>14375</v>
      </c>
      <c r="D3885" t="s">
        <v>14375</v>
      </c>
      <c r="E3885" t="s">
        <v>14376</v>
      </c>
      <c r="F3885" t="s">
        <v>5444</v>
      </c>
      <c r="G3885" t="s">
        <v>4403</v>
      </c>
      <c r="H3885" t="s">
        <v>4415</v>
      </c>
      <c r="J3885" t="s">
        <v>14246</v>
      </c>
      <c r="K3885" t="s">
        <v>3336</v>
      </c>
      <c r="L3885" t="s">
        <v>3337</v>
      </c>
      <c r="M3885" t="s">
        <v>5231</v>
      </c>
      <c r="P3885" t="s">
        <v>3343</v>
      </c>
    </row>
    <row r="3886" spans="1:16" x14ac:dyDescent="0.25">
      <c r="A3886" t="s">
        <v>3883</v>
      </c>
      <c r="B3886" t="s">
        <v>14377</v>
      </c>
      <c r="C3886" t="s">
        <v>14378</v>
      </c>
      <c r="D3886" t="s">
        <v>14378</v>
      </c>
      <c r="F3886" t="s">
        <v>5447</v>
      </c>
      <c r="G3886" t="s">
        <v>3881</v>
      </c>
      <c r="H3886" t="s">
        <v>4415</v>
      </c>
      <c r="J3886" t="s">
        <v>14246</v>
      </c>
      <c r="K3886" t="s">
        <v>4593</v>
      </c>
      <c r="L3886" t="s">
        <v>4069</v>
      </c>
      <c r="P3886" t="s">
        <v>3343</v>
      </c>
    </row>
    <row r="3887" spans="1:16" x14ac:dyDescent="0.25">
      <c r="A3887" t="s">
        <v>3883</v>
      </c>
      <c r="C3887" t="s">
        <v>14379</v>
      </c>
      <c r="D3887" t="s">
        <v>14379</v>
      </c>
      <c r="E3887" t="s">
        <v>14380</v>
      </c>
      <c r="F3887" t="s">
        <v>5450</v>
      </c>
      <c r="G3887" t="s">
        <v>4486</v>
      </c>
      <c r="H3887" t="s">
        <v>4415</v>
      </c>
      <c r="J3887" t="s">
        <v>14246</v>
      </c>
      <c r="K3887" t="s">
        <v>3336</v>
      </c>
      <c r="L3887" t="s">
        <v>3337</v>
      </c>
      <c r="M3887" t="s">
        <v>5231</v>
      </c>
      <c r="P3887" t="s">
        <v>3343</v>
      </c>
    </row>
    <row r="3888" spans="1:16" x14ac:dyDescent="0.25">
      <c r="C3888" t="s">
        <v>14381</v>
      </c>
      <c r="D3888" t="s">
        <v>14381</v>
      </c>
      <c r="E3888" t="s">
        <v>14382</v>
      </c>
      <c r="F3888" t="s">
        <v>5452</v>
      </c>
      <c r="G3888" t="s">
        <v>4403</v>
      </c>
      <c r="H3888" t="s">
        <v>4415</v>
      </c>
      <c r="J3888" t="s">
        <v>14246</v>
      </c>
      <c r="K3888" t="s">
        <v>4593</v>
      </c>
      <c r="L3888" t="s">
        <v>3337</v>
      </c>
      <c r="M3888" t="s">
        <v>5231</v>
      </c>
      <c r="P3888" t="s">
        <v>3343</v>
      </c>
    </row>
    <row r="3889" spans="1:16" x14ac:dyDescent="0.25">
      <c r="A3889" t="s">
        <v>4410</v>
      </c>
      <c r="B3889" t="s">
        <v>14383</v>
      </c>
      <c r="C3889" t="s">
        <v>14384</v>
      </c>
      <c r="D3889" t="s">
        <v>14384</v>
      </c>
      <c r="E3889" t="s">
        <v>14385</v>
      </c>
      <c r="F3889" t="s">
        <v>14386</v>
      </c>
      <c r="G3889" t="s">
        <v>4513</v>
      </c>
      <c r="H3889" t="s">
        <v>4415</v>
      </c>
      <c r="I3889" t="s">
        <v>3348</v>
      </c>
      <c r="K3889" t="s">
        <v>3336</v>
      </c>
      <c r="L3889" t="s">
        <v>3337</v>
      </c>
      <c r="M3889" t="s">
        <v>14387</v>
      </c>
      <c r="N3889" t="s">
        <v>4450</v>
      </c>
      <c r="P3889" t="s">
        <v>3343</v>
      </c>
    </row>
    <row r="3890" spans="1:16" x14ac:dyDescent="0.25">
      <c r="A3890" t="s">
        <v>4764</v>
      </c>
      <c r="C3890" t="s">
        <v>14388</v>
      </c>
      <c r="D3890" t="s">
        <v>14388</v>
      </c>
      <c r="E3890" t="s">
        <v>14389</v>
      </c>
      <c r="F3890" t="s">
        <v>14390</v>
      </c>
      <c r="G3890" t="s">
        <v>4403</v>
      </c>
      <c r="J3890" t="s">
        <v>14246</v>
      </c>
      <c r="K3890" t="s">
        <v>4593</v>
      </c>
      <c r="L3890" t="s">
        <v>3337</v>
      </c>
      <c r="M3890" t="s">
        <v>6689</v>
      </c>
      <c r="P3890" t="s">
        <v>3343</v>
      </c>
    </row>
    <row r="3891" spans="1:16" x14ac:dyDescent="0.25">
      <c r="A3891" t="s">
        <v>3883</v>
      </c>
      <c r="C3891" t="s">
        <v>14391</v>
      </c>
      <c r="D3891" t="s">
        <v>14391</v>
      </c>
      <c r="E3891" t="s">
        <v>14392</v>
      </c>
      <c r="F3891" t="s">
        <v>5456</v>
      </c>
      <c r="G3891" t="s">
        <v>4403</v>
      </c>
      <c r="H3891" t="s">
        <v>4415</v>
      </c>
      <c r="J3891" t="s">
        <v>14246</v>
      </c>
      <c r="L3891" t="s">
        <v>3337</v>
      </c>
      <c r="M3891" t="s">
        <v>5231</v>
      </c>
      <c r="P3891" t="s">
        <v>3343</v>
      </c>
    </row>
    <row r="3892" spans="1:16" x14ac:dyDescent="0.25">
      <c r="A3892" t="s">
        <v>3883</v>
      </c>
      <c r="C3892" t="s">
        <v>14393</v>
      </c>
      <c r="D3892" t="s">
        <v>14393</v>
      </c>
      <c r="E3892" t="s">
        <v>14394</v>
      </c>
      <c r="F3892" t="s">
        <v>5460</v>
      </c>
      <c r="G3892" t="s">
        <v>4403</v>
      </c>
      <c r="H3892" t="s">
        <v>4415</v>
      </c>
      <c r="J3892" t="s">
        <v>14246</v>
      </c>
      <c r="L3892" t="s">
        <v>3337</v>
      </c>
      <c r="M3892" t="s">
        <v>5231</v>
      </c>
      <c r="P3892" t="s">
        <v>3343</v>
      </c>
    </row>
    <row r="3893" spans="1:16" x14ac:dyDescent="0.25">
      <c r="A3893" t="s">
        <v>3883</v>
      </c>
      <c r="B3893" t="s">
        <v>14395</v>
      </c>
      <c r="C3893" t="s">
        <v>14396</v>
      </c>
      <c r="D3893" t="s">
        <v>14396</v>
      </c>
      <c r="E3893" t="s">
        <v>14397</v>
      </c>
      <c r="F3893" t="s">
        <v>5463</v>
      </c>
      <c r="G3893" t="s">
        <v>4403</v>
      </c>
      <c r="H3893" t="s">
        <v>4415</v>
      </c>
      <c r="J3893" t="s">
        <v>14246</v>
      </c>
      <c r="K3893" t="s">
        <v>4593</v>
      </c>
      <c r="L3893" t="s">
        <v>3337</v>
      </c>
      <c r="M3893" t="s">
        <v>5231</v>
      </c>
      <c r="P3893" t="s">
        <v>3343</v>
      </c>
    </row>
    <row r="3894" spans="1:16" x14ac:dyDescent="0.25">
      <c r="A3894" t="s">
        <v>3883</v>
      </c>
      <c r="B3894" t="s">
        <v>14398</v>
      </c>
      <c r="C3894" t="s">
        <v>14399</v>
      </c>
      <c r="D3894" t="s">
        <v>14399</v>
      </c>
      <c r="E3894" t="s">
        <v>14400</v>
      </c>
      <c r="F3894" t="s">
        <v>5467</v>
      </c>
      <c r="G3894" t="s">
        <v>4403</v>
      </c>
      <c r="H3894" t="s">
        <v>4415</v>
      </c>
      <c r="J3894" t="s">
        <v>14246</v>
      </c>
      <c r="K3894" t="s">
        <v>5457</v>
      </c>
      <c r="L3894" t="s">
        <v>3337</v>
      </c>
      <c r="M3894" t="s">
        <v>5231</v>
      </c>
      <c r="P3894" t="s">
        <v>3343</v>
      </c>
    </row>
    <row r="3895" spans="1:16" x14ac:dyDescent="0.25">
      <c r="A3895" t="s">
        <v>3883</v>
      </c>
      <c r="B3895" t="s">
        <v>14395</v>
      </c>
      <c r="C3895" t="s">
        <v>14401</v>
      </c>
      <c r="D3895" t="s">
        <v>14401</v>
      </c>
      <c r="E3895" t="s">
        <v>14402</v>
      </c>
      <c r="F3895" t="s">
        <v>5470</v>
      </c>
      <c r="G3895" t="s">
        <v>4403</v>
      </c>
      <c r="H3895" t="s">
        <v>4415</v>
      </c>
      <c r="J3895" t="s">
        <v>14246</v>
      </c>
      <c r="K3895" t="s">
        <v>4593</v>
      </c>
      <c r="L3895" t="s">
        <v>3337</v>
      </c>
      <c r="M3895" t="s">
        <v>5231</v>
      </c>
      <c r="P3895" t="s">
        <v>3343</v>
      </c>
    </row>
    <row r="3896" spans="1:16" x14ac:dyDescent="0.25">
      <c r="A3896" t="s">
        <v>3883</v>
      </c>
      <c r="B3896" t="s">
        <v>14398</v>
      </c>
      <c r="C3896" t="s">
        <v>14403</v>
      </c>
      <c r="D3896" t="s">
        <v>14403</v>
      </c>
      <c r="E3896" t="s">
        <v>14404</v>
      </c>
      <c r="F3896" t="s">
        <v>5473</v>
      </c>
      <c r="G3896" t="s">
        <v>4403</v>
      </c>
      <c r="H3896" t="s">
        <v>4415</v>
      </c>
      <c r="J3896" t="s">
        <v>14246</v>
      </c>
      <c r="K3896" t="s">
        <v>4593</v>
      </c>
      <c r="L3896" t="s">
        <v>3337</v>
      </c>
      <c r="M3896" t="s">
        <v>5231</v>
      </c>
      <c r="P3896" t="s">
        <v>3343</v>
      </c>
    </row>
    <row r="3897" spans="1:16" x14ac:dyDescent="0.25">
      <c r="A3897" t="s">
        <v>3883</v>
      </c>
      <c r="C3897" t="s">
        <v>14405</v>
      </c>
      <c r="D3897" t="s">
        <v>14405</v>
      </c>
      <c r="E3897" t="s">
        <v>14406</v>
      </c>
      <c r="F3897" t="s">
        <v>5476</v>
      </c>
      <c r="G3897" t="s">
        <v>4403</v>
      </c>
      <c r="H3897" t="s">
        <v>4415</v>
      </c>
      <c r="J3897" t="s">
        <v>14246</v>
      </c>
      <c r="L3897" t="s">
        <v>3337</v>
      </c>
      <c r="M3897" t="s">
        <v>5231</v>
      </c>
      <c r="P3897" t="s">
        <v>3343</v>
      </c>
    </row>
    <row r="3898" spans="1:16" x14ac:dyDescent="0.25">
      <c r="A3898" t="s">
        <v>3883</v>
      </c>
      <c r="C3898" t="s">
        <v>14407</v>
      </c>
      <c r="D3898" t="s">
        <v>14407</v>
      </c>
      <c r="E3898" t="s">
        <v>14408</v>
      </c>
      <c r="F3898" t="s">
        <v>5479</v>
      </c>
      <c r="G3898" t="s">
        <v>4403</v>
      </c>
      <c r="H3898" t="s">
        <v>4415</v>
      </c>
      <c r="J3898" t="s">
        <v>14246</v>
      </c>
      <c r="L3898" t="s">
        <v>3337</v>
      </c>
      <c r="M3898" t="s">
        <v>5231</v>
      </c>
      <c r="P3898" t="s">
        <v>3343</v>
      </c>
    </row>
    <row r="3899" spans="1:16" x14ac:dyDescent="0.25">
      <c r="A3899" t="s">
        <v>3883</v>
      </c>
      <c r="B3899" t="s">
        <v>14409</v>
      </c>
      <c r="C3899" t="s">
        <v>14410</v>
      </c>
      <c r="D3899" t="s">
        <v>14410</v>
      </c>
      <c r="E3899" t="s">
        <v>14411</v>
      </c>
      <c r="F3899" t="s">
        <v>5482</v>
      </c>
      <c r="G3899" t="s">
        <v>4486</v>
      </c>
      <c r="H3899" t="s">
        <v>4415</v>
      </c>
      <c r="J3899" t="s">
        <v>14246</v>
      </c>
      <c r="K3899" t="s">
        <v>3336</v>
      </c>
      <c r="L3899" t="s">
        <v>3337</v>
      </c>
      <c r="M3899" t="s">
        <v>5231</v>
      </c>
      <c r="P3899" t="s">
        <v>3343</v>
      </c>
    </row>
    <row r="3900" spans="1:16" x14ac:dyDescent="0.25">
      <c r="A3900" t="s">
        <v>3883</v>
      </c>
      <c r="C3900" t="s">
        <v>14412</v>
      </c>
      <c r="D3900" t="s">
        <v>14412</v>
      </c>
      <c r="E3900" t="s">
        <v>14413</v>
      </c>
      <c r="F3900" t="s">
        <v>5485</v>
      </c>
      <c r="G3900" t="s">
        <v>3881</v>
      </c>
      <c r="H3900" t="s">
        <v>4415</v>
      </c>
      <c r="J3900" t="s">
        <v>14246</v>
      </c>
      <c r="K3900" t="s">
        <v>3336</v>
      </c>
      <c r="L3900" t="s">
        <v>3337</v>
      </c>
      <c r="M3900" t="s">
        <v>5231</v>
      </c>
      <c r="P3900" t="s">
        <v>3343</v>
      </c>
    </row>
    <row r="3901" spans="1:16" x14ac:dyDescent="0.25">
      <c r="A3901" t="s">
        <v>4764</v>
      </c>
      <c r="C3901" t="s">
        <v>14414</v>
      </c>
      <c r="D3901" t="s">
        <v>14414</v>
      </c>
      <c r="E3901" t="s">
        <v>6714</v>
      </c>
      <c r="F3901" t="s">
        <v>14415</v>
      </c>
      <c r="G3901" t="s">
        <v>4403</v>
      </c>
      <c r="K3901" t="s">
        <v>4593</v>
      </c>
      <c r="L3901" t="s">
        <v>3337</v>
      </c>
      <c r="M3901" t="s">
        <v>6716</v>
      </c>
      <c r="P3901" t="s">
        <v>3343</v>
      </c>
    </row>
    <row r="3902" spans="1:16" x14ac:dyDescent="0.25">
      <c r="A3902" t="s">
        <v>4764</v>
      </c>
      <c r="B3902" t="s">
        <v>14361</v>
      </c>
      <c r="C3902" t="s">
        <v>14416</v>
      </c>
      <c r="D3902" t="s">
        <v>14416</v>
      </c>
      <c r="E3902" t="s">
        <v>5213</v>
      </c>
      <c r="F3902" t="s">
        <v>14417</v>
      </c>
      <c r="G3902" t="s">
        <v>4403</v>
      </c>
      <c r="H3902" t="s">
        <v>4404</v>
      </c>
      <c r="J3902" t="s">
        <v>14418</v>
      </c>
      <c r="K3902" t="s">
        <v>4593</v>
      </c>
      <c r="L3902" t="s">
        <v>3337</v>
      </c>
      <c r="M3902" t="s">
        <v>6719</v>
      </c>
      <c r="P3902" t="s">
        <v>3343</v>
      </c>
    </row>
    <row r="3903" spans="1:16" x14ac:dyDescent="0.25">
      <c r="A3903" t="s">
        <v>4764</v>
      </c>
      <c r="B3903" t="s">
        <v>14361</v>
      </c>
      <c r="C3903" t="s">
        <v>14419</v>
      </c>
      <c r="D3903" t="s">
        <v>14419</v>
      </c>
      <c r="E3903" t="s">
        <v>14420</v>
      </c>
      <c r="F3903" t="s">
        <v>14421</v>
      </c>
      <c r="G3903" t="s">
        <v>4403</v>
      </c>
      <c r="H3903" t="s">
        <v>4404</v>
      </c>
      <c r="J3903" t="s">
        <v>14246</v>
      </c>
      <c r="K3903" t="s">
        <v>4593</v>
      </c>
      <c r="L3903" t="s">
        <v>3337</v>
      </c>
      <c r="M3903" t="s">
        <v>6723</v>
      </c>
      <c r="P3903" t="s">
        <v>3343</v>
      </c>
    </row>
    <row r="3904" spans="1:16" x14ac:dyDescent="0.25">
      <c r="A3904" t="s">
        <v>4764</v>
      </c>
      <c r="B3904" t="s">
        <v>14349</v>
      </c>
      <c r="C3904" t="s">
        <v>14422</v>
      </c>
      <c r="D3904" t="s">
        <v>14422</v>
      </c>
      <c r="E3904" t="s">
        <v>14423</v>
      </c>
      <c r="F3904" t="s">
        <v>9956</v>
      </c>
      <c r="G3904" t="s">
        <v>4403</v>
      </c>
      <c r="H3904" t="s">
        <v>4415</v>
      </c>
      <c r="J3904" t="s">
        <v>14246</v>
      </c>
      <c r="K3904" t="s">
        <v>4593</v>
      </c>
      <c r="L3904" t="s">
        <v>3337</v>
      </c>
      <c r="M3904" t="s">
        <v>5231</v>
      </c>
      <c r="P3904" t="s">
        <v>3343</v>
      </c>
    </row>
    <row r="3905" spans="1:16" x14ac:dyDescent="0.25">
      <c r="A3905" t="s">
        <v>4764</v>
      </c>
      <c r="B3905" t="s">
        <v>14349</v>
      </c>
      <c r="C3905" t="s">
        <v>14424</v>
      </c>
      <c r="D3905" t="s">
        <v>14424</v>
      </c>
      <c r="E3905" t="s">
        <v>6728</v>
      </c>
      <c r="F3905" t="s">
        <v>14425</v>
      </c>
      <c r="G3905" t="s">
        <v>4443</v>
      </c>
      <c r="H3905" t="s">
        <v>4415</v>
      </c>
      <c r="J3905" t="s">
        <v>14246</v>
      </c>
      <c r="K3905" t="s">
        <v>4593</v>
      </c>
      <c r="L3905" t="s">
        <v>5239</v>
      </c>
      <c r="M3905" t="s">
        <v>14430</v>
      </c>
      <c r="P3905" t="s">
        <v>3343</v>
      </c>
    </row>
    <row r="3906" spans="1:16" x14ac:dyDescent="0.25">
      <c r="A3906" t="s">
        <v>4764</v>
      </c>
      <c r="B3906" t="s">
        <v>14426</v>
      </c>
      <c r="C3906" t="s">
        <v>14427</v>
      </c>
      <c r="D3906" t="s">
        <v>14427</v>
      </c>
      <c r="E3906" t="s">
        <v>14428</v>
      </c>
      <c r="F3906" t="s">
        <v>14429</v>
      </c>
      <c r="G3906" t="s">
        <v>4513</v>
      </c>
      <c r="H3906" t="s">
        <v>4404</v>
      </c>
      <c r="I3906" t="s">
        <v>3335</v>
      </c>
      <c r="K3906" t="s">
        <v>3336</v>
      </c>
      <c r="L3906" t="s">
        <v>3337</v>
      </c>
      <c r="M3906" t="s">
        <v>14431</v>
      </c>
      <c r="P3906" t="s">
        <v>3343</v>
      </c>
    </row>
    <row r="3907" spans="1:16" x14ac:dyDescent="0.25">
      <c r="A3907" t="s">
        <v>3883</v>
      </c>
      <c r="C3907" t="s">
        <v>14432</v>
      </c>
      <c r="D3907" t="s">
        <v>14432</v>
      </c>
      <c r="E3907" t="s">
        <v>14433</v>
      </c>
      <c r="F3907" t="s">
        <v>5494</v>
      </c>
      <c r="G3907" t="s">
        <v>4403</v>
      </c>
      <c r="H3907" t="s">
        <v>4415</v>
      </c>
      <c r="J3907" t="s">
        <v>14246</v>
      </c>
      <c r="L3907" t="s">
        <v>3337</v>
      </c>
      <c r="M3907" t="s">
        <v>5231</v>
      </c>
      <c r="P3907" t="s">
        <v>3343</v>
      </c>
    </row>
    <row r="3908" spans="1:16" x14ac:dyDescent="0.25">
      <c r="A3908" t="s">
        <v>3883</v>
      </c>
      <c r="C3908" t="s">
        <v>14434</v>
      </c>
      <c r="D3908" t="s">
        <v>14434</v>
      </c>
      <c r="E3908" t="s">
        <v>14435</v>
      </c>
      <c r="F3908" t="s">
        <v>5460</v>
      </c>
      <c r="G3908" t="s">
        <v>4403</v>
      </c>
      <c r="H3908" t="s">
        <v>4415</v>
      </c>
      <c r="J3908" t="s">
        <v>14246</v>
      </c>
      <c r="L3908" t="s">
        <v>3337</v>
      </c>
      <c r="M3908" t="s">
        <v>5231</v>
      </c>
      <c r="P3908" t="s">
        <v>3343</v>
      </c>
    </row>
    <row r="3909" spans="1:16" x14ac:dyDescent="0.25">
      <c r="A3909" t="s">
        <v>3883</v>
      </c>
      <c r="B3909" t="s">
        <v>14436</v>
      </c>
      <c r="C3909" t="s">
        <v>14437</v>
      </c>
      <c r="D3909" t="s">
        <v>14437</v>
      </c>
      <c r="E3909" t="s">
        <v>14438</v>
      </c>
      <c r="F3909" t="s">
        <v>5499</v>
      </c>
      <c r="G3909" t="s">
        <v>4403</v>
      </c>
      <c r="H3909" t="s">
        <v>4415</v>
      </c>
      <c r="J3909" t="s">
        <v>14246</v>
      </c>
      <c r="K3909" t="s">
        <v>5457</v>
      </c>
      <c r="L3909" t="s">
        <v>3337</v>
      </c>
      <c r="M3909" t="s">
        <v>5231</v>
      </c>
      <c r="P3909" t="s">
        <v>3343</v>
      </c>
    </row>
    <row r="3910" spans="1:16" x14ac:dyDescent="0.25">
      <c r="A3910" t="s">
        <v>3883</v>
      </c>
      <c r="B3910" t="s">
        <v>14439</v>
      </c>
      <c r="C3910" t="s">
        <v>14440</v>
      </c>
      <c r="D3910" t="s">
        <v>14440</v>
      </c>
      <c r="E3910" t="s">
        <v>14441</v>
      </c>
      <c r="F3910" t="s">
        <v>5502</v>
      </c>
      <c r="G3910" t="s">
        <v>3881</v>
      </c>
      <c r="H3910" t="s">
        <v>4415</v>
      </c>
      <c r="J3910" t="s">
        <v>14246</v>
      </c>
      <c r="K3910" t="s">
        <v>3336</v>
      </c>
      <c r="L3910" t="s">
        <v>3337</v>
      </c>
      <c r="M3910" t="s">
        <v>5231</v>
      </c>
      <c r="P3910" t="s">
        <v>3343</v>
      </c>
    </row>
    <row r="3911" spans="1:16" x14ac:dyDescent="0.25">
      <c r="A3911" t="s">
        <v>3883</v>
      </c>
      <c r="C3911" t="s">
        <v>14442</v>
      </c>
      <c r="D3911" t="s">
        <v>14442</v>
      </c>
      <c r="E3911" t="s">
        <v>14443</v>
      </c>
      <c r="F3911" t="s">
        <v>14444</v>
      </c>
      <c r="G3911" t="s">
        <v>3333</v>
      </c>
      <c r="H3911" t="s">
        <v>4415</v>
      </c>
      <c r="J3911" t="s">
        <v>14246</v>
      </c>
      <c r="L3911" t="s">
        <v>3337</v>
      </c>
      <c r="M3911" t="s">
        <v>5231</v>
      </c>
      <c r="P3911" t="s">
        <v>3343</v>
      </c>
    </row>
    <row r="3912" spans="1:16" x14ac:dyDescent="0.25">
      <c r="A3912" t="s">
        <v>3883</v>
      </c>
      <c r="B3912" t="s">
        <v>14445</v>
      </c>
      <c r="C3912" t="s">
        <v>14446</v>
      </c>
      <c r="D3912" t="s">
        <v>14446</v>
      </c>
      <c r="F3912" t="s">
        <v>5447</v>
      </c>
      <c r="G3912" t="s">
        <v>3881</v>
      </c>
      <c r="H3912" t="s">
        <v>4415</v>
      </c>
      <c r="J3912" t="s">
        <v>14246</v>
      </c>
      <c r="K3912" t="s">
        <v>4593</v>
      </c>
      <c r="L3912" t="s">
        <v>4069</v>
      </c>
      <c r="P3912" t="s">
        <v>3343</v>
      </c>
    </row>
    <row r="3913" spans="1:16" x14ac:dyDescent="0.25">
      <c r="A3913" t="s">
        <v>3883</v>
      </c>
      <c r="B3913" t="s">
        <v>14439</v>
      </c>
      <c r="C3913" t="s">
        <v>14447</v>
      </c>
      <c r="D3913" t="s">
        <v>14447</v>
      </c>
      <c r="E3913" t="s">
        <v>14448</v>
      </c>
      <c r="F3913" t="s">
        <v>5510</v>
      </c>
      <c r="G3913" t="s">
        <v>4403</v>
      </c>
      <c r="H3913" t="s">
        <v>4415</v>
      </c>
      <c r="J3913" t="s">
        <v>14246</v>
      </c>
      <c r="K3913" t="s">
        <v>3336</v>
      </c>
      <c r="L3913" t="s">
        <v>3337</v>
      </c>
      <c r="M3913" t="s">
        <v>5231</v>
      </c>
      <c r="P3913" t="s">
        <v>3343</v>
      </c>
    </row>
    <row r="3914" spans="1:16" x14ac:dyDescent="0.25">
      <c r="A3914" t="s">
        <v>3883</v>
      </c>
      <c r="B3914" t="s">
        <v>14445</v>
      </c>
      <c r="C3914" t="s">
        <v>14449</v>
      </c>
      <c r="D3914" t="s">
        <v>14449</v>
      </c>
      <c r="E3914" t="s">
        <v>14450</v>
      </c>
      <c r="F3914" t="s">
        <v>5513</v>
      </c>
      <c r="G3914" t="s">
        <v>4486</v>
      </c>
      <c r="H3914" t="s">
        <v>4415</v>
      </c>
      <c r="J3914" t="s">
        <v>14246</v>
      </c>
      <c r="K3914" t="s">
        <v>3336</v>
      </c>
      <c r="L3914" t="s">
        <v>3337</v>
      </c>
      <c r="M3914" t="s">
        <v>5231</v>
      </c>
      <c r="P3914" t="s">
        <v>3343</v>
      </c>
    </row>
    <row r="3915" spans="1:16" x14ac:dyDescent="0.25">
      <c r="A3915" t="s">
        <v>4764</v>
      </c>
      <c r="C3915" t="s">
        <v>14451</v>
      </c>
      <c r="D3915" t="s">
        <v>14451</v>
      </c>
      <c r="E3915" t="s">
        <v>14452</v>
      </c>
      <c r="F3915" t="s">
        <v>14453</v>
      </c>
      <c r="G3915" t="s">
        <v>4403</v>
      </c>
      <c r="J3915" t="s">
        <v>14246</v>
      </c>
      <c r="K3915" t="s">
        <v>4593</v>
      </c>
      <c r="L3915" t="s">
        <v>3337</v>
      </c>
      <c r="M3915" t="s">
        <v>6312</v>
      </c>
      <c r="P3915" t="s">
        <v>3343</v>
      </c>
    </row>
    <row r="3916" spans="1:16" x14ac:dyDescent="0.25">
      <c r="A3916" t="s">
        <v>4764</v>
      </c>
      <c r="B3916" t="s">
        <v>14349</v>
      </c>
      <c r="C3916" t="s">
        <v>14454</v>
      </c>
      <c r="D3916" t="s">
        <v>14454</v>
      </c>
      <c r="E3916" t="s">
        <v>14455</v>
      </c>
      <c r="F3916" t="s">
        <v>14456</v>
      </c>
      <c r="G3916" t="s">
        <v>4403</v>
      </c>
      <c r="J3916" t="s">
        <v>14246</v>
      </c>
      <c r="K3916" t="s">
        <v>4593</v>
      </c>
      <c r="L3916" t="s">
        <v>3337</v>
      </c>
      <c r="M3916" t="s">
        <v>6316</v>
      </c>
      <c r="P3916" t="s">
        <v>3343</v>
      </c>
    </row>
    <row r="3917" spans="1:16" x14ac:dyDescent="0.25">
      <c r="A3917" t="s">
        <v>4764</v>
      </c>
      <c r="B3917" t="s">
        <v>10192</v>
      </c>
      <c r="C3917" t="s">
        <v>14457</v>
      </c>
      <c r="D3917" t="s">
        <v>14457</v>
      </c>
      <c r="E3917" t="s">
        <v>14458</v>
      </c>
      <c r="F3917" t="s">
        <v>14459</v>
      </c>
      <c r="G3917" t="s">
        <v>4403</v>
      </c>
      <c r="J3917" t="s">
        <v>14246</v>
      </c>
      <c r="K3917" t="s">
        <v>4593</v>
      </c>
      <c r="L3917" t="s">
        <v>3337</v>
      </c>
      <c r="M3917" t="s">
        <v>6320</v>
      </c>
      <c r="P3917" t="s">
        <v>3343</v>
      </c>
    </row>
    <row r="3918" spans="1:16" x14ac:dyDescent="0.25">
      <c r="A3918" t="s">
        <v>4764</v>
      </c>
      <c r="C3918" t="s">
        <v>14460</v>
      </c>
      <c r="D3918" t="s">
        <v>14460</v>
      </c>
      <c r="E3918" t="s">
        <v>14461</v>
      </c>
      <c r="F3918" t="s">
        <v>14462</v>
      </c>
      <c r="G3918" t="s">
        <v>4403</v>
      </c>
      <c r="J3918" t="s">
        <v>14246</v>
      </c>
      <c r="K3918" t="s">
        <v>4593</v>
      </c>
      <c r="L3918" t="s">
        <v>3337</v>
      </c>
      <c r="M3918" t="s">
        <v>6323</v>
      </c>
      <c r="P3918" t="s">
        <v>3343</v>
      </c>
    </row>
    <row r="3919" spans="1:16" x14ac:dyDescent="0.25">
      <c r="A3919" t="s">
        <v>4764</v>
      </c>
      <c r="C3919" t="s">
        <v>14463</v>
      </c>
      <c r="D3919" t="s">
        <v>14463</v>
      </c>
      <c r="E3919" t="s">
        <v>14464</v>
      </c>
      <c r="F3919" t="s">
        <v>14465</v>
      </c>
      <c r="G3919" t="s">
        <v>4403</v>
      </c>
      <c r="J3919" t="s">
        <v>14246</v>
      </c>
      <c r="K3919" t="s">
        <v>4593</v>
      </c>
      <c r="L3919" t="s">
        <v>3337</v>
      </c>
      <c r="M3919" t="s">
        <v>6326</v>
      </c>
      <c r="P3919" t="s">
        <v>3343</v>
      </c>
    </row>
    <row r="3920" spans="1:16" x14ac:dyDescent="0.25">
      <c r="C3920" t="s">
        <v>14466</v>
      </c>
      <c r="D3920" t="s">
        <v>14466</v>
      </c>
      <c r="E3920" t="s">
        <v>5535</v>
      </c>
      <c r="F3920" t="s">
        <v>5536</v>
      </c>
      <c r="G3920" t="s">
        <v>4403</v>
      </c>
      <c r="H3920" t="s">
        <v>4415</v>
      </c>
      <c r="J3920" t="s">
        <v>14246</v>
      </c>
      <c r="K3920" t="s">
        <v>4593</v>
      </c>
      <c r="L3920" t="s">
        <v>3337</v>
      </c>
      <c r="M3920" t="s">
        <v>5231</v>
      </c>
      <c r="P3920" t="s">
        <v>3343</v>
      </c>
    </row>
    <row r="3921" spans="1:16" x14ac:dyDescent="0.25">
      <c r="A3921" t="s">
        <v>3883</v>
      </c>
      <c r="C3921" t="s">
        <v>14467</v>
      </c>
      <c r="D3921" t="s">
        <v>14467</v>
      </c>
      <c r="E3921" t="s">
        <v>14468</v>
      </c>
      <c r="F3921" t="s">
        <v>5539</v>
      </c>
      <c r="G3921" t="s">
        <v>4403</v>
      </c>
      <c r="H3921" t="s">
        <v>4415</v>
      </c>
      <c r="J3921" t="s">
        <v>14246</v>
      </c>
      <c r="K3921" t="s">
        <v>3336</v>
      </c>
      <c r="L3921" t="s">
        <v>3337</v>
      </c>
      <c r="M3921" t="s">
        <v>5231</v>
      </c>
      <c r="P3921" t="s">
        <v>3343</v>
      </c>
    </row>
    <row r="3922" spans="1:16" x14ac:dyDescent="0.25">
      <c r="A3922" t="s">
        <v>3883</v>
      </c>
      <c r="B3922" t="s">
        <v>14469</v>
      </c>
      <c r="C3922" t="s">
        <v>14470</v>
      </c>
      <c r="D3922" t="s">
        <v>14470</v>
      </c>
      <c r="E3922" t="s">
        <v>14471</v>
      </c>
      <c r="F3922" t="s">
        <v>5542</v>
      </c>
      <c r="G3922" t="s">
        <v>4403</v>
      </c>
      <c r="H3922" t="s">
        <v>4415</v>
      </c>
      <c r="J3922" t="s">
        <v>14246</v>
      </c>
      <c r="K3922" t="s">
        <v>3336</v>
      </c>
      <c r="L3922" t="s">
        <v>3337</v>
      </c>
      <c r="M3922" t="s">
        <v>5231</v>
      </c>
      <c r="P3922" t="s">
        <v>3343</v>
      </c>
    </row>
    <row r="3923" spans="1:16" x14ac:dyDescent="0.25">
      <c r="A3923" t="s">
        <v>3883</v>
      </c>
      <c r="B3923" t="s">
        <v>14472</v>
      </c>
      <c r="C3923" t="s">
        <v>14473</v>
      </c>
      <c r="D3923" t="s">
        <v>14473</v>
      </c>
      <c r="E3923" t="s">
        <v>14474</v>
      </c>
      <c r="F3923" t="s">
        <v>5545</v>
      </c>
      <c r="G3923" t="s">
        <v>4403</v>
      </c>
      <c r="H3923" t="s">
        <v>4415</v>
      </c>
      <c r="J3923" t="s">
        <v>14246</v>
      </c>
      <c r="K3923" t="s">
        <v>3336</v>
      </c>
      <c r="L3923" t="s">
        <v>3337</v>
      </c>
      <c r="M3923" t="s">
        <v>5231</v>
      </c>
      <c r="P3923" t="s">
        <v>3343</v>
      </c>
    </row>
    <row r="3924" spans="1:16" x14ac:dyDescent="0.25">
      <c r="A3924" t="s">
        <v>3883</v>
      </c>
      <c r="C3924" t="s">
        <v>14475</v>
      </c>
      <c r="D3924" t="s">
        <v>14475</v>
      </c>
      <c r="E3924" t="s">
        <v>14476</v>
      </c>
      <c r="F3924" t="s">
        <v>5549</v>
      </c>
      <c r="G3924" t="s">
        <v>4403</v>
      </c>
      <c r="H3924" t="s">
        <v>4415</v>
      </c>
      <c r="J3924" t="s">
        <v>14246</v>
      </c>
      <c r="K3924" t="s">
        <v>3336</v>
      </c>
      <c r="L3924" t="s">
        <v>3337</v>
      </c>
      <c r="M3924" t="s">
        <v>5231</v>
      </c>
      <c r="P3924" t="s">
        <v>3343</v>
      </c>
    </row>
    <row r="3925" spans="1:16" x14ac:dyDescent="0.25">
      <c r="A3925" t="s">
        <v>3883</v>
      </c>
      <c r="C3925" t="s">
        <v>14477</v>
      </c>
      <c r="D3925" t="s">
        <v>14477</v>
      </c>
      <c r="E3925" t="s">
        <v>14478</v>
      </c>
      <c r="F3925" t="s">
        <v>5552</v>
      </c>
      <c r="G3925" t="s">
        <v>4403</v>
      </c>
      <c r="H3925" t="s">
        <v>4415</v>
      </c>
      <c r="J3925" t="s">
        <v>14246</v>
      </c>
      <c r="K3925" t="s">
        <v>3336</v>
      </c>
      <c r="L3925" t="s">
        <v>3337</v>
      </c>
      <c r="M3925" t="s">
        <v>5231</v>
      </c>
      <c r="P3925" t="s">
        <v>3343</v>
      </c>
    </row>
    <row r="3926" spans="1:16" x14ac:dyDescent="0.25">
      <c r="A3926" t="s">
        <v>3883</v>
      </c>
      <c r="C3926" t="s">
        <v>14479</v>
      </c>
      <c r="D3926" t="s">
        <v>14479</v>
      </c>
      <c r="E3926" t="s">
        <v>14480</v>
      </c>
      <c r="F3926" t="s">
        <v>5556</v>
      </c>
      <c r="G3926" t="s">
        <v>4403</v>
      </c>
      <c r="H3926" t="s">
        <v>4415</v>
      </c>
      <c r="J3926" t="s">
        <v>14246</v>
      </c>
      <c r="K3926" t="s">
        <v>3336</v>
      </c>
      <c r="L3926" t="s">
        <v>3337</v>
      </c>
      <c r="M3926" t="s">
        <v>5231</v>
      </c>
      <c r="P3926" t="s">
        <v>3343</v>
      </c>
    </row>
    <row r="3927" spans="1:16" x14ac:dyDescent="0.25">
      <c r="A3927" t="s">
        <v>3883</v>
      </c>
      <c r="B3927" t="s">
        <v>14472</v>
      </c>
      <c r="C3927" t="s">
        <v>14481</v>
      </c>
      <c r="D3927" t="s">
        <v>14481</v>
      </c>
      <c r="E3927" t="s">
        <v>14482</v>
      </c>
      <c r="F3927" t="s">
        <v>5559</v>
      </c>
      <c r="G3927" t="s">
        <v>4403</v>
      </c>
      <c r="H3927" t="s">
        <v>4415</v>
      </c>
      <c r="J3927" t="s">
        <v>14246</v>
      </c>
      <c r="K3927" t="s">
        <v>3336</v>
      </c>
      <c r="L3927" t="s">
        <v>3337</v>
      </c>
      <c r="M3927" t="s">
        <v>5231</v>
      </c>
      <c r="P3927" t="s">
        <v>3343</v>
      </c>
    </row>
    <row r="3928" spans="1:16" x14ac:dyDescent="0.25">
      <c r="A3928" t="s">
        <v>3883</v>
      </c>
      <c r="B3928" t="s">
        <v>14472</v>
      </c>
      <c r="C3928" t="s">
        <v>14483</v>
      </c>
      <c r="D3928" t="s">
        <v>14483</v>
      </c>
      <c r="E3928" t="s">
        <v>14484</v>
      </c>
      <c r="F3928" t="s">
        <v>5562</v>
      </c>
      <c r="G3928" t="s">
        <v>4403</v>
      </c>
      <c r="H3928" t="s">
        <v>4415</v>
      </c>
      <c r="J3928" t="s">
        <v>14246</v>
      </c>
      <c r="K3928" t="s">
        <v>3336</v>
      </c>
      <c r="L3928" t="s">
        <v>3337</v>
      </c>
      <c r="M3928" t="s">
        <v>5231</v>
      </c>
      <c r="P3928" t="s">
        <v>3343</v>
      </c>
    </row>
    <row r="3929" spans="1:16" x14ac:dyDescent="0.25">
      <c r="A3929" t="s">
        <v>3883</v>
      </c>
      <c r="B3929" t="s">
        <v>14472</v>
      </c>
      <c r="C3929" t="s">
        <v>14485</v>
      </c>
      <c r="D3929" t="s">
        <v>14485</v>
      </c>
      <c r="E3929" t="s">
        <v>14486</v>
      </c>
      <c r="F3929" t="s">
        <v>5565</v>
      </c>
      <c r="G3929" t="s">
        <v>4403</v>
      </c>
      <c r="H3929" t="s">
        <v>4415</v>
      </c>
      <c r="J3929" t="s">
        <v>14246</v>
      </c>
      <c r="K3929" t="s">
        <v>3336</v>
      </c>
      <c r="L3929" t="s">
        <v>3337</v>
      </c>
      <c r="M3929" t="s">
        <v>5231</v>
      </c>
      <c r="P3929" t="s">
        <v>3343</v>
      </c>
    </row>
    <row r="3930" spans="1:16" x14ac:dyDescent="0.25">
      <c r="A3930" t="s">
        <v>4764</v>
      </c>
      <c r="B3930" t="s">
        <v>14487</v>
      </c>
      <c r="C3930" t="s">
        <v>14488</v>
      </c>
      <c r="D3930" t="s">
        <v>14488</v>
      </c>
      <c r="E3930" t="s">
        <v>14489</v>
      </c>
      <c r="F3930" t="s">
        <v>14490</v>
      </c>
      <c r="G3930" t="s">
        <v>3333</v>
      </c>
      <c r="J3930" t="s">
        <v>14246</v>
      </c>
      <c r="K3930" t="s">
        <v>4593</v>
      </c>
      <c r="L3930" t="s">
        <v>3337</v>
      </c>
      <c r="M3930" t="s">
        <v>6788</v>
      </c>
      <c r="P3930" t="s">
        <v>3343</v>
      </c>
    </row>
    <row r="3931" spans="1:16" x14ac:dyDescent="0.25">
      <c r="A3931" t="s">
        <v>4764</v>
      </c>
      <c r="C3931" t="s">
        <v>14491</v>
      </c>
      <c r="D3931" t="s">
        <v>14491</v>
      </c>
      <c r="E3931" t="s">
        <v>14492</v>
      </c>
      <c r="F3931" t="s">
        <v>14493</v>
      </c>
      <c r="G3931" t="s">
        <v>4403</v>
      </c>
      <c r="J3931" t="s">
        <v>14246</v>
      </c>
      <c r="K3931" t="s">
        <v>4593</v>
      </c>
      <c r="L3931" t="s">
        <v>3337</v>
      </c>
      <c r="M3931" t="s">
        <v>5231</v>
      </c>
      <c r="P3931" t="s">
        <v>3343</v>
      </c>
    </row>
    <row r="3932" spans="1:16" x14ac:dyDescent="0.25">
      <c r="C3932" t="s">
        <v>14494</v>
      </c>
      <c r="D3932" t="s">
        <v>14494</v>
      </c>
      <c r="E3932" t="s">
        <v>14495</v>
      </c>
      <c r="F3932" t="s">
        <v>5574</v>
      </c>
      <c r="G3932" t="s">
        <v>4403</v>
      </c>
      <c r="H3932" t="s">
        <v>4415</v>
      </c>
      <c r="J3932" t="s">
        <v>14246</v>
      </c>
      <c r="L3932" t="s">
        <v>3337</v>
      </c>
      <c r="M3932" t="s">
        <v>5231</v>
      </c>
      <c r="P3932" t="s">
        <v>3343</v>
      </c>
    </row>
    <row r="3933" spans="1:16" x14ac:dyDescent="0.25">
      <c r="A3933" t="s">
        <v>3430</v>
      </c>
      <c r="B3933" t="s">
        <v>14496</v>
      </c>
      <c r="C3933" t="s">
        <v>14497</v>
      </c>
      <c r="D3933" t="s">
        <v>14497</v>
      </c>
      <c r="E3933" t="s">
        <v>14498</v>
      </c>
      <c r="F3933" t="s">
        <v>14499</v>
      </c>
      <c r="G3933" t="s">
        <v>3333</v>
      </c>
      <c r="H3933" t="s">
        <v>4415</v>
      </c>
      <c r="J3933" t="s">
        <v>14246</v>
      </c>
      <c r="K3933" t="s">
        <v>4593</v>
      </c>
      <c r="L3933" t="s">
        <v>3337</v>
      </c>
      <c r="M3933" t="s">
        <v>5231</v>
      </c>
      <c r="P3933" t="s">
        <v>3343</v>
      </c>
    </row>
    <row r="3934" spans="1:16" x14ac:dyDescent="0.25">
      <c r="A3934" t="s">
        <v>3430</v>
      </c>
      <c r="C3934" t="s">
        <v>14500</v>
      </c>
      <c r="D3934" t="s">
        <v>14500</v>
      </c>
      <c r="E3934" t="s">
        <v>14501</v>
      </c>
      <c r="F3934" t="s">
        <v>14502</v>
      </c>
      <c r="G3934" t="s">
        <v>3333</v>
      </c>
      <c r="H3934" t="s">
        <v>4415</v>
      </c>
      <c r="J3934" t="s">
        <v>14246</v>
      </c>
      <c r="K3934" t="s">
        <v>4593</v>
      </c>
      <c r="L3934" t="s">
        <v>3337</v>
      </c>
      <c r="M3934" t="s">
        <v>5231</v>
      </c>
      <c r="P3934" t="s">
        <v>3343</v>
      </c>
    </row>
    <row r="3935" spans="1:16" x14ac:dyDescent="0.25">
      <c r="A3935" t="s">
        <v>4764</v>
      </c>
      <c r="C3935" t="s">
        <v>14503</v>
      </c>
      <c r="D3935" t="s">
        <v>14503</v>
      </c>
      <c r="E3935" t="s">
        <v>14504</v>
      </c>
      <c r="F3935" t="s">
        <v>14505</v>
      </c>
      <c r="G3935" t="s">
        <v>4403</v>
      </c>
      <c r="J3935" t="s">
        <v>14246</v>
      </c>
      <c r="K3935" t="s">
        <v>4593</v>
      </c>
      <c r="L3935" t="s">
        <v>5239</v>
      </c>
      <c r="M3935" t="s">
        <v>6802</v>
      </c>
      <c r="P3935" t="s">
        <v>3343</v>
      </c>
    </row>
    <row r="3936" spans="1:16" x14ac:dyDescent="0.25">
      <c r="A3936" t="s">
        <v>3430</v>
      </c>
      <c r="B3936" t="s">
        <v>14252</v>
      </c>
      <c r="C3936" t="s">
        <v>14506</v>
      </c>
      <c r="D3936" t="s">
        <v>14506</v>
      </c>
      <c r="E3936" t="s">
        <v>14507</v>
      </c>
      <c r="F3936" t="s">
        <v>5583</v>
      </c>
      <c r="G3936" t="s">
        <v>4403</v>
      </c>
      <c r="H3936" t="s">
        <v>4415</v>
      </c>
      <c r="J3936" t="s">
        <v>14246</v>
      </c>
      <c r="K3936" t="s">
        <v>4593</v>
      </c>
      <c r="L3936" t="s">
        <v>3337</v>
      </c>
      <c r="M3936" t="s">
        <v>5231</v>
      </c>
      <c r="P3936" t="s">
        <v>3343</v>
      </c>
    </row>
    <row r="3937" spans="1:16" x14ac:dyDescent="0.25">
      <c r="C3937" t="s">
        <v>14508</v>
      </c>
      <c r="D3937" t="s">
        <v>14508</v>
      </c>
      <c r="E3937" t="s">
        <v>14509</v>
      </c>
      <c r="F3937" t="s">
        <v>6807</v>
      </c>
      <c r="G3937" t="s">
        <v>4403</v>
      </c>
      <c r="H3937" t="s">
        <v>4415</v>
      </c>
      <c r="J3937" t="s">
        <v>14246</v>
      </c>
      <c r="K3937" t="s">
        <v>4593</v>
      </c>
      <c r="L3937" t="s">
        <v>3337</v>
      </c>
      <c r="M3937" t="s">
        <v>6808</v>
      </c>
      <c r="P3937" t="s">
        <v>3343</v>
      </c>
    </row>
    <row r="3938" spans="1:16" x14ac:dyDescent="0.25">
      <c r="A3938" t="s">
        <v>3883</v>
      </c>
      <c r="C3938" t="s">
        <v>14510</v>
      </c>
      <c r="D3938" t="s">
        <v>14510</v>
      </c>
      <c r="E3938" t="s">
        <v>14511</v>
      </c>
      <c r="F3938" t="s">
        <v>5590</v>
      </c>
      <c r="G3938" t="s">
        <v>4403</v>
      </c>
      <c r="H3938" t="s">
        <v>4415</v>
      </c>
      <c r="J3938" t="s">
        <v>14246</v>
      </c>
      <c r="K3938" t="s">
        <v>3336</v>
      </c>
      <c r="L3938" t="s">
        <v>3337</v>
      </c>
      <c r="M3938" t="s">
        <v>5231</v>
      </c>
      <c r="P3938" t="s">
        <v>3343</v>
      </c>
    </row>
    <row r="3939" spans="1:16" x14ac:dyDescent="0.25">
      <c r="A3939" t="s">
        <v>3883</v>
      </c>
      <c r="C3939" t="s">
        <v>14512</v>
      </c>
      <c r="D3939" t="s">
        <v>14512</v>
      </c>
      <c r="E3939" t="s">
        <v>14513</v>
      </c>
      <c r="F3939" t="s">
        <v>5593</v>
      </c>
      <c r="G3939" t="s">
        <v>3881</v>
      </c>
      <c r="H3939" t="s">
        <v>4415</v>
      </c>
      <c r="J3939" t="s">
        <v>14246</v>
      </c>
      <c r="K3939" t="s">
        <v>3336</v>
      </c>
      <c r="L3939" t="s">
        <v>3337</v>
      </c>
      <c r="M3939" t="s">
        <v>5231</v>
      </c>
      <c r="P3939" t="s">
        <v>3343</v>
      </c>
    </row>
    <row r="3940" spans="1:16" x14ac:dyDescent="0.25">
      <c r="A3940" t="s">
        <v>3883</v>
      </c>
      <c r="C3940" t="s">
        <v>14514</v>
      </c>
      <c r="D3940" t="s">
        <v>14514</v>
      </c>
      <c r="E3940" t="s">
        <v>14515</v>
      </c>
      <c r="F3940" t="s">
        <v>5441</v>
      </c>
      <c r="G3940" t="s">
        <v>3333</v>
      </c>
      <c r="H3940" t="s">
        <v>4415</v>
      </c>
      <c r="J3940" t="s">
        <v>14246</v>
      </c>
      <c r="K3940" t="s">
        <v>3336</v>
      </c>
      <c r="L3940" t="s">
        <v>3337</v>
      </c>
      <c r="M3940" t="s">
        <v>5231</v>
      </c>
      <c r="P3940" t="s">
        <v>3343</v>
      </c>
    </row>
    <row r="3941" spans="1:16" x14ac:dyDescent="0.25">
      <c r="A3941" t="s">
        <v>3883</v>
      </c>
      <c r="B3941" t="s">
        <v>14516</v>
      </c>
      <c r="C3941" t="s">
        <v>14517</v>
      </c>
      <c r="D3941" t="s">
        <v>14517</v>
      </c>
      <c r="E3941" t="s">
        <v>14518</v>
      </c>
      <c r="F3941" t="s">
        <v>5599</v>
      </c>
      <c r="G3941" t="s">
        <v>4486</v>
      </c>
      <c r="H3941" t="s">
        <v>4415</v>
      </c>
      <c r="J3941" t="s">
        <v>14246</v>
      </c>
      <c r="K3941" t="s">
        <v>3336</v>
      </c>
      <c r="L3941" t="s">
        <v>3337</v>
      </c>
      <c r="M3941" t="s">
        <v>5231</v>
      </c>
      <c r="P3941" t="s">
        <v>3343</v>
      </c>
    </row>
    <row r="3942" spans="1:16" x14ac:dyDescent="0.25">
      <c r="A3942" t="s">
        <v>3883</v>
      </c>
      <c r="C3942" t="s">
        <v>14519</v>
      </c>
      <c r="D3942" t="s">
        <v>14519</v>
      </c>
      <c r="E3942" t="s">
        <v>5354</v>
      </c>
      <c r="F3942" t="s">
        <v>5601</v>
      </c>
      <c r="G3942" t="s">
        <v>3881</v>
      </c>
      <c r="H3942" t="s">
        <v>4415</v>
      </c>
      <c r="J3942" t="s">
        <v>14246</v>
      </c>
      <c r="L3942" t="s">
        <v>3337</v>
      </c>
      <c r="M3942" t="s">
        <v>5231</v>
      </c>
      <c r="P3942" t="s">
        <v>3343</v>
      </c>
    </row>
    <row r="3943" spans="1:16" x14ac:dyDescent="0.25">
      <c r="A3943" t="s">
        <v>3883</v>
      </c>
      <c r="B3943" t="s">
        <v>14520</v>
      </c>
      <c r="C3943" t="s">
        <v>14521</v>
      </c>
      <c r="D3943" t="s">
        <v>14521</v>
      </c>
      <c r="E3943" t="s">
        <v>14522</v>
      </c>
      <c r="F3943" t="s">
        <v>5604</v>
      </c>
      <c r="G3943" t="s">
        <v>3333</v>
      </c>
      <c r="H3943" t="s">
        <v>4415</v>
      </c>
      <c r="J3943" t="s">
        <v>14246</v>
      </c>
      <c r="K3943" t="s">
        <v>3336</v>
      </c>
      <c r="L3943" t="s">
        <v>3337</v>
      </c>
      <c r="M3943" t="s">
        <v>5231</v>
      </c>
      <c r="P3943" t="s">
        <v>3343</v>
      </c>
    </row>
    <row r="3944" spans="1:16" x14ac:dyDescent="0.25">
      <c r="A3944" t="s">
        <v>3883</v>
      </c>
      <c r="B3944" t="s">
        <v>14523</v>
      </c>
      <c r="C3944" t="s">
        <v>14524</v>
      </c>
      <c r="D3944" t="s">
        <v>14524</v>
      </c>
      <c r="E3944" t="s">
        <v>14525</v>
      </c>
      <c r="F3944" t="s">
        <v>5608</v>
      </c>
      <c r="G3944" t="s">
        <v>4486</v>
      </c>
      <c r="H3944" t="s">
        <v>4415</v>
      </c>
      <c r="J3944" t="s">
        <v>14246</v>
      </c>
      <c r="K3944" t="s">
        <v>4593</v>
      </c>
      <c r="L3944" t="s">
        <v>3337</v>
      </c>
      <c r="M3944" t="s">
        <v>5231</v>
      </c>
      <c r="P3944" t="s">
        <v>3343</v>
      </c>
    </row>
    <row r="3945" spans="1:16" x14ac:dyDescent="0.25">
      <c r="A3945" t="s">
        <v>3883</v>
      </c>
      <c r="B3945" t="s">
        <v>14523</v>
      </c>
      <c r="C3945" t="s">
        <v>14526</v>
      </c>
      <c r="D3945" t="s">
        <v>14526</v>
      </c>
      <c r="F3945" t="s">
        <v>5610</v>
      </c>
      <c r="G3945" t="s">
        <v>3881</v>
      </c>
      <c r="H3945" t="s">
        <v>4415</v>
      </c>
      <c r="J3945" t="s">
        <v>14246</v>
      </c>
      <c r="K3945" t="s">
        <v>4593</v>
      </c>
      <c r="L3945" t="s">
        <v>4069</v>
      </c>
      <c r="P3945" t="s">
        <v>3343</v>
      </c>
    </row>
    <row r="3946" spans="1:16" x14ac:dyDescent="0.25">
      <c r="A3946" t="s">
        <v>3883</v>
      </c>
      <c r="B3946" t="s">
        <v>14523</v>
      </c>
      <c r="C3946" t="s">
        <v>14527</v>
      </c>
      <c r="D3946" t="s">
        <v>14527</v>
      </c>
      <c r="E3946" t="s">
        <v>14528</v>
      </c>
      <c r="F3946" t="s">
        <v>5614</v>
      </c>
      <c r="G3946" t="s">
        <v>4403</v>
      </c>
      <c r="H3946" t="s">
        <v>4415</v>
      </c>
      <c r="J3946" t="s">
        <v>14246</v>
      </c>
      <c r="K3946" t="s">
        <v>4593</v>
      </c>
      <c r="L3946" t="s">
        <v>3337</v>
      </c>
      <c r="M3946" t="s">
        <v>5231</v>
      </c>
      <c r="P3946" t="s">
        <v>3343</v>
      </c>
    </row>
    <row r="3947" spans="1:16" x14ac:dyDescent="0.25">
      <c r="A3947" t="s">
        <v>3883</v>
      </c>
      <c r="B3947" t="s">
        <v>14529</v>
      </c>
      <c r="C3947" t="s">
        <v>14530</v>
      </c>
      <c r="D3947" t="s">
        <v>14530</v>
      </c>
      <c r="E3947" t="s">
        <v>14531</v>
      </c>
      <c r="F3947" t="s">
        <v>5617</v>
      </c>
      <c r="G3947" t="s">
        <v>3881</v>
      </c>
      <c r="H3947" t="s">
        <v>4415</v>
      </c>
      <c r="J3947" t="s">
        <v>14246</v>
      </c>
      <c r="K3947" t="s">
        <v>3336</v>
      </c>
      <c r="L3947" t="s">
        <v>3337</v>
      </c>
      <c r="M3947" t="s">
        <v>5231</v>
      </c>
      <c r="P3947" t="s">
        <v>3343</v>
      </c>
    </row>
    <row r="3948" spans="1:16" x14ac:dyDescent="0.25">
      <c r="A3948" t="s">
        <v>3883</v>
      </c>
      <c r="C3948" t="s">
        <v>14532</v>
      </c>
      <c r="D3948" t="s">
        <v>14532</v>
      </c>
      <c r="E3948" t="s">
        <v>14533</v>
      </c>
      <c r="F3948" t="s">
        <v>5621</v>
      </c>
      <c r="G3948" t="s">
        <v>4486</v>
      </c>
      <c r="H3948" t="s">
        <v>4415</v>
      </c>
      <c r="J3948" t="s">
        <v>14246</v>
      </c>
      <c r="K3948" t="s">
        <v>3336</v>
      </c>
      <c r="L3948" t="s">
        <v>3337</v>
      </c>
      <c r="M3948" t="s">
        <v>5231</v>
      </c>
      <c r="P3948" t="s">
        <v>3343</v>
      </c>
    </row>
    <row r="3949" spans="1:16" x14ac:dyDescent="0.25">
      <c r="A3949" t="s">
        <v>3883</v>
      </c>
      <c r="B3949" t="s">
        <v>14529</v>
      </c>
      <c r="C3949" t="s">
        <v>14534</v>
      </c>
      <c r="D3949" t="s">
        <v>14534</v>
      </c>
      <c r="E3949" t="s">
        <v>14535</v>
      </c>
      <c r="F3949" t="s">
        <v>5625</v>
      </c>
      <c r="G3949" t="s">
        <v>4403</v>
      </c>
      <c r="H3949" t="s">
        <v>4415</v>
      </c>
      <c r="J3949" t="s">
        <v>14246</v>
      </c>
      <c r="K3949" t="s">
        <v>3336</v>
      </c>
      <c r="L3949" t="s">
        <v>3337</v>
      </c>
      <c r="M3949" t="s">
        <v>5231</v>
      </c>
      <c r="P3949" t="s">
        <v>3343</v>
      </c>
    </row>
    <row r="3950" spans="1:16" x14ac:dyDescent="0.25">
      <c r="A3950" t="s">
        <v>3883</v>
      </c>
      <c r="B3950" t="s">
        <v>14529</v>
      </c>
      <c r="C3950" t="s">
        <v>14536</v>
      </c>
      <c r="D3950" t="s">
        <v>14536</v>
      </c>
      <c r="E3950" t="s">
        <v>14537</v>
      </c>
      <c r="F3950" t="s">
        <v>5628</v>
      </c>
      <c r="G3950" t="s">
        <v>4486</v>
      </c>
      <c r="H3950" t="s">
        <v>4415</v>
      </c>
      <c r="J3950" t="s">
        <v>14246</v>
      </c>
      <c r="K3950" t="s">
        <v>3336</v>
      </c>
      <c r="L3950" t="s">
        <v>3337</v>
      </c>
      <c r="M3950" t="s">
        <v>5231</v>
      </c>
      <c r="P3950" t="s">
        <v>3343</v>
      </c>
    </row>
    <row r="3951" spans="1:16" x14ac:dyDescent="0.25">
      <c r="A3951" t="s">
        <v>4764</v>
      </c>
      <c r="B3951" t="s">
        <v>14361</v>
      </c>
      <c r="C3951" t="s">
        <v>14538</v>
      </c>
      <c r="D3951" t="s">
        <v>14538</v>
      </c>
      <c r="E3951" t="s">
        <v>14539</v>
      </c>
      <c r="F3951" t="s">
        <v>14540</v>
      </c>
      <c r="G3951" t="s">
        <v>4403</v>
      </c>
      <c r="J3951" t="s">
        <v>14246</v>
      </c>
      <c r="K3951" t="s">
        <v>4593</v>
      </c>
      <c r="L3951" t="s">
        <v>3337</v>
      </c>
      <c r="M3951" t="s">
        <v>6838</v>
      </c>
      <c r="P3951" t="s">
        <v>3343</v>
      </c>
    </row>
    <row r="3952" spans="1:16" x14ac:dyDescent="0.25">
      <c r="A3952" t="s">
        <v>3430</v>
      </c>
      <c r="C3952" t="s">
        <v>14541</v>
      </c>
      <c r="D3952" t="s">
        <v>14541</v>
      </c>
      <c r="E3952" t="s">
        <v>14542</v>
      </c>
      <c r="G3952" t="s">
        <v>3333</v>
      </c>
      <c r="H3952" t="s">
        <v>4415</v>
      </c>
      <c r="J3952" t="s">
        <v>14246</v>
      </c>
      <c r="K3952" t="s">
        <v>3336</v>
      </c>
      <c r="L3952" t="s">
        <v>3337</v>
      </c>
      <c r="M3952" t="s">
        <v>5231</v>
      </c>
      <c r="P3952" t="s">
        <v>3343</v>
      </c>
    </row>
    <row r="3953" spans="1:16" x14ac:dyDescent="0.25">
      <c r="A3953" t="s">
        <v>3883</v>
      </c>
      <c r="C3953" t="s">
        <v>14543</v>
      </c>
      <c r="D3953" t="s">
        <v>14543</v>
      </c>
      <c r="E3953" t="s">
        <v>14544</v>
      </c>
      <c r="F3953" t="s">
        <v>5634</v>
      </c>
      <c r="G3953" t="s">
        <v>4403</v>
      </c>
      <c r="H3953" t="s">
        <v>4415</v>
      </c>
      <c r="J3953" t="s">
        <v>14246</v>
      </c>
      <c r="K3953" t="s">
        <v>5457</v>
      </c>
      <c r="L3953" t="s">
        <v>3337</v>
      </c>
      <c r="M3953" t="s">
        <v>5231</v>
      </c>
      <c r="P3953" t="s">
        <v>3343</v>
      </c>
    </row>
    <row r="3954" spans="1:16" x14ac:dyDescent="0.25">
      <c r="A3954" t="s">
        <v>3883</v>
      </c>
      <c r="B3954" t="s">
        <v>14545</v>
      </c>
      <c r="C3954" t="s">
        <v>14546</v>
      </c>
      <c r="D3954" t="s">
        <v>14546</v>
      </c>
      <c r="E3954" t="s">
        <v>14547</v>
      </c>
      <c r="F3954" t="s">
        <v>5637</v>
      </c>
      <c r="G3954" t="s">
        <v>4403</v>
      </c>
      <c r="H3954" t="s">
        <v>4415</v>
      </c>
      <c r="J3954" t="s">
        <v>14246</v>
      </c>
      <c r="K3954" t="s">
        <v>5457</v>
      </c>
      <c r="L3954" t="s">
        <v>3337</v>
      </c>
      <c r="M3954" t="s">
        <v>5231</v>
      </c>
      <c r="P3954" t="s">
        <v>3343</v>
      </c>
    </row>
    <row r="3955" spans="1:16" x14ac:dyDescent="0.25">
      <c r="A3955" t="s">
        <v>3883</v>
      </c>
      <c r="B3955" t="s">
        <v>14548</v>
      </c>
      <c r="C3955" t="s">
        <v>14549</v>
      </c>
      <c r="D3955" t="s">
        <v>14549</v>
      </c>
      <c r="E3955" t="s">
        <v>14550</v>
      </c>
      <c r="F3955" t="s">
        <v>5640</v>
      </c>
      <c r="G3955" t="s">
        <v>4403</v>
      </c>
      <c r="H3955" t="s">
        <v>4415</v>
      </c>
      <c r="J3955" t="s">
        <v>14246</v>
      </c>
      <c r="K3955" t="s">
        <v>5457</v>
      </c>
      <c r="L3955" t="s">
        <v>3337</v>
      </c>
      <c r="M3955" t="s">
        <v>5231</v>
      </c>
      <c r="P3955" t="s">
        <v>3343</v>
      </c>
    </row>
    <row r="3956" spans="1:16" x14ac:dyDescent="0.25">
      <c r="A3956" t="s">
        <v>3883</v>
      </c>
      <c r="B3956" t="s">
        <v>14548</v>
      </c>
      <c r="C3956" t="s">
        <v>14551</v>
      </c>
      <c r="D3956" t="s">
        <v>14551</v>
      </c>
      <c r="E3956" t="s">
        <v>14552</v>
      </c>
      <c r="F3956" t="s">
        <v>5643</v>
      </c>
      <c r="G3956" t="s">
        <v>4403</v>
      </c>
      <c r="H3956" t="s">
        <v>4415</v>
      </c>
      <c r="J3956" t="s">
        <v>14246</v>
      </c>
      <c r="K3956" t="s">
        <v>5457</v>
      </c>
      <c r="L3956" t="s">
        <v>3337</v>
      </c>
      <c r="M3956" t="s">
        <v>5231</v>
      </c>
      <c r="P3956" t="s">
        <v>3343</v>
      </c>
    </row>
    <row r="3957" spans="1:16" x14ac:dyDescent="0.25">
      <c r="A3957" t="s">
        <v>3883</v>
      </c>
      <c r="C3957" t="s">
        <v>14553</v>
      </c>
      <c r="D3957" t="s">
        <v>14553</v>
      </c>
      <c r="E3957" t="s">
        <v>14554</v>
      </c>
      <c r="F3957" t="s">
        <v>5646</v>
      </c>
      <c r="G3957" t="s">
        <v>4403</v>
      </c>
      <c r="H3957" t="s">
        <v>4415</v>
      </c>
      <c r="J3957" t="s">
        <v>14246</v>
      </c>
      <c r="K3957" t="s">
        <v>5457</v>
      </c>
      <c r="L3957" t="s">
        <v>3337</v>
      </c>
      <c r="M3957" t="s">
        <v>5231</v>
      </c>
      <c r="P3957" t="s">
        <v>3343</v>
      </c>
    </row>
    <row r="3958" spans="1:16" x14ac:dyDescent="0.25">
      <c r="A3958" t="s">
        <v>3883</v>
      </c>
      <c r="C3958" t="s">
        <v>14555</v>
      </c>
      <c r="D3958" t="s">
        <v>14555</v>
      </c>
      <c r="E3958" t="s">
        <v>14556</v>
      </c>
      <c r="F3958" t="s">
        <v>5650</v>
      </c>
      <c r="G3958" t="s">
        <v>4403</v>
      </c>
      <c r="H3958" t="s">
        <v>4415</v>
      </c>
      <c r="J3958" t="s">
        <v>14246</v>
      </c>
      <c r="K3958" t="s">
        <v>5457</v>
      </c>
      <c r="L3958" t="s">
        <v>3337</v>
      </c>
      <c r="M3958" t="s">
        <v>5231</v>
      </c>
      <c r="P3958" t="s">
        <v>3343</v>
      </c>
    </row>
    <row r="3959" spans="1:16" x14ac:dyDescent="0.25">
      <c r="A3959" t="s">
        <v>4764</v>
      </c>
      <c r="B3959" t="s">
        <v>14349</v>
      </c>
      <c r="C3959" t="s">
        <v>14557</v>
      </c>
      <c r="D3959" t="s">
        <v>14557</v>
      </c>
      <c r="E3959" t="s">
        <v>14558</v>
      </c>
      <c r="F3959" t="s">
        <v>14559</v>
      </c>
      <c r="G3959" t="s">
        <v>4403</v>
      </c>
      <c r="H3959" t="s">
        <v>4415</v>
      </c>
      <c r="J3959" t="s">
        <v>14246</v>
      </c>
      <c r="K3959" t="s">
        <v>4593</v>
      </c>
      <c r="L3959" t="s">
        <v>3337</v>
      </c>
      <c r="M3959" t="s">
        <v>6329</v>
      </c>
      <c r="P3959" t="s">
        <v>3343</v>
      </c>
    </row>
    <row r="3960" spans="1:16" x14ac:dyDescent="0.25">
      <c r="B3960" t="s">
        <v>14252</v>
      </c>
      <c r="C3960" t="s">
        <v>14560</v>
      </c>
      <c r="D3960" t="s">
        <v>14560</v>
      </c>
      <c r="E3960" t="s">
        <v>14561</v>
      </c>
      <c r="F3960" t="s">
        <v>5657</v>
      </c>
      <c r="G3960" t="s">
        <v>4403</v>
      </c>
      <c r="H3960" t="s">
        <v>4415</v>
      </c>
      <c r="J3960" t="s">
        <v>14246</v>
      </c>
      <c r="L3960" t="s">
        <v>3337</v>
      </c>
      <c r="M3960" t="s">
        <v>5231</v>
      </c>
      <c r="P3960" t="s">
        <v>3343</v>
      </c>
    </row>
    <row r="3961" spans="1:16" x14ac:dyDescent="0.25">
      <c r="A3961" t="s">
        <v>4764</v>
      </c>
      <c r="C3961" t="s">
        <v>14562</v>
      </c>
      <c r="D3961" t="s">
        <v>14562</v>
      </c>
      <c r="E3961" t="s">
        <v>14563</v>
      </c>
      <c r="F3961" t="s">
        <v>14564</v>
      </c>
      <c r="G3961" t="s">
        <v>4403</v>
      </c>
      <c r="J3961" t="s">
        <v>14246</v>
      </c>
      <c r="K3961" t="s">
        <v>4593</v>
      </c>
      <c r="L3961" t="s">
        <v>3337</v>
      </c>
      <c r="M3961" t="s">
        <v>6862</v>
      </c>
      <c r="P3961" t="s">
        <v>3343</v>
      </c>
    </row>
    <row r="3962" spans="1:16" x14ac:dyDescent="0.25">
      <c r="A3962" t="s">
        <v>4764</v>
      </c>
      <c r="C3962" t="s">
        <v>14565</v>
      </c>
      <c r="D3962" t="s">
        <v>14565</v>
      </c>
      <c r="E3962" t="s">
        <v>14566</v>
      </c>
      <c r="F3962" t="s">
        <v>14567</v>
      </c>
      <c r="G3962" t="s">
        <v>3333</v>
      </c>
      <c r="J3962" t="s">
        <v>14246</v>
      </c>
      <c r="K3962" t="s">
        <v>4593</v>
      </c>
      <c r="L3962" t="s">
        <v>4069</v>
      </c>
      <c r="M3962" t="s">
        <v>6865</v>
      </c>
      <c r="P3962" t="s">
        <v>3343</v>
      </c>
    </row>
    <row r="3963" spans="1:16" x14ac:dyDescent="0.25">
      <c r="A3963" t="s">
        <v>4764</v>
      </c>
      <c r="C3963" t="s">
        <v>14568</v>
      </c>
      <c r="D3963" t="s">
        <v>14568</v>
      </c>
      <c r="E3963" t="s">
        <v>14569</v>
      </c>
      <c r="F3963" t="s">
        <v>14570</v>
      </c>
      <c r="G3963" t="s">
        <v>4403</v>
      </c>
      <c r="K3963" t="s">
        <v>4593</v>
      </c>
      <c r="L3963" t="s">
        <v>4069</v>
      </c>
      <c r="M3963" t="s">
        <v>6870</v>
      </c>
      <c r="P3963" t="s">
        <v>3343</v>
      </c>
    </row>
    <row r="3964" spans="1:16" x14ac:dyDescent="0.25">
      <c r="A3964" t="s">
        <v>3883</v>
      </c>
      <c r="B3964" t="s">
        <v>14571</v>
      </c>
      <c r="C3964" t="s">
        <v>14572</v>
      </c>
      <c r="D3964" t="s">
        <v>14572</v>
      </c>
      <c r="E3964" t="s">
        <v>14573</v>
      </c>
      <c r="F3964" t="s">
        <v>5664</v>
      </c>
      <c r="G3964" t="s">
        <v>3881</v>
      </c>
      <c r="H3964" t="s">
        <v>4415</v>
      </c>
      <c r="J3964" t="s">
        <v>14246</v>
      </c>
      <c r="K3964" t="s">
        <v>3336</v>
      </c>
      <c r="L3964" t="s">
        <v>3337</v>
      </c>
      <c r="M3964" t="s">
        <v>5231</v>
      </c>
      <c r="P3964" t="s">
        <v>3343</v>
      </c>
    </row>
    <row r="3965" spans="1:16" x14ac:dyDescent="0.25">
      <c r="A3965" t="s">
        <v>3883</v>
      </c>
      <c r="C3965" t="s">
        <v>14574</v>
      </c>
      <c r="D3965" t="s">
        <v>14574</v>
      </c>
      <c r="E3965" t="s">
        <v>14575</v>
      </c>
      <c r="F3965" t="s">
        <v>5502</v>
      </c>
      <c r="G3965" t="s">
        <v>3881</v>
      </c>
      <c r="H3965" t="s">
        <v>4415</v>
      </c>
      <c r="J3965" t="s">
        <v>14246</v>
      </c>
      <c r="K3965" t="s">
        <v>3336</v>
      </c>
      <c r="L3965" t="s">
        <v>3337</v>
      </c>
      <c r="M3965" t="s">
        <v>5231</v>
      </c>
      <c r="P3965" t="s">
        <v>3343</v>
      </c>
    </row>
    <row r="3966" spans="1:16" x14ac:dyDescent="0.25">
      <c r="A3966" t="s">
        <v>3883</v>
      </c>
      <c r="B3966" t="s">
        <v>14571</v>
      </c>
      <c r="C3966" t="s">
        <v>14576</v>
      </c>
      <c r="D3966" t="s">
        <v>14576</v>
      </c>
      <c r="E3966" t="s">
        <v>14577</v>
      </c>
      <c r="F3966" t="s">
        <v>5671</v>
      </c>
      <c r="G3966" t="s">
        <v>4486</v>
      </c>
      <c r="H3966" t="s">
        <v>4415</v>
      </c>
      <c r="J3966" t="s">
        <v>14246</v>
      </c>
      <c r="K3966" t="s">
        <v>3336</v>
      </c>
      <c r="L3966" t="s">
        <v>3337</v>
      </c>
      <c r="M3966" t="s">
        <v>5231</v>
      </c>
      <c r="P3966" t="s">
        <v>3343</v>
      </c>
    </row>
    <row r="3967" spans="1:16" x14ac:dyDescent="0.25">
      <c r="A3967" t="s">
        <v>4764</v>
      </c>
      <c r="B3967" t="s">
        <v>14349</v>
      </c>
      <c r="C3967" t="s">
        <v>14578</v>
      </c>
      <c r="D3967" t="s">
        <v>14578</v>
      </c>
      <c r="E3967" t="s">
        <v>14579</v>
      </c>
      <c r="F3967" t="s">
        <v>14580</v>
      </c>
      <c r="G3967" t="s">
        <v>4403</v>
      </c>
      <c r="H3967" t="s">
        <v>4404</v>
      </c>
      <c r="J3967" t="s">
        <v>14246</v>
      </c>
      <c r="K3967" t="s">
        <v>4593</v>
      </c>
      <c r="L3967" t="s">
        <v>3337</v>
      </c>
      <c r="M3967" t="s">
        <v>6880</v>
      </c>
      <c r="P3967" t="s">
        <v>3343</v>
      </c>
    </row>
    <row r="3968" spans="1:16" x14ac:dyDescent="0.25">
      <c r="A3968" t="s">
        <v>4764</v>
      </c>
      <c r="B3968" t="s">
        <v>14349</v>
      </c>
      <c r="C3968" t="s">
        <v>14581</v>
      </c>
      <c r="D3968" t="s">
        <v>14581</v>
      </c>
      <c r="E3968" t="s">
        <v>14582</v>
      </c>
      <c r="F3968" t="s">
        <v>14583</v>
      </c>
      <c r="G3968" t="s">
        <v>4403</v>
      </c>
      <c r="H3968" t="s">
        <v>4415</v>
      </c>
      <c r="J3968" t="s">
        <v>14246</v>
      </c>
      <c r="K3968" t="s">
        <v>4593</v>
      </c>
      <c r="L3968" t="s">
        <v>3337</v>
      </c>
      <c r="M3968" t="s">
        <v>6336</v>
      </c>
      <c r="P3968" t="s">
        <v>3343</v>
      </c>
    </row>
    <row r="3969" spans="1:16" x14ac:dyDescent="0.25">
      <c r="A3969" t="s">
        <v>4764</v>
      </c>
      <c r="B3969" t="s">
        <v>14349</v>
      </c>
      <c r="C3969" t="s">
        <v>14584</v>
      </c>
      <c r="D3969" t="s">
        <v>14584</v>
      </c>
      <c r="E3969" t="s">
        <v>14585</v>
      </c>
      <c r="F3969" t="s">
        <v>14586</v>
      </c>
      <c r="G3969" t="s">
        <v>4403</v>
      </c>
      <c r="H3969" t="s">
        <v>4415</v>
      </c>
      <c r="J3969" t="s">
        <v>14246</v>
      </c>
      <c r="K3969" t="s">
        <v>4593</v>
      </c>
      <c r="L3969" t="s">
        <v>3337</v>
      </c>
      <c r="M3969" t="s">
        <v>6337</v>
      </c>
      <c r="P3969" t="s">
        <v>3343</v>
      </c>
    </row>
    <row r="3970" spans="1:16" x14ac:dyDescent="0.25">
      <c r="A3970" t="s">
        <v>3883</v>
      </c>
      <c r="C3970" t="s">
        <v>14587</v>
      </c>
      <c r="D3970" t="s">
        <v>14587</v>
      </c>
      <c r="E3970" t="s">
        <v>14588</v>
      </c>
      <c r="F3970" t="s">
        <v>5683</v>
      </c>
      <c r="G3970" t="s">
        <v>4403</v>
      </c>
      <c r="H3970" t="s">
        <v>4415</v>
      </c>
      <c r="J3970" t="s">
        <v>14246</v>
      </c>
      <c r="K3970" t="s">
        <v>3336</v>
      </c>
      <c r="L3970" t="s">
        <v>3337</v>
      </c>
      <c r="M3970" t="s">
        <v>5231</v>
      </c>
      <c r="P3970" t="s">
        <v>3343</v>
      </c>
    </row>
    <row r="3971" spans="1:16" x14ac:dyDescent="0.25">
      <c r="A3971" t="s">
        <v>3883</v>
      </c>
      <c r="B3971" t="s">
        <v>14589</v>
      </c>
      <c r="C3971" t="s">
        <v>14590</v>
      </c>
      <c r="D3971" t="s">
        <v>14590</v>
      </c>
      <c r="E3971" t="s">
        <v>14591</v>
      </c>
      <c r="F3971" t="s">
        <v>5686</v>
      </c>
      <c r="G3971" t="s">
        <v>4403</v>
      </c>
      <c r="H3971" t="s">
        <v>4415</v>
      </c>
      <c r="J3971" t="s">
        <v>14246</v>
      </c>
      <c r="K3971" t="s">
        <v>3336</v>
      </c>
      <c r="L3971" t="s">
        <v>3337</v>
      </c>
      <c r="M3971" t="s">
        <v>5231</v>
      </c>
      <c r="P3971" t="s">
        <v>3343</v>
      </c>
    </row>
    <row r="3972" spans="1:16" x14ac:dyDescent="0.25">
      <c r="A3972" t="s">
        <v>3883</v>
      </c>
      <c r="B3972" t="s">
        <v>14589</v>
      </c>
      <c r="C3972" t="s">
        <v>14592</v>
      </c>
      <c r="D3972" t="s">
        <v>14592</v>
      </c>
      <c r="E3972" t="s">
        <v>14593</v>
      </c>
      <c r="F3972" t="s">
        <v>5691</v>
      </c>
      <c r="G3972" t="s">
        <v>4486</v>
      </c>
      <c r="H3972" t="s">
        <v>4415</v>
      </c>
      <c r="J3972" t="s">
        <v>14246</v>
      </c>
      <c r="K3972" t="s">
        <v>3336</v>
      </c>
      <c r="L3972" t="s">
        <v>3337</v>
      </c>
      <c r="M3972" t="s">
        <v>5231</v>
      </c>
      <c r="P3972" t="s">
        <v>3343</v>
      </c>
    </row>
    <row r="3973" spans="1:16" x14ac:dyDescent="0.25">
      <c r="B3973" t="s">
        <v>14250</v>
      </c>
      <c r="C3973" t="s">
        <v>14594</v>
      </c>
      <c r="D3973" t="s">
        <v>14594</v>
      </c>
      <c r="E3973" t="s">
        <v>14595</v>
      </c>
      <c r="G3973" t="s">
        <v>5259</v>
      </c>
      <c r="J3973" t="s">
        <v>14246</v>
      </c>
      <c r="L3973" t="s">
        <v>3337</v>
      </c>
      <c r="M3973" t="s">
        <v>5231</v>
      </c>
      <c r="P3973" t="s">
        <v>3343</v>
      </c>
    </row>
    <row r="3974" spans="1:16" x14ac:dyDescent="0.25">
      <c r="A3974" t="s">
        <v>3328</v>
      </c>
      <c r="B3974" t="s">
        <v>14596</v>
      </c>
      <c r="C3974" t="s">
        <v>14597</v>
      </c>
      <c r="D3974" t="s">
        <v>14597</v>
      </c>
      <c r="E3974" t="s">
        <v>14598</v>
      </c>
      <c r="F3974" t="s">
        <v>5264</v>
      </c>
      <c r="G3974" t="s">
        <v>4443</v>
      </c>
      <c r="H3974" t="s">
        <v>4415</v>
      </c>
      <c r="J3974" t="s">
        <v>14246</v>
      </c>
      <c r="K3974" t="s">
        <v>5265</v>
      </c>
      <c r="L3974" t="s">
        <v>3337</v>
      </c>
      <c r="M3974" t="s">
        <v>6898</v>
      </c>
      <c r="P3974" t="s">
        <v>3343</v>
      </c>
    </row>
    <row r="3975" spans="1:16" x14ac:dyDescent="0.25">
      <c r="A3975" t="s">
        <v>3328</v>
      </c>
      <c r="B3975" t="s">
        <v>14596</v>
      </c>
      <c r="C3975" t="s">
        <v>14599</v>
      </c>
      <c r="D3975" t="s">
        <v>14599</v>
      </c>
      <c r="E3975" t="s">
        <v>14600</v>
      </c>
      <c r="F3975" t="s">
        <v>5268</v>
      </c>
      <c r="G3975" t="s">
        <v>4443</v>
      </c>
      <c r="H3975" t="s">
        <v>4415</v>
      </c>
      <c r="J3975" t="s">
        <v>14246</v>
      </c>
      <c r="K3975" t="s">
        <v>5265</v>
      </c>
      <c r="L3975" t="s">
        <v>3337</v>
      </c>
      <c r="M3975" t="s">
        <v>6901</v>
      </c>
      <c r="P3975" t="s">
        <v>3343</v>
      </c>
    </row>
    <row r="3976" spans="1:16" x14ac:dyDescent="0.25">
      <c r="A3976" t="s">
        <v>3328</v>
      </c>
      <c r="B3976" t="s">
        <v>14596</v>
      </c>
      <c r="C3976" t="s">
        <v>14601</v>
      </c>
      <c r="D3976" t="s">
        <v>14601</v>
      </c>
      <c r="E3976" t="s">
        <v>14602</v>
      </c>
      <c r="F3976" t="s">
        <v>5273</v>
      </c>
      <c r="G3976" t="s">
        <v>4443</v>
      </c>
      <c r="H3976" t="s">
        <v>4415</v>
      </c>
      <c r="J3976" t="s">
        <v>14246</v>
      </c>
      <c r="K3976" t="s">
        <v>5265</v>
      </c>
      <c r="L3976" t="s">
        <v>3337</v>
      </c>
      <c r="M3976" t="s">
        <v>6904</v>
      </c>
      <c r="P3976" t="s">
        <v>3343</v>
      </c>
    </row>
    <row r="3977" spans="1:16" x14ac:dyDescent="0.25">
      <c r="A3977" t="s">
        <v>3328</v>
      </c>
      <c r="B3977" t="s">
        <v>14596</v>
      </c>
      <c r="C3977" t="s">
        <v>14603</v>
      </c>
      <c r="D3977" t="s">
        <v>14603</v>
      </c>
      <c r="E3977" t="s">
        <v>14604</v>
      </c>
      <c r="F3977" t="s">
        <v>5276</v>
      </c>
      <c r="G3977" t="s">
        <v>4443</v>
      </c>
      <c r="H3977" t="s">
        <v>4415</v>
      </c>
      <c r="J3977" t="s">
        <v>14246</v>
      </c>
      <c r="K3977" t="s">
        <v>5265</v>
      </c>
      <c r="L3977" t="s">
        <v>3337</v>
      </c>
      <c r="M3977" t="s">
        <v>6907</v>
      </c>
      <c r="P3977" t="s">
        <v>3343</v>
      </c>
    </row>
    <row r="3978" spans="1:16" x14ac:dyDescent="0.25">
      <c r="B3978" t="s">
        <v>14349</v>
      </c>
      <c r="C3978" t="s">
        <v>14605</v>
      </c>
      <c r="D3978" t="s">
        <v>14605</v>
      </c>
      <c r="E3978" t="s">
        <v>14606</v>
      </c>
      <c r="G3978" t="s">
        <v>4443</v>
      </c>
      <c r="J3978" t="s">
        <v>14246</v>
      </c>
      <c r="K3978" t="s">
        <v>5265</v>
      </c>
      <c r="L3978" t="s">
        <v>3337</v>
      </c>
      <c r="M3978" t="s">
        <v>6911</v>
      </c>
      <c r="P3978" t="s">
        <v>3343</v>
      </c>
    </row>
    <row r="3979" spans="1:16" x14ac:dyDescent="0.25">
      <c r="A3979" t="s">
        <v>3328</v>
      </c>
      <c r="B3979" t="s">
        <v>14596</v>
      </c>
      <c r="C3979" t="s">
        <v>14607</v>
      </c>
      <c r="D3979" t="s">
        <v>14607</v>
      </c>
      <c r="E3979" t="s">
        <v>14608</v>
      </c>
      <c r="F3979" t="s">
        <v>6477</v>
      </c>
      <c r="G3979" t="s">
        <v>4443</v>
      </c>
      <c r="H3979" t="s">
        <v>4415</v>
      </c>
      <c r="J3979" t="s">
        <v>14246</v>
      </c>
      <c r="K3979" t="s">
        <v>5265</v>
      </c>
      <c r="L3979" t="s">
        <v>4069</v>
      </c>
      <c r="M3979" t="s">
        <v>6914</v>
      </c>
      <c r="P3979" t="s">
        <v>3343</v>
      </c>
    </row>
    <row r="3980" spans="1:16" x14ac:dyDescent="0.25">
      <c r="A3980" t="s">
        <v>3328</v>
      </c>
      <c r="B3980" t="s">
        <v>14596</v>
      </c>
      <c r="C3980" t="s">
        <v>14609</v>
      </c>
      <c r="D3980" t="s">
        <v>14609</v>
      </c>
      <c r="E3980" t="s">
        <v>14610</v>
      </c>
      <c r="F3980" t="s">
        <v>5284</v>
      </c>
      <c r="G3980" t="s">
        <v>4443</v>
      </c>
      <c r="H3980" t="s">
        <v>4415</v>
      </c>
      <c r="J3980" t="s">
        <v>14246</v>
      </c>
      <c r="K3980" t="s">
        <v>5265</v>
      </c>
      <c r="L3980" t="s">
        <v>3337</v>
      </c>
      <c r="M3980" t="s">
        <v>6917</v>
      </c>
      <c r="P3980" t="s">
        <v>3343</v>
      </c>
    </row>
    <row r="3981" spans="1:16" x14ac:dyDescent="0.25">
      <c r="A3981" t="s">
        <v>3328</v>
      </c>
      <c r="B3981" t="s">
        <v>14596</v>
      </c>
      <c r="C3981" t="s">
        <v>14611</v>
      </c>
      <c r="D3981" t="s">
        <v>14611</v>
      </c>
      <c r="E3981" t="s">
        <v>14612</v>
      </c>
      <c r="F3981" t="s">
        <v>5289</v>
      </c>
      <c r="G3981" t="s">
        <v>4443</v>
      </c>
      <c r="H3981" t="s">
        <v>4415</v>
      </c>
      <c r="J3981" t="s">
        <v>14246</v>
      </c>
      <c r="K3981" t="s">
        <v>5265</v>
      </c>
      <c r="L3981" t="s">
        <v>3337</v>
      </c>
      <c r="M3981" t="s">
        <v>6920</v>
      </c>
      <c r="P3981" t="s">
        <v>3343</v>
      </c>
    </row>
    <row r="3982" spans="1:16" x14ac:dyDescent="0.25">
      <c r="A3982" t="s">
        <v>3328</v>
      </c>
      <c r="B3982" t="s">
        <v>14596</v>
      </c>
      <c r="C3982" t="s">
        <v>14613</v>
      </c>
      <c r="D3982" t="s">
        <v>14613</v>
      </c>
      <c r="E3982" t="s">
        <v>14614</v>
      </c>
      <c r="F3982" t="s">
        <v>5292</v>
      </c>
      <c r="G3982" t="s">
        <v>4443</v>
      </c>
      <c r="H3982" t="s">
        <v>4415</v>
      </c>
      <c r="J3982" t="s">
        <v>14246</v>
      </c>
      <c r="K3982" t="s">
        <v>5265</v>
      </c>
      <c r="L3982" t="s">
        <v>3337</v>
      </c>
      <c r="M3982" t="s">
        <v>6923</v>
      </c>
      <c r="P3982" t="s">
        <v>3343</v>
      </c>
    </row>
    <row r="3983" spans="1:16" x14ac:dyDescent="0.25">
      <c r="A3983" t="s">
        <v>3328</v>
      </c>
      <c r="B3983" t="s">
        <v>14596</v>
      </c>
      <c r="C3983" t="s">
        <v>14615</v>
      </c>
      <c r="D3983" t="s">
        <v>14615</v>
      </c>
      <c r="E3983" t="s">
        <v>14616</v>
      </c>
      <c r="F3983" t="s">
        <v>5297</v>
      </c>
      <c r="G3983" t="s">
        <v>4403</v>
      </c>
      <c r="H3983" t="s">
        <v>4415</v>
      </c>
      <c r="J3983" t="s">
        <v>14246</v>
      </c>
      <c r="K3983" t="s">
        <v>5265</v>
      </c>
      <c r="L3983" t="s">
        <v>4069</v>
      </c>
      <c r="M3983" t="s">
        <v>6926</v>
      </c>
      <c r="P3983" t="s">
        <v>3343</v>
      </c>
    </row>
    <row r="3984" spans="1:16" x14ac:dyDescent="0.25">
      <c r="A3984" t="s">
        <v>3883</v>
      </c>
      <c r="C3984" t="s">
        <v>14617</v>
      </c>
      <c r="D3984" t="s">
        <v>14617</v>
      </c>
      <c r="E3984" t="s">
        <v>14618</v>
      </c>
      <c r="F3984" t="s">
        <v>5699</v>
      </c>
      <c r="G3984" t="s">
        <v>4403</v>
      </c>
      <c r="H3984" t="s">
        <v>4415</v>
      </c>
      <c r="J3984" t="s">
        <v>14246</v>
      </c>
      <c r="K3984" t="s">
        <v>3336</v>
      </c>
      <c r="L3984" t="s">
        <v>3337</v>
      </c>
      <c r="M3984" t="s">
        <v>5231</v>
      </c>
      <c r="P3984" t="s">
        <v>3343</v>
      </c>
    </row>
    <row r="3985" spans="1:16" x14ac:dyDescent="0.25">
      <c r="A3985" t="s">
        <v>3883</v>
      </c>
      <c r="C3985" t="s">
        <v>14619</v>
      </c>
      <c r="D3985" t="s">
        <v>14619</v>
      </c>
      <c r="E3985" t="s">
        <v>14620</v>
      </c>
      <c r="F3985" t="s">
        <v>5702</v>
      </c>
      <c r="G3985" t="s">
        <v>4486</v>
      </c>
      <c r="H3985" t="s">
        <v>4415</v>
      </c>
      <c r="J3985" t="s">
        <v>14246</v>
      </c>
      <c r="K3985" t="s">
        <v>3336</v>
      </c>
      <c r="L3985" t="s">
        <v>3337</v>
      </c>
      <c r="M3985" t="s">
        <v>5231</v>
      </c>
      <c r="P3985" t="s">
        <v>3343</v>
      </c>
    </row>
    <row r="3986" spans="1:16" x14ac:dyDescent="0.25">
      <c r="A3986" t="s">
        <v>3328</v>
      </c>
      <c r="B3986" t="s">
        <v>10140</v>
      </c>
      <c r="C3986" t="s">
        <v>14621</v>
      </c>
      <c r="D3986" t="s">
        <v>14621</v>
      </c>
      <c r="E3986" t="s">
        <v>14622</v>
      </c>
      <c r="F3986" t="s">
        <v>14623</v>
      </c>
      <c r="H3986" t="s">
        <v>8606</v>
      </c>
      <c r="K3986" t="s">
        <v>3336</v>
      </c>
      <c r="L3986" t="s">
        <v>3337</v>
      </c>
      <c r="M3986" t="s">
        <v>14624</v>
      </c>
      <c r="P3986" t="s">
        <v>3343</v>
      </c>
    </row>
    <row r="3987" spans="1:16" x14ac:dyDescent="0.25">
      <c r="A3987" t="s">
        <v>4398</v>
      </c>
      <c r="B3987" t="s">
        <v>4742</v>
      </c>
      <c r="C3987" t="s">
        <v>14625</v>
      </c>
      <c r="D3987" t="s">
        <v>14625</v>
      </c>
      <c r="E3987" t="s">
        <v>14626</v>
      </c>
      <c r="F3987" t="s">
        <v>10266</v>
      </c>
      <c r="G3987" t="s">
        <v>3881</v>
      </c>
      <c r="H3987" t="s">
        <v>4404</v>
      </c>
      <c r="I3987" t="s">
        <v>4746</v>
      </c>
      <c r="K3987" t="s">
        <v>4406</v>
      </c>
      <c r="L3987" t="s">
        <v>4069</v>
      </c>
      <c r="P3987" t="s">
        <v>3343</v>
      </c>
    </row>
    <row r="3988" spans="1:16" x14ac:dyDescent="0.25">
      <c r="A3988" t="s">
        <v>4398</v>
      </c>
      <c r="B3988" t="s">
        <v>4742</v>
      </c>
      <c r="C3988" t="s">
        <v>14627</v>
      </c>
      <c r="D3988" t="s">
        <v>14627</v>
      </c>
      <c r="E3988" t="s">
        <v>10275</v>
      </c>
      <c r="F3988" t="s">
        <v>10276</v>
      </c>
      <c r="G3988" t="s">
        <v>4403</v>
      </c>
      <c r="H3988" t="s">
        <v>4404</v>
      </c>
      <c r="I3988" t="s">
        <v>4746</v>
      </c>
      <c r="K3988" t="s">
        <v>4406</v>
      </c>
      <c r="L3988" t="s">
        <v>4069</v>
      </c>
      <c r="P3988" t="s">
        <v>3343</v>
      </c>
    </row>
    <row r="3989" spans="1:16" x14ac:dyDescent="0.25">
      <c r="A3989" t="s">
        <v>4398</v>
      </c>
      <c r="B3989" t="s">
        <v>4742</v>
      </c>
      <c r="C3989" t="s">
        <v>14628</v>
      </c>
      <c r="D3989" t="s">
        <v>14628</v>
      </c>
      <c r="E3989" t="s">
        <v>10297</v>
      </c>
      <c r="F3989" t="s">
        <v>10298</v>
      </c>
      <c r="G3989" t="s">
        <v>3881</v>
      </c>
      <c r="H3989" t="s">
        <v>4404</v>
      </c>
      <c r="I3989" t="s">
        <v>4746</v>
      </c>
      <c r="K3989" t="s">
        <v>4406</v>
      </c>
      <c r="L3989" t="s">
        <v>4069</v>
      </c>
      <c r="P3989" t="s">
        <v>3343</v>
      </c>
    </row>
    <row r="3990" spans="1:16" x14ac:dyDescent="0.25">
      <c r="A3990" t="s">
        <v>4398</v>
      </c>
      <c r="B3990" t="s">
        <v>4742</v>
      </c>
      <c r="C3990" t="s">
        <v>14629</v>
      </c>
      <c r="D3990" t="s">
        <v>14629</v>
      </c>
      <c r="E3990" t="s">
        <v>10275</v>
      </c>
      <c r="F3990" t="s">
        <v>10303</v>
      </c>
      <c r="G3990" t="s">
        <v>4403</v>
      </c>
      <c r="H3990" t="s">
        <v>4404</v>
      </c>
      <c r="I3990" t="s">
        <v>4746</v>
      </c>
      <c r="K3990" t="s">
        <v>4406</v>
      </c>
      <c r="L3990" t="s">
        <v>4069</v>
      </c>
      <c r="P3990" t="s">
        <v>3343</v>
      </c>
    </row>
    <row r="3991" spans="1:16" x14ac:dyDescent="0.25">
      <c r="A3991" t="s">
        <v>4398</v>
      </c>
      <c r="B3991" t="s">
        <v>4742</v>
      </c>
      <c r="C3991" t="s">
        <v>14630</v>
      </c>
      <c r="D3991" t="s">
        <v>14630</v>
      </c>
      <c r="E3991" t="s">
        <v>14631</v>
      </c>
      <c r="F3991" t="s">
        <v>10307</v>
      </c>
      <c r="G3991" t="s">
        <v>3881</v>
      </c>
      <c r="H3991" t="s">
        <v>4404</v>
      </c>
      <c r="I3991" t="s">
        <v>4746</v>
      </c>
      <c r="K3991" t="s">
        <v>4406</v>
      </c>
      <c r="L3991" t="s">
        <v>4069</v>
      </c>
      <c r="P3991" t="s">
        <v>3343</v>
      </c>
    </row>
    <row r="3992" spans="1:16" x14ac:dyDescent="0.25">
      <c r="A3992" t="s">
        <v>4398</v>
      </c>
      <c r="B3992" t="s">
        <v>4742</v>
      </c>
      <c r="C3992" t="s">
        <v>14632</v>
      </c>
      <c r="D3992" t="s">
        <v>14632</v>
      </c>
      <c r="E3992" t="s">
        <v>10275</v>
      </c>
      <c r="F3992" t="s">
        <v>10311</v>
      </c>
      <c r="G3992" t="s">
        <v>4403</v>
      </c>
      <c r="H3992" t="s">
        <v>4404</v>
      </c>
      <c r="I3992" t="s">
        <v>4746</v>
      </c>
      <c r="K3992" t="s">
        <v>4406</v>
      </c>
      <c r="L3992" t="s">
        <v>4069</v>
      </c>
      <c r="P3992" t="s">
        <v>3343</v>
      </c>
    </row>
    <row r="3993" spans="1:16" x14ac:dyDescent="0.25">
      <c r="A3993" t="s">
        <v>4398</v>
      </c>
      <c r="B3993" t="s">
        <v>4742</v>
      </c>
      <c r="C3993" t="s">
        <v>14633</v>
      </c>
      <c r="D3993" t="s">
        <v>14633</v>
      </c>
      <c r="E3993" t="s">
        <v>10315</v>
      </c>
      <c r="F3993" t="s">
        <v>10316</v>
      </c>
      <c r="G3993" t="s">
        <v>3881</v>
      </c>
      <c r="H3993" t="s">
        <v>4404</v>
      </c>
      <c r="I3993" t="s">
        <v>4746</v>
      </c>
      <c r="K3993" t="s">
        <v>4406</v>
      </c>
      <c r="L3993" t="s">
        <v>4069</v>
      </c>
      <c r="P3993" t="s">
        <v>3343</v>
      </c>
    </row>
    <row r="3994" spans="1:16" x14ac:dyDescent="0.25">
      <c r="A3994" t="s">
        <v>4398</v>
      </c>
      <c r="B3994" t="s">
        <v>4742</v>
      </c>
      <c r="C3994" t="s">
        <v>14634</v>
      </c>
      <c r="D3994" t="s">
        <v>14634</v>
      </c>
      <c r="E3994" t="s">
        <v>10275</v>
      </c>
      <c r="F3994" t="s">
        <v>10322</v>
      </c>
      <c r="G3994" t="s">
        <v>4403</v>
      </c>
      <c r="H3994" t="s">
        <v>4404</v>
      </c>
      <c r="I3994" t="s">
        <v>4746</v>
      </c>
      <c r="K3994" t="s">
        <v>4406</v>
      </c>
      <c r="L3994" t="s">
        <v>4069</v>
      </c>
      <c r="P3994" t="s">
        <v>3343</v>
      </c>
    </row>
    <row r="3995" spans="1:16" x14ac:dyDescent="0.25">
      <c r="A3995" t="s">
        <v>4398</v>
      </c>
      <c r="B3995" t="s">
        <v>4742</v>
      </c>
      <c r="C3995" t="s">
        <v>14635</v>
      </c>
      <c r="D3995" t="s">
        <v>14635</v>
      </c>
      <c r="E3995" t="s">
        <v>14636</v>
      </c>
      <c r="F3995" t="s">
        <v>14637</v>
      </c>
      <c r="G3995" t="s">
        <v>4486</v>
      </c>
      <c r="H3995" t="s">
        <v>4404</v>
      </c>
      <c r="I3995" t="s">
        <v>4746</v>
      </c>
      <c r="K3995" t="s">
        <v>4406</v>
      </c>
      <c r="L3995" t="s">
        <v>4069</v>
      </c>
      <c r="P3995" t="s">
        <v>3343</v>
      </c>
    </row>
    <row r="3996" spans="1:16" x14ac:dyDescent="0.25">
      <c r="A3996" t="s">
        <v>4398</v>
      </c>
      <c r="B3996" t="s">
        <v>4742</v>
      </c>
      <c r="C3996" t="s">
        <v>14638</v>
      </c>
      <c r="D3996" t="s">
        <v>14638</v>
      </c>
      <c r="E3996" t="s">
        <v>10356</v>
      </c>
      <c r="F3996" t="s">
        <v>14639</v>
      </c>
      <c r="G3996" t="s">
        <v>3881</v>
      </c>
      <c r="H3996" t="s">
        <v>4404</v>
      </c>
      <c r="I3996" t="s">
        <v>4746</v>
      </c>
      <c r="K3996" t="s">
        <v>4406</v>
      </c>
      <c r="L3996" t="s">
        <v>4069</v>
      </c>
      <c r="P3996" t="s">
        <v>3343</v>
      </c>
    </row>
    <row r="3997" spans="1:16" x14ac:dyDescent="0.25">
      <c r="A3997" t="s">
        <v>4398</v>
      </c>
      <c r="B3997" t="s">
        <v>4742</v>
      </c>
      <c r="C3997" t="s">
        <v>14640</v>
      </c>
      <c r="D3997" t="s">
        <v>14640</v>
      </c>
      <c r="E3997" t="s">
        <v>10275</v>
      </c>
      <c r="F3997" t="s">
        <v>14641</v>
      </c>
      <c r="G3997" t="s">
        <v>4403</v>
      </c>
      <c r="H3997" t="s">
        <v>4404</v>
      </c>
      <c r="I3997" t="s">
        <v>4746</v>
      </c>
      <c r="K3997" t="s">
        <v>4406</v>
      </c>
      <c r="L3997" t="s">
        <v>4069</v>
      </c>
      <c r="P3997" t="s">
        <v>3343</v>
      </c>
    </row>
    <row r="3998" spans="1:16" x14ac:dyDescent="0.25">
      <c r="A3998" t="s">
        <v>4410</v>
      </c>
      <c r="B3998" t="s">
        <v>14642</v>
      </c>
      <c r="C3998" t="s">
        <v>14643</v>
      </c>
      <c r="D3998" t="s">
        <v>14643</v>
      </c>
      <c r="E3998" t="s">
        <v>14644</v>
      </c>
      <c r="F3998" t="s">
        <v>14645</v>
      </c>
      <c r="G3998" t="s">
        <v>4486</v>
      </c>
      <c r="H3998" t="s">
        <v>4415</v>
      </c>
      <c r="J3998" t="s">
        <v>14646</v>
      </c>
      <c r="K3998" t="s">
        <v>4448</v>
      </c>
      <c r="L3998" t="s">
        <v>4069</v>
      </c>
      <c r="M3998" t="s">
        <v>14650</v>
      </c>
      <c r="P3998" t="s">
        <v>3343</v>
      </c>
    </row>
    <row r="3999" spans="1:16" x14ac:dyDescent="0.25">
      <c r="A3999" t="s">
        <v>4410</v>
      </c>
      <c r="B3999" t="s">
        <v>14642</v>
      </c>
      <c r="C3999" t="s">
        <v>14647</v>
      </c>
      <c r="D3999" t="s">
        <v>14647</v>
      </c>
      <c r="E3999" t="s">
        <v>14648</v>
      </c>
      <c r="F3999" t="s">
        <v>14649</v>
      </c>
      <c r="G3999" t="s">
        <v>4403</v>
      </c>
      <c r="H3999" t="s">
        <v>4415</v>
      </c>
      <c r="J3999" t="s">
        <v>14646</v>
      </c>
      <c r="K3999" t="s">
        <v>4448</v>
      </c>
      <c r="L3999" t="s">
        <v>4069</v>
      </c>
      <c r="M3999" t="s">
        <v>14651</v>
      </c>
      <c r="P3999" t="s">
        <v>3343</v>
      </c>
    </row>
    <row r="4000" spans="1:16" x14ac:dyDescent="0.25">
      <c r="A4000" t="s">
        <v>4410</v>
      </c>
      <c r="B4000" t="s">
        <v>14642</v>
      </c>
      <c r="C4000" t="s">
        <v>14652</v>
      </c>
      <c r="D4000" t="s">
        <v>14652</v>
      </c>
      <c r="E4000" t="s">
        <v>14653</v>
      </c>
      <c r="F4000" t="s">
        <v>14654</v>
      </c>
      <c r="G4000" t="s">
        <v>4486</v>
      </c>
      <c r="H4000" t="s">
        <v>4415</v>
      </c>
      <c r="I4000" t="s">
        <v>4415</v>
      </c>
      <c r="K4000" t="s">
        <v>4448</v>
      </c>
      <c r="L4000" t="s">
        <v>4069</v>
      </c>
      <c r="M4000" t="s">
        <v>14655</v>
      </c>
      <c r="P4000" t="s">
        <v>3343</v>
      </c>
    </row>
    <row r="4001" spans="1:16" x14ac:dyDescent="0.25">
      <c r="A4001" t="s">
        <v>4410</v>
      </c>
      <c r="B4001" t="s">
        <v>14642</v>
      </c>
      <c r="C4001" t="s">
        <v>14656</v>
      </c>
      <c r="D4001" t="s">
        <v>14656</v>
      </c>
      <c r="E4001" t="s">
        <v>14657</v>
      </c>
      <c r="F4001" t="s">
        <v>14658</v>
      </c>
      <c r="G4001" t="s">
        <v>4403</v>
      </c>
      <c r="H4001" t="s">
        <v>4415</v>
      </c>
      <c r="J4001" t="s">
        <v>14646</v>
      </c>
      <c r="K4001" t="s">
        <v>4448</v>
      </c>
      <c r="L4001" t="s">
        <v>4069</v>
      </c>
      <c r="M4001" t="s">
        <v>14659</v>
      </c>
      <c r="P4001" t="s">
        <v>3343</v>
      </c>
    </row>
    <row r="4002" spans="1:16" x14ac:dyDescent="0.25">
      <c r="A4002" t="s">
        <v>3328</v>
      </c>
      <c r="B4002" t="s">
        <v>14660</v>
      </c>
      <c r="C4002" t="s">
        <v>14661</v>
      </c>
      <c r="D4002" t="s">
        <v>14661</v>
      </c>
      <c r="E4002" t="s">
        <v>14662</v>
      </c>
      <c r="F4002" t="s">
        <v>14663</v>
      </c>
      <c r="G4002" t="s">
        <v>3333</v>
      </c>
      <c r="H4002" t="s">
        <v>8606</v>
      </c>
      <c r="I4002" t="s">
        <v>3348</v>
      </c>
      <c r="K4002" t="s">
        <v>3336</v>
      </c>
      <c r="L4002" t="s">
        <v>3337</v>
      </c>
      <c r="M4002" t="s">
        <v>14664</v>
      </c>
      <c r="P4002" t="s">
        <v>3343</v>
      </c>
    </row>
    <row r="4003" spans="1:16" x14ac:dyDescent="0.25">
      <c r="A4003" t="s">
        <v>3328</v>
      </c>
      <c r="B4003" t="s">
        <v>14665</v>
      </c>
      <c r="C4003" t="s">
        <v>14666</v>
      </c>
      <c r="D4003" t="s">
        <v>14666</v>
      </c>
      <c r="E4003" t="s">
        <v>14667</v>
      </c>
      <c r="F4003" t="s">
        <v>14668</v>
      </c>
      <c r="G4003" t="s">
        <v>3333</v>
      </c>
      <c r="H4003" t="s">
        <v>8606</v>
      </c>
      <c r="I4003" t="s">
        <v>3335</v>
      </c>
      <c r="K4003" t="s">
        <v>3336</v>
      </c>
      <c r="L4003" t="s">
        <v>3337</v>
      </c>
      <c r="M4003" t="s">
        <v>14669</v>
      </c>
      <c r="P4003" t="s">
        <v>3343</v>
      </c>
    </row>
    <row r="4004" spans="1:16" x14ac:dyDescent="0.25">
      <c r="A4004" t="s">
        <v>3328</v>
      </c>
      <c r="C4004" t="s">
        <v>14670</v>
      </c>
      <c r="D4004" t="s">
        <v>14670</v>
      </c>
      <c r="E4004" t="s">
        <v>14671</v>
      </c>
      <c r="F4004" t="s">
        <v>14672</v>
      </c>
      <c r="G4004" t="s">
        <v>3333</v>
      </c>
      <c r="H4004" t="s">
        <v>8606</v>
      </c>
      <c r="K4004" t="s">
        <v>3336</v>
      </c>
      <c r="L4004" t="s">
        <v>4069</v>
      </c>
      <c r="M4004" t="s">
        <v>14673</v>
      </c>
      <c r="P4004" t="s">
        <v>3343</v>
      </c>
    </row>
    <row r="4005" spans="1:16" x14ac:dyDescent="0.25">
      <c r="A4005" t="s">
        <v>3328</v>
      </c>
      <c r="B4005" t="s">
        <v>14674</v>
      </c>
      <c r="C4005" t="s">
        <v>14675</v>
      </c>
      <c r="D4005" t="s">
        <v>14675</v>
      </c>
      <c r="E4005" t="s">
        <v>14676</v>
      </c>
      <c r="F4005" t="s">
        <v>14677</v>
      </c>
      <c r="G4005" t="s">
        <v>3333</v>
      </c>
      <c r="H4005" t="s">
        <v>8606</v>
      </c>
      <c r="I4005" t="s">
        <v>3348</v>
      </c>
      <c r="K4005" t="s">
        <v>3336</v>
      </c>
      <c r="L4005" t="s">
        <v>4069</v>
      </c>
      <c r="M4005" t="s">
        <v>14678</v>
      </c>
      <c r="P4005" t="s">
        <v>3343</v>
      </c>
    </row>
    <row r="4006" spans="1:16" x14ac:dyDescent="0.25">
      <c r="A4006" t="s">
        <v>3328</v>
      </c>
      <c r="C4006" t="s">
        <v>14679</v>
      </c>
      <c r="D4006" t="s">
        <v>14679</v>
      </c>
      <c r="E4006" t="s">
        <v>14680</v>
      </c>
      <c r="F4006" t="s">
        <v>14681</v>
      </c>
      <c r="H4006" t="s">
        <v>8606</v>
      </c>
      <c r="K4006" t="s">
        <v>3336</v>
      </c>
      <c r="L4006" t="s">
        <v>4069</v>
      </c>
      <c r="M4006" t="s">
        <v>14682</v>
      </c>
      <c r="P4006" t="s">
        <v>3343</v>
      </c>
    </row>
    <row r="4007" spans="1:16" x14ac:dyDescent="0.25">
      <c r="C4007" t="s">
        <v>14683</v>
      </c>
      <c r="D4007" t="s">
        <v>14683</v>
      </c>
      <c r="E4007" t="s">
        <v>14684</v>
      </c>
      <c r="F4007" t="s">
        <v>14685</v>
      </c>
      <c r="K4007" t="s">
        <v>3336</v>
      </c>
      <c r="L4007" t="s">
        <v>3337</v>
      </c>
      <c r="P4007" t="s">
        <v>3343</v>
      </c>
    </row>
    <row r="4008" spans="1:16" x14ac:dyDescent="0.25">
      <c r="B4008" t="s">
        <v>7207</v>
      </c>
      <c r="C4008" t="s">
        <v>14686</v>
      </c>
      <c r="D4008" t="s">
        <v>14686</v>
      </c>
      <c r="E4008" t="s">
        <v>14687</v>
      </c>
      <c r="K4008" t="s">
        <v>3336</v>
      </c>
      <c r="L4008" t="s">
        <v>3337</v>
      </c>
      <c r="N4008" t="s">
        <v>4450</v>
      </c>
      <c r="P4008" t="s">
        <v>3343</v>
      </c>
    </row>
    <row r="4009" spans="1:16" x14ac:dyDescent="0.25">
      <c r="A4009" t="s">
        <v>4398</v>
      </c>
      <c r="B4009" t="s">
        <v>4594</v>
      </c>
      <c r="C4009" t="s">
        <v>14688</v>
      </c>
      <c r="D4009" t="s">
        <v>14688</v>
      </c>
      <c r="E4009" t="s">
        <v>14689</v>
      </c>
      <c r="H4009" t="s">
        <v>4415</v>
      </c>
      <c r="L4009" t="s">
        <v>4069</v>
      </c>
      <c r="P4009" t="s">
        <v>3343</v>
      </c>
    </row>
    <row r="4010" spans="1:16" x14ac:dyDescent="0.25">
      <c r="A4010" t="s">
        <v>4410</v>
      </c>
      <c r="B4010" t="s">
        <v>5815</v>
      </c>
      <c r="C4010" t="s">
        <v>14690</v>
      </c>
      <c r="D4010" t="s">
        <v>14690</v>
      </c>
      <c r="E4010" t="s">
        <v>14691</v>
      </c>
      <c r="F4010" t="s">
        <v>14692</v>
      </c>
      <c r="G4010" t="s">
        <v>4403</v>
      </c>
      <c r="H4010" t="s">
        <v>4415</v>
      </c>
      <c r="K4010" t="s">
        <v>5814</v>
      </c>
      <c r="L4010" t="s">
        <v>3337</v>
      </c>
      <c r="M4010">
        <v>40229</v>
      </c>
      <c r="N4010" t="s">
        <v>4450</v>
      </c>
      <c r="P4010" t="s">
        <v>3343</v>
      </c>
    </row>
    <row r="4011" spans="1:16" x14ac:dyDescent="0.25">
      <c r="A4011" t="s">
        <v>3328</v>
      </c>
      <c r="C4011" t="s">
        <v>14693</v>
      </c>
      <c r="D4011" t="s">
        <v>14693</v>
      </c>
      <c r="E4011" t="s">
        <v>14694</v>
      </c>
      <c r="F4011" t="s">
        <v>5640</v>
      </c>
      <c r="G4011" t="s">
        <v>4403</v>
      </c>
      <c r="H4011" t="s">
        <v>4415</v>
      </c>
      <c r="J4011" t="s">
        <v>14695</v>
      </c>
      <c r="K4011" t="s">
        <v>5457</v>
      </c>
      <c r="L4011" t="s">
        <v>3337</v>
      </c>
      <c r="M4011" t="s">
        <v>14699</v>
      </c>
      <c r="P4011" t="s">
        <v>3343</v>
      </c>
    </row>
    <row r="4012" spans="1:16" x14ac:dyDescent="0.25">
      <c r="A4012" t="s">
        <v>3328</v>
      </c>
      <c r="B4012" t="s">
        <v>14696</v>
      </c>
      <c r="C4012" t="s">
        <v>14697</v>
      </c>
      <c r="D4012" t="s">
        <v>14697</v>
      </c>
      <c r="E4012" t="s">
        <v>7134</v>
      </c>
      <c r="F4012" t="s">
        <v>14698</v>
      </c>
      <c r="G4012" t="s">
        <v>4403</v>
      </c>
      <c r="H4012" t="s">
        <v>4415</v>
      </c>
      <c r="J4012" t="s">
        <v>14695</v>
      </c>
      <c r="K4012" t="s">
        <v>5457</v>
      </c>
      <c r="L4012" t="s">
        <v>4069</v>
      </c>
      <c r="M4012" t="s">
        <v>14700</v>
      </c>
      <c r="P4012" t="s">
        <v>3343</v>
      </c>
    </row>
    <row r="4013" spans="1:16" x14ac:dyDescent="0.25">
      <c r="A4013" t="s">
        <v>3328</v>
      </c>
      <c r="B4013" t="s">
        <v>14696</v>
      </c>
      <c r="C4013" t="s">
        <v>14701</v>
      </c>
      <c r="D4013" t="s">
        <v>14701</v>
      </c>
      <c r="E4013" t="s">
        <v>14702</v>
      </c>
      <c r="F4013" t="s">
        <v>14703</v>
      </c>
      <c r="G4013" t="s">
        <v>4486</v>
      </c>
      <c r="H4013" t="s">
        <v>4415</v>
      </c>
      <c r="J4013" t="s">
        <v>14695</v>
      </c>
      <c r="K4013" t="s">
        <v>5457</v>
      </c>
      <c r="L4013" t="s">
        <v>3337</v>
      </c>
      <c r="M4013" t="s">
        <v>14704</v>
      </c>
      <c r="P4013" t="s">
        <v>3343</v>
      </c>
    </row>
    <row r="4014" spans="1:16" x14ac:dyDescent="0.25">
      <c r="A4014" t="s">
        <v>3328</v>
      </c>
      <c r="C4014" t="s">
        <v>14705</v>
      </c>
      <c r="D4014" t="s">
        <v>14705</v>
      </c>
      <c r="E4014" t="s">
        <v>14706</v>
      </c>
      <c r="F4014" t="s">
        <v>14707</v>
      </c>
      <c r="G4014" t="s">
        <v>4486</v>
      </c>
      <c r="H4014" t="s">
        <v>4415</v>
      </c>
      <c r="J4014" t="s">
        <v>14695</v>
      </c>
      <c r="K4014" t="s">
        <v>5457</v>
      </c>
      <c r="L4014" t="s">
        <v>3337</v>
      </c>
      <c r="M4014" t="s">
        <v>14708</v>
      </c>
      <c r="P4014" t="s">
        <v>3343</v>
      </c>
    </row>
    <row r="4015" spans="1:16" x14ac:dyDescent="0.25">
      <c r="A4015" t="s">
        <v>3328</v>
      </c>
      <c r="B4015" t="s">
        <v>14709</v>
      </c>
      <c r="C4015" t="s">
        <v>14710</v>
      </c>
      <c r="D4015" t="s">
        <v>14710</v>
      </c>
      <c r="E4015" t="s">
        <v>7124</v>
      </c>
      <c r="F4015" t="s">
        <v>14711</v>
      </c>
      <c r="G4015" t="s">
        <v>4403</v>
      </c>
      <c r="H4015" t="s">
        <v>4415</v>
      </c>
      <c r="J4015" t="s">
        <v>14695</v>
      </c>
      <c r="K4015" t="s">
        <v>5457</v>
      </c>
      <c r="L4015" t="s">
        <v>3337</v>
      </c>
      <c r="M4015" t="s">
        <v>14712</v>
      </c>
      <c r="P4015" t="s">
        <v>3343</v>
      </c>
    </row>
    <row r="4016" spans="1:16" x14ac:dyDescent="0.25">
      <c r="A4016" t="s">
        <v>3328</v>
      </c>
      <c r="B4016" t="s">
        <v>14709</v>
      </c>
      <c r="C4016" t="s">
        <v>14713</v>
      </c>
      <c r="D4016" t="s">
        <v>14713</v>
      </c>
      <c r="E4016" t="s">
        <v>14714</v>
      </c>
      <c r="F4016" t="s">
        <v>14715</v>
      </c>
      <c r="G4016" t="s">
        <v>4486</v>
      </c>
      <c r="H4016" t="s">
        <v>4415</v>
      </c>
      <c r="J4016" t="s">
        <v>14695</v>
      </c>
      <c r="K4016" t="s">
        <v>5457</v>
      </c>
      <c r="L4016" t="s">
        <v>3337</v>
      </c>
      <c r="M4016" t="s">
        <v>14716</v>
      </c>
      <c r="P4016" t="s">
        <v>3343</v>
      </c>
    </row>
    <row r="4017" spans="1:16" x14ac:dyDescent="0.25">
      <c r="A4017" t="s">
        <v>3328</v>
      </c>
      <c r="C4017" t="s">
        <v>14717</v>
      </c>
      <c r="D4017" t="s">
        <v>14717</v>
      </c>
      <c r="E4017" t="s">
        <v>7132</v>
      </c>
      <c r="F4017" t="s">
        <v>7054</v>
      </c>
      <c r="G4017" t="s">
        <v>4443</v>
      </c>
      <c r="H4017" t="s">
        <v>4415</v>
      </c>
      <c r="J4017" t="s">
        <v>14695</v>
      </c>
      <c r="K4017" t="s">
        <v>5457</v>
      </c>
      <c r="L4017" t="s">
        <v>3337</v>
      </c>
      <c r="M4017" t="s">
        <v>14718</v>
      </c>
      <c r="P4017" t="s">
        <v>3343</v>
      </c>
    </row>
    <row r="4018" spans="1:16" x14ac:dyDescent="0.25">
      <c r="A4018" t="s">
        <v>3328</v>
      </c>
      <c r="B4018" t="s">
        <v>14719</v>
      </c>
      <c r="C4018" t="s">
        <v>14720</v>
      </c>
      <c r="D4018" t="s">
        <v>14720</v>
      </c>
      <c r="E4018" t="s">
        <v>14694</v>
      </c>
      <c r="F4018" t="s">
        <v>5643</v>
      </c>
      <c r="G4018" t="s">
        <v>4403</v>
      </c>
      <c r="H4018" t="s">
        <v>4415</v>
      </c>
      <c r="J4018" t="s">
        <v>14721</v>
      </c>
      <c r="K4018" t="s">
        <v>5457</v>
      </c>
      <c r="L4018" t="s">
        <v>3337</v>
      </c>
      <c r="M4018" t="s">
        <v>14722</v>
      </c>
      <c r="P4018" t="s">
        <v>3343</v>
      </c>
    </row>
    <row r="4019" spans="1:16" x14ac:dyDescent="0.25">
      <c r="A4019" t="s">
        <v>3328</v>
      </c>
      <c r="B4019" t="s">
        <v>14719</v>
      </c>
      <c r="C4019" t="s">
        <v>14723</v>
      </c>
      <c r="D4019" t="s">
        <v>14723</v>
      </c>
      <c r="E4019" t="s">
        <v>7134</v>
      </c>
      <c r="G4019" t="s">
        <v>4403</v>
      </c>
      <c r="H4019" t="s">
        <v>4415</v>
      </c>
      <c r="J4019" t="s">
        <v>14721</v>
      </c>
      <c r="K4019" t="s">
        <v>5457</v>
      </c>
      <c r="L4019" t="s">
        <v>3337</v>
      </c>
      <c r="M4019" t="s">
        <v>14724</v>
      </c>
      <c r="P4019" t="s">
        <v>3343</v>
      </c>
    </row>
    <row r="4020" spans="1:16" x14ac:dyDescent="0.25">
      <c r="A4020" t="s">
        <v>3328</v>
      </c>
      <c r="C4020" t="s">
        <v>14725</v>
      </c>
      <c r="D4020" t="s">
        <v>14725</v>
      </c>
      <c r="E4020" t="s">
        <v>14726</v>
      </c>
      <c r="F4020" t="s">
        <v>14727</v>
      </c>
      <c r="G4020" t="s">
        <v>4486</v>
      </c>
      <c r="H4020" t="s">
        <v>4415</v>
      </c>
      <c r="J4020" t="s">
        <v>14721</v>
      </c>
      <c r="K4020" t="s">
        <v>5457</v>
      </c>
      <c r="L4020" t="s">
        <v>4069</v>
      </c>
      <c r="M4020" t="s">
        <v>14728</v>
      </c>
      <c r="P4020" t="s">
        <v>3343</v>
      </c>
    </row>
    <row r="4021" spans="1:16" x14ac:dyDescent="0.25">
      <c r="A4021" t="s">
        <v>3328</v>
      </c>
      <c r="B4021" t="s">
        <v>14729</v>
      </c>
      <c r="C4021" t="s">
        <v>14730</v>
      </c>
      <c r="D4021" t="s">
        <v>14730</v>
      </c>
      <c r="E4021" t="s">
        <v>14731</v>
      </c>
      <c r="F4021" t="s">
        <v>14732</v>
      </c>
      <c r="G4021" t="s">
        <v>4486</v>
      </c>
      <c r="H4021" t="s">
        <v>4415</v>
      </c>
      <c r="J4021" t="s">
        <v>14721</v>
      </c>
      <c r="K4021" t="s">
        <v>5457</v>
      </c>
      <c r="L4021" t="s">
        <v>4069</v>
      </c>
      <c r="M4021" t="s">
        <v>14733</v>
      </c>
      <c r="P4021" t="s">
        <v>3343</v>
      </c>
    </row>
    <row r="4022" spans="1:16" x14ac:dyDescent="0.25">
      <c r="A4022" t="s">
        <v>3328</v>
      </c>
      <c r="C4022" t="s">
        <v>14734</v>
      </c>
      <c r="D4022" t="s">
        <v>14734</v>
      </c>
      <c r="E4022" t="s">
        <v>7124</v>
      </c>
      <c r="F4022" t="s">
        <v>14735</v>
      </c>
      <c r="G4022" t="s">
        <v>4403</v>
      </c>
      <c r="H4022" t="s">
        <v>4415</v>
      </c>
      <c r="J4022" t="s">
        <v>14721</v>
      </c>
      <c r="K4022" t="s">
        <v>5457</v>
      </c>
      <c r="L4022" t="s">
        <v>3337</v>
      </c>
      <c r="M4022" t="s">
        <v>14736</v>
      </c>
      <c r="P4022" t="s">
        <v>3343</v>
      </c>
    </row>
    <row r="4023" spans="1:16" x14ac:dyDescent="0.25">
      <c r="A4023" t="s">
        <v>3328</v>
      </c>
      <c r="C4023" t="s">
        <v>14737</v>
      </c>
      <c r="D4023" t="s">
        <v>14737</v>
      </c>
      <c r="E4023" t="s">
        <v>14738</v>
      </c>
      <c r="F4023" t="s">
        <v>14739</v>
      </c>
      <c r="G4023" t="s">
        <v>4486</v>
      </c>
      <c r="H4023" t="s">
        <v>4415</v>
      </c>
      <c r="J4023" t="s">
        <v>14721</v>
      </c>
      <c r="K4023" t="s">
        <v>5457</v>
      </c>
      <c r="L4023" t="s">
        <v>3337</v>
      </c>
      <c r="M4023" t="s">
        <v>14740</v>
      </c>
      <c r="P4023" t="s">
        <v>3343</v>
      </c>
    </row>
    <row r="4024" spans="1:16" x14ac:dyDescent="0.25">
      <c r="A4024" t="s">
        <v>3328</v>
      </c>
      <c r="B4024" t="s">
        <v>14729</v>
      </c>
      <c r="C4024" t="s">
        <v>14741</v>
      </c>
      <c r="D4024" t="s">
        <v>14741</v>
      </c>
      <c r="E4024" t="s">
        <v>7132</v>
      </c>
      <c r="F4024" t="s">
        <v>7054</v>
      </c>
      <c r="G4024" t="s">
        <v>4443</v>
      </c>
      <c r="H4024" t="s">
        <v>4415</v>
      </c>
      <c r="J4024" t="s">
        <v>14721</v>
      </c>
      <c r="K4024" t="s">
        <v>5457</v>
      </c>
      <c r="L4024" t="s">
        <v>4069</v>
      </c>
      <c r="M4024" t="s">
        <v>14742</v>
      </c>
      <c r="P4024" t="s">
        <v>3343</v>
      </c>
    </row>
    <row r="4025" spans="1:16" x14ac:dyDescent="0.25">
      <c r="A4025" t="s">
        <v>3328</v>
      </c>
      <c r="C4025" t="s">
        <v>14743</v>
      </c>
      <c r="D4025" t="s">
        <v>14743</v>
      </c>
      <c r="E4025" t="s">
        <v>14694</v>
      </c>
      <c r="F4025" t="s">
        <v>5646</v>
      </c>
      <c r="G4025" t="s">
        <v>4403</v>
      </c>
      <c r="H4025" t="s">
        <v>4415</v>
      </c>
      <c r="J4025" t="s">
        <v>14744</v>
      </c>
      <c r="K4025" t="s">
        <v>5457</v>
      </c>
      <c r="L4025" t="s">
        <v>3337</v>
      </c>
      <c r="M4025" t="s">
        <v>14745</v>
      </c>
      <c r="P4025" t="s">
        <v>3343</v>
      </c>
    </row>
    <row r="4026" spans="1:16" x14ac:dyDescent="0.25">
      <c r="A4026" t="s">
        <v>3328</v>
      </c>
      <c r="C4026" t="s">
        <v>14746</v>
      </c>
      <c r="D4026" t="s">
        <v>14746</v>
      </c>
      <c r="E4026" t="s">
        <v>7134</v>
      </c>
      <c r="F4026" t="s">
        <v>14747</v>
      </c>
      <c r="G4026" t="s">
        <v>4403</v>
      </c>
      <c r="H4026" t="s">
        <v>4415</v>
      </c>
      <c r="J4026" t="s">
        <v>14744</v>
      </c>
      <c r="K4026" t="s">
        <v>5457</v>
      </c>
      <c r="L4026" t="s">
        <v>4069</v>
      </c>
      <c r="M4026" t="s">
        <v>14748</v>
      </c>
      <c r="P4026" t="s">
        <v>3343</v>
      </c>
    </row>
    <row r="4027" spans="1:16" x14ac:dyDescent="0.25">
      <c r="A4027" t="s">
        <v>3328</v>
      </c>
      <c r="C4027" t="s">
        <v>14749</v>
      </c>
      <c r="D4027" t="s">
        <v>14749</v>
      </c>
      <c r="E4027" t="s">
        <v>14750</v>
      </c>
      <c r="F4027" t="s">
        <v>14751</v>
      </c>
      <c r="G4027" t="s">
        <v>4486</v>
      </c>
      <c r="H4027" t="s">
        <v>4415</v>
      </c>
      <c r="J4027" t="s">
        <v>14744</v>
      </c>
      <c r="K4027" t="s">
        <v>5457</v>
      </c>
      <c r="L4027" t="s">
        <v>3337</v>
      </c>
      <c r="M4027" t="s">
        <v>14752</v>
      </c>
      <c r="P4027" t="s">
        <v>3343</v>
      </c>
    </row>
    <row r="4028" spans="1:16" x14ac:dyDescent="0.25">
      <c r="A4028" t="s">
        <v>3328</v>
      </c>
      <c r="B4028" t="s">
        <v>14753</v>
      </c>
      <c r="C4028" t="s">
        <v>14754</v>
      </c>
      <c r="D4028" t="s">
        <v>14754</v>
      </c>
      <c r="E4028" t="s">
        <v>14755</v>
      </c>
      <c r="F4028" t="s">
        <v>14756</v>
      </c>
      <c r="G4028" t="s">
        <v>4486</v>
      </c>
      <c r="H4028" t="s">
        <v>4415</v>
      </c>
      <c r="J4028" t="s">
        <v>14744</v>
      </c>
      <c r="K4028" t="s">
        <v>5457</v>
      </c>
      <c r="L4028" t="s">
        <v>3337</v>
      </c>
      <c r="M4028" t="s">
        <v>14757</v>
      </c>
      <c r="P4028" t="s">
        <v>3343</v>
      </c>
    </row>
    <row r="4029" spans="1:16" x14ac:dyDescent="0.25">
      <c r="A4029" t="s">
        <v>3328</v>
      </c>
      <c r="C4029" t="s">
        <v>14758</v>
      </c>
      <c r="D4029" t="s">
        <v>14758</v>
      </c>
      <c r="E4029" t="s">
        <v>7124</v>
      </c>
      <c r="F4029" t="s">
        <v>14759</v>
      </c>
      <c r="G4029" t="s">
        <v>4403</v>
      </c>
      <c r="H4029" t="s">
        <v>4415</v>
      </c>
      <c r="J4029" t="s">
        <v>14744</v>
      </c>
      <c r="K4029" t="s">
        <v>5457</v>
      </c>
      <c r="L4029" t="s">
        <v>3337</v>
      </c>
      <c r="M4029" t="s">
        <v>14760</v>
      </c>
      <c r="P4029" t="s">
        <v>3343</v>
      </c>
    </row>
    <row r="4030" spans="1:16" x14ac:dyDescent="0.25">
      <c r="A4030" t="s">
        <v>3328</v>
      </c>
      <c r="B4030" t="s">
        <v>14753</v>
      </c>
      <c r="C4030" t="s">
        <v>14761</v>
      </c>
      <c r="D4030" t="s">
        <v>14761</v>
      </c>
      <c r="E4030" t="s">
        <v>14762</v>
      </c>
      <c r="F4030" t="s">
        <v>14763</v>
      </c>
      <c r="G4030" t="s">
        <v>4486</v>
      </c>
      <c r="H4030" t="s">
        <v>4415</v>
      </c>
      <c r="J4030" t="s">
        <v>14744</v>
      </c>
      <c r="K4030" t="s">
        <v>5457</v>
      </c>
      <c r="L4030" t="s">
        <v>4069</v>
      </c>
      <c r="M4030" t="s">
        <v>14764</v>
      </c>
      <c r="P4030" t="s">
        <v>3343</v>
      </c>
    </row>
    <row r="4031" spans="1:16" x14ac:dyDescent="0.25">
      <c r="A4031" t="s">
        <v>3328</v>
      </c>
      <c r="C4031" t="s">
        <v>14765</v>
      </c>
      <c r="D4031" t="s">
        <v>14765</v>
      </c>
      <c r="E4031" t="s">
        <v>7132</v>
      </c>
      <c r="F4031" t="s">
        <v>7054</v>
      </c>
      <c r="G4031" t="s">
        <v>4443</v>
      </c>
      <c r="H4031" t="s">
        <v>4415</v>
      </c>
      <c r="J4031" t="s">
        <v>14744</v>
      </c>
      <c r="K4031" t="s">
        <v>5457</v>
      </c>
      <c r="L4031" t="s">
        <v>3337</v>
      </c>
      <c r="M4031" t="s">
        <v>14766</v>
      </c>
      <c r="P4031" t="s">
        <v>3343</v>
      </c>
    </row>
    <row r="4032" spans="1:16" x14ac:dyDescent="0.25">
      <c r="A4032" t="s">
        <v>3328</v>
      </c>
      <c r="C4032" t="s">
        <v>14767</v>
      </c>
      <c r="D4032" t="s">
        <v>14767</v>
      </c>
      <c r="E4032" t="s">
        <v>14768</v>
      </c>
      <c r="F4032" t="s">
        <v>5650</v>
      </c>
      <c r="G4032" t="s">
        <v>4403</v>
      </c>
      <c r="H4032" t="s">
        <v>4415</v>
      </c>
      <c r="J4032" t="s">
        <v>14769</v>
      </c>
      <c r="K4032" t="s">
        <v>5457</v>
      </c>
      <c r="L4032" t="s">
        <v>3337</v>
      </c>
      <c r="M4032" t="s">
        <v>14770</v>
      </c>
      <c r="P4032" t="s">
        <v>3343</v>
      </c>
    </row>
    <row r="4033" spans="1:16" x14ac:dyDescent="0.25">
      <c r="A4033" t="s">
        <v>3328</v>
      </c>
      <c r="B4033" t="s">
        <v>14771</v>
      </c>
      <c r="C4033" t="s">
        <v>14772</v>
      </c>
      <c r="D4033" t="s">
        <v>14772</v>
      </c>
      <c r="E4033" t="s">
        <v>7134</v>
      </c>
      <c r="F4033" t="s">
        <v>14773</v>
      </c>
      <c r="G4033" t="s">
        <v>4403</v>
      </c>
      <c r="H4033" t="s">
        <v>4415</v>
      </c>
      <c r="J4033" t="s">
        <v>14769</v>
      </c>
      <c r="K4033" t="s">
        <v>5457</v>
      </c>
      <c r="L4033" t="s">
        <v>3337</v>
      </c>
      <c r="M4033" t="s">
        <v>14774</v>
      </c>
      <c r="P4033" t="s">
        <v>3343</v>
      </c>
    </row>
    <row r="4034" spans="1:16" x14ac:dyDescent="0.25">
      <c r="A4034" t="s">
        <v>3328</v>
      </c>
      <c r="C4034" t="s">
        <v>14775</v>
      </c>
      <c r="D4034" t="s">
        <v>14775</v>
      </c>
      <c r="E4034" t="s">
        <v>14776</v>
      </c>
      <c r="F4034" t="s">
        <v>14777</v>
      </c>
      <c r="G4034" t="s">
        <v>4486</v>
      </c>
      <c r="H4034" t="s">
        <v>4415</v>
      </c>
      <c r="J4034" t="s">
        <v>14769</v>
      </c>
      <c r="K4034" t="s">
        <v>5457</v>
      </c>
      <c r="L4034" t="s">
        <v>3337</v>
      </c>
      <c r="M4034" t="s">
        <v>14782</v>
      </c>
      <c r="P4034" t="s">
        <v>3343</v>
      </c>
    </row>
    <row r="4035" spans="1:16" x14ac:dyDescent="0.25">
      <c r="A4035" t="s">
        <v>3328</v>
      </c>
      <c r="B4035" t="s">
        <v>14778</v>
      </c>
      <c r="C4035" t="s">
        <v>14779</v>
      </c>
      <c r="D4035" t="s">
        <v>14779</v>
      </c>
      <c r="E4035" t="s">
        <v>14780</v>
      </c>
      <c r="F4035" t="s">
        <v>14781</v>
      </c>
      <c r="G4035" t="s">
        <v>4486</v>
      </c>
      <c r="H4035" t="s">
        <v>4415</v>
      </c>
      <c r="J4035" t="s">
        <v>14769</v>
      </c>
      <c r="K4035" t="s">
        <v>5457</v>
      </c>
      <c r="L4035" t="s">
        <v>3337</v>
      </c>
      <c r="M4035" t="s">
        <v>14783</v>
      </c>
      <c r="P4035" t="s">
        <v>3343</v>
      </c>
    </row>
    <row r="4036" spans="1:16" x14ac:dyDescent="0.25">
      <c r="A4036" t="s">
        <v>3328</v>
      </c>
      <c r="B4036" t="s">
        <v>14778</v>
      </c>
      <c r="C4036" t="s">
        <v>14784</v>
      </c>
      <c r="D4036" t="s">
        <v>14784</v>
      </c>
      <c r="E4036" t="s">
        <v>7124</v>
      </c>
      <c r="F4036" t="s">
        <v>14785</v>
      </c>
      <c r="G4036" t="s">
        <v>4403</v>
      </c>
      <c r="H4036" t="s">
        <v>4415</v>
      </c>
      <c r="J4036" t="s">
        <v>14769</v>
      </c>
      <c r="K4036" t="s">
        <v>5457</v>
      </c>
      <c r="L4036" t="s">
        <v>4069</v>
      </c>
      <c r="M4036" t="s">
        <v>14786</v>
      </c>
      <c r="P4036" t="s">
        <v>3343</v>
      </c>
    </row>
    <row r="4037" spans="1:16" x14ac:dyDescent="0.25">
      <c r="A4037" t="s">
        <v>3328</v>
      </c>
      <c r="C4037" t="s">
        <v>14787</v>
      </c>
      <c r="D4037" t="s">
        <v>14787</v>
      </c>
      <c r="E4037" t="s">
        <v>14788</v>
      </c>
      <c r="F4037" t="s">
        <v>14789</v>
      </c>
      <c r="G4037" t="s">
        <v>4486</v>
      </c>
      <c r="H4037" t="s">
        <v>4415</v>
      </c>
      <c r="J4037" t="s">
        <v>14769</v>
      </c>
      <c r="K4037" t="s">
        <v>5457</v>
      </c>
      <c r="L4037" t="s">
        <v>3337</v>
      </c>
      <c r="M4037" t="s">
        <v>14790</v>
      </c>
      <c r="P4037" t="s">
        <v>3343</v>
      </c>
    </row>
    <row r="4038" spans="1:16" x14ac:dyDescent="0.25">
      <c r="A4038" t="s">
        <v>3328</v>
      </c>
      <c r="C4038" t="s">
        <v>14791</v>
      </c>
      <c r="D4038" t="s">
        <v>14791</v>
      </c>
      <c r="E4038" t="s">
        <v>7132</v>
      </c>
      <c r="F4038" t="s">
        <v>7054</v>
      </c>
      <c r="G4038" t="s">
        <v>4443</v>
      </c>
      <c r="H4038" t="s">
        <v>4415</v>
      </c>
      <c r="J4038" t="s">
        <v>14769</v>
      </c>
      <c r="K4038" t="s">
        <v>5457</v>
      </c>
      <c r="L4038" t="s">
        <v>4069</v>
      </c>
      <c r="M4038" t="s">
        <v>14792</v>
      </c>
      <c r="P4038" t="s">
        <v>3343</v>
      </c>
    </row>
    <row r="4039" spans="1:16" x14ac:dyDescent="0.25">
      <c r="A4039" t="s">
        <v>4410</v>
      </c>
      <c r="B4039" t="s">
        <v>14793</v>
      </c>
      <c r="C4039" t="s">
        <v>14794</v>
      </c>
      <c r="D4039" t="s">
        <v>14794</v>
      </c>
      <c r="E4039" t="s">
        <v>14795</v>
      </c>
      <c r="F4039" t="s">
        <v>14796</v>
      </c>
      <c r="G4039" t="s">
        <v>4513</v>
      </c>
      <c r="H4039" t="s">
        <v>3334</v>
      </c>
      <c r="I4039" t="s">
        <v>3348</v>
      </c>
      <c r="K4039" t="s">
        <v>3336</v>
      </c>
      <c r="L4039" t="s">
        <v>3337</v>
      </c>
      <c r="M4039" t="s">
        <v>14797</v>
      </c>
      <c r="P4039" t="s">
        <v>3343</v>
      </c>
    </row>
    <row r="4040" spans="1:16" x14ac:dyDescent="0.25">
      <c r="A4040" t="s">
        <v>4410</v>
      </c>
      <c r="B4040" t="s">
        <v>7263</v>
      </c>
      <c r="C4040" t="s">
        <v>14798</v>
      </c>
      <c r="D4040" t="s">
        <v>14798</v>
      </c>
      <c r="H4040" t="s">
        <v>4404</v>
      </c>
      <c r="J4040" t="s">
        <v>4501</v>
      </c>
      <c r="K4040" t="s">
        <v>4495</v>
      </c>
      <c r="L4040" t="s">
        <v>4069</v>
      </c>
      <c r="P4040" t="s">
        <v>3343</v>
      </c>
    </row>
    <row r="4041" spans="1:16" x14ac:dyDescent="0.25">
      <c r="C4041" t="s">
        <v>14799</v>
      </c>
      <c r="D4041" t="s">
        <v>14799</v>
      </c>
      <c r="E4041" t="s">
        <v>14800</v>
      </c>
      <c r="G4041" t="s">
        <v>4403</v>
      </c>
      <c r="H4041" t="s">
        <v>4415</v>
      </c>
      <c r="K4041" t="s">
        <v>4448</v>
      </c>
      <c r="L4041" t="s">
        <v>3337</v>
      </c>
      <c r="M4041" t="s">
        <v>14801</v>
      </c>
      <c r="N4041" t="s">
        <v>4450</v>
      </c>
      <c r="P4041" t="s">
        <v>3343</v>
      </c>
    </row>
    <row r="4042" spans="1:16" x14ac:dyDescent="0.25">
      <c r="A4042" t="s">
        <v>4398</v>
      </c>
      <c r="B4042" t="s">
        <v>5795</v>
      </c>
      <c r="C4042" t="s">
        <v>14802</v>
      </c>
      <c r="D4042" t="s">
        <v>14802</v>
      </c>
      <c r="E4042" t="s">
        <v>14803</v>
      </c>
      <c r="F4042" t="s">
        <v>14804</v>
      </c>
      <c r="G4042" t="s">
        <v>4403</v>
      </c>
      <c r="H4042" t="s">
        <v>4415</v>
      </c>
      <c r="J4042" t="s">
        <v>14805</v>
      </c>
      <c r="K4042" t="s">
        <v>5799</v>
      </c>
      <c r="L4042" t="s">
        <v>3337</v>
      </c>
      <c r="M4042" t="s">
        <v>14806</v>
      </c>
      <c r="N4042" t="s">
        <v>4450</v>
      </c>
      <c r="P4042" t="s">
        <v>3343</v>
      </c>
    </row>
    <row r="4043" spans="1:16" x14ac:dyDescent="0.25">
      <c r="C4043" t="s">
        <v>14807</v>
      </c>
      <c r="D4043" t="s">
        <v>14807</v>
      </c>
      <c r="E4043" t="s">
        <v>14808</v>
      </c>
      <c r="H4043" t="s">
        <v>4415</v>
      </c>
      <c r="J4043" t="s">
        <v>14809</v>
      </c>
      <c r="L4043" t="s">
        <v>3337</v>
      </c>
      <c r="N4043" t="s">
        <v>4450</v>
      </c>
      <c r="P4043" t="s">
        <v>3343</v>
      </c>
    </row>
    <row r="4044" spans="1:16" x14ac:dyDescent="0.25">
      <c r="C4044" t="s">
        <v>14810</v>
      </c>
      <c r="D4044" t="s">
        <v>14810</v>
      </c>
      <c r="E4044" t="s">
        <v>14811</v>
      </c>
      <c r="F4044" t="s">
        <v>14812</v>
      </c>
      <c r="G4044" t="s">
        <v>4486</v>
      </c>
      <c r="H4044" t="s">
        <v>4415</v>
      </c>
      <c r="J4044" t="s">
        <v>14809</v>
      </c>
      <c r="K4044" t="s">
        <v>4448</v>
      </c>
      <c r="L4044" t="s">
        <v>3337</v>
      </c>
      <c r="M4044" t="s">
        <v>14813</v>
      </c>
      <c r="N4044" t="s">
        <v>4450</v>
      </c>
      <c r="P4044" t="s">
        <v>3343</v>
      </c>
    </row>
    <row r="4045" spans="1:16" x14ac:dyDescent="0.25">
      <c r="C4045" t="s">
        <v>14814</v>
      </c>
      <c r="D4045" t="s">
        <v>14814</v>
      </c>
      <c r="E4045" t="s">
        <v>14815</v>
      </c>
      <c r="J4045" t="s">
        <v>14809</v>
      </c>
      <c r="K4045" t="s">
        <v>4448</v>
      </c>
      <c r="L4045" t="s">
        <v>4069</v>
      </c>
      <c r="N4045" t="s">
        <v>4450</v>
      </c>
      <c r="P4045" t="s">
        <v>3343</v>
      </c>
    </row>
    <row r="4046" spans="1:16" x14ac:dyDescent="0.25">
      <c r="A4046" t="s">
        <v>4398</v>
      </c>
      <c r="B4046" t="s">
        <v>4482</v>
      </c>
      <c r="C4046" t="s">
        <v>14816</v>
      </c>
      <c r="D4046" t="s">
        <v>14816</v>
      </c>
      <c r="E4046" t="s">
        <v>14817</v>
      </c>
      <c r="F4046" t="s">
        <v>14818</v>
      </c>
      <c r="G4046" t="s">
        <v>4486</v>
      </c>
      <c r="H4046" t="s">
        <v>4415</v>
      </c>
      <c r="J4046" t="s">
        <v>14809</v>
      </c>
      <c r="K4046" t="s">
        <v>4448</v>
      </c>
      <c r="L4046" t="s">
        <v>3337</v>
      </c>
      <c r="M4046" t="s">
        <v>14813</v>
      </c>
      <c r="P4046" t="s">
        <v>3343</v>
      </c>
    </row>
    <row r="4047" spans="1:16" x14ac:dyDescent="0.25">
      <c r="A4047" t="s">
        <v>4410</v>
      </c>
      <c r="C4047" t="s">
        <v>14819</v>
      </c>
      <c r="D4047" t="s">
        <v>14819</v>
      </c>
      <c r="E4047" t="s">
        <v>14820</v>
      </c>
      <c r="F4047" t="s">
        <v>14821</v>
      </c>
      <c r="G4047" t="s">
        <v>3881</v>
      </c>
      <c r="I4047" t="s">
        <v>4604</v>
      </c>
      <c r="K4047" t="s">
        <v>4605</v>
      </c>
      <c r="L4047" t="s">
        <v>4069</v>
      </c>
      <c r="P4047" t="s">
        <v>3343</v>
      </c>
    </row>
    <row r="4048" spans="1:16" x14ac:dyDescent="0.25">
      <c r="B4048" t="s">
        <v>7202</v>
      </c>
      <c r="C4048" t="s">
        <v>14822</v>
      </c>
      <c r="D4048" t="s">
        <v>14822</v>
      </c>
      <c r="E4048" t="s">
        <v>14823</v>
      </c>
      <c r="F4048" t="s">
        <v>14824</v>
      </c>
      <c r="H4048" t="s">
        <v>4404</v>
      </c>
      <c r="I4048" t="s">
        <v>7211</v>
      </c>
      <c r="K4048" t="s">
        <v>3336</v>
      </c>
      <c r="L4048" t="s">
        <v>4069</v>
      </c>
      <c r="P4048" t="s">
        <v>3343</v>
      </c>
    </row>
    <row r="4049" spans="1:16" x14ac:dyDescent="0.25">
      <c r="C4049" t="s">
        <v>14825</v>
      </c>
      <c r="D4049" t="s">
        <v>14825</v>
      </c>
      <c r="E4049" t="s">
        <v>14826</v>
      </c>
      <c r="G4049" t="s">
        <v>3881</v>
      </c>
      <c r="K4049" t="s">
        <v>3336</v>
      </c>
      <c r="L4049" t="s">
        <v>3337</v>
      </c>
      <c r="P4049" t="s">
        <v>3343</v>
      </c>
    </row>
    <row r="4050" spans="1:16" x14ac:dyDescent="0.25">
      <c r="A4050" t="s">
        <v>4410</v>
      </c>
      <c r="B4050" t="s">
        <v>5716</v>
      </c>
      <c r="C4050" t="s">
        <v>14827</v>
      </c>
      <c r="D4050" t="s">
        <v>14827</v>
      </c>
      <c r="E4050" t="s">
        <v>14828</v>
      </c>
      <c r="H4050" t="s">
        <v>4415</v>
      </c>
      <c r="K4050" t="s">
        <v>4448</v>
      </c>
      <c r="L4050" t="s">
        <v>4069</v>
      </c>
      <c r="M4050" t="s">
        <v>14829</v>
      </c>
      <c r="P4050" t="s">
        <v>3343</v>
      </c>
    </row>
    <row r="4051" spans="1:16" x14ac:dyDescent="0.25">
      <c r="A4051" t="s">
        <v>4764</v>
      </c>
      <c r="C4051" t="s">
        <v>14830</v>
      </c>
      <c r="D4051" t="s">
        <v>14830</v>
      </c>
      <c r="E4051" t="s">
        <v>14831</v>
      </c>
      <c r="G4051" t="s">
        <v>4403</v>
      </c>
      <c r="H4051" t="s">
        <v>4415</v>
      </c>
      <c r="I4051" t="s">
        <v>4455</v>
      </c>
      <c r="J4051" t="s">
        <v>4455</v>
      </c>
      <c r="K4051" t="s">
        <v>4448</v>
      </c>
      <c r="L4051" t="s">
        <v>3337</v>
      </c>
      <c r="M4051" t="s">
        <v>14829</v>
      </c>
      <c r="N4051" t="s">
        <v>4450</v>
      </c>
      <c r="P4051" t="s">
        <v>3343</v>
      </c>
    </row>
    <row r="4052" spans="1:16" x14ac:dyDescent="0.25">
      <c r="A4052" t="s">
        <v>4410</v>
      </c>
      <c r="B4052" t="s">
        <v>5716</v>
      </c>
      <c r="C4052" t="s">
        <v>14832</v>
      </c>
      <c r="D4052" t="s">
        <v>14832</v>
      </c>
      <c r="E4052" t="s">
        <v>14833</v>
      </c>
      <c r="F4052" t="s">
        <v>14834</v>
      </c>
      <c r="G4052" t="s">
        <v>4403</v>
      </c>
      <c r="H4052" t="s">
        <v>4415</v>
      </c>
      <c r="K4052" t="s">
        <v>4448</v>
      </c>
      <c r="L4052" t="s">
        <v>3337</v>
      </c>
      <c r="M4052" t="s">
        <v>14835</v>
      </c>
      <c r="P4052" t="s">
        <v>3343</v>
      </c>
    </row>
    <row r="4053" spans="1:16" x14ac:dyDescent="0.25">
      <c r="A4053" t="s">
        <v>4764</v>
      </c>
      <c r="C4053" t="s">
        <v>14836</v>
      </c>
      <c r="D4053" t="s">
        <v>14836</v>
      </c>
      <c r="E4053" t="s">
        <v>14837</v>
      </c>
      <c r="G4053" t="s">
        <v>4403</v>
      </c>
      <c r="H4053" t="s">
        <v>4415</v>
      </c>
      <c r="I4053" t="s">
        <v>4455</v>
      </c>
      <c r="J4053" t="s">
        <v>4455</v>
      </c>
      <c r="K4053" t="s">
        <v>4448</v>
      </c>
      <c r="L4053" t="s">
        <v>4069</v>
      </c>
      <c r="M4053" t="s">
        <v>14835</v>
      </c>
      <c r="N4053" t="s">
        <v>4450</v>
      </c>
      <c r="P4053" t="s">
        <v>3343</v>
      </c>
    </row>
    <row r="4054" spans="1:16" x14ac:dyDescent="0.25">
      <c r="A4054" t="s">
        <v>4410</v>
      </c>
      <c r="B4054" t="s">
        <v>5716</v>
      </c>
      <c r="C4054" t="s">
        <v>14838</v>
      </c>
      <c r="D4054" t="s">
        <v>14838</v>
      </c>
      <c r="E4054" t="s">
        <v>14839</v>
      </c>
      <c r="H4054" t="s">
        <v>4415</v>
      </c>
      <c r="K4054" t="s">
        <v>4448</v>
      </c>
      <c r="L4054" t="s">
        <v>4069</v>
      </c>
      <c r="M4054" t="s">
        <v>14840</v>
      </c>
      <c r="P4054" t="s">
        <v>3343</v>
      </c>
    </row>
    <row r="4055" spans="1:16" x14ac:dyDescent="0.25">
      <c r="A4055" t="s">
        <v>4764</v>
      </c>
      <c r="C4055" t="s">
        <v>14841</v>
      </c>
      <c r="D4055" t="s">
        <v>14841</v>
      </c>
      <c r="E4055" t="s">
        <v>14842</v>
      </c>
      <c r="G4055" t="s">
        <v>4403</v>
      </c>
      <c r="H4055" t="s">
        <v>4415</v>
      </c>
      <c r="I4055" t="s">
        <v>4455</v>
      </c>
      <c r="J4055" t="s">
        <v>4455</v>
      </c>
      <c r="K4055" t="s">
        <v>4448</v>
      </c>
      <c r="L4055" t="s">
        <v>3337</v>
      </c>
      <c r="M4055" t="s">
        <v>14840</v>
      </c>
      <c r="N4055" t="s">
        <v>4450</v>
      </c>
      <c r="P4055" t="s">
        <v>3343</v>
      </c>
    </row>
    <row r="4056" spans="1:16" x14ac:dyDescent="0.25">
      <c r="A4056" t="s">
        <v>4410</v>
      </c>
      <c r="B4056" t="s">
        <v>5716</v>
      </c>
      <c r="C4056" t="s">
        <v>14843</v>
      </c>
      <c r="D4056" t="s">
        <v>14843</v>
      </c>
      <c r="E4056" t="s">
        <v>14844</v>
      </c>
      <c r="F4056" t="s">
        <v>14845</v>
      </c>
      <c r="G4056" t="s">
        <v>4403</v>
      </c>
      <c r="H4056" t="s">
        <v>4415</v>
      </c>
      <c r="K4056" t="s">
        <v>4448</v>
      </c>
      <c r="L4056" t="s">
        <v>4069</v>
      </c>
      <c r="M4056" t="s">
        <v>14846</v>
      </c>
      <c r="P4056" t="s">
        <v>3343</v>
      </c>
    </row>
    <row r="4057" spans="1:16" x14ac:dyDescent="0.25">
      <c r="A4057" t="s">
        <v>4764</v>
      </c>
      <c r="C4057" t="s">
        <v>14847</v>
      </c>
      <c r="D4057" t="s">
        <v>14847</v>
      </c>
      <c r="E4057" t="s">
        <v>14848</v>
      </c>
      <c r="G4057" t="s">
        <v>4403</v>
      </c>
      <c r="H4057" t="s">
        <v>4415</v>
      </c>
      <c r="I4057" t="s">
        <v>4455</v>
      </c>
      <c r="J4057" t="s">
        <v>4455</v>
      </c>
      <c r="K4057" t="s">
        <v>4448</v>
      </c>
      <c r="L4057" t="s">
        <v>4069</v>
      </c>
      <c r="M4057" t="s">
        <v>14846</v>
      </c>
      <c r="N4057" t="s">
        <v>4450</v>
      </c>
      <c r="P4057" t="s">
        <v>3343</v>
      </c>
    </row>
    <row r="4058" spans="1:16" x14ac:dyDescent="0.25">
      <c r="A4058" t="s">
        <v>4410</v>
      </c>
      <c r="B4058" t="s">
        <v>5716</v>
      </c>
      <c r="C4058" t="s">
        <v>14849</v>
      </c>
      <c r="D4058" t="s">
        <v>14849</v>
      </c>
      <c r="E4058" t="s">
        <v>14850</v>
      </c>
      <c r="F4058" t="s">
        <v>14851</v>
      </c>
      <c r="G4058" t="s">
        <v>4403</v>
      </c>
      <c r="H4058" t="s">
        <v>4415</v>
      </c>
      <c r="K4058" t="s">
        <v>4448</v>
      </c>
      <c r="L4058" t="s">
        <v>4069</v>
      </c>
      <c r="M4058" t="s">
        <v>14852</v>
      </c>
      <c r="P4058" t="s">
        <v>3343</v>
      </c>
    </row>
    <row r="4059" spans="1:16" x14ac:dyDescent="0.25">
      <c r="A4059" t="s">
        <v>4764</v>
      </c>
      <c r="B4059" t="s">
        <v>14853</v>
      </c>
      <c r="C4059" t="s">
        <v>14854</v>
      </c>
      <c r="D4059" t="s">
        <v>14854</v>
      </c>
      <c r="E4059" t="s">
        <v>14855</v>
      </c>
      <c r="F4059" t="s">
        <v>14851</v>
      </c>
      <c r="G4059" t="s">
        <v>4403</v>
      </c>
      <c r="H4059" t="s">
        <v>4415</v>
      </c>
      <c r="I4059" t="s">
        <v>4455</v>
      </c>
      <c r="J4059" t="s">
        <v>4455</v>
      </c>
      <c r="K4059" t="s">
        <v>4448</v>
      </c>
      <c r="L4059" t="s">
        <v>4069</v>
      </c>
      <c r="M4059" t="s">
        <v>14852</v>
      </c>
      <c r="N4059" t="s">
        <v>4450</v>
      </c>
      <c r="P4059" t="s">
        <v>3343</v>
      </c>
    </row>
    <row r="4060" spans="1:16" x14ac:dyDescent="0.25">
      <c r="A4060" t="s">
        <v>3328</v>
      </c>
      <c r="B4060" t="s">
        <v>14856</v>
      </c>
      <c r="C4060" t="s">
        <v>14857</v>
      </c>
      <c r="D4060" t="s">
        <v>14857</v>
      </c>
      <c r="E4060" t="s">
        <v>5380</v>
      </c>
      <c r="F4060" t="s">
        <v>5381</v>
      </c>
      <c r="G4060" t="s">
        <v>4403</v>
      </c>
      <c r="H4060" t="s">
        <v>4415</v>
      </c>
      <c r="J4060" t="s">
        <v>14858</v>
      </c>
      <c r="K4060" t="s">
        <v>4448</v>
      </c>
      <c r="L4060" t="s">
        <v>3337</v>
      </c>
      <c r="M4060" t="s">
        <v>5231</v>
      </c>
      <c r="P4060" t="s">
        <v>3343</v>
      </c>
    </row>
    <row r="4061" spans="1:16" x14ac:dyDescent="0.25">
      <c r="A4061" t="s">
        <v>3328</v>
      </c>
      <c r="C4061" t="s">
        <v>14859</v>
      </c>
      <c r="D4061" t="s">
        <v>14859</v>
      </c>
      <c r="E4061" t="s">
        <v>5384</v>
      </c>
      <c r="F4061" t="s">
        <v>5385</v>
      </c>
      <c r="G4061" t="s">
        <v>4403</v>
      </c>
      <c r="H4061" t="s">
        <v>4415</v>
      </c>
      <c r="J4061" t="s">
        <v>14858</v>
      </c>
      <c r="L4061" t="s">
        <v>3337</v>
      </c>
      <c r="M4061" t="s">
        <v>5231</v>
      </c>
      <c r="P4061" t="s">
        <v>3343</v>
      </c>
    </row>
    <row r="4062" spans="1:16" x14ac:dyDescent="0.25">
      <c r="A4062" t="s">
        <v>3328</v>
      </c>
      <c r="C4062" t="s">
        <v>14860</v>
      </c>
      <c r="D4062" t="s">
        <v>14860</v>
      </c>
      <c r="E4062" t="s">
        <v>5388</v>
      </c>
      <c r="F4062" t="s">
        <v>5389</v>
      </c>
      <c r="G4062" t="s">
        <v>4403</v>
      </c>
      <c r="H4062" t="s">
        <v>4415</v>
      </c>
      <c r="J4062" t="s">
        <v>14858</v>
      </c>
      <c r="L4062" t="s">
        <v>3337</v>
      </c>
      <c r="M4062" t="s">
        <v>5231</v>
      </c>
      <c r="P4062" t="s">
        <v>3343</v>
      </c>
    </row>
    <row r="4063" spans="1:16" x14ac:dyDescent="0.25">
      <c r="A4063" t="s">
        <v>3328</v>
      </c>
      <c r="B4063" t="s">
        <v>14856</v>
      </c>
      <c r="C4063" t="s">
        <v>14861</v>
      </c>
      <c r="D4063" t="s">
        <v>14861</v>
      </c>
      <c r="E4063" t="s">
        <v>5391</v>
      </c>
      <c r="F4063" t="s">
        <v>5392</v>
      </c>
      <c r="G4063" t="s">
        <v>4403</v>
      </c>
      <c r="H4063" t="s">
        <v>4415</v>
      </c>
      <c r="J4063" t="s">
        <v>14858</v>
      </c>
      <c r="K4063" t="s">
        <v>4448</v>
      </c>
      <c r="L4063" t="s">
        <v>3337</v>
      </c>
      <c r="M4063" t="s">
        <v>5231</v>
      </c>
      <c r="P4063" t="s">
        <v>3343</v>
      </c>
    </row>
    <row r="4064" spans="1:16" x14ac:dyDescent="0.25">
      <c r="A4064" t="s">
        <v>3328</v>
      </c>
      <c r="B4064" t="s">
        <v>14856</v>
      </c>
      <c r="C4064" t="s">
        <v>14862</v>
      </c>
      <c r="D4064" t="s">
        <v>14862</v>
      </c>
      <c r="E4064" t="s">
        <v>4490</v>
      </c>
      <c r="F4064" t="s">
        <v>7338</v>
      </c>
      <c r="G4064" t="s">
        <v>4403</v>
      </c>
      <c r="H4064" t="s">
        <v>4415</v>
      </c>
      <c r="J4064" t="s">
        <v>14858</v>
      </c>
      <c r="K4064" t="s">
        <v>5973</v>
      </c>
      <c r="L4064" t="s">
        <v>3337</v>
      </c>
      <c r="M4064" t="s">
        <v>5395</v>
      </c>
      <c r="P4064" t="s">
        <v>3343</v>
      </c>
    </row>
    <row r="4065" spans="1:16" x14ac:dyDescent="0.25">
      <c r="A4065" t="s">
        <v>3430</v>
      </c>
      <c r="B4065" t="s">
        <v>14863</v>
      </c>
      <c r="C4065" t="s">
        <v>14864</v>
      </c>
      <c r="D4065" t="s">
        <v>14864</v>
      </c>
      <c r="E4065" t="s">
        <v>14865</v>
      </c>
      <c r="F4065" t="s">
        <v>5398</v>
      </c>
      <c r="G4065" t="s">
        <v>4486</v>
      </c>
      <c r="H4065" t="s">
        <v>4415</v>
      </c>
      <c r="J4065" t="s">
        <v>14858</v>
      </c>
      <c r="K4065" t="s">
        <v>3336</v>
      </c>
      <c r="L4065" t="s">
        <v>4069</v>
      </c>
      <c r="M4065" t="s">
        <v>5231</v>
      </c>
      <c r="P4065" t="s">
        <v>3343</v>
      </c>
    </row>
    <row r="4066" spans="1:16" x14ac:dyDescent="0.25">
      <c r="A4066" t="s">
        <v>3430</v>
      </c>
      <c r="C4066" t="s">
        <v>14866</v>
      </c>
      <c r="D4066" t="s">
        <v>14866</v>
      </c>
      <c r="E4066" t="s">
        <v>14867</v>
      </c>
      <c r="F4066" t="s">
        <v>5402</v>
      </c>
      <c r="G4066" t="s">
        <v>4403</v>
      </c>
      <c r="H4066" t="s">
        <v>4415</v>
      </c>
      <c r="J4066" t="s">
        <v>14858</v>
      </c>
      <c r="K4066" t="s">
        <v>3336</v>
      </c>
      <c r="L4066" t="s">
        <v>4069</v>
      </c>
      <c r="M4066" t="s">
        <v>5231</v>
      </c>
      <c r="P4066" t="s">
        <v>3343</v>
      </c>
    </row>
    <row r="4067" spans="1:16" x14ac:dyDescent="0.25">
      <c r="A4067" t="s">
        <v>4764</v>
      </c>
      <c r="B4067" t="s">
        <v>14868</v>
      </c>
      <c r="C4067" t="s">
        <v>14869</v>
      </c>
      <c r="D4067" t="s">
        <v>14869</v>
      </c>
      <c r="E4067" t="s">
        <v>5354</v>
      </c>
      <c r="F4067" t="s">
        <v>14333</v>
      </c>
      <c r="G4067" t="s">
        <v>4403</v>
      </c>
      <c r="H4067" t="s">
        <v>4415</v>
      </c>
      <c r="J4067" t="s">
        <v>14858</v>
      </c>
      <c r="K4067" t="s">
        <v>4593</v>
      </c>
      <c r="L4067" t="s">
        <v>3337</v>
      </c>
      <c r="M4067" t="s">
        <v>14870</v>
      </c>
      <c r="P4067" t="s">
        <v>3343</v>
      </c>
    </row>
    <row r="4068" spans="1:16" x14ac:dyDescent="0.25">
      <c r="A4068" t="s">
        <v>4764</v>
      </c>
      <c r="C4068" t="s">
        <v>14871</v>
      </c>
      <c r="D4068" t="s">
        <v>14871</v>
      </c>
      <c r="E4068" t="s">
        <v>14872</v>
      </c>
      <c r="F4068" t="s">
        <v>14873</v>
      </c>
      <c r="G4068" t="s">
        <v>4403</v>
      </c>
      <c r="J4068" t="s">
        <v>14858</v>
      </c>
      <c r="K4068" t="s">
        <v>4593</v>
      </c>
      <c r="L4068" t="s">
        <v>3337</v>
      </c>
      <c r="M4068" t="s">
        <v>5406</v>
      </c>
      <c r="P4068" t="s">
        <v>3343</v>
      </c>
    </row>
    <row r="4069" spans="1:16" x14ac:dyDescent="0.25">
      <c r="A4069" t="s">
        <v>4764</v>
      </c>
      <c r="B4069" t="s">
        <v>14874</v>
      </c>
      <c r="C4069" t="s">
        <v>14875</v>
      </c>
      <c r="D4069" t="s">
        <v>14875</v>
      </c>
      <c r="E4069" t="s">
        <v>14876</v>
      </c>
      <c r="F4069" t="s">
        <v>14877</v>
      </c>
      <c r="G4069" t="s">
        <v>4403</v>
      </c>
      <c r="J4069" t="s">
        <v>14858</v>
      </c>
      <c r="K4069" t="s">
        <v>4593</v>
      </c>
      <c r="L4069" t="s">
        <v>3337</v>
      </c>
      <c r="M4069" t="s">
        <v>5409</v>
      </c>
      <c r="P4069" t="s">
        <v>3343</v>
      </c>
    </row>
    <row r="4070" spans="1:16" x14ac:dyDescent="0.25">
      <c r="A4070" t="s">
        <v>4764</v>
      </c>
      <c r="B4070" t="s">
        <v>14878</v>
      </c>
      <c r="C4070" t="s">
        <v>14879</v>
      </c>
      <c r="D4070" t="s">
        <v>14879</v>
      </c>
      <c r="E4070" t="s">
        <v>6728</v>
      </c>
      <c r="F4070" t="s">
        <v>14880</v>
      </c>
      <c r="G4070" t="s">
        <v>4403</v>
      </c>
      <c r="H4070" t="s">
        <v>4415</v>
      </c>
      <c r="J4070" t="s">
        <v>14881</v>
      </c>
      <c r="K4070" t="s">
        <v>4593</v>
      </c>
      <c r="L4070" t="s">
        <v>5239</v>
      </c>
      <c r="M4070" t="s">
        <v>14882</v>
      </c>
      <c r="P4070" t="s">
        <v>3343</v>
      </c>
    </row>
    <row r="4071" spans="1:16" x14ac:dyDescent="0.25">
      <c r="A4071" t="s">
        <v>4764</v>
      </c>
      <c r="C4071" t="s">
        <v>14858</v>
      </c>
      <c r="D4071" t="s">
        <v>14858</v>
      </c>
      <c r="E4071" t="s">
        <v>14883</v>
      </c>
      <c r="F4071" t="s">
        <v>14884</v>
      </c>
      <c r="G4071" t="s">
        <v>4799</v>
      </c>
      <c r="K4071" t="s">
        <v>4593</v>
      </c>
      <c r="L4071" t="s">
        <v>3337</v>
      </c>
      <c r="M4071" t="s">
        <v>5412</v>
      </c>
      <c r="P4071" t="s">
        <v>3343</v>
      </c>
    </row>
    <row r="4072" spans="1:16" x14ac:dyDescent="0.25">
      <c r="A4072" t="s">
        <v>4764</v>
      </c>
      <c r="C4072" t="s">
        <v>14885</v>
      </c>
      <c r="D4072" t="s">
        <v>14885</v>
      </c>
      <c r="E4072" t="s">
        <v>5146</v>
      </c>
      <c r="F4072" t="s">
        <v>14886</v>
      </c>
      <c r="G4072" t="s">
        <v>4403</v>
      </c>
      <c r="J4072" t="s">
        <v>14858</v>
      </c>
      <c r="K4072" t="s">
        <v>4593</v>
      </c>
      <c r="L4072" t="s">
        <v>3337</v>
      </c>
      <c r="M4072" t="s">
        <v>5415</v>
      </c>
      <c r="P4072" t="s">
        <v>3343</v>
      </c>
    </row>
    <row r="4073" spans="1:16" x14ac:dyDescent="0.25">
      <c r="A4073" t="s">
        <v>3430</v>
      </c>
      <c r="C4073" t="s">
        <v>14887</v>
      </c>
      <c r="D4073" t="s">
        <v>14887</v>
      </c>
      <c r="E4073" t="s">
        <v>14888</v>
      </c>
      <c r="F4073" t="s">
        <v>5418</v>
      </c>
      <c r="G4073" t="s">
        <v>3881</v>
      </c>
      <c r="H4073" t="s">
        <v>4415</v>
      </c>
      <c r="J4073" t="s">
        <v>14858</v>
      </c>
      <c r="K4073" t="s">
        <v>3336</v>
      </c>
      <c r="L4073" t="s">
        <v>3337</v>
      </c>
      <c r="M4073" t="s">
        <v>5231</v>
      </c>
      <c r="P4073" t="s">
        <v>3343</v>
      </c>
    </row>
    <row r="4074" spans="1:16" x14ac:dyDescent="0.25">
      <c r="A4074" t="s">
        <v>3430</v>
      </c>
      <c r="C4074" t="s">
        <v>14889</v>
      </c>
      <c r="D4074" t="s">
        <v>14889</v>
      </c>
      <c r="E4074" t="s">
        <v>14890</v>
      </c>
      <c r="F4074" t="s">
        <v>5421</v>
      </c>
      <c r="G4074" t="s">
        <v>4486</v>
      </c>
      <c r="H4074" t="s">
        <v>4415</v>
      </c>
      <c r="J4074" t="s">
        <v>14858</v>
      </c>
      <c r="K4074" t="s">
        <v>3336</v>
      </c>
      <c r="L4074" t="s">
        <v>3337</v>
      </c>
      <c r="M4074" t="s">
        <v>5231</v>
      </c>
      <c r="P4074" t="s">
        <v>3343</v>
      </c>
    </row>
    <row r="4075" spans="1:16" x14ac:dyDescent="0.25">
      <c r="A4075" t="s">
        <v>4764</v>
      </c>
      <c r="C4075" t="s">
        <v>14891</v>
      </c>
      <c r="D4075" t="s">
        <v>14891</v>
      </c>
      <c r="E4075" t="s">
        <v>14892</v>
      </c>
      <c r="F4075" t="s">
        <v>14893</v>
      </c>
      <c r="G4075" t="s">
        <v>4403</v>
      </c>
      <c r="J4075" t="s">
        <v>14858</v>
      </c>
      <c r="K4075" t="s">
        <v>4593</v>
      </c>
      <c r="L4075" t="s">
        <v>3337</v>
      </c>
      <c r="M4075" t="s">
        <v>14894</v>
      </c>
      <c r="P4075" t="s">
        <v>3343</v>
      </c>
    </row>
    <row r="4076" spans="1:16" x14ac:dyDescent="0.25">
      <c r="A4076" t="s">
        <v>4764</v>
      </c>
      <c r="C4076" t="s">
        <v>14895</v>
      </c>
      <c r="D4076" t="s">
        <v>14895</v>
      </c>
      <c r="E4076" t="s">
        <v>5423</v>
      </c>
      <c r="F4076" t="s">
        <v>14896</v>
      </c>
      <c r="G4076" t="s">
        <v>3881</v>
      </c>
      <c r="J4076" t="s">
        <v>14858</v>
      </c>
      <c r="K4076" t="s">
        <v>4593</v>
      </c>
      <c r="L4076" t="s">
        <v>4069</v>
      </c>
      <c r="M4076" t="s">
        <v>5425</v>
      </c>
      <c r="P4076" t="s">
        <v>3343</v>
      </c>
    </row>
    <row r="4077" spans="1:16" x14ac:dyDescent="0.25">
      <c r="A4077" t="s">
        <v>4764</v>
      </c>
      <c r="B4077" t="s">
        <v>14874</v>
      </c>
      <c r="C4077" t="s">
        <v>14897</v>
      </c>
      <c r="D4077" t="s">
        <v>14897</v>
      </c>
      <c r="E4077" t="s">
        <v>5170</v>
      </c>
      <c r="F4077" t="s">
        <v>14898</v>
      </c>
      <c r="G4077" t="s">
        <v>4403</v>
      </c>
      <c r="H4077" t="s">
        <v>4415</v>
      </c>
      <c r="J4077" t="s">
        <v>14858</v>
      </c>
      <c r="K4077" t="s">
        <v>4593</v>
      </c>
      <c r="L4077" t="s">
        <v>4069</v>
      </c>
      <c r="M4077" t="s">
        <v>14899</v>
      </c>
      <c r="P4077" t="s">
        <v>3343</v>
      </c>
    </row>
    <row r="4078" spans="1:16" x14ac:dyDescent="0.25">
      <c r="A4078" t="s">
        <v>3430</v>
      </c>
      <c r="B4078" t="s">
        <v>14900</v>
      </c>
      <c r="C4078" t="s">
        <v>14901</v>
      </c>
      <c r="D4078" t="s">
        <v>14901</v>
      </c>
      <c r="F4078" t="s">
        <v>4486</v>
      </c>
      <c r="G4078" t="s">
        <v>3881</v>
      </c>
      <c r="H4078" t="s">
        <v>4415</v>
      </c>
      <c r="J4078" t="s">
        <v>14858</v>
      </c>
      <c r="K4078" t="s">
        <v>4593</v>
      </c>
      <c r="L4078" t="s">
        <v>4069</v>
      </c>
      <c r="M4078" t="s">
        <v>5231</v>
      </c>
      <c r="P4078" t="s">
        <v>3343</v>
      </c>
    </row>
    <row r="4079" spans="1:16" x14ac:dyDescent="0.25">
      <c r="A4079" t="s">
        <v>3430</v>
      </c>
      <c r="C4079" t="s">
        <v>14902</v>
      </c>
      <c r="D4079" t="s">
        <v>14902</v>
      </c>
      <c r="F4079" t="s">
        <v>5429</v>
      </c>
      <c r="H4079" t="s">
        <v>4415</v>
      </c>
      <c r="J4079" t="s">
        <v>14858</v>
      </c>
      <c r="K4079" t="s">
        <v>4593</v>
      </c>
      <c r="L4079" t="s">
        <v>4069</v>
      </c>
      <c r="M4079" t="s">
        <v>5231</v>
      </c>
      <c r="P4079" t="s">
        <v>3343</v>
      </c>
    </row>
    <row r="4080" spans="1:16" x14ac:dyDescent="0.25">
      <c r="A4080" t="s">
        <v>3430</v>
      </c>
      <c r="B4080" t="s">
        <v>14903</v>
      </c>
      <c r="C4080" t="s">
        <v>14904</v>
      </c>
      <c r="D4080" t="s">
        <v>14904</v>
      </c>
      <c r="F4080" t="s">
        <v>5431</v>
      </c>
      <c r="G4080" t="s">
        <v>4799</v>
      </c>
      <c r="H4080" t="s">
        <v>4415</v>
      </c>
      <c r="J4080" t="s">
        <v>14858</v>
      </c>
      <c r="K4080" t="s">
        <v>4593</v>
      </c>
      <c r="L4080" t="s">
        <v>4069</v>
      </c>
      <c r="M4080" t="s">
        <v>5231</v>
      </c>
      <c r="P4080" t="s">
        <v>3343</v>
      </c>
    </row>
    <row r="4081" spans="1:16" x14ac:dyDescent="0.25">
      <c r="A4081" t="s">
        <v>3430</v>
      </c>
      <c r="C4081" t="s">
        <v>14905</v>
      </c>
      <c r="D4081" t="s">
        <v>14905</v>
      </c>
      <c r="F4081" t="s">
        <v>5434</v>
      </c>
      <c r="H4081" t="s">
        <v>4415</v>
      </c>
      <c r="J4081" t="s">
        <v>14858</v>
      </c>
      <c r="K4081" t="s">
        <v>4593</v>
      </c>
      <c r="L4081" t="s">
        <v>4069</v>
      </c>
      <c r="M4081" t="s">
        <v>5231</v>
      </c>
      <c r="P4081" t="s">
        <v>3343</v>
      </c>
    </row>
    <row r="4082" spans="1:16" x14ac:dyDescent="0.25">
      <c r="A4082" t="s">
        <v>3430</v>
      </c>
      <c r="C4082" t="s">
        <v>14906</v>
      </c>
      <c r="D4082" t="s">
        <v>14906</v>
      </c>
      <c r="F4082" t="s">
        <v>5436</v>
      </c>
      <c r="H4082" t="s">
        <v>4415</v>
      </c>
      <c r="J4082" t="s">
        <v>14858</v>
      </c>
      <c r="K4082" t="s">
        <v>4593</v>
      </c>
      <c r="L4082" t="s">
        <v>4069</v>
      </c>
      <c r="M4082" t="s">
        <v>5231</v>
      </c>
      <c r="P4082" t="s">
        <v>3343</v>
      </c>
    </row>
    <row r="4083" spans="1:16" x14ac:dyDescent="0.25">
      <c r="A4083" t="s">
        <v>3430</v>
      </c>
      <c r="B4083" t="s">
        <v>14903</v>
      </c>
      <c r="C4083" t="s">
        <v>14907</v>
      </c>
      <c r="D4083" t="s">
        <v>14907</v>
      </c>
      <c r="F4083" t="s">
        <v>5438</v>
      </c>
      <c r="G4083" t="s">
        <v>4799</v>
      </c>
      <c r="H4083" t="s">
        <v>4415</v>
      </c>
      <c r="J4083" t="s">
        <v>14858</v>
      </c>
      <c r="K4083" t="s">
        <v>4593</v>
      </c>
      <c r="L4083" t="s">
        <v>4069</v>
      </c>
      <c r="M4083" t="s">
        <v>5231</v>
      </c>
      <c r="P4083" t="s">
        <v>3343</v>
      </c>
    </row>
    <row r="4084" spans="1:16" x14ac:dyDescent="0.25">
      <c r="A4084" t="s">
        <v>3430</v>
      </c>
      <c r="C4084" t="s">
        <v>14908</v>
      </c>
      <c r="D4084" t="s">
        <v>14908</v>
      </c>
      <c r="E4084" t="s">
        <v>14909</v>
      </c>
      <c r="F4084" t="s">
        <v>5441</v>
      </c>
      <c r="G4084" t="s">
        <v>3333</v>
      </c>
      <c r="H4084" t="s">
        <v>4415</v>
      </c>
      <c r="J4084" t="s">
        <v>14858</v>
      </c>
      <c r="K4084" t="s">
        <v>3336</v>
      </c>
      <c r="L4084" t="s">
        <v>3337</v>
      </c>
      <c r="M4084" t="s">
        <v>5231</v>
      </c>
      <c r="P4084" t="s">
        <v>3343</v>
      </c>
    </row>
    <row r="4085" spans="1:16" x14ac:dyDescent="0.25">
      <c r="A4085" t="s">
        <v>3430</v>
      </c>
      <c r="B4085" t="s">
        <v>14910</v>
      </c>
      <c r="C4085" t="s">
        <v>14911</v>
      </c>
      <c r="D4085" t="s">
        <v>14911</v>
      </c>
      <c r="E4085" t="s">
        <v>14912</v>
      </c>
      <c r="F4085" t="s">
        <v>5444</v>
      </c>
      <c r="G4085" t="s">
        <v>4403</v>
      </c>
      <c r="H4085" t="s">
        <v>4415</v>
      </c>
      <c r="J4085" t="s">
        <v>14858</v>
      </c>
      <c r="K4085" t="s">
        <v>3336</v>
      </c>
      <c r="L4085" t="s">
        <v>3337</v>
      </c>
      <c r="M4085" t="s">
        <v>5231</v>
      </c>
      <c r="P4085" t="s">
        <v>3343</v>
      </c>
    </row>
    <row r="4086" spans="1:16" x14ac:dyDescent="0.25">
      <c r="A4086" t="s">
        <v>3430</v>
      </c>
      <c r="B4086" t="s">
        <v>14910</v>
      </c>
      <c r="C4086" t="s">
        <v>14913</v>
      </c>
      <c r="D4086" t="s">
        <v>14913</v>
      </c>
      <c r="F4086" t="s">
        <v>5447</v>
      </c>
      <c r="G4086" t="s">
        <v>3881</v>
      </c>
      <c r="H4086" t="s">
        <v>4415</v>
      </c>
      <c r="J4086" t="s">
        <v>14858</v>
      </c>
      <c r="K4086" t="s">
        <v>4593</v>
      </c>
      <c r="L4086" t="s">
        <v>4069</v>
      </c>
      <c r="P4086" t="s">
        <v>3343</v>
      </c>
    </row>
    <row r="4087" spans="1:16" x14ac:dyDescent="0.25">
      <c r="A4087" t="s">
        <v>3430</v>
      </c>
      <c r="C4087" t="s">
        <v>14914</v>
      </c>
      <c r="D4087" t="s">
        <v>14914</v>
      </c>
      <c r="E4087" t="s">
        <v>14915</v>
      </c>
      <c r="F4087" t="s">
        <v>5450</v>
      </c>
      <c r="G4087" t="s">
        <v>4486</v>
      </c>
      <c r="H4087" t="s">
        <v>4415</v>
      </c>
      <c r="J4087" t="s">
        <v>14858</v>
      </c>
      <c r="K4087" t="s">
        <v>3336</v>
      </c>
      <c r="L4087" t="s">
        <v>3337</v>
      </c>
      <c r="M4087" t="s">
        <v>5231</v>
      </c>
      <c r="P4087" t="s">
        <v>3343</v>
      </c>
    </row>
    <row r="4088" spans="1:16" x14ac:dyDescent="0.25">
      <c r="A4088" t="s">
        <v>3328</v>
      </c>
      <c r="C4088" t="s">
        <v>14916</v>
      </c>
      <c r="D4088" t="s">
        <v>14916</v>
      </c>
      <c r="E4088" t="s">
        <v>14917</v>
      </c>
      <c r="F4088" t="s">
        <v>5452</v>
      </c>
      <c r="G4088" t="s">
        <v>4403</v>
      </c>
      <c r="H4088" t="s">
        <v>4415</v>
      </c>
      <c r="J4088" t="s">
        <v>14858</v>
      </c>
      <c r="L4088" t="s">
        <v>3337</v>
      </c>
      <c r="M4088" t="s">
        <v>5231</v>
      </c>
      <c r="P4088" t="s">
        <v>3343</v>
      </c>
    </row>
    <row r="4089" spans="1:16" x14ac:dyDescent="0.25">
      <c r="A4089" t="s">
        <v>3430</v>
      </c>
      <c r="C4089" t="s">
        <v>14918</v>
      </c>
      <c r="D4089" t="s">
        <v>14918</v>
      </c>
      <c r="E4089" t="s">
        <v>14919</v>
      </c>
      <c r="F4089" t="s">
        <v>5456</v>
      </c>
      <c r="G4089" t="s">
        <v>4403</v>
      </c>
      <c r="H4089" t="s">
        <v>4415</v>
      </c>
      <c r="J4089" t="s">
        <v>14858</v>
      </c>
      <c r="K4089" t="s">
        <v>5457</v>
      </c>
      <c r="L4089" t="s">
        <v>3337</v>
      </c>
      <c r="M4089" t="s">
        <v>5231</v>
      </c>
      <c r="P4089" t="s">
        <v>3343</v>
      </c>
    </row>
    <row r="4090" spans="1:16" x14ac:dyDescent="0.25">
      <c r="A4090" t="s">
        <v>3430</v>
      </c>
      <c r="B4090" t="s">
        <v>14920</v>
      </c>
      <c r="C4090" t="s">
        <v>14921</v>
      </c>
      <c r="D4090" t="s">
        <v>14921</v>
      </c>
      <c r="E4090" t="s">
        <v>14922</v>
      </c>
      <c r="F4090" t="s">
        <v>5460</v>
      </c>
      <c r="G4090" t="s">
        <v>4403</v>
      </c>
      <c r="H4090" t="s">
        <v>4415</v>
      </c>
      <c r="J4090" t="s">
        <v>14858</v>
      </c>
      <c r="K4090" t="s">
        <v>5457</v>
      </c>
      <c r="L4090" t="s">
        <v>3337</v>
      </c>
      <c r="M4090" t="s">
        <v>5231</v>
      </c>
      <c r="P4090" t="s">
        <v>3343</v>
      </c>
    </row>
    <row r="4091" spans="1:16" x14ac:dyDescent="0.25">
      <c r="A4091" t="s">
        <v>3430</v>
      </c>
      <c r="B4091" t="s">
        <v>14923</v>
      </c>
      <c r="C4091" t="s">
        <v>14924</v>
      </c>
      <c r="D4091" t="s">
        <v>14924</v>
      </c>
      <c r="E4091" t="s">
        <v>14925</v>
      </c>
      <c r="F4091" t="s">
        <v>5463</v>
      </c>
      <c r="G4091" t="s">
        <v>4403</v>
      </c>
      <c r="H4091" t="s">
        <v>4415</v>
      </c>
      <c r="J4091" t="s">
        <v>14858</v>
      </c>
      <c r="K4091" t="s">
        <v>5457</v>
      </c>
      <c r="L4091" t="s">
        <v>3337</v>
      </c>
      <c r="M4091" t="s">
        <v>5231</v>
      </c>
      <c r="P4091" t="s">
        <v>3343</v>
      </c>
    </row>
    <row r="4092" spans="1:16" x14ac:dyDescent="0.25">
      <c r="A4092" t="s">
        <v>3430</v>
      </c>
      <c r="C4092" t="s">
        <v>14926</v>
      </c>
      <c r="D4092" t="s">
        <v>14926</v>
      </c>
      <c r="E4092" t="s">
        <v>14927</v>
      </c>
      <c r="F4092" t="s">
        <v>5467</v>
      </c>
      <c r="G4092" t="s">
        <v>4403</v>
      </c>
      <c r="H4092" t="s">
        <v>4415</v>
      </c>
      <c r="J4092" t="s">
        <v>14858</v>
      </c>
      <c r="K4092" t="s">
        <v>5457</v>
      </c>
      <c r="L4092" t="s">
        <v>3337</v>
      </c>
      <c r="M4092" t="s">
        <v>5231</v>
      </c>
      <c r="P4092" t="s">
        <v>3343</v>
      </c>
    </row>
    <row r="4093" spans="1:16" x14ac:dyDescent="0.25">
      <c r="A4093" t="s">
        <v>3430</v>
      </c>
      <c r="C4093" t="s">
        <v>14928</v>
      </c>
      <c r="D4093" t="s">
        <v>14928</v>
      </c>
      <c r="E4093" t="s">
        <v>14929</v>
      </c>
      <c r="F4093" t="s">
        <v>5470</v>
      </c>
      <c r="G4093" t="s">
        <v>4403</v>
      </c>
      <c r="H4093" t="s">
        <v>4415</v>
      </c>
      <c r="J4093" t="s">
        <v>14858</v>
      </c>
      <c r="K4093" t="s">
        <v>5457</v>
      </c>
      <c r="L4093" t="s">
        <v>3337</v>
      </c>
      <c r="M4093" t="s">
        <v>5231</v>
      </c>
      <c r="P4093" t="s">
        <v>3343</v>
      </c>
    </row>
    <row r="4094" spans="1:16" x14ac:dyDescent="0.25">
      <c r="A4094" t="s">
        <v>3430</v>
      </c>
      <c r="C4094" t="s">
        <v>14930</v>
      </c>
      <c r="D4094" t="s">
        <v>14930</v>
      </c>
      <c r="E4094" t="s">
        <v>14931</v>
      </c>
      <c r="F4094" t="s">
        <v>5473</v>
      </c>
      <c r="G4094" t="s">
        <v>4403</v>
      </c>
      <c r="H4094" t="s">
        <v>4415</v>
      </c>
      <c r="J4094" t="s">
        <v>14858</v>
      </c>
      <c r="K4094" t="s">
        <v>5457</v>
      </c>
      <c r="L4094" t="s">
        <v>3337</v>
      </c>
      <c r="M4094" t="s">
        <v>5231</v>
      </c>
      <c r="P4094" t="s">
        <v>3343</v>
      </c>
    </row>
    <row r="4095" spans="1:16" x14ac:dyDescent="0.25">
      <c r="A4095" t="s">
        <v>3430</v>
      </c>
      <c r="C4095" t="s">
        <v>14932</v>
      </c>
      <c r="D4095" t="s">
        <v>14932</v>
      </c>
      <c r="E4095" t="s">
        <v>14933</v>
      </c>
      <c r="F4095" t="s">
        <v>5476</v>
      </c>
      <c r="G4095" t="s">
        <v>4403</v>
      </c>
      <c r="H4095" t="s">
        <v>4415</v>
      </c>
      <c r="J4095" t="s">
        <v>14858</v>
      </c>
      <c r="K4095" t="s">
        <v>5457</v>
      </c>
      <c r="L4095" t="s">
        <v>3337</v>
      </c>
      <c r="M4095" t="s">
        <v>5231</v>
      </c>
      <c r="P4095" t="s">
        <v>3343</v>
      </c>
    </row>
    <row r="4096" spans="1:16" x14ac:dyDescent="0.25">
      <c r="A4096" t="s">
        <v>3430</v>
      </c>
      <c r="C4096" t="s">
        <v>14934</v>
      </c>
      <c r="D4096" t="s">
        <v>14934</v>
      </c>
      <c r="E4096" t="s">
        <v>14935</v>
      </c>
      <c r="F4096" t="s">
        <v>5479</v>
      </c>
      <c r="G4096" t="s">
        <v>4403</v>
      </c>
      <c r="H4096" t="s">
        <v>4415</v>
      </c>
      <c r="J4096" t="s">
        <v>14858</v>
      </c>
      <c r="K4096" t="s">
        <v>5457</v>
      </c>
      <c r="L4096" t="s">
        <v>3337</v>
      </c>
      <c r="M4096" t="s">
        <v>5231</v>
      </c>
      <c r="P4096" t="s">
        <v>3343</v>
      </c>
    </row>
    <row r="4097" spans="1:16" x14ac:dyDescent="0.25">
      <c r="A4097" t="s">
        <v>3430</v>
      </c>
      <c r="C4097" t="s">
        <v>14936</v>
      </c>
      <c r="D4097" t="s">
        <v>14936</v>
      </c>
      <c r="E4097" t="s">
        <v>14937</v>
      </c>
      <c r="F4097" t="s">
        <v>5482</v>
      </c>
      <c r="G4097" t="s">
        <v>4486</v>
      </c>
      <c r="H4097" t="s">
        <v>4415</v>
      </c>
      <c r="J4097" t="s">
        <v>14858</v>
      </c>
      <c r="K4097" t="s">
        <v>3336</v>
      </c>
      <c r="L4097" t="s">
        <v>3337</v>
      </c>
      <c r="M4097" t="s">
        <v>5231</v>
      </c>
      <c r="P4097" t="s">
        <v>3343</v>
      </c>
    </row>
    <row r="4098" spans="1:16" x14ac:dyDescent="0.25">
      <c r="A4098" t="s">
        <v>3430</v>
      </c>
      <c r="C4098" t="s">
        <v>14938</v>
      </c>
      <c r="D4098" t="s">
        <v>14938</v>
      </c>
      <c r="E4098" t="s">
        <v>14939</v>
      </c>
      <c r="F4098" t="s">
        <v>5485</v>
      </c>
      <c r="G4098" t="s">
        <v>3881</v>
      </c>
      <c r="H4098" t="s">
        <v>4415</v>
      </c>
      <c r="J4098" t="s">
        <v>14858</v>
      </c>
      <c r="K4098" t="s">
        <v>3336</v>
      </c>
      <c r="L4098" t="s">
        <v>3337</v>
      </c>
      <c r="M4098" t="s">
        <v>5231</v>
      </c>
      <c r="P4098" t="s">
        <v>3343</v>
      </c>
    </row>
    <row r="4099" spans="1:16" x14ac:dyDescent="0.25">
      <c r="A4099" t="s">
        <v>4764</v>
      </c>
      <c r="C4099" t="s">
        <v>14940</v>
      </c>
      <c r="D4099" t="s">
        <v>14940</v>
      </c>
      <c r="E4099" t="s">
        <v>6714</v>
      </c>
      <c r="F4099" t="s">
        <v>14941</v>
      </c>
      <c r="G4099" t="s">
        <v>4403</v>
      </c>
      <c r="J4099" t="s">
        <v>14858</v>
      </c>
      <c r="K4099" t="s">
        <v>4593</v>
      </c>
      <c r="L4099" t="s">
        <v>3337</v>
      </c>
      <c r="M4099" t="s">
        <v>14942</v>
      </c>
      <c r="P4099" t="s">
        <v>3343</v>
      </c>
    </row>
    <row r="4100" spans="1:16" x14ac:dyDescent="0.25">
      <c r="A4100" t="s">
        <v>4764</v>
      </c>
      <c r="C4100" t="s">
        <v>14943</v>
      </c>
      <c r="D4100" t="s">
        <v>14943</v>
      </c>
      <c r="E4100" t="s">
        <v>14944</v>
      </c>
      <c r="F4100" t="s">
        <v>14945</v>
      </c>
      <c r="G4100" t="s">
        <v>4403</v>
      </c>
      <c r="J4100" t="s">
        <v>14858</v>
      </c>
      <c r="K4100" t="s">
        <v>4593</v>
      </c>
      <c r="L4100" t="s">
        <v>3337</v>
      </c>
      <c r="M4100" t="s">
        <v>14946</v>
      </c>
      <c r="P4100" t="s">
        <v>3343</v>
      </c>
    </row>
    <row r="4101" spans="1:16" x14ac:dyDescent="0.25">
      <c r="A4101" t="s">
        <v>4764</v>
      </c>
      <c r="B4101" t="s">
        <v>14868</v>
      </c>
      <c r="C4101" t="s">
        <v>14947</v>
      </c>
      <c r="D4101" t="s">
        <v>14947</v>
      </c>
      <c r="E4101" t="s">
        <v>14948</v>
      </c>
      <c r="F4101" t="s">
        <v>14949</v>
      </c>
      <c r="G4101" t="s">
        <v>4403</v>
      </c>
      <c r="H4101" t="s">
        <v>4415</v>
      </c>
      <c r="J4101" t="s">
        <v>14858</v>
      </c>
      <c r="K4101" t="s">
        <v>4593</v>
      </c>
      <c r="L4101" t="s">
        <v>5239</v>
      </c>
      <c r="M4101" t="s">
        <v>5231</v>
      </c>
      <c r="P4101" t="s">
        <v>3343</v>
      </c>
    </row>
    <row r="4102" spans="1:16" x14ac:dyDescent="0.25">
      <c r="A4102" t="s">
        <v>4764</v>
      </c>
      <c r="C4102" t="s">
        <v>14950</v>
      </c>
      <c r="D4102" t="s">
        <v>14950</v>
      </c>
      <c r="E4102" t="s">
        <v>14951</v>
      </c>
      <c r="F4102" t="s">
        <v>14952</v>
      </c>
      <c r="G4102" t="s">
        <v>4403</v>
      </c>
      <c r="J4102" t="s">
        <v>14858</v>
      </c>
      <c r="K4102" t="s">
        <v>4593</v>
      </c>
      <c r="L4102" t="s">
        <v>5239</v>
      </c>
      <c r="M4102" t="s">
        <v>14953</v>
      </c>
      <c r="P4102" t="s">
        <v>3343</v>
      </c>
    </row>
    <row r="4103" spans="1:16" x14ac:dyDescent="0.25">
      <c r="A4103" t="s">
        <v>4764</v>
      </c>
      <c r="B4103" t="s">
        <v>14868</v>
      </c>
      <c r="C4103" t="s">
        <v>14954</v>
      </c>
      <c r="D4103" t="s">
        <v>14954</v>
      </c>
      <c r="E4103" t="s">
        <v>6728</v>
      </c>
      <c r="F4103" t="s">
        <v>14955</v>
      </c>
      <c r="G4103" t="s">
        <v>4443</v>
      </c>
      <c r="H4103" t="s">
        <v>4415</v>
      </c>
      <c r="J4103" t="s">
        <v>14858</v>
      </c>
      <c r="K4103" t="s">
        <v>4593</v>
      </c>
      <c r="L4103" t="s">
        <v>5239</v>
      </c>
      <c r="M4103" t="s">
        <v>14959</v>
      </c>
      <c r="P4103" t="s">
        <v>3343</v>
      </c>
    </row>
    <row r="4104" spans="1:16" x14ac:dyDescent="0.25">
      <c r="A4104" t="s">
        <v>4764</v>
      </c>
      <c r="B4104" t="s">
        <v>14874</v>
      </c>
      <c r="C4104" t="s">
        <v>14956</v>
      </c>
      <c r="D4104" t="s">
        <v>14956</v>
      </c>
      <c r="E4104" t="s">
        <v>14957</v>
      </c>
      <c r="F4104" t="s">
        <v>14958</v>
      </c>
      <c r="G4104" t="s">
        <v>4403</v>
      </c>
      <c r="H4104" t="s">
        <v>4404</v>
      </c>
      <c r="J4104" t="s">
        <v>14858</v>
      </c>
      <c r="K4104" t="s">
        <v>4593</v>
      </c>
      <c r="L4104" t="s">
        <v>5239</v>
      </c>
      <c r="M4104" t="s">
        <v>14960</v>
      </c>
      <c r="P4104" t="s">
        <v>3343</v>
      </c>
    </row>
    <row r="4105" spans="1:16" x14ac:dyDescent="0.25">
      <c r="A4105" t="s">
        <v>3430</v>
      </c>
      <c r="B4105" t="s">
        <v>14961</v>
      </c>
      <c r="C4105" t="s">
        <v>14962</v>
      </c>
      <c r="D4105" t="s">
        <v>14962</v>
      </c>
      <c r="E4105" t="s">
        <v>14963</v>
      </c>
      <c r="F4105" t="s">
        <v>5494</v>
      </c>
      <c r="G4105" t="s">
        <v>4403</v>
      </c>
      <c r="H4105" t="s">
        <v>4415</v>
      </c>
      <c r="J4105" t="s">
        <v>14858</v>
      </c>
      <c r="K4105" t="s">
        <v>5457</v>
      </c>
      <c r="L4105" t="s">
        <v>3337</v>
      </c>
      <c r="M4105" t="s">
        <v>5231</v>
      </c>
      <c r="P4105" t="s">
        <v>3343</v>
      </c>
    </row>
    <row r="4106" spans="1:16" x14ac:dyDescent="0.25">
      <c r="A4106" t="s">
        <v>3430</v>
      </c>
      <c r="B4106" t="s">
        <v>14961</v>
      </c>
      <c r="C4106" t="s">
        <v>14964</v>
      </c>
      <c r="D4106" t="s">
        <v>14964</v>
      </c>
      <c r="E4106" t="s">
        <v>14965</v>
      </c>
      <c r="F4106" t="s">
        <v>5460</v>
      </c>
      <c r="G4106" t="s">
        <v>4403</v>
      </c>
      <c r="H4106" t="s">
        <v>4415</v>
      </c>
      <c r="J4106" t="s">
        <v>14858</v>
      </c>
      <c r="K4106" t="s">
        <v>5457</v>
      </c>
      <c r="L4106" t="s">
        <v>3337</v>
      </c>
      <c r="M4106" t="s">
        <v>5231</v>
      </c>
      <c r="P4106" t="s">
        <v>3343</v>
      </c>
    </row>
    <row r="4107" spans="1:16" x14ac:dyDescent="0.25">
      <c r="A4107" t="s">
        <v>3430</v>
      </c>
      <c r="C4107" t="s">
        <v>14966</v>
      </c>
      <c r="D4107" t="s">
        <v>14966</v>
      </c>
      <c r="E4107" t="s">
        <v>14967</v>
      </c>
      <c r="F4107" t="s">
        <v>5499</v>
      </c>
      <c r="G4107" t="s">
        <v>4403</v>
      </c>
      <c r="H4107" t="s">
        <v>4415</v>
      </c>
      <c r="J4107" t="s">
        <v>14858</v>
      </c>
      <c r="K4107" t="s">
        <v>5457</v>
      </c>
      <c r="L4107" t="s">
        <v>3337</v>
      </c>
      <c r="M4107" t="s">
        <v>5231</v>
      </c>
      <c r="P4107" t="s">
        <v>3343</v>
      </c>
    </row>
    <row r="4108" spans="1:16" x14ac:dyDescent="0.25">
      <c r="A4108" t="s">
        <v>3430</v>
      </c>
      <c r="B4108" t="s">
        <v>14968</v>
      </c>
      <c r="C4108" t="s">
        <v>14969</v>
      </c>
      <c r="D4108" t="s">
        <v>14969</v>
      </c>
      <c r="E4108" t="s">
        <v>14970</v>
      </c>
      <c r="F4108" t="s">
        <v>5502</v>
      </c>
      <c r="G4108" t="s">
        <v>3881</v>
      </c>
      <c r="H4108" t="s">
        <v>4415</v>
      </c>
      <c r="J4108" t="s">
        <v>14858</v>
      </c>
      <c r="K4108" t="s">
        <v>3336</v>
      </c>
      <c r="L4108" t="s">
        <v>3337</v>
      </c>
      <c r="M4108" t="s">
        <v>5231</v>
      </c>
      <c r="P4108" t="s">
        <v>3343</v>
      </c>
    </row>
    <row r="4109" spans="1:16" x14ac:dyDescent="0.25">
      <c r="A4109" t="s">
        <v>3430</v>
      </c>
      <c r="C4109" t="s">
        <v>14971</v>
      </c>
      <c r="D4109" t="s">
        <v>14971</v>
      </c>
      <c r="E4109" t="s">
        <v>14972</v>
      </c>
      <c r="F4109" t="s">
        <v>14973</v>
      </c>
      <c r="G4109" t="s">
        <v>3333</v>
      </c>
      <c r="H4109" t="s">
        <v>4415</v>
      </c>
      <c r="J4109" t="s">
        <v>14858</v>
      </c>
      <c r="K4109" t="s">
        <v>3336</v>
      </c>
      <c r="L4109" t="s">
        <v>3337</v>
      </c>
      <c r="M4109" t="s">
        <v>5231</v>
      </c>
      <c r="P4109" t="s">
        <v>3343</v>
      </c>
    </row>
    <row r="4110" spans="1:16" x14ac:dyDescent="0.25">
      <c r="A4110" t="s">
        <v>3430</v>
      </c>
      <c r="B4110" t="s">
        <v>14974</v>
      </c>
      <c r="C4110" t="s">
        <v>14975</v>
      </c>
      <c r="D4110" t="s">
        <v>14975</v>
      </c>
      <c r="F4110" t="s">
        <v>5447</v>
      </c>
      <c r="G4110" t="s">
        <v>3881</v>
      </c>
      <c r="H4110" t="s">
        <v>4415</v>
      </c>
      <c r="J4110" t="s">
        <v>14858</v>
      </c>
      <c r="K4110" t="s">
        <v>4593</v>
      </c>
      <c r="L4110" t="s">
        <v>4069</v>
      </c>
      <c r="P4110" t="s">
        <v>3343</v>
      </c>
    </row>
    <row r="4111" spans="1:16" x14ac:dyDescent="0.25">
      <c r="A4111" t="s">
        <v>3430</v>
      </c>
      <c r="C4111" t="s">
        <v>14976</v>
      </c>
      <c r="D4111" t="s">
        <v>14976</v>
      </c>
      <c r="E4111" t="s">
        <v>14977</v>
      </c>
      <c r="F4111" t="s">
        <v>5510</v>
      </c>
      <c r="G4111" t="s">
        <v>4403</v>
      </c>
      <c r="H4111" t="s">
        <v>4415</v>
      </c>
      <c r="J4111" t="s">
        <v>14858</v>
      </c>
      <c r="K4111" t="s">
        <v>3336</v>
      </c>
      <c r="L4111" t="s">
        <v>3337</v>
      </c>
      <c r="M4111" t="s">
        <v>5231</v>
      </c>
      <c r="P4111" t="s">
        <v>3343</v>
      </c>
    </row>
    <row r="4112" spans="1:16" x14ac:dyDescent="0.25">
      <c r="A4112" t="s">
        <v>3430</v>
      </c>
      <c r="C4112" t="s">
        <v>14978</v>
      </c>
      <c r="D4112" t="s">
        <v>14978</v>
      </c>
      <c r="E4112" t="s">
        <v>14979</v>
      </c>
      <c r="F4112" t="s">
        <v>5513</v>
      </c>
      <c r="G4112" t="s">
        <v>4486</v>
      </c>
      <c r="H4112" t="s">
        <v>4415</v>
      </c>
      <c r="J4112" t="s">
        <v>14858</v>
      </c>
      <c r="K4112" t="s">
        <v>3336</v>
      </c>
      <c r="L4112" t="s">
        <v>3337</v>
      </c>
      <c r="M4112" t="s">
        <v>5231</v>
      </c>
      <c r="P4112" t="s">
        <v>3343</v>
      </c>
    </row>
    <row r="4113" spans="1:16" x14ac:dyDescent="0.25">
      <c r="A4113" t="s">
        <v>4764</v>
      </c>
      <c r="C4113" t="s">
        <v>14980</v>
      </c>
      <c r="D4113" t="s">
        <v>14980</v>
      </c>
      <c r="E4113" t="s">
        <v>14981</v>
      </c>
      <c r="F4113" t="s">
        <v>14982</v>
      </c>
      <c r="G4113" t="s">
        <v>4403</v>
      </c>
      <c r="J4113" t="s">
        <v>14858</v>
      </c>
      <c r="K4113" t="s">
        <v>4593</v>
      </c>
      <c r="L4113" t="s">
        <v>3337</v>
      </c>
      <c r="M4113" t="s">
        <v>5518</v>
      </c>
      <c r="P4113" t="s">
        <v>3343</v>
      </c>
    </row>
    <row r="4114" spans="1:16" x14ac:dyDescent="0.25">
      <c r="A4114" t="s">
        <v>4764</v>
      </c>
      <c r="C4114" t="s">
        <v>14983</v>
      </c>
      <c r="D4114" t="s">
        <v>14983</v>
      </c>
      <c r="E4114" t="s">
        <v>14984</v>
      </c>
      <c r="F4114" t="s">
        <v>14985</v>
      </c>
      <c r="G4114" t="s">
        <v>4403</v>
      </c>
      <c r="J4114" t="s">
        <v>14858</v>
      </c>
      <c r="K4114" t="s">
        <v>4593</v>
      </c>
      <c r="L4114" t="s">
        <v>3337</v>
      </c>
      <c r="M4114" t="s">
        <v>5522</v>
      </c>
      <c r="P4114" t="s">
        <v>3343</v>
      </c>
    </row>
    <row r="4115" spans="1:16" x14ac:dyDescent="0.25">
      <c r="A4115" t="s">
        <v>4764</v>
      </c>
      <c r="C4115" t="s">
        <v>14986</v>
      </c>
      <c r="D4115" t="s">
        <v>14986</v>
      </c>
      <c r="E4115" t="s">
        <v>14987</v>
      </c>
      <c r="F4115" t="s">
        <v>14988</v>
      </c>
      <c r="G4115" t="s">
        <v>4403</v>
      </c>
      <c r="J4115" t="s">
        <v>14858</v>
      </c>
      <c r="K4115" t="s">
        <v>4593</v>
      </c>
      <c r="L4115" t="s">
        <v>3337</v>
      </c>
      <c r="M4115" t="s">
        <v>5526</v>
      </c>
      <c r="P4115" t="s">
        <v>3343</v>
      </c>
    </row>
    <row r="4116" spans="1:16" x14ac:dyDescent="0.25">
      <c r="A4116" t="s">
        <v>4764</v>
      </c>
      <c r="B4116" t="s">
        <v>14989</v>
      </c>
      <c r="C4116" t="s">
        <v>14990</v>
      </c>
      <c r="D4116" t="s">
        <v>14990</v>
      </c>
      <c r="E4116" t="s">
        <v>14991</v>
      </c>
      <c r="F4116" t="s">
        <v>14992</v>
      </c>
      <c r="G4116" t="s">
        <v>4403</v>
      </c>
      <c r="J4116" t="s">
        <v>14858</v>
      </c>
      <c r="K4116" t="s">
        <v>4593</v>
      </c>
      <c r="L4116" t="s">
        <v>3337</v>
      </c>
      <c r="M4116" t="s">
        <v>5530</v>
      </c>
      <c r="P4116" t="s">
        <v>3343</v>
      </c>
    </row>
    <row r="4117" spans="1:16" x14ac:dyDescent="0.25">
      <c r="A4117" t="s">
        <v>4764</v>
      </c>
      <c r="B4117" t="s">
        <v>14989</v>
      </c>
      <c r="C4117" t="s">
        <v>14993</v>
      </c>
      <c r="D4117" t="s">
        <v>14993</v>
      </c>
      <c r="E4117" t="s">
        <v>14994</v>
      </c>
      <c r="F4117" t="s">
        <v>14995</v>
      </c>
      <c r="G4117" t="s">
        <v>4403</v>
      </c>
      <c r="J4117" t="s">
        <v>14858</v>
      </c>
      <c r="K4117" t="s">
        <v>4593</v>
      </c>
      <c r="L4117" t="s">
        <v>3337</v>
      </c>
      <c r="M4117" t="s">
        <v>5533</v>
      </c>
      <c r="P4117" t="s">
        <v>3343</v>
      </c>
    </row>
    <row r="4118" spans="1:16" x14ac:dyDescent="0.25">
      <c r="A4118" t="s">
        <v>3328</v>
      </c>
      <c r="C4118" t="s">
        <v>14996</v>
      </c>
      <c r="D4118" t="s">
        <v>14996</v>
      </c>
      <c r="E4118" t="s">
        <v>5535</v>
      </c>
      <c r="F4118" t="s">
        <v>5536</v>
      </c>
      <c r="G4118" t="s">
        <v>4403</v>
      </c>
      <c r="H4118" t="s">
        <v>4415</v>
      </c>
      <c r="J4118" t="s">
        <v>14858</v>
      </c>
      <c r="L4118" t="s">
        <v>3337</v>
      </c>
      <c r="M4118" t="s">
        <v>5231</v>
      </c>
      <c r="P4118" t="s">
        <v>3343</v>
      </c>
    </row>
    <row r="4119" spans="1:16" x14ac:dyDescent="0.25">
      <c r="A4119" t="s">
        <v>3430</v>
      </c>
      <c r="C4119" t="s">
        <v>14997</v>
      </c>
      <c r="D4119" t="s">
        <v>14997</v>
      </c>
      <c r="E4119" t="s">
        <v>14998</v>
      </c>
      <c r="F4119" t="s">
        <v>5539</v>
      </c>
      <c r="G4119" t="s">
        <v>4403</v>
      </c>
      <c r="H4119" t="s">
        <v>4415</v>
      </c>
      <c r="J4119" t="s">
        <v>14858</v>
      </c>
      <c r="K4119" t="s">
        <v>3336</v>
      </c>
      <c r="L4119" t="s">
        <v>3337</v>
      </c>
      <c r="M4119" t="s">
        <v>5231</v>
      </c>
      <c r="P4119" t="s">
        <v>3343</v>
      </c>
    </row>
    <row r="4120" spans="1:16" x14ac:dyDescent="0.25">
      <c r="A4120" t="s">
        <v>3430</v>
      </c>
      <c r="C4120" t="s">
        <v>14999</v>
      </c>
      <c r="D4120" t="s">
        <v>14999</v>
      </c>
      <c r="E4120" t="s">
        <v>15000</v>
      </c>
      <c r="F4120" t="s">
        <v>5542</v>
      </c>
      <c r="G4120" t="s">
        <v>4403</v>
      </c>
      <c r="H4120" t="s">
        <v>4415</v>
      </c>
      <c r="J4120" t="s">
        <v>14858</v>
      </c>
      <c r="K4120" t="s">
        <v>3336</v>
      </c>
      <c r="L4120" t="s">
        <v>3337</v>
      </c>
      <c r="M4120" t="s">
        <v>5231</v>
      </c>
      <c r="P4120" t="s">
        <v>3343</v>
      </c>
    </row>
    <row r="4121" spans="1:16" x14ac:dyDescent="0.25">
      <c r="A4121" t="s">
        <v>3430</v>
      </c>
      <c r="B4121" t="s">
        <v>15001</v>
      </c>
      <c r="C4121" t="s">
        <v>15002</v>
      </c>
      <c r="D4121" t="s">
        <v>15002</v>
      </c>
      <c r="E4121" t="s">
        <v>15003</v>
      </c>
      <c r="F4121" t="s">
        <v>5545</v>
      </c>
      <c r="G4121" t="s">
        <v>4403</v>
      </c>
      <c r="H4121" t="s">
        <v>4415</v>
      </c>
      <c r="J4121" t="s">
        <v>14858</v>
      </c>
      <c r="K4121" t="s">
        <v>3336</v>
      </c>
      <c r="L4121" t="s">
        <v>3337</v>
      </c>
      <c r="M4121" t="s">
        <v>5231</v>
      </c>
      <c r="P4121" t="s">
        <v>3343</v>
      </c>
    </row>
    <row r="4122" spans="1:16" x14ac:dyDescent="0.25">
      <c r="A4122" t="s">
        <v>3430</v>
      </c>
      <c r="C4122" t="s">
        <v>15004</v>
      </c>
      <c r="D4122" t="s">
        <v>15004</v>
      </c>
      <c r="E4122" t="s">
        <v>15005</v>
      </c>
      <c r="F4122" t="s">
        <v>5549</v>
      </c>
      <c r="G4122" t="s">
        <v>4403</v>
      </c>
      <c r="H4122" t="s">
        <v>4415</v>
      </c>
      <c r="J4122" t="s">
        <v>14858</v>
      </c>
      <c r="K4122" t="s">
        <v>3336</v>
      </c>
      <c r="L4122" t="s">
        <v>3337</v>
      </c>
      <c r="M4122" t="s">
        <v>5231</v>
      </c>
      <c r="P4122" t="s">
        <v>3343</v>
      </c>
    </row>
    <row r="4123" spans="1:16" x14ac:dyDescent="0.25">
      <c r="A4123" t="s">
        <v>3430</v>
      </c>
      <c r="C4123" t="s">
        <v>15006</v>
      </c>
      <c r="D4123" t="s">
        <v>15006</v>
      </c>
      <c r="E4123" t="s">
        <v>15007</v>
      </c>
      <c r="F4123" t="s">
        <v>5552</v>
      </c>
      <c r="G4123" t="s">
        <v>4403</v>
      </c>
      <c r="H4123" t="s">
        <v>4415</v>
      </c>
      <c r="J4123" t="s">
        <v>14858</v>
      </c>
      <c r="K4123" t="s">
        <v>3336</v>
      </c>
      <c r="L4123" t="s">
        <v>3337</v>
      </c>
      <c r="M4123" t="s">
        <v>5231</v>
      </c>
      <c r="P4123" t="s">
        <v>3343</v>
      </c>
    </row>
    <row r="4124" spans="1:16" x14ac:dyDescent="0.25">
      <c r="A4124" t="s">
        <v>3430</v>
      </c>
      <c r="B4124" t="s">
        <v>15001</v>
      </c>
      <c r="C4124" t="s">
        <v>15008</v>
      </c>
      <c r="D4124" t="s">
        <v>15008</v>
      </c>
      <c r="E4124" t="s">
        <v>15009</v>
      </c>
      <c r="F4124" t="s">
        <v>5556</v>
      </c>
      <c r="G4124" t="s">
        <v>4403</v>
      </c>
      <c r="H4124" t="s">
        <v>4415</v>
      </c>
      <c r="J4124" t="s">
        <v>14858</v>
      </c>
      <c r="K4124" t="s">
        <v>3336</v>
      </c>
      <c r="L4124" t="s">
        <v>3337</v>
      </c>
      <c r="M4124" t="s">
        <v>5231</v>
      </c>
      <c r="P4124" t="s">
        <v>3343</v>
      </c>
    </row>
    <row r="4125" spans="1:16" x14ac:dyDescent="0.25">
      <c r="A4125" t="s">
        <v>3430</v>
      </c>
      <c r="B4125" t="s">
        <v>15010</v>
      </c>
      <c r="C4125" t="s">
        <v>15011</v>
      </c>
      <c r="D4125" t="s">
        <v>15011</v>
      </c>
      <c r="E4125" t="s">
        <v>15012</v>
      </c>
      <c r="F4125" t="s">
        <v>5559</v>
      </c>
      <c r="G4125" t="s">
        <v>4403</v>
      </c>
      <c r="H4125" t="s">
        <v>4415</v>
      </c>
      <c r="J4125" t="s">
        <v>14858</v>
      </c>
      <c r="K4125" t="s">
        <v>3336</v>
      </c>
      <c r="L4125" t="s">
        <v>3337</v>
      </c>
      <c r="M4125" t="s">
        <v>5231</v>
      </c>
      <c r="P4125" t="s">
        <v>3343</v>
      </c>
    </row>
    <row r="4126" spans="1:16" x14ac:dyDescent="0.25">
      <c r="A4126" t="s">
        <v>3430</v>
      </c>
      <c r="B4126" t="s">
        <v>15010</v>
      </c>
      <c r="C4126" t="s">
        <v>15013</v>
      </c>
      <c r="D4126" t="s">
        <v>15013</v>
      </c>
      <c r="E4126" t="s">
        <v>15014</v>
      </c>
      <c r="F4126" t="s">
        <v>5562</v>
      </c>
      <c r="G4126" t="s">
        <v>4403</v>
      </c>
      <c r="H4126" t="s">
        <v>4415</v>
      </c>
      <c r="J4126" t="s">
        <v>14858</v>
      </c>
      <c r="K4126" t="s">
        <v>3336</v>
      </c>
      <c r="L4126" t="s">
        <v>3337</v>
      </c>
      <c r="M4126" t="s">
        <v>5231</v>
      </c>
      <c r="P4126" t="s">
        <v>3343</v>
      </c>
    </row>
    <row r="4127" spans="1:16" x14ac:dyDescent="0.25">
      <c r="A4127" t="s">
        <v>3430</v>
      </c>
      <c r="B4127" t="s">
        <v>15010</v>
      </c>
      <c r="C4127" t="s">
        <v>15015</v>
      </c>
      <c r="D4127" t="s">
        <v>15015</v>
      </c>
      <c r="E4127" t="s">
        <v>15016</v>
      </c>
      <c r="F4127" t="s">
        <v>5565</v>
      </c>
      <c r="G4127" t="s">
        <v>4403</v>
      </c>
      <c r="H4127" t="s">
        <v>4415</v>
      </c>
      <c r="J4127" t="s">
        <v>14858</v>
      </c>
      <c r="K4127" t="s">
        <v>3336</v>
      </c>
      <c r="L4127" t="s">
        <v>3337</v>
      </c>
      <c r="M4127" t="s">
        <v>5231</v>
      </c>
      <c r="P4127" t="s">
        <v>3343</v>
      </c>
    </row>
    <row r="4128" spans="1:16" x14ac:dyDescent="0.25">
      <c r="A4128" t="s">
        <v>4764</v>
      </c>
      <c r="C4128" t="s">
        <v>15017</v>
      </c>
      <c r="D4128" t="s">
        <v>15017</v>
      </c>
      <c r="E4128" t="s">
        <v>15018</v>
      </c>
      <c r="F4128" t="s">
        <v>15019</v>
      </c>
      <c r="G4128" t="s">
        <v>3333</v>
      </c>
      <c r="J4128" t="s">
        <v>14858</v>
      </c>
      <c r="K4128" t="s">
        <v>4593</v>
      </c>
      <c r="L4128" t="s">
        <v>4069</v>
      </c>
      <c r="M4128" t="s">
        <v>5569</v>
      </c>
      <c r="P4128" t="s">
        <v>3343</v>
      </c>
    </row>
    <row r="4129" spans="1:16" x14ac:dyDescent="0.25">
      <c r="A4129" t="s">
        <v>4764</v>
      </c>
      <c r="B4129" t="s">
        <v>14989</v>
      </c>
      <c r="C4129" t="s">
        <v>15020</v>
      </c>
      <c r="D4129" t="s">
        <v>15020</v>
      </c>
      <c r="E4129" t="s">
        <v>15021</v>
      </c>
      <c r="F4129" t="s">
        <v>15022</v>
      </c>
      <c r="G4129" t="s">
        <v>4403</v>
      </c>
      <c r="H4129" t="s">
        <v>4415</v>
      </c>
      <c r="J4129" t="s">
        <v>14858</v>
      </c>
      <c r="K4129" t="s">
        <v>4593</v>
      </c>
      <c r="L4129" t="s">
        <v>3337</v>
      </c>
      <c r="M4129" t="s">
        <v>5231</v>
      </c>
      <c r="P4129" t="s">
        <v>3343</v>
      </c>
    </row>
    <row r="4130" spans="1:16" x14ac:dyDescent="0.25">
      <c r="A4130" t="s">
        <v>3328</v>
      </c>
      <c r="B4130" t="s">
        <v>15023</v>
      </c>
      <c r="C4130" t="s">
        <v>15024</v>
      </c>
      <c r="D4130" t="s">
        <v>15024</v>
      </c>
      <c r="E4130" t="s">
        <v>15025</v>
      </c>
      <c r="F4130" t="s">
        <v>5574</v>
      </c>
      <c r="G4130" t="s">
        <v>4403</v>
      </c>
      <c r="H4130" t="s">
        <v>4415</v>
      </c>
      <c r="J4130" t="s">
        <v>14858</v>
      </c>
      <c r="K4130" t="s">
        <v>4448</v>
      </c>
      <c r="L4130" t="s">
        <v>3337</v>
      </c>
      <c r="M4130" t="s">
        <v>5231</v>
      </c>
      <c r="P4130" t="s">
        <v>3343</v>
      </c>
    </row>
    <row r="4131" spans="1:16" x14ac:dyDescent="0.25">
      <c r="A4131" t="s">
        <v>3328</v>
      </c>
      <c r="C4131" t="s">
        <v>15026</v>
      </c>
      <c r="D4131" t="s">
        <v>15026</v>
      </c>
      <c r="E4131" t="s">
        <v>15027</v>
      </c>
      <c r="F4131" t="s">
        <v>15028</v>
      </c>
      <c r="G4131" t="s">
        <v>3333</v>
      </c>
      <c r="H4131" t="s">
        <v>4415</v>
      </c>
      <c r="J4131" t="s">
        <v>14858</v>
      </c>
      <c r="K4131" t="s">
        <v>4593</v>
      </c>
      <c r="L4131" t="s">
        <v>3337</v>
      </c>
      <c r="M4131" t="s">
        <v>5231</v>
      </c>
      <c r="P4131" t="s">
        <v>3343</v>
      </c>
    </row>
    <row r="4132" spans="1:16" x14ac:dyDescent="0.25">
      <c r="A4132" t="s">
        <v>3328</v>
      </c>
      <c r="C4132" t="s">
        <v>15029</v>
      </c>
      <c r="D4132" t="s">
        <v>15029</v>
      </c>
      <c r="E4132" t="s">
        <v>15030</v>
      </c>
      <c r="F4132" t="s">
        <v>15031</v>
      </c>
      <c r="G4132" t="s">
        <v>3333</v>
      </c>
      <c r="H4132" t="s">
        <v>4415</v>
      </c>
      <c r="J4132" t="s">
        <v>14858</v>
      </c>
      <c r="K4132" t="s">
        <v>4593</v>
      </c>
      <c r="L4132" t="s">
        <v>3337</v>
      </c>
      <c r="M4132" t="s">
        <v>5231</v>
      </c>
      <c r="P4132" t="s">
        <v>3343</v>
      </c>
    </row>
    <row r="4133" spans="1:16" x14ac:dyDescent="0.25">
      <c r="A4133" t="s">
        <v>4764</v>
      </c>
      <c r="B4133" t="s">
        <v>14989</v>
      </c>
      <c r="C4133" t="s">
        <v>15032</v>
      </c>
      <c r="D4133" t="s">
        <v>15032</v>
      </c>
      <c r="E4133" t="s">
        <v>15033</v>
      </c>
      <c r="F4133" t="s">
        <v>15034</v>
      </c>
      <c r="G4133" t="s">
        <v>4403</v>
      </c>
      <c r="J4133" t="s">
        <v>14858</v>
      </c>
      <c r="K4133" t="s">
        <v>4593</v>
      </c>
      <c r="L4133" t="s">
        <v>5239</v>
      </c>
      <c r="M4133" t="s">
        <v>15035</v>
      </c>
      <c r="P4133" t="s">
        <v>3343</v>
      </c>
    </row>
    <row r="4134" spans="1:16" x14ac:dyDescent="0.25">
      <c r="A4134" t="s">
        <v>3328</v>
      </c>
      <c r="C4134" t="s">
        <v>15036</v>
      </c>
      <c r="D4134" t="s">
        <v>15036</v>
      </c>
      <c r="E4134" t="s">
        <v>15037</v>
      </c>
      <c r="F4134" t="s">
        <v>5583</v>
      </c>
      <c r="G4134" t="s">
        <v>4403</v>
      </c>
      <c r="H4134" t="s">
        <v>4415</v>
      </c>
      <c r="J4134" t="s">
        <v>14858</v>
      </c>
      <c r="L4134" t="s">
        <v>3337</v>
      </c>
      <c r="M4134" t="s">
        <v>5231</v>
      </c>
      <c r="P4134" t="s">
        <v>3343</v>
      </c>
    </row>
    <row r="4135" spans="1:16" x14ac:dyDescent="0.25">
      <c r="A4135" t="s">
        <v>3328</v>
      </c>
      <c r="B4135" t="s">
        <v>14856</v>
      </c>
      <c r="C4135" t="s">
        <v>15038</v>
      </c>
      <c r="D4135" t="s">
        <v>15038</v>
      </c>
      <c r="E4135" t="s">
        <v>15039</v>
      </c>
      <c r="F4135" t="s">
        <v>15040</v>
      </c>
      <c r="G4135" t="s">
        <v>4403</v>
      </c>
      <c r="H4135" t="s">
        <v>4415</v>
      </c>
      <c r="J4135" t="s">
        <v>14858</v>
      </c>
      <c r="K4135" t="s">
        <v>4593</v>
      </c>
      <c r="L4135" t="s">
        <v>3337</v>
      </c>
      <c r="M4135" t="s">
        <v>5587</v>
      </c>
      <c r="P4135" t="s">
        <v>3343</v>
      </c>
    </row>
    <row r="4136" spans="1:16" x14ac:dyDescent="0.25">
      <c r="A4136" t="s">
        <v>3430</v>
      </c>
      <c r="C4136" t="s">
        <v>15041</v>
      </c>
      <c r="D4136" t="s">
        <v>15041</v>
      </c>
      <c r="E4136" t="s">
        <v>15042</v>
      </c>
      <c r="F4136" t="s">
        <v>5590</v>
      </c>
      <c r="G4136" t="s">
        <v>4403</v>
      </c>
      <c r="H4136" t="s">
        <v>4415</v>
      </c>
      <c r="J4136" t="s">
        <v>14858</v>
      </c>
      <c r="K4136" t="s">
        <v>3336</v>
      </c>
      <c r="L4136" t="s">
        <v>3337</v>
      </c>
      <c r="M4136" t="s">
        <v>5231</v>
      </c>
      <c r="P4136" t="s">
        <v>3343</v>
      </c>
    </row>
    <row r="4137" spans="1:16" x14ac:dyDescent="0.25">
      <c r="A4137" t="s">
        <v>3430</v>
      </c>
      <c r="C4137" t="s">
        <v>15043</v>
      </c>
      <c r="D4137" t="s">
        <v>15043</v>
      </c>
      <c r="E4137" t="s">
        <v>15044</v>
      </c>
      <c r="F4137" t="s">
        <v>5593</v>
      </c>
      <c r="G4137" t="s">
        <v>3881</v>
      </c>
      <c r="H4137" t="s">
        <v>4415</v>
      </c>
      <c r="J4137" t="s">
        <v>14858</v>
      </c>
      <c r="K4137" t="s">
        <v>3336</v>
      </c>
      <c r="L4137" t="s">
        <v>3337</v>
      </c>
      <c r="M4137" t="s">
        <v>5231</v>
      </c>
      <c r="P4137" t="s">
        <v>3343</v>
      </c>
    </row>
    <row r="4138" spans="1:16" x14ac:dyDescent="0.25">
      <c r="A4138" t="s">
        <v>3430</v>
      </c>
      <c r="C4138" t="s">
        <v>15045</v>
      </c>
      <c r="D4138" t="s">
        <v>15045</v>
      </c>
      <c r="E4138" t="s">
        <v>15046</v>
      </c>
      <c r="F4138" t="s">
        <v>5441</v>
      </c>
      <c r="G4138" t="s">
        <v>3333</v>
      </c>
      <c r="H4138" t="s">
        <v>4415</v>
      </c>
      <c r="J4138" t="s">
        <v>14858</v>
      </c>
      <c r="K4138" t="s">
        <v>3336</v>
      </c>
      <c r="L4138" t="s">
        <v>3337</v>
      </c>
      <c r="M4138" t="s">
        <v>5231</v>
      </c>
      <c r="P4138" t="s">
        <v>3343</v>
      </c>
    </row>
    <row r="4139" spans="1:16" x14ac:dyDescent="0.25">
      <c r="A4139" t="s">
        <v>3430</v>
      </c>
      <c r="C4139" t="s">
        <v>15047</v>
      </c>
      <c r="D4139" t="s">
        <v>15047</v>
      </c>
      <c r="E4139" t="s">
        <v>15048</v>
      </c>
      <c r="F4139" t="s">
        <v>5599</v>
      </c>
      <c r="G4139" t="s">
        <v>4486</v>
      </c>
      <c r="H4139" t="s">
        <v>4415</v>
      </c>
      <c r="J4139" t="s">
        <v>14858</v>
      </c>
      <c r="K4139" t="s">
        <v>3336</v>
      </c>
      <c r="L4139" t="s">
        <v>3337</v>
      </c>
      <c r="M4139" t="s">
        <v>5231</v>
      </c>
      <c r="P4139" t="s">
        <v>3343</v>
      </c>
    </row>
    <row r="4140" spans="1:16" x14ac:dyDescent="0.25">
      <c r="A4140" t="s">
        <v>3430</v>
      </c>
      <c r="B4140" t="s">
        <v>15049</v>
      </c>
      <c r="C4140" t="s">
        <v>15050</v>
      </c>
      <c r="D4140" t="s">
        <v>15050</v>
      </c>
      <c r="E4140" t="s">
        <v>5354</v>
      </c>
      <c r="F4140" t="s">
        <v>5601</v>
      </c>
      <c r="G4140" t="s">
        <v>3881</v>
      </c>
      <c r="H4140" t="s">
        <v>4415</v>
      </c>
      <c r="J4140" t="s">
        <v>14858</v>
      </c>
      <c r="K4140" t="s">
        <v>3336</v>
      </c>
      <c r="L4140" t="s">
        <v>3337</v>
      </c>
      <c r="M4140" t="s">
        <v>5231</v>
      </c>
      <c r="P4140" t="s">
        <v>3343</v>
      </c>
    </row>
    <row r="4141" spans="1:16" x14ac:dyDescent="0.25">
      <c r="A4141" t="s">
        <v>3430</v>
      </c>
      <c r="C4141" t="s">
        <v>15051</v>
      </c>
      <c r="D4141" t="s">
        <v>15051</v>
      </c>
      <c r="E4141" t="s">
        <v>15052</v>
      </c>
      <c r="F4141" t="s">
        <v>5604</v>
      </c>
      <c r="G4141" t="s">
        <v>3333</v>
      </c>
      <c r="H4141" t="s">
        <v>4415</v>
      </c>
      <c r="J4141" t="s">
        <v>14858</v>
      </c>
      <c r="K4141" t="s">
        <v>3336</v>
      </c>
      <c r="L4141" t="s">
        <v>3337</v>
      </c>
      <c r="M4141" t="s">
        <v>5231</v>
      </c>
      <c r="P4141" t="s">
        <v>3343</v>
      </c>
    </row>
    <row r="4142" spans="1:16" x14ac:dyDescent="0.25">
      <c r="A4142" t="s">
        <v>3430</v>
      </c>
      <c r="C4142" t="s">
        <v>15053</v>
      </c>
      <c r="D4142" t="s">
        <v>15053</v>
      </c>
      <c r="E4142" t="s">
        <v>15054</v>
      </c>
      <c r="F4142" t="s">
        <v>5608</v>
      </c>
      <c r="G4142" t="s">
        <v>4486</v>
      </c>
      <c r="H4142" t="s">
        <v>4415</v>
      </c>
      <c r="J4142" t="s">
        <v>14858</v>
      </c>
      <c r="L4142" t="s">
        <v>3337</v>
      </c>
      <c r="M4142" t="s">
        <v>5231</v>
      </c>
      <c r="P4142" t="s">
        <v>3343</v>
      </c>
    </row>
    <row r="4143" spans="1:16" x14ac:dyDescent="0.25">
      <c r="A4143" t="s">
        <v>3430</v>
      </c>
      <c r="B4143" t="s">
        <v>15055</v>
      </c>
      <c r="C4143" t="s">
        <v>15056</v>
      </c>
      <c r="D4143" t="s">
        <v>15056</v>
      </c>
      <c r="F4143" t="s">
        <v>5610</v>
      </c>
      <c r="G4143" t="s">
        <v>3881</v>
      </c>
      <c r="H4143" t="s">
        <v>4415</v>
      </c>
      <c r="J4143" t="s">
        <v>14858</v>
      </c>
      <c r="K4143" t="s">
        <v>4593</v>
      </c>
      <c r="L4143" t="s">
        <v>4069</v>
      </c>
      <c r="P4143" t="s">
        <v>3343</v>
      </c>
    </row>
    <row r="4144" spans="1:16" x14ac:dyDescent="0.25">
      <c r="A4144" t="s">
        <v>3430</v>
      </c>
      <c r="C4144" t="s">
        <v>15057</v>
      </c>
      <c r="D4144" t="s">
        <v>15057</v>
      </c>
      <c r="E4144" t="s">
        <v>15058</v>
      </c>
      <c r="F4144" t="s">
        <v>5614</v>
      </c>
      <c r="G4144" t="s">
        <v>4403</v>
      </c>
      <c r="H4144" t="s">
        <v>4415</v>
      </c>
      <c r="J4144" t="s">
        <v>14858</v>
      </c>
      <c r="L4144" t="s">
        <v>3337</v>
      </c>
      <c r="M4144" t="s">
        <v>5231</v>
      </c>
      <c r="P4144" t="s">
        <v>3343</v>
      </c>
    </row>
    <row r="4145" spans="1:16" x14ac:dyDescent="0.25">
      <c r="A4145" t="s">
        <v>3430</v>
      </c>
      <c r="B4145" t="s">
        <v>15059</v>
      </c>
      <c r="C4145" t="s">
        <v>15060</v>
      </c>
      <c r="D4145" t="s">
        <v>15060</v>
      </c>
      <c r="E4145" t="s">
        <v>15061</v>
      </c>
      <c r="F4145" t="s">
        <v>5617</v>
      </c>
      <c r="G4145" t="s">
        <v>3881</v>
      </c>
      <c r="H4145" t="s">
        <v>4415</v>
      </c>
      <c r="J4145" t="s">
        <v>14858</v>
      </c>
      <c r="K4145" t="s">
        <v>3336</v>
      </c>
      <c r="L4145" t="s">
        <v>3337</v>
      </c>
      <c r="M4145" t="s">
        <v>5231</v>
      </c>
      <c r="P4145" t="s">
        <v>3343</v>
      </c>
    </row>
    <row r="4146" spans="1:16" x14ac:dyDescent="0.25">
      <c r="A4146" t="s">
        <v>3430</v>
      </c>
      <c r="C4146" t="s">
        <v>15062</v>
      </c>
      <c r="D4146" t="s">
        <v>15062</v>
      </c>
      <c r="E4146" t="s">
        <v>15063</v>
      </c>
      <c r="F4146" t="s">
        <v>5621</v>
      </c>
      <c r="G4146" t="s">
        <v>4486</v>
      </c>
      <c r="H4146" t="s">
        <v>4415</v>
      </c>
      <c r="J4146" t="s">
        <v>14858</v>
      </c>
      <c r="K4146" t="s">
        <v>3336</v>
      </c>
      <c r="L4146" t="s">
        <v>3337</v>
      </c>
      <c r="M4146" t="s">
        <v>5231</v>
      </c>
      <c r="P4146" t="s">
        <v>3343</v>
      </c>
    </row>
    <row r="4147" spans="1:16" x14ac:dyDescent="0.25">
      <c r="A4147" t="s">
        <v>3430</v>
      </c>
      <c r="C4147" t="s">
        <v>15064</v>
      </c>
      <c r="D4147" t="s">
        <v>15064</v>
      </c>
      <c r="E4147" t="s">
        <v>15065</v>
      </c>
      <c r="F4147" t="s">
        <v>5625</v>
      </c>
      <c r="G4147" t="s">
        <v>4403</v>
      </c>
      <c r="H4147" t="s">
        <v>4415</v>
      </c>
      <c r="J4147" t="s">
        <v>14858</v>
      </c>
      <c r="K4147" t="s">
        <v>3336</v>
      </c>
      <c r="L4147" t="s">
        <v>3337</v>
      </c>
      <c r="M4147" t="s">
        <v>5231</v>
      </c>
      <c r="P4147" t="s">
        <v>3343</v>
      </c>
    </row>
    <row r="4148" spans="1:16" x14ac:dyDescent="0.25">
      <c r="A4148" t="s">
        <v>3430</v>
      </c>
      <c r="C4148" t="s">
        <v>15066</v>
      </c>
      <c r="D4148" t="s">
        <v>15066</v>
      </c>
      <c r="E4148" t="s">
        <v>15067</v>
      </c>
      <c r="F4148" t="s">
        <v>5628</v>
      </c>
      <c r="G4148" t="s">
        <v>4486</v>
      </c>
      <c r="H4148" t="s">
        <v>4415</v>
      </c>
      <c r="J4148" t="s">
        <v>14858</v>
      </c>
      <c r="K4148" t="s">
        <v>3336</v>
      </c>
      <c r="L4148" t="s">
        <v>3337</v>
      </c>
      <c r="M4148" t="s">
        <v>5231</v>
      </c>
      <c r="P4148" t="s">
        <v>3343</v>
      </c>
    </row>
    <row r="4149" spans="1:16" x14ac:dyDescent="0.25">
      <c r="A4149" t="s">
        <v>3328</v>
      </c>
      <c r="C4149" t="s">
        <v>15068</v>
      </c>
      <c r="D4149" t="s">
        <v>15068</v>
      </c>
      <c r="E4149" t="s">
        <v>15069</v>
      </c>
      <c r="F4149" t="s">
        <v>15070</v>
      </c>
      <c r="G4149" t="s">
        <v>3333</v>
      </c>
      <c r="H4149" t="s">
        <v>4415</v>
      </c>
      <c r="J4149" t="s">
        <v>14858</v>
      </c>
      <c r="K4149" t="s">
        <v>4593</v>
      </c>
      <c r="L4149" t="s">
        <v>3337</v>
      </c>
      <c r="M4149" t="s">
        <v>5231</v>
      </c>
      <c r="P4149" t="s">
        <v>3343</v>
      </c>
    </row>
    <row r="4150" spans="1:16" x14ac:dyDescent="0.25">
      <c r="A4150" t="s">
        <v>3430</v>
      </c>
      <c r="B4150" t="s">
        <v>15071</v>
      </c>
      <c r="C4150" t="s">
        <v>15072</v>
      </c>
      <c r="D4150" t="s">
        <v>15072</v>
      </c>
      <c r="E4150" t="s">
        <v>15073</v>
      </c>
      <c r="F4150" t="s">
        <v>5634</v>
      </c>
      <c r="G4150" t="s">
        <v>4403</v>
      </c>
      <c r="H4150" t="s">
        <v>4415</v>
      </c>
      <c r="J4150" t="s">
        <v>14858</v>
      </c>
      <c r="K4150" t="s">
        <v>5457</v>
      </c>
      <c r="L4150" t="s">
        <v>3337</v>
      </c>
      <c r="M4150" t="s">
        <v>5231</v>
      </c>
      <c r="P4150" t="s">
        <v>3343</v>
      </c>
    </row>
    <row r="4151" spans="1:16" x14ac:dyDescent="0.25">
      <c r="A4151" t="s">
        <v>3430</v>
      </c>
      <c r="C4151" t="s">
        <v>15074</v>
      </c>
      <c r="D4151" t="s">
        <v>15074</v>
      </c>
      <c r="E4151" t="s">
        <v>15075</v>
      </c>
      <c r="F4151" t="s">
        <v>5637</v>
      </c>
      <c r="G4151" t="s">
        <v>4403</v>
      </c>
      <c r="H4151" t="s">
        <v>4415</v>
      </c>
      <c r="J4151" t="s">
        <v>14858</v>
      </c>
      <c r="K4151" t="s">
        <v>5457</v>
      </c>
      <c r="L4151" t="s">
        <v>3337</v>
      </c>
      <c r="M4151" t="s">
        <v>5231</v>
      </c>
      <c r="P4151" t="s">
        <v>3343</v>
      </c>
    </row>
    <row r="4152" spans="1:16" x14ac:dyDescent="0.25">
      <c r="A4152" t="s">
        <v>3430</v>
      </c>
      <c r="C4152" t="s">
        <v>15076</v>
      </c>
      <c r="D4152" t="s">
        <v>15076</v>
      </c>
      <c r="E4152" t="s">
        <v>15077</v>
      </c>
      <c r="F4152" t="s">
        <v>5640</v>
      </c>
      <c r="G4152" t="s">
        <v>4403</v>
      </c>
      <c r="H4152" t="s">
        <v>4415</v>
      </c>
      <c r="J4152" t="s">
        <v>14858</v>
      </c>
      <c r="K4152" t="s">
        <v>5457</v>
      </c>
      <c r="L4152" t="s">
        <v>3337</v>
      </c>
      <c r="M4152" t="s">
        <v>5231</v>
      </c>
      <c r="P4152" t="s">
        <v>3343</v>
      </c>
    </row>
    <row r="4153" spans="1:16" x14ac:dyDescent="0.25">
      <c r="A4153" t="s">
        <v>3430</v>
      </c>
      <c r="C4153" t="s">
        <v>15078</v>
      </c>
      <c r="D4153" t="s">
        <v>15078</v>
      </c>
      <c r="E4153" t="s">
        <v>15079</v>
      </c>
      <c r="F4153" t="s">
        <v>5643</v>
      </c>
      <c r="G4153" t="s">
        <v>4403</v>
      </c>
      <c r="H4153" t="s">
        <v>4415</v>
      </c>
      <c r="J4153" t="s">
        <v>14858</v>
      </c>
      <c r="K4153" t="s">
        <v>5457</v>
      </c>
      <c r="L4153" t="s">
        <v>3337</v>
      </c>
      <c r="M4153" t="s">
        <v>5231</v>
      </c>
      <c r="P4153" t="s">
        <v>3343</v>
      </c>
    </row>
    <row r="4154" spans="1:16" x14ac:dyDescent="0.25">
      <c r="A4154" t="s">
        <v>3430</v>
      </c>
      <c r="C4154" t="s">
        <v>15080</v>
      </c>
      <c r="D4154" t="s">
        <v>15080</v>
      </c>
      <c r="E4154" t="s">
        <v>15081</v>
      </c>
      <c r="F4154" t="s">
        <v>5646</v>
      </c>
      <c r="G4154" t="s">
        <v>4403</v>
      </c>
      <c r="H4154" t="s">
        <v>4415</v>
      </c>
      <c r="J4154" t="s">
        <v>14858</v>
      </c>
      <c r="K4154" t="s">
        <v>5457</v>
      </c>
      <c r="L4154" t="s">
        <v>3337</v>
      </c>
      <c r="M4154" t="s">
        <v>5231</v>
      </c>
      <c r="P4154" t="s">
        <v>3343</v>
      </c>
    </row>
    <row r="4155" spans="1:16" x14ac:dyDescent="0.25">
      <c r="A4155" t="s">
        <v>3430</v>
      </c>
      <c r="B4155" t="s">
        <v>15071</v>
      </c>
      <c r="C4155" t="s">
        <v>15082</v>
      </c>
      <c r="D4155" t="s">
        <v>15082</v>
      </c>
      <c r="E4155" t="s">
        <v>15083</v>
      </c>
      <c r="F4155" t="s">
        <v>5650</v>
      </c>
      <c r="G4155" t="s">
        <v>4403</v>
      </c>
      <c r="H4155" t="s">
        <v>4415</v>
      </c>
      <c r="J4155" t="s">
        <v>14858</v>
      </c>
      <c r="K4155" t="s">
        <v>5457</v>
      </c>
      <c r="L4155" t="s">
        <v>3337</v>
      </c>
      <c r="M4155" t="s">
        <v>5231</v>
      </c>
      <c r="P4155" t="s">
        <v>3343</v>
      </c>
    </row>
    <row r="4156" spans="1:16" x14ac:dyDescent="0.25">
      <c r="A4156" t="s">
        <v>4764</v>
      </c>
      <c r="B4156" t="s">
        <v>14868</v>
      </c>
      <c r="C4156" t="s">
        <v>15084</v>
      </c>
      <c r="D4156" t="s">
        <v>15084</v>
      </c>
      <c r="E4156" t="s">
        <v>15085</v>
      </c>
      <c r="F4156" t="s">
        <v>15086</v>
      </c>
      <c r="G4156" t="s">
        <v>4403</v>
      </c>
      <c r="H4156" t="s">
        <v>4415</v>
      </c>
      <c r="J4156" t="s">
        <v>14858</v>
      </c>
      <c r="K4156" t="s">
        <v>4593</v>
      </c>
      <c r="L4156" t="s">
        <v>3337</v>
      </c>
      <c r="M4156" t="s">
        <v>5654</v>
      </c>
      <c r="P4156" t="s">
        <v>3343</v>
      </c>
    </row>
    <row r="4157" spans="1:16" x14ac:dyDescent="0.25">
      <c r="A4157" t="s">
        <v>3328</v>
      </c>
      <c r="B4157" t="s">
        <v>14856</v>
      </c>
      <c r="C4157" t="s">
        <v>15087</v>
      </c>
      <c r="D4157" t="s">
        <v>15087</v>
      </c>
      <c r="E4157" t="s">
        <v>15088</v>
      </c>
      <c r="F4157" t="s">
        <v>5657</v>
      </c>
      <c r="G4157" t="s">
        <v>4403</v>
      </c>
      <c r="H4157" t="s">
        <v>4415</v>
      </c>
      <c r="J4157" t="s">
        <v>14858</v>
      </c>
      <c r="K4157" t="s">
        <v>4593</v>
      </c>
      <c r="L4157" t="s">
        <v>3337</v>
      </c>
      <c r="M4157" t="s">
        <v>5231</v>
      </c>
      <c r="P4157" t="s">
        <v>3343</v>
      </c>
    </row>
    <row r="4158" spans="1:16" x14ac:dyDescent="0.25">
      <c r="A4158" t="s">
        <v>4764</v>
      </c>
      <c r="C4158" t="s">
        <v>15089</v>
      </c>
      <c r="D4158" t="s">
        <v>15089</v>
      </c>
      <c r="E4158" t="s">
        <v>15090</v>
      </c>
      <c r="F4158" t="s">
        <v>15091</v>
      </c>
      <c r="G4158" t="s">
        <v>4403</v>
      </c>
      <c r="J4158" t="s">
        <v>14858</v>
      </c>
      <c r="K4158" t="s">
        <v>4593</v>
      </c>
      <c r="L4158" t="s">
        <v>3337</v>
      </c>
      <c r="M4158" t="s">
        <v>15092</v>
      </c>
      <c r="P4158" t="s">
        <v>3343</v>
      </c>
    </row>
    <row r="4159" spans="1:16" x14ac:dyDescent="0.25">
      <c r="A4159" t="s">
        <v>4764</v>
      </c>
      <c r="C4159" t="s">
        <v>15093</v>
      </c>
      <c r="D4159" t="s">
        <v>15093</v>
      </c>
      <c r="E4159" t="s">
        <v>15094</v>
      </c>
      <c r="F4159" t="s">
        <v>15095</v>
      </c>
      <c r="G4159" t="s">
        <v>3333</v>
      </c>
      <c r="J4159" t="s">
        <v>14858</v>
      </c>
      <c r="K4159" t="s">
        <v>4593</v>
      </c>
      <c r="L4159" t="s">
        <v>4069</v>
      </c>
      <c r="M4159" t="s">
        <v>5661</v>
      </c>
      <c r="P4159" t="s">
        <v>3343</v>
      </c>
    </row>
    <row r="4160" spans="1:16" x14ac:dyDescent="0.25">
      <c r="A4160" t="s">
        <v>4764</v>
      </c>
      <c r="C4160" t="s">
        <v>15096</v>
      </c>
      <c r="D4160" t="s">
        <v>15096</v>
      </c>
      <c r="E4160" t="s">
        <v>15097</v>
      </c>
      <c r="F4160" t="s">
        <v>15098</v>
      </c>
      <c r="G4160" t="s">
        <v>4403</v>
      </c>
      <c r="J4160" t="s">
        <v>14858</v>
      </c>
      <c r="K4160" t="s">
        <v>4593</v>
      </c>
      <c r="L4160" t="s">
        <v>5239</v>
      </c>
      <c r="M4160" t="s">
        <v>15099</v>
      </c>
      <c r="P4160" t="s">
        <v>3343</v>
      </c>
    </row>
    <row r="4161" spans="1:16" x14ac:dyDescent="0.25">
      <c r="A4161" t="s">
        <v>3430</v>
      </c>
      <c r="C4161" t="s">
        <v>15100</v>
      </c>
      <c r="D4161" t="s">
        <v>15100</v>
      </c>
      <c r="E4161" t="s">
        <v>15101</v>
      </c>
      <c r="F4161" t="s">
        <v>5664</v>
      </c>
      <c r="G4161" t="s">
        <v>3881</v>
      </c>
      <c r="H4161" t="s">
        <v>4415</v>
      </c>
      <c r="J4161" t="s">
        <v>14858</v>
      </c>
      <c r="K4161" t="s">
        <v>3336</v>
      </c>
      <c r="L4161" t="s">
        <v>3337</v>
      </c>
      <c r="M4161" t="s">
        <v>5665</v>
      </c>
      <c r="P4161" t="s">
        <v>3343</v>
      </c>
    </row>
    <row r="4162" spans="1:16" x14ac:dyDescent="0.25">
      <c r="A4162" t="s">
        <v>3430</v>
      </c>
      <c r="B4162" t="s">
        <v>15102</v>
      </c>
      <c r="C4162" t="s">
        <v>15103</v>
      </c>
      <c r="D4162" t="s">
        <v>15103</v>
      </c>
      <c r="E4162" t="s">
        <v>15104</v>
      </c>
      <c r="F4162" t="s">
        <v>5502</v>
      </c>
      <c r="G4162" t="s">
        <v>3881</v>
      </c>
      <c r="H4162" t="s">
        <v>4415</v>
      </c>
      <c r="J4162" t="s">
        <v>14858</v>
      </c>
      <c r="K4162" t="s">
        <v>3336</v>
      </c>
      <c r="L4162" t="s">
        <v>3337</v>
      </c>
      <c r="M4162" t="s">
        <v>5231</v>
      </c>
      <c r="P4162" t="s">
        <v>3343</v>
      </c>
    </row>
    <row r="4163" spans="1:16" x14ac:dyDescent="0.25">
      <c r="A4163" t="s">
        <v>3430</v>
      </c>
      <c r="C4163" t="s">
        <v>15105</v>
      </c>
      <c r="D4163" t="s">
        <v>15105</v>
      </c>
      <c r="E4163" t="s">
        <v>15106</v>
      </c>
      <c r="F4163" t="s">
        <v>5671</v>
      </c>
      <c r="G4163" t="s">
        <v>4486</v>
      </c>
      <c r="H4163" t="s">
        <v>4415</v>
      </c>
      <c r="J4163" t="s">
        <v>14858</v>
      </c>
      <c r="K4163" t="s">
        <v>3336</v>
      </c>
      <c r="L4163" t="s">
        <v>3337</v>
      </c>
      <c r="M4163" t="s">
        <v>5231</v>
      </c>
      <c r="P4163" t="s">
        <v>3343</v>
      </c>
    </row>
    <row r="4164" spans="1:16" x14ac:dyDescent="0.25">
      <c r="A4164" t="s">
        <v>4410</v>
      </c>
      <c r="B4164" t="s">
        <v>4575</v>
      </c>
      <c r="C4164" t="s">
        <v>15107</v>
      </c>
      <c r="D4164" t="s">
        <v>15107</v>
      </c>
      <c r="E4164" t="s">
        <v>15108</v>
      </c>
      <c r="F4164" t="s">
        <v>15109</v>
      </c>
      <c r="H4164" t="s">
        <v>4404</v>
      </c>
      <c r="J4164" t="s">
        <v>15110</v>
      </c>
      <c r="K4164" t="s">
        <v>4495</v>
      </c>
      <c r="L4164" t="s">
        <v>4069</v>
      </c>
      <c r="P4164" t="s">
        <v>3343</v>
      </c>
    </row>
    <row r="4165" spans="1:16" x14ac:dyDescent="0.25">
      <c r="A4165" t="s">
        <v>4764</v>
      </c>
      <c r="B4165" t="s">
        <v>14868</v>
      </c>
      <c r="C4165" t="s">
        <v>15111</v>
      </c>
      <c r="D4165" t="s">
        <v>15111</v>
      </c>
      <c r="E4165" t="s">
        <v>15112</v>
      </c>
      <c r="F4165" t="s">
        <v>15113</v>
      </c>
      <c r="G4165" t="s">
        <v>4403</v>
      </c>
      <c r="H4165" t="s">
        <v>4415</v>
      </c>
      <c r="J4165" t="s">
        <v>14858</v>
      </c>
      <c r="K4165" t="s">
        <v>4593</v>
      </c>
      <c r="L4165" t="s">
        <v>5239</v>
      </c>
      <c r="M4165" t="s">
        <v>5675</v>
      </c>
      <c r="P4165" t="s">
        <v>3343</v>
      </c>
    </row>
    <row r="4166" spans="1:16" x14ac:dyDescent="0.25">
      <c r="A4166" t="s">
        <v>4764</v>
      </c>
      <c r="B4166" t="s">
        <v>14868</v>
      </c>
      <c r="C4166" t="s">
        <v>15114</v>
      </c>
      <c r="D4166" t="s">
        <v>15114</v>
      </c>
      <c r="E4166" t="s">
        <v>15115</v>
      </c>
      <c r="F4166" t="s">
        <v>15116</v>
      </c>
      <c r="G4166" t="s">
        <v>4403</v>
      </c>
      <c r="H4166" t="s">
        <v>4415</v>
      </c>
      <c r="J4166" t="s">
        <v>14858</v>
      </c>
      <c r="K4166" t="s">
        <v>4593</v>
      </c>
      <c r="L4166" t="s">
        <v>5239</v>
      </c>
      <c r="M4166" t="s">
        <v>5679</v>
      </c>
      <c r="P4166" t="s">
        <v>3343</v>
      </c>
    </row>
    <row r="4167" spans="1:16" x14ac:dyDescent="0.25">
      <c r="A4167" t="s">
        <v>3430</v>
      </c>
      <c r="C4167" t="s">
        <v>15117</v>
      </c>
      <c r="D4167" t="s">
        <v>15117</v>
      </c>
      <c r="E4167" t="s">
        <v>15118</v>
      </c>
      <c r="F4167" t="s">
        <v>5683</v>
      </c>
      <c r="G4167" t="s">
        <v>4403</v>
      </c>
      <c r="H4167" t="s">
        <v>4415</v>
      </c>
      <c r="J4167" t="s">
        <v>14858</v>
      </c>
      <c r="K4167" t="s">
        <v>3336</v>
      </c>
      <c r="L4167" t="s">
        <v>3337</v>
      </c>
      <c r="M4167" t="s">
        <v>5231</v>
      </c>
      <c r="P4167" t="s">
        <v>3343</v>
      </c>
    </row>
    <row r="4168" spans="1:16" x14ac:dyDescent="0.25">
      <c r="A4168" t="s">
        <v>3430</v>
      </c>
      <c r="C4168" t="s">
        <v>15119</v>
      </c>
      <c r="D4168" t="s">
        <v>15119</v>
      </c>
      <c r="E4168" t="s">
        <v>15120</v>
      </c>
      <c r="F4168" t="s">
        <v>5686</v>
      </c>
      <c r="G4168" t="s">
        <v>4403</v>
      </c>
      <c r="H4168" t="s">
        <v>4415</v>
      </c>
      <c r="J4168" t="s">
        <v>14858</v>
      </c>
      <c r="K4168" t="s">
        <v>3336</v>
      </c>
      <c r="L4168" t="s">
        <v>3337</v>
      </c>
      <c r="M4168" t="s">
        <v>5687</v>
      </c>
      <c r="P4168" t="s">
        <v>3343</v>
      </c>
    </row>
    <row r="4169" spans="1:16" x14ac:dyDescent="0.25">
      <c r="A4169" t="s">
        <v>3430</v>
      </c>
      <c r="C4169" t="s">
        <v>15121</v>
      </c>
      <c r="D4169" t="s">
        <v>15121</v>
      </c>
      <c r="E4169" t="s">
        <v>15122</v>
      </c>
      <c r="F4169" t="s">
        <v>5691</v>
      </c>
      <c r="G4169" t="s">
        <v>4486</v>
      </c>
      <c r="H4169" t="s">
        <v>4415</v>
      </c>
      <c r="J4169" t="s">
        <v>14858</v>
      </c>
      <c r="K4169" t="s">
        <v>3336</v>
      </c>
      <c r="L4169" t="s">
        <v>3337</v>
      </c>
      <c r="M4169" t="s">
        <v>5692</v>
      </c>
      <c r="P4169" t="s">
        <v>3343</v>
      </c>
    </row>
    <row r="4170" spans="1:16" x14ac:dyDescent="0.25">
      <c r="A4170" t="s">
        <v>3328</v>
      </c>
      <c r="C4170" t="s">
        <v>15123</v>
      </c>
      <c r="D4170" t="s">
        <v>15123</v>
      </c>
      <c r="E4170" t="s">
        <v>15124</v>
      </c>
      <c r="G4170" t="s">
        <v>5259</v>
      </c>
      <c r="J4170" t="s">
        <v>14858</v>
      </c>
      <c r="L4170" t="s">
        <v>3337</v>
      </c>
      <c r="M4170" t="s">
        <v>5231</v>
      </c>
      <c r="P4170" t="s">
        <v>3343</v>
      </c>
    </row>
    <row r="4171" spans="1:16" x14ac:dyDescent="0.25">
      <c r="A4171" t="s">
        <v>3328</v>
      </c>
      <c r="B4171" t="s">
        <v>15125</v>
      </c>
      <c r="C4171" t="s">
        <v>15126</v>
      </c>
      <c r="D4171" t="s">
        <v>15126</v>
      </c>
      <c r="E4171" t="s">
        <v>15127</v>
      </c>
      <c r="F4171" t="s">
        <v>5264</v>
      </c>
      <c r="G4171" t="s">
        <v>4443</v>
      </c>
      <c r="H4171" t="s">
        <v>4415</v>
      </c>
      <c r="J4171" t="s">
        <v>14858</v>
      </c>
      <c r="K4171" t="s">
        <v>5265</v>
      </c>
      <c r="L4171" t="s">
        <v>3337</v>
      </c>
      <c r="M4171" t="s">
        <v>15128</v>
      </c>
      <c r="P4171" t="s">
        <v>3343</v>
      </c>
    </row>
    <row r="4172" spans="1:16" x14ac:dyDescent="0.25">
      <c r="A4172" t="s">
        <v>3328</v>
      </c>
      <c r="B4172" t="s">
        <v>15125</v>
      </c>
      <c r="C4172" t="s">
        <v>15129</v>
      </c>
      <c r="D4172" t="s">
        <v>15129</v>
      </c>
      <c r="E4172" t="s">
        <v>15130</v>
      </c>
      <c r="F4172" t="s">
        <v>5268</v>
      </c>
      <c r="G4172" t="s">
        <v>4443</v>
      </c>
      <c r="H4172" t="s">
        <v>4415</v>
      </c>
      <c r="J4172" t="s">
        <v>14858</v>
      </c>
      <c r="K4172" t="s">
        <v>5265</v>
      </c>
      <c r="L4172" t="s">
        <v>4069</v>
      </c>
      <c r="M4172" t="s">
        <v>15133</v>
      </c>
      <c r="P4172" t="s">
        <v>3343</v>
      </c>
    </row>
    <row r="4173" spans="1:16" x14ac:dyDescent="0.25">
      <c r="A4173" t="s">
        <v>3328</v>
      </c>
      <c r="B4173" t="s">
        <v>15125</v>
      </c>
      <c r="C4173" t="s">
        <v>15131</v>
      </c>
      <c r="D4173" t="s">
        <v>15131</v>
      </c>
      <c r="E4173" t="s">
        <v>15132</v>
      </c>
      <c r="F4173" t="s">
        <v>5273</v>
      </c>
      <c r="G4173" t="s">
        <v>4443</v>
      </c>
      <c r="H4173" t="s">
        <v>4415</v>
      </c>
      <c r="J4173" t="s">
        <v>14858</v>
      </c>
      <c r="K4173" t="s">
        <v>4593</v>
      </c>
      <c r="L4173" t="s">
        <v>3337</v>
      </c>
      <c r="M4173" t="s">
        <v>15134</v>
      </c>
      <c r="P4173" t="s">
        <v>3343</v>
      </c>
    </row>
    <row r="4174" spans="1:16" x14ac:dyDescent="0.25">
      <c r="A4174" t="s">
        <v>3328</v>
      </c>
      <c r="B4174" t="s">
        <v>15125</v>
      </c>
      <c r="C4174" t="s">
        <v>15135</v>
      </c>
      <c r="D4174" t="s">
        <v>15135</v>
      </c>
      <c r="E4174" t="s">
        <v>15136</v>
      </c>
      <c r="F4174" t="s">
        <v>5276</v>
      </c>
      <c r="G4174" t="s">
        <v>4443</v>
      </c>
      <c r="H4174" t="s">
        <v>4415</v>
      </c>
      <c r="J4174" t="s">
        <v>14858</v>
      </c>
      <c r="K4174" t="s">
        <v>5265</v>
      </c>
      <c r="L4174" t="s">
        <v>3337</v>
      </c>
      <c r="M4174" t="s">
        <v>15137</v>
      </c>
      <c r="P4174" t="s">
        <v>3343</v>
      </c>
    </row>
    <row r="4175" spans="1:16" x14ac:dyDescent="0.25">
      <c r="A4175" t="s">
        <v>4764</v>
      </c>
      <c r="B4175" t="s">
        <v>15138</v>
      </c>
      <c r="C4175" t="s">
        <v>15139</v>
      </c>
      <c r="D4175" t="s">
        <v>15139</v>
      </c>
      <c r="E4175" t="s">
        <v>15140</v>
      </c>
      <c r="F4175" t="s">
        <v>15141</v>
      </c>
      <c r="G4175" t="s">
        <v>4443</v>
      </c>
      <c r="H4175" t="s">
        <v>4415</v>
      </c>
      <c r="J4175" t="s">
        <v>14858</v>
      </c>
      <c r="K4175" t="s">
        <v>5265</v>
      </c>
      <c r="L4175" t="s">
        <v>4069</v>
      </c>
      <c r="M4175" t="s">
        <v>15142</v>
      </c>
      <c r="P4175" t="s">
        <v>3343</v>
      </c>
    </row>
    <row r="4176" spans="1:16" x14ac:dyDescent="0.25">
      <c r="A4176" t="s">
        <v>3328</v>
      </c>
      <c r="B4176" t="s">
        <v>15125</v>
      </c>
      <c r="C4176" t="s">
        <v>15143</v>
      </c>
      <c r="D4176" t="s">
        <v>15143</v>
      </c>
      <c r="E4176" t="s">
        <v>15144</v>
      </c>
      <c r="F4176" t="s">
        <v>6477</v>
      </c>
      <c r="G4176" t="s">
        <v>4443</v>
      </c>
      <c r="H4176" t="s">
        <v>4415</v>
      </c>
      <c r="J4176" t="s">
        <v>14858</v>
      </c>
      <c r="K4176" t="s">
        <v>5265</v>
      </c>
      <c r="L4176" t="s">
        <v>4069</v>
      </c>
      <c r="M4176" t="s">
        <v>15145</v>
      </c>
      <c r="P4176" t="s">
        <v>3343</v>
      </c>
    </row>
    <row r="4177" spans="1:16" x14ac:dyDescent="0.25">
      <c r="A4177" t="s">
        <v>3328</v>
      </c>
      <c r="B4177" t="s">
        <v>15125</v>
      </c>
      <c r="C4177" t="s">
        <v>15146</v>
      </c>
      <c r="D4177" t="s">
        <v>15146</v>
      </c>
      <c r="E4177" t="s">
        <v>15147</v>
      </c>
      <c r="F4177" t="s">
        <v>5284</v>
      </c>
      <c r="G4177" t="s">
        <v>4443</v>
      </c>
      <c r="H4177" t="s">
        <v>4415</v>
      </c>
      <c r="J4177" t="s">
        <v>14858</v>
      </c>
      <c r="K4177" t="s">
        <v>5265</v>
      </c>
      <c r="L4177" t="s">
        <v>3337</v>
      </c>
      <c r="M4177" t="s">
        <v>15148</v>
      </c>
      <c r="P4177" t="s">
        <v>3343</v>
      </c>
    </row>
    <row r="4178" spans="1:16" x14ac:dyDescent="0.25">
      <c r="A4178" t="s">
        <v>3328</v>
      </c>
      <c r="B4178" t="s">
        <v>15125</v>
      </c>
      <c r="C4178" t="s">
        <v>15149</v>
      </c>
      <c r="D4178" t="s">
        <v>15149</v>
      </c>
      <c r="E4178" t="s">
        <v>15150</v>
      </c>
      <c r="F4178" t="s">
        <v>5289</v>
      </c>
      <c r="G4178" t="s">
        <v>4443</v>
      </c>
      <c r="H4178" t="s">
        <v>4415</v>
      </c>
      <c r="J4178" t="s">
        <v>14858</v>
      </c>
      <c r="K4178" t="s">
        <v>4593</v>
      </c>
      <c r="L4178" t="s">
        <v>4069</v>
      </c>
      <c r="M4178" t="s">
        <v>15151</v>
      </c>
      <c r="P4178" t="s">
        <v>3343</v>
      </c>
    </row>
    <row r="4179" spans="1:16" x14ac:dyDescent="0.25">
      <c r="A4179" t="s">
        <v>3328</v>
      </c>
      <c r="B4179" t="s">
        <v>15125</v>
      </c>
      <c r="C4179" t="s">
        <v>15152</v>
      </c>
      <c r="D4179" t="s">
        <v>15152</v>
      </c>
      <c r="E4179" t="s">
        <v>15153</v>
      </c>
      <c r="F4179" t="s">
        <v>5292</v>
      </c>
      <c r="G4179" t="s">
        <v>4443</v>
      </c>
      <c r="H4179" t="s">
        <v>4415</v>
      </c>
      <c r="J4179" t="s">
        <v>14858</v>
      </c>
      <c r="K4179" t="s">
        <v>5265</v>
      </c>
      <c r="L4179" t="s">
        <v>3337</v>
      </c>
      <c r="M4179" t="s">
        <v>15154</v>
      </c>
      <c r="P4179" t="s">
        <v>3343</v>
      </c>
    </row>
    <row r="4180" spans="1:16" x14ac:dyDescent="0.25">
      <c r="A4180" t="s">
        <v>3328</v>
      </c>
      <c r="B4180" t="s">
        <v>15125</v>
      </c>
      <c r="C4180" t="s">
        <v>15155</v>
      </c>
      <c r="D4180" t="s">
        <v>15155</v>
      </c>
      <c r="E4180" t="s">
        <v>15156</v>
      </c>
      <c r="F4180" t="s">
        <v>5297</v>
      </c>
      <c r="G4180" t="s">
        <v>4403</v>
      </c>
      <c r="H4180" t="s">
        <v>4415</v>
      </c>
      <c r="J4180" t="s">
        <v>14858</v>
      </c>
      <c r="K4180" t="s">
        <v>4593</v>
      </c>
      <c r="L4180" t="s">
        <v>4069</v>
      </c>
      <c r="M4180" t="s">
        <v>15157</v>
      </c>
      <c r="P4180" t="s">
        <v>3343</v>
      </c>
    </row>
    <row r="4181" spans="1:16" x14ac:dyDescent="0.25">
      <c r="A4181" t="s">
        <v>3430</v>
      </c>
      <c r="C4181" t="s">
        <v>15158</v>
      </c>
      <c r="D4181" t="s">
        <v>15158</v>
      </c>
      <c r="E4181" t="s">
        <v>15159</v>
      </c>
      <c r="F4181" t="s">
        <v>5699</v>
      </c>
      <c r="G4181" t="s">
        <v>4403</v>
      </c>
      <c r="H4181" t="s">
        <v>4415</v>
      </c>
      <c r="J4181" t="s">
        <v>14858</v>
      </c>
      <c r="K4181" t="s">
        <v>3336</v>
      </c>
      <c r="L4181" t="s">
        <v>3337</v>
      </c>
      <c r="M4181" t="s">
        <v>5231</v>
      </c>
      <c r="P4181" t="s">
        <v>3343</v>
      </c>
    </row>
    <row r="4182" spans="1:16" x14ac:dyDescent="0.25">
      <c r="A4182" t="s">
        <v>3430</v>
      </c>
      <c r="C4182" t="s">
        <v>15160</v>
      </c>
      <c r="D4182" t="s">
        <v>15160</v>
      </c>
      <c r="E4182" t="s">
        <v>15161</v>
      </c>
      <c r="F4182" t="s">
        <v>5702</v>
      </c>
      <c r="G4182" t="s">
        <v>4486</v>
      </c>
      <c r="H4182" t="s">
        <v>4415</v>
      </c>
      <c r="J4182" t="s">
        <v>14858</v>
      </c>
      <c r="K4182" t="s">
        <v>3336</v>
      </c>
      <c r="L4182" t="s">
        <v>3337</v>
      </c>
      <c r="M4182" t="s">
        <v>5231</v>
      </c>
      <c r="P4182" t="s">
        <v>3343</v>
      </c>
    </row>
    <row r="4183" spans="1:16" x14ac:dyDescent="0.25">
      <c r="A4183" t="s">
        <v>4398</v>
      </c>
      <c r="B4183" t="s">
        <v>4399</v>
      </c>
      <c r="C4183" t="s">
        <v>15162</v>
      </c>
      <c r="D4183" t="s">
        <v>15162</v>
      </c>
      <c r="E4183" t="s">
        <v>4401</v>
      </c>
      <c r="F4183" t="s">
        <v>15163</v>
      </c>
      <c r="G4183" t="s">
        <v>4403</v>
      </c>
      <c r="H4183" t="s">
        <v>4404</v>
      </c>
      <c r="J4183" t="s">
        <v>15164</v>
      </c>
      <c r="K4183" t="s">
        <v>4406</v>
      </c>
      <c r="L4183" t="s">
        <v>3337</v>
      </c>
      <c r="P4183" t="s">
        <v>3343</v>
      </c>
    </row>
    <row r="4184" spans="1:16" x14ac:dyDescent="0.25">
      <c r="A4184" t="s">
        <v>4398</v>
      </c>
      <c r="B4184" t="s">
        <v>4399</v>
      </c>
      <c r="C4184" t="s">
        <v>15165</v>
      </c>
      <c r="D4184" t="s">
        <v>15165</v>
      </c>
      <c r="E4184" t="s">
        <v>15166</v>
      </c>
      <c r="F4184" t="s">
        <v>15167</v>
      </c>
      <c r="G4184" t="s">
        <v>4403</v>
      </c>
      <c r="H4184" t="s">
        <v>4404</v>
      </c>
      <c r="J4184" t="s">
        <v>15164</v>
      </c>
      <c r="K4184" t="s">
        <v>4406</v>
      </c>
      <c r="L4184" t="s">
        <v>4069</v>
      </c>
      <c r="P4184" t="s">
        <v>3343</v>
      </c>
    </row>
    <row r="4185" spans="1:16" x14ac:dyDescent="0.25">
      <c r="A4185" t="s">
        <v>4398</v>
      </c>
      <c r="B4185" t="s">
        <v>5795</v>
      </c>
      <c r="C4185" t="s">
        <v>15168</v>
      </c>
      <c r="D4185" t="s">
        <v>15168</v>
      </c>
      <c r="E4185" t="s">
        <v>15169</v>
      </c>
      <c r="F4185" t="s">
        <v>15168</v>
      </c>
      <c r="G4185" t="s">
        <v>4403</v>
      </c>
      <c r="H4185" t="s">
        <v>4415</v>
      </c>
      <c r="K4185" t="s">
        <v>5799</v>
      </c>
      <c r="L4185" t="s">
        <v>4069</v>
      </c>
      <c r="M4185" t="s">
        <v>11633</v>
      </c>
      <c r="N4185" t="s">
        <v>4450</v>
      </c>
      <c r="P4185" t="s">
        <v>3343</v>
      </c>
    </row>
    <row r="4186" spans="1:16" x14ac:dyDescent="0.25">
      <c r="C4186" t="s">
        <v>15170</v>
      </c>
      <c r="D4186" t="s">
        <v>15170</v>
      </c>
      <c r="E4186" t="s">
        <v>15171</v>
      </c>
      <c r="F4186" t="s">
        <v>15172</v>
      </c>
      <c r="K4186" t="s">
        <v>3336</v>
      </c>
      <c r="L4186" t="s">
        <v>4069</v>
      </c>
      <c r="P4186" t="s">
        <v>3343</v>
      </c>
    </row>
    <row r="4187" spans="1:16" x14ac:dyDescent="0.25">
      <c r="A4187" t="s">
        <v>4764</v>
      </c>
      <c r="B4187" t="s">
        <v>15173</v>
      </c>
      <c r="C4187" t="s">
        <v>15174</v>
      </c>
      <c r="D4187" t="s">
        <v>15174</v>
      </c>
      <c r="E4187" t="s">
        <v>15175</v>
      </c>
      <c r="F4187" t="s">
        <v>15176</v>
      </c>
      <c r="G4187" t="s">
        <v>4403</v>
      </c>
      <c r="H4187" t="s">
        <v>4404</v>
      </c>
      <c r="J4187" t="s">
        <v>4774</v>
      </c>
      <c r="K4187" t="s">
        <v>4495</v>
      </c>
      <c r="L4187" t="s">
        <v>4069</v>
      </c>
      <c r="P4187" t="s">
        <v>3343</v>
      </c>
    </row>
    <row r="4188" spans="1:16" x14ac:dyDescent="0.25">
      <c r="C4188" t="s">
        <v>15177</v>
      </c>
      <c r="D4188" t="s">
        <v>15177</v>
      </c>
      <c r="E4188" t="s">
        <v>15178</v>
      </c>
      <c r="F4188" t="s">
        <v>15179</v>
      </c>
      <c r="G4188" t="s">
        <v>4403</v>
      </c>
      <c r="H4188" t="s">
        <v>4404</v>
      </c>
      <c r="J4188" t="s">
        <v>4501</v>
      </c>
      <c r="K4188" t="s">
        <v>4495</v>
      </c>
      <c r="L4188" t="s">
        <v>4069</v>
      </c>
      <c r="P4188" t="s">
        <v>3343</v>
      </c>
    </row>
    <row r="4189" spans="1:16" x14ac:dyDescent="0.25">
      <c r="A4189" t="s">
        <v>4410</v>
      </c>
      <c r="B4189" t="s">
        <v>4775</v>
      </c>
      <c r="C4189" t="s">
        <v>15180</v>
      </c>
      <c r="D4189" t="s">
        <v>15180</v>
      </c>
      <c r="E4189" t="s">
        <v>15181</v>
      </c>
      <c r="F4189" t="s">
        <v>15182</v>
      </c>
      <c r="G4189" t="s">
        <v>4403</v>
      </c>
      <c r="H4189" t="s">
        <v>4404</v>
      </c>
      <c r="J4189" t="s">
        <v>4501</v>
      </c>
      <c r="K4189" t="s">
        <v>4495</v>
      </c>
      <c r="L4189" t="s">
        <v>4069</v>
      </c>
      <c r="P4189" t="s">
        <v>3343</v>
      </c>
    </row>
    <row r="4190" spans="1:16" x14ac:dyDescent="0.25">
      <c r="A4190" t="s">
        <v>4764</v>
      </c>
      <c r="B4190" t="s">
        <v>15183</v>
      </c>
      <c r="C4190" t="s">
        <v>15184</v>
      </c>
      <c r="D4190" t="s">
        <v>15184</v>
      </c>
      <c r="E4190" t="s">
        <v>15185</v>
      </c>
      <c r="F4190" t="s">
        <v>15186</v>
      </c>
      <c r="G4190" t="s">
        <v>4403</v>
      </c>
      <c r="H4190" t="s">
        <v>4404</v>
      </c>
      <c r="J4190" t="s">
        <v>4501</v>
      </c>
      <c r="K4190" t="s">
        <v>4495</v>
      </c>
      <c r="L4190" t="s">
        <v>4069</v>
      </c>
      <c r="P4190" t="s">
        <v>3343</v>
      </c>
    </row>
    <row r="4191" spans="1:16" x14ac:dyDescent="0.25">
      <c r="A4191" t="s">
        <v>4764</v>
      </c>
      <c r="B4191" t="s">
        <v>15183</v>
      </c>
      <c r="C4191" t="s">
        <v>15187</v>
      </c>
      <c r="D4191" t="s">
        <v>15187</v>
      </c>
      <c r="E4191" t="s">
        <v>4787</v>
      </c>
      <c r="F4191" t="s">
        <v>15188</v>
      </c>
      <c r="G4191" t="s">
        <v>4403</v>
      </c>
      <c r="H4191" t="s">
        <v>4404</v>
      </c>
      <c r="J4191" t="s">
        <v>4501</v>
      </c>
      <c r="K4191" t="s">
        <v>4495</v>
      </c>
      <c r="L4191" t="s">
        <v>4069</v>
      </c>
      <c r="P4191" t="s">
        <v>3343</v>
      </c>
    </row>
    <row r="4192" spans="1:16" x14ac:dyDescent="0.25">
      <c r="A4192" t="s">
        <v>4764</v>
      </c>
      <c r="B4192" t="s">
        <v>15183</v>
      </c>
      <c r="C4192" t="s">
        <v>15189</v>
      </c>
      <c r="D4192" t="s">
        <v>15189</v>
      </c>
      <c r="E4192" t="s">
        <v>15190</v>
      </c>
      <c r="F4192" t="s">
        <v>15191</v>
      </c>
      <c r="G4192" t="s">
        <v>4403</v>
      </c>
      <c r="H4192" t="s">
        <v>4404</v>
      </c>
      <c r="J4192" t="s">
        <v>4501</v>
      </c>
      <c r="K4192" t="s">
        <v>4495</v>
      </c>
      <c r="L4192" t="s">
        <v>4069</v>
      </c>
      <c r="P4192" t="s">
        <v>3343</v>
      </c>
    </row>
    <row r="4193" spans="1:16" x14ac:dyDescent="0.25">
      <c r="A4193" t="s">
        <v>4764</v>
      </c>
      <c r="B4193" t="s">
        <v>15173</v>
      </c>
      <c r="C4193" t="s">
        <v>15192</v>
      </c>
      <c r="D4193" t="s">
        <v>15192</v>
      </c>
      <c r="E4193" t="s">
        <v>15193</v>
      </c>
      <c r="F4193" t="s">
        <v>15194</v>
      </c>
      <c r="G4193" t="s">
        <v>4403</v>
      </c>
      <c r="H4193" t="s">
        <v>4404</v>
      </c>
      <c r="J4193" t="s">
        <v>4501</v>
      </c>
      <c r="K4193" t="s">
        <v>4495</v>
      </c>
      <c r="L4193" t="s">
        <v>4069</v>
      </c>
      <c r="P4193" t="s">
        <v>3343</v>
      </c>
    </row>
    <row r="4194" spans="1:16" x14ac:dyDescent="0.25">
      <c r="A4194" t="s">
        <v>3328</v>
      </c>
      <c r="B4194" t="s">
        <v>15195</v>
      </c>
      <c r="C4194" t="s">
        <v>15196</v>
      </c>
      <c r="D4194" t="s">
        <v>15196</v>
      </c>
      <c r="E4194" t="s">
        <v>15197</v>
      </c>
      <c r="F4194" t="s">
        <v>15198</v>
      </c>
      <c r="G4194" t="s">
        <v>3881</v>
      </c>
      <c r="H4194" t="s">
        <v>4404</v>
      </c>
      <c r="I4194" t="s">
        <v>15199</v>
      </c>
      <c r="J4194" t="s">
        <v>4774</v>
      </c>
      <c r="K4194" t="s">
        <v>4495</v>
      </c>
      <c r="L4194" t="s">
        <v>4069</v>
      </c>
      <c r="P4194" t="s">
        <v>3343</v>
      </c>
    </row>
    <row r="4195" spans="1:16" x14ac:dyDescent="0.25">
      <c r="A4195" t="s">
        <v>3328</v>
      </c>
      <c r="B4195" t="s">
        <v>15200</v>
      </c>
      <c r="C4195" t="s">
        <v>15201</v>
      </c>
      <c r="D4195" t="s">
        <v>15201</v>
      </c>
      <c r="E4195" t="s">
        <v>15202</v>
      </c>
      <c r="F4195" t="s">
        <v>15203</v>
      </c>
      <c r="G4195" t="s">
        <v>3881</v>
      </c>
      <c r="H4195" t="s">
        <v>4404</v>
      </c>
      <c r="I4195" t="s">
        <v>15199</v>
      </c>
      <c r="J4195" t="s">
        <v>4774</v>
      </c>
      <c r="K4195" t="s">
        <v>4495</v>
      </c>
      <c r="L4195" t="s">
        <v>4069</v>
      </c>
      <c r="P4195" t="s">
        <v>3343</v>
      </c>
    </row>
    <row r="4196" spans="1:16" x14ac:dyDescent="0.25">
      <c r="A4196" t="s">
        <v>3328</v>
      </c>
      <c r="B4196" t="s">
        <v>15204</v>
      </c>
      <c r="C4196" t="s">
        <v>15205</v>
      </c>
      <c r="D4196" t="s">
        <v>15205</v>
      </c>
      <c r="E4196" t="s">
        <v>15206</v>
      </c>
      <c r="F4196" t="s">
        <v>15207</v>
      </c>
      <c r="G4196" t="s">
        <v>3881</v>
      </c>
      <c r="H4196" t="s">
        <v>4404</v>
      </c>
      <c r="J4196" t="s">
        <v>4774</v>
      </c>
      <c r="K4196" t="s">
        <v>4495</v>
      </c>
      <c r="L4196" t="s">
        <v>4069</v>
      </c>
      <c r="P4196" t="s">
        <v>3343</v>
      </c>
    </row>
    <row r="4197" spans="1:16" x14ac:dyDescent="0.25">
      <c r="A4197" t="s">
        <v>3328</v>
      </c>
      <c r="B4197" t="s">
        <v>15208</v>
      </c>
      <c r="C4197" t="s">
        <v>15209</v>
      </c>
      <c r="D4197" t="s">
        <v>15209</v>
      </c>
      <c r="E4197" t="s">
        <v>15210</v>
      </c>
      <c r="F4197" t="s">
        <v>15211</v>
      </c>
      <c r="G4197" t="s">
        <v>3881</v>
      </c>
      <c r="H4197" t="s">
        <v>4404</v>
      </c>
      <c r="I4197" t="s">
        <v>15199</v>
      </c>
      <c r="J4197" t="s">
        <v>4774</v>
      </c>
      <c r="K4197" t="s">
        <v>4495</v>
      </c>
      <c r="L4197" t="s">
        <v>4069</v>
      </c>
      <c r="P4197" t="s">
        <v>3343</v>
      </c>
    </row>
    <row r="4198" spans="1:16" x14ac:dyDescent="0.25">
      <c r="A4198" t="s">
        <v>3328</v>
      </c>
      <c r="B4198" t="s">
        <v>15212</v>
      </c>
      <c r="C4198" t="s">
        <v>15213</v>
      </c>
      <c r="D4198" t="s">
        <v>15213</v>
      </c>
      <c r="E4198" t="s">
        <v>15214</v>
      </c>
      <c r="F4198" t="s">
        <v>15215</v>
      </c>
      <c r="G4198" t="s">
        <v>3881</v>
      </c>
      <c r="H4198" t="s">
        <v>4404</v>
      </c>
      <c r="J4198" t="s">
        <v>4774</v>
      </c>
      <c r="K4198" t="s">
        <v>4495</v>
      </c>
      <c r="L4198" t="s">
        <v>4069</v>
      </c>
      <c r="P4198" t="s">
        <v>3343</v>
      </c>
    </row>
    <row r="4199" spans="1:16" x14ac:dyDescent="0.25">
      <c r="A4199" t="s">
        <v>3328</v>
      </c>
      <c r="B4199" t="s">
        <v>15195</v>
      </c>
      <c r="C4199" t="s">
        <v>15216</v>
      </c>
      <c r="D4199" t="s">
        <v>15216</v>
      </c>
      <c r="E4199" t="s">
        <v>15217</v>
      </c>
      <c r="F4199" t="s">
        <v>15218</v>
      </c>
      <c r="G4199" t="s">
        <v>3881</v>
      </c>
      <c r="H4199" t="s">
        <v>4404</v>
      </c>
      <c r="I4199" t="s">
        <v>15219</v>
      </c>
      <c r="J4199" t="s">
        <v>4774</v>
      </c>
      <c r="K4199" t="s">
        <v>4495</v>
      </c>
      <c r="L4199" t="s">
        <v>4069</v>
      </c>
      <c r="P4199" t="s">
        <v>3343</v>
      </c>
    </row>
    <row r="4200" spans="1:16" x14ac:dyDescent="0.25">
      <c r="A4200" t="s">
        <v>3328</v>
      </c>
      <c r="B4200" t="s">
        <v>15200</v>
      </c>
      <c r="C4200" t="s">
        <v>15220</v>
      </c>
      <c r="D4200" t="s">
        <v>15220</v>
      </c>
      <c r="E4200" t="s">
        <v>15221</v>
      </c>
      <c r="F4200" t="s">
        <v>15222</v>
      </c>
      <c r="G4200" t="s">
        <v>3881</v>
      </c>
      <c r="H4200" t="s">
        <v>4404</v>
      </c>
      <c r="J4200" t="s">
        <v>4774</v>
      </c>
      <c r="K4200" t="s">
        <v>4495</v>
      </c>
      <c r="L4200" t="s">
        <v>4069</v>
      </c>
      <c r="P4200" t="s">
        <v>3343</v>
      </c>
    </row>
    <row r="4201" spans="1:16" x14ac:dyDescent="0.25">
      <c r="A4201" t="s">
        <v>3328</v>
      </c>
      <c r="B4201" t="s">
        <v>15204</v>
      </c>
      <c r="C4201" t="s">
        <v>15223</v>
      </c>
      <c r="D4201" t="s">
        <v>15223</v>
      </c>
      <c r="E4201" t="s">
        <v>15224</v>
      </c>
      <c r="F4201" t="s">
        <v>15225</v>
      </c>
      <c r="G4201" t="s">
        <v>3881</v>
      </c>
      <c r="H4201" t="s">
        <v>4404</v>
      </c>
      <c r="J4201" t="s">
        <v>4774</v>
      </c>
      <c r="K4201" t="s">
        <v>4495</v>
      </c>
      <c r="L4201" t="s">
        <v>4069</v>
      </c>
      <c r="P4201" t="s">
        <v>3343</v>
      </c>
    </row>
    <row r="4202" spans="1:16" x14ac:dyDescent="0.25">
      <c r="A4202" t="s">
        <v>3328</v>
      </c>
      <c r="B4202" t="s">
        <v>15208</v>
      </c>
      <c r="C4202" t="s">
        <v>15226</v>
      </c>
      <c r="D4202" t="s">
        <v>15226</v>
      </c>
      <c r="E4202" t="s">
        <v>15227</v>
      </c>
      <c r="F4202" t="s">
        <v>15228</v>
      </c>
      <c r="G4202" t="s">
        <v>3881</v>
      </c>
      <c r="H4202" t="s">
        <v>4404</v>
      </c>
      <c r="J4202" t="s">
        <v>4774</v>
      </c>
      <c r="K4202" t="s">
        <v>4495</v>
      </c>
      <c r="L4202" t="s">
        <v>4069</v>
      </c>
      <c r="P4202" t="s">
        <v>3343</v>
      </c>
    </row>
    <row r="4203" spans="1:16" x14ac:dyDescent="0.25">
      <c r="A4203" t="s">
        <v>3328</v>
      </c>
      <c r="B4203" t="s">
        <v>15212</v>
      </c>
      <c r="C4203" t="s">
        <v>15229</v>
      </c>
      <c r="D4203" t="s">
        <v>15229</v>
      </c>
      <c r="E4203" t="s">
        <v>15230</v>
      </c>
      <c r="F4203" t="s">
        <v>15231</v>
      </c>
      <c r="G4203" t="s">
        <v>3881</v>
      </c>
      <c r="H4203" t="s">
        <v>4404</v>
      </c>
      <c r="I4203" t="s">
        <v>15199</v>
      </c>
      <c r="J4203" t="s">
        <v>4774</v>
      </c>
      <c r="K4203" t="s">
        <v>4495</v>
      </c>
      <c r="L4203" t="s">
        <v>4069</v>
      </c>
      <c r="P4203" t="s">
        <v>3343</v>
      </c>
    </row>
    <row r="4204" spans="1:16" x14ac:dyDescent="0.25">
      <c r="A4204" t="s">
        <v>3328</v>
      </c>
      <c r="B4204" t="s">
        <v>15195</v>
      </c>
      <c r="C4204" t="s">
        <v>15232</v>
      </c>
      <c r="D4204" t="s">
        <v>15232</v>
      </c>
      <c r="E4204" t="s">
        <v>15233</v>
      </c>
      <c r="F4204" t="s">
        <v>15234</v>
      </c>
      <c r="G4204" t="s">
        <v>3881</v>
      </c>
      <c r="H4204" t="s">
        <v>4404</v>
      </c>
      <c r="I4204" t="s">
        <v>15219</v>
      </c>
      <c r="J4204" t="s">
        <v>4774</v>
      </c>
      <c r="K4204" t="s">
        <v>4495</v>
      </c>
      <c r="L4204" t="s">
        <v>4069</v>
      </c>
      <c r="P4204" t="s">
        <v>3343</v>
      </c>
    </row>
    <row r="4205" spans="1:16" x14ac:dyDescent="0.25">
      <c r="A4205" t="s">
        <v>3328</v>
      </c>
      <c r="B4205" t="s">
        <v>15200</v>
      </c>
      <c r="C4205" t="s">
        <v>15235</v>
      </c>
      <c r="D4205" t="s">
        <v>15235</v>
      </c>
      <c r="E4205" t="s">
        <v>15236</v>
      </c>
      <c r="F4205" t="s">
        <v>15237</v>
      </c>
      <c r="G4205" t="s">
        <v>3881</v>
      </c>
      <c r="H4205" t="s">
        <v>4404</v>
      </c>
      <c r="I4205" t="s">
        <v>15219</v>
      </c>
      <c r="J4205" t="s">
        <v>4774</v>
      </c>
      <c r="K4205" t="s">
        <v>4495</v>
      </c>
      <c r="L4205" t="s">
        <v>4069</v>
      </c>
      <c r="P4205" t="s">
        <v>3343</v>
      </c>
    </row>
    <row r="4206" spans="1:16" x14ac:dyDescent="0.25">
      <c r="A4206" t="s">
        <v>3328</v>
      </c>
      <c r="B4206" t="s">
        <v>15204</v>
      </c>
      <c r="C4206" t="s">
        <v>15238</v>
      </c>
      <c r="D4206" t="s">
        <v>15238</v>
      </c>
      <c r="E4206" t="s">
        <v>15239</v>
      </c>
      <c r="F4206" t="s">
        <v>15240</v>
      </c>
      <c r="G4206" t="s">
        <v>3881</v>
      </c>
      <c r="H4206" t="s">
        <v>4404</v>
      </c>
      <c r="I4206" t="s">
        <v>15219</v>
      </c>
      <c r="J4206" t="s">
        <v>4774</v>
      </c>
      <c r="K4206" t="s">
        <v>4495</v>
      </c>
      <c r="L4206" t="s">
        <v>4069</v>
      </c>
      <c r="P4206" t="s">
        <v>3343</v>
      </c>
    </row>
    <row r="4207" spans="1:16" x14ac:dyDescent="0.25">
      <c r="A4207" t="s">
        <v>3328</v>
      </c>
      <c r="B4207" t="s">
        <v>15208</v>
      </c>
      <c r="C4207" t="s">
        <v>15241</v>
      </c>
      <c r="D4207" t="s">
        <v>15241</v>
      </c>
      <c r="E4207" t="s">
        <v>15242</v>
      </c>
      <c r="F4207" t="s">
        <v>15243</v>
      </c>
      <c r="G4207" t="s">
        <v>3881</v>
      </c>
      <c r="H4207" t="s">
        <v>4404</v>
      </c>
      <c r="I4207" t="s">
        <v>15199</v>
      </c>
      <c r="J4207" t="s">
        <v>4774</v>
      </c>
      <c r="K4207" t="s">
        <v>4495</v>
      </c>
      <c r="L4207" t="s">
        <v>4069</v>
      </c>
      <c r="P4207" t="s">
        <v>3343</v>
      </c>
    </row>
    <row r="4208" spans="1:16" x14ac:dyDescent="0.25">
      <c r="A4208" t="s">
        <v>3328</v>
      </c>
      <c r="B4208" t="s">
        <v>15212</v>
      </c>
      <c r="C4208" t="s">
        <v>15244</v>
      </c>
      <c r="D4208" t="s">
        <v>15244</v>
      </c>
      <c r="E4208" t="s">
        <v>15245</v>
      </c>
      <c r="F4208" t="s">
        <v>15246</v>
      </c>
      <c r="G4208" t="s">
        <v>3881</v>
      </c>
      <c r="H4208" t="s">
        <v>4404</v>
      </c>
      <c r="I4208" t="s">
        <v>15219</v>
      </c>
      <c r="J4208" t="s">
        <v>4774</v>
      </c>
      <c r="K4208" t="s">
        <v>4495</v>
      </c>
      <c r="L4208" t="s">
        <v>4069</v>
      </c>
      <c r="P4208" t="s">
        <v>3343</v>
      </c>
    </row>
    <row r="4209" spans="1:16" x14ac:dyDescent="0.25">
      <c r="A4209" t="s">
        <v>3328</v>
      </c>
      <c r="B4209" t="s">
        <v>15195</v>
      </c>
      <c r="C4209" t="s">
        <v>15247</v>
      </c>
      <c r="D4209" t="s">
        <v>15247</v>
      </c>
      <c r="E4209" t="s">
        <v>15248</v>
      </c>
      <c r="F4209" t="s">
        <v>15249</v>
      </c>
      <c r="G4209" t="s">
        <v>3881</v>
      </c>
      <c r="H4209" t="s">
        <v>4404</v>
      </c>
      <c r="J4209" t="s">
        <v>4774</v>
      </c>
      <c r="K4209" t="s">
        <v>4495</v>
      </c>
      <c r="L4209" t="s">
        <v>4069</v>
      </c>
      <c r="P4209" t="s">
        <v>3343</v>
      </c>
    </row>
    <row r="4210" spans="1:16" x14ac:dyDescent="0.25">
      <c r="A4210" t="s">
        <v>3328</v>
      </c>
      <c r="B4210" t="s">
        <v>15200</v>
      </c>
      <c r="C4210" t="s">
        <v>15250</v>
      </c>
      <c r="D4210" t="s">
        <v>15250</v>
      </c>
      <c r="E4210" t="s">
        <v>15251</v>
      </c>
      <c r="F4210" t="s">
        <v>15252</v>
      </c>
      <c r="G4210" t="s">
        <v>3881</v>
      </c>
      <c r="H4210" t="s">
        <v>4404</v>
      </c>
      <c r="I4210" t="s">
        <v>15199</v>
      </c>
      <c r="J4210" t="s">
        <v>4774</v>
      </c>
      <c r="K4210" t="s">
        <v>4495</v>
      </c>
      <c r="L4210" t="s">
        <v>4069</v>
      </c>
      <c r="P4210" t="s">
        <v>3343</v>
      </c>
    </row>
    <row r="4211" spans="1:16" x14ac:dyDescent="0.25">
      <c r="A4211" t="s">
        <v>3328</v>
      </c>
      <c r="B4211" t="s">
        <v>15204</v>
      </c>
      <c r="C4211" t="s">
        <v>15253</v>
      </c>
      <c r="D4211" t="s">
        <v>15253</v>
      </c>
      <c r="E4211" t="s">
        <v>15254</v>
      </c>
      <c r="F4211" t="s">
        <v>15255</v>
      </c>
      <c r="G4211" t="s">
        <v>3881</v>
      </c>
      <c r="H4211" t="s">
        <v>4404</v>
      </c>
      <c r="I4211" t="s">
        <v>15219</v>
      </c>
      <c r="J4211" t="s">
        <v>4774</v>
      </c>
      <c r="K4211" t="s">
        <v>4495</v>
      </c>
      <c r="L4211" t="s">
        <v>4069</v>
      </c>
      <c r="P4211" t="s">
        <v>3343</v>
      </c>
    </row>
    <row r="4212" spans="1:16" x14ac:dyDescent="0.25">
      <c r="A4212" t="s">
        <v>3328</v>
      </c>
      <c r="B4212" t="s">
        <v>15208</v>
      </c>
      <c r="C4212" t="s">
        <v>15256</v>
      </c>
      <c r="D4212" t="s">
        <v>15256</v>
      </c>
      <c r="E4212" t="s">
        <v>15257</v>
      </c>
      <c r="F4212" t="s">
        <v>15258</v>
      </c>
      <c r="G4212" t="s">
        <v>3881</v>
      </c>
      <c r="H4212" t="s">
        <v>4404</v>
      </c>
      <c r="I4212" t="s">
        <v>15199</v>
      </c>
      <c r="J4212" t="s">
        <v>4774</v>
      </c>
      <c r="K4212" t="s">
        <v>4495</v>
      </c>
      <c r="L4212" t="s">
        <v>4069</v>
      </c>
      <c r="P4212" t="s">
        <v>3343</v>
      </c>
    </row>
    <row r="4213" spans="1:16" x14ac:dyDescent="0.25">
      <c r="A4213" t="s">
        <v>3328</v>
      </c>
      <c r="B4213" t="s">
        <v>15212</v>
      </c>
      <c r="C4213" t="s">
        <v>15259</v>
      </c>
      <c r="D4213" t="s">
        <v>15259</v>
      </c>
      <c r="E4213" t="s">
        <v>15260</v>
      </c>
      <c r="F4213" t="s">
        <v>15261</v>
      </c>
      <c r="G4213" t="s">
        <v>3881</v>
      </c>
      <c r="H4213" t="s">
        <v>4404</v>
      </c>
      <c r="I4213" t="s">
        <v>15199</v>
      </c>
      <c r="J4213" t="s">
        <v>4774</v>
      </c>
      <c r="K4213" t="s">
        <v>4495</v>
      </c>
      <c r="L4213" t="s">
        <v>4069</v>
      </c>
      <c r="P4213" t="s">
        <v>3343</v>
      </c>
    </row>
    <row r="4214" spans="1:16" x14ac:dyDescent="0.25">
      <c r="A4214" t="s">
        <v>3328</v>
      </c>
      <c r="B4214" t="s">
        <v>15195</v>
      </c>
      <c r="C4214" t="s">
        <v>15262</v>
      </c>
      <c r="D4214" t="s">
        <v>15262</v>
      </c>
      <c r="E4214" t="s">
        <v>15263</v>
      </c>
      <c r="F4214" t="s">
        <v>15264</v>
      </c>
      <c r="G4214" t="s">
        <v>3881</v>
      </c>
      <c r="H4214" t="s">
        <v>4404</v>
      </c>
      <c r="I4214" t="s">
        <v>15199</v>
      </c>
      <c r="J4214" t="s">
        <v>4774</v>
      </c>
      <c r="K4214" t="s">
        <v>4495</v>
      </c>
      <c r="L4214" t="s">
        <v>4069</v>
      </c>
      <c r="P4214" t="s">
        <v>3343</v>
      </c>
    </row>
    <row r="4215" spans="1:16" x14ac:dyDescent="0.25">
      <c r="A4215" t="s">
        <v>3328</v>
      </c>
      <c r="B4215" t="s">
        <v>15200</v>
      </c>
      <c r="C4215" t="s">
        <v>15265</v>
      </c>
      <c r="D4215" t="s">
        <v>15265</v>
      </c>
      <c r="E4215" t="s">
        <v>15266</v>
      </c>
      <c r="F4215" t="s">
        <v>15267</v>
      </c>
      <c r="G4215" t="s">
        <v>3881</v>
      </c>
      <c r="H4215" t="s">
        <v>4404</v>
      </c>
      <c r="I4215" t="s">
        <v>15219</v>
      </c>
      <c r="J4215" t="s">
        <v>4774</v>
      </c>
      <c r="K4215" t="s">
        <v>4495</v>
      </c>
      <c r="L4215" t="s">
        <v>4069</v>
      </c>
      <c r="P4215" t="s">
        <v>3343</v>
      </c>
    </row>
    <row r="4216" spans="1:16" x14ac:dyDescent="0.25">
      <c r="A4216" t="s">
        <v>3328</v>
      </c>
      <c r="B4216" t="s">
        <v>15204</v>
      </c>
      <c r="C4216" t="s">
        <v>15268</v>
      </c>
      <c r="D4216" t="s">
        <v>15268</v>
      </c>
      <c r="E4216" t="s">
        <v>15269</v>
      </c>
      <c r="F4216" t="s">
        <v>15270</v>
      </c>
      <c r="G4216" t="s">
        <v>3881</v>
      </c>
      <c r="H4216" t="s">
        <v>4404</v>
      </c>
      <c r="I4216" t="s">
        <v>15219</v>
      </c>
      <c r="J4216" t="s">
        <v>4774</v>
      </c>
      <c r="K4216" t="s">
        <v>4495</v>
      </c>
      <c r="L4216" t="s">
        <v>4069</v>
      </c>
      <c r="P4216" t="s">
        <v>3343</v>
      </c>
    </row>
    <row r="4217" spans="1:16" x14ac:dyDescent="0.25">
      <c r="A4217" t="s">
        <v>3328</v>
      </c>
      <c r="B4217" t="s">
        <v>15208</v>
      </c>
      <c r="C4217" t="s">
        <v>15271</v>
      </c>
      <c r="D4217" t="s">
        <v>15271</v>
      </c>
      <c r="E4217" t="s">
        <v>15272</v>
      </c>
      <c r="F4217" t="s">
        <v>15273</v>
      </c>
      <c r="G4217" t="s">
        <v>3881</v>
      </c>
      <c r="H4217" t="s">
        <v>4404</v>
      </c>
      <c r="I4217" t="s">
        <v>15219</v>
      </c>
      <c r="J4217" t="s">
        <v>4774</v>
      </c>
      <c r="K4217" t="s">
        <v>4495</v>
      </c>
      <c r="L4217" t="s">
        <v>4069</v>
      </c>
      <c r="P4217" t="s">
        <v>3343</v>
      </c>
    </row>
    <row r="4218" spans="1:16" x14ac:dyDescent="0.25">
      <c r="A4218" t="s">
        <v>3328</v>
      </c>
      <c r="B4218" t="s">
        <v>15212</v>
      </c>
      <c r="C4218" t="s">
        <v>15274</v>
      </c>
      <c r="D4218" t="s">
        <v>15274</v>
      </c>
      <c r="E4218" t="s">
        <v>15275</v>
      </c>
      <c r="F4218" t="s">
        <v>15276</v>
      </c>
      <c r="G4218" t="s">
        <v>3881</v>
      </c>
      <c r="H4218" t="s">
        <v>4404</v>
      </c>
      <c r="J4218" t="s">
        <v>4774</v>
      </c>
      <c r="K4218" t="s">
        <v>4495</v>
      </c>
      <c r="L4218" t="s">
        <v>4069</v>
      </c>
      <c r="P4218" t="s">
        <v>3343</v>
      </c>
    </row>
    <row r="4219" spans="1:16" x14ac:dyDescent="0.25">
      <c r="A4219" t="s">
        <v>3328</v>
      </c>
      <c r="B4219" t="s">
        <v>15195</v>
      </c>
      <c r="C4219" t="s">
        <v>15277</v>
      </c>
      <c r="D4219" t="s">
        <v>15277</v>
      </c>
      <c r="E4219" t="s">
        <v>15278</v>
      </c>
      <c r="F4219" t="s">
        <v>15279</v>
      </c>
      <c r="G4219" t="s">
        <v>3881</v>
      </c>
      <c r="H4219" t="s">
        <v>4404</v>
      </c>
      <c r="I4219" t="s">
        <v>15199</v>
      </c>
      <c r="J4219" t="s">
        <v>4774</v>
      </c>
      <c r="K4219" t="s">
        <v>4495</v>
      </c>
      <c r="L4219" t="s">
        <v>4069</v>
      </c>
      <c r="P4219" t="s">
        <v>3343</v>
      </c>
    </row>
    <row r="4220" spans="1:16" x14ac:dyDescent="0.25">
      <c r="A4220" t="s">
        <v>3328</v>
      </c>
      <c r="B4220" t="s">
        <v>15200</v>
      </c>
      <c r="C4220" t="s">
        <v>15280</v>
      </c>
      <c r="D4220" t="s">
        <v>15280</v>
      </c>
      <c r="E4220" t="s">
        <v>15281</v>
      </c>
      <c r="F4220" t="s">
        <v>15282</v>
      </c>
      <c r="G4220" t="s">
        <v>3881</v>
      </c>
      <c r="H4220" t="s">
        <v>4404</v>
      </c>
      <c r="I4220" t="s">
        <v>15219</v>
      </c>
      <c r="J4220" t="s">
        <v>4774</v>
      </c>
      <c r="K4220" t="s">
        <v>4495</v>
      </c>
      <c r="L4220" t="s">
        <v>4069</v>
      </c>
      <c r="P4220" t="s">
        <v>3343</v>
      </c>
    </row>
    <row r="4221" spans="1:16" x14ac:dyDescent="0.25">
      <c r="A4221" t="s">
        <v>3328</v>
      </c>
      <c r="B4221" t="s">
        <v>15204</v>
      </c>
      <c r="C4221" t="s">
        <v>15283</v>
      </c>
      <c r="D4221" t="s">
        <v>15283</v>
      </c>
      <c r="E4221" t="s">
        <v>15284</v>
      </c>
      <c r="F4221" t="s">
        <v>15285</v>
      </c>
      <c r="G4221" t="s">
        <v>3881</v>
      </c>
      <c r="H4221" t="s">
        <v>4404</v>
      </c>
      <c r="J4221" t="s">
        <v>4774</v>
      </c>
      <c r="K4221" t="s">
        <v>4495</v>
      </c>
      <c r="L4221" t="s">
        <v>4069</v>
      </c>
      <c r="P4221" t="s">
        <v>3343</v>
      </c>
    </row>
    <row r="4222" spans="1:16" x14ac:dyDescent="0.25">
      <c r="A4222" t="s">
        <v>3328</v>
      </c>
      <c r="B4222" t="s">
        <v>15208</v>
      </c>
      <c r="C4222" t="s">
        <v>15286</v>
      </c>
      <c r="D4222" t="s">
        <v>15286</v>
      </c>
      <c r="E4222" t="s">
        <v>15287</v>
      </c>
      <c r="F4222" t="s">
        <v>15288</v>
      </c>
      <c r="G4222" t="s">
        <v>3881</v>
      </c>
      <c r="H4222" t="s">
        <v>4404</v>
      </c>
      <c r="I4222" t="s">
        <v>15219</v>
      </c>
      <c r="J4222" t="s">
        <v>4774</v>
      </c>
      <c r="K4222" t="s">
        <v>4495</v>
      </c>
      <c r="L4222" t="s">
        <v>4069</v>
      </c>
      <c r="P4222" t="s">
        <v>3343</v>
      </c>
    </row>
    <row r="4223" spans="1:16" x14ac:dyDescent="0.25">
      <c r="A4223" t="s">
        <v>3328</v>
      </c>
      <c r="B4223" t="s">
        <v>15212</v>
      </c>
      <c r="C4223" t="s">
        <v>15289</v>
      </c>
      <c r="D4223" t="s">
        <v>15289</v>
      </c>
      <c r="E4223" t="s">
        <v>15290</v>
      </c>
      <c r="F4223" t="s">
        <v>15291</v>
      </c>
      <c r="G4223" t="s">
        <v>3881</v>
      </c>
      <c r="H4223" t="s">
        <v>4404</v>
      </c>
      <c r="I4223" t="s">
        <v>15199</v>
      </c>
      <c r="J4223" t="s">
        <v>4774</v>
      </c>
      <c r="K4223" t="s">
        <v>4495</v>
      </c>
      <c r="L4223" t="s">
        <v>4069</v>
      </c>
      <c r="P4223" t="s">
        <v>3343</v>
      </c>
    </row>
    <row r="4224" spans="1:16" x14ac:dyDescent="0.25">
      <c r="A4224" t="s">
        <v>3328</v>
      </c>
      <c r="B4224" t="s">
        <v>15195</v>
      </c>
      <c r="C4224" t="s">
        <v>15292</v>
      </c>
      <c r="D4224" t="s">
        <v>15292</v>
      </c>
      <c r="E4224" t="s">
        <v>15293</v>
      </c>
      <c r="F4224" t="s">
        <v>15294</v>
      </c>
      <c r="G4224" t="s">
        <v>3881</v>
      </c>
      <c r="H4224" t="s">
        <v>4404</v>
      </c>
      <c r="I4224" t="s">
        <v>15199</v>
      </c>
      <c r="J4224" t="s">
        <v>4774</v>
      </c>
      <c r="K4224" t="s">
        <v>4495</v>
      </c>
      <c r="L4224" t="s">
        <v>4069</v>
      </c>
      <c r="P4224" t="s">
        <v>3343</v>
      </c>
    </row>
    <row r="4225" spans="1:16" x14ac:dyDescent="0.25">
      <c r="A4225" t="s">
        <v>3328</v>
      </c>
      <c r="B4225" t="s">
        <v>15200</v>
      </c>
      <c r="C4225" t="s">
        <v>15295</v>
      </c>
      <c r="D4225" t="s">
        <v>15295</v>
      </c>
      <c r="E4225" t="s">
        <v>15296</v>
      </c>
      <c r="F4225" t="s">
        <v>15297</v>
      </c>
      <c r="G4225" t="s">
        <v>3881</v>
      </c>
      <c r="H4225" t="s">
        <v>4404</v>
      </c>
      <c r="J4225" t="s">
        <v>4774</v>
      </c>
      <c r="K4225" t="s">
        <v>4495</v>
      </c>
      <c r="L4225" t="s">
        <v>4069</v>
      </c>
      <c r="P4225" t="s">
        <v>3343</v>
      </c>
    </row>
    <row r="4226" spans="1:16" x14ac:dyDescent="0.25">
      <c r="A4226" t="s">
        <v>3328</v>
      </c>
      <c r="B4226" t="s">
        <v>15204</v>
      </c>
      <c r="C4226" t="s">
        <v>15298</v>
      </c>
      <c r="D4226" t="s">
        <v>15298</v>
      </c>
      <c r="E4226" t="s">
        <v>15299</v>
      </c>
      <c r="F4226" t="s">
        <v>15300</v>
      </c>
      <c r="G4226" t="s">
        <v>3881</v>
      </c>
      <c r="H4226" t="s">
        <v>4404</v>
      </c>
      <c r="J4226" t="s">
        <v>4774</v>
      </c>
      <c r="K4226" t="s">
        <v>4495</v>
      </c>
      <c r="L4226" t="s">
        <v>4069</v>
      </c>
      <c r="P4226" t="s">
        <v>3343</v>
      </c>
    </row>
    <row r="4227" spans="1:16" x14ac:dyDescent="0.25">
      <c r="A4227" t="s">
        <v>3328</v>
      </c>
      <c r="B4227" t="s">
        <v>15208</v>
      </c>
      <c r="C4227" t="s">
        <v>15301</v>
      </c>
      <c r="D4227" t="s">
        <v>15301</v>
      </c>
      <c r="E4227" t="s">
        <v>15302</v>
      </c>
      <c r="F4227" t="s">
        <v>15303</v>
      </c>
      <c r="G4227" t="s">
        <v>3881</v>
      </c>
      <c r="H4227" t="s">
        <v>4404</v>
      </c>
      <c r="I4227" t="s">
        <v>15219</v>
      </c>
      <c r="J4227" t="s">
        <v>4774</v>
      </c>
      <c r="K4227" t="s">
        <v>4495</v>
      </c>
      <c r="L4227" t="s">
        <v>4069</v>
      </c>
      <c r="P4227" t="s">
        <v>3343</v>
      </c>
    </row>
    <row r="4228" spans="1:16" x14ac:dyDescent="0.25">
      <c r="A4228" t="s">
        <v>3328</v>
      </c>
      <c r="B4228" t="s">
        <v>15212</v>
      </c>
      <c r="C4228" t="s">
        <v>15304</v>
      </c>
      <c r="D4228" t="s">
        <v>15304</v>
      </c>
      <c r="E4228" t="s">
        <v>15305</v>
      </c>
      <c r="F4228" t="s">
        <v>15306</v>
      </c>
      <c r="G4228" t="s">
        <v>3881</v>
      </c>
      <c r="H4228" t="s">
        <v>4404</v>
      </c>
      <c r="I4228" t="s">
        <v>15199</v>
      </c>
      <c r="J4228" t="s">
        <v>4774</v>
      </c>
      <c r="K4228" t="s">
        <v>4495</v>
      </c>
      <c r="L4228" t="s">
        <v>4069</v>
      </c>
      <c r="P4228" t="s">
        <v>3343</v>
      </c>
    </row>
    <row r="4229" spans="1:16" x14ac:dyDescent="0.25">
      <c r="A4229" t="s">
        <v>3328</v>
      </c>
      <c r="B4229" t="s">
        <v>15195</v>
      </c>
      <c r="C4229" t="s">
        <v>15307</v>
      </c>
      <c r="D4229" t="s">
        <v>15307</v>
      </c>
      <c r="E4229" t="s">
        <v>15308</v>
      </c>
      <c r="F4229" t="s">
        <v>15309</v>
      </c>
      <c r="G4229" t="s">
        <v>3881</v>
      </c>
      <c r="H4229" t="s">
        <v>4404</v>
      </c>
      <c r="J4229" t="s">
        <v>4774</v>
      </c>
      <c r="K4229" t="s">
        <v>4495</v>
      </c>
      <c r="L4229" t="s">
        <v>4069</v>
      </c>
      <c r="P4229" t="s">
        <v>3343</v>
      </c>
    </row>
    <row r="4230" spans="1:16" x14ac:dyDescent="0.25">
      <c r="A4230" t="s">
        <v>3328</v>
      </c>
      <c r="B4230" t="s">
        <v>15200</v>
      </c>
      <c r="C4230" t="s">
        <v>15310</v>
      </c>
      <c r="D4230" t="s">
        <v>15310</v>
      </c>
      <c r="E4230" t="s">
        <v>15311</v>
      </c>
      <c r="F4230" t="s">
        <v>15312</v>
      </c>
      <c r="G4230" t="s">
        <v>3881</v>
      </c>
      <c r="H4230" t="s">
        <v>4404</v>
      </c>
      <c r="I4230" t="s">
        <v>15219</v>
      </c>
      <c r="J4230" t="s">
        <v>4774</v>
      </c>
      <c r="K4230" t="s">
        <v>4495</v>
      </c>
      <c r="L4230" t="s">
        <v>4069</v>
      </c>
      <c r="P4230" t="s">
        <v>3343</v>
      </c>
    </row>
    <row r="4231" spans="1:16" x14ac:dyDescent="0.25">
      <c r="A4231" t="s">
        <v>3328</v>
      </c>
      <c r="B4231" t="s">
        <v>15204</v>
      </c>
      <c r="C4231" t="s">
        <v>15313</v>
      </c>
      <c r="D4231" t="s">
        <v>15313</v>
      </c>
      <c r="E4231" t="s">
        <v>15314</v>
      </c>
      <c r="F4231" t="s">
        <v>15315</v>
      </c>
      <c r="G4231" t="s">
        <v>3881</v>
      </c>
      <c r="H4231" t="s">
        <v>4404</v>
      </c>
      <c r="J4231" t="s">
        <v>4774</v>
      </c>
      <c r="K4231" t="s">
        <v>4495</v>
      </c>
      <c r="L4231" t="s">
        <v>4069</v>
      </c>
      <c r="P4231" t="s">
        <v>3343</v>
      </c>
    </row>
    <row r="4232" spans="1:16" x14ac:dyDescent="0.25">
      <c r="A4232" t="s">
        <v>3328</v>
      </c>
      <c r="B4232" t="s">
        <v>15208</v>
      </c>
      <c r="C4232" t="s">
        <v>15316</v>
      </c>
      <c r="D4232" t="s">
        <v>15316</v>
      </c>
      <c r="E4232" t="s">
        <v>15317</v>
      </c>
      <c r="F4232" t="s">
        <v>15318</v>
      </c>
      <c r="G4232" t="s">
        <v>3881</v>
      </c>
      <c r="H4232" t="s">
        <v>4404</v>
      </c>
      <c r="I4232" t="s">
        <v>15219</v>
      </c>
      <c r="J4232" t="s">
        <v>4774</v>
      </c>
      <c r="K4232" t="s">
        <v>4495</v>
      </c>
      <c r="L4232" t="s">
        <v>4069</v>
      </c>
      <c r="P4232" t="s">
        <v>3343</v>
      </c>
    </row>
    <row r="4233" spans="1:16" x14ac:dyDescent="0.25">
      <c r="A4233" t="s">
        <v>3328</v>
      </c>
      <c r="B4233" t="s">
        <v>15212</v>
      </c>
      <c r="C4233" t="s">
        <v>15319</v>
      </c>
      <c r="D4233" t="s">
        <v>15319</v>
      </c>
      <c r="E4233" t="s">
        <v>15320</v>
      </c>
      <c r="F4233" t="s">
        <v>15321</v>
      </c>
      <c r="G4233" t="s">
        <v>3881</v>
      </c>
      <c r="H4233" t="s">
        <v>4404</v>
      </c>
      <c r="J4233" t="s">
        <v>4774</v>
      </c>
      <c r="K4233" t="s">
        <v>4495</v>
      </c>
      <c r="L4233" t="s">
        <v>4069</v>
      </c>
      <c r="P4233" t="s">
        <v>3343</v>
      </c>
    </row>
    <row r="4234" spans="1:16" x14ac:dyDescent="0.25">
      <c r="A4234" t="s">
        <v>3328</v>
      </c>
      <c r="B4234" t="s">
        <v>15195</v>
      </c>
      <c r="C4234" t="s">
        <v>15322</v>
      </c>
      <c r="D4234" t="s">
        <v>15322</v>
      </c>
      <c r="E4234" t="s">
        <v>15323</v>
      </c>
      <c r="F4234" t="s">
        <v>15324</v>
      </c>
      <c r="G4234" t="s">
        <v>3881</v>
      </c>
      <c r="H4234" t="s">
        <v>4404</v>
      </c>
      <c r="I4234" t="s">
        <v>15219</v>
      </c>
      <c r="J4234" t="s">
        <v>4774</v>
      </c>
      <c r="K4234" t="s">
        <v>4495</v>
      </c>
      <c r="L4234" t="s">
        <v>4069</v>
      </c>
      <c r="P4234" t="s">
        <v>3343</v>
      </c>
    </row>
    <row r="4235" spans="1:16" x14ac:dyDescent="0.25">
      <c r="A4235" t="s">
        <v>3328</v>
      </c>
      <c r="B4235" t="s">
        <v>15200</v>
      </c>
      <c r="C4235" t="s">
        <v>15325</v>
      </c>
      <c r="D4235" t="s">
        <v>15325</v>
      </c>
      <c r="E4235" t="s">
        <v>15326</v>
      </c>
      <c r="F4235" t="s">
        <v>15327</v>
      </c>
      <c r="G4235" t="s">
        <v>3881</v>
      </c>
      <c r="H4235" t="s">
        <v>4404</v>
      </c>
      <c r="I4235" t="s">
        <v>15199</v>
      </c>
      <c r="J4235" t="s">
        <v>4774</v>
      </c>
      <c r="K4235" t="s">
        <v>4495</v>
      </c>
      <c r="L4235" t="s">
        <v>4069</v>
      </c>
      <c r="P4235" t="s">
        <v>3343</v>
      </c>
    </row>
    <row r="4236" spans="1:16" x14ac:dyDescent="0.25">
      <c r="A4236" t="s">
        <v>3328</v>
      </c>
      <c r="B4236" t="s">
        <v>15204</v>
      </c>
      <c r="C4236" t="s">
        <v>15328</v>
      </c>
      <c r="D4236" t="s">
        <v>15328</v>
      </c>
      <c r="E4236" t="s">
        <v>15329</v>
      </c>
      <c r="F4236" t="s">
        <v>15330</v>
      </c>
      <c r="G4236" t="s">
        <v>3881</v>
      </c>
      <c r="H4236" t="s">
        <v>4404</v>
      </c>
      <c r="I4236" t="s">
        <v>15219</v>
      </c>
      <c r="J4236" t="s">
        <v>4774</v>
      </c>
      <c r="K4236" t="s">
        <v>4495</v>
      </c>
      <c r="L4236" t="s">
        <v>4069</v>
      </c>
      <c r="P4236" t="s">
        <v>3343</v>
      </c>
    </row>
    <row r="4237" spans="1:16" x14ac:dyDescent="0.25">
      <c r="A4237" t="s">
        <v>3328</v>
      </c>
      <c r="B4237" t="s">
        <v>15208</v>
      </c>
      <c r="C4237" t="s">
        <v>15331</v>
      </c>
      <c r="D4237" t="s">
        <v>15331</v>
      </c>
      <c r="E4237" t="s">
        <v>15332</v>
      </c>
      <c r="F4237" t="s">
        <v>15333</v>
      </c>
      <c r="G4237" t="s">
        <v>3881</v>
      </c>
      <c r="H4237" t="s">
        <v>4404</v>
      </c>
      <c r="I4237" t="s">
        <v>15219</v>
      </c>
      <c r="J4237" t="s">
        <v>4774</v>
      </c>
      <c r="K4237" t="s">
        <v>4495</v>
      </c>
      <c r="L4237" t="s">
        <v>4069</v>
      </c>
      <c r="P4237" t="s">
        <v>3343</v>
      </c>
    </row>
    <row r="4238" spans="1:16" x14ac:dyDescent="0.25">
      <c r="A4238" t="s">
        <v>3328</v>
      </c>
      <c r="B4238" t="s">
        <v>15212</v>
      </c>
      <c r="C4238" t="s">
        <v>15334</v>
      </c>
      <c r="D4238" t="s">
        <v>15334</v>
      </c>
      <c r="E4238" t="s">
        <v>15335</v>
      </c>
      <c r="F4238" t="s">
        <v>15336</v>
      </c>
      <c r="G4238" t="s">
        <v>3881</v>
      </c>
      <c r="H4238" t="s">
        <v>4404</v>
      </c>
      <c r="J4238" t="s">
        <v>4774</v>
      </c>
      <c r="K4238" t="s">
        <v>4495</v>
      </c>
      <c r="L4238" t="s">
        <v>4069</v>
      </c>
      <c r="P4238" t="s">
        <v>3343</v>
      </c>
    </row>
    <row r="4239" spans="1:16" x14ac:dyDescent="0.25">
      <c r="A4239" t="s">
        <v>3328</v>
      </c>
      <c r="B4239" t="s">
        <v>15195</v>
      </c>
      <c r="C4239" t="s">
        <v>15337</v>
      </c>
      <c r="D4239" t="s">
        <v>15337</v>
      </c>
      <c r="E4239" t="s">
        <v>15338</v>
      </c>
      <c r="F4239" t="s">
        <v>15339</v>
      </c>
      <c r="G4239" t="s">
        <v>3881</v>
      </c>
      <c r="H4239" t="s">
        <v>4404</v>
      </c>
      <c r="I4239" t="s">
        <v>15199</v>
      </c>
      <c r="J4239" t="s">
        <v>4774</v>
      </c>
      <c r="K4239" t="s">
        <v>4495</v>
      </c>
      <c r="L4239" t="s">
        <v>4069</v>
      </c>
      <c r="P4239" t="s">
        <v>3343</v>
      </c>
    </row>
    <row r="4240" spans="1:16" x14ac:dyDescent="0.25">
      <c r="A4240" t="s">
        <v>3328</v>
      </c>
      <c r="B4240" t="s">
        <v>15200</v>
      </c>
      <c r="C4240" t="s">
        <v>15340</v>
      </c>
      <c r="D4240" t="s">
        <v>15340</v>
      </c>
      <c r="E4240" t="s">
        <v>15341</v>
      </c>
      <c r="F4240" t="s">
        <v>15342</v>
      </c>
      <c r="G4240" t="s">
        <v>3881</v>
      </c>
      <c r="H4240" t="s">
        <v>4404</v>
      </c>
      <c r="J4240" t="s">
        <v>4774</v>
      </c>
      <c r="K4240" t="s">
        <v>4495</v>
      </c>
      <c r="L4240" t="s">
        <v>4069</v>
      </c>
      <c r="P4240" t="s">
        <v>3343</v>
      </c>
    </row>
    <row r="4241" spans="1:16" x14ac:dyDescent="0.25">
      <c r="A4241" t="s">
        <v>3328</v>
      </c>
      <c r="B4241" t="s">
        <v>15204</v>
      </c>
      <c r="C4241" t="s">
        <v>15343</v>
      </c>
      <c r="D4241" t="s">
        <v>15343</v>
      </c>
      <c r="E4241" t="s">
        <v>15344</v>
      </c>
      <c r="F4241" t="s">
        <v>15345</v>
      </c>
      <c r="G4241" t="s">
        <v>3881</v>
      </c>
      <c r="H4241" t="s">
        <v>4404</v>
      </c>
      <c r="J4241" t="s">
        <v>4774</v>
      </c>
      <c r="K4241" t="s">
        <v>4495</v>
      </c>
      <c r="L4241" t="s">
        <v>4069</v>
      </c>
      <c r="P4241" t="s">
        <v>3343</v>
      </c>
    </row>
    <row r="4242" spans="1:16" x14ac:dyDescent="0.25">
      <c r="A4242" t="s">
        <v>3328</v>
      </c>
      <c r="B4242" t="s">
        <v>15208</v>
      </c>
      <c r="C4242" t="s">
        <v>15346</v>
      </c>
      <c r="D4242" t="s">
        <v>15346</v>
      </c>
      <c r="E4242" t="s">
        <v>15347</v>
      </c>
      <c r="F4242" t="s">
        <v>15348</v>
      </c>
      <c r="G4242" t="s">
        <v>3881</v>
      </c>
      <c r="H4242" t="s">
        <v>4404</v>
      </c>
      <c r="I4242" t="s">
        <v>15219</v>
      </c>
      <c r="J4242" t="s">
        <v>4774</v>
      </c>
      <c r="K4242" t="s">
        <v>4495</v>
      </c>
      <c r="L4242" t="s">
        <v>4069</v>
      </c>
      <c r="P4242" t="s">
        <v>3343</v>
      </c>
    </row>
    <row r="4243" spans="1:16" x14ac:dyDescent="0.25">
      <c r="A4243" t="s">
        <v>3328</v>
      </c>
      <c r="B4243" t="s">
        <v>15212</v>
      </c>
      <c r="C4243" t="s">
        <v>15349</v>
      </c>
      <c r="D4243" t="s">
        <v>15349</v>
      </c>
      <c r="E4243" t="s">
        <v>15350</v>
      </c>
      <c r="F4243" t="s">
        <v>15351</v>
      </c>
      <c r="G4243" t="s">
        <v>3881</v>
      </c>
      <c r="H4243" t="s">
        <v>4404</v>
      </c>
      <c r="J4243" t="s">
        <v>4774</v>
      </c>
      <c r="K4243" t="s">
        <v>4495</v>
      </c>
      <c r="L4243" t="s">
        <v>4069</v>
      </c>
      <c r="P4243" t="s">
        <v>3343</v>
      </c>
    </row>
    <row r="4244" spans="1:16" x14ac:dyDescent="0.25">
      <c r="A4244" t="s">
        <v>4764</v>
      </c>
      <c r="B4244" t="s">
        <v>15352</v>
      </c>
      <c r="C4244" t="s">
        <v>15353</v>
      </c>
      <c r="D4244" t="s">
        <v>15353</v>
      </c>
      <c r="E4244" t="s">
        <v>15354</v>
      </c>
      <c r="F4244" t="s">
        <v>15355</v>
      </c>
      <c r="G4244" t="s">
        <v>4799</v>
      </c>
      <c r="H4244" t="s">
        <v>4404</v>
      </c>
      <c r="J4244" t="s">
        <v>4774</v>
      </c>
      <c r="K4244" t="s">
        <v>4495</v>
      </c>
      <c r="L4244" t="s">
        <v>4069</v>
      </c>
      <c r="P4244" t="s">
        <v>3343</v>
      </c>
    </row>
    <row r="4245" spans="1:16" x14ac:dyDescent="0.25">
      <c r="A4245" t="s">
        <v>4764</v>
      </c>
      <c r="B4245" t="s">
        <v>15356</v>
      </c>
      <c r="C4245" t="s">
        <v>15357</v>
      </c>
      <c r="D4245" t="s">
        <v>15357</v>
      </c>
      <c r="E4245" t="s">
        <v>15358</v>
      </c>
      <c r="F4245" t="s">
        <v>15359</v>
      </c>
      <c r="G4245" t="s">
        <v>228</v>
      </c>
      <c r="H4245" t="s">
        <v>4404</v>
      </c>
      <c r="I4245" t="s">
        <v>4803</v>
      </c>
      <c r="J4245" t="s">
        <v>4774</v>
      </c>
      <c r="K4245" t="s">
        <v>4495</v>
      </c>
      <c r="L4245" t="s">
        <v>4069</v>
      </c>
      <c r="P4245" t="s">
        <v>3343</v>
      </c>
    </row>
    <row r="4246" spans="1:16" x14ac:dyDescent="0.25">
      <c r="A4246" t="s">
        <v>4764</v>
      </c>
      <c r="B4246" t="s">
        <v>15356</v>
      </c>
      <c r="C4246" t="s">
        <v>15360</v>
      </c>
      <c r="D4246" t="s">
        <v>15360</v>
      </c>
      <c r="E4246" t="s">
        <v>4805</v>
      </c>
      <c r="F4246" t="s">
        <v>15361</v>
      </c>
      <c r="G4246" t="s">
        <v>4486</v>
      </c>
      <c r="H4246" t="s">
        <v>4404</v>
      </c>
      <c r="J4246" t="s">
        <v>4774</v>
      </c>
      <c r="K4246" t="s">
        <v>4495</v>
      </c>
      <c r="L4246" t="s">
        <v>4069</v>
      </c>
      <c r="P4246" t="s">
        <v>3343</v>
      </c>
    </row>
    <row r="4247" spans="1:16" x14ac:dyDescent="0.25">
      <c r="A4247" t="s">
        <v>4764</v>
      </c>
      <c r="B4247" t="s">
        <v>15356</v>
      </c>
      <c r="C4247" t="s">
        <v>15362</v>
      </c>
      <c r="D4247" t="s">
        <v>15362</v>
      </c>
      <c r="E4247" t="s">
        <v>4808</v>
      </c>
      <c r="F4247" t="s">
        <v>15363</v>
      </c>
      <c r="G4247" t="s">
        <v>4486</v>
      </c>
      <c r="H4247" t="s">
        <v>4404</v>
      </c>
      <c r="J4247" t="s">
        <v>4774</v>
      </c>
      <c r="K4247" t="s">
        <v>4495</v>
      </c>
      <c r="L4247" t="s">
        <v>4069</v>
      </c>
      <c r="P4247" t="s">
        <v>3343</v>
      </c>
    </row>
    <row r="4248" spans="1:16" x14ac:dyDescent="0.25">
      <c r="A4248" t="s">
        <v>4764</v>
      </c>
      <c r="B4248" t="s">
        <v>15356</v>
      </c>
      <c r="C4248" t="s">
        <v>15364</v>
      </c>
      <c r="D4248" t="s">
        <v>15364</v>
      </c>
      <c r="E4248" t="s">
        <v>4811</v>
      </c>
      <c r="F4248" t="s">
        <v>15365</v>
      </c>
      <c r="G4248" t="s">
        <v>4403</v>
      </c>
      <c r="H4248" t="s">
        <v>4404</v>
      </c>
      <c r="J4248" t="s">
        <v>4774</v>
      </c>
      <c r="K4248" t="s">
        <v>4495</v>
      </c>
      <c r="L4248" t="s">
        <v>4069</v>
      </c>
      <c r="P4248" t="s">
        <v>3343</v>
      </c>
    </row>
    <row r="4249" spans="1:16" x14ac:dyDescent="0.25">
      <c r="A4249" t="s">
        <v>4764</v>
      </c>
      <c r="B4249" t="s">
        <v>15356</v>
      </c>
      <c r="C4249" t="s">
        <v>15366</v>
      </c>
      <c r="D4249" t="s">
        <v>15366</v>
      </c>
      <c r="E4249" t="s">
        <v>15367</v>
      </c>
      <c r="F4249" t="s">
        <v>15368</v>
      </c>
      <c r="G4249" t="s">
        <v>4486</v>
      </c>
      <c r="H4249" t="s">
        <v>4404</v>
      </c>
      <c r="J4249" t="s">
        <v>4774</v>
      </c>
      <c r="K4249" t="s">
        <v>4495</v>
      </c>
      <c r="L4249" t="s">
        <v>4069</v>
      </c>
      <c r="P4249" t="s">
        <v>3343</v>
      </c>
    </row>
    <row r="4250" spans="1:16" x14ac:dyDescent="0.25">
      <c r="A4250" t="s">
        <v>4764</v>
      </c>
      <c r="B4250" t="s">
        <v>15356</v>
      </c>
      <c r="C4250" t="s">
        <v>15369</v>
      </c>
      <c r="D4250" t="s">
        <v>15369</v>
      </c>
      <c r="E4250" t="s">
        <v>15370</v>
      </c>
      <c r="F4250" t="s">
        <v>15371</v>
      </c>
      <c r="G4250" t="s">
        <v>4403</v>
      </c>
      <c r="H4250" t="s">
        <v>4404</v>
      </c>
      <c r="J4250" t="s">
        <v>4774</v>
      </c>
      <c r="K4250" t="s">
        <v>4495</v>
      </c>
      <c r="L4250" t="s">
        <v>4069</v>
      </c>
      <c r="P4250" t="s">
        <v>3343</v>
      </c>
    </row>
    <row r="4251" spans="1:16" x14ac:dyDescent="0.25">
      <c r="A4251" t="s">
        <v>4764</v>
      </c>
      <c r="B4251" t="s">
        <v>15356</v>
      </c>
      <c r="C4251" t="s">
        <v>15372</v>
      </c>
      <c r="D4251" t="s">
        <v>15372</v>
      </c>
      <c r="E4251" t="s">
        <v>4820</v>
      </c>
      <c r="F4251" t="s">
        <v>15373</v>
      </c>
      <c r="G4251" t="s">
        <v>3333</v>
      </c>
      <c r="H4251" t="s">
        <v>4404</v>
      </c>
      <c r="I4251" t="s">
        <v>4803</v>
      </c>
      <c r="J4251" t="s">
        <v>4774</v>
      </c>
      <c r="K4251" t="s">
        <v>4495</v>
      </c>
      <c r="L4251" t="s">
        <v>4069</v>
      </c>
      <c r="P4251" t="s">
        <v>3343</v>
      </c>
    </row>
    <row r="4252" spans="1:16" x14ac:dyDescent="0.25">
      <c r="A4252" t="s">
        <v>4764</v>
      </c>
      <c r="B4252" t="s">
        <v>15356</v>
      </c>
      <c r="C4252" t="s">
        <v>15374</v>
      </c>
      <c r="D4252" t="s">
        <v>15374</v>
      </c>
      <c r="E4252" t="s">
        <v>15375</v>
      </c>
      <c r="F4252" t="s">
        <v>15376</v>
      </c>
      <c r="G4252" t="s">
        <v>3881</v>
      </c>
      <c r="H4252" t="s">
        <v>4404</v>
      </c>
      <c r="I4252" t="s">
        <v>4803</v>
      </c>
      <c r="J4252" t="s">
        <v>4774</v>
      </c>
      <c r="K4252" t="s">
        <v>4495</v>
      </c>
      <c r="L4252" t="s">
        <v>4069</v>
      </c>
      <c r="P4252" t="s">
        <v>3343</v>
      </c>
    </row>
    <row r="4253" spans="1:16" x14ac:dyDescent="0.25">
      <c r="A4253" t="s">
        <v>4764</v>
      </c>
      <c r="B4253" t="s">
        <v>15356</v>
      </c>
      <c r="C4253" t="s">
        <v>15377</v>
      </c>
      <c r="D4253" t="s">
        <v>15377</v>
      </c>
      <c r="E4253" t="s">
        <v>15378</v>
      </c>
      <c r="F4253" t="s">
        <v>15379</v>
      </c>
      <c r="G4253" t="s">
        <v>3881</v>
      </c>
      <c r="H4253" t="s">
        <v>4404</v>
      </c>
      <c r="J4253" t="s">
        <v>4774</v>
      </c>
      <c r="K4253" t="s">
        <v>4495</v>
      </c>
      <c r="L4253" t="s">
        <v>4069</v>
      </c>
      <c r="P4253" t="s">
        <v>3343</v>
      </c>
    </row>
    <row r="4254" spans="1:16" x14ac:dyDescent="0.25">
      <c r="A4254" t="s">
        <v>4764</v>
      </c>
      <c r="B4254" t="s">
        <v>15356</v>
      </c>
      <c r="C4254" t="s">
        <v>15380</v>
      </c>
      <c r="D4254" t="s">
        <v>15380</v>
      </c>
      <c r="E4254" t="s">
        <v>15381</v>
      </c>
      <c r="F4254" t="s">
        <v>15382</v>
      </c>
      <c r="G4254" t="s">
        <v>4403</v>
      </c>
      <c r="H4254" t="s">
        <v>4404</v>
      </c>
      <c r="J4254" t="s">
        <v>4831</v>
      </c>
      <c r="K4254" t="s">
        <v>4495</v>
      </c>
      <c r="L4254" t="s">
        <v>4069</v>
      </c>
      <c r="P4254" t="s">
        <v>3343</v>
      </c>
    </row>
    <row r="4255" spans="1:16" x14ac:dyDescent="0.25">
      <c r="A4255" t="s">
        <v>4764</v>
      </c>
      <c r="B4255" t="s">
        <v>15356</v>
      </c>
      <c r="C4255" t="s">
        <v>15383</v>
      </c>
      <c r="D4255" t="s">
        <v>15383</v>
      </c>
      <c r="E4255" t="s">
        <v>15384</v>
      </c>
      <c r="F4255" t="s">
        <v>15385</v>
      </c>
      <c r="G4255" t="s">
        <v>4403</v>
      </c>
      <c r="H4255" t="s">
        <v>4404</v>
      </c>
      <c r="J4255" t="s">
        <v>4774</v>
      </c>
      <c r="K4255" t="s">
        <v>4495</v>
      </c>
      <c r="L4255" t="s">
        <v>4069</v>
      </c>
      <c r="P4255" t="s">
        <v>3343</v>
      </c>
    </row>
    <row r="4256" spans="1:16" x14ac:dyDescent="0.25">
      <c r="A4256" t="s">
        <v>4764</v>
      </c>
      <c r="B4256" t="s">
        <v>15356</v>
      </c>
      <c r="C4256" t="s">
        <v>15386</v>
      </c>
      <c r="D4256" t="s">
        <v>15386</v>
      </c>
      <c r="E4256" t="s">
        <v>15387</v>
      </c>
      <c r="F4256" t="s">
        <v>15388</v>
      </c>
      <c r="G4256" t="s">
        <v>4403</v>
      </c>
      <c r="H4256" t="s">
        <v>4404</v>
      </c>
      <c r="J4256" t="s">
        <v>4774</v>
      </c>
      <c r="K4256" t="s">
        <v>4495</v>
      </c>
      <c r="L4256" t="s">
        <v>4069</v>
      </c>
      <c r="P4256" t="s">
        <v>3343</v>
      </c>
    </row>
    <row r="4257" spans="1:16" x14ac:dyDescent="0.25">
      <c r="A4257" t="s">
        <v>4764</v>
      </c>
      <c r="B4257" t="s">
        <v>15173</v>
      </c>
      <c r="C4257" t="s">
        <v>15389</v>
      </c>
      <c r="D4257" t="s">
        <v>15389</v>
      </c>
      <c r="E4257" t="s">
        <v>15390</v>
      </c>
      <c r="F4257" t="s">
        <v>15391</v>
      </c>
      <c r="G4257" t="s">
        <v>4403</v>
      </c>
      <c r="H4257" t="s">
        <v>4404</v>
      </c>
      <c r="J4257" t="s">
        <v>4501</v>
      </c>
      <c r="K4257" t="s">
        <v>4495</v>
      </c>
      <c r="L4257" t="s">
        <v>4069</v>
      </c>
      <c r="P4257" t="s">
        <v>3343</v>
      </c>
    </row>
    <row r="4258" spans="1:16" x14ac:dyDescent="0.25">
      <c r="A4258" t="s">
        <v>4410</v>
      </c>
      <c r="B4258" t="s">
        <v>15173</v>
      </c>
      <c r="C4258" t="s">
        <v>15392</v>
      </c>
      <c r="D4258" t="s">
        <v>15392</v>
      </c>
      <c r="E4258" t="s">
        <v>15393</v>
      </c>
      <c r="F4258" t="s">
        <v>15394</v>
      </c>
      <c r="G4258" t="s">
        <v>4403</v>
      </c>
      <c r="H4258" t="s">
        <v>4404</v>
      </c>
      <c r="J4258" t="s">
        <v>4501</v>
      </c>
      <c r="K4258" t="s">
        <v>4495</v>
      </c>
      <c r="L4258" t="s">
        <v>4069</v>
      </c>
      <c r="P4258" t="s">
        <v>3343</v>
      </c>
    </row>
    <row r="4259" spans="1:16" x14ac:dyDescent="0.25">
      <c r="A4259" t="s">
        <v>3328</v>
      </c>
      <c r="B4259" t="s">
        <v>15395</v>
      </c>
      <c r="C4259" t="s">
        <v>15396</v>
      </c>
      <c r="D4259" t="s">
        <v>15396</v>
      </c>
      <c r="E4259" t="s">
        <v>15397</v>
      </c>
      <c r="F4259" t="s">
        <v>15398</v>
      </c>
      <c r="G4259" t="s">
        <v>3881</v>
      </c>
      <c r="H4259" t="s">
        <v>4404</v>
      </c>
      <c r="I4259" t="s">
        <v>4524</v>
      </c>
      <c r="J4259" t="s">
        <v>4501</v>
      </c>
      <c r="K4259" t="s">
        <v>4495</v>
      </c>
      <c r="L4259" t="s">
        <v>4069</v>
      </c>
      <c r="P4259" t="s">
        <v>3343</v>
      </c>
    </row>
    <row r="4260" spans="1:16" x14ac:dyDescent="0.25">
      <c r="A4260" t="s">
        <v>3328</v>
      </c>
      <c r="B4260" t="s">
        <v>15399</v>
      </c>
      <c r="C4260" t="s">
        <v>15400</v>
      </c>
      <c r="D4260" t="s">
        <v>15400</v>
      </c>
      <c r="E4260" t="s">
        <v>15401</v>
      </c>
      <c r="F4260" t="s">
        <v>15402</v>
      </c>
      <c r="G4260" t="s">
        <v>3881</v>
      </c>
      <c r="H4260" t="s">
        <v>4404</v>
      </c>
      <c r="I4260" t="s">
        <v>4506</v>
      </c>
      <c r="J4260" t="s">
        <v>4501</v>
      </c>
      <c r="K4260" t="s">
        <v>4495</v>
      </c>
      <c r="L4260" t="s">
        <v>4069</v>
      </c>
      <c r="P4260" t="s">
        <v>3343</v>
      </c>
    </row>
    <row r="4261" spans="1:16" x14ac:dyDescent="0.25">
      <c r="A4261" t="s">
        <v>3328</v>
      </c>
      <c r="B4261" t="s">
        <v>15403</v>
      </c>
      <c r="C4261" t="s">
        <v>15404</v>
      </c>
      <c r="D4261" t="s">
        <v>15404</v>
      </c>
      <c r="E4261" t="s">
        <v>15405</v>
      </c>
      <c r="F4261" t="s">
        <v>15406</v>
      </c>
      <c r="G4261" t="s">
        <v>4403</v>
      </c>
      <c r="H4261" t="s">
        <v>4404</v>
      </c>
      <c r="K4261" t="s">
        <v>4495</v>
      </c>
      <c r="L4261" t="s">
        <v>4069</v>
      </c>
      <c r="P4261" t="s">
        <v>3343</v>
      </c>
    </row>
    <row r="4262" spans="1:16" x14ac:dyDescent="0.25">
      <c r="A4262" t="s">
        <v>3328</v>
      </c>
      <c r="B4262" t="s">
        <v>15403</v>
      </c>
      <c r="C4262" t="s">
        <v>15407</v>
      </c>
      <c r="D4262" t="s">
        <v>15407</v>
      </c>
      <c r="E4262" t="s">
        <v>15408</v>
      </c>
      <c r="F4262" t="s">
        <v>15409</v>
      </c>
      <c r="G4262" t="s">
        <v>4403</v>
      </c>
      <c r="H4262" t="s">
        <v>4404</v>
      </c>
      <c r="J4262" t="s">
        <v>4848</v>
      </c>
      <c r="K4262" t="s">
        <v>4495</v>
      </c>
      <c r="L4262" t="s">
        <v>4069</v>
      </c>
      <c r="P4262" t="s">
        <v>3343</v>
      </c>
    </row>
    <row r="4263" spans="1:16" x14ac:dyDescent="0.25">
      <c r="A4263" t="s">
        <v>3328</v>
      </c>
      <c r="B4263" t="s">
        <v>15403</v>
      </c>
      <c r="C4263" t="s">
        <v>15410</v>
      </c>
      <c r="D4263" t="s">
        <v>15410</v>
      </c>
      <c r="E4263" t="s">
        <v>15411</v>
      </c>
      <c r="F4263" t="s">
        <v>15412</v>
      </c>
      <c r="G4263" t="s">
        <v>4403</v>
      </c>
      <c r="H4263" t="s">
        <v>4404</v>
      </c>
      <c r="J4263" t="s">
        <v>4848</v>
      </c>
      <c r="K4263" t="s">
        <v>4495</v>
      </c>
      <c r="L4263" t="s">
        <v>4069</v>
      </c>
      <c r="P4263" t="s">
        <v>3343</v>
      </c>
    </row>
    <row r="4264" spans="1:16" x14ac:dyDescent="0.25">
      <c r="A4264" t="s">
        <v>3328</v>
      </c>
      <c r="B4264" t="s">
        <v>15403</v>
      </c>
      <c r="C4264" t="s">
        <v>15413</v>
      </c>
      <c r="D4264" t="s">
        <v>15413</v>
      </c>
      <c r="E4264" t="s">
        <v>15414</v>
      </c>
      <c r="F4264" t="s">
        <v>15415</v>
      </c>
      <c r="G4264" t="s">
        <v>4403</v>
      </c>
      <c r="H4264" t="s">
        <v>4404</v>
      </c>
      <c r="J4264" t="s">
        <v>4848</v>
      </c>
      <c r="K4264" t="s">
        <v>4495</v>
      </c>
      <c r="L4264" t="s">
        <v>4069</v>
      </c>
      <c r="P4264" t="s">
        <v>3343</v>
      </c>
    </row>
    <row r="4265" spans="1:16" x14ac:dyDescent="0.25">
      <c r="A4265" t="s">
        <v>3328</v>
      </c>
      <c r="B4265" t="s">
        <v>15403</v>
      </c>
      <c r="C4265" t="s">
        <v>15416</v>
      </c>
      <c r="D4265" t="s">
        <v>15416</v>
      </c>
      <c r="E4265" t="s">
        <v>15417</v>
      </c>
      <c r="F4265" t="s">
        <v>15418</v>
      </c>
      <c r="G4265" t="s">
        <v>4403</v>
      </c>
      <c r="H4265" t="s">
        <v>4404</v>
      </c>
      <c r="J4265" t="s">
        <v>4774</v>
      </c>
      <c r="K4265" t="s">
        <v>4495</v>
      </c>
      <c r="L4265" t="s">
        <v>4069</v>
      </c>
      <c r="P4265" t="s">
        <v>3343</v>
      </c>
    </row>
    <row r="4266" spans="1:16" x14ac:dyDescent="0.25">
      <c r="A4266" t="s">
        <v>3328</v>
      </c>
      <c r="B4266" t="s">
        <v>15403</v>
      </c>
      <c r="C4266" t="s">
        <v>15419</v>
      </c>
      <c r="D4266" t="s">
        <v>15419</v>
      </c>
      <c r="E4266" t="s">
        <v>15420</v>
      </c>
      <c r="F4266" t="s">
        <v>15421</v>
      </c>
      <c r="G4266" t="s">
        <v>4403</v>
      </c>
      <c r="H4266" t="s">
        <v>4404</v>
      </c>
      <c r="K4266" t="s">
        <v>4495</v>
      </c>
      <c r="L4266" t="s">
        <v>4069</v>
      </c>
      <c r="P4266" t="s">
        <v>3343</v>
      </c>
    </row>
    <row r="4267" spans="1:16" x14ac:dyDescent="0.25">
      <c r="A4267" t="s">
        <v>3328</v>
      </c>
      <c r="B4267" t="s">
        <v>15403</v>
      </c>
      <c r="C4267" t="s">
        <v>15422</v>
      </c>
      <c r="D4267" t="s">
        <v>15422</v>
      </c>
      <c r="E4267" t="s">
        <v>15423</v>
      </c>
      <c r="F4267" t="s">
        <v>15424</v>
      </c>
      <c r="G4267" t="s">
        <v>4403</v>
      </c>
      <c r="H4267" t="s">
        <v>4404</v>
      </c>
      <c r="J4267" t="s">
        <v>4774</v>
      </c>
      <c r="K4267" t="s">
        <v>4495</v>
      </c>
      <c r="L4267" t="s">
        <v>4069</v>
      </c>
      <c r="P4267" t="s">
        <v>3343</v>
      </c>
    </row>
    <row r="4268" spans="1:16" x14ac:dyDescent="0.25">
      <c r="A4268" t="s">
        <v>4764</v>
      </c>
      <c r="B4268" t="s">
        <v>15173</v>
      </c>
      <c r="C4268" t="s">
        <v>15425</v>
      </c>
      <c r="D4268" t="s">
        <v>15425</v>
      </c>
      <c r="E4268" t="s">
        <v>15426</v>
      </c>
      <c r="F4268" t="s">
        <v>15427</v>
      </c>
      <c r="G4268" t="s">
        <v>4403</v>
      </c>
      <c r="H4268" t="s">
        <v>4404</v>
      </c>
      <c r="J4268" t="s">
        <v>4774</v>
      </c>
      <c r="K4268" t="s">
        <v>4495</v>
      </c>
      <c r="L4268" t="s">
        <v>4069</v>
      </c>
      <c r="P4268" t="s">
        <v>3343</v>
      </c>
    </row>
    <row r="4269" spans="1:16" x14ac:dyDescent="0.25">
      <c r="A4269" t="s">
        <v>4764</v>
      </c>
      <c r="B4269" t="s">
        <v>15173</v>
      </c>
      <c r="C4269" t="s">
        <v>15428</v>
      </c>
      <c r="D4269" t="s">
        <v>15428</v>
      </c>
      <c r="E4269" t="s">
        <v>15429</v>
      </c>
      <c r="F4269" t="s">
        <v>15430</v>
      </c>
      <c r="G4269" t="s">
        <v>4403</v>
      </c>
      <c r="H4269" t="s">
        <v>4404</v>
      </c>
      <c r="J4269" t="s">
        <v>4774</v>
      </c>
      <c r="K4269" t="s">
        <v>4495</v>
      </c>
      <c r="L4269" t="s">
        <v>4069</v>
      </c>
      <c r="P4269" t="s">
        <v>3343</v>
      </c>
    </row>
    <row r="4270" spans="1:16" x14ac:dyDescent="0.25">
      <c r="A4270" t="s">
        <v>4764</v>
      </c>
      <c r="B4270" t="s">
        <v>15173</v>
      </c>
      <c r="C4270" t="s">
        <v>15431</v>
      </c>
      <c r="D4270" t="s">
        <v>15431</v>
      </c>
      <c r="E4270" t="s">
        <v>15432</v>
      </c>
      <c r="F4270" t="s">
        <v>15433</v>
      </c>
      <c r="G4270" t="s">
        <v>4403</v>
      </c>
      <c r="H4270" t="s">
        <v>4404</v>
      </c>
      <c r="J4270" t="s">
        <v>4774</v>
      </c>
      <c r="K4270" t="s">
        <v>4495</v>
      </c>
      <c r="L4270" t="s">
        <v>4069</v>
      </c>
      <c r="P4270" t="s">
        <v>3343</v>
      </c>
    </row>
    <row r="4271" spans="1:16" x14ac:dyDescent="0.25">
      <c r="A4271" t="s">
        <v>4764</v>
      </c>
      <c r="B4271" t="s">
        <v>15173</v>
      </c>
      <c r="C4271" t="s">
        <v>15434</v>
      </c>
      <c r="D4271" t="s">
        <v>15434</v>
      </c>
      <c r="E4271" t="s">
        <v>15435</v>
      </c>
      <c r="F4271" t="s">
        <v>15436</v>
      </c>
      <c r="G4271" t="s">
        <v>4403</v>
      </c>
      <c r="H4271" t="s">
        <v>4404</v>
      </c>
      <c r="J4271" t="s">
        <v>4774</v>
      </c>
      <c r="K4271" t="s">
        <v>4495</v>
      </c>
      <c r="L4271" t="s">
        <v>4069</v>
      </c>
      <c r="P4271" t="s">
        <v>3343</v>
      </c>
    </row>
    <row r="4272" spans="1:16" x14ac:dyDescent="0.25">
      <c r="A4272" t="s">
        <v>3328</v>
      </c>
      <c r="B4272" t="s">
        <v>15403</v>
      </c>
      <c r="C4272" t="s">
        <v>15437</v>
      </c>
      <c r="D4272" t="s">
        <v>15437</v>
      </c>
      <c r="E4272" t="s">
        <v>15438</v>
      </c>
      <c r="F4272" t="s">
        <v>15439</v>
      </c>
      <c r="G4272" t="s">
        <v>4403</v>
      </c>
      <c r="H4272" t="s">
        <v>4404</v>
      </c>
      <c r="J4272" t="s">
        <v>4848</v>
      </c>
      <c r="K4272" t="s">
        <v>4495</v>
      </c>
      <c r="L4272" t="s">
        <v>4069</v>
      </c>
      <c r="P4272" t="s">
        <v>3343</v>
      </c>
    </row>
    <row r="4273" spans="1:16" x14ac:dyDescent="0.25">
      <c r="A4273" t="s">
        <v>3328</v>
      </c>
      <c r="B4273" t="s">
        <v>15403</v>
      </c>
      <c r="C4273" t="s">
        <v>15440</v>
      </c>
      <c r="D4273" t="s">
        <v>15440</v>
      </c>
      <c r="E4273" t="s">
        <v>15441</v>
      </c>
      <c r="F4273" t="s">
        <v>15442</v>
      </c>
      <c r="G4273" t="s">
        <v>4403</v>
      </c>
      <c r="H4273" t="s">
        <v>4404</v>
      </c>
      <c r="J4273" t="s">
        <v>4774</v>
      </c>
      <c r="K4273" t="s">
        <v>4495</v>
      </c>
      <c r="L4273" t="s">
        <v>4069</v>
      </c>
      <c r="P4273" t="s">
        <v>3343</v>
      </c>
    </row>
    <row r="4274" spans="1:16" x14ac:dyDescent="0.25">
      <c r="A4274" t="s">
        <v>3328</v>
      </c>
      <c r="B4274" t="s">
        <v>15403</v>
      </c>
      <c r="C4274" t="s">
        <v>15443</v>
      </c>
      <c r="D4274" t="s">
        <v>15443</v>
      </c>
      <c r="E4274" t="s">
        <v>15444</v>
      </c>
      <c r="F4274" t="s">
        <v>15445</v>
      </c>
      <c r="G4274" t="s">
        <v>4403</v>
      </c>
      <c r="H4274" t="s">
        <v>4404</v>
      </c>
      <c r="J4274" t="s">
        <v>4774</v>
      </c>
      <c r="K4274" t="s">
        <v>4495</v>
      </c>
      <c r="L4274" t="s">
        <v>4069</v>
      </c>
      <c r="P4274" t="s">
        <v>3343</v>
      </c>
    </row>
    <row r="4275" spans="1:16" x14ac:dyDescent="0.25">
      <c r="A4275" t="s">
        <v>3328</v>
      </c>
      <c r="B4275" t="s">
        <v>15403</v>
      </c>
      <c r="C4275" t="s">
        <v>15446</v>
      </c>
      <c r="D4275" t="s">
        <v>15446</v>
      </c>
      <c r="E4275" t="s">
        <v>4889</v>
      </c>
      <c r="F4275" t="s">
        <v>15447</v>
      </c>
      <c r="G4275" t="s">
        <v>4403</v>
      </c>
      <c r="H4275" t="s">
        <v>4404</v>
      </c>
      <c r="K4275" t="s">
        <v>4495</v>
      </c>
      <c r="L4275" t="s">
        <v>4069</v>
      </c>
      <c r="P4275" t="s">
        <v>3343</v>
      </c>
    </row>
    <row r="4276" spans="1:16" x14ac:dyDescent="0.25">
      <c r="A4276" t="s">
        <v>4764</v>
      </c>
      <c r="B4276" t="s">
        <v>15173</v>
      </c>
      <c r="C4276" t="s">
        <v>15448</v>
      </c>
      <c r="D4276" t="s">
        <v>15448</v>
      </c>
      <c r="E4276" t="s">
        <v>15449</v>
      </c>
      <c r="F4276" t="s">
        <v>15450</v>
      </c>
      <c r="G4276" t="s">
        <v>4403</v>
      </c>
      <c r="H4276" t="s">
        <v>4404</v>
      </c>
      <c r="J4276" t="s">
        <v>4774</v>
      </c>
      <c r="K4276" t="s">
        <v>4495</v>
      </c>
      <c r="L4276" t="s">
        <v>4069</v>
      </c>
      <c r="P4276" t="s">
        <v>3343</v>
      </c>
    </row>
    <row r="4277" spans="1:16" x14ac:dyDescent="0.25">
      <c r="A4277" t="s">
        <v>4764</v>
      </c>
      <c r="B4277" t="s">
        <v>15451</v>
      </c>
      <c r="C4277" t="s">
        <v>15452</v>
      </c>
      <c r="D4277" t="s">
        <v>15452</v>
      </c>
      <c r="E4277" t="s">
        <v>15453</v>
      </c>
      <c r="F4277" t="s">
        <v>15454</v>
      </c>
      <c r="G4277" t="s">
        <v>4403</v>
      </c>
      <c r="H4277" t="s">
        <v>4404</v>
      </c>
      <c r="J4277" t="s">
        <v>4774</v>
      </c>
      <c r="K4277" t="s">
        <v>4495</v>
      </c>
      <c r="L4277" t="s">
        <v>4069</v>
      </c>
      <c r="P4277" t="s">
        <v>3343</v>
      </c>
    </row>
    <row r="4278" spans="1:16" x14ac:dyDescent="0.25">
      <c r="A4278" t="s">
        <v>4764</v>
      </c>
      <c r="B4278" t="s">
        <v>15173</v>
      </c>
      <c r="C4278" t="s">
        <v>15455</v>
      </c>
      <c r="D4278" t="s">
        <v>15455</v>
      </c>
      <c r="E4278" t="s">
        <v>15456</v>
      </c>
      <c r="F4278" t="s">
        <v>15457</v>
      </c>
      <c r="G4278" t="s">
        <v>4403</v>
      </c>
      <c r="H4278" t="s">
        <v>4404</v>
      </c>
      <c r="J4278" t="s">
        <v>4774</v>
      </c>
      <c r="K4278" t="s">
        <v>4495</v>
      </c>
      <c r="L4278" t="s">
        <v>4069</v>
      </c>
      <c r="P4278" t="s">
        <v>3343</v>
      </c>
    </row>
    <row r="4279" spans="1:16" x14ac:dyDescent="0.25">
      <c r="A4279" t="s">
        <v>4764</v>
      </c>
      <c r="B4279" t="s">
        <v>15451</v>
      </c>
      <c r="C4279" t="s">
        <v>15458</v>
      </c>
      <c r="D4279" t="s">
        <v>15458</v>
      </c>
      <c r="E4279" t="s">
        <v>15459</v>
      </c>
      <c r="F4279" t="s">
        <v>15460</v>
      </c>
      <c r="G4279" t="s">
        <v>4403</v>
      </c>
      <c r="H4279" t="s">
        <v>4404</v>
      </c>
      <c r="J4279" t="s">
        <v>4774</v>
      </c>
      <c r="K4279" t="s">
        <v>4495</v>
      </c>
      <c r="L4279" t="s">
        <v>4069</v>
      </c>
      <c r="P4279" t="s">
        <v>3343</v>
      </c>
    </row>
    <row r="4280" spans="1:16" x14ac:dyDescent="0.25">
      <c r="A4280" t="s">
        <v>4764</v>
      </c>
      <c r="B4280" t="s">
        <v>15451</v>
      </c>
      <c r="C4280" t="s">
        <v>15461</v>
      </c>
      <c r="D4280" t="s">
        <v>15461</v>
      </c>
      <c r="E4280" t="s">
        <v>15462</v>
      </c>
      <c r="F4280" t="s">
        <v>15463</v>
      </c>
      <c r="G4280" t="s">
        <v>4486</v>
      </c>
      <c r="H4280" t="s">
        <v>4404</v>
      </c>
      <c r="J4280" t="s">
        <v>4774</v>
      </c>
      <c r="K4280" t="s">
        <v>4495</v>
      </c>
      <c r="L4280" t="s">
        <v>4069</v>
      </c>
      <c r="P4280" t="s">
        <v>3343</v>
      </c>
    </row>
    <row r="4281" spans="1:16" x14ac:dyDescent="0.25">
      <c r="A4281" t="s">
        <v>4764</v>
      </c>
      <c r="B4281" t="s">
        <v>15451</v>
      </c>
      <c r="C4281" t="s">
        <v>15464</v>
      </c>
      <c r="D4281" t="s">
        <v>15464</v>
      </c>
      <c r="E4281" t="s">
        <v>15465</v>
      </c>
      <c r="F4281" t="s">
        <v>15466</v>
      </c>
      <c r="G4281" t="s">
        <v>4486</v>
      </c>
      <c r="H4281" t="s">
        <v>4404</v>
      </c>
      <c r="J4281" t="s">
        <v>4774</v>
      </c>
      <c r="K4281" t="s">
        <v>4495</v>
      </c>
      <c r="L4281" t="s">
        <v>4069</v>
      </c>
      <c r="P4281" t="s">
        <v>3343</v>
      </c>
    </row>
    <row r="4282" spans="1:16" x14ac:dyDescent="0.25">
      <c r="A4282" t="s">
        <v>4764</v>
      </c>
      <c r="B4282" t="s">
        <v>15451</v>
      </c>
      <c r="C4282" t="s">
        <v>15467</v>
      </c>
      <c r="D4282" t="s">
        <v>15467</v>
      </c>
      <c r="E4282" t="s">
        <v>4911</v>
      </c>
      <c r="F4282" t="s">
        <v>15468</v>
      </c>
      <c r="G4282" t="s">
        <v>4403</v>
      </c>
      <c r="H4282" t="s">
        <v>4404</v>
      </c>
      <c r="J4282" t="s">
        <v>4774</v>
      </c>
      <c r="K4282" t="s">
        <v>4495</v>
      </c>
      <c r="L4282" t="s">
        <v>4069</v>
      </c>
      <c r="P4282" t="s">
        <v>3343</v>
      </c>
    </row>
    <row r="4283" spans="1:16" x14ac:dyDescent="0.25">
      <c r="A4283" t="s">
        <v>4764</v>
      </c>
      <c r="B4283" t="s">
        <v>15173</v>
      </c>
      <c r="C4283" t="s">
        <v>15469</v>
      </c>
      <c r="D4283" t="s">
        <v>15469</v>
      </c>
      <c r="E4283" t="s">
        <v>15470</v>
      </c>
      <c r="F4283" t="s">
        <v>15471</v>
      </c>
      <c r="G4283" t="s">
        <v>4403</v>
      </c>
      <c r="H4283" t="s">
        <v>4404</v>
      </c>
      <c r="J4283" t="s">
        <v>4774</v>
      </c>
      <c r="K4283" t="s">
        <v>4495</v>
      </c>
      <c r="L4283" t="s">
        <v>4069</v>
      </c>
      <c r="P4283" t="s">
        <v>3343</v>
      </c>
    </row>
    <row r="4284" spans="1:16" x14ac:dyDescent="0.25">
      <c r="A4284" t="s">
        <v>4764</v>
      </c>
      <c r="B4284" t="s">
        <v>15451</v>
      </c>
      <c r="C4284" t="s">
        <v>15472</v>
      </c>
      <c r="D4284" t="s">
        <v>15472</v>
      </c>
      <c r="E4284" t="s">
        <v>15473</v>
      </c>
      <c r="F4284" t="s">
        <v>15474</v>
      </c>
      <c r="G4284" t="s">
        <v>4403</v>
      </c>
      <c r="H4284" t="s">
        <v>4404</v>
      </c>
      <c r="J4284" t="s">
        <v>4774</v>
      </c>
      <c r="K4284" t="s">
        <v>4495</v>
      </c>
      <c r="L4284" t="s">
        <v>4069</v>
      </c>
      <c r="P4284" t="s">
        <v>3343</v>
      </c>
    </row>
    <row r="4285" spans="1:16" x14ac:dyDescent="0.25">
      <c r="A4285" t="s">
        <v>4764</v>
      </c>
      <c r="B4285" t="s">
        <v>15451</v>
      </c>
      <c r="C4285" t="s">
        <v>15475</v>
      </c>
      <c r="D4285" t="s">
        <v>15475</v>
      </c>
      <c r="E4285" t="s">
        <v>15476</v>
      </c>
      <c r="F4285" t="s">
        <v>15477</v>
      </c>
      <c r="G4285" t="s">
        <v>4403</v>
      </c>
      <c r="H4285" t="s">
        <v>4404</v>
      </c>
      <c r="J4285" t="s">
        <v>4774</v>
      </c>
      <c r="K4285" t="s">
        <v>4495</v>
      </c>
      <c r="L4285" t="s">
        <v>4069</v>
      </c>
      <c r="P4285" t="s">
        <v>3343</v>
      </c>
    </row>
    <row r="4286" spans="1:16" x14ac:dyDescent="0.25">
      <c r="A4286" t="s">
        <v>4764</v>
      </c>
      <c r="B4286" t="s">
        <v>15451</v>
      </c>
      <c r="C4286" t="s">
        <v>15478</v>
      </c>
      <c r="D4286" t="s">
        <v>15478</v>
      </c>
      <c r="E4286" t="s">
        <v>15479</v>
      </c>
      <c r="F4286" t="s">
        <v>15480</v>
      </c>
      <c r="G4286" t="s">
        <v>4403</v>
      </c>
      <c r="H4286" t="s">
        <v>4404</v>
      </c>
      <c r="J4286" t="s">
        <v>4774</v>
      </c>
      <c r="K4286" t="s">
        <v>4495</v>
      </c>
      <c r="L4286" t="s">
        <v>4069</v>
      </c>
      <c r="P4286" t="s">
        <v>3343</v>
      </c>
    </row>
    <row r="4287" spans="1:16" x14ac:dyDescent="0.25">
      <c r="A4287" t="s">
        <v>4764</v>
      </c>
      <c r="B4287" t="s">
        <v>15173</v>
      </c>
      <c r="C4287" t="s">
        <v>15481</v>
      </c>
      <c r="D4287" t="s">
        <v>15481</v>
      </c>
      <c r="E4287" t="s">
        <v>15482</v>
      </c>
      <c r="F4287" t="s">
        <v>15483</v>
      </c>
      <c r="G4287" t="s">
        <v>4403</v>
      </c>
      <c r="H4287" t="s">
        <v>4404</v>
      </c>
      <c r="J4287" t="s">
        <v>4774</v>
      </c>
      <c r="K4287" t="s">
        <v>4495</v>
      </c>
      <c r="L4287" t="s">
        <v>4069</v>
      </c>
      <c r="P4287" t="s">
        <v>3343</v>
      </c>
    </row>
    <row r="4288" spans="1:16" x14ac:dyDescent="0.25">
      <c r="A4288" t="s">
        <v>3328</v>
      </c>
      <c r="B4288" t="s">
        <v>15395</v>
      </c>
      <c r="C4288" t="s">
        <v>15484</v>
      </c>
      <c r="D4288" t="s">
        <v>15484</v>
      </c>
      <c r="E4288" t="s">
        <v>15485</v>
      </c>
      <c r="F4288" t="s">
        <v>15486</v>
      </c>
      <c r="G4288" t="s">
        <v>3881</v>
      </c>
      <c r="H4288" t="s">
        <v>4404</v>
      </c>
      <c r="J4288" t="s">
        <v>4501</v>
      </c>
      <c r="K4288" t="s">
        <v>4495</v>
      </c>
      <c r="L4288" t="s">
        <v>4069</v>
      </c>
      <c r="P4288" t="s">
        <v>3343</v>
      </c>
    </row>
    <row r="4289" spans="1:16" x14ac:dyDescent="0.25">
      <c r="A4289" t="s">
        <v>3328</v>
      </c>
      <c r="B4289" t="s">
        <v>15399</v>
      </c>
      <c r="C4289" t="s">
        <v>15487</v>
      </c>
      <c r="D4289" t="s">
        <v>15487</v>
      </c>
      <c r="E4289" t="s">
        <v>15488</v>
      </c>
      <c r="F4289" t="s">
        <v>15489</v>
      </c>
      <c r="G4289" t="s">
        <v>3881</v>
      </c>
      <c r="H4289" t="s">
        <v>4404</v>
      </c>
      <c r="I4289" t="s">
        <v>4506</v>
      </c>
      <c r="J4289" t="s">
        <v>4501</v>
      </c>
      <c r="K4289" t="s">
        <v>4495</v>
      </c>
      <c r="L4289" t="s">
        <v>4069</v>
      </c>
      <c r="P4289" t="s">
        <v>3343</v>
      </c>
    </row>
    <row r="4290" spans="1:16" x14ac:dyDescent="0.25">
      <c r="A4290" t="s">
        <v>3328</v>
      </c>
      <c r="B4290" t="s">
        <v>15395</v>
      </c>
      <c r="C4290" t="s">
        <v>15490</v>
      </c>
      <c r="D4290" t="s">
        <v>15490</v>
      </c>
      <c r="E4290" t="s">
        <v>15491</v>
      </c>
      <c r="F4290" t="s">
        <v>15492</v>
      </c>
      <c r="G4290" t="s">
        <v>3881</v>
      </c>
      <c r="H4290" t="s">
        <v>4404</v>
      </c>
      <c r="J4290" t="s">
        <v>4501</v>
      </c>
      <c r="K4290" t="s">
        <v>4495</v>
      </c>
      <c r="L4290" t="s">
        <v>4069</v>
      </c>
      <c r="P4290" t="s">
        <v>3343</v>
      </c>
    </row>
    <row r="4291" spans="1:16" x14ac:dyDescent="0.25">
      <c r="A4291" t="s">
        <v>3328</v>
      </c>
      <c r="B4291" t="s">
        <v>15399</v>
      </c>
      <c r="C4291" t="s">
        <v>15493</v>
      </c>
      <c r="D4291" t="s">
        <v>15493</v>
      </c>
      <c r="E4291" t="s">
        <v>15494</v>
      </c>
      <c r="F4291" t="s">
        <v>15495</v>
      </c>
      <c r="G4291" t="s">
        <v>3881</v>
      </c>
      <c r="H4291" t="s">
        <v>4404</v>
      </c>
      <c r="J4291" t="s">
        <v>4501</v>
      </c>
      <c r="K4291" t="s">
        <v>4495</v>
      </c>
      <c r="L4291" t="s">
        <v>4069</v>
      </c>
      <c r="P4291" t="s">
        <v>3343</v>
      </c>
    </row>
    <row r="4292" spans="1:16" x14ac:dyDescent="0.25">
      <c r="A4292" t="s">
        <v>4764</v>
      </c>
      <c r="B4292" t="s">
        <v>15451</v>
      </c>
      <c r="C4292" t="s">
        <v>15496</v>
      </c>
      <c r="D4292" t="s">
        <v>15496</v>
      </c>
      <c r="E4292" t="s">
        <v>15497</v>
      </c>
      <c r="F4292" t="s">
        <v>15498</v>
      </c>
      <c r="H4292" t="s">
        <v>4404</v>
      </c>
      <c r="J4292" t="s">
        <v>4501</v>
      </c>
      <c r="K4292" t="s">
        <v>4495</v>
      </c>
      <c r="L4292" t="s">
        <v>4069</v>
      </c>
      <c r="P4292" t="s">
        <v>3343</v>
      </c>
    </row>
    <row r="4293" spans="1:16" x14ac:dyDescent="0.25">
      <c r="A4293" t="s">
        <v>4764</v>
      </c>
      <c r="B4293" t="s">
        <v>15183</v>
      </c>
      <c r="C4293" t="s">
        <v>15499</v>
      </c>
      <c r="D4293" t="s">
        <v>15499</v>
      </c>
      <c r="E4293" t="s">
        <v>15500</v>
      </c>
      <c r="F4293" t="s">
        <v>15501</v>
      </c>
      <c r="G4293" t="s">
        <v>4403</v>
      </c>
      <c r="H4293" t="s">
        <v>4404</v>
      </c>
      <c r="J4293" t="s">
        <v>4501</v>
      </c>
      <c r="K4293" t="s">
        <v>4495</v>
      </c>
      <c r="L4293" t="s">
        <v>4069</v>
      </c>
      <c r="P4293" t="s">
        <v>3343</v>
      </c>
    </row>
    <row r="4294" spans="1:16" x14ac:dyDescent="0.25">
      <c r="A4294" t="s">
        <v>3328</v>
      </c>
      <c r="B4294" t="s">
        <v>15395</v>
      </c>
      <c r="C4294" t="s">
        <v>15502</v>
      </c>
      <c r="D4294" t="s">
        <v>15502</v>
      </c>
      <c r="E4294" t="s">
        <v>15503</v>
      </c>
      <c r="F4294" t="s">
        <v>15504</v>
      </c>
      <c r="G4294" t="s">
        <v>3881</v>
      </c>
      <c r="H4294" t="s">
        <v>4404</v>
      </c>
      <c r="I4294" t="s">
        <v>4524</v>
      </c>
      <c r="J4294" t="s">
        <v>4501</v>
      </c>
      <c r="K4294" t="s">
        <v>4495</v>
      </c>
      <c r="L4294" t="s">
        <v>4069</v>
      </c>
      <c r="P4294" t="s">
        <v>3343</v>
      </c>
    </row>
    <row r="4295" spans="1:16" x14ac:dyDescent="0.25">
      <c r="A4295" t="s">
        <v>3328</v>
      </c>
      <c r="B4295" t="s">
        <v>15399</v>
      </c>
      <c r="C4295" t="s">
        <v>15505</v>
      </c>
      <c r="D4295" t="s">
        <v>15505</v>
      </c>
      <c r="E4295" t="s">
        <v>15506</v>
      </c>
      <c r="F4295" t="s">
        <v>15507</v>
      </c>
      <c r="G4295" t="s">
        <v>3881</v>
      </c>
      <c r="H4295" t="s">
        <v>4404</v>
      </c>
      <c r="I4295" t="s">
        <v>4506</v>
      </c>
      <c r="J4295" t="s">
        <v>4501</v>
      </c>
      <c r="K4295" t="s">
        <v>4495</v>
      </c>
      <c r="L4295" t="s">
        <v>4069</v>
      </c>
      <c r="P4295" t="s">
        <v>3343</v>
      </c>
    </row>
    <row r="4296" spans="1:16" x14ac:dyDescent="0.25">
      <c r="A4296" t="s">
        <v>4764</v>
      </c>
      <c r="B4296" t="s">
        <v>15183</v>
      </c>
      <c r="C4296" t="s">
        <v>15508</v>
      </c>
      <c r="D4296" t="s">
        <v>15508</v>
      </c>
      <c r="E4296" t="s">
        <v>4935</v>
      </c>
      <c r="F4296" t="s">
        <v>15509</v>
      </c>
      <c r="G4296" t="s">
        <v>4403</v>
      </c>
      <c r="H4296" t="s">
        <v>4404</v>
      </c>
      <c r="J4296" t="s">
        <v>4501</v>
      </c>
      <c r="K4296" t="s">
        <v>4495</v>
      </c>
      <c r="L4296" t="s">
        <v>4069</v>
      </c>
      <c r="P4296" t="s">
        <v>3343</v>
      </c>
    </row>
    <row r="4297" spans="1:16" x14ac:dyDescent="0.25">
      <c r="A4297" t="s">
        <v>4764</v>
      </c>
      <c r="B4297" t="s">
        <v>15183</v>
      </c>
      <c r="C4297" t="s">
        <v>15510</v>
      </c>
      <c r="D4297" t="s">
        <v>15510</v>
      </c>
      <c r="E4297" t="s">
        <v>15511</v>
      </c>
      <c r="F4297" t="s">
        <v>15512</v>
      </c>
      <c r="G4297" t="s">
        <v>4403</v>
      </c>
      <c r="H4297" t="s">
        <v>4404</v>
      </c>
      <c r="J4297" t="s">
        <v>4501</v>
      </c>
      <c r="K4297" t="s">
        <v>4495</v>
      </c>
      <c r="L4297" t="s">
        <v>4069</v>
      </c>
      <c r="P4297" t="s">
        <v>3343</v>
      </c>
    </row>
    <row r="4298" spans="1:16" x14ac:dyDescent="0.25">
      <c r="A4298" t="s">
        <v>4764</v>
      </c>
      <c r="B4298" t="s">
        <v>15183</v>
      </c>
      <c r="C4298" t="s">
        <v>15513</v>
      </c>
      <c r="D4298" t="s">
        <v>15513</v>
      </c>
      <c r="E4298" t="s">
        <v>15514</v>
      </c>
      <c r="F4298" t="s">
        <v>15515</v>
      </c>
      <c r="G4298" t="s">
        <v>4403</v>
      </c>
      <c r="H4298" t="s">
        <v>4404</v>
      </c>
      <c r="J4298" t="s">
        <v>4501</v>
      </c>
      <c r="K4298" t="s">
        <v>4495</v>
      </c>
      <c r="L4298" t="s">
        <v>4069</v>
      </c>
      <c r="P4298" t="s">
        <v>3343</v>
      </c>
    </row>
    <row r="4299" spans="1:16" x14ac:dyDescent="0.25">
      <c r="A4299" t="s">
        <v>4764</v>
      </c>
      <c r="B4299" t="s">
        <v>15183</v>
      </c>
      <c r="C4299" t="s">
        <v>15516</v>
      </c>
      <c r="D4299" t="s">
        <v>15516</v>
      </c>
      <c r="E4299" t="s">
        <v>15517</v>
      </c>
      <c r="F4299" t="s">
        <v>15518</v>
      </c>
      <c r="G4299" t="s">
        <v>4403</v>
      </c>
      <c r="H4299" t="s">
        <v>4404</v>
      </c>
      <c r="J4299" t="s">
        <v>4501</v>
      </c>
      <c r="K4299" t="s">
        <v>4495</v>
      </c>
      <c r="L4299" t="s">
        <v>4069</v>
      </c>
      <c r="P4299" t="s">
        <v>3343</v>
      </c>
    </row>
    <row r="4300" spans="1:16" x14ac:dyDescent="0.25">
      <c r="A4300" t="s">
        <v>4764</v>
      </c>
      <c r="B4300" t="s">
        <v>4775</v>
      </c>
      <c r="C4300" t="s">
        <v>15519</v>
      </c>
      <c r="D4300" t="s">
        <v>15519</v>
      </c>
      <c r="E4300" t="s">
        <v>4947</v>
      </c>
      <c r="F4300" t="s">
        <v>15520</v>
      </c>
      <c r="G4300" t="s">
        <v>4403</v>
      </c>
      <c r="H4300" t="s">
        <v>4404</v>
      </c>
      <c r="J4300" t="s">
        <v>4501</v>
      </c>
      <c r="K4300" t="s">
        <v>4495</v>
      </c>
      <c r="L4300" t="s">
        <v>4069</v>
      </c>
      <c r="P4300" t="s">
        <v>3343</v>
      </c>
    </row>
    <row r="4301" spans="1:16" x14ac:dyDescent="0.25">
      <c r="A4301" t="s">
        <v>3328</v>
      </c>
      <c r="B4301" t="s">
        <v>15395</v>
      </c>
      <c r="C4301" t="s">
        <v>15521</v>
      </c>
      <c r="D4301" t="s">
        <v>15521</v>
      </c>
      <c r="E4301" t="s">
        <v>15522</v>
      </c>
      <c r="F4301" t="s">
        <v>15523</v>
      </c>
      <c r="G4301" t="s">
        <v>3881</v>
      </c>
      <c r="H4301" t="s">
        <v>4404</v>
      </c>
      <c r="I4301" t="s">
        <v>4524</v>
      </c>
      <c r="J4301" t="s">
        <v>4501</v>
      </c>
      <c r="K4301" t="s">
        <v>4495</v>
      </c>
      <c r="L4301" t="s">
        <v>4069</v>
      </c>
      <c r="P4301" t="s">
        <v>3343</v>
      </c>
    </row>
    <row r="4302" spans="1:16" x14ac:dyDescent="0.25">
      <c r="A4302" t="s">
        <v>3328</v>
      </c>
      <c r="B4302" t="s">
        <v>15399</v>
      </c>
      <c r="C4302" t="s">
        <v>15524</v>
      </c>
      <c r="D4302" t="s">
        <v>15524</v>
      </c>
      <c r="E4302" t="s">
        <v>15525</v>
      </c>
      <c r="F4302" t="s">
        <v>15526</v>
      </c>
      <c r="G4302" t="s">
        <v>3881</v>
      </c>
      <c r="H4302" t="s">
        <v>4404</v>
      </c>
      <c r="I4302" t="s">
        <v>4514</v>
      </c>
      <c r="J4302" t="s">
        <v>4501</v>
      </c>
      <c r="K4302" t="s">
        <v>4495</v>
      </c>
      <c r="L4302" t="s">
        <v>4069</v>
      </c>
      <c r="P4302" t="s">
        <v>3343</v>
      </c>
    </row>
    <row r="4303" spans="1:16" x14ac:dyDescent="0.25">
      <c r="A4303" t="s">
        <v>3328</v>
      </c>
      <c r="B4303" t="s">
        <v>15395</v>
      </c>
      <c r="C4303" t="s">
        <v>15527</v>
      </c>
      <c r="D4303" t="s">
        <v>15527</v>
      </c>
      <c r="E4303" t="s">
        <v>15528</v>
      </c>
      <c r="F4303" t="s">
        <v>15529</v>
      </c>
      <c r="G4303" t="s">
        <v>3881</v>
      </c>
      <c r="H4303" t="s">
        <v>4404</v>
      </c>
      <c r="I4303" t="s">
        <v>4500</v>
      </c>
      <c r="J4303" t="s">
        <v>4501</v>
      </c>
      <c r="K4303" t="s">
        <v>4495</v>
      </c>
      <c r="L4303" t="s">
        <v>4069</v>
      </c>
      <c r="P4303" t="s">
        <v>3343</v>
      </c>
    </row>
    <row r="4304" spans="1:16" x14ac:dyDescent="0.25">
      <c r="A4304" t="s">
        <v>3328</v>
      </c>
      <c r="B4304" t="s">
        <v>15399</v>
      </c>
      <c r="C4304" t="s">
        <v>15530</v>
      </c>
      <c r="D4304" t="s">
        <v>15530</v>
      </c>
      <c r="E4304" t="s">
        <v>15531</v>
      </c>
      <c r="F4304" t="s">
        <v>15532</v>
      </c>
      <c r="G4304" t="s">
        <v>3881</v>
      </c>
      <c r="H4304" t="s">
        <v>4404</v>
      </c>
      <c r="I4304" t="s">
        <v>4514</v>
      </c>
      <c r="J4304" t="s">
        <v>4501</v>
      </c>
      <c r="K4304" t="s">
        <v>4495</v>
      </c>
      <c r="L4304" t="s">
        <v>4069</v>
      </c>
      <c r="P4304" t="s">
        <v>3343</v>
      </c>
    </row>
    <row r="4305" spans="1:16" x14ac:dyDescent="0.25">
      <c r="A4305" t="s">
        <v>4410</v>
      </c>
      <c r="B4305" t="s">
        <v>4775</v>
      </c>
      <c r="C4305" t="s">
        <v>15533</v>
      </c>
      <c r="D4305" t="s">
        <v>15533</v>
      </c>
      <c r="F4305" t="s">
        <v>15534</v>
      </c>
      <c r="G4305" t="s">
        <v>4403</v>
      </c>
      <c r="H4305" t="s">
        <v>4404</v>
      </c>
      <c r="J4305" t="s">
        <v>4501</v>
      </c>
      <c r="K4305" t="s">
        <v>4495</v>
      </c>
      <c r="L4305" t="s">
        <v>4069</v>
      </c>
      <c r="P4305" t="s">
        <v>3343</v>
      </c>
    </row>
    <row r="4306" spans="1:16" x14ac:dyDescent="0.25">
      <c r="A4306" t="s">
        <v>4764</v>
      </c>
      <c r="B4306" t="s">
        <v>15173</v>
      </c>
      <c r="C4306" t="s">
        <v>15535</v>
      </c>
      <c r="D4306" t="s">
        <v>15535</v>
      </c>
      <c r="E4306" t="s">
        <v>15536</v>
      </c>
      <c r="F4306" t="s">
        <v>15537</v>
      </c>
      <c r="G4306" t="s">
        <v>4403</v>
      </c>
      <c r="H4306" t="s">
        <v>4404</v>
      </c>
      <c r="J4306" t="s">
        <v>4501</v>
      </c>
      <c r="K4306" t="s">
        <v>4495</v>
      </c>
      <c r="L4306" t="s">
        <v>4069</v>
      </c>
      <c r="P4306" t="s">
        <v>3343</v>
      </c>
    </row>
    <row r="4307" spans="1:16" x14ac:dyDescent="0.25">
      <c r="A4307" t="s">
        <v>4764</v>
      </c>
      <c r="B4307" t="s">
        <v>15183</v>
      </c>
      <c r="C4307" t="s">
        <v>15538</v>
      </c>
      <c r="D4307" t="s">
        <v>15538</v>
      </c>
      <c r="E4307" t="s">
        <v>15539</v>
      </c>
      <c r="F4307" t="s">
        <v>15540</v>
      </c>
      <c r="G4307" t="s">
        <v>4403</v>
      </c>
      <c r="H4307" t="s">
        <v>4404</v>
      </c>
      <c r="J4307" t="s">
        <v>4501</v>
      </c>
      <c r="K4307" t="s">
        <v>4495</v>
      </c>
      <c r="L4307" t="s">
        <v>4069</v>
      </c>
      <c r="P4307" t="s">
        <v>3343</v>
      </c>
    </row>
    <row r="4308" spans="1:16" x14ac:dyDescent="0.25">
      <c r="A4308" t="s">
        <v>4764</v>
      </c>
      <c r="B4308" t="s">
        <v>15183</v>
      </c>
      <c r="C4308" t="s">
        <v>15541</v>
      </c>
      <c r="D4308" t="s">
        <v>15541</v>
      </c>
      <c r="E4308" t="s">
        <v>4962</v>
      </c>
      <c r="F4308" t="s">
        <v>15542</v>
      </c>
      <c r="G4308" t="s">
        <v>4403</v>
      </c>
      <c r="H4308" t="s">
        <v>4404</v>
      </c>
      <c r="J4308" t="s">
        <v>4501</v>
      </c>
      <c r="K4308" t="s">
        <v>4495</v>
      </c>
      <c r="L4308" t="s">
        <v>4069</v>
      </c>
      <c r="P4308" t="s">
        <v>3343</v>
      </c>
    </row>
    <row r="4309" spans="1:16" x14ac:dyDescent="0.25">
      <c r="A4309" t="s">
        <v>4764</v>
      </c>
      <c r="B4309" t="s">
        <v>15183</v>
      </c>
      <c r="C4309" t="s">
        <v>15543</v>
      </c>
      <c r="D4309" t="s">
        <v>15543</v>
      </c>
      <c r="E4309" t="s">
        <v>15544</v>
      </c>
      <c r="F4309" t="s">
        <v>15545</v>
      </c>
      <c r="G4309" t="s">
        <v>4403</v>
      </c>
      <c r="H4309" t="s">
        <v>4404</v>
      </c>
      <c r="J4309" t="s">
        <v>4501</v>
      </c>
      <c r="K4309" t="s">
        <v>4495</v>
      </c>
      <c r="L4309" t="s">
        <v>4069</v>
      </c>
      <c r="P4309" t="s">
        <v>3343</v>
      </c>
    </row>
    <row r="4310" spans="1:16" x14ac:dyDescent="0.25">
      <c r="A4310" t="s">
        <v>4764</v>
      </c>
      <c r="B4310" t="s">
        <v>15183</v>
      </c>
      <c r="C4310" t="s">
        <v>15546</v>
      </c>
      <c r="D4310" t="s">
        <v>15546</v>
      </c>
      <c r="E4310" t="s">
        <v>15547</v>
      </c>
      <c r="F4310" t="s">
        <v>15548</v>
      </c>
      <c r="G4310" t="s">
        <v>4403</v>
      </c>
      <c r="H4310" t="s">
        <v>4404</v>
      </c>
      <c r="J4310" t="s">
        <v>4501</v>
      </c>
      <c r="K4310" t="s">
        <v>4495</v>
      </c>
      <c r="L4310" t="s">
        <v>4069</v>
      </c>
      <c r="P4310" t="s">
        <v>3343</v>
      </c>
    </row>
    <row r="4311" spans="1:16" x14ac:dyDescent="0.25">
      <c r="A4311" t="s">
        <v>4764</v>
      </c>
      <c r="B4311" t="s">
        <v>15183</v>
      </c>
      <c r="C4311" t="s">
        <v>15549</v>
      </c>
      <c r="D4311" t="s">
        <v>15549</v>
      </c>
      <c r="E4311" t="s">
        <v>15550</v>
      </c>
      <c r="F4311" t="s">
        <v>15551</v>
      </c>
      <c r="G4311" t="s">
        <v>4403</v>
      </c>
      <c r="H4311" t="s">
        <v>4404</v>
      </c>
      <c r="J4311" t="s">
        <v>4501</v>
      </c>
      <c r="K4311" t="s">
        <v>4495</v>
      </c>
      <c r="L4311" t="s">
        <v>4069</v>
      </c>
      <c r="P4311" t="s">
        <v>3343</v>
      </c>
    </row>
    <row r="4312" spans="1:16" x14ac:dyDescent="0.25">
      <c r="A4312" t="s">
        <v>4764</v>
      </c>
      <c r="B4312" t="s">
        <v>15183</v>
      </c>
      <c r="C4312" t="s">
        <v>15552</v>
      </c>
      <c r="D4312" t="s">
        <v>15552</v>
      </c>
      <c r="E4312" t="s">
        <v>15553</v>
      </c>
      <c r="F4312" t="s">
        <v>15554</v>
      </c>
      <c r="G4312" t="s">
        <v>4403</v>
      </c>
      <c r="H4312" t="s">
        <v>4404</v>
      </c>
      <c r="J4312" t="s">
        <v>4501</v>
      </c>
      <c r="K4312" t="s">
        <v>4495</v>
      </c>
      <c r="L4312" t="s">
        <v>4069</v>
      </c>
      <c r="P4312" t="s">
        <v>3343</v>
      </c>
    </row>
    <row r="4313" spans="1:16" x14ac:dyDescent="0.25">
      <c r="A4313" t="s">
        <v>4764</v>
      </c>
      <c r="B4313" t="s">
        <v>15183</v>
      </c>
      <c r="C4313" t="s">
        <v>15555</v>
      </c>
      <c r="D4313" t="s">
        <v>15555</v>
      </c>
      <c r="E4313" t="s">
        <v>15556</v>
      </c>
      <c r="F4313" t="s">
        <v>15557</v>
      </c>
      <c r="G4313" t="s">
        <v>4403</v>
      </c>
      <c r="H4313" t="s">
        <v>4404</v>
      </c>
      <c r="J4313" t="s">
        <v>4501</v>
      </c>
      <c r="K4313" t="s">
        <v>4495</v>
      </c>
      <c r="L4313" t="s">
        <v>4069</v>
      </c>
      <c r="P4313" t="s">
        <v>3343</v>
      </c>
    </row>
    <row r="4314" spans="1:16" x14ac:dyDescent="0.25">
      <c r="A4314" t="s">
        <v>4764</v>
      </c>
      <c r="B4314" t="s">
        <v>15183</v>
      </c>
      <c r="C4314" t="s">
        <v>15558</v>
      </c>
      <c r="D4314" t="s">
        <v>15558</v>
      </c>
      <c r="E4314" t="s">
        <v>15559</v>
      </c>
      <c r="F4314" t="s">
        <v>15560</v>
      </c>
      <c r="G4314" t="s">
        <v>4403</v>
      </c>
      <c r="H4314" t="s">
        <v>4404</v>
      </c>
      <c r="J4314" t="s">
        <v>4501</v>
      </c>
      <c r="K4314" t="s">
        <v>4495</v>
      </c>
      <c r="L4314" t="s">
        <v>4069</v>
      </c>
      <c r="P4314" t="s">
        <v>3343</v>
      </c>
    </row>
    <row r="4315" spans="1:16" x14ac:dyDescent="0.25">
      <c r="A4315" t="s">
        <v>4764</v>
      </c>
      <c r="B4315" t="s">
        <v>15183</v>
      </c>
      <c r="C4315" t="s">
        <v>15561</v>
      </c>
      <c r="D4315" t="s">
        <v>15561</v>
      </c>
      <c r="E4315" t="s">
        <v>15562</v>
      </c>
      <c r="F4315" t="s">
        <v>15563</v>
      </c>
      <c r="G4315" t="s">
        <v>4403</v>
      </c>
      <c r="H4315" t="s">
        <v>4404</v>
      </c>
      <c r="J4315" t="s">
        <v>4501</v>
      </c>
      <c r="K4315" t="s">
        <v>4495</v>
      </c>
      <c r="L4315" t="s">
        <v>4069</v>
      </c>
      <c r="P4315" t="s">
        <v>3343</v>
      </c>
    </row>
    <row r="4316" spans="1:16" x14ac:dyDescent="0.25">
      <c r="A4316" t="s">
        <v>3328</v>
      </c>
      <c r="B4316" t="s">
        <v>15395</v>
      </c>
      <c r="C4316" t="s">
        <v>15564</v>
      </c>
      <c r="D4316" t="s">
        <v>15564</v>
      </c>
      <c r="E4316" t="s">
        <v>15565</v>
      </c>
      <c r="F4316" t="s">
        <v>15566</v>
      </c>
      <c r="G4316" t="s">
        <v>3881</v>
      </c>
      <c r="H4316" t="s">
        <v>4404</v>
      </c>
      <c r="I4316" t="s">
        <v>4500</v>
      </c>
      <c r="J4316" t="s">
        <v>4501</v>
      </c>
      <c r="K4316" t="s">
        <v>4495</v>
      </c>
      <c r="L4316" t="s">
        <v>4069</v>
      </c>
      <c r="P4316" t="s">
        <v>3343</v>
      </c>
    </row>
    <row r="4317" spans="1:16" x14ac:dyDescent="0.25">
      <c r="A4317" t="s">
        <v>3328</v>
      </c>
      <c r="B4317" t="s">
        <v>15399</v>
      </c>
      <c r="C4317" t="s">
        <v>15567</v>
      </c>
      <c r="D4317" t="s">
        <v>15567</v>
      </c>
      <c r="E4317" t="s">
        <v>15568</v>
      </c>
      <c r="F4317" t="s">
        <v>15569</v>
      </c>
      <c r="G4317" t="s">
        <v>3881</v>
      </c>
      <c r="H4317" t="s">
        <v>4404</v>
      </c>
      <c r="J4317" t="s">
        <v>4501</v>
      </c>
      <c r="K4317" t="s">
        <v>4495</v>
      </c>
      <c r="L4317" t="s">
        <v>4069</v>
      </c>
      <c r="P4317" t="s">
        <v>3343</v>
      </c>
    </row>
    <row r="4318" spans="1:16" x14ac:dyDescent="0.25">
      <c r="A4318" t="s">
        <v>3328</v>
      </c>
      <c r="B4318" t="s">
        <v>15395</v>
      </c>
      <c r="C4318" t="s">
        <v>15570</v>
      </c>
      <c r="D4318" t="s">
        <v>15570</v>
      </c>
      <c r="E4318" t="s">
        <v>15571</v>
      </c>
      <c r="F4318" t="s">
        <v>15572</v>
      </c>
      <c r="G4318" t="s">
        <v>3881</v>
      </c>
      <c r="H4318" t="s">
        <v>4404</v>
      </c>
      <c r="I4318" t="s">
        <v>4524</v>
      </c>
      <c r="J4318" t="s">
        <v>4501</v>
      </c>
      <c r="K4318" t="s">
        <v>4495</v>
      </c>
      <c r="L4318" t="s">
        <v>4069</v>
      </c>
      <c r="P4318" t="s">
        <v>3343</v>
      </c>
    </row>
    <row r="4319" spans="1:16" x14ac:dyDescent="0.25">
      <c r="A4319" t="s">
        <v>3328</v>
      </c>
      <c r="B4319" t="s">
        <v>15399</v>
      </c>
      <c r="C4319" t="s">
        <v>15573</v>
      </c>
      <c r="D4319" t="s">
        <v>15573</v>
      </c>
      <c r="E4319" t="s">
        <v>15574</v>
      </c>
      <c r="F4319" t="s">
        <v>15575</v>
      </c>
      <c r="G4319" t="s">
        <v>3881</v>
      </c>
      <c r="H4319" t="s">
        <v>4404</v>
      </c>
      <c r="I4319" t="s">
        <v>4514</v>
      </c>
      <c r="J4319" t="s">
        <v>4501</v>
      </c>
      <c r="K4319" t="s">
        <v>4495</v>
      </c>
      <c r="L4319" t="s">
        <v>4069</v>
      </c>
      <c r="P4319" t="s">
        <v>3343</v>
      </c>
    </row>
    <row r="4320" spans="1:16" x14ac:dyDescent="0.25">
      <c r="A4320" t="s">
        <v>4764</v>
      </c>
      <c r="B4320" t="s">
        <v>15173</v>
      </c>
      <c r="C4320" t="s">
        <v>15576</v>
      </c>
      <c r="D4320" t="s">
        <v>15576</v>
      </c>
      <c r="E4320" t="s">
        <v>15577</v>
      </c>
      <c r="F4320" t="s">
        <v>15578</v>
      </c>
      <c r="G4320" t="s">
        <v>4403</v>
      </c>
      <c r="H4320" t="s">
        <v>4404</v>
      </c>
      <c r="J4320" t="s">
        <v>4501</v>
      </c>
      <c r="K4320" t="s">
        <v>4495</v>
      </c>
      <c r="L4320" t="s">
        <v>4069</v>
      </c>
      <c r="P4320" t="s">
        <v>3343</v>
      </c>
    </row>
    <row r="4321" spans="1:16" x14ac:dyDescent="0.25">
      <c r="A4321" t="s">
        <v>4764</v>
      </c>
      <c r="B4321" t="s">
        <v>15183</v>
      </c>
      <c r="C4321" t="s">
        <v>15579</v>
      </c>
      <c r="D4321" t="s">
        <v>15579</v>
      </c>
      <c r="E4321" t="s">
        <v>15580</v>
      </c>
      <c r="F4321" t="s">
        <v>15581</v>
      </c>
      <c r="G4321" t="s">
        <v>4403</v>
      </c>
      <c r="H4321" t="s">
        <v>4404</v>
      </c>
      <c r="J4321" t="s">
        <v>4501</v>
      </c>
      <c r="K4321" t="s">
        <v>4495</v>
      </c>
      <c r="L4321" t="s">
        <v>4069</v>
      </c>
      <c r="P4321" t="s">
        <v>3343</v>
      </c>
    </row>
    <row r="4322" spans="1:16" x14ac:dyDescent="0.25">
      <c r="A4322" t="s">
        <v>4764</v>
      </c>
      <c r="B4322" t="s">
        <v>15183</v>
      </c>
      <c r="C4322" t="s">
        <v>15582</v>
      </c>
      <c r="D4322" t="s">
        <v>15582</v>
      </c>
      <c r="E4322" t="s">
        <v>15583</v>
      </c>
      <c r="F4322" t="s">
        <v>15584</v>
      </c>
      <c r="G4322" t="s">
        <v>4403</v>
      </c>
      <c r="H4322" t="s">
        <v>4404</v>
      </c>
      <c r="J4322" t="s">
        <v>4501</v>
      </c>
      <c r="K4322" t="s">
        <v>4495</v>
      </c>
      <c r="L4322" t="s">
        <v>4069</v>
      </c>
      <c r="P4322" t="s">
        <v>3343</v>
      </c>
    </row>
    <row r="4323" spans="1:16" x14ac:dyDescent="0.25">
      <c r="A4323" t="s">
        <v>3328</v>
      </c>
      <c r="B4323" t="s">
        <v>15395</v>
      </c>
      <c r="C4323" t="s">
        <v>15585</v>
      </c>
      <c r="D4323" t="s">
        <v>15585</v>
      </c>
      <c r="E4323" t="s">
        <v>15586</v>
      </c>
      <c r="F4323" t="s">
        <v>15587</v>
      </c>
      <c r="G4323" t="s">
        <v>3881</v>
      </c>
      <c r="H4323" t="s">
        <v>4404</v>
      </c>
      <c r="I4323" t="s">
        <v>4500</v>
      </c>
      <c r="J4323" t="s">
        <v>4501</v>
      </c>
      <c r="K4323" t="s">
        <v>4495</v>
      </c>
      <c r="L4323" t="s">
        <v>4069</v>
      </c>
      <c r="P4323" t="s">
        <v>3343</v>
      </c>
    </row>
    <row r="4324" spans="1:16" x14ac:dyDescent="0.25">
      <c r="A4324" t="s">
        <v>3328</v>
      </c>
      <c r="B4324" t="s">
        <v>15399</v>
      </c>
      <c r="C4324" t="s">
        <v>15588</v>
      </c>
      <c r="D4324" t="s">
        <v>15588</v>
      </c>
      <c r="E4324" t="s">
        <v>15589</v>
      </c>
      <c r="F4324" t="s">
        <v>15590</v>
      </c>
      <c r="G4324" t="s">
        <v>3881</v>
      </c>
      <c r="H4324" t="s">
        <v>4404</v>
      </c>
      <c r="I4324" t="s">
        <v>4506</v>
      </c>
      <c r="J4324" t="s">
        <v>4501</v>
      </c>
      <c r="K4324" t="s">
        <v>4495</v>
      </c>
      <c r="L4324" t="s">
        <v>4069</v>
      </c>
      <c r="P4324" t="s">
        <v>3343</v>
      </c>
    </row>
    <row r="4325" spans="1:16" x14ac:dyDescent="0.25">
      <c r="A4325" t="s">
        <v>4764</v>
      </c>
      <c r="B4325" t="s">
        <v>15183</v>
      </c>
      <c r="C4325" t="s">
        <v>15591</v>
      </c>
      <c r="D4325" t="s">
        <v>15591</v>
      </c>
      <c r="E4325" t="s">
        <v>15592</v>
      </c>
      <c r="F4325" t="s">
        <v>15593</v>
      </c>
      <c r="G4325" t="s">
        <v>4403</v>
      </c>
      <c r="H4325" t="s">
        <v>4404</v>
      </c>
      <c r="J4325" t="s">
        <v>4501</v>
      </c>
      <c r="K4325" t="s">
        <v>4495</v>
      </c>
      <c r="L4325" t="s">
        <v>4069</v>
      </c>
      <c r="P4325" t="s">
        <v>3343</v>
      </c>
    </row>
    <row r="4326" spans="1:16" x14ac:dyDescent="0.25">
      <c r="A4326" t="s">
        <v>4764</v>
      </c>
      <c r="B4326" t="s">
        <v>15183</v>
      </c>
      <c r="C4326" t="s">
        <v>15594</v>
      </c>
      <c r="D4326" t="s">
        <v>15594</v>
      </c>
      <c r="E4326" t="s">
        <v>15595</v>
      </c>
      <c r="F4326" t="s">
        <v>15596</v>
      </c>
      <c r="G4326" t="s">
        <v>4403</v>
      </c>
      <c r="H4326" t="s">
        <v>4404</v>
      </c>
      <c r="J4326" t="s">
        <v>4501</v>
      </c>
      <c r="K4326" t="s">
        <v>4495</v>
      </c>
      <c r="L4326" t="s">
        <v>4069</v>
      </c>
      <c r="P4326" t="s">
        <v>3343</v>
      </c>
    </row>
    <row r="4327" spans="1:16" x14ac:dyDescent="0.25">
      <c r="A4327" t="s">
        <v>3328</v>
      </c>
      <c r="B4327" t="s">
        <v>15395</v>
      </c>
      <c r="C4327" t="s">
        <v>15597</v>
      </c>
      <c r="D4327" t="s">
        <v>15597</v>
      </c>
      <c r="E4327" t="s">
        <v>15598</v>
      </c>
      <c r="F4327" t="s">
        <v>15599</v>
      </c>
      <c r="G4327" t="s">
        <v>3881</v>
      </c>
      <c r="H4327" t="s">
        <v>4404</v>
      </c>
      <c r="J4327" t="s">
        <v>4501</v>
      </c>
      <c r="K4327" t="s">
        <v>4495</v>
      </c>
      <c r="L4327" t="s">
        <v>4069</v>
      </c>
      <c r="P4327" t="s">
        <v>3343</v>
      </c>
    </row>
    <row r="4328" spans="1:16" x14ac:dyDescent="0.25">
      <c r="A4328" t="s">
        <v>3328</v>
      </c>
      <c r="B4328" t="s">
        <v>15399</v>
      </c>
      <c r="C4328" t="s">
        <v>15600</v>
      </c>
      <c r="D4328" t="s">
        <v>15600</v>
      </c>
      <c r="E4328" t="s">
        <v>15601</v>
      </c>
      <c r="F4328" t="s">
        <v>15602</v>
      </c>
      <c r="G4328" t="s">
        <v>3881</v>
      </c>
      <c r="H4328" t="s">
        <v>4404</v>
      </c>
      <c r="I4328" t="s">
        <v>4506</v>
      </c>
      <c r="J4328" t="s">
        <v>4501</v>
      </c>
      <c r="K4328" t="s">
        <v>4495</v>
      </c>
      <c r="L4328" t="s">
        <v>4069</v>
      </c>
      <c r="P4328" t="s">
        <v>3343</v>
      </c>
    </row>
    <row r="4329" spans="1:16" x14ac:dyDescent="0.25">
      <c r="A4329" t="s">
        <v>4764</v>
      </c>
      <c r="B4329" t="s">
        <v>15183</v>
      </c>
      <c r="C4329" t="s">
        <v>15603</v>
      </c>
      <c r="D4329" t="s">
        <v>15603</v>
      </c>
      <c r="E4329" t="s">
        <v>15604</v>
      </c>
      <c r="F4329" t="s">
        <v>15605</v>
      </c>
      <c r="G4329" t="s">
        <v>4403</v>
      </c>
      <c r="H4329" t="s">
        <v>4404</v>
      </c>
      <c r="J4329" t="s">
        <v>4774</v>
      </c>
      <c r="K4329" t="s">
        <v>4495</v>
      </c>
      <c r="L4329" t="s">
        <v>4069</v>
      </c>
      <c r="P4329" t="s">
        <v>3343</v>
      </c>
    </row>
    <row r="4330" spans="1:16" x14ac:dyDescent="0.25">
      <c r="A4330" t="s">
        <v>4764</v>
      </c>
      <c r="B4330" t="s">
        <v>15183</v>
      </c>
      <c r="C4330" t="s">
        <v>15606</v>
      </c>
      <c r="D4330" t="s">
        <v>15606</v>
      </c>
      <c r="E4330" t="s">
        <v>15607</v>
      </c>
      <c r="F4330" t="s">
        <v>15608</v>
      </c>
      <c r="G4330" t="s">
        <v>4403</v>
      </c>
      <c r="H4330" t="s">
        <v>4404</v>
      </c>
      <c r="J4330" t="s">
        <v>4774</v>
      </c>
      <c r="K4330" t="s">
        <v>4495</v>
      </c>
      <c r="L4330" t="s">
        <v>4069</v>
      </c>
      <c r="P4330" t="s">
        <v>3343</v>
      </c>
    </row>
    <row r="4331" spans="1:16" x14ac:dyDescent="0.25">
      <c r="A4331" t="s">
        <v>3328</v>
      </c>
      <c r="B4331" t="s">
        <v>15395</v>
      </c>
      <c r="C4331" t="s">
        <v>15609</v>
      </c>
      <c r="D4331" t="s">
        <v>15609</v>
      </c>
      <c r="E4331" t="s">
        <v>15610</v>
      </c>
      <c r="F4331" t="s">
        <v>15611</v>
      </c>
      <c r="G4331" t="s">
        <v>3881</v>
      </c>
      <c r="H4331" t="s">
        <v>4404</v>
      </c>
      <c r="I4331" t="s">
        <v>4500</v>
      </c>
      <c r="J4331" t="s">
        <v>4501</v>
      </c>
      <c r="K4331" t="s">
        <v>4495</v>
      </c>
      <c r="L4331" t="s">
        <v>4069</v>
      </c>
      <c r="P4331" t="s">
        <v>3343</v>
      </c>
    </row>
    <row r="4332" spans="1:16" x14ac:dyDescent="0.25">
      <c r="A4332" t="s">
        <v>3328</v>
      </c>
      <c r="B4332" t="s">
        <v>15399</v>
      </c>
      <c r="C4332" t="s">
        <v>15612</v>
      </c>
      <c r="D4332" t="s">
        <v>15612</v>
      </c>
      <c r="E4332" t="s">
        <v>15613</v>
      </c>
      <c r="F4332" t="s">
        <v>15614</v>
      </c>
      <c r="G4332" t="s">
        <v>3881</v>
      </c>
      <c r="H4332" t="s">
        <v>4404</v>
      </c>
      <c r="I4332" t="s">
        <v>4506</v>
      </c>
      <c r="J4332" t="s">
        <v>4501</v>
      </c>
      <c r="K4332" t="s">
        <v>4495</v>
      </c>
      <c r="L4332" t="s">
        <v>4069</v>
      </c>
      <c r="P4332" t="s">
        <v>3343</v>
      </c>
    </row>
    <row r="4333" spans="1:16" x14ac:dyDescent="0.25">
      <c r="A4333" t="s">
        <v>4764</v>
      </c>
      <c r="B4333" t="s">
        <v>15173</v>
      </c>
      <c r="C4333" t="s">
        <v>15615</v>
      </c>
      <c r="D4333" t="s">
        <v>15615</v>
      </c>
      <c r="E4333" t="s">
        <v>15616</v>
      </c>
      <c r="F4333" t="s">
        <v>15617</v>
      </c>
      <c r="G4333" t="s">
        <v>4403</v>
      </c>
      <c r="H4333" t="s">
        <v>4404</v>
      </c>
      <c r="J4333" t="s">
        <v>4501</v>
      </c>
      <c r="K4333" t="s">
        <v>4495</v>
      </c>
      <c r="L4333" t="s">
        <v>4069</v>
      </c>
      <c r="P4333" t="s">
        <v>3343</v>
      </c>
    </row>
    <row r="4334" spans="1:16" x14ac:dyDescent="0.25">
      <c r="A4334" t="s">
        <v>4764</v>
      </c>
      <c r="B4334" t="s">
        <v>15183</v>
      </c>
      <c r="C4334" t="s">
        <v>15618</v>
      </c>
      <c r="D4334" t="s">
        <v>15618</v>
      </c>
      <c r="E4334" t="s">
        <v>15619</v>
      </c>
      <c r="F4334" t="s">
        <v>15620</v>
      </c>
      <c r="G4334" t="s">
        <v>4403</v>
      </c>
      <c r="H4334" t="s">
        <v>4404</v>
      </c>
      <c r="J4334" t="s">
        <v>4501</v>
      </c>
      <c r="K4334" t="s">
        <v>4495</v>
      </c>
      <c r="L4334" t="s">
        <v>4069</v>
      </c>
      <c r="P4334" t="s">
        <v>3343</v>
      </c>
    </row>
    <row r="4335" spans="1:16" x14ac:dyDescent="0.25">
      <c r="B4335" t="s">
        <v>15621</v>
      </c>
      <c r="C4335" t="s">
        <v>15622</v>
      </c>
      <c r="D4335" t="s">
        <v>15622</v>
      </c>
      <c r="E4335" t="s">
        <v>15623</v>
      </c>
      <c r="F4335" t="s">
        <v>2275</v>
      </c>
      <c r="H4335" t="s">
        <v>4404</v>
      </c>
      <c r="I4335" t="s">
        <v>7211</v>
      </c>
      <c r="K4335" t="s">
        <v>3336</v>
      </c>
      <c r="L4335" t="s">
        <v>3337</v>
      </c>
      <c r="P4335" t="s">
        <v>3343</v>
      </c>
    </row>
    <row r="4336" spans="1:16" x14ac:dyDescent="0.25">
      <c r="A4336" t="s">
        <v>4398</v>
      </c>
      <c r="B4336" t="s">
        <v>4399</v>
      </c>
      <c r="C4336" t="s">
        <v>15624</v>
      </c>
      <c r="D4336" t="s">
        <v>15624</v>
      </c>
      <c r="E4336" t="s">
        <v>4401</v>
      </c>
      <c r="F4336" t="s">
        <v>15625</v>
      </c>
      <c r="G4336" t="s">
        <v>4403</v>
      </c>
      <c r="H4336" t="s">
        <v>4404</v>
      </c>
      <c r="J4336" t="s">
        <v>15626</v>
      </c>
      <c r="K4336" t="s">
        <v>4406</v>
      </c>
      <c r="L4336" t="s">
        <v>4069</v>
      </c>
      <c r="P4336" t="s">
        <v>3343</v>
      </c>
    </row>
    <row r="4337" spans="1:16" x14ac:dyDescent="0.25">
      <c r="A4337" t="s">
        <v>4398</v>
      </c>
      <c r="B4337" t="s">
        <v>4399</v>
      </c>
      <c r="C4337" t="s">
        <v>15627</v>
      </c>
      <c r="D4337" t="s">
        <v>15627</v>
      </c>
      <c r="E4337" t="s">
        <v>15628</v>
      </c>
      <c r="F4337" t="s">
        <v>15629</v>
      </c>
      <c r="G4337" t="s">
        <v>4403</v>
      </c>
      <c r="H4337" t="s">
        <v>4404</v>
      </c>
      <c r="J4337" t="s">
        <v>15626</v>
      </c>
      <c r="K4337" t="s">
        <v>4406</v>
      </c>
      <c r="L4337" t="s">
        <v>3337</v>
      </c>
      <c r="P4337" t="s">
        <v>3343</v>
      </c>
    </row>
    <row r="4338" spans="1:16" x14ac:dyDescent="0.25">
      <c r="A4338" t="s">
        <v>4398</v>
      </c>
      <c r="B4338" t="s">
        <v>4399</v>
      </c>
      <c r="C4338" t="s">
        <v>15630</v>
      </c>
      <c r="D4338" t="s">
        <v>15630</v>
      </c>
      <c r="E4338" t="s">
        <v>4401</v>
      </c>
      <c r="F4338" t="s">
        <v>15631</v>
      </c>
      <c r="G4338" t="s">
        <v>4403</v>
      </c>
      <c r="H4338" t="s">
        <v>4404</v>
      </c>
      <c r="J4338" t="s">
        <v>15632</v>
      </c>
      <c r="K4338" t="s">
        <v>4406</v>
      </c>
      <c r="L4338" t="s">
        <v>4069</v>
      </c>
      <c r="P4338" t="s">
        <v>3343</v>
      </c>
    </row>
    <row r="4339" spans="1:16" x14ac:dyDescent="0.25">
      <c r="A4339" t="s">
        <v>4398</v>
      </c>
      <c r="B4339" t="s">
        <v>4399</v>
      </c>
      <c r="C4339" t="s">
        <v>15633</v>
      </c>
      <c r="D4339" t="s">
        <v>15633</v>
      </c>
      <c r="E4339" t="s">
        <v>15634</v>
      </c>
      <c r="F4339" t="s">
        <v>15635</v>
      </c>
      <c r="G4339" t="s">
        <v>4403</v>
      </c>
      <c r="H4339" t="s">
        <v>4404</v>
      </c>
      <c r="J4339" t="s">
        <v>15632</v>
      </c>
      <c r="K4339" t="s">
        <v>4406</v>
      </c>
      <c r="L4339" t="s">
        <v>4069</v>
      </c>
      <c r="P4339" t="s">
        <v>3343</v>
      </c>
    </row>
    <row r="4340" spans="1:16" x14ac:dyDescent="0.25">
      <c r="A4340" t="s">
        <v>4398</v>
      </c>
      <c r="B4340" t="s">
        <v>4399</v>
      </c>
      <c r="C4340" t="s">
        <v>15636</v>
      </c>
      <c r="D4340" t="s">
        <v>15636</v>
      </c>
      <c r="E4340" t="s">
        <v>4401</v>
      </c>
      <c r="F4340" t="s">
        <v>15637</v>
      </c>
      <c r="G4340" t="s">
        <v>4403</v>
      </c>
      <c r="H4340" t="s">
        <v>4404</v>
      </c>
      <c r="J4340" t="s">
        <v>15638</v>
      </c>
      <c r="K4340" t="s">
        <v>4406</v>
      </c>
      <c r="L4340" t="s">
        <v>4069</v>
      </c>
      <c r="P4340" t="s">
        <v>3343</v>
      </c>
    </row>
    <row r="4341" spans="1:16" x14ac:dyDescent="0.25">
      <c r="A4341" t="s">
        <v>4398</v>
      </c>
      <c r="B4341" t="s">
        <v>4399</v>
      </c>
      <c r="C4341" t="s">
        <v>15639</v>
      </c>
      <c r="D4341" t="s">
        <v>15639</v>
      </c>
      <c r="E4341" t="s">
        <v>15640</v>
      </c>
      <c r="F4341" t="s">
        <v>15641</v>
      </c>
      <c r="G4341" t="s">
        <v>4403</v>
      </c>
      <c r="H4341" t="s">
        <v>4404</v>
      </c>
      <c r="J4341" t="s">
        <v>15638</v>
      </c>
      <c r="K4341" t="s">
        <v>4406</v>
      </c>
      <c r="L4341" t="s">
        <v>4069</v>
      </c>
      <c r="P4341" t="s">
        <v>3343</v>
      </c>
    </row>
    <row r="4342" spans="1:16" x14ac:dyDescent="0.25">
      <c r="A4342" t="s">
        <v>4398</v>
      </c>
      <c r="B4342" t="s">
        <v>4445</v>
      </c>
      <c r="C4342" t="s">
        <v>956</v>
      </c>
      <c r="D4342" t="s">
        <v>956</v>
      </c>
      <c r="E4342" t="s">
        <v>15642</v>
      </c>
      <c r="G4342" t="s">
        <v>4403</v>
      </c>
      <c r="H4342" t="s">
        <v>4415</v>
      </c>
      <c r="K4342" t="s">
        <v>4448</v>
      </c>
      <c r="L4342" t="s">
        <v>4069</v>
      </c>
      <c r="M4342" t="s">
        <v>15643</v>
      </c>
      <c r="P4342" t="s">
        <v>3343</v>
      </c>
    </row>
    <row r="4343" spans="1:16" x14ac:dyDescent="0.25">
      <c r="A4343" t="s">
        <v>3430</v>
      </c>
      <c r="B4343" t="s">
        <v>15644</v>
      </c>
      <c r="C4343" t="s">
        <v>15645</v>
      </c>
      <c r="D4343" t="s">
        <v>15645</v>
      </c>
      <c r="E4343" t="s">
        <v>15646</v>
      </c>
      <c r="F4343" t="s">
        <v>15647</v>
      </c>
      <c r="K4343" t="s">
        <v>3336</v>
      </c>
      <c r="L4343" t="s">
        <v>4069</v>
      </c>
      <c r="P4343" t="s">
        <v>3343</v>
      </c>
    </row>
    <row r="4344" spans="1:16" x14ac:dyDescent="0.25">
      <c r="A4344" t="s">
        <v>4764</v>
      </c>
      <c r="B4344" t="s">
        <v>15356</v>
      </c>
      <c r="C4344" t="s">
        <v>15648</v>
      </c>
      <c r="D4344" t="s">
        <v>15648</v>
      </c>
      <c r="E4344" t="s">
        <v>15649</v>
      </c>
      <c r="F4344" t="s">
        <v>15650</v>
      </c>
      <c r="H4344" t="s">
        <v>4404</v>
      </c>
      <c r="J4344" t="s">
        <v>4501</v>
      </c>
      <c r="K4344" t="s">
        <v>4495</v>
      </c>
      <c r="L4344" t="s">
        <v>4069</v>
      </c>
      <c r="P4344" t="s">
        <v>3343</v>
      </c>
    </row>
    <row r="4345" spans="1:16" x14ac:dyDescent="0.25">
      <c r="A4345" t="s">
        <v>4398</v>
      </c>
      <c r="B4345" t="s">
        <v>5795</v>
      </c>
      <c r="C4345" t="s">
        <v>15651</v>
      </c>
      <c r="D4345" t="s">
        <v>15651</v>
      </c>
      <c r="E4345" t="s">
        <v>15652</v>
      </c>
      <c r="F4345" t="s">
        <v>15653</v>
      </c>
      <c r="H4345" t="s">
        <v>4415</v>
      </c>
      <c r="K4345" t="s">
        <v>5799</v>
      </c>
      <c r="L4345" t="s">
        <v>4069</v>
      </c>
      <c r="M4345" t="s">
        <v>15654</v>
      </c>
      <c r="N4345" t="s">
        <v>4450</v>
      </c>
      <c r="P4345" t="s">
        <v>3343</v>
      </c>
    </row>
    <row r="4346" spans="1:16" x14ac:dyDescent="0.25">
      <c r="A4346" t="s">
        <v>4398</v>
      </c>
      <c r="B4346" t="s">
        <v>5795</v>
      </c>
      <c r="C4346" t="s">
        <v>15655</v>
      </c>
      <c r="D4346" t="s">
        <v>15655</v>
      </c>
      <c r="E4346" t="s">
        <v>15656</v>
      </c>
      <c r="F4346" t="s">
        <v>15657</v>
      </c>
      <c r="G4346" t="s">
        <v>4403</v>
      </c>
      <c r="H4346" t="s">
        <v>4415</v>
      </c>
      <c r="K4346" t="s">
        <v>5799</v>
      </c>
      <c r="L4346" t="s">
        <v>3337</v>
      </c>
      <c r="M4346" t="s">
        <v>5231</v>
      </c>
      <c r="N4346" t="s">
        <v>4450</v>
      </c>
      <c r="P4346" t="s">
        <v>3343</v>
      </c>
    </row>
    <row r="4347" spans="1:16" x14ac:dyDescent="0.25">
      <c r="A4347" t="s">
        <v>4398</v>
      </c>
      <c r="B4347" t="s">
        <v>4570</v>
      </c>
      <c r="C4347" t="s">
        <v>12309</v>
      </c>
      <c r="D4347" t="s">
        <v>12309</v>
      </c>
      <c r="E4347" t="s">
        <v>15658</v>
      </c>
      <c r="F4347" t="s">
        <v>12309</v>
      </c>
      <c r="G4347" t="s">
        <v>4403</v>
      </c>
      <c r="H4347" t="s">
        <v>4404</v>
      </c>
      <c r="J4347" t="s">
        <v>15659</v>
      </c>
      <c r="K4347" t="s">
        <v>4406</v>
      </c>
      <c r="L4347" t="s">
        <v>4069</v>
      </c>
      <c r="P4347" t="s">
        <v>3343</v>
      </c>
    </row>
    <row r="4348" spans="1:16" x14ac:dyDescent="0.25">
      <c r="A4348" t="s">
        <v>4398</v>
      </c>
      <c r="B4348" t="s">
        <v>4594</v>
      </c>
      <c r="C4348" t="s">
        <v>15660</v>
      </c>
      <c r="D4348" t="s">
        <v>15660</v>
      </c>
      <c r="E4348" t="s">
        <v>15661</v>
      </c>
      <c r="H4348" t="s">
        <v>4415</v>
      </c>
      <c r="L4348" t="s">
        <v>4069</v>
      </c>
      <c r="P4348" t="s">
        <v>3343</v>
      </c>
    </row>
    <row r="4349" spans="1:16" x14ac:dyDescent="0.25">
      <c r="A4349" t="s">
        <v>4398</v>
      </c>
      <c r="B4349" t="s">
        <v>4570</v>
      </c>
      <c r="C4349" t="s">
        <v>15662</v>
      </c>
      <c r="D4349" t="s">
        <v>15662</v>
      </c>
      <c r="E4349" t="s">
        <v>4401</v>
      </c>
      <c r="F4349" t="s">
        <v>15663</v>
      </c>
      <c r="G4349" t="s">
        <v>4403</v>
      </c>
      <c r="H4349" t="s">
        <v>4404</v>
      </c>
      <c r="J4349" t="s">
        <v>15659</v>
      </c>
      <c r="K4349" t="s">
        <v>4406</v>
      </c>
      <c r="L4349" t="s">
        <v>4069</v>
      </c>
      <c r="P4349" t="s">
        <v>3343</v>
      </c>
    </row>
    <row r="4350" spans="1:16" x14ac:dyDescent="0.25">
      <c r="C4350" t="s">
        <v>15664</v>
      </c>
      <c r="D4350" t="s">
        <v>15664</v>
      </c>
      <c r="E4350" t="s">
        <v>15665</v>
      </c>
      <c r="K4350" t="s">
        <v>3336</v>
      </c>
      <c r="L4350" t="s">
        <v>3337</v>
      </c>
      <c r="N4350" t="s">
        <v>4450</v>
      </c>
      <c r="P4350" t="s">
        <v>3343</v>
      </c>
    </row>
    <row r="4351" spans="1:16" x14ac:dyDescent="0.25">
      <c r="A4351" t="s">
        <v>4398</v>
      </c>
      <c r="B4351" t="s">
        <v>4594</v>
      </c>
      <c r="C4351" t="s">
        <v>15666</v>
      </c>
      <c r="D4351" t="s">
        <v>15666</v>
      </c>
      <c r="E4351" t="s">
        <v>15667</v>
      </c>
      <c r="F4351" t="s">
        <v>15668</v>
      </c>
      <c r="G4351" t="s">
        <v>4403</v>
      </c>
      <c r="H4351" t="s">
        <v>4415</v>
      </c>
      <c r="J4351" t="s">
        <v>15669</v>
      </c>
      <c r="K4351" t="s">
        <v>4598</v>
      </c>
      <c r="L4351" t="s">
        <v>3337</v>
      </c>
      <c r="P4351" t="s">
        <v>3343</v>
      </c>
    </row>
    <row r="4352" spans="1:16" x14ac:dyDescent="0.25">
      <c r="A4352" t="s">
        <v>4410</v>
      </c>
      <c r="B4352" t="s">
        <v>7263</v>
      </c>
      <c r="C4352" t="s">
        <v>15670</v>
      </c>
      <c r="D4352" t="s">
        <v>15670</v>
      </c>
      <c r="H4352" t="s">
        <v>4404</v>
      </c>
      <c r="K4352" t="s">
        <v>4495</v>
      </c>
      <c r="L4352" t="s">
        <v>4069</v>
      </c>
      <c r="P4352" t="s">
        <v>3343</v>
      </c>
    </row>
    <row r="4353" spans="1:16" x14ac:dyDescent="0.25">
      <c r="C4353" t="s">
        <v>15671</v>
      </c>
      <c r="D4353" t="s">
        <v>15671</v>
      </c>
      <c r="E4353" t="s">
        <v>15672</v>
      </c>
      <c r="H4353" t="s">
        <v>3334</v>
      </c>
      <c r="K4353" t="s">
        <v>3336</v>
      </c>
      <c r="L4353" t="s">
        <v>4069</v>
      </c>
      <c r="P4353" t="s">
        <v>3343</v>
      </c>
    </row>
    <row r="4354" spans="1:16" x14ac:dyDescent="0.25">
      <c r="A4354" t="s">
        <v>4398</v>
      </c>
      <c r="B4354" t="s">
        <v>7284</v>
      </c>
      <c r="C4354" t="s">
        <v>15673</v>
      </c>
      <c r="D4354" t="s">
        <v>15673</v>
      </c>
      <c r="E4354" t="s">
        <v>15674</v>
      </c>
      <c r="F4354" t="s">
        <v>15675</v>
      </c>
      <c r="G4354" t="s">
        <v>4403</v>
      </c>
      <c r="H4354" t="s">
        <v>4415</v>
      </c>
      <c r="L4354" t="s">
        <v>3337</v>
      </c>
      <c r="M4354" t="s">
        <v>15676</v>
      </c>
      <c r="N4354" t="s">
        <v>4450</v>
      </c>
      <c r="P4354" t="s">
        <v>3343</v>
      </c>
    </row>
    <row r="4355" spans="1:16" x14ac:dyDescent="0.25">
      <c r="A4355" t="s">
        <v>4398</v>
      </c>
      <c r="B4355" t="s">
        <v>7284</v>
      </c>
      <c r="C4355" t="s">
        <v>15677</v>
      </c>
      <c r="D4355" t="s">
        <v>15677</v>
      </c>
      <c r="E4355" t="s">
        <v>15678</v>
      </c>
      <c r="G4355" t="s">
        <v>4403</v>
      </c>
      <c r="H4355" t="s">
        <v>4415</v>
      </c>
      <c r="L4355" t="s">
        <v>3337</v>
      </c>
      <c r="M4355" t="s">
        <v>15679</v>
      </c>
      <c r="N4355" t="s">
        <v>4450</v>
      </c>
      <c r="P4355" t="s">
        <v>3343</v>
      </c>
    </row>
    <row r="4356" spans="1:16" x14ac:dyDescent="0.25">
      <c r="A4356" t="s">
        <v>4398</v>
      </c>
      <c r="B4356" t="s">
        <v>7284</v>
      </c>
      <c r="C4356" t="s">
        <v>15680</v>
      </c>
      <c r="D4356" t="s">
        <v>15680</v>
      </c>
      <c r="E4356" t="s">
        <v>15681</v>
      </c>
      <c r="F4356" t="s">
        <v>15682</v>
      </c>
      <c r="G4356" t="s">
        <v>4403</v>
      </c>
      <c r="H4356" t="s">
        <v>4415</v>
      </c>
      <c r="L4356" t="s">
        <v>3337</v>
      </c>
      <c r="M4356" t="s">
        <v>15683</v>
      </c>
      <c r="N4356" t="s">
        <v>4450</v>
      </c>
      <c r="P4356" t="s">
        <v>3343</v>
      </c>
    </row>
    <row r="4357" spans="1:16" x14ac:dyDescent="0.25">
      <c r="A4357" t="s">
        <v>4398</v>
      </c>
      <c r="B4357" t="s">
        <v>5795</v>
      </c>
      <c r="C4357" t="s">
        <v>15684</v>
      </c>
      <c r="D4357" t="s">
        <v>15684</v>
      </c>
      <c r="E4357" t="s">
        <v>15685</v>
      </c>
      <c r="H4357" t="s">
        <v>4415</v>
      </c>
      <c r="I4357" t="s">
        <v>15686</v>
      </c>
      <c r="J4357" t="s">
        <v>15686</v>
      </c>
      <c r="K4357" t="s">
        <v>5799</v>
      </c>
      <c r="L4357" t="s">
        <v>3337</v>
      </c>
      <c r="M4357" t="s">
        <v>15687</v>
      </c>
      <c r="N4357" t="s">
        <v>4450</v>
      </c>
      <c r="P4357" t="s">
        <v>3343</v>
      </c>
    </row>
    <row r="4358" spans="1:16" x14ac:dyDescent="0.25">
      <c r="A4358" t="s">
        <v>4398</v>
      </c>
      <c r="B4358" t="s">
        <v>4432</v>
      </c>
      <c r="C4358" t="s">
        <v>15688</v>
      </c>
      <c r="D4358" t="s">
        <v>15688</v>
      </c>
      <c r="E4358" t="s">
        <v>15689</v>
      </c>
      <c r="F4358" t="s">
        <v>15690</v>
      </c>
      <c r="G4358" t="s">
        <v>4486</v>
      </c>
      <c r="H4358" t="s">
        <v>4404</v>
      </c>
      <c r="J4358" t="s">
        <v>4436</v>
      </c>
      <c r="K4358" t="s">
        <v>4406</v>
      </c>
      <c r="L4358" t="s">
        <v>4069</v>
      </c>
      <c r="P4358" t="s">
        <v>3343</v>
      </c>
    </row>
    <row r="4359" spans="1:16" x14ac:dyDescent="0.25">
      <c r="A4359" t="s">
        <v>4398</v>
      </c>
      <c r="B4359" t="s">
        <v>4432</v>
      </c>
      <c r="C4359" t="s">
        <v>15691</v>
      </c>
      <c r="D4359" t="s">
        <v>15691</v>
      </c>
      <c r="E4359" t="s">
        <v>15692</v>
      </c>
      <c r="F4359" t="s">
        <v>15693</v>
      </c>
      <c r="G4359" t="s">
        <v>4403</v>
      </c>
      <c r="H4359" t="s">
        <v>4404</v>
      </c>
      <c r="J4359" t="s">
        <v>4436</v>
      </c>
      <c r="K4359" t="s">
        <v>4406</v>
      </c>
      <c r="L4359" t="s">
        <v>3337</v>
      </c>
      <c r="P4359" t="s">
        <v>3343</v>
      </c>
    </row>
    <row r="4360" spans="1:16" x14ac:dyDescent="0.25">
      <c r="A4360" t="s">
        <v>4410</v>
      </c>
      <c r="B4360" t="s">
        <v>7263</v>
      </c>
      <c r="C4360" t="s">
        <v>15694</v>
      </c>
      <c r="D4360" t="s">
        <v>15694</v>
      </c>
      <c r="E4360" t="s">
        <v>15695</v>
      </c>
      <c r="F4360" t="s">
        <v>15696</v>
      </c>
      <c r="G4360" t="s">
        <v>3333</v>
      </c>
      <c r="H4360" t="s">
        <v>4404</v>
      </c>
      <c r="K4360" t="s">
        <v>4495</v>
      </c>
      <c r="L4360" t="s">
        <v>4069</v>
      </c>
      <c r="P4360" t="s">
        <v>3343</v>
      </c>
    </row>
    <row r="4361" spans="1:16" x14ac:dyDescent="0.25">
      <c r="A4361" t="s">
        <v>3328</v>
      </c>
      <c r="B4361" t="s">
        <v>15697</v>
      </c>
      <c r="C4361" t="s">
        <v>15698</v>
      </c>
      <c r="D4361" t="s">
        <v>15698</v>
      </c>
      <c r="E4361" t="s">
        <v>15699</v>
      </c>
      <c r="F4361" t="s">
        <v>15700</v>
      </c>
      <c r="G4361" t="s">
        <v>3881</v>
      </c>
      <c r="H4361" t="s">
        <v>4415</v>
      </c>
      <c r="K4361" t="s">
        <v>3336</v>
      </c>
      <c r="L4361" t="s">
        <v>3337</v>
      </c>
      <c r="P4361" t="s">
        <v>3343</v>
      </c>
    </row>
    <row r="4362" spans="1:16" x14ac:dyDescent="0.25">
      <c r="A4362" t="s">
        <v>3328</v>
      </c>
      <c r="B4362" t="s">
        <v>15701</v>
      </c>
      <c r="C4362" t="s">
        <v>15702</v>
      </c>
      <c r="D4362" t="s">
        <v>15702</v>
      </c>
      <c r="E4362" t="s">
        <v>15699</v>
      </c>
      <c r="F4362" t="s">
        <v>15703</v>
      </c>
      <c r="G4362" t="s">
        <v>3881</v>
      </c>
      <c r="H4362" t="s">
        <v>4415</v>
      </c>
      <c r="K4362" t="s">
        <v>3336</v>
      </c>
      <c r="L4362" t="s">
        <v>3337</v>
      </c>
      <c r="P4362" t="s">
        <v>3343</v>
      </c>
    </row>
    <row r="4363" spans="1:16" x14ac:dyDescent="0.25">
      <c r="A4363" t="s">
        <v>3328</v>
      </c>
      <c r="C4363" t="s">
        <v>15704</v>
      </c>
      <c r="D4363" t="s">
        <v>15704</v>
      </c>
      <c r="E4363" t="s">
        <v>15699</v>
      </c>
      <c r="F4363" t="s">
        <v>15705</v>
      </c>
      <c r="G4363" t="s">
        <v>3881</v>
      </c>
      <c r="H4363" t="s">
        <v>4415</v>
      </c>
      <c r="K4363" t="s">
        <v>3336</v>
      </c>
      <c r="L4363" t="s">
        <v>4069</v>
      </c>
      <c r="P4363" t="s">
        <v>3343</v>
      </c>
    </row>
    <row r="4364" spans="1:16" x14ac:dyDescent="0.25">
      <c r="A4364" t="s">
        <v>3328</v>
      </c>
      <c r="B4364" t="s">
        <v>15697</v>
      </c>
      <c r="C4364" t="s">
        <v>15706</v>
      </c>
      <c r="D4364" t="s">
        <v>15706</v>
      </c>
      <c r="E4364" t="s">
        <v>15699</v>
      </c>
      <c r="F4364" t="s">
        <v>15707</v>
      </c>
      <c r="G4364" t="s">
        <v>3881</v>
      </c>
      <c r="H4364" t="s">
        <v>4415</v>
      </c>
      <c r="K4364" t="s">
        <v>3336</v>
      </c>
      <c r="L4364" t="s">
        <v>3337</v>
      </c>
      <c r="P4364" t="s">
        <v>3343</v>
      </c>
    </row>
    <row r="4365" spans="1:16" x14ac:dyDescent="0.25">
      <c r="A4365" t="s">
        <v>3328</v>
      </c>
      <c r="B4365" t="s">
        <v>15697</v>
      </c>
      <c r="C4365" t="s">
        <v>15708</v>
      </c>
      <c r="D4365" t="s">
        <v>15708</v>
      </c>
      <c r="E4365" t="s">
        <v>15699</v>
      </c>
      <c r="F4365" t="s">
        <v>15709</v>
      </c>
      <c r="G4365" t="s">
        <v>3881</v>
      </c>
      <c r="H4365" t="s">
        <v>4415</v>
      </c>
      <c r="K4365" t="s">
        <v>3336</v>
      </c>
      <c r="L4365" t="s">
        <v>3337</v>
      </c>
      <c r="P4365" t="s">
        <v>3343</v>
      </c>
    </row>
    <row r="4366" spans="1:16" x14ac:dyDescent="0.25">
      <c r="A4366" t="s">
        <v>3328</v>
      </c>
      <c r="C4366" t="s">
        <v>15710</v>
      </c>
      <c r="D4366" t="s">
        <v>15710</v>
      </c>
      <c r="E4366" t="s">
        <v>15699</v>
      </c>
      <c r="F4366" t="s">
        <v>15711</v>
      </c>
      <c r="G4366" t="s">
        <v>3881</v>
      </c>
      <c r="H4366" t="s">
        <v>4415</v>
      </c>
      <c r="K4366" t="s">
        <v>3336</v>
      </c>
      <c r="L4366" t="s">
        <v>3337</v>
      </c>
      <c r="P4366" t="s">
        <v>3343</v>
      </c>
    </row>
    <row r="4367" spans="1:16" x14ac:dyDescent="0.25">
      <c r="A4367" t="s">
        <v>3328</v>
      </c>
      <c r="C4367" t="s">
        <v>15712</v>
      </c>
      <c r="D4367" t="s">
        <v>15712</v>
      </c>
      <c r="E4367" t="s">
        <v>15713</v>
      </c>
      <c r="F4367" t="s">
        <v>5502</v>
      </c>
      <c r="G4367" t="s">
        <v>3881</v>
      </c>
      <c r="H4367" t="s">
        <v>4415</v>
      </c>
      <c r="J4367" t="s">
        <v>12495</v>
      </c>
      <c r="K4367" t="s">
        <v>3336</v>
      </c>
      <c r="L4367" t="s">
        <v>3337</v>
      </c>
      <c r="P4367" t="s">
        <v>3343</v>
      </c>
    </row>
    <row r="4368" spans="1:16" x14ac:dyDescent="0.25">
      <c r="A4368" t="s">
        <v>3328</v>
      </c>
      <c r="C4368" t="s">
        <v>15714</v>
      </c>
      <c r="D4368" t="s">
        <v>15714</v>
      </c>
      <c r="E4368" t="s">
        <v>15715</v>
      </c>
      <c r="F4368" t="s">
        <v>4486</v>
      </c>
      <c r="G4368" t="s">
        <v>4486</v>
      </c>
      <c r="H4368" t="s">
        <v>4415</v>
      </c>
      <c r="J4368" t="s">
        <v>12495</v>
      </c>
      <c r="K4368" t="s">
        <v>3336</v>
      </c>
      <c r="L4368" t="s">
        <v>4069</v>
      </c>
      <c r="P4368" t="s">
        <v>3343</v>
      </c>
    </row>
    <row r="4369" spans="1:16" x14ac:dyDescent="0.25">
      <c r="A4369" t="s">
        <v>3328</v>
      </c>
      <c r="B4369" t="s">
        <v>12474</v>
      </c>
      <c r="C4369" t="s">
        <v>15716</v>
      </c>
      <c r="D4369" t="s">
        <v>15716</v>
      </c>
      <c r="E4369" t="s">
        <v>15717</v>
      </c>
      <c r="F4369" t="s">
        <v>15718</v>
      </c>
      <c r="G4369" t="s">
        <v>3881</v>
      </c>
      <c r="H4369" t="s">
        <v>4415</v>
      </c>
      <c r="J4369" t="s">
        <v>12495</v>
      </c>
      <c r="K4369" t="s">
        <v>3336</v>
      </c>
      <c r="L4369" t="s">
        <v>3337</v>
      </c>
      <c r="P4369" t="s">
        <v>3343</v>
      </c>
    </row>
    <row r="4370" spans="1:16" x14ac:dyDescent="0.25">
      <c r="A4370" t="s">
        <v>3328</v>
      </c>
      <c r="C4370" t="s">
        <v>15719</v>
      </c>
      <c r="D4370" t="s">
        <v>15719</v>
      </c>
      <c r="E4370" t="s">
        <v>15720</v>
      </c>
      <c r="F4370" t="s">
        <v>15721</v>
      </c>
      <c r="G4370" t="s">
        <v>3881</v>
      </c>
      <c r="H4370" t="s">
        <v>4415</v>
      </c>
      <c r="K4370" t="s">
        <v>3336</v>
      </c>
      <c r="L4370" t="s">
        <v>3337</v>
      </c>
      <c r="P4370" t="s">
        <v>3343</v>
      </c>
    </row>
    <row r="4371" spans="1:16" x14ac:dyDescent="0.25">
      <c r="A4371" t="s">
        <v>3328</v>
      </c>
      <c r="B4371" t="s">
        <v>15722</v>
      </c>
      <c r="C4371" t="s">
        <v>15723</v>
      </c>
      <c r="D4371" t="s">
        <v>15723</v>
      </c>
      <c r="E4371" t="s">
        <v>15724</v>
      </c>
      <c r="F4371" t="s">
        <v>15725</v>
      </c>
      <c r="G4371" t="s">
        <v>4403</v>
      </c>
      <c r="H4371" t="s">
        <v>4415</v>
      </c>
      <c r="K4371" t="s">
        <v>3336</v>
      </c>
      <c r="L4371" t="s">
        <v>3337</v>
      </c>
      <c r="P4371" t="s">
        <v>3343</v>
      </c>
    </row>
    <row r="4372" spans="1:16" x14ac:dyDescent="0.25">
      <c r="A4372" t="s">
        <v>3328</v>
      </c>
      <c r="C4372" t="s">
        <v>15726</v>
      </c>
      <c r="D4372" t="s">
        <v>15726</v>
      </c>
      <c r="E4372" t="s">
        <v>15727</v>
      </c>
      <c r="F4372" t="s">
        <v>15728</v>
      </c>
      <c r="G4372" t="s">
        <v>4403</v>
      </c>
      <c r="H4372" t="s">
        <v>4415</v>
      </c>
      <c r="K4372" t="s">
        <v>3336</v>
      </c>
      <c r="L4372" t="s">
        <v>4069</v>
      </c>
      <c r="P4372" t="s">
        <v>3343</v>
      </c>
    </row>
    <row r="4373" spans="1:16" x14ac:dyDescent="0.25">
      <c r="A4373" t="s">
        <v>3328</v>
      </c>
      <c r="C4373" t="s">
        <v>15729</v>
      </c>
      <c r="D4373" t="s">
        <v>15729</v>
      </c>
      <c r="E4373" t="s">
        <v>15730</v>
      </c>
      <c r="F4373" t="s">
        <v>15731</v>
      </c>
      <c r="G4373" t="s">
        <v>3881</v>
      </c>
      <c r="H4373" t="s">
        <v>4415</v>
      </c>
      <c r="K4373" t="s">
        <v>3336</v>
      </c>
      <c r="L4373" t="s">
        <v>3337</v>
      </c>
      <c r="P4373" t="s">
        <v>3343</v>
      </c>
    </row>
    <row r="4374" spans="1:16" x14ac:dyDescent="0.25">
      <c r="A4374" t="s">
        <v>3328</v>
      </c>
      <c r="C4374" t="s">
        <v>15732</v>
      </c>
      <c r="D4374" t="s">
        <v>15732</v>
      </c>
      <c r="E4374" t="s">
        <v>15733</v>
      </c>
      <c r="F4374" t="s">
        <v>15734</v>
      </c>
      <c r="G4374" t="s">
        <v>3881</v>
      </c>
      <c r="H4374" t="s">
        <v>4415</v>
      </c>
      <c r="K4374" t="s">
        <v>3336</v>
      </c>
      <c r="L4374" t="s">
        <v>4069</v>
      </c>
      <c r="P4374" t="s">
        <v>3343</v>
      </c>
    </row>
    <row r="4375" spans="1:16" x14ac:dyDescent="0.25">
      <c r="A4375" t="s">
        <v>3328</v>
      </c>
      <c r="C4375" t="s">
        <v>15735</v>
      </c>
      <c r="D4375" t="s">
        <v>15735</v>
      </c>
      <c r="E4375" t="s">
        <v>15736</v>
      </c>
      <c r="F4375" t="s">
        <v>15737</v>
      </c>
      <c r="G4375" t="s">
        <v>3881</v>
      </c>
      <c r="H4375" t="s">
        <v>4415</v>
      </c>
      <c r="K4375" t="s">
        <v>3336</v>
      </c>
      <c r="L4375" t="s">
        <v>3337</v>
      </c>
      <c r="P4375" t="s">
        <v>3343</v>
      </c>
    </row>
    <row r="4376" spans="1:16" x14ac:dyDescent="0.25">
      <c r="A4376" t="s">
        <v>3328</v>
      </c>
      <c r="C4376" t="s">
        <v>15738</v>
      </c>
      <c r="D4376" t="s">
        <v>15738</v>
      </c>
      <c r="E4376" t="s">
        <v>15739</v>
      </c>
      <c r="F4376" t="s">
        <v>15740</v>
      </c>
      <c r="G4376" t="s">
        <v>3881</v>
      </c>
      <c r="H4376" t="s">
        <v>4415</v>
      </c>
      <c r="K4376" t="s">
        <v>3336</v>
      </c>
      <c r="L4376" t="s">
        <v>4069</v>
      </c>
      <c r="P4376" t="s">
        <v>3343</v>
      </c>
    </row>
    <row r="4377" spans="1:16" x14ac:dyDescent="0.25">
      <c r="A4377" t="s">
        <v>3328</v>
      </c>
      <c r="C4377" t="s">
        <v>15741</v>
      </c>
      <c r="D4377" t="s">
        <v>15741</v>
      </c>
      <c r="E4377" t="s">
        <v>15742</v>
      </c>
      <c r="F4377" t="s">
        <v>15743</v>
      </c>
      <c r="G4377" t="s">
        <v>3881</v>
      </c>
      <c r="H4377" t="s">
        <v>4415</v>
      </c>
      <c r="K4377" t="s">
        <v>3336</v>
      </c>
      <c r="L4377" t="s">
        <v>4069</v>
      </c>
      <c r="P4377" t="s">
        <v>3343</v>
      </c>
    </row>
    <row r="4378" spans="1:16" x14ac:dyDescent="0.25">
      <c r="A4378" t="s">
        <v>3430</v>
      </c>
      <c r="B4378" t="s">
        <v>14383</v>
      </c>
      <c r="C4378" t="s">
        <v>15744</v>
      </c>
      <c r="D4378" t="s">
        <v>15744</v>
      </c>
      <c r="E4378" t="s">
        <v>15745</v>
      </c>
      <c r="F4378" t="s">
        <v>15746</v>
      </c>
      <c r="G4378" t="s">
        <v>4513</v>
      </c>
      <c r="H4378" t="s">
        <v>3527</v>
      </c>
      <c r="I4378" t="s">
        <v>3335</v>
      </c>
      <c r="K4378" t="s">
        <v>3336</v>
      </c>
      <c r="L4378" t="s">
        <v>3337</v>
      </c>
      <c r="M4378" t="s">
        <v>15747</v>
      </c>
      <c r="P4378" t="s">
        <v>3343</v>
      </c>
    </row>
    <row r="4379" spans="1:16" x14ac:dyDescent="0.25">
      <c r="A4379" t="s">
        <v>3328</v>
      </c>
      <c r="B4379" t="s">
        <v>15748</v>
      </c>
      <c r="C4379" t="s">
        <v>15749</v>
      </c>
      <c r="D4379" t="s">
        <v>15749</v>
      </c>
      <c r="E4379" t="s">
        <v>15750</v>
      </c>
      <c r="F4379" t="s">
        <v>15751</v>
      </c>
      <c r="G4379" t="s">
        <v>3881</v>
      </c>
      <c r="H4379" t="s">
        <v>4404</v>
      </c>
      <c r="I4379" t="s">
        <v>4506</v>
      </c>
      <c r="J4379" t="s">
        <v>4501</v>
      </c>
      <c r="K4379" t="s">
        <v>4495</v>
      </c>
      <c r="L4379" t="s">
        <v>4069</v>
      </c>
      <c r="P4379" t="s">
        <v>3343</v>
      </c>
    </row>
    <row r="4380" spans="1:16" x14ac:dyDescent="0.25">
      <c r="A4380" t="s">
        <v>3328</v>
      </c>
      <c r="B4380" t="s">
        <v>15752</v>
      </c>
      <c r="C4380" t="s">
        <v>15753</v>
      </c>
      <c r="D4380" t="s">
        <v>15753</v>
      </c>
      <c r="F4380" t="s">
        <v>15754</v>
      </c>
      <c r="H4380" t="s">
        <v>4404</v>
      </c>
      <c r="J4380" t="s">
        <v>4501</v>
      </c>
      <c r="K4380" t="s">
        <v>4495</v>
      </c>
      <c r="L4380" t="s">
        <v>4069</v>
      </c>
      <c r="P4380" t="s">
        <v>3343</v>
      </c>
    </row>
    <row r="4381" spans="1:16" x14ac:dyDescent="0.25">
      <c r="A4381" t="s">
        <v>3328</v>
      </c>
      <c r="B4381" t="s">
        <v>15748</v>
      </c>
      <c r="C4381" t="s">
        <v>15755</v>
      </c>
      <c r="D4381" t="s">
        <v>15755</v>
      </c>
      <c r="E4381" t="s">
        <v>15756</v>
      </c>
      <c r="F4381" t="s">
        <v>15757</v>
      </c>
      <c r="H4381" t="s">
        <v>4404</v>
      </c>
      <c r="J4381" t="s">
        <v>4501</v>
      </c>
      <c r="K4381" t="s">
        <v>4495</v>
      </c>
      <c r="L4381" t="s">
        <v>4069</v>
      </c>
      <c r="P4381" t="s">
        <v>3343</v>
      </c>
    </row>
    <row r="4382" spans="1:16" x14ac:dyDescent="0.25">
      <c r="A4382" t="s">
        <v>3328</v>
      </c>
      <c r="B4382" t="s">
        <v>15752</v>
      </c>
      <c r="C4382" t="s">
        <v>15758</v>
      </c>
      <c r="D4382" t="s">
        <v>15758</v>
      </c>
      <c r="E4382" t="s">
        <v>15759</v>
      </c>
      <c r="F4382" t="s">
        <v>15760</v>
      </c>
      <c r="G4382" t="s">
        <v>3881</v>
      </c>
      <c r="H4382" t="s">
        <v>4404</v>
      </c>
      <c r="I4382" t="s">
        <v>4500</v>
      </c>
      <c r="J4382" t="s">
        <v>4501</v>
      </c>
      <c r="K4382" t="s">
        <v>4495</v>
      </c>
      <c r="L4382" t="s">
        <v>4069</v>
      </c>
      <c r="P4382" t="s">
        <v>3343</v>
      </c>
    </row>
    <row r="4383" spans="1:16" x14ac:dyDescent="0.25">
      <c r="A4383" t="s">
        <v>3328</v>
      </c>
      <c r="B4383" t="s">
        <v>15748</v>
      </c>
      <c r="C4383" t="s">
        <v>15761</v>
      </c>
      <c r="D4383" t="s">
        <v>15761</v>
      </c>
      <c r="E4383" t="s">
        <v>15762</v>
      </c>
      <c r="F4383" t="s">
        <v>15763</v>
      </c>
      <c r="G4383" t="s">
        <v>3881</v>
      </c>
      <c r="H4383" t="s">
        <v>4404</v>
      </c>
      <c r="I4383" t="s">
        <v>4514</v>
      </c>
      <c r="J4383" t="s">
        <v>4501</v>
      </c>
      <c r="K4383" t="s">
        <v>4495</v>
      </c>
      <c r="L4383" t="s">
        <v>4069</v>
      </c>
      <c r="P4383" t="s">
        <v>3343</v>
      </c>
    </row>
    <row r="4384" spans="1:16" x14ac:dyDescent="0.25">
      <c r="A4384" t="s">
        <v>3328</v>
      </c>
      <c r="B4384" t="s">
        <v>15752</v>
      </c>
      <c r="C4384" t="s">
        <v>15764</v>
      </c>
      <c r="D4384" t="s">
        <v>15764</v>
      </c>
      <c r="E4384" t="s">
        <v>15765</v>
      </c>
      <c r="F4384" t="s">
        <v>15766</v>
      </c>
      <c r="G4384" t="s">
        <v>3881</v>
      </c>
      <c r="H4384" t="s">
        <v>4404</v>
      </c>
      <c r="I4384" t="s">
        <v>4500</v>
      </c>
      <c r="J4384" t="s">
        <v>4501</v>
      </c>
      <c r="K4384" t="s">
        <v>4495</v>
      </c>
      <c r="L4384" t="s">
        <v>4069</v>
      </c>
      <c r="P4384" t="s">
        <v>3343</v>
      </c>
    </row>
    <row r="4385" spans="1:16" x14ac:dyDescent="0.25">
      <c r="A4385" t="s">
        <v>3328</v>
      </c>
      <c r="B4385" t="s">
        <v>15748</v>
      </c>
      <c r="C4385" t="s">
        <v>15767</v>
      </c>
      <c r="D4385" t="s">
        <v>15767</v>
      </c>
      <c r="E4385" t="s">
        <v>15768</v>
      </c>
      <c r="F4385" t="s">
        <v>15769</v>
      </c>
      <c r="H4385" t="s">
        <v>4404</v>
      </c>
      <c r="J4385" t="s">
        <v>4501</v>
      </c>
      <c r="K4385" t="s">
        <v>4495</v>
      </c>
      <c r="L4385" t="s">
        <v>4069</v>
      </c>
      <c r="P4385" t="s">
        <v>3343</v>
      </c>
    </row>
    <row r="4386" spans="1:16" x14ac:dyDescent="0.25">
      <c r="A4386" t="s">
        <v>3328</v>
      </c>
      <c r="B4386" t="s">
        <v>15752</v>
      </c>
      <c r="C4386" t="s">
        <v>15770</v>
      </c>
      <c r="D4386" t="s">
        <v>15770</v>
      </c>
      <c r="E4386" t="s">
        <v>15771</v>
      </c>
      <c r="F4386" t="s">
        <v>15772</v>
      </c>
      <c r="G4386" t="s">
        <v>4513</v>
      </c>
      <c r="H4386" t="s">
        <v>4404</v>
      </c>
      <c r="I4386" t="s">
        <v>4524</v>
      </c>
      <c r="J4386" t="s">
        <v>4501</v>
      </c>
      <c r="K4386" t="s">
        <v>4495</v>
      </c>
      <c r="L4386" t="s">
        <v>4069</v>
      </c>
      <c r="P4386" t="s">
        <v>3343</v>
      </c>
    </row>
    <row r="4387" spans="1:16" x14ac:dyDescent="0.25">
      <c r="A4387" t="s">
        <v>3328</v>
      </c>
      <c r="B4387" t="s">
        <v>15748</v>
      </c>
      <c r="C4387" t="s">
        <v>15773</v>
      </c>
      <c r="D4387" t="s">
        <v>15773</v>
      </c>
      <c r="E4387" t="s">
        <v>15774</v>
      </c>
      <c r="F4387" t="s">
        <v>15775</v>
      </c>
      <c r="G4387" t="s">
        <v>3881</v>
      </c>
      <c r="H4387" t="s">
        <v>4404</v>
      </c>
      <c r="I4387" t="s">
        <v>4506</v>
      </c>
      <c r="J4387" t="s">
        <v>4501</v>
      </c>
      <c r="K4387" t="s">
        <v>4495</v>
      </c>
      <c r="L4387" t="s">
        <v>4069</v>
      </c>
      <c r="P4387" t="s">
        <v>3343</v>
      </c>
    </row>
    <row r="4388" spans="1:16" x14ac:dyDescent="0.25">
      <c r="A4388" t="s">
        <v>3328</v>
      </c>
      <c r="B4388" t="s">
        <v>15752</v>
      </c>
      <c r="C4388" t="s">
        <v>15776</v>
      </c>
      <c r="D4388" t="s">
        <v>15776</v>
      </c>
      <c r="F4388" t="s">
        <v>15777</v>
      </c>
      <c r="H4388" t="s">
        <v>4404</v>
      </c>
      <c r="J4388" t="s">
        <v>4501</v>
      </c>
      <c r="K4388" t="s">
        <v>4495</v>
      </c>
      <c r="L4388" t="s">
        <v>4069</v>
      </c>
      <c r="P4388" t="s">
        <v>3343</v>
      </c>
    </row>
    <row r="4389" spans="1:16" x14ac:dyDescent="0.25">
      <c r="A4389" t="s">
        <v>3328</v>
      </c>
      <c r="B4389" t="s">
        <v>15748</v>
      </c>
      <c r="C4389" t="s">
        <v>15778</v>
      </c>
      <c r="D4389" t="s">
        <v>15778</v>
      </c>
      <c r="E4389" t="s">
        <v>15779</v>
      </c>
      <c r="F4389" t="s">
        <v>15780</v>
      </c>
      <c r="H4389" t="s">
        <v>4404</v>
      </c>
      <c r="I4389" t="s">
        <v>4506</v>
      </c>
      <c r="J4389" t="s">
        <v>4501</v>
      </c>
      <c r="K4389" t="s">
        <v>4495</v>
      </c>
      <c r="L4389" t="s">
        <v>4069</v>
      </c>
      <c r="P4389" t="s">
        <v>3343</v>
      </c>
    </row>
    <row r="4390" spans="1:16" x14ac:dyDescent="0.25">
      <c r="A4390" t="s">
        <v>3328</v>
      </c>
      <c r="B4390" t="s">
        <v>15752</v>
      </c>
      <c r="C4390" t="s">
        <v>15781</v>
      </c>
      <c r="D4390" t="s">
        <v>15781</v>
      </c>
      <c r="E4390" t="s">
        <v>15782</v>
      </c>
      <c r="F4390" t="s">
        <v>15783</v>
      </c>
      <c r="G4390" t="s">
        <v>4513</v>
      </c>
      <c r="H4390" t="s">
        <v>4404</v>
      </c>
      <c r="I4390" t="s">
        <v>4524</v>
      </c>
      <c r="J4390" t="s">
        <v>4501</v>
      </c>
      <c r="K4390" t="s">
        <v>4495</v>
      </c>
      <c r="L4390" t="s">
        <v>4069</v>
      </c>
      <c r="P4390" t="s">
        <v>3343</v>
      </c>
    </row>
    <row r="4391" spans="1:16" x14ac:dyDescent="0.25">
      <c r="A4391" t="s">
        <v>3328</v>
      </c>
      <c r="B4391" t="s">
        <v>15748</v>
      </c>
      <c r="C4391" t="s">
        <v>15784</v>
      </c>
      <c r="D4391" t="s">
        <v>15784</v>
      </c>
      <c r="E4391" t="s">
        <v>15785</v>
      </c>
      <c r="F4391" t="s">
        <v>15786</v>
      </c>
      <c r="G4391" t="s">
        <v>3881</v>
      </c>
      <c r="H4391" t="s">
        <v>4404</v>
      </c>
      <c r="I4391" t="s">
        <v>4506</v>
      </c>
      <c r="J4391" t="s">
        <v>4501</v>
      </c>
      <c r="K4391" t="s">
        <v>4495</v>
      </c>
      <c r="L4391" t="s">
        <v>4069</v>
      </c>
      <c r="P4391" t="s">
        <v>3343</v>
      </c>
    </row>
    <row r="4392" spans="1:16" x14ac:dyDescent="0.25">
      <c r="A4392" t="s">
        <v>3328</v>
      </c>
      <c r="B4392" t="s">
        <v>15752</v>
      </c>
      <c r="C4392" t="s">
        <v>15787</v>
      </c>
      <c r="D4392" t="s">
        <v>15787</v>
      </c>
      <c r="F4392" t="s">
        <v>15788</v>
      </c>
      <c r="H4392" t="s">
        <v>4404</v>
      </c>
      <c r="J4392" t="s">
        <v>4501</v>
      </c>
      <c r="K4392" t="s">
        <v>4495</v>
      </c>
      <c r="L4392" t="s">
        <v>4069</v>
      </c>
      <c r="P4392" t="s">
        <v>3343</v>
      </c>
    </row>
    <row r="4393" spans="1:16" x14ac:dyDescent="0.25">
      <c r="A4393" t="s">
        <v>3328</v>
      </c>
      <c r="B4393" t="s">
        <v>15748</v>
      </c>
      <c r="C4393" t="s">
        <v>15789</v>
      </c>
      <c r="D4393" t="s">
        <v>15789</v>
      </c>
      <c r="E4393" t="s">
        <v>15790</v>
      </c>
      <c r="F4393" t="s">
        <v>15791</v>
      </c>
      <c r="G4393" t="s">
        <v>3881</v>
      </c>
      <c r="H4393" t="s">
        <v>4404</v>
      </c>
      <c r="I4393" t="s">
        <v>4506</v>
      </c>
      <c r="J4393" t="s">
        <v>4501</v>
      </c>
      <c r="K4393" t="s">
        <v>4495</v>
      </c>
      <c r="L4393" t="s">
        <v>4069</v>
      </c>
      <c r="P4393" t="s">
        <v>3343</v>
      </c>
    </row>
    <row r="4394" spans="1:16" x14ac:dyDescent="0.25">
      <c r="A4394" t="s">
        <v>3328</v>
      </c>
      <c r="B4394" t="s">
        <v>15752</v>
      </c>
      <c r="C4394" t="s">
        <v>15792</v>
      </c>
      <c r="D4394" t="s">
        <v>15792</v>
      </c>
      <c r="E4394" t="s">
        <v>15793</v>
      </c>
      <c r="F4394" t="s">
        <v>15794</v>
      </c>
      <c r="G4394" t="s">
        <v>3881</v>
      </c>
      <c r="H4394" t="s">
        <v>4404</v>
      </c>
      <c r="I4394" t="s">
        <v>4524</v>
      </c>
      <c r="J4394" t="s">
        <v>4501</v>
      </c>
      <c r="K4394" t="s">
        <v>4495</v>
      </c>
      <c r="L4394" t="s">
        <v>4069</v>
      </c>
      <c r="P4394" t="s">
        <v>3343</v>
      </c>
    </row>
    <row r="4395" spans="1:16" x14ac:dyDescent="0.25">
      <c r="A4395" t="s">
        <v>3328</v>
      </c>
      <c r="B4395" t="s">
        <v>15748</v>
      </c>
      <c r="C4395" t="s">
        <v>15795</v>
      </c>
      <c r="D4395" t="s">
        <v>15795</v>
      </c>
      <c r="E4395" t="s">
        <v>15796</v>
      </c>
      <c r="F4395" t="s">
        <v>15797</v>
      </c>
      <c r="H4395" t="s">
        <v>4404</v>
      </c>
      <c r="J4395" t="s">
        <v>4501</v>
      </c>
      <c r="K4395" t="s">
        <v>4495</v>
      </c>
      <c r="L4395" t="s">
        <v>4069</v>
      </c>
      <c r="P4395" t="s">
        <v>3343</v>
      </c>
    </row>
    <row r="4396" spans="1:16" x14ac:dyDescent="0.25">
      <c r="A4396" t="s">
        <v>3328</v>
      </c>
      <c r="B4396" t="s">
        <v>15752</v>
      </c>
      <c r="C4396" t="s">
        <v>15798</v>
      </c>
      <c r="D4396" t="s">
        <v>15798</v>
      </c>
      <c r="F4396" t="s">
        <v>15799</v>
      </c>
      <c r="H4396" t="s">
        <v>4404</v>
      </c>
      <c r="J4396" t="s">
        <v>4501</v>
      </c>
      <c r="K4396" t="s">
        <v>4495</v>
      </c>
      <c r="L4396" t="s">
        <v>4069</v>
      </c>
      <c r="P4396" t="s">
        <v>3343</v>
      </c>
    </row>
    <row r="4397" spans="1:16" x14ac:dyDescent="0.25">
      <c r="A4397" t="s">
        <v>3328</v>
      </c>
      <c r="B4397" t="s">
        <v>15748</v>
      </c>
      <c r="C4397" t="s">
        <v>15800</v>
      </c>
      <c r="D4397" t="s">
        <v>15800</v>
      </c>
      <c r="E4397" t="s">
        <v>15801</v>
      </c>
      <c r="F4397" t="s">
        <v>15802</v>
      </c>
      <c r="G4397" t="s">
        <v>4513</v>
      </c>
      <c r="H4397" t="s">
        <v>4404</v>
      </c>
      <c r="I4397" t="s">
        <v>4514</v>
      </c>
      <c r="J4397" t="s">
        <v>4501</v>
      </c>
      <c r="K4397" t="s">
        <v>4495</v>
      </c>
      <c r="L4397" t="s">
        <v>4069</v>
      </c>
      <c r="P4397" t="s">
        <v>3343</v>
      </c>
    </row>
    <row r="4398" spans="1:16" x14ac:dyDescent="0.25">
      <c r="A4398" t="s">
        <v>3328</v>
      </c>
      <c r="B4398" t="s">
        <v>15752</v>
      </c>
      <c r="C4398" t="s">
        <v>15803</v>
      </c>
      <c r="D4398" t="s">
        <v>15803</v>
      </c>
      <c r="F4398" t="s">
        <v>15804</v>
      </c>
      <c r="H4398" t="s">
        <v>4404</v>
      </c>
      <c r="J4398" t="s">
        <v>4501</v>
      </c>
      <c r="K4398" t="s">
        <v>4495</v>
      </c>
      <c r="L4398" t="s">
        <v>4069</v>
      </c>
      <c r="P4398" t="s">
        <v>3343</v>
      </c>
    </row>
    <row r="4399" spans="1:16" x14ac:dyDescent="0.25">
      <c r="A4399" t="s">
        <v>3328</v>
      </c>
      <c r="B4399" t="s">
        <v>15748</v>
      </c>
      <c r="C4399" t="s">
        <v>15805</v>
      </c>
      <c r="D4399" t="s">
        <v>15805</v>
      </c>
      <c r="E4399" t="s">
        <v>15806</v>
      </c>
      <c r="F4399" t="s">
        <v>15807</v>
      </c>
      <c r="H4399" t="s">
        <v>4404</v>
      </c>
      <c r="J4399" t="s">
        <v>4501</v>
      </c>
      <c r="K4399" t="s">
        <v>4495</v>
      </c>
      <c r="L4399" t="s">
        <v>4069</v>
      </c>
      <c r="P4399" t="s">
        <v>3343</v>
      </c>
    </row>
    <row r="4400" spans="1:16" x14ac:dyDescent="0.25">
      <c r="A4400" t="s">
        <v>3328</v>
      </c>
      <c r="B4400" t="s">
        <v>15752</v>
      </c>
      <c r="C4400" t="s">
        <v>15808</v>
      </c>
      <c r="D4400" t="s">
        <v>15808</v>
      </c>
      <c r="F4400" t="s">
        <v>15809</v>
      </c>
      <c r="H4400" t="s">
        <v>4404</v>
      </c>
      <c r="J4400" t="s">
        <v>4501</v>
      </c>
      <c r="K4400" t="s">
        <v>4495</v>
      </c>
      <c r="L4400" t="s">
        <v>4069</v>
      </c>
      <c r="P4400" t="s">
        <v>3343</v>
      </c>
    </row>
    <row r="4401" spans="1:16" x14ac:dyDescent="0.25">
      <c r="C4401" t="s">
        <v>15810</v>
      </c>
      <c r="D4401" t="s">
        <v>15810</v>
      </c>
      <c r="E4401" t="s">
        <v>15811</v>
      </c>
      <c r="K4401" t="s">
        <v>3336</v>
      </c>
      <c r="L4401" t="s">
        <v>3337</v>
      </c>
      <c r="P4401" t="s">
        <v>3343</v>
      </c>
    </row>
    <row r="4402" spans="1:16" x14ac:dyDescent="0.25">
      <c r="A4402" t="s">
        <v>4410</v>
      </c>
      <c r="C4402" t="s">
        <v>15812</v>
      </c>
      <c r="D4402" t="s">
        <v>15812</v>
      </c>
      <c r="E4402" t="s">
        <v>15813</v>
      </c>
      <c r="F4402" t="s">
        <v>15814</v>
      </c>
      <c r="K4402" t="s">
        <v>4605</v>
      </c>
      <c r="L4402" t="s">
        <v>4069</v>
      </c>
      <c r="P4402" t="s">
        <v>3343</v>
      </c>
    </row>
    <row r="4403" spans="1:16" x14ac:dyDescent="0.25">
      <c r="A4403" t="s">
        <v>4764</v>
      </c>
      <c r="B4403" t="s">
        <v>15815</v>
      </c>
      <c r="C4403" t="s">
        <v>15816</v>
      </c>
      <c r="D4403" t="s">
        <v>15816</v>
      </c>
      <c r="E4403" t="s">
        <v>5354</v>
      </c>
      <c r="F4403" t="s">
        <v>15817</v>
      </c>
      <c r="G4403" t="s">
        <v>4799</v>
      </c>
      <c r="H4403" t="s">
        <v>4415</v>
      </c>
      <c r="K4403" t="s">
        <v>4593</v>
      </c>
      <c r="L4403" t="s">
        <v>5239</v>
      </c>
      <c r="M4403" t="s">
        <v>15818</v>
      </c>
      <c r="P4403" t="s">
        <v>3343</v>
      </c>
    </row>
    <row r="4404" spans="1:16" x14ac:dyDescent="0.25">
      <c r="A4404" t="s">
        <v>4398</v>
      </c>
      <c r="B4404" t="s">
        <v>4482</v>
      </c>
      <c r="C4404" t="s">
        <v>15819</v>
      </c>
      <c r="D4404" t="s">
        <v>15819</v>
      </c>
      <c r="E4404" t="s">
        <v>15820</v>
      </c>
      <c r="F4404" t="s">
        <v>15821</v>
      </c>
      <c r="H4404" t="s">
        <v>4415</v>
      </c>
      <c r="K4404" t="s">
        <v>11745</v>
      </c>
      <c r="L4404" t="s">
        <v>3337</v>
      </c>
      <c r="M4404" t="s">
        <v>15822</v>
      </c>
      <c r="P4404" t="s">
        <v>3343</v>
      </c>
    </row>
    <row r="4405" spans="1:16" x14ac:dyDescent="0.25">
      <c r="A4405" t="s">
        <v>4398</v>
      </c>
      <c r="B4405" t="s">
        <v>6348</v>
      </c>
      <c r="C4405" t="s">
        <v>15823</v>
      </c>
      <c r="D4405" t="s">
        <v>15823</v>
      </c>
      <c r="E4405" t="s">
        <v>15824</v>
      </c>
      <c r="F4405" t="s">
        <v>15825</v>
      </c>
      <c r="G4405" t="s">
        <v>4403</v>
      </c>
      <c r="H4405" t="s">
        <v>4404</v>
      </c>
      <c r="J4405" t="s">
        <v>15826</v>
      </c>
      <c r="K4405" t="s">
        <v>4406</v>
      </c>
      <c r="L4405" t="s">
        <v>3337</v>
      </c>
      <c r="P4405" t="s">
        <v>3343</v>
      </c>
    </row>
    <row r="4406" spans="1:16" x14ac:dyDescent="0.25">
      <c r="A4406" t="s">
        <v>4398</v>
      </c>
      <c r="B4406" t="s">
        <v>6348</v>
      </c>
      <c r="C4406" t="s">
        <v>15827</v>
      </c>
      <c r="D4406" t="s">
        <v>15827</v>
      </c>
      <c r="E4406" t="s">
        <v>15828</v>
      </c>
      <c r="F4406" t="s">
        <v>15829</v>
      </c>
      <c r="G4406" t="s">
        <v>4403</v>
      </c>
      <c r="H4406" t="s">
        <v>4404</v>
      </c>
      <c r="J4406" t="s">
        <v>15826</v>
      </c>
      <c r="K4406" t="s">
        <v>4406</v>
      </c>
      <c r="L4406" t="s">
        <v>3337</v>
      </c>
      <c r="P4406" t="s">
        <v>3343</v>
      </c>
    </row>
    <row r="4407" spans="1:16" x14ac:dyDescent="0.25">
      <c r="C4407" t="s">
        <v>15830</v>
      </c>
      <c r="D4407" t="s">
        <v>15830</v>
      </c>
      <c r="E4407" t="s">
        <v>15831</v>
      </c>
      <c r="G4407" t="s">
        <v>4403</v>
      </c>
      <c r="H4407" t="s">
        <v>4415</v>
      </c>
      <c r="K4407" t="s">
        <v>5814</v>
      </c>
      <c r="L4407" t="s">
        <v>3337</v>
      </c>
      <c r="M4407" t="s">
        <v>15832</v>
      </c>
      <c r="N4407" t="s">
        <v>4450</v>
      </c>
      <c r="P4407" t="s">
        <v>3343</v>
      </c>
    </row>
    <row r="4408" spans="1:16" x14ac:dyDescent="0.25">
      <c r="A4408" t="s">
        <v>4410</v>
      </c>
      <c r="B4408" t="s">
        <v>5815</v>
      </c>
      <c r="C4408" t="s">
        <v>15833</v>
      </c>
      <c r="D4408" t="s">
        <v>15833</v>
      </c>
      <c r="E4408" t="s">
        <v>15834</v>
      </c>
      <c r="F4408" t="s">
        <v>15835</v>
      </c>
      <c r="G4408" t="s">
        <v>4403</v>
      </c>
      <c r="H4408" t="s">
        <v>4415</v>
      </c>
      <c r="K4408" t="s">
        <v>5814</v>
      </c>
      <c r="L4408" t="s">
        <v>3337</v>
      </c>
      <c r="M4408" t="s">
        <v>15836</v>
      </c>
      <c r="N4408" t="s">
        <v>4450</v>
      </c>
      <c r="P4408" t="s">
        <v>3343</v>
      </c>
    </row>
    <row r="4409" spans="1:16" x14ac:dyDescent="0.25">
      <c r="C4409" t="s">
        <v>15837</v>
      </c>
      <c r="D4409" t="s">
        <v>15837</v>
      </c>
      <c r="E4409" t="s">
        <v>15838</v>
      </c>
      <c r="F4409" t="s">
        <v>15839</v>
      </c>
      <c r="G4409" t="s">
        <v>4403</v>
      </c>
      <c r="H4409" t="s">
        <v>4415</v>
      </c>
      <c r="J4409" t="s">
        <v>15840</v>
      </c>
      <c r="K4409" t="s">
        <v>5814</v>
      </c>
      <c r="L4409" t="s">
        <v>3337</v>
      </c>
      <c r="M4409" t="s">
        <v>15841</v>
      </c>
      <c r="N4409" t="s">
        <v>4450</v>
      </c>
      <c r="P4409" t="s">
        <v>3343</v>
      </c>
    </row>
    <row r="4410" spans="1:16" x14ac:dyDescent="0.25">
      <c r="C4410" t="s">
        <v>15842</v>
      </c>
      <c r="D4410" t="s">
        <v>15842</v>
      </c>
      <c r="E4410" t="s">
        <v>15843</v>
      </c>
      <c r="G4410" t="s">
        <v>4403</v>
      </c>
      <c r="H4410" t="s">
        <v>4415</v>
      </c>
      <c r="J4410" t="s">
        <v>15840</v>
      </c>
      <c r="K4410" t="s">
        <v>5814</v>
      </c>
      <c r="L4410" t="s">
        <v>3337</v>
      </c>
      <c r="M4410" t="s">
        <v>15844</v>
      </c>
      <c r="N4410" t="s">
        <v>4450</v>
      </c>
      <c r="P4410" t="s">
        <v>3343</v>
      </c>
    </row>
    <row r="4411" spans="1:16" x14ac:dyDescent="0.25">
      <c r="C4411" t="s">
        <v>15845</v>
      </c>
      <c r="D4411" t="s">
        <v>15845</v>
      </c>
      <c r="E4411" t="s">
        <v>15846</v>
      </c>
      <c r="F4411" t="s">
        <v>15847</v>
      </c>
      <c r="G4411" t="s">
        <v>4403</v>
      </c>
      <c r="H4411" t="s">
        <v>4415</v>
      </c>
      <c r="J4411" t="s">
        <v>15848</v>
      </c>
      <c r="K4411" t="s">
        <v>5814</v>
      </c>
      <c r="L4411" t="s">
        <v>3337</v>
      </c>
      <c r="M4411" t="s">
        <v>15849</v>
      </c>
      <c r="N4411" t="s">
        <v>4450</v>
      </c>
      <c r="P4411" t="s">
        <v>3343</v>
      </c>
    </row>
    <row r="4412" spans="1:16" x14ac:dyDescent="0.25">
      <c r="C4412" t="s">
        <v>15850</v>
      </c>
      <c r="D4412" t="s">
        <v>15850</v>
      </c>
      <c r="E4412" t="s">
        <v>15851</v>
      </c>
      <c r="G4412" t="s">
        <v>4403</v>
      </c>
      <c r="H4412" t="s">
        <v>4415</v>
      </c>
      <c r="J4412" t="s">
        <v>15848</v>
      </c>
      <c r="K4412" t="s">
        <v>5814</v>
      </c>
      <c r="L4412" t="s">
        <v>3337</v>
      </c>
      <c r="M4412" t="s">
        <v>15852</v>
      </c>
      <c r="N4412" t="s">
        <v>4450</v>
      </c>
      <c r="P4412" t="s">
        <v>3343</v>
      </c>
    </row>
    <row r="4413" spans="1:16" x14ac:dyDescent="0.25">
      <c r="A4413" t="s">
        <v>4398</v>
      </c>
      <c r="B4413" t="s">
        <v>4445</v>
      </c>
      <c r="C4413" t="s">
        <v>15853</v>
      </c>
      <c r="D4413" t="s">
        <v>15853</v>
      </c>
      <c r="E4413" t="s">
        <v>15854</v>
      </c>
      <c r="F4413" t="s">
        <v>15855</v>
      </c>
      <c r="G4413" t="s">
        <v>4403</v>
      </c>
      <c r="H4413" t="s">
        <v>4415</v>
      </c>
      <c r="K4413" t="s">
        <v>4448</v>
      </c>
      <c r="L4413" t="s">
        <v>3337</v>
      </c>
      <c r="M4413" t="s">
        <v>15856</v>
      </c>
      <c r="N4413" t="s">
        <v>4450</v>
      </c>
      <c r="P4413" t="s">
        <v>3343</v>
      </c>
    </row>
    <row r="4414" spans="1:16" x14ac:dyDescent="0.25">
      <c r="A4414" t="s">
        <v>4398</v>
      </c>
      <c r="B4414" t="s">
        <v>15857</v>
      </c>
      <c r="C4414" t="s">
        <v>15858</v>
      </c>
      <c r="D4414" t="s">
        <v>15858</v>
      </c>
      <c r="E4414" t="s">
        <v>15859</v>
      </c>
      <c r="F4414" t="s">
        <v>15860</v>
      </c>
      <c r="G4414" t="s">
        <v>4762</v>
      </c>
      <c r="H4414" t="s">
        <v>4415</v>
      </c>
      <c r="I4414" t="s">
        <v>15861</v>
      </c>
      <c r="J4414" t="s">
        <v>15861</v>
      </c>
      <c r="K4414" t="s">
        <v>5799</v>
      </c>
      <c r="L4414" t="s">
        <v>4069</v>
      </c>
      <c r="M4414" t="s">
        <v>15862</v>
      </c>
      <c r="N4414" t="s">
        <v>4450</v>
      </c>
      <c r="P4414" t="s">
        <v>3343</v>
      </c>
    </row>
    <row r="4415" spans="1:16" x14ac:dyDescent="0.25">
      <c r="A4415" t="s">
        <v>4764</v>
      </c>
      <c r="B4415" t="s">
        <v>15863</v>
      </c>
      <c r="C4415" t="s">
        <v>15864</v>
      </c>
      <c r="D4415" t="s">
        <v>15864</v>
      </c>
      <c r="E4415" t="s">
        <v>15865</v>
      </c>
      <c r="F4415" t="s">
        <v>15866</v>
      </c>
      <c r="H4415" t="s">
        <v>4404</v>
      </c>
      <c r="J4415" t="s">
        <v>15867</v>
      </c>
      <c r="K4415" t="s">
        <v>4495</v>
      </c>
      <c r="L4415" t="s">
        <v>4069</v>
      </c>
      <c r="P4415" t="s">
        <v>3343</v>
      </c>
    </row>
    <row r="4416" spans="1:16" x14ac:dyDescent="0.25">
      <c r="A4416" t="s">
        <v>4764</v>
      </c>
      <c r="B4416" t="s">
        <v>15868</v>
      </c>
      <c r="C4416" t="s">
        <v>15869</v>
      </c>
      <c r="D4416" t="s">
        <v>15869</v>
      </c>
      <c r="E4416" t="s">
        <v>15870</v>
      </c>
      <c r="F4416" t="s">
        <v>15871</v>
      </c>
      <c r="G4416" t="s">
        <v>4403</v>
      </c>
      <c r="H4416" t="s">
        <v>4404</v>
      </c>
      <c r="J4416" t="s">
        <v>4774</v>
      </c>
      <c r="K4416" t="s">
        <v>4495</v>
      </c>
      <c r="L4416" t="s">
        <v>4069</v>
      </c>
      <c r="P4416" t="s">
        <v>3343</v>
      </c>
    </row>
    <row r="4417" spans="1:16" x14ac:dyDescent="0.25">
      <c r="A4417" t="s">
        <v>4410</v>
      </c>
      <c r="B4417" t="s">
        <v>4775</v>
      </c>
      <c r="C4417" t="s">
        <v>15872</v>
      </c>
      <c r="D4417" t="s">
        <v>15872</v>
      </c>
      <c r="E4417" t="s">
        <v>15873</v>
      </c>
      <c r="F4417" t="s">
        <v>15874</v>
      </c>
      <c r="G4417" t="s">
        <v>4403</v>
      </c>
      <c r="H4417" t="s">
        <v>4404</v>
      </c>
      <c r="J4417" t="s">
        <v>15867</v>
      </c>
      <c r="K4417" t="s">
        <v>4495</v>
      </c>
      <c r="L4417" t="s">
        <v>4069</v>
      </c>
      <c r="P4417" t="s">
        <v>3343</v>
      </c>
    </row>
    <row r="4418" spans="1:16" x14ac:dyDescent="0.25">
      <c r="A4418" t="s">
        <v>4764</v>
      </c>
      <c r="B4418" t="s">
        <v>15868</v>
      </c>
      <c r="C4418" t="s">
        <v>15875</v>
      </c>
      <c r="D4418" t="s">
        <v>15875</v>
      </c>
      <c r="E4418" t="s">
        <v>15876</v>
      </c>
      <c r="F4418" t="s">
        <v>15877</v>
      </c>
      <c r="G4418" t="s">
        <v>4403</v>
      </c>
      <c r="H4418" t="s">
        <v>4404</v>
      </c>
      <c r="J4418" t="s">
        <v>15867</v>
      </c>
      <c r="K4418" t="s">
        <v>4495</v>
      </c>
      <c r="L4418" t="s">
        <v>4069</v>
      </c>
      <c r="P4418" t="s">
        <v>3343</v>
      </c>
    </row>
    <row r="4419" spans="1:16" x14ac:dyDescent="0.25">
      <c r="A4419" t="s">
        <v>4764</v>
      </c>
      <c r="B4419" t="s">
        <v>15878</v>
      </c>
      <c r="C4419" t="s">
        <v>15879</v>
      </c>
      <c r="D4419" t="s">
        <v>15879</v>
      </c>
      <c r="E4419" t="s">
        <v>15880</v>
      </c>
      <c r="F4419" t="s">
        <v>15881</v>
      </c>
      <c r="G4419" t="s">
        <v>4403</v>
      </c>
      <c r="H4419" t="s">
        <v>4404</v>
      </c>
      <c r="J4419" t="s">
        <v>15867</v>
      </c>
      <c r="K4419" t="s">
        <v>4495</v>
      </c>
      <c r="L4419" t="s">
        <v>4069</v>
      </c>
      <c r="P4419" t="s">
        <v>3343</v>
      </c>
    </row>
    <row r="4420" spans="1:16" x14ac:dyDescent="0.25">
      <c r="A4420" t="s">
        <v>4764</v>
      </c>
      <c r="B4420" t="s">
        <v>15878</v>
      </c>
      <c r="C4420" t="s">
        <v>15882</v>
      </c>
      <c r="D4420" t="s">
        <v>15882</v>
      </c>
      <c r="E4420" t="s">
        <v>4787</v>
      </c>
      <c r="F4420" t="s">
        <v>15883</v>
      </c>
      <c r="G4420" t="s">
        <v>4403</v>
      </c>
      <c r="H4420" t="s">
        <v>4404</v>
      </c>
      <c r="J4420" t="s">
        <v>15867</v>
      </c>
      <c r="K4420" t="s">
        <v>4495</v>
      </c>
      <c r="L4420" t="s">
        <v>4069</v>
      </c>
      <c r="P4420" t="s">
        <v>3343</v>
      </c>
    </row>
    <row r="4421" spans="1:16" x14ac:dyDescent="0.25">
      <c r="A4421" t="s">
        <v>4764</v>
      </c>
      <c r="B4421" t="s">
        <v>15878</v>
      </c>
      <c r="C4421" t="s">
        <v>15884</v>
      </c>
      <c r="D4421" t="s">
        <v>15884</v>
      </c>
      <c r="E4421" t="s">
        <v>15885</v>
      </c>
      <c r="F4421" t="s">
        <v>15886</v>
      </c>
      <c r="G4421" t="s">
        <v>4403</v>
      </c>
      <c r="H4421" t="s">
        <v>4404</v>
      </c>
      <c r="J4421" t="s">
        <v>15867</v>
      </c>
      <c r="K4421" t="s">
        <v>4495</v>
      </c>
      <c r="L4421" t="s">
        <v>4069</v>
      </c>
      <c r="P4421" t="s">
        <v>3343</v>
      </c>
    </row>
    <row r="4422" spans="1:16" x14ac:dyDescent="0.25">
      <c r="A4422" t="s">
        <v>4764</v>
      </c>
      <c r="B4422" t="s">
        <v>15878</v>
      </c>
      <c r="C4422" t="s">
        <v>15887</v>
      </c>
      <c r="D4422" t="s">
        <v>15887</v>
      </c>
      <c r="E4422" t="s">
        <v>15888</v>
      </c>
      <c r="F4422" t="s">
        <v>15889</v>
      </c>
      <c r="G4422" t="s">
        <v>4403</v>
      </c>
      <c r="H4422" t="s">
        <v>4404</v>
      </c>
      <c r="J4422" t="s">
        <v>15867</v>
      </c>
      <c r="K4422" t="s">
        <v>4495</v>
      </c>
      <c r="L4422" t="s">
        <v>4069</v>
      </c>
      <c r="P4422" t="s">
        <v>3343</v>
      </c>
    </row>
    <row r="4423" spans="1:16" x14ac:dyDescent="0.25">
      <c r="A4423" t="s">
        <v>4764</v>
      </c>
      <c r="B4423" t="s">
        <v>15868</v>
      </c>
      <c r="C4423" t="s">
        <v>15890</v>
      </c>
      <c r="D4423" t="s">
        <v>15890</v>
      </c>
      <c r="E4423" t="s">
        <v>15891</v>
      </c>
      <c r="F4423" t="s">
        <v>15892</v>
      </c>
      <c r="G4423" t="s">
        <v>4403</v>
      </c>
      <c r="H4423" t="s">
        <v>4404</v>
      </c>
      <c r="J4423" t="s">
        <v>15867</v>
      </c>
      <c r="K4423" t="s">
        <v>4495</v>
      </c>
      <c r="L4423" t="s">
        <v>4069</v>
      </c>
      <c r="P4423" t="s">
        <v>3343</v>
      </c>
    </row>
    <row r="4424" spans="1:16" x14ac:dyDescent="0.25">
      <c r="A4424" t="s">
        <v>4764</v>
      </c>
      <c r="B4424" t="s">
        <v>15893</v>
      </c>
      <c r="C4424" t="s">
        <v>15894</v>
      </c>
      <c r="D4424" t="s">
        <v>15894</v>
      </c>
      <c r="E4424" t="s">
        <v>15895</v>
      </c>
      <c r="F4424" t="s">
        <v>15896</v>
      </c>
      <c r="G4424" t="s">
        <v>4799</v>
      </c>
      <c r="H4424" t="s">
        <v>4404</v>
      </c>
      <c r="J4424" t="s">
        <v>4774</v>
      </c>
      <c r="K4424" t="s">
        <v>4495</v>
      </c>
      <c r="L4424" t="s">
        <v>4069</v>
      </c>
      <c r="P4424" t="s">
        <v>3343</v>
      </c>
    </row>
    <row r="4425" spans="1:16" x14ac:dyDescent="0.25">
      <c r="A4425" t="s">
        <v>4764</v>
      </c>
      <c r="B4425" t="s">
        <v>15863</v>
      </c>
      <c r="C4425" t="s">
        <v>15897</v>
      </c>
      <c r="D4425" t="s">
        <v>15897</v>
      </c>
      <c r="E4425" t="s">
        <v>15898</v>
      </c>
      <c r="F4425" t="s">
        <v>15899</v>
      </c>
      <c r="G4425" t="s">
        <v>228</v>
      </c>
      <c r="H4425" t="s">
        <v>4404</v>
      </c>
      <c r="I4425" t="s">
        <v>4803</v>
      </c>
      <c r="J4425" t="s">
        <v>4774</v>
      </c>
      <c r="K4425" t="s">
        <v>4495</v>
      </c>
      <c r="L4425" t="s">
        <v>4069</v>
      </c>
      <c r="P4425" t="s">
        <v>3343</v>
      </c>
    </row>
    <row r="4426" spans="1:16" x14ac:dyDescent="0.25">
      <c r="A4426" t="s">
        <v>4764</v>
      </c>
      <c r="B4426" t="s">
        <v>15863</v>
      </c>
      <c r="C4426" t="s">
        <v>15900</v>
      </c>
      <c r="D4426" t="s">
        <v>15900</v>
      </c>
      <c r="E4426" t="s">
        <v>4805</v>
      </c>
      <c r="F4426" t="s">
        <v>15901</v>
      </c>
      <c r="G4426" t="s">
        <v>4486</v>
      </c>
      <c r="H4426" t="s">
        <v>4404</v>
      </c>
      <c r="J4426" t="s">
        <v>4774</v>
      </c>
      <c r="K4426" t="s">
        <v>4495</v>
      </c>
      <c r="L4426" t="s">
        <v>4069</v>
      </c>
      <c r="P4426" t="s">
        <v>3343</v>
      </c>
    </row>
    <row r="4427" spans="1:16" x14ac:dyDescent="0.25">
      <c r="A4427" t="s">
        <v>4764</v>
      </c>
      <c r="B4427" t="s">
        <v>15863</v>
      </c>
      <c r="C4427" t="s">
        <v>15902</v>
      </c>
      <c r="D4427" t="s">
        <v>15902</v>
      </c>
      <c r="E4427" t="s">
        <v>4808</v>
      </c>
      <c r="F4427" t="s">
        <v>15903</v>
      </c>
      <c r="G4427" t="s">
        <v>4486</v>
      </c>
      <c r="H4427" t="s">
        <v>4404</v>
      </c>
      <c r="J4427" t="s">
        <v>4774</v>
      </c>
      <c r="K4427" t="s">
        <v>4495</v>
      </c>
      <c r="L4427" t="s">
        <v>4069</v>
      </c>
      <c r="P4427" t="s">
        <v>3343</v>
      </c>
    </row>
    <row r="4428" spans="1:16" x14ac:dyDescent="0.25">
      <c r="A4428" t="s">
        <v>4764</v>
      </c>
      <c r="B4428" t="s">
        <v>15863</v>
      </c>
      <c r="C4428" t="s">
        <v>15904</v>
      </c>
      <c r="D4428" t="s">
        <v>15904</v>
      </c>
      <c r="E4428" t="s">
        <v>4811</v>
      </c>
      <c r="F4428" t="s">
        <v>15905</v>
      </c>
      <c r="G4428" t="s">
        <v>4403</v>
      </c>
      <c r="H4428" t="s">
        <v>4404</v>
      </c>
      <c r="J4428" t="s">
        <v>4774</v>
      </c>
      <c r="K4428" t="s">
        <v>4495</v>
      </c>
      <c r="L4428" t="s">
        <v>4069</v>
      </c>
      <c r="P4428" t="s">
        <v>3343</v>
      </c>
    </row>
    <row r="4429" spans="1:16" x14ac:dyDescent="0.25">
      <c r="A4429" t="s">
        <v>4764</v>
      </c>
      <c r="B4429" t="s">
        <v>15863</v>
      </c>
      <c r="C4429" t="s">
        <v>15906</v>
      </c>
      <c r="D4429" t="s">
        <v>15906</v>
      </c>
      <c r="E4429" t="s">
        <v>15907</v>
      </c>
      <c r="F4429" t="s">
        <v>15908</v>
      </c>
      <c r="G4429" t="s">
        <v>4486</v>
      </c>
      <c r="H4429" t="s">
        <v>4404</v>
      </c>
      <c r="J4429" t="s">
        <v>4774</v>
      </c>
      <c r="K4429" t="s">
        <v>4495</v>
      </c>
      <c r="L4429" t="s">
        <v>4069</v>
      </c>
      <c r="P4429" t="s">
        <v>3343</v>
      </c>
    </row>
    <row r="4430" spans="1:16" x14ac:dyDescent="0.25">
      <c r="A4430" t="s">
        <v>4764</v>
      </c>
      <c r="B4430" t="s">
        <v>15863</v>
      </c>
      <c r="C4430" t="s">
        <v>15909</v>
      </c>
      <c r="D4430" t="s">
        <v>15909</v>
      </c>
      <c r="E4430" t="s">
        <v>15910</v>
      </c>
      <c r="F4430" t="s">
        <v>15911</v>
      </c>
      <c r="G4430" t="s">
        <v>4403</v>
      </c>
      <c r="H4430" t="s">
        <v>4404</v>
      </c>
      <c r="J4430" t="s">
        <v>4774</v>
      </c>
      <c r="K4430" t="s">
        <v>4495</v>
      </c>
      <c r="L4430" t="s">
        <v>4069</v>
      </c>
      <c r="P4430" t="s">
        <v>3343</v>
      </c>
    </row>
    <row r="4431" spans="1:16" x14ac:dyDescent="0.25">
      <c r="A4431" t="s">
        <v>4764</v>
      </c>
      <c r="B4431" t="s">
        <v>15863</v>
      </c>
      <c r="C4431" t="s">
        <v>15912</v>
      </c>
      <c r="D4431" t="s">
        <v>15912</v>
      </c>
      <c r="E4431" t="s">
        <v>4820</v>
      </c>
      <c r="F4431" t="s">
        <v>15913</v>
      </c>
      <c r="G4431" t="s">
        <v>3333</v>
      </c>
      <c r="H4431" t="s">
        <v>4404</v>
      </c>
      <c r="I4431" t="s">
        <v>4803</v>
      </c>
      <c r="J4431" t="s">
        <v>4774</v>
      </c>
      <c r="K4431" t="s">
        <v>4495</v>
      </c>
      <c r="L4431" t="s">
        <v>4069</v>
      </c>
      <c r="P4431" t="s">
        <v>3343</v>
      </c>
    </row>
    <row r="4432" spans="1:16" x14ac:dyDescent="0.25">
      <c r="A4432" t="s">
        <v>4764</v>
      </c>
      <c r="B4432" t="s">
        <v>15863</v>
      </c>
      <c r="C4432" t="s">
        <v>15914</v>
      </c>
      <c r="D4432" t="s">
        <v>15914</v>
      </c>
      <c r="E4432" t="s">
        <v>15915</v>
      </c>
      <c r="F4432" t="s">
        <v>15916</v>
      </c>
      <c r="G4432" t="s">
        <v>3881</v>
      </c>
      <c r="H4432" t="s">
        <v>4404</v>
      </c>
      <c r="I4432" t="s">
        <v>4803</v>
      </c>
      <c r="J4432" t="s">
        <v>4774</v>
      </c>
      <c r="K4432" t="s">
        <v>4495</v>
      </c>
      <c r="L4432" t="s">
        <v>4069</v>
      </c>
      <c r="P4432" t="s">
        <v>3343</v>
      </c>
    </row>
    <row r="4433" spans="1:16" x14ac:dyDescent="0.25">
      <c r="A4433" t="s">
        <v>4764</v>
      </c>
      <c r="B4433" t="s">
        <v>15863</v>
      </c>
      <c r="C4433" t="s">
        <v>15917</v>
      </c>
      <c r="D4433" t="s">
        <v>15917</v>
      </c>
      <c r="E4433" t="s">
        <v>15918</v>
      </c>
      <c r="F4433" t="s">
        <v>15919</v>
      </c>
      <c r="G4433" t="s">
        <v>3881</v>
      </c>
      <c r="H4433" t="s">
        <v>4404</v>
      </c>
      <c r="J4433" t="s">
        <v>4774</v>
      </c>
      <c r="K4433" t="s">
        <v>4495</v>
      </c>
      <c r="L4433" t="s">
        <v>4069</v>
      </c>
      <c r="P4433" t="s">
        <v>3343</v>
      </c>
    </row>
    <row r="4434" spans="1:16" x14ac:dyDescent="0.25">
      <c r="A4434" t="s">
        <v>4764</v>
      </c>
      <c r="B4434" t="s">
        <v>15863</v>
      </c>
      <c r="C4434" t="s">
        <v>15920</v>
      </c>
      <c r="D4434" t="s">
        <v>15920</v>
      </c>
      <c r="E4434" t="s">
        <v>15921</v>
      </c>
      <c r="F4434" t="s">
        <v>15922</v>
      </c>
      <c r="G4434" t="s">
        <v>4403</v>
      </c>
      <c r="H4434" t="s">
        <v>4404</v>
      </c>
      <c r="J4434" t="s">
        <v>4774</v>
      </c>
      <c r="K4434" t="s">
        <v>4495</v>
      </c>
      <c r="L4434" t="s">
        <v>4069</v>
      </c>
      <c r="P4434" t="s">
        <v>3343</v>
      </c>
    </row>
    <row r="4435" spans="1:16" x14ac:dyDescent="0.25">
      <c r="A4435" t="s">
        <v>4764</v>
      </c>
      <c r="B4435" t="s">
        <v>15863</v>
      </c>
      <c r="C4435" t="s">
        <v>15923</v>
      </c>
      <c r="D4435" t="s">
        <v>15923</v>
      </c>
      <c r="E4435" t="s">
        <v>15924</v>
      </c>
      <c r="F4435" t="s">
        <v>15925</v>
      </c>
      <c r="G4435" t="s">
        <v>4403</v>
      </c>
      <c r="H4435" t="s">
        <v>4404</v>
      </c>
      <c r="J4435" t="s">
        <v>4774</v>
      </c>
      <c r="K4435" t="s">
        <v>4495</v>
      </c>
      <c r="L4435" t="s">
        <v>4069</v>
      </c>
      <c r="P4435" t="s">
        <v>3343</v>
      </c>
    </row>
    <row r="4436" spans="1:16" x14ac:dyDescent="0.25">
      <c r="A4436" t="s">
        <v>4764</v>
      </c>
      <c r="B4436" t="s">
        <v>15863</v>
      </c>
      <c r="C4436" t="s">
        <v>15926</v>
      </c>
      <c r="D4436" t="s">
        <v>15926</v>
      </c>
      <c r="E4436" t="s">
        <v>15927</v>
      </c>
      <c r="F4436" t="s">
        <v>15928</v>
      </c>
      <c r="G4436" t="s">
        <v>4403</v>
      </c>
      <c r="H4436" t="s">
        <v>4404</v>
      </c>
      <c r="J4436" t="s">
        <v>4774</v>
      </c>
      <c r="K4436" t="s">
        <v>4495</v>
      </c>
      <c r="L4436" t="s">
        <v>4069</v>
      </c>
      <c r="P4436" t="s">
        <v>3343</v>
      </c>
    </row>
    <row r="4437" spans="1:16" x14ac:dyDescent="0.25">
      <c r="A4437" t="s">
        <v>4764</v>
      </c>
      <c r="B4437" t="s">
        <v>15868</v>
      </c>
      <c r="C4437" t="s">
        <v>15929</v>
      </c>
      <c r="D4437" t="s">
        <v>15929</v>
      </c>
      <c r="E4437" t="s">
        <v>15930</v>
      </c>
      <c r="F4437" t="s">
        <v>15931</v>
      </c>
      <c r="G4437" t="s">
        <v>4403</v>
      </c>
      <c r="H4437" t="s">
        <v>4404</v>
      </c>
      <c r="J4437" t="s">
        <v>15867</v>
      </c>
      <c r="K4437" t="s">
        <v>4495</v>
      </c>
      <c r="L4437" t="s">
        <v>4069</v>
      </c>
      <c r="P4437" t="s">
        <v>3343</v>
      </c>
    </row>
    <row r="4438" spans="1:16" x14ac:dyDescent="0.25">
      <c r="A4438" t="s">
        <v>4410</v>
      </c>
      <c r="B4438" t="s">
        <v>4775</v>
      </c>
      <c r="C4438" t="s">
        <v>15932</v>
      </c>
      <c r="D4438" t="s">
        <v>15932</v>
      </c>
      <c r="E4438" t="s">
        <v>15933</v>
      </c>
      <c r="F4438" t="s">
        <v>15934</v>
      </c>
      <c r="G4438" t="s">
        <v>4403</v>
      </c>
      <c r="H4438" t="s">
        <v>4404</v>
      </c>
      <c r="J4438" t="s">
        <v>15867</v>
      </c>
      <c r="K4438" t="s">
        <v>4495</v>
      </c>
      <c r="L4438" t="s">
        <v>4069</v>
      </c>
      <c r="P4438" t="s">
        <v>3343</v>
      </c>
    </row>
    <row r="4439" spans="1:16" x14ac:dyDescent="0.25">
      <c r="A4439" t="s">
        <v>3328</v>
      </c>
      <c r="B4439" t="s">
        <v>15935</v>
      </c>
      <c r="C4439" t="s">
        <v>15936</v>
      </c>
      <c r="D4439" t="s">
        <v>15936</v>
      </c>
      <c r="E4439" t="s">
        <v>15937</v>
      </c>
      <c r="F4439" t="s">
        <v>15938</v>
      </c>
      <c r="G4439" t="s">
        <v>4403</v>
      </c>
      <c r="H4439" t="s">
        <v>4404</v>
      </c>
      <c r="K4439" t="s">
        <v>4495</v>
      </c>
      <c r="L4439" t="s">
        <v>4069</v>
      </c>
      <c r="P4439" t="s">
        <v>3343</v>
      </c>
    </row>
    <row r="4440" spans="1:16" x14ac:dyDescent="0.25">
      <c r="A4440" t="s">
        <v>3328</v>
      </c>
      <c r="B4440" t="s">
        <v>15935</v>
      </c>
      <c r="C4440" t="s">
        <v>15939</v>
      </c>
      <c r="D4440" t="s">
        <v>15939</v>
      </c>
      <c r="E4440" t="s">
        <v>15940</v>
      </c>
      <c r="F4440" t="s">
        <v>15941</v>
      </c>
      <c r="G4440" t="s">
        <v>4403</v>
      </c>
      <c r="H4440" t="s">
        <v>4404</v>
      </c>
      <c r="J4440" t="s">
        <v>4774</v>
      </c>
      <c r="K4440" t="s">
        <v>4495</v>
      </c>
      <c r="L4440" t="s">
        <v>4069</v>
      </c>
      <c r="P4440" t="s">
        <v>3343</v>
      </c>
    </row>
    <row r="4441" spans="1:16" x14ac:dyDescent="0.25">
      <c r="A4441" t="s">
        <v>3328</v>
      </c>
      <c r="B4441" t="s">
        <v>15935</v>
      </c>
      <c r="C4441" t="s">
        <v>15942</v>
      </c>
      <c r="D4441" t="s">
        <v>15942</v>
      </c>
      <c r="E4441" t="s">
        <v>15943</v>
      </c>
      <c r="F4441" t="s">
        <v>15944</v>
      </c>
      <c r="G4441" t="s">
        <v>4403</v>
      </c>
      <c r="H4441" t="s">
        <v>4404</v>
      </c>
      <c r="J4441" t="s">
        <v>4774</v>
      </c>
      <c r="K4441" t="s">
        <v>4495</v>
      </c>
      <c r="L4441" t="s">
        <v>4069</v>
      </c>
      <c r="P4441" t="s">
        <v>3343</v>
      </c>
    </row>
    <row r="4442" spans="1:16" x14ac:dyDescent="0.25">
      <c r="A4442" t="s">
        <v>3328</v>
      </c>
      <c r="B4442" t="s">
        <v>15935</v>
      </c>
      <c r="C4442" t="s">
        <v>15945</v>
      </c>
      <c r="D4442" t="s">
        <v>15945</v>
      </c>
      <c r="E4442" t="s">
        <v>15946</v>
      </c>
      <c r="F4442" t="s">
        <v>15947</v>
      </c>
      <c r="G4442" t="s">
        <v>4403</v>
      </c>
      <c r="H4442" t="s">
        <v>4404</v>
      </c>
      <c r="K4442" t="s">
        <v>4495</v>
      </c>
      <c r="L4442" t="s">
        <v>4069</v>
      </c>
      <c r="P4442" t="s">
        <v>3343</v>
      </c>
    </row>
    <row r="4443" spans="1:16" x14ac:dyDescent="0.25">
      <c r="A4443" t="s">
        <v>3328</v>
      </c>
      <c r="B4443" t="s">
        <v>15935</v>
      </c>
      <c r="C4443" t="s">
        <v>15948</v>
      </c>
      <c r="D4443" t="s">
        <v>15948</v>
      </c>
      <c r="E4443" t="s">
        <v>15949</v>
      </c>
      <c r="F4443" t="s">
        <v>15950</v>
      </c>
      <c r="G4443" t="s">
        <v>4403</v>
      </c>
      <c r="H4443" t="s">
        <v>4404</v>
      </c>
      <c r="K4443" t="s">
        <v>4495</v>
      </c>
      <c r="L4443" t="s">
        <v>4069</v>
      </c>
      <c r="P4443" t="s">
        <v>3343</v>
      </c>
    </row>
    <row r="4444" spans="1:16" x14ac:dyDescent="0.25">
      <c r="A4444" t="s">
        <v>3328</v>
      </c>
      <c r="B4444" t="s">
        <v>15935</v>
      </c>
      <c r="C4444" t="s">
        <v>15951</v>
      </c>
      <c r="D4444" t="s">
        <v>15951</v>
      </c>
      <c r="E4444" t="s">
        <v>15952</v>
      </c>
      <c r="F4444" t="s">
        <v>15953</v>
      </c>
      <c r="G4444" t="s">
        <v>4403</v>
      </c>
      <c r="H4444" t="s">
        <v>4404</v>
      </c>
      <c r="K4444" t="s">
        <v>4495</v>
      </c>
      <c r="L4444" t="s">
        <v>4069</v>
      </c>
      <c r="P4444" t="s">
        <v>3343</v>
      </c>
    </row>
    <row r="4445" spans="1:16" x14ac:dyDescent="0.25">
      <c r="A4445" t="s">
        <v>3328</v>
      </c>
      <c r="B4445" t="s">
        <v>15935</v>
      </c>
      <c r="C4445" t="s">
        <v>15954</v>
      </c>
      <c r="D4445" t="s">
        <v>15954</v>
      </c>
      <c r="E4445" t="s">
        <v>15955</v>
      </c>
      <c r="F4445" t="s">
        <v>15956</v>
      </c>
      <c r="G4445" t="s">
        <v>4403</v>
      </c>
      <c r="H4445" t="s">
        <v>4404</v>
      </c>
      <c r="J4445" t="s">
        <v>4848</v>
      </c>
      <c r="K4445" t="s">
        <v>4495</v>
      </c>
      <c r="L4445" t="s">
        <v>4069</v>
      </c>
      <c r="P4445" t="s">
        <v>3343</v>
      </c>
    </row>
    <row r="4446" spans="1:16" x14ac:dyDescent="0.25">
      <c r="A4446" t="s">
        <v>4764</v>
      </c>
      <c r="B4446" t="s">
        <v>15868</v>
      </c>
      <c r="C4446" t="s">
        <v>15957</v>
      </c>
      <c r="D4446" t="s">
        <v>15957</v>
      </c>
      <c r="E4446" t="s">
        <v>15958</v>
      </c>
      <c r="F4446" t="s">
        <v>15959</v>
      </c>
      <c r="G4446" t="s">
        <v>4403</v>
      </c>
      <c r="H4446" t="s">
        <v>4404</v>
      </c>
      <c r="J4446" t="s">
        <v>4774</v>
      </c>
      <c r="K4446" t="s">
        <v>4495</v>
      </c>
      <c r="L4446" t="s">
        <v>4069</v>
      </c>
      <c r="P4446" t="s">
        <v>3343</v>
      </c>
    </row>
    <row r="4447" spans="1:16" x14ac:dyDescent="0.25">
      <c r="A4447" t="s">
        <v>4764</v>
      </c>
      <c r="B4447" t="s">
        <v>15868</v>
      </c>
      <c r="C4447" t="s">
        <v>15960</v>
      </c>
      <c r="D4447" t="s">
        <v>15960</v>
      </c>
      <c r="E4447" t="s">
        <v>15961</v>
      </c>
      <c r="F4447" t="s">
        <v>15962</v>
      </c>
      <c r="G4447" t="s">
        <v>4403</v>
      </c>
      <c r="H4447" t="s">
        <v>4404</v>
      </c>
      <c r="J4447" t="s">
        <v>4774</v>
      </c>
      <c r="K4447" t="s">
        <v>4495</v>
      </c>
      <c r="L4447" t="s">
        <v>4069</v>
      </c>
      <c r="P4447" t="s">
        <v>3343</v>
      </c>
    </row>
    <row r="4448" spans="1:16" x14ac:dyDescent="0.25">
      <c r="A4448" t="s">
        <v>4764</v>
      </c>
      <c r="B4448" t="s">
        <v>15868</v>
      </c>
      <c r="C4448" t="s">
        <v>15963</v>
      </c>
      <c r="D4448" t="s">
        <v>15963</v>
      </c>
      <c r="E4448" t="s">
        <v>15964</v>
      </c>
      <c r="F4448" t="s">
        <v>15965</v>
      </c>
      <c r="G4448" t="s">
        <v>4403</v>
      </c>
      <c r="H4448" t="s">
        <v>4404</v>
      </c>
      <c r="J4448" t="s">
        <v>4774</v>
      </c>
      <c r="K4448" t="s">
        <v>4495</v>
      </c>
      <c r="L4448" t="s">
        <v>4069</v>
      </c>
      <c r="P4448" t="s">
        <v>3343</v>
      </c>
    </row>
    <row r="4449" spans="1:16" x14ac:dyDescent="0.25">
      <c r="A4449" t="s">
        <v>4764</v>
      </c>
      <c r="B4449" t="s">
        <v>15868</v>
      </c>
      <c r="C4449" t="s">
        <v>15966</v>
      </c>
      <c r="D4449" t="s">
        <v>15966</v>
      </c>
      <c r="E4449" t="s">
        <v>15967</v>
      </c>
      <c r="F4449" t="s">
        <v>15968</v>
      </c>
      <c r="G4449" t="s">
        <v>4403</v>
      </c>
      <c r="H4449" t="s">
        <v>4404</v>
      </c>
      <c r="J4449" t="s">
        <v>4774</v>
      </c>
      <c r="K4449" t="s">
        <v>4495</v>
      </c>
      <c r="L4449" t="s">
        <v>4069</v>
      </c>
      <c r="P4449" t="s">
        <v>3343</v>
      </c>
    </row>
    <row r="4450" spans="1:16" x14ac:dyDescent="0.25">
      <c r="A4450" t="s">
        <v>3328</v>
      </c>
      <c r="B4450" t="s">
        <v>15935</v>
      </c>
      <c r="C4450" t="s">
        <v>15969</v>
      </c>
      <c r="D4450" t="s">
        <v>15969</v>
      </c>
      <c r="E4450" t="s">
        <v>15970</v>
      </c>
      <c r="F4450" t="s">
        <v>15971</v>
      </c>
      <c r="G4450" t="s">
        <v>4403</v>
      </c>
      <c r="H4450" t="s">
        <v>4404</v>
      </c>
      <c r="K4450" t="s">
        <v>4495</v>
      </c>
      <c r="L4450" t="s">
        <v>4069</v>
      </c>
      <c r="P4450" t="s">
        <v>3343</v>
      </c>
    </row>
    <row r="4451" spans="1:16" x14ac:dyDescent="0.25">
      <c r="A4451" t="s">
        <v>3328</v>
      </c>
      <c r="B4451" t="s">
        <v>15935</v>
      </c>
      <c r="C4451" t="s">
        <v>15972</v>
      </c>
      <c r="D4451" t="s">
        <v>15972</v>
      </c>
      <c r="E4451" t="s">
        <v>15973</v>
      </c>
      <c r="F4451" t="s">
        <v>15974</v>
      </c>
      <c r="G4451" t="s">
        <v>4403</v>
      </c>
      <c r="H4451" t="s">
        <v>4404</v>
      </c>
      <c r="J4451" t="s">
        <v>4774</v>
      </c>
      <c r="K4451" t="s">
        <v>4495</v>
      </c>
      <c r="L4451" t="s">
        <v>4069</v>
      </c>
      <c r="P4451" t="s">
        <v>3343</v>
      </c>
    </row>
    <row r="4452" spans="1:16" x14ac:dyDescent="0.25">
      <c r="A4452" t="s">
        <v>3328</v>
      </c>
      <c r="B4452" t="s">
        <v>15935</v>
      </c>
      <c r="C4452" t="s">
        <v>15975</v>
      </c>
      <c r="D4452" t="s">
        <v>15975</v>
      </c>
      <c r="E4452" t="s">
        <v>15976</v>
      </c>
      <c r="F4452" t="s">
        <v>15977</v>
      </c>
      <c r="G4452" t="s">
        <v>4403</v>
      </c>
      <c r="H4452" t="s">
        <v>4404</v>
      </c>
      <c r="K4452" t="s">
        <v>4495</v>
      </c>
      <c r="L4452" t="s">
        <v>4069</v>
      </c>
      <c r="P4452" t="s">
        <v>3343</v>
      </c>
    </row>
    <row r="4453" spans="1:16" x14ac:dyDescent="0.25">
      <c r="A4453" t="s">
        <v>3328</v>
      </c>
      <c r="B4453" t="s">
        <v>15935</v>
      </c>
      <c r="C4453" t="s">
        <v>15978</v>
      </c>
      <c r="D4453" t="s">
        <v>15978</v>
      </c>
      <c r="E4453" t="s">
        <v>4889</v>
      </c>
      <c r="F4453" t="s">
        <v>15979</v>
      </c>
      <c r="G4453" t="s">
        <v>4403</v>
      </c>
      <c r="H4453" t="s">
        <v>4404</v>
      </c>
      <c r="K4453" t="s">
        <v>4495</v>
      </c>
      <c r="L4453" t="s">
        <v>4069</v>
      </c>
      <c r="P4453" t="s">
        <v>3343</v>
      </c>
    </row>
    <row r="4454" spans="1:16" x14ac:dyDescent="0.25">
      <c r="A4454" t="s">
        <v>4764</v>
      </c>
      <c r="B4454" t="s">
        <v>15868</v>
      </c>
      <c r="C4454" t="s">
        <v>15980</v>
      </c>
      <c r="D4454" t="s">
        <v>15980</v>
      </c>
      <c r="E4454" t="s">
        <v>15981</v>
      </c>
      <c r="F4454" t="s">
        <v>15982</v>
      </c>
      <c r="G4454" t="s">
        <v>4403</v>
      </c>
      <c r="H4454" t="s">
        <v>4404</v>
      </c>
      <c r="J4454" t="s">
        <v>4774</v>
      </c>
      <c r="K4454" t="s">
        <v>4495</v>
      </c>
      <c r="L4454" t="s">
        <v>4069</v>
      </c>
      <c r="P4454" t="s">
        <v>3343</v>
      </c>
    </row>
    <row r="4455" spans="1:16" x14ac:dyDescent="0.25">
      <c r="A4455" t="s">
        <v>4764</v>
      </c>
      <c r="B4455" t="s">
        <v>15983</v>
      </c>
      <c r="C4455" t="s">
        <v>15984</v>
      </c>
      <c r="D4455" t="s">
        <v>15984</v>
      </c>
      <c r="E4455" t="s">
        <v>15985</v>
      </c>
      <c r="F4455" t="s">
        <v>15986</v>
      </c>
      <c r="G4455" t="s">
        <v>4403</v>
      </c>
      <c r="H4455" t="s">
        <v>4404</v>
      </c>
      <c r="J4455" t="s">
        <v>4774</v>
      </c>
      <c r="K4455" t="s">
        <v>4495</v>
      </c>
      <c r="L4455" t="s">
        <v>4069</v>
      </c>
      <c r="P4455" t="s">
        <v>3343</v>
      </c>
    </row>
    <row r="4456" spans="1:16" x14ac:dyDescent="0.25">
      <c r="A4456" t="s">
        <v>4764</v>
      </c>
      <c r="B4456" t="s">
        <v>15868</v>
      </c>
      <c r="C4456" t="s">
        <v>15987</v>
      </c>
      <c r="D4456" t="s">
        <v>15987</v>
      </c>
      <c r="E4456" t="s">
        <v>15988</v>
      </c>
      <c r="F4456" t="s">
        <v>15989</v>
      </c>
      <c r="G4456" t="s">
        <v>4403</v>
      </c>
      <c r="H4456" t="s">
        <v>4404</v>
      </c>
      <c r="J4456" t="s">
        <v>4774</v>
      </c>
      <c r="K4456" t="s">
        <v>4495</v>
      </c>
      <c r="L4456" t="s">
        <v>4069</v>
      </c>
      <c r="P4456" t="s">
        <v>3343</v>
      </c>
    </row>
    <row r="4457" spans="1:16" x14ac:dyDescent="0.25">
      <c r="A4457" t="s">
        <v>4764</v>
      </c>
      <c r="B4457" t="s">
        <v>15983</v>
      </c>
      <c r="C4457" t="s">
        <v>15990</v>
      </c>
      <c r="D4457" t="s">
        <v>15990</v>
      </c>
      <c r="E4457" t="s">
        <v>15991</v>
      </c>
      <c r="F4457" t="s">
        <v>15992</v>
      </c>
      <c r="G4457" t="s">
        <v>4403</v>
      </c>
      <c r="H4457" t="s">
        <v>4404</v>
      </c>
      <c r="J4457" t="s">
        <v>4774</v>
      </c>
      <c r="K4457" t="s">
        <v>4495</v>
      </c>
      <c r="L4457" t="s">
        <v>4069</v>
      </c>
      <c r="P4457" t="s">
        <v>3343</v>
      </c>
    </row>
    <row r="4458" spans="1:16" x14ac:dyDescent="0.25">
      <c r="A4458" t="s">
        <v>4764</v>
      </c>
      <c r="B4458" t="s">
        <v>15983</v>
      </c>
      <c r="C4458" t="s">
        <v>15993</v>
      </c>
      <c r="D4458" t="s">
        <v>15993</v>
      </c>
      <c r="E4458" t="s">
        <v>15994</v>
      </c>
      <c r="F4458" t="s">
        <v>15995</v>
      </c>
      <c r="G4458" t="s">
        <v>4486</v>
      </c>
      <c r="H4458" t="s">
        <v>4404</v>
      </c>
      <c r="J4458" t="s">
        <v>4774</v>
      </c>
      <c r="K4458" t="s">
        <v>4495</v>
      </c>
      <c r="L4458" t="s">
        <v>4069</v>
      </c>
      <c r="P4458" t="s">
        <v>3343</v>
      </c>
    </row>
    <row r="4459" spans="1:16" x14ac:dyDescent="0.25">
      <c r="A4459" t="s">
        <v>4764</v>
      </c>
      <c r="B4459" t="s">
        <v>15983</v>
      </c>
      <c r="C4459" t="s">
        <v>15996</v>
      </c>
      <c r="D4459" t="s">
        <v>15996</v>
      </c>
      <c r="E4459" t="s">
        <v>15997</v>
      </c>
      <c r="F4459" t="s">
        <v>15998</v>
      </c>
      <c r="G4459" t="s">
        <v>4486</v>
      </c>
      <c r="H4459" t="s">
        <v>4404</v>
      </c>
      <c r="J4459" t="s">
        <v>4774</v>
      </c>
      <c r="K4459" t="s">
        <v>4495</v>
      </c>
      <c r="L4459" t="s">
        <v>4069</v>
      </c>
      <c r="P4459" t="s">
        <v>3343</v>
      </c>
    </row>
    <row r="4460" spans="1:16" x14ac:dyDescent="0.25">
      <c r="A4460" t="s">
        <v>4764</v>
      </c>
      <c r="B4460" t="s">
        <v>15983</v>
      </c>
      <c r="C4460" t="s">
        <v>15999</v>
      </c>
      <c r="D4460" t="s">
        <v>15999</v>
      </c>
      <c r="E4460" t="s">
        <v>4911</v>
      </c>
      <c r="F4460" t="s">
        <v>16000</v>
      </c>
      <c r="G4460" t="s">
        <v>4403</v>
      </c>
      <c r="H4460" t="s">
        <v>4404</v>
      </c>
      <c r="J4460" t="s">
        <v>4774</v>
      </c>
      <c r="K4460" t="s">
        <v>4495</v>
      </c>
      <c r="L4460" t="s">
        <v>4069</v>
      </c>
      <c r="P4460" t="s">
        <v>3343</v>
      </c>
    </row>
    <row r="4461" spans="1:16" x14ac:dyDescent="0.25">
      <c r="A4461" t="s">
        <v>4764</v>
      </c>
      <c r="B4461" t="s">
        <v>15868</v>
      </c>
      <c r="C4461" t="s">
        <v>16001</v>
      </c>
      <c r="D4461" t="s">
        <v>16001</v>
      </c>
      <c r="E4461" t="s">
        <v>16002</v>
      </c>
      <c r="F4461" t="s">
        <v>16003</v>
      </c>
      <c r="G4461" t="s">
        <v>4403</v>
      </c>
      <c r="H4461" t="s">
        <v>4404</v>
      </c>
      <c r="J4461" t="s">
        <v>4774</v>
      </c>
      <c r="K4461" t="s">
        <v>4495</v>
      </c>
      <c r="L4461" t="s">
        <v>4069</v>
      </c>
      <c r="P4461" t="s">
        <v>3343</v>
      </c>
    </row>
    <row r="4462" spans="1:16" x14ac:dyDescent="0.25">
      <c r="A4462" t="s">
        <v>4764</v>
      </c>
      <c r="B4462" t="s">
        <v>15983</v>
      </c>
      <c r="C4462" t="s">
        <v>16004</v>
      </c>
      <c r="D4462" t="s">
        <v>16004</v>
      </c>
      <c r="E4462" t="s">
        <v>16005</v>
      </c>
      <c r="F4462" t="s">
        <v>16006</v>
      </c>
      <c r="G4462" t="s">
        <v>4403</v>
      </c>
      <c r="H4462" t="s">
        <v>4404</v>
      </c>
      <c r="J4462" t="s">
        <v>4774</v>
      </c>
      <c r="K4462" t="s">
        <v>4495</v>
      </c>
      <c r="L4462" t="s">
        <v>4069</v>
      </c>
      <c r="P4462" t="s">
        <v>3343</v>
      </c>
    </row>
    <row r="4463" spans="1:16" x14ac:dyDescent="0.25">
      <c r="A4463" t="s">
        <v>4764</v>
      </c>
      <c r="B4463" t="s">
        <v>15983</v>
      </c>
      <c r="C4463" t="s">
        <v>16007</v>
      </c>
      <c r="D4463" t="s">
        <v>16007</v>
      </c>
      <c r="E4463" t="s">
        <v>16008</v>
      </c>
      <c r="F4463" t="s">
        <v>16009</v>
      </c>
      <c r="G4463" t="s">
        <v>4403</v>
      </c>
      <c r="H4463" t="s">
        <v>4404</v>
      </c>
      <c r="J4463" t="s">
        <v>4774</v>
      </c>
      <c r="K4463" t="s">
        <v>4495</v>
      </c>
      <c r="L4463" t="s">
        <v>4069</v>
      </c>
      <c r="P4463" t="s">
        <v>3343</v>
      </c>
    </row>
    <row r="4464" spans="1:16" x14ac:dyDescent="0.25">
      <c r="A4464" t="s">
        <v>4764</v>
      </c>
      <c r="B4464" t="s">
        <v>15983</v>
      </c>
      <c r="C4464" t="s">
        <v>16010</v>
      </c>
      <c r="D4464" t="s">
        <v>16010</v>
      </c>
      <c r="E4464" t="s">
        <v>16011</v>
      </c>
      <c r="F4464" t="s">
        <v>16012</v>
      </c>
      <c r="G4464" t="s">
        <v>4403</v>
      </c>
      <c r="H4464" t="s">
        <v>4404</v>
      </c>
      <c r="J4464" t="s">
        <v>4774</v>
      </c>
      <c r="K4464" t="s">
        <v>4495</v>
      </c>
      <c r="L4464" t="s">
        <v>4069</v>
      </c>
      <c r="P4464" t="s">
        <v>3343</v>
      </c>
    </row>
    <row r="4465" spans="1:16" x14ac:dyDescent="0.25">
      <c r="A4465" t="s">
        <v>4764</v>
      </c>
      <c r="B4465" t="s">
        <v>15868</v>
      </c>
      <c r="C4465" t="s">
        <v>16013</v>
      </c>
      <c r="D4465" t="s">
        <v>16013</v>
      </c>
      <c r="E4465" t="s">
        <v>16014</v>
      </c>
      <c r="F4465" t="s">
        <v>16015</v>
      </c>
      <c r="G4465" t="s">
        <v>4403</v>
      </c>
      <c r="H4465" t="s">
        <v>4404</v>
      </c>
      <c r="J4465" t="s">
        <v>4774</v>
      </c>
      <c r="K4465" t="s">
        <v>4495</v>
      </c>
      <c r="L4465" t="s">
        <v>4069</v>
      </c>
      <c r="P4465" t="s">
        <v>3343</v>
      </c>
    </row>
    <row r="4466" spans="1:16" x14ac:dyDescent="0.25">
      <c r="A4466" t="s">
        <v>4764</v>
      </c>
      <c r="B4466" t="s">
        <v>15983</v>
      </c>
      <c r="C4466" t="s">
        <v>16016</v>
      </c>
      <c r="D4466" t="s">
        <v>16016</v>
      </c>
      <c r="E4466" t="s">
        <v>16017</v>
      </c>
      <c r="F4466" t="s">
        <v>16018</v>
      </c>
      <c r="H4466" t="s">
        <v>4404</v>
      </c>
      <c r="J4466" t="s">
        <v>15867</v>
      </c>
      <c r="K4466" t="s">
        <v>4495</v>
      </c>
      <c r="L4466" t="s">
        <v>4069</v>
      </c>
      <c r="P4466" t="s">
        <v>3343</v>
      </c>
    </row>
    <row r="4467" spans="1:16" x14ac:dyDescent="0.25">
      <c r="A4467" t="s">
        <v>4764</v>
      </c>
      <c r="B4467" t="s">
        <v>15878</v>
      </c>
      <c r="C4467" t="s">
        <v>16019</v>
      </c>
      <c r="D4467" t="s">
        <v>16019</v>
      </c>
      <c r="E4467" t="s">
        <v>16020</v>
      </c>
      <c r="F4467" t="s">
        <v>16021</v>
      </c>
      <c r="G4467" t="s">
        <v>4403</v>
      </c>
      <c r="H4467" t="s">
        <v>4404</v>
      </c>
      <c r="J4467" t="s">
        <v>15867</v>
      </c>
      <c r="K4467" t="s">
        <v>4495</v>
      </c>
      <c r="L4467" t="s">
        <v>4069</v>
      </c>
      <c r="P4467" t="s">
        <v>3343</v>
      </c>
    </row>
    <row r="4468" spans="1:16" x14ac:dyDescent="0.25">
      <c r="A4468" t="s">
        <v>4764</v>
      </c>
      <c r="B4468" t="s">
        <v>15878</v>
      </c>
      <c r="C4468" t="s">
        <v>16022</v>
      </c>
      <c r="D4468" t="s">
        <v>16022</v>
      </c>
      <c r="E4468" t="s">
        <v>4935</v>
      </c>
      <c r="F4468" t="s">
        <v>16023</v>
      </c>
      <c r="G4468" t="s">
        <v>4403</v>
      </c>
      <c r="H4468" t="s">
        <v>4404</v>
      </c>
      <c r="J4468" t="s">
        <v>15867</v>
      </c>
      <c r="K4468" t="s">
        <v>4495</v>
      </c>
      <c r="L4468" t="s">
        <v>4069</v>
      </c>
      <c r="P4468" t="s">
        <v>3343</v>
      </c>
    </row>
    <row r="4469" spans="1:16" x14ac:dyDescent="0.25">
      <c r="A4469" t="s">
        <v>4764</v>
      </c>
      <c r="B4469" t="s">
        <v>15878</v>
      </c>
      <c r="C4469" t="s">
        <v>16024</v>
      </c>
      <c r="D4469" t="s">
        <v>16024</v>
      </c>
      <c r="E4469" t="s">
        <v>16025</v>
      </c>
      <c r="F4469" t="s">
        <v>16026</v>
      </c>
      <c r="G4469" t="s">
        <v>4403</v>
      </c>
      <c r="H4469" t="s">
        <v>4404</v>
      </c>
      <c r="J4469" t="s">
        <v>15867</v>
      </c>
      <c r="K4469" t="s">
        <v>4495</v>
      </c>
      <c r="L4469" t="s">
        <v>4069</v>
      </c>
      <c r="P4469" t="s">
        <v>3343</v>
      </c>
    </row>
    <row r="4470" spans="1:16" x14ac:dyDescent="0.25">
      <c r="A4470" t="s">
        <v>4764</v>
      </c>
      <c r="B4470" t="s">
        <v>15878</v>
      </c>
      <c r="C4470" t="s">
        <v>16027</v>
      </c>
      <c r="D4470" t="s">
        <v>16027</v>
      </c>
      <c r="E4470" t="s">
        <v>16028</v>
      </c>
      <c r="F4470" t="s">
        <v>16029</v>
      </c>
      <c r="G4470" t="s">
        <v>4403</v>
      </c>
      <c r="H4470" t="s">
        <v>4404</v>
      </c>
      <c r="J4470" t="s">
        <v>15867</v>
      </c>
      <c r="K4470" t="s">
        <v>4495</v>
      </c>
      <c r="L4470" t="s">
        <v>4069</v>
      </c>
      <c r="P4470" t="s">
        <v>3343</v>
      </c>
    </row>
    <row r="4471" spans="1:16" x14ac:dyDescent="0.25">
      <c r="A4471" t="s">
        <v>4764</v>
      </c>
      <c r="B4471" t="s">
        <v>15878</v>
      </c>
      <c r="C4471" t="s">
        <v>16030</v>
      </c>
      <c r="D4471" t="s">
        <v>16030</v>
      </c>
      <c r="E4471" t="s">
        <v>16031</v>
      </c>
      <c r="F4471" t="s">
        <v>16032</v>
      </c>
      <c r="G4471" t="s">
        <v>4403</v>
      </c>
      <c r="H4471" t="s">
        <v>4404</v>
      </c>
      <c r="J4471" t="s">
        <v>15867</v>
      </c>
      <c r="K4471" t="s">
        <v>4495</v>
      </c>
      <c r="L4471" t="s">
        <v>4069</v>
      </c>
      <c r="P4471" t="s">
        <v>3343</v>
      </c>
    </row>
    <row r="4472" spans="1:16" x14ac:dyDescent="0.25">
      <c r="A4472" t="s">
        <v>4764</v>
      </c>
      <c r="B4472" t="s">
        <v>4775</v>
      </c>
      <c r="C4472" t="s">
        <v>16033</v>
      </c>
      <c r="D4472" t="s">
        <v>16033</v>
      </c>
      <c r="E4472" t="s">
        <v>4947</v>
      </c>
      <c r="F4472" t="s">
        <v>16034</v>
      </c>
      <c r="G4472" t="s">
        <v>4403</v>
      </c>
      <c r="H4472" t="s">
        <v>4404</v>
      </c>
      <c r="J4472" t="s">
        <v>15867</v>
      </c>
      <c r="K4472" t="s">
        <v>4495</v>
      </c>
      <c r="L4472" t="s">
        <v>4069</v>
      </c>
      <c r="P4472" t="s">
        <v>3343</v>
      </c>
    </row>
    <row r="4473" spans="1:16" x14ac:dyDescent="0.25">
      <c r="A4473" t="s">
        <v>4410</v>
      </c>
      <c r="B4473" t="s">
        <v>4775</v>
      </c>
      <c r="C4473" t="s">
        <v>16035</v>
      </c>
      <c r="D4473" t="s">
        <v>16035</v>
      </c>
      <c r="F4473" t="s">
        <v>16036</v>
      </c>
      <c r="G4473" t="s">
        <v>4403</v>
      </c>
      <c r="H4473" t="s">
        <v>4404</v>
      </c>
      <c r="J4473" t="s">
        <v>15867</v>
      </c>
      <c r="K4473" t="s">
        <v>4495</v>
      </c>
      <c r="L4473" t="s">
        <v>4069</v>
      </c>
      <c r="P4473" t="s">
        <v>3343</v>
      </c>
    </row>
    <row r="4474" spans="1:16" x14ac:dyDescent="0.25">
      <c r="A4474" t="s">
        <v>4764</v>
      </c>
      <c r="B4474" t="s">
        <v>15878</v>
      </c>
      <c r="C4474" t="s">
        <v>16037</v>
      </c>
      <c r="D4474" t="s">
        <v>16037</v>
      </c>
      <c r="E4474" t="s">
        <v>16038</v>
      </c>
      <c r="F4474" t="s">
        <v>16039</v>
      </c>
      <c r="G4474" t="s">
        <v>4403</v>
      </c>
      <c r="H4474" t="s">
        <v>4404</v>
      </c>
      <c r="J4474" t="s">
        <v>15867</v>
      </c>
      <c r="K4474" t="s">
        <v>4495</v>
      </c>
      <c r="L4474" t="s">
        <v>4069</v>
      </c>
      <c r="P4474" t="s">
        <v>3343</v>
      </c>
    </row>
    <row r="4475" spans="1:16" x14ac:dyDescent="0.25">
      <c r="A4475" t="s">
        <v>4764</v>
      </c>
      <c r="B4475" t="s">
        <v>15868</v>
      </c>
      <c r="C4475" t="s">
        <v>16040</v>
      </c>
      <c r="D4475" t="s">
        <v>16040</v>
      </c>
      <c r="E4475" t="s">
        <v>16041</v>
      </c>
      <c r="F4475" t="s">
        <v>16042</v>
      </c>
      <c r="G4475" t="s">
        <v>4403</v>
      </c>
      <c r="H4475" t="s">
        <v>4404</v>
      </c>
      <c r="J4475" t="s">
        <v>15867</v>
      </c>
      <c r="K4475" t="s">
        <v>4495</v>
      </c>
      <c r="L4475" t="s">
        <v>4069</v>
      </c>
      <c r="P4475" t="s">
        <v>3343</v>
      </c>
    </row>
    <row r="4476" spans="1:16" x14ac:dyDescent="0.25">
      <c r="A4476" t="s">
        <v>4764</v>
      </c>
      <c r="B4476" t="s">
        <v>15878</v>
      </c>
      <c r="C4476" t="s">
        <v>16043</v>
      </c>
      <c r="D4476" t="s">
        <v>16043</v>
      </c>
      <c r="E4476" t="s">
        <v>16044</v>
      </c>
      <c r="F4476" t="s">
        <v>16045</v>
      </c>
      <c r="G4476" t="s">
        <v>4403</v>
      </c>
      <c r="H4476" t="s">
        <v>4404</v>
      </c>
      <c r="J4476" t="s">
        <v>15867</v>
      </c>
      <c r="K4476" t="s">
        <v>4495</v>
      </c>
      <c r="L4476" t="s">
        <v>4069</v>
      </c>
      <c r="P4476" t="s">
        <v>3343</v>
      </c>
    </row>
    <row r="4477" spans="1:16" x14ac:dyDescent="0.25">
      <c r="A4477" t="s">
        <v>4764</v>
      </c>
      <c r="B4477" t="s">
        <v>15878</v>
      </c>
      <c r="C4477" t="s">
        <v>16046</v>
      </c>
      <c r="D4477" t="s">
        <v>16046</v>
      </c>
      <c r="E4477" t="s">
        <v>4962</v>
      </c>
      <c r="F4477" t="s">
        <v>16047</v>
      </c>
      <c r="G4477" t="s">
        <v>4403</v>
      </c>
      <c r="H4477" t="s">
        <v>4404</v>
      </c>
      <c r="J4477" t="s">
        <v>15867</v>
      </c>
      <c r="K4477" t="s">
        <v>4495</v>
      </c>
      <c r="L4477" t="s">
        <v>4069</v>
      </c>
      <c r="P4477" t="s">
        <v>3343</v>
      </c>
    </row>
    <row r="4478" spans="1:16" x14ac:dyDescent="0.25">
      <c r="A4478" t="s">
        <v>4764</v>
      </c>
      <c r="B4478" t="s">
        <v>15878</v>
      </c>
      <c r="C4478" t="s">
        <v>16048</v>
      </c>
      <c r="D4478" t="s">
        <v>16048</v>
      </c>
      <c r="E4478" t="s">
        <v>16049</v>
      </c>
      <c r="F4478" t="s">
        <v>16050</v>
      </c>
      <c r="G4478" t="s">
        <v>4403</v>
      </c>
      <c r="H4478" t="s">
        <v>4404</v>
      </c>
      <c r="J4478" t="s">
        <v>15867</v>
      </c>
      <c r="K4478" t="s">
        <v>4495</v>
      </c>
      <c r="L4478" t="s">
        <v>4069</v>
      </c>
      <c r="P4478" t="s">
        <v>3343</v>
      </c>
    </row>
    <row r="4479" spans="1:16" x14ac:dyDescent="0.25">
      <c r="A4479" t="s">
        <v>4764</v>
      </c>
      <c r="B4479" t="s">
        <v>15878</v>
      </c>
      <c r="C4479" t="s">
        <v>16051</v>
      </c>
      <c r="D4479" t="s">
        <v>16051</v>
      </c>
      <c r="E4479" t="s">
        <v>16052</v>
      </c>
      <c r="F4479" t="s">
        <v>16053</v>
      </c>
      <c r="G4479" t="s">
        <v>4403</v>
      </c>
      <c r="H4479" t="s">
        <v>4404</v>
      </c>
      <c r="J4479" t="s">
        <v>15867</v>
      </c>
      <c r="K4479" t="s">
        <v>4495</v>
      </c>
      <c r="L4479" t="s">
        <v>4069</v>
      </c>
      <c r="P4479" t="s">
        <v>3343</v>
      </c>
    </row>
    <row r="4480" spans="1:16" x14ac:dyDescent="0.25">
      <c r="A4480" t="s">
        <v>4764</v>
      </c>
      <c r="B4480" t="s">
        <v>15878</v>
      </c>
      <c r="C4480" t="s">
        <v>16054</v>
      </c>
      <c r="D4480" t="s">
        <v>16054</v>
      </c>
      <c r="E4480" t="s">
        <v>16055</v>
      </c>
      <c r="F4480" t="s">
        <v>16056</v>
      </c>
      <c r="G4480" t="s">
        <v>4403</v>
      </c>
      <c r="H4480" t="s">
        <v>4404</v>
      </c>
      <c r="J4480" t="s">
        <v>15867</v>
      </c>
      <c r="K4480" t="s">
        <v>4495</v>
      </c>
      <c r="L4480" t="s">
        <v>4069</v>
      </c>
      <c r="P4480" t="s">
        <v>3343</v>
      </c>
    </row>
    <row r="4481" spans="1:16" x14ac:dyDescent="0.25">
      <c r="A4481" t="s">
        <v>4764</v>
      </c>
      <c r="B4481" t="s">
        <v>15878</v>
      </c>
      <c r="C4481" t="s">
        <v>16057</v>
      </c>
      <c r="D4481" t="s">
        <v>16057</v>
      </c>
      <c r="E4481" t="s">
        <v>16058</v>
      </c>
      <c r="F4481" t="s">
        <v>16059</v>
      </c>
      <c r="G4481" t="s">
        <v>4403</v>
      </c>
      <c r="H4481" t="s">
        <v>4404</v>
      </c>
      <c r="J4481" t="s">
        <v>15867</v>
      </c>
      <c r="K4481" t="s">
        <v>4495</v>
      </c>
      <c r="L4481" t="s">
        <v>4069</v>
      </c>
      <c r="P4481" t="s">
        <v>3343</v>
      </c>
    </row>
    <row r="4482" spans="1:16" x14ac:dyDescent="0.25">
      <c r="A4482" t="s">
        <v>4764</v>
      </c>
      <c r="B4482" t="s">
        <v>15878</v>
      </c>
      <c r="C4482" t="s">
        <v>16060</v>
      </c>
      <c r="D4482" t="s">
        <v>16060</v>
      </c>
      <c r="E4482" t="s">
        <v>16061</v>
      </c>
      <c r="F4482" t="s">
        <v>16062</v>
      </c>
      <c r="G4482" t="s">
        <v>4403</v>
      </c>
      <c r="H4482" t="s">
        <v>4404</v>
      </c>
      <c r="J4482" t="s">
        <v>15867</v>
      </c>
      <c r="K4482" t="s">
        <v>4495</v>
      </c>
      <c r="L4482" t="s">
        <v>4069</v>
      </c>
      <c r="P4482" t="s">
        <v>3343</v>
      </c>
    </row>
    <row r="4483" spans="1:16" x14ac:dyDescent="0.25">
      <c r="A4483" t="s">
        <v>4764</v>
      </c>
      <c r="B4483" t="s">
        <v>15878</v>
      </c>
      <c r="C4483" t="s">
        <v>16063</v>
      </c>
      <c r="D4483" t="s">
        <v>16063</v>
      </c>
      <c r="E4483" t="s">
        <v>16064</v>
      </c>
      <c r="F4483" t="s">
        <v>16065</v>
      </c>
      <c r="G4483" t="s">
        <v>4403</v>
      </c>
      <c r="H4483" t="s">
        <v>4404</v>
      </c>
      <c r="J4483" t="s">
        <v>15867</v>
      </c>
      <c r="K4483" t="s">
        <v>4495</v>
      </c>
      <c r="L4483" t="s">
        <v>4069</v>
      </c>
      <c r="P4483" t="s">
        <v>3343</v>
      </c>
    </row>
    <row r="4484" spans="1:16" x14ac:dyDescent="0.25">
      <c r="A4484" t="s">
        <v>4764</v>
      </c>
      <c r="B4484" t="s">
        <v>15878</v>
      </c>
      <c r="C4484" t="s">
        <v>16066</v>
      </c>
      <c r="D4484" t="s">
        <v>16066</v>
      </c>
      <c r="E4484" t="s">
        <v>16067</v>
      </c>
      <c r="F4484" t="s">
        <v>16068</v>
      </c>
      <c r="G4484" t="s">
        <v>4403</v>
      </c>
      <c r="H4484" t="s">
        <v>4404</v>
      </c>
      <c r="J4484" t="s">
        <v>15867</v>
      </c>
      <c r="K4484" t="s">
        <v>4495</v>
      </c>
      <c r="L4484" t="s">
        <v>4069</v>
      </c>
      <c r="P4484" t="s">
        <v>3343</v>
      </c>
    </row>
    <row r="4485" spans="1:16" x14ac:dyDescent="0.25">
      <c r="A4485" t="s">
        <v>4764</v>
      </c>
      <c r="B4485" t="s">
        <v>15868</v>
      </c>
      <c r="C4485" t="s">
        <v>16069</v>
      </c>
      <c r="D4485" t="s">
        <v>16069</v>
      </c>
      <c r="E4485" t="s">
        <v>16070</v>
      </c>
      <c r="F4485" t="s">
        <v>16071</v>
      </c>
      <c r="G4485" t="s">
        <v>4403</v>
      </c>
      <c r="H4485" t="s">
        <v>4404</v>
      </c>
      <c r="J4485" t="s">
        <v>15867</v>
      </c>
      <c r="K4485" t="s">
        <v>4495</v>
      </c>
      <c r="L4485" t="s">
        <v>4069</v>
      </c>
      <c r="P4485" t="s">
        <v>3343</v>
      </c>
    </row>
    <row r="4486" spans="1:16" x14ac:dyDescent="0.25">
      <c r="A4486" t="s">
        <v>4764</v>
      </c>
      <c r="B4486" t="s">
        <v>15878</v>
      </c>
      <c r="C4486" t="s">
        <v>16072</v>
      </c>
      <c r="D4486" t="s">
        <v>16072</v>
      </c>
      <c r="E4486" t="s">
        <v>16073</v>
      </c>
      <c r="F4486" t="s">
        <v>16074</v>
      </c>
      <c r="G4486" t="s">
        <v>4403</v>
      </c>
      <c r="H4486" t="s">
        <v>4404</v>
      </c>
      <c r="J4486" t="s">
        <v>15867</v>
      </c>
      <c r="K4486" t="s">
        <v>4495</v>
      </c>
      <c r="L4486" t="s">
        <v>4069</v>
      </c>
      <c r="P4486" t="s">
        <v>3343</v>
      </c>
    </row>
    <row r="4487" spans="1:16" x14ac:dyDescent="0.25">
      <c r="A4487" t="s">
        <v>4764</v>
      </c>
      <c r="B4487" t="s">
        <v>15878</v>
      </c>
      <c r="C4487" t="s">
        <v>16075</v>
      </c>
      <c r="D4487" t="s">
        <v>16075</v>
      </c>
      <c r="E4487" t="s">
        <v>16076</v>
      </c>
      <c r="F4487" t="s">
        <v>16077</v>
      </c>
      <c r="G4487" t="s">
        <v>4403</v>
      </c>
      <c r="H4487" t="s">
        <v>4404</v>
      </c>
      <c r="J4487" t="s">
        <v>15867</v>
      </c>
      <c r="K4487" t="s">
        <v>4495</v>
      </c>
      <c r="L4487" t="s">
        <v>4069</v>
      </c>
      <c r="P4487" t="s">
        <v>3343</v>
      </c>
    </row>
    <row r="4488" spans="1:16" x14ac:dyDescent="0.25">
      <c r="A4488" t="s">
        <v>4764</v>
      </c>
      <c r="B4488" t="s">
        <v>15878</v>
      </c>
      <c r="C4488" t="s">
        <v>16078</v>
      </c>
      <c r="D4488" t="s">
        <v>16078</v>
      </c>
      <c r="E4488" t="s">
        <v>16079</v>
      </c>
      <c r="F4488" t="s">
        <v>16080</v>
      </c>
      <c r="G4488" t="s">
        <v>4403</v>
      </c>
      <c r="H4488" t="s">
        <v>4404</v>
      </c>
      <c r="J4488" t="s">
        <v>15867</v>
      </c>
      <c r="K4488" t="s">
        <v>4495</v>
      </c>
      <c r="L4488" t="s">
        <v>4069</v>
      </c>
      <c r="P4488" t="s">
        <v>3343</v>
      </c>
    </row>
    <row r="4489" spans="1:16" x14ac:dyDescent="0.25">
      <c r="A4489" t="s">
        <v>4764</v>
      </c>
      <c r="B4489" t="s">
        <v>15878</v>
      </c>
      <c r="C4489" t="s">
        <v>16081</v>
      </c>
      <c r="D4489" t="s">
        <v>16081</v>
      </c>
      <c r="E4489" t="s">
        <v>16082</v>
      </c>
      <c r="F4489" t="s">
        <v>16083</v>
      </c>
      <c r="G4489" t="s">
        <v>4403</v>
      </c>
      <c r="H4489" t="s">
        <v>4404</v>
      </c>
      <c r="J4489" t="s">
        <v>15867</v>
      </c>
      <c r="K4489" t="s">
        <v>4495</v>
      </c>
      <c r="L4489" t="s">
        <v>4069</v>
      </c>
      <c r="P4489" t="s">
        <v>3343</v>
      </c>
    </row>
    <row r="4490" spans="1:16" x14ac:dyDescent="0.25">
      <c r="A4490" t="s">
        <v>4764</v>
      </c>
      <c r="B4490" t="s">
        <v>15878</v>
      </c>
      <c r="C4490" t="s">
        <v>16084</v>
      </c>
      <c r="D4490" t="s">
        <v>16084</v>
      </c>
      <c r="E4490" t="s">
        <v>16085</v>
      </c>
      <c r="F4490" t="s">
        <v>16086</v>
      </c>
      <c r="G4490" t="s">
        <v>4403</v>
      </c>
      <c r="H4490" t="s">
        <v>4404</v>
      </c>
      <c r="J4490" t="s">
        <v>4774</v>
      </c>
      <c r="K4490" t="s">
        <v>4495</v>
      </c>
      <c r="L4490" t="s">
        <v>4069</v>
      </c>
      <c r="P4490" t="s">
        <v>3343</v>
      </c>
    </row>
    <row r="4491" spans="1:16" x14ac:dyDescent="0.25">
      <c r="A4491" t="s">
        <v>4764</v>
      </c>
      <c r="B4491" t="s">
        <v>15878</v>
      </c>
      <c r="C4491" t="s">
        <v>16087</v>
      </c>
      <c r="D4491" t="s">
        <v>16087</v>
      </c>
      <c r="E4491" t="s">
        <v>16088</v>
      </c>
      <c r="F4491" t="s">
        <v>16089</v>
      </c>
      <c r="G4491" t="s">
        <v>4403</v>
      </c>
      <c r="H4491" t="s">
        <v>4404</v>
      </c>
      <c r="J4491" t="s">
        <v>4774</v>
      </c>
      <c r="K4491" t="s">
        <v>4495</v>
      </c>
      <c r="L4491" t="s">
        <v>4069</v>
      </c>
      <c r="P4491" t="s">
        <v>3343</v>
      </c>
    </row>
    <row r="4492" spans="1:16" x14ac:dyDescent="0.25">
      <c r="A4492" t="s">
        <v>4764</v>
      </c>
      <c r="B4492" t="s">
        <v>15868</v>
      </c>
      <c r="C4492" t="s">
        <v>16090</v>
      </c>
      <c r="D4492" t="s">
        <v>16090</v>
      </c>
      <c r="E4492" t="s">
        <v>16091</v>
      </c>
      <c r="F4492" t="s">
        <v>16092</v>
      </c>
      <c r="G4492" t="s">
        <v>4403</v>
      </c>
      <c r="H4492" t="s">
        <v>4404</v>
      </c>
      <c r="J4492" t="s">
        <v>15867</v>
      </c>
      <c r="K4492" t="s">
        <v>4495</v>
      </c>
      <c r="L4492" t="s">
        <v>4069</v>
      </c>
      <c r="P4492" t="s">
        <v>3343</v>
      </c>
    </row>
    <row r="4493" spans="1:16" x14ac:dyDescent="0.25">
      <c r="A4493" t="s">
        <v>4398</v>
      </c>
      <c r="B4493" t="s">
        <v>4742</v>
      </c>
      <c r="C4493" t="s">
        <v>16093</v>
      </c>
      <c r="D4493" t="s">
        <v>16093</v>
      </c>
      <c r="E4493" t="s">
        <v>16094</v>
      </c>
      <c r="F4493" t="s">
        <v>16095</v>
      </c>
      <c r="G4493" t="s">
        <v>3333</v>
      </c>
      <c r="H4493" t="s">
        <v>4404</v>
      </c>
      <c r="I4493" t="s">
        <v>4746</v>
      </c>
      <c r="K4493" t="s">
        <v>4406</v>
      </c>
      <c r="L4493" t="s">
        <v>4069</v>
      </c>
      <c r="P4493" t="s">
        <v>3343</v>
      </c>
    </row>
    <row r="4494" spans="1:16" x14ac:dyDescent="0.25">
      <c r="A4494" t="s">
        <v>4764</v>
      </c>
      <c r="C4494" t="s">
        <v>16096</v>
      </c>
      <c r="D4494" t="s">
        <v>16096</v>
      </c>
      <c r="E4494" t="s">
        <v>16097</v>
      </c>
      <c r="F4494" t="s">
        <v>2002</v>
      </c>
      <c r="G4494" t="s">
        <v>4486</v>
      </c>
      <c r="H4494" t="s">
        <v>4415</v>
      </c>
      <c r="I4494" t="s">
        <v>16098</v>
      </c>
      <c r="K4494" t="s">
        <v>3336</v>
      </c>
      <c r="L4494" t="s">
        <v>4069</v>
      </c>
      <c r="P4494" t="s">
        <v>3343</v>
      </c>
    </row>
    <row r="4495" spans="1:16" x14ac:dyDescent="0.25">
      <c r="A4495" t="s">
        <v>4764</v>
      </c>
      <c r="C4495" t="s">
        <v>16099</v>
      </c>
      <c r="D4495" t="s">
        <v>16099</v>
      </c>
      <c r="E4495" t="s">
        <v>16100</v>
      </c>
      <c r="F4495" t="s">
        <v>16101</v>
      </c>
      <c r="G4495" t="s">
        <v>3333</v>
      </c>
      <c r="H4495" t="s">
        <v>4415</v>
      </c>
      <c r="I4495" t="s">
        <v>16098</v>
      </c>
      <c r="K4495" t="s">
        <v>3336</v>
      </c>
      <c r="L4495" t="s">
        <v>4069</v>
      </c>
      <c r="P4495" t="s">
        <v>3343</v>
      </c>
    </row>
    <row r="4496" spans="1:16" x14ac:dyDescent="0.25">
      <c r="A4496" t="s">
        <v>4764</v>
      </c>
      <c r="C4496" t="s">
        <v>16102</v>
      </c>
      <c r="D4496" t="s">
        <v>16102</v>
      </c>
      <c r="E4496" t="s">
        <v>16103</v>
      </c>
      <c r="F4496" t="s">
        <v>16104</v>
      </c>
      <c r="G4496" t="s">
        <v>3333</v>
      </c>
      <c r="H4496" t="s">
        <v>4415</v>
      </c>
      <c r="I4496" t="s">
        <v>16098</v>
      </c>
      <c r="K4496" t="s">
        <v>3336</v>
      </c>
      <c r="L4496" t="s">
        <v>3337</v>
      </c>
      <c r="P4496" t="s">
        <v>3343</v>
      </c>
    </row>
    <row r="4497" spans="1:16" x14ac:dyDescent="0.25">
      <c r="A4497" t="s">
        <v>4764</v>
      </c>
      <c r="B4497" t="s">
        <v>16105</v>
      </c>
      <c r="C4497" t="s">
        <v>16106</v>
      </c>
      <c r="D4497" t="s">
        <v>16106</v>
      </c>
      <c r="E4497" t="s">
        <v>16107</v>
      </c>
      <c r="F4497" t="s">
        <v>16108</v>
      </c>
      <c r="G4497" t="s">
        <v>4403</v>
      </c>
      <c r="H4497" t="s">
        <v>4415</v>
      </c>
      <c r="I4497" t="s">
        <v>16098</v>
      </c>
      <c r="J4497" t="s">
        <v>16109</v>
      </c>
      <c r="K4497" t="s">
        <v>3336</v>
      </c>
      <c r="L4497" t="s">
        <v>3337</v>
      </c>
      <c r="P4497" t="s">
        <v>3343</v>
      </c>
    </row>
    <row r="4498" spans="1:16" x14ac:dyDescent="0.25">
      <c r="A4498" t="s">
        <v>4764</v>
      </c>
      <c r="C4498" t="s">
        <v>16110</v>
      </c>
      <c r="D4498" t="s">
        <v>16110</v>
      </c>
      <c r="E4498" t="s">
        <v>16111</v>
      </c>
      <c r="F4498" t="s">
        <v>16112</v>
      </c>
      <c r="G4498" t="s">
        <v>4403</v>
      </c>
      <c r="H4498" t="s">
        <v>4415</v>
      </c>
      <c r="I4498" t="s">
        <v>16098</v>
      </c>
      <c r="K4498" t="s">
        <v>3336</v>
      </c>
      <c r="L4498" t="s">
        <v>3337</v>
      </c>
      <c r="P4498" t="s">
        <v>3343</v>
      </c>
    </row>
    <row r="4499" spans="1:16" x14ac:dyDescent="0.25">
      <c r="A4499" t="s">
        <v>4764</v>
      </c>
      <c r="C4499" t="s">
        <v>16113</v>
      </c>
      <c r="D4499" t="s">
        <v>16113</v>
      </c>
      <c r="E4499" t="s">
        <v>16114</v>
      </c>
      <c r="F4499" t="s">
        <v>16115</v>
      </c>
      <c r="G4499" t="s">
        <v>4403</v>
      </c>
      <c r="H4499" t="s">
        <v>4415</v>
      </c>
      <c r="I4499" t="s">
        <v>16098</v>
      </c>
      <c r="K4499" t="s">
        <v>3336</v>
      </c>
      <c r="L4499" t="s">
        <v>4069</v>
      </c>
      <c r="P4499" t="s">
        <v>3343</v>
      </c>
    </row>
    <row r="4500" spans="1:16" x14ac:dyDescent="0.25">
      <c r="A4500" t="s">
        <v>4764</v>
      </c>
      <c r="B4500" t="s">
        <v>16116</v>
      </c>
      <c r="C4500" t="s">
        <v>16117</v>
      </c>
      <c r="D4500" t="s">
        <v>16117</v>
      </c>
      <c r="E4500" t="s">
        <v>16118</v>
      </c>
      <c r="F4500" t="s">
        <v>16119</v>
      </c>
      <c r="G4500" t="s">
        <v>4403</v>
      </c>
      <c r="H4500" t="s">
        <v>4415</v>
      </c>
      <c r="I4500" t="s">
        <v>16098</v>
      </c>
      <c r="K4500" t="s">
        <v>3336</v>
      </c>
      <c r="L4500" t="s">
        <v>3337</v>
      </c>
      <c r="P4500" t="s">
        <v>3343</v>
      </c>
    </row>
    <row r="4501" spans="1:16" x14ac:dyDescent="0.25">
      <c r="A4501" t="s">
        <v>4764</v>
      </c>
      <c r="C4501" t="s">
        <v>16120</v>
      </c>
      <c r="D4501" t="s">
        <v>16120</v>
      </c>
      <c r="E4501" t="s">
        <v>16121</v>
      </c>
      <c r="F4501" t="s">
        <v>5686</v>
      </c>
      <c r="G4501" t="s">
        <v>4403</v>
      </c>
      <c r="H4501" t="s">
        <v>4415</v>
      </c>
      <c r="I4501" t="s">
        <v>16098</v>
      </c>
      <c r="K4501" t="s">
        <v>3336</v>
      </c>
      <c r="L4501" t="s">
        <v>3337</v>
      </c>
      <c r="P4501" t="s">
        <v>3343</v>
      </c>
    </row>
    <row r="4502" spans="1:16" x14ac:dyDescent="0.25">
      <c r="A4502" t="s">
        <v>4398</v>
      </c>
      <c r="B4502" t="s">
        <v>4742</v>
      </c>
      <c r="C4502" t="s">
        <v>16122</v>
      </c>
      <c r="D4502" t="s">
        <v>16122</v>
      </c>
      <c r="E4502" t="s">
        <v>16123</v>
      </c>
      <c r="F4502" t="s">
        <v>16124</v>
      </c>
      <c r="G4502" t="s">
        <v>3333</v>
      </c>
      <c r="H4502" t="s">
        <v>4404</v>
      </c>
      <c r="I4502" t="s">
        <v>4746</v>
      </c>
      <c r="K4502" t="s">
        <v>4406</v>
      </c>
      <c r="L4502" t="s">
        <v>4069</v>
      </c>
      <c r="P4502" t="s">
        <v>3343</v>
      </c>
    </row>
    <row r="4503" spans="1:16" x14ac:dyDescent="0.25">
      <c r="C4503" t="s">
        <v>16125</v>
      </c>
      <c r="D4503" t="s">
        <v>16125</v>
      </c>
      <c r="E4503" t="s">
        <v>16126</v>
      </c>
      <c r="K4503" t="s">
        <v>3336</v>
      </c>
      <c r="L4503" t="s">
        <v>3337</v>
      </c>
      <c r="P4503" t="s">
        <v>3343</v>
      </c>
    </row>
    <row r="4504" spans="1:16" x14ac:dyDescent="0.25">
      <c r="A4504" t="s">
        <v>4398</v>
      </c>
      <c r="B4504" t="s">
        <v>4445</v>
      </c>
      <c r="C4504" t="s">
        <v>16127</v>
      </c>
      <c r="D4504" t="s">
        <v>16127</v>
      </c>
      <c r="E4504" t="s">
        <v>16128</v>
      </c>
      <c r="I4504" t="s">
        <v>16129</v>
      </c>
      <c r="J4504" t="s">
        <v>16129</v>
      </c>
      <c r="K4504" t="s">
        <v>4448</v>
      </c>
      <c r="L4504" t="s">
        <v>3337</v>
      </c>
      <c r="N4504" t="s">
        <v>4450</v>
      </c>
      <c r="P4504" t="s">
        <v>3343</v>
      </c>
    </row>
    <row r="4505" spans="1:16" x14ac:dyDescent="0.25">
      <c r="A4505" t="s">
        <v>4398</v>
      </c>
      <c r="B4505" t="s">
        <v>4482</v>
      </c>
      <c r="C4505" t="s">
        <v>16130</v>
      </c>
      <c r="D4505" t="s">
        <v>16130</v>
      </c>
      <c r="E4505" t="s">
        <v>16131</v>
      </c>
      <c r="F4505" t="s">
        <v>16132</v>
      </c>
      <c r="G4505" t="s">
        <v>4486</v>
      </c>
      <c r="H4505" t="s">
        <v>4415</v>
      </c>
      <c r="K4505" t="s">
        <v>4448</v>
      </c>
      <c r="L4505" t="s">
        <v>3337</v>
      </c>
      <c r="M4505" t="s">
        <v>16133</v>
      </c>
      <c r="P4505" t="s">
        <v>3343</v>
      </c>
    </row>
    <row r="4506" spans="1:16" x14ac:dyDescent="0.25">
      <c r="A4506" t="s">
        <v>4764</v>
      </c>
      <c r="B4506" t="s">
        <v>5009</v>
      </c>
      <c r="C4506" t="s">
        <v>16134</v>
      </c>
      <c r="D4506" t="s">
        <v>16134</v>
      </c>
      <c r="G4506" t="s">
        <v>4486</v>
      </c>
      <c r="K4506" t="s">
        <v>4605</v>
      </c>
      <c r="L4506" t="s">
        <v>3337</v>
      </c>
      <c r="P4506" t="s">
        <v>3343</v>
      </c>
    </row>
    <row r="4507" spans="1:16" x14ac:dyDescent="0.25">
      <c r="A4507" t="s">
        <v>4410</v>
      </c>
      <c r="B4507" t="s">
        <v>4575</v>
      </c>
      <c r="C4507" t="s">
        <v>16135</v>
      </c>
      <c r="D4507" t="s">
        <v>16135</v>
      </c>
      <c r="E4507" t="s">
        <v>16136</v>
      </c>
      <c r="F4507" t="s">
        <v>16137</v>
      </c>
      <c r="G4507" t="s">
        <v>4486</v>
      </c>
      <c r="H4507" t="s">
        <v>4404</v>
      </c>
      <c r="K4507" t="s">
        <v>4495</v>
      </c>
      <c r="L4507" t="s">
        <v>4069</v>
      </c>
      <c r="P4507" t="s">
        <v>3343</v>
      </c>
    </row>
    <row r="4508" spans="1:16" x14ac:dyDescent="0.25">
      <c r="C4508" t="s">
        <v>16138</v>
      </c>
      <c r="D4508" t="s">
        <v>16138</v>
      </c>
      <c r="E4508" t="s">
        <v>16139</v>
      </c>
      <c r="K4508" t="s">
        <v>3336</v>
      </c>
      <c r="L4508" t="s">
        <v>3337</v>
      </c>
      <c r="P4508" t="s">
        <v>3343</v>
      </c>
    </row>
    <row r="4509" spans="1:16" x14ac:dyDescent="0.25">
      <c r="A4509" t="s">
        <v>4398</v>
      </c>
      <c r="B4509" t="s">
        <v>5486</v>
      </c>
      <c r="C4509" t="s">
        <v>16140</v>
      </c>
      <c r="D4509" t="s">
        <v>16140</v>
      </c>
      <c r="E4509" t="s">
        <v>16141</v>
      </c>
      <c r="F4509" t="s">
        <v>16142</v>
      </c>
      <c r="G4509" t="s">
        <v>4443</v>
      </c>
      <c r="H4509" t="s">
        <v>4415</v>
      </c>
      <c r="K4509" t="s">
        <v>4448</v>
      </c>
      <c r="L4509" t="s">
        <v>3337</v>
      </c>
      <c r="M4509" t="s">
        <v>16143</v>
      </c>
      <c r="P4509" t="s">
        <v>3343</v>
      </c>
    </row>
    <row r="4510" spans="1:16" x14ac:dyDescent="0.25">
      <c r="A4510" t="s">
        <v>4410</v>
      </c>
      <c r="B4510" t="s">
        <v>16144</v>
      </c>
      <c r="C4510" t="s">
        <v>16145</v>
      </c>
      <c r="D4510" t="s">
        <v>16145</v>
      </c>
      <c r="E4510" t="s">
        <v>6479</v>
      </c>
      <c r="F4510" t="s">
        <v>16146</v>
      </c>
      <c r="G4510" t="s">
        <v>4443</v>
      </c>
      <c r="H4510" t="s">
        <v>4415</v>
      </c>
      <c r="K4510" t="s">
        <v>5265</v>
      </c>
      <c r="L4510" t="s">
        <v>3337</v>
      </c>
      <c r="M4510" t="s">
        <v>16147</v>
      </c>
      <c r="P4510" t="s">
        <v>3343</v>
      </c>
    </row>
    <row r="4511" spans="1:16" x14ac:dyDescent="0.25">
      <c r="A4511" t="s">
        <v>4410</v>
      </c>
      <c r="B4511" t="s">
        <v>16144</v>
      </c>
      <c r="C4511" t="s">
        <v>16148</v>
      </c>
      <c r="D4511" t="s">
        <v>16148</v>
      </c>
      <c r="E4511" t="s">
        <v>6481</v>
      </c>
      <c r="F4511" t="s">
        <v>5268</v>
      </c>
      <c r="G4511" t="s">
        <v>4443</v>
      </c>
      <c r="H4511" t="s">
        <v>4415</v>
      </c>
      <c r="K4511" t="s">
        <v>5265</v>
      </c>
      <c r="L4511" t="s">
        <v>4069</v>
      </c>
      <c r="M4511" t="s">
        <v>16149</v>
      </c>
      <c r="P4511" t="s">
        <v>3343</v>
      </c>
    </row>
    <row r="4512" spans="1:16" x14ac:dyDescent="0.25">
      <c r="A4512" t="s">
        <v>4410</v>
      </c>
      <c r="B4512" t="s">
        <v>16144</v>
      </c>
      <c r="C4512" t="s">
        <v>16150</v>
      </c>
      <c r="D4512" t="s">
        <v>16150</v>
      </c>
      <c r="E4512" t="s">
        <v>6097</v>
      </c>
      <c r="F4512" t="s">
        <v>5273</v>
      </c>
      <c r="G4512" t="s">
        <v>4513</v>
      </c>
      <c r="H4512" t="s">
        <v>4415</v>
      </c>
      <c r="K4512" t="s">
        <v>5265</v>
      </c>
      <c r="L4512" t="s">
        <v>3337</v>
      </c>
      <c r="M4512" t="s">
        <v>16151</v>
      </c>
      <c r="P4512" t="s">
        <v>3343</v>
      </c>
    </row>
    <row r="4513" spans="1:16" x14ac:dyDescent="0.25">
      <c r="A4513" t="s">
        <v>4410</v>
      </c>
      <c r="B4513" t="s">
        <v>16144</v>
      </c>
      <c r="C4513" t="s">
        <v>16152</v>
      </c>
      <c r="D4513" t="s">
        <v>16152</v>
      </c>
      <c r="E4513" t="s">
        <v>6095</v>
      </c>
      <c r="F4513" t="s">
        <v>5276</v>
      </c>
      <c r="G4513" t="s">
        <v>4443</v>
      </c>
      <c r="H4513" t="s">
        <v>4415</v>
      </c>
      <c r="K4513" t="s">
        <v>5265</v>
      </c>
      <c r="L4513" t="s">
        <v>4069</v>
      </c>
      <c r="M4513" t="s">
        <v>16154</v>
      </c>
      <c r="P4513" t="s">
        <v>3343</v>
      </c>
    </row>
    <row r="4514" spans="1:16" x14ac:dyDescent="0.25">
      <c r="A4514" t="s">
        <v>4410</v>
      </c>
      <c r="B4514" t="s">
        <v>16144</v>
      </c>
      <c r="C4514" t="s">
        <v>16153</v>
      </c>
      <c r="D4514" t="s">
        <v>16153</v>
      </c>
      <c r="E4514" t="s">
        <v>6476</v>
      </c>
      <c r="F4514" t="s">
        <v>6477</v>
      </c>
      <c r="G4514" t="s">
        <v>4443</v>
      </c>
      <c r="H4514" t="s">
        <v>4415</v>
      </c>
      <c r="K4514" t="s">
        <v>5265</v>
      </c>
      <c r="L4514" t="s">
        <v>4069</v>
      </c>
      <c r="M4514" t="s">
        <v>16155</v>
      </c>
      <c r="P4514" t="s">
        <v>3343</v>
      </c>
    </row>
    <row r="4515" spans="1:16" x14ac:dyDescent="0.25">
      <c r="A4515" t="s">
        <v>4410</v>
      </c>
      <c r="C4515" t="s">
        <v>16156</v>
      </c>
      <c r="D4515" t="s">
        <v>16156</v>
      </c>
      <c r="E4515" t="s">
        <v>6159</v>
      </c>
      <c r="K4515" t="s">
        <v>5265</v>
      </c>
      <c r="L4515" t="s">
        <v>4069</v>
      </c>
      <c r="M4515" t="s">
        <v>16159</v>
      </c>
      <c r="P4515" t="s">
        <v>3343</v>
      </c>
    </row>
    <row r="4516" spans="1:16" x14ac:dyDescent="0.25">
      <c r="A4516" t="s">
        <v>4410</v>
      </c>
      <c r="B4516" t="s">
        <v>16144</v>
      </c>
      <c r="C4516" t="s">
        <v>16157</v>
      </c>
      <c r="D4516" t="s">
        <v>16157</v>
      </c>
      <c r="E4516" t="s">
        <v>6484</v>
      </c>
      <c r="F4516" t="s">
        <v>16158</v>
      </c>
      <c r="G4516" t="s">
        <v>4443</v>
      </c>
      <c r="H4516" t="s">
        <v>4415</v>
      </c>
      <c r="K4516" t="s">
        <v>5265</v>
      </c>
      <c r="L4516" t="s">
        <v>3337</v>
      </c>
      <c r="M4516" t="s">
        <v>16160</v>
      </c>
      <c r="P4516" t="s">
        <v>3343</v>
      </c>
    </row>
    <row r="4517" spans="1:16" x14ac:dyDescent="0.25">
      <c r="A4517" t="s">
        <v>4410</v>
      </c>
      <c r="B4517" t="s">
        <v>16144</v>
      </c>
      <c r="C4517" t="s">
        <v>16161</v>
      </c>
      <c r="D4517" t="s">
        <v>16161</v>
      </c>
      <c r="E4517" t="s">
        <v>6093</v>
      </c>
      <c r="F4517" t="s">
        <v>5292</v>
      </c>
      <c r="H4517" t="s">
        <v>4415</v>
      </c>
      <c r="K4517" t="s">
        <v>5265</v>
      </c>
      <c r="L4517" t="s">
        <v>4069</v>
      </c>
      <c r="M4517" t="s">
        <v>16163</v>
      </c>
      <c r="P4517" t="s">
        <v>3343</v>
      </c>
    </row>
    <row r="4518" spans="1:16" x14ac:dyDescent="0.25">
      <c r="A4518" t="s">
        <v>4410</v>
      </c>
      <c r="B4518" t="s">
        <v>16144</v>
      </c>
      <c r="C4518" t="s">
        <v>16162</v>
      </c>
      <c r="D4518" t="s">
        <v>16162</v>
      </c>
      <c r="E4518" t="s">
        <v>6474</v>
      </c>
      <c r="F4518" t="s">
        <v>5284</v>
      </c>
      <c r="G4518" t="s">
        <v>4443</v>
      </c>
      <c r="H4518" t="s">
        <v>4415</v>
      </c>
      <c r="K4518" t="s">
        <v>5265</v>
      </c>
      <c r="L4518" t="s">
        <v>3337</v>
      </c>
      <c r="M4518" t="s">
        <v>16164</v>
      </c>
      <c r="P4518" t="s">
        <v>3343</v>
      </c>
    </row>
    <row r="4519" spans="1:16" x14ac:dyDescent="0.25">
      <c r="A4519" t="s">
        <v>4398</v>
      </c>
      <c r="C4519" t="s">
        <v>16165</v>
      </c>
      <c r="D4519" t="s">
        <v>16165</v>
      </c>
      <c r="E4519" t="s">
        <v>6728</v>
      </c>
      <c r="F4519" t="s">
        <v>16166</v>
      </c>
      <c r="G4519" t="s">
        <v>4403</v>
      </c>
      <c r="H4519" t="s">
        <v>4415</v>
      </c>
      <c r="J4519" t="s">
        <v>16167</v>
      </c>
      <c r="K4519" t="s">
        <v>5973</v>
      </c>
      <c r="L4519" t="s">
        <v>3337</v>
      </c>
      <c r="M4519" t="s">
        <v>16173</v>
      </c>
      <c r="N4519" t="s">
        <v>4450</v>
      </c>
      <c r="P4519" t="s">
        <v>3343</v>
      </c>
    </row>
    <row r="4520" spans="1:16" x14ac:dyDescent="0.25">
      <c r="A4520" t="s">
        <v>4764</v>
      </c>
      <c r="B4520" t="s">
        <v>16168</v>
      </c>
      <c r="C4520" t="s">
        <v>16169</v>
      </c>
      <c r="D4520" t="s">
        <v>16169</v>
      </c>
      <c r="E4520" t="s">
        <v>16170</v>
      </c>
      <c r="F4520" t="s">
        <v>16171</v>
      </c>
      <c r="G4520" t="s">
        <v>4403</v>
      </c>
      <c r="H4520" t="s">
        <v>4415</v>
      </c>
      <c r="I4520" t="s">
        <v>16172</v>
      </c>
      <c r="K4520" t="s">
        <v>3336</v>
      </c>
      <c r="L4520" t="s">
        <v>4069</v>
      </c>
      <c r="P4520" t="s">
        <v>3343</v>
      </c>
    </row>
    <row r="4521" spans="1:16" x14ac:dyDescent="0.25">
      <c r="A4521" t="s">
        <v>4764</v>
      </c>
      <c r="C4521" t="s">
        <v>16174</v>
      </c>
      <c r="D4521" t="s">
        <v>16174</v>
      </c>
      <c r="E4521" t="s">
        <v>16175</v>
      </c>
      <c r="F4521" t="s">
        <v>2002</v>
      </c>
      <c r="G4521" t="s">
        <v>4486</v>
      </c>
      <c r="H4521" t="s">
        <v>4415</v>
      </c>
      <c r="I4521" t="s">
        <v>16172</v>
      </c>
      <c r="K4521" t="s">
        <v>3336</v>
      </c>
      <c r="L4521" t="s">
        <v>4069</v>
      </c>
      <c r="P4521" t="s">
        <v>3343</v>
      </c>
    </row>
    <row r="4522" spans="1:16" x14ac:dyDescent="0.25">
      <c r="C4522" t="s">
        <v>16176</v>
      </c>
      <c r="D4522" t="s">
        <v>16176</v>
      </c>
      <c r="E4522" t="s">
        <v>16177</v>
      </c>
      <c r="F4522" t="s">
        <v>16178</v>
      </c>
      <c r="G4522" t="s">
        <v>4486</v>
      </c>
      <c r="H4522" t="s">
        <v>4415</v>
      </c>
      <c r="K4522" t="s">
        <v>3336</v>
      </c>
      <c r="L4522" t="s">
        <v>3337</v>
      </c>
      <c r="M4522" t="s">
        <v>16179</v>
      </c>
      <c r="P4522" t="s">
        <v>3343</v>
      </c>
    </row>
    <row r="4523" spans="1:16" x14ac:dyDescent="0.25">
      <c r="A4523" t="s">
        <v>4764</v>
      </c>
      <c r="C4523" t="s">
        <v>16180</v>
      </c>
      <c r="D4523" t="s">
        <v>16180</v>
      </c>
      <c r="E4523" t="s">
        <v>16181</v>
      </c>
      <c r="F4523" t="s">
        <v>11029</v>
      </c>
      <c r="G4523" t="s">
        <v>4403</v>
      </c>
      <c r="H4523" t="s">
        <v>4415</v>
      </c>
      <c r="J4523" t="s">
        <v>16182</v>
      </c>
      <c r="K4523" t="s">
        <v>3336</v>
      </c>
      <c r="L4523" t="s">
        <v>3337</v>
      </c>
      <c r="P4523" t="s">
        <v>3343</v>
      </c>
    </row>
    <row r="4524" spans="1:16" x14ac:dyDescent="0.25">
      <c r="A4524" t="s">
        <v>4764</v>
      </c>
      <c r="C4524" t="s">
        <v>16183</v>
      </c>
      <c r="D4524" t="s">
        <v>16183</v>
      </c>
      <c r="E4524" t="s">
        <v>16184</v>
      </c>
      <c r="F4524" t="s">
        <v>4486</v>
      </c>
      <c r="G4524" t="s">
        <v>4486</v>
      </c>
      <c r="H4524" t="s">
        <v>4415</v>
      </c>
      <c r="K4524" t="s">
        <v>3336</v>
      </c>
      <c r="L4524" t="s">
        <v>3337</v>
      </c>
      <c r="P4524" t="s">
        <v>3343</v>
      </c>
    </row>
    <row r="4525" spans="1:16" x14ac:dyDescent="0.25">
      <c r="A4525" t="s">
        <v>4764</v>
      </c>
      <c r="C4525" t="s">
        <v>16185</v>
      </c>
      <c r="D4525" t="s">
        <v>16185</v>
      </c>
      <c r="E4525" t="s">
        <v>16186</v>
      </c>
      <c r="G4525" t="s">
        <v>4403</v>
      </c>
      <c r="H4525" t="s">
        <v>4415</v>
      </c>
      <c r="K4525" t="s">
        <v>3336</v>
      </c>
      <c r="L4525" t="s">
        <v>3337</v>
      </c>
      <c r="P4525" t="s">
        <v>3343</v>
      </c>
    </row>
    <row r="4526" spans="1:16" x14ac:dyDescent="0.25">
      <c r="A4526" t="s">
        <v>3430</v>
      </c>
      <c r="B4526" t="s">
        <v>16187</v>
      </c>
      <c r="C4526" t="s">
        <v>16188</v>
      </c>
      <c r="D4526" t="s">
        <v>16188</v>
      </c>
      <c r="E4526" t="s">
        <v>16189</v>
      </c>
      <c r="F4526" t="s">
        <v>16190</v>
      </c>
      <c r="G4526" t="s">
        <v>4799</v>
      </c>
      <c r="H4526" t="s">
        <v>4415</v>
      </c>
      <c r="J4526" t="s">
        <v>8571</v>
      </c>
      <c r="K4526" t="s">
        <v>3336</v>
      </c>
      <c r="L4526" t="s">
        <v>4069</v>
      </c>
      <c r="P4526" t="s">
        <v>3343</v>
      </c>
    </row>
    <row r="4527" spans="1:16" x14ac:dyDescent="0.25">
      <c r="A4527" t="s">
        <v>3430</v>
      </c>
      <c r="B4527" t="s">
        <v>16187</v>
      </c>
      <c r="C4527" t="s">
        <v>16191</v>
      </c>
      <c r="D4527" t="s">
        <v>16191</v>
      </c>
      <c r="E4527" t="s">
        <v>16192</v>
      </c>
      <c r="F4527" t="s">
        <v>16193</v>
      </c>
      <c r="G4527" t="s">
        <v>4799</v>
      </c>
      <c r="H4527" t="s">
        <v>4415</v>
      </c>
      <c r="J4527" t="s">
        <v>8571</v>
      </c>
      <c r="K4527" t="s">
        <v>3336</v>
      </c>
      <c r="L4527" t="s">
        <v>3337</v>
      </c>
      <c r="P4527" t="s">
        <v>3343</v>
      </c>
    </row>
    <row r="4528" spans="1:16" x14ac:dyDescent="0.25">
      <c r="A4528" t="s">
        <v>3430</v>
      </c>
      <c r="B4528" t="s">
        <v>16187</v>
      </c>
      <c r="C4528" t="s">
        <v>16194</v>
      </c>
      <c r="D4528" t="s">
        <v>16194</v>
      </c>
      <c r="E4528" t="s">
        <v>16195</v>
      </c>
      <c r="F4528" t="s">
        <v>10979</v>
      </c>
      <c r="G4528" t="s">
        <v>4799</v>
      </c>
      <c r="H4528" t="s">
        <v>4415</v>
      </c>
      <c r="J4528" t="s">
        <v>8571</v>
      </c>
      <c r="K4528" t="s">
        <v>3336</v>
      </c>
      <c r="L4528" t="s">
        <v>4069</v>
      </c>
      <c r="P4528" t="s">
        <v>3343</v>
      </c>
    </row>
    <row r="4529" spans="1:16" x14ac:dyDescent="0.25">
      <c r="A4529" t="s">
        <v>3430</v>
      </c>
      <c r="B4529" t="s">
        <v>16187</v>
      </c>
      <c r="C4529" t="s">
        <v>16196</v>
      </c>
      <c r="D4529" t="s">
        <v>16196</v>
      </c>
      <c r="E4529" t="s">
        <v>16197</v>
      </c>
      <c r="F4529" t="s">
        <v>16198</v>
      </c>
      <c r="G4529" t="s">
        <v>4799</v>
      </c>
      <c r="H4529" t="s">
        <v>4415</v>
      </c>
      <c r="J4529" t="s">
        <v>8571</v>
      </c>
      <c r="K4529" t="s">
        <v>3336</v>
      </c>
      <c r="L4529" t="s">
        <v>4069</v>
      </c>
      <c r="P4529" t="s">
        <v>3343</v>
      </c>
    </row>
    <row r="4530" spans="1:16" x14ac:dyDescent="0.25">
      <c r="A4530" t="s">
        <v>3430</v>
      </c>
      <c r="B4530" t="s">
        <v>16187</v>
      </c>
      <c r="C4530" t="s">
        <v>16199</v>
      </c>
      <c r="D4530" t="s">
        <v>16199</v>
      </c>
      <c r="E4530" t="s">
        <v>16200</v>
      </c>
      <c r="F4530" t="s">
        <v>16201</v>
      </c>
      <c r="G4530" t="s">
        <v>4799</v>
      </c>
      <c r="H4530" t="s">
        <v>4415</v>
      </c>
      <c r="J4530" t="s">
        <v>8571</v>
      </c>
      <c r="K4530" t="s">
        <v>3336</v>
      </c>
      <c r="L4530" t="s">
        <v>3337</v>
      </c>
      <c r="P4530" t="s">
        <v>3343</v>
      </c>
    </row>
    <row r="4531" spans="1:16" x14ac:dyDescent="0.25">
      <c r="A4531" t="s">
        <v>3430</v>
      </c>
      <c r="B4531" t="s">
        <v>16187</v>
      </c>
      <c r="C4531" t="s">
        <v>16202</v>
      </c>
      <c r="D4531" t="s">
        <v>16202</v>
      </c>
      <c r="E4531" t="s">
        <v>16203</v>
      </c>
      <c r="F4531" t="s">
        <v>16204</v>
      </c>
      <c r="G4531" t="s">
        <v>4799</v>
      </c>
      <c r="H4531" t="s">
        <v>4415</v>
      </c>
      <c r="J4531" t="s">
        <v>8571</v>
      </c>
      <c r="K4531" t="s">
        <v>3336</v>
      </c>
      <c r="L4531" t="s">
        <v>4069</v>
      </c>
      <c r="P4531" t="s">
        <v>3343</v>
      </c>
    </row>
    <row r="4532" spans="1:16" x14ac:dyDescent="0.25">
      <c r="A4532" t="s">
        <v>3430</v>
      </c>
      <c r="B4532" t="s">
        <v>16187</v>
      </c>
      <c r="C4532" t="s">
        <v>16205</v>
      </c>
      <c r="D4532" t="s">
        <v>16205</v>
      </c>
      <c r="E4532" t="s">
        <v>16206</v>
      </c>
      <c r="F4532" t="s">
        <v>16207</v>
      </c>
      <c r="G4532" t="s">
        <v>4799</v>
      </c>
      <c r="H4532" t="s">
        <v>4415</v>
      </c>
      <c r="J4532" t="s">
        <v>8571</v>
      </c>
      <c r="K4532" t="s">
        <v>3336</v>
      </c>
      <c r="L4532" t="s">
        <v>3337</v>
      </c>
      <c r="P4532" t="s">
        <v>3343</v>
      </c>
    </row>
    <row r="4533" spans="1:16" x14ac:dyDescent="0.25">
      <c r="A4533" t="s">
        <v>3430</v>
      </c>
      <c r="B4533" t="s">
        <v>16187</v>
      </c>
      <c r="C4533" t="s">
        <v>16208</v>
      </c>
      <c r="D4533" t="s">
        <v>16208</v>
      </c>
      <c r="E4533" t="s">
        <v>16209</v>
      </c>
      <c r="F4533" t="s">
        <v>16210</v>
      </c>
      <c r="G4533" t="s">
        <v>4799</v>
      </c>
      <c r="H4533" t="s">
        <v>4415</v>
      </c>
      <c r="J4533" t="s">
        <v>8571</v>
      </c>
      <c r="K4533" t="s">
        <v>3336</v>
      </c>
      <c r="L4533" t="s">
        <v>4069</v>
      </c>
      <c r="P4533" t="s">
        <v>3343</v>
      </c>
    </row>
    <row r="4534" spans="1:16" x14ac:dyDescent="0.25">
      <c r="A4534" t="s">
        <v>3430</v>
      </c>
      <c r="B4534" t="s">
        <v>16187</v>
      </c>
      <c r="C4534" t="s">
        <v>16211</v>
      </c>
      <c r="D4534" t="s">
        <v>16211</v>
      </c>
      <c r="E4534" t="s">
        <v>16212</v>
      </c>
      <c r="F4534" t="s">
        <v>16213</v>
      </c>
      <c r="G4534" t="s">
        <v>4799</v>
      </c>
      <c r="H4534" t="s">
        <v>4415</v>
      </c>
      <c r="J4534" t="s">
        <v>8571</v>
      </c>
      <c r="K4534" t="s">
        <v>3336</v>
      </c>
      <c r="L4534" t="s">
        <v>3337</v>
      </c>
      <c r="P4534" t="s">
        <v>3343</v>
      </c>
    </row>
    <row r="4535" spans="1:16" x14ac:dyDescent="0.25">
      <c r="A4535" t="s">
        <v>3430</v>
      </c>
      <c r="B4535" t="s">
        <v>16214</v>
      </c>
      <c r="C4535" t="s">
        <v>16215</v>
      </c>
      <c r="D4535" t="s">
        <v>16215</v>
      </c>
      <c r="E4535" t="s">
        <v>16216</v>
      </c>
      <c r="F4535" t="s">
        <v>16190</v>
      </c>
      <c r="G4535" t="s">
        <v>4799</v>
      </c>
      <c r="H4535" t="s">
        <v>4415</v>
      </c>
      <c r="I4535" t="s">
        <v>8568</v>
      </c>
      <c r="K4535" t="s">
        <v>3336</v>
      </c>
      <c r="L4535" t="s">
        <v>3337</v>
      </c>
      <c r="P4535" t="s">
        <v>3343</v>
      </c>
    </row>
    <row r="4536" spans="1:16" x14ac:dyDescent="0.25">
      <c r="A4536" t="s">
        <v>3430</v>
      </c>
      <c r="B4536" t="s">
        <v>16214</v>
      </c>
      <c r="C4536" t="s">
        <v>16217</v>
      </c>
      <c r="D4536" t="s">
        <v>16217</v>
      </c>
      <c r="E4536" t="s">
        <v>16218</v>
      </c>
      <c r="F4536" t="s">
        <v>16193</v>
      </c>
      <c r="G4536" t="s">
        <v>4799</v>
      </c>
      <c r="H4536" t="s">
        <v>4415</v>
      </c>
      <c r="I4536" t="s">
        <v>8568</v>
      </c>
      <c r="K4536" t="s">
        <v>3336</v>
      </c>
      <c r="L4536" t="s">
        <v>3337</v>
      </c>
      <c r="P4536" t="s">
        <v>3343</v>
      </c>
    </row>
    <row r="4537" spans="1:16" x14ac:dyDescent="0.25">
      <c r="A4537" t="s">
        <v>3430</v>
      </c>
      <c r="B4537" t="s">
        <v>16214</v>
      </c>
      <c r="C4537" t="s">
        <v>16219</v>
      </c>
      <c r="D4537" t="s">
        <v>16219</v>
      </c>
      <c r="E4537" t="s">
        <v>16220</v>
      </c>
      <c r="F4537" t="s">
        <v>10979</v>
      </c>
      <c r="G4537" t="s">
        <v>4799</v>
      </c>
      <c r="H4537" t="s">
        <v>4415</v>
      </c>
      <c r="I4537" t="s">
        <v>8568</v>
      </c>
      <c r="K4537" t="s">
        <v>3336</v>
      </c>
      <c r="L4537" t="s">
        <v>3337</v>
      </c>
      <c r="P4537" t="s">
        <v>3343</v>
      </c>
    </row>
    <row r="4538" spans="1:16" x14ac:dyDescent="0.25">
      <c r="A4538" t="s">
        <v>3430</v>
      </c>
      <c r="B4538" t="s">
        <v>16214</v>
      </c>
      <c r="C4538" t="s">
        <v>16221</v>
      </c>
      <c r="D4538" t="s">
        <v>16221</v>
      </c>
      <c r="E4538" t="s">
        <v>16222</v>
      </c>
      <c r="F4538" t="s">
        <v>16198</v>
      </c>
      <c r="G4538" t="s">
        <v>4799</v>
      </c>
      <c r="H4538" t="s">
        <v>4415</v>
      </c>
      <c r="I4538" t="s">
        <v>8568</v>
      </c>
      <c r="K4538" t="s">
        <v>3336</v>
      </c>
      <c r="L4538" t="s">
        <v>3337</v>
      </c>
      <c r="P4538" t="s">
        <v>3343</v>
      </c>
    </row>
    <row r="4539" spans="1:16" x14ac:dyDescent="0.25">
      <c r="A4539" t="s">
        <v>3430</v>
      </c>
      <c r="B4539" t="s">
        <v>16223</v>
      </c>
      <c r="C4539" t="s">
        <v>16224</v>
      </c>
      <c r="D4539" t="s">
        <v>16224</v>
      </c>
      <c r="E4539" t="s">
        <v>16225</v>
      </c>
      <c r="F4539" t="s">
        <v>16201</v>
      </c>
      <c r="G4539" t="s">
        <v>4799</v>
      </c>
      <c r="H4539" t="s">
        <v>4415</v>
      </c>
      <c r="I4539" t="s">
        <v>8568</v>
      </c>
      <c r="K4539" t="s">
        <v>3336</v>
      </c>
      <c r="L4539" t="s">
        <v>3337</v>
      </c>
      <c r="P4539" t="s">
        <v>3343</v>
      </c>
    </row>
    <row r="4540" spans="1:16" x14ac:dyDescent="0.25">
      <c r="A4540" t="s">
        <v>3430</v>
      </c>
      <c r="B4540" t="s">
        <v>16223</v>
      </c>
      <c r="C4540" t="s">
        <v>16226</v>
      </c>
      <c r="D4540" t="s">
        <v>16226</v>
      </c>
      <c r="E4540" t="s">
        <v>16227</v>
      </c>
      <c r="F4540" t="s">
        <v>16204</v>
      </c>
      <c r="G4540" t="s">
        <v>4799</v>
      </c>
      <c r="H4540" t="s">
        <v>4415</v>
      </c>
      <c r="I4540" t="s">
        <v>8568</v>
      </c>
      <c r="K4540" t="s">
        <v>3336</v>
      </c>
      <c r="L4540" t="s">
        <v>3337</v>
      </c>
      <c r="P4540" t="s">
        <v>3343</v>
      </c>
    </row>
    <row r="4541" spans="1:16" x14ac:dyDescent="0.25">
      <c r="A4541" t="s">
        <v>3430</v>
      </c>
      <c r="B4541" t="s">
        <v>16223</v>
      </c>
      <c r="C4541" t="s">
        <v>16228</v>
      </c>
      <c r="D4541" t="s">
        <v>16228</v>
      </c>
      <c r="E4541" t="s">
        <v>16229</v>
      </c>
      <c r="F4541" t="s">
        <v>16207</v>
      </c>
      <c r="G4541" t="s">
        <v>4799</v>
      </c>
      <c r="H4541" t="s">
        <v>4415</v>
      </c>
      <c r="I4541" t="s">
        <v>8568</v>
      </c>
      <c r="K4541" t="s">
        <v>3336</v>
      </c>
      <c r="L4541" t="s">
        <v>3337</v>
      </c>
      <c r="P4541" t="s">
        <v>3343</v>
      </c>
    </row>
    <row r="4542" spans="1:16" x14ac:dyDescent="0.25">
      <c r="A4542" t="s">
        <v>3430</v>
      </c>
      <c r="B4542" t="s">
        <v>16230</v>
      </c>
      <c r="C4542" t="s">
        <v>16231</v>
      </c>
      <c r="D4542" t="s">
        <v>16231</v>
      </c>
      <c r="E4542" t="s">
        <v>16232</v>
      </c>
      <c r="F4542" t="s">
        <v>16210</v>
      </c>
      <c r="G4542" t="s">
        <v>4799</v>
      </c>
      <c r="H4542" t="s">
        <v>4415</v>
      </c>
      <c r="I4542" t="s">
        <v>8568</v>
      </c>
      <c r="K4542" t="s">
        <v>3336</v>
      </c>
      <c r="L4542" t="s">
        <v>3337</v>
      </c>
      <c r="P4542" t="s">
        <v>3343</v>
      </c>
    </row>
    <row r="4543" spans="1:16" x14ac:dyDescent="0.25">
      <c r="A4543" t="s">
        <v>3430</v>
      </c>
      <c r="B4543" t="s">
        <v>16230</v>
      </c>
      <c r="C4543" t="s">
        <v>16233</v>
      </c>
      <c r="D4543" t="s">
        <v>16233</v>
      </c>
      <c r="E4543" t="s">
        <v>16234</v>
      </c>
      <c r="F4543" t="s">
        <v>16213</v>
      </c>
      <c r="G4543" t="s">
        <v>4799</v>
      </c>
      <c r="H4543" t="s">
        <v>4415</v>
      </c>
      <c r="I4543" t="s">
        <v>8568</v>
      </c>
      <c r="K4543" t="s">
        <v>3336</v>
      </c>
      <c r="L4543" t="s">
        <v>3337</v>
      </c>
      <c r="P4543" t="s">
        <v>3343</v>
      </c>
    </row>
    <row r="4544" spans="1:16" x14ac:dyDescent="0.25">
      <c r="A4544" t="s">
        <v>4764</v>
      </c>
      <c r="B4544" t="s">
        <v>4765</v>
      </c>
      <c r="C4544" t="s">
        <v>16235</v>
      </c>
      <c r="D4544" t="s">
        <v>16235</v>
      </c>
      <c r="E4544" t="s">
        <v>16236</v>
      </c>
      <c r="F4544" t="s">
        <v>16237</v>
      </c>
      <c r="G4544" t="s">
        <v>4762</v>
      </c>
      <c r="H4544" t="s">
        <v>4404</v>
      </c>
      <c r="J4544" t="s">
        <v>4769</v>
      </c>
      <c r="K4544" t="s">
        <v>4495</v>
      </c>
      <c r="L4544" t="s">
        <v>4069</v>
      </c>
      <c r="P4544" t="s">
        <v>3343</v>
      </c>
    </row>
    <row r="4545" spans="1:16" x14ac:dyDescent="0.25">
      <c r="A4545" t="s">
        <v>4764</v>
      </c>
      <c r="B4545" t="s">
        <v>15356</v>
      </c>
      <c r="C4545" t="s">
        <v>16238</v>
      </c>
      <c r="D4545" t="s">
        <v>16238</v>
      </c>
      <c r="E4545" t="s">
        <v>16239</v>
      </c>
      <c r="F4545" t="s">
        <v>16240</v>
      </c>
      <c r="H4545" t="s">
        <v>4404</v>
      </c>
      <c r="J4545" t="s">
        <v>4501</v>
      </c>
      <c r="K4545" t="s">
        <v>4495</v>
      </c>
      <c r="L4545" t="s">
        <v>4069</v>
      </c>
      <c r="P4545" t="s">
        <v>3343</v>
      </c>
    </row>
    <row r="4546" spans="1:16" x14ac:dyDescent="0.25">
      <c r="A4546" t="s">
        <v>4764</v>
      </c>
      <c r="B4546" t="s">
        <v>15863</v>
      </c>
      <c r="C4546" t="s">
        <v>16241</v>
      </c>
      <c r="D4546" t="s">
        <v>16241</v>
      </c>
      <c r="E4546" t="s">
        <v>16242</v>
      </c>
      <c r="F4546" t="s">
        <v>16243</v>
      </c>
      <c r="G4546" t="s">
        <v>4762</v>
      </c>
      <c r="H4546" t="s">
        <v>4404</v>
      </c>
      <c r="J4546" t="s">
        <v>15867</v>
      </c>
      <c r="K4546" t="s">
        <v>4495</v>
      </c>
      <c r="L4546" t="s">
        <v>4069</v>
      </c>
      <c r="P4546" t="s">
        <v>3343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field_dictionary</vt:lpstr>
      <vt:lpstr>OrbisGeneric_mapping</vt:lpstr>
      <vt:lpstr>Collibra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Laurent Potty (Moody's)</dc:creator>
  <cp:lastModifiedBy>Joel Kass (Moody's)</cp:lastModifiedBy>
  <dcterms:created xsi:type="dcterms:W3CDTF">2025-09-08T10:20:02Z</dcterms:created>
  <dcterms:modified xsi:type="dcterms:W3CDTF">2025-11-26T14:29:01Z</dcterms:modified>
</cp:coreProperties>
</file>